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02_技術管理係（H23～）※年度別作業データです\≪平成30年度≫\1 公文書\3 技術管理係で作成した文書\H3102  _週休２日の一部改正\1_改正通知文\"/>
    </mc:Choice>
  </mc:AlternateContent>
  <bookViews>
    <workbookView xWindow="0" yWindow="30" windowWidth="20340" windowHeight="7425" tabRatio="828" activeTab="2"/>
  </bookViews>
  <sheets>
    <sheet name="①工事概要" sheetId="73" r:id="rId1"/>
    <sheet name="②打合簿" sheetId="84" r:id="rId2"/>
    <sheet name="③休日取得計画・実績" sheetId="74" r:id="rId3"/>
    <sheet name="④試行結果の判定" sheetId="75" r:id="rId4"/>
    <sheet name="例①" sheetId="85" r:id="rId5"/>
    <sheet name="例②" sheetId="86" r:id="rId6"/>
    <sheet name="例③" sheetId="87" r:id="rId7"/>
    <sheet name="例④" sheetId="88" r:id="rId8"/>
  </sheets>
  <definedNames>
    <definedName name="_xlnm.Print_Area" localSheetId="0">①工事概要!$A$1:$J$52</definedName>
    <definedName name="_xlnm.Print_Area" localSheetId="2">③休日取得計画・実績!$B$1:$M$198</definedName>
    <definedName name="_xlnm.Print_Area" localSheetId="3">④試行結果の判定!$B$1:$L$35</definedName>
    <definedName name="_xlnm.Print_Area" localSheetId="4">例①!$A$1:$J$52</definedName>
    <definedName name="_xlnm.Print_Area" localSheetId="6">例③!$B$1:$M$198</definedName>
    <definedName name="_xlnm.Print_Area" localSheetId="7">例④!$B$1:$L$35</definedName>
    <definedName name="_xlnm.Print_Titles" localSheetId="2">③休日取得計画・実績!$1:$14</definedName>
    <definedName name="_xlnm.Print_Titles" localSheetId="6">例③!$1:$14</definedName>
  </definedNames>
  <calcPr calcId="152511"/>
</workbook>
</file>

<file path=xl/calcChain.xml><?xml version="1.0" encoding="utf-8"?>
<calcChain xmlns="http://schemas.openxmlformats.org/spreadsheetml/2006/main">
  <c r="J15" i="75" l="1"/>
  <c r="D7" i="88" l="1"/>
  <c r="D6" i="88"/>
  <c r="M655" i="87"/>
  <c r="M654" i="87"/>
  <c r="M653" i="87"/>
  <c r="M652" i="87"/>
  <c r="M651" i="87"/>
  <c r="M650" i="87"/>
  <c r="M649" i="87"/>
  <c r="M648" i="87"/>
  <c r="M647" i="87"/>
  <c r="M646" i="87"/>
  <c r="M645" i="87"/>
  <c r="M644" i="87"/>
  <c r="M643" i="87"/>
  <c r="M642" i="87"/>
  <c r="M641" i="87"/>
  <c r="M640" i="87"/>
  <c r="M639" i="87"/>
  <c r="M638" i="87"/>
  <c r="M637" i="87"/>
  <c r="M636" i="87"/>
  <c r="M635" i="87"/>
  <c r="M634" i="87"/>
  <c r="M633" i="87"/>
  <c r="M632" i="87"/>
  <c r="M631" i="87"/>
  <c r="M630" i="87"/>
  <c r="M629" i="87"/>
  <c r="M628" i="87"/>
  <c r="M627" i="87"/>
  <c r="M626" i="87"/>
  <c r="M625" i="87"/>
  <c r="M624" i="87"/>
  <c r="M623" i="87"/>
  <c r="M622" i="87"/>
  <c r="M621" i="87"/>
  <c r="M620" i="87"/>
  <c r="M619" i="87"/>
  <c r="M618" i="87"/>
  <c r="M617" i="87"/>
  <c r="M616" i="87"/>
  <c r="M615" i="87"/>
  <c r="M614" i="87"/>
  <c r="M613" i="87"/>
  <c r="M612" i="87"/>
  <c r="M611" i="87"/>
  <c r="M610" i="87"/>
  <c r="M609" i="87"/>
  <c r="M608" i="87"/>
  <c r="M607" i="87"/>
  <c r="M606" i="87"/>
  <c r="M605" i="87"/>
  <c r="M604" i="87"/>
  <c r="M603" i="87"/>
  <c r="M602" i="87"/>
  <c r="M601" i="87"/>
  <c r="M600" i="87"/>
  <c r="M599" i="87"/>
  <c r="M598" i="87"/>
  <c r="M597" i="87"/>
  <c r="M596" i="87"/>
  <c r="M595" i="87"/>
  <c r="M594" i="87"/>
  <c r="M593" i="87"/>
  <c r="M592" i="87"/>
  <c r="M591" i="87"/>
  <c r="M590" i="87"/>
  <c r="M589" i="87"/>
  <c r="M588" i="87"/>
  <c r="M587" i="87"/>
  <c r="M586" i="87"/>
  <c r="M585" i="87"/>
  <c r="M584" i="87"/>
  <c r="M583" i="87"/>
  <c r="M582" i="87"/>
  <c r="M581" i="87"/>
  <c r="M580" i="87"/>
  <c r="M579" i="87"/>
  <c r="M578" i="87"/>
  <c r="M577" i="87"/>
  <c r="M576" i="87"/>
  <c r="M575" i="87"/>
  <c r="M574" i="87"/>
  <c r="M573" i="87"/>
  <c r="M572" i="87"/>
  <c r="M571" i="87"/>
  <c r="M570" i="87"/>
  <c r="M569" i="87"/>
  <c r="M568" i="87"/>
  <c r="M567" i="87"/>
  <c r="M566" i="87"/>
  <c r="M565" i="87"/>
  <c r="M564" i="87"/>
  <c r="M563" i="87"/>
  <c r="M562" i="87"/>
  <c r="M561" i="87"/>
  <c r="M560" i="87"/>
  <c r="M559" i="87"/>
  <c r="M558" i="87"/>
  <c r="M557" i="87"/>
  <c r="M556" i="87"/>
  <c r="M555" i="87"/>
  <c r="M554" i="87"/>
  <c r="M553" i="87"/>
  <c r="M552" i="87"/>
  <c r="M551" i="87"/>
  <c r="M550" i="87"/>
  <c r="M549" i="87"/>
  <c r="M548" i="87"/>
  <c r="M547" i="87"/>
  <c r="M546" i="87"/>
  <c r="M545" i="87"/>
  <c r="M544" i="87"/>
  <c r="M543" i="87"/>
  <c r="M542" i="87"/>
  <c r="M541" i="87"/>
  <c r="M540" i="87"/>
  <c r="M539" i="87"/>
  <c r="M538" i="87"/>
  <c r="M537" i="87"/>
  <c r="M536" i="87"/>
  <c r="M535" i="87"/>
  <c r="M534" i="87"/>
  <c r="M533" i="87"/>
  <c r="M532" i="87"/>
  <c r="M531" i="87"/>
  <c r="M530" i="87"/>
  <c r="M529" i="87"/>
  <c r="M528" i="87"/>
  <c r="M527" i="87"/>
  <c r="M526" i="87"/>
  <c r="M525" i="87"/>
  <c r="M524" i="87"/>
  <c r="M523" i="87"/>
  <c r="M522" i="87"/>
  <c r="M521" i="87"/>
  <c r="M520" i="87"/>
  <c r="M519" i="87"/>
  <c r="M518" i="87"/>
  <c r="M517" i="87"/>
  <c r="M516" i="87"/>
  <c r="M515" i="87"/>
  <c r="M514" i="87"/>
  <c r="M513" i="87"/>
  <c r="M512" i="87"/>
  <c r="M511" i="87"/>
  <c r="M510" i="87"/>
  <c r="M509" i="87"/>
  <c r="M508" i="87"/>
  <c r="M507" i="87"/>
  <c r="M506" i="87"/>
  <c r="M505" i="87"/>
  <c r="M504" i="87"/>
  <c r="M503" i="87"/>
  <c r="M502" i="87"/>
  <c r="M501" i="87"/>
  <c r="M500" i="87"/>
  <c r="M499" i="87"/>
  <c r="M498" i="87"/>
  <c r="M497" i="87"/>
  <c r="M496" i="87"/>
  <c r="M495" i="87"/>
  <c r="M494" i="87"/>
  <c r="M493" i="87"/>
  <c r="M492" i="87"/>
  <c r="M491" i="87"/>
  <c r="M490" i="87"/>
  <c r="M489" i="87"/>
  <c r="M488" i="87"/>
  <c r="M487" i="87"/>
  <c r="M486" i="87"/>
  <c r="M485" i="87"/>
  <c r="M484" i="87"/>
  <c r="M483" i="87"/>
  <c r="M482" i="87"/>
  <c r="M481" i="87"/>
  <c r="M480" i="87"/>
  <c r="M479" i="87"/>
  <c r="M478" i="87"/>
  <c r="M477" i="87"/>
  <c r="M476" i="87"/>
  <c r="M475" i="87"/>
  <c r="M474" i="87"/>
  <c r="M473" i="87"/>
  <c r="M472" i="87"/>
  <c r="M471" i="87"/>
  <c r="M470" i="87"/>
  <c r="M469" i="87"/>
  <c r="M468" i="87"/>
  <c r="M467" i="87"/>
  <c r="M466" i="87"/>
  <c r="M465" i="87"/>
  <c r="M464" i="87"/>
  <c r="M463" i="87"/>
  <c r="M462" i="87"/>
  <c r="M461" i="87"/>
  <c r="M460" i="87"/>
  <c r="M459" i="87"/>
  <c r="M458" i="87"/>
  <c r="M457" i="87"/>
  <c r="M456" i="87"/>
  <c r="M455" i="87"/>
  <c r="M454" i="87"/>
  <c r="M453" i="87"/>
  <c r="M452" i="87"/>
  <c r="M451" i="87"/>
  <c r="M450" i="87"/>
  <c r="M449" i="87"/>
  <c r="M448" i="87"/>
  <c r="M447" i="87"/>
  <c r="M446" i="87"/>
  <c r="M445" i="87"/>
  <c r="M444" i="87"/>
  <c r="M443" i="87"/>
  <c r="M442" i="87"/>
  <c r="M441" i="87"/>
  <c r="M440" i="87"/>
  <c r="M439" i="87"/>
  <c r="M438" i="87"/>
  <c r="M437" i="87"/>
  <c r="M436" i="87"/>
  <c r="M435" i="87"/>
  <c r="M434" i="87"/>
  <c r="M433" i="87"/>
  <c r="M432" i="87"/>
  <c r="M431" i="87"/>
  <c r="M430" i="87"/>
  <c r="M429" i="87"/>
  <c r="M428" i="87"/>
  <c r="M427" i="87"/>
  <c r="M426" i="87"/>
  <c r="M425" i="87"/>
  <c r="M424" i="87"/>
  <c r="M423" i="87"/>
  <c r="M422" i="87"/>
  <c r="M421" i="87"/>
  <c r="M420" i="87"/>
  <c r="M419" i="87"/>
  <c r="M418" i="87"/>
  <c r="M417" i="87"/>
  <c r="M416" i="87"/>
  <c r="M415" i="87"/>
  <c r="M414" i="87"/>
  <c r="M413" i="87"/>
  <c r="M412" i="87"/>
  <c r="M411" i="87"/>
  <c r="M410" i="87"/>
  <c r="M409" i="87"/>
  <c r="M408" i="87"/>
  <c r="M407" i="87"/>
  <c r="M406" i="87"/>
  <c r="M405" i="87"/>
  <c r="M404" i="87"/>
  <c r="M403" i="87"/>
  <c r="M402" i="87"/>
  <c r="M401" i="87"/>
  <c r="M400" i="87"/>
  <c r="M399" i="87"/>
  <c r="M398" i="87"/>
  <c r="M397" i="87"/>
  <c r="M396" i="87"/>
  <c r="M395" i="87"/>
  <c r="M394" i="87"/>
  <c r="M393" i="87"/>
  <c r="M392" i="87"/>
  <c r="M391" i="87"/>
  <c r="M390" i="87"/>
  <c r="M389" i="87"/>
  <c r="M388" i="87"/>
  <c r="M387" i="87"/>
  <c r="M386" i="87"/>
  <c r="M385" i="87"/>
  <c r="M384" i="87"/>
  <c r="M383" i="87"/>
  <c r="M382" i="87"/>
  <c r="M381" i="87"/>
  <c r="M380" i="87"/>
  <c r="M379" i="87"/>
  <c r="M378" i="87"/>
  <c r="M377" i="87"/>
  <c r="M376" i="87"/>
  <c r="M375" i="87"/>
  <c r="M374" i="87"/>
  <c r="M373" i="87"/>
  <c r="M372" i="87"/>
  <c r="M371" i="87"/>
  <c r="M370" i="87"/>
  <c r="M369" i="87"/>
  <c r="M368" i="87"/>
  <c r="M367" i="87"/>
  <c r="M366" i="87"/>
  <c r="M365" i="87"/>
  <c r="M364" i="87"/>
  <c r="M363" i="87"/>
  <c r="M362" i="87"/>
  <c r="M361" i="87"/>
  <c r="M360" i="87"/>
  <c r="M359" i="87"/>
  <c r="M358" i="87"/>
  <c r="M357" i="87"/>
  <c r="M356" i="87"/>
  <c r="M355" i="87"/>
  <c r="M354" i="87"/>
  <c r="M353" i="87"/>
  <c r="M352" i="87"/>
  <c r="M351" i="87"/>
  <c r="M350" i="87"/>
  <c r="M349" i="87"/>
  <c r="M348" i="87"/>
  <c r="M347" i="87"/>
  <c r="M346" i="87"/>
  <c r="M345" i="87"/>
  <c r="M344" i="87"/>
  <c r="M343" i="87"/>
  <c r="M342" i="87"/>
  <c r="M341" i="87"/>
  <c r="M340" i="87"/>
  <c r="M339" i="87"/>
  <c r="M338" i="87"/>
  <c r="M337" i="87"/>
  <c r="M336" i="87"/>
  <c r="M335" i="87"/>
  <c r="M334" i="87"/>
  <c r="M333" i="87"/>
  <c r="M332" i="87"/>
  <c r="M331" i="87"/>
  <c r="M330" i="87"/>
  <c r="M329" i="87"/>
  <c r="M328" i="87"/>
  <c r="M327" i="87"/>
  <c r="M326" i="87"/>
  <c r="M325" i="87"/>
  <c r="M324" i="87"/>
  <c r="M323" i="87"/>
  <c r="M322" i="87"/>
  <c r="M321" i="87"/>
  <c r="M320" i="87"/>
  <c r="M319" i="87"/>
  <c r="M318" i="87"/>
  <c r="M317" i="87"/>
  <c r="M316" i="87"/>
  <c r="M315" i="87"/>
  <c r="M314" i="87"/>
  <c r="M313" i="87"/>
  <c r="M312" i="87"/>
  <c r="M311" i="87"/>
  <c r="M310" i="87"/>
  <c r="M309" i="87"/>
  <c r="M308" i="87"/>
  <c r="M307" i="87"/>
  <c r="M306" i="87"/>
  <c r="M305" i="87"/>
  <c r="M304" i="87"/>
  <c r="M303" i="87"/>
  <c r="M302" i="87"/>
  <c r="M301" i="87"/>
  <c r="M300" i="87"/>
  <c r="M299" i="87"/>
  <c r="M298" i="87"/>
  <c r="M297" i="87"/>
  <c r="M296" i="87"/>
  <c r="M295" i="87"/>
  <c r="M294" i="87"/>
  <c r="M293" i="87"/>
  <c r="M292" i="87"/>
  <c r="M291" i="87"/>
  <c r="M290" i="87"/>
  <c r="M289" i="87"/>
  <c r="M288" i="87"/>
  <c r="M287" i="87"/>
  <c r="M286" i="87"/>
  <c r="M285" i="87"/>
  <c r="M284" i="87"/>
  <c r="M283" i="87"/>
  <c r="M282" i="87"/>
  <c r="M281" i="87"/>
  <c r="M280" i="87"/>
  <c r="M279" i="87"/>
  <c r="M278" i="87"/>
  <c r="M277" i="87"/>
  <c r="M276" i="87"/>
  <c r="M275" i="87"/>
  <c r="M274" i="87"/>
  <c r="M273" i="87"/>
  <c r="M272" i="87"/>
  <c r="M271" i="87"/>
  <c r="M270" i="87"/>
  <c r="M269" i="87"/>
  <c r="M268" i="87"/>
  <c r="M267" i="87"/>
  <c r="M266" i="87"/>
  <c r="M265" i="87"/>
  <c r="M264" i="87"/>
  <c r="M263" i="87"/>
  <c r="M262" i="87"/>
  <c r="M261" i="87"/>
  <c r="M260" i="87"/>
  <c r="M259" i="87"/>
  <c r="M258" i="87"/>
  <c r="M257" i="87"/>
  <c r="M256" i="87"/>
  <c r="M255" i="87"/>
  <c r="M254" i="87"/>
  <c r="M253" i="87"/>
  <c r="M252" i="87"/>
  <c r="M251" i="87"/>
  <c r="M250" i="87"/>
  <c r="M249" i="87"/>
  <c r="M248" i="87"/>
  <c r="M247" i="87"/>
  <c r="M246" i="87"/>
  <c r="M245" i="87"/>
  <c r="M244" i="87"/>
  <c r="M243" i="87"/>
  <c r="M242" i="87"/>
  <c r="M241" i="87"/>
  <c r="M240" i="87"/>
  <c r="M239" i="87"/>
  <c r="M238" i="87"/>
  <c r="M237" i="87"/>
  <c r="M236" i="87"/>
  <c r="M235" i="87"/>
  <c r="M234" i="87"/>
  <c r="M233" i="87"/>
  <c r="M232" i="87"/>
  <c r="M231" i="87"/>
  <c r="M230" i="87"/>
  <c r="M229" i="87"/>
  <c r="M228" i="87"/>
  <c r="M227" i="87"/>
  <c r="M226" i="87"/>
  <c r="M225" i="87"/>
  <c r="M224" i="87"/>
  <c r="M223" i="87"/>
  <c r="M222" i="87"/>
  <c r="M221" i="87"/>
  <c r="M220" i="87"/>
  <c r="M219" i="87"/>
  <c r="M218" i="87"/>
  <c r="M217" i="87"/>
  <c r="M216" i="87"/>
  <c r="M215" i="87"/>
  <c r="M214" i="87"/>
  <c r="M213" i="87"/>
  <c r="M212" i="87"/>
  <c r="M211" i="87"/>
  <c r="M210" i="87"/>
  <c r="M209" i="87"/>
  <c r="M208" i="87"/>
  <c r="M207" i="87"/>
  <c r="M206" i="87"/>
  <c r="M205" i="87"/>
  <c r="M204" i="87"/>
  <c r="M203" i="87"/>
  <c r="M202" i="87"/>
  <c r="M201" i="87"/>
  <c r="M200" i="87"/>
  <c r="M199" i="87"/>
  <c r="B15" i="87"/>
  <c r="CC15" i="87" s="1"/>
  <c r="CD13" i="87"/>
  <c r="CC13" i="87"/>
  <c r="CB13" i="87"/>
  <c r="CA13" i="87"/>
  <c r="BZ13" i="87"/>
  <c r="BY13" i="87"/>
  <c r="BX13" i="87"/>
  <c r="BW13" i="87"/>
  <c r="BV13" i="87"/>
  <c r="BU13" i="87"/>
  <c r="BT13" i="87"/>
  <c r="BS13" i="87"/>
  <c r="BR13" i="87"/>
  <c r="BQ13" i="87"/>
  <c r="BP13" i="87"/>
  <c r="BO13" i="87"/>
  <c r="BN13" i="87"/>
  <c r="BM13" i="87"/>
  <c r="BL13" i="87"/>
  <c r="BK13" i="87"/>
  <c r="BJ13" i="87"/>
  <c r="BI13" i="87"/>
  <c r="BH13" i="87"/>
  <c r="C3" i="87"/>
  <c r="C2" i="87"/>
  <c r="B1" i="87"/>
  <c r="L1" i="88" s="1"/>
  <c r="E12" i="86"/>
  <c r="E11" i="86"/>
  <c r="L6" i="86"/>
  <c r="L5" i="86"/>
  <c r="L4" i="86"/>
  <c r="C66" i="85"/>
  <c r="C65" i="85"/>
  <c r="C64" i="85"/>
  <c r="C63" i="85"/>
  <c r="C62" i="85"/>
  <c r="C61" i="85"/>
  <c r="C60" i="85"/>
  <c r="C59" i="85"/>
  <c r="C58" i="85"/>
  <c r="C57" i="85"/>
  <c r="C56" i="85"/>
  <c r="C55" i="85"/>
  <c r="C54" i="85"/>
  <c r="C53" i="85"/>
  <c r="C52" i="85"/>
  <c r="C51" i="85"/>
  <c r="C50" i="85"/>
  <c r="C49" i="85"/>
  <c r="C48" i="85"/>
  <c r="C47" i="85"/>
  <c r="C46" i="85"/>
  <c r="C45" i="85"/>
  <c r="C44" i="85"/>
  <c r="C43" i="85"/>
  <c r="C42" i="85"/>
  <c r="C41" i="85"/>
  <c r="C40" i="85"/>
  <c r="C39" i="85"/>
  <c r="C38" i="85"/>
  <c r="K37" i="85"/>
  <c r="C37" i="85"/>
  <c r="C36" i="85"/>
  <c r="K35" i="85"/>
  <c r="C35" i="85"/>
  <c r="C34" i="85"/>
  <c r="K33" i="85"/>
  <c r="C33" i="85"/>
  <c r="C32" i="85"/>
  <c r="K31" i="85"/>
  <c r="C31" i="85"/>
  <c r="C30" i="85"/>
  <c r="K29" i="85"/>
  <c r="C29" i="85"/>
  <c r="C28" i="85"/>
  <c r="K27" i="85"/>
  <c r="C27" i="85"/>
  <c r="C26" i="85"/>
  <c r="K25" i="85"/>
  <c r="C25" i="85"/>
  <c r="C24" i="85"/>
  <c r="D23" i="85"/>
  <c r="D24" i="85" s="1"/>
  <c r="C23" i="85"/>
  <c r="C22" i="85"/>
  <c r="D17" i="85"/>
  <c r="D18" i="85" s="1"/>
  <c r="D19" i="85" s="1"/>
  <c r="D20" i="85" s="1"/>
  <c r="D21" i="85" s="1"/>
  <c r="C17" i="85"/>
  <c r="G16" i="85"/>
  <c r="H16" i="85" s="1"/>
  <c r="F16" i="85"/>
  <c r="C16" i="85"/>
  <c r="F12" i="85"/>
  <c r="C12" i="85"/>
  <c r="C11" i="85"/>
  <c r="C19" i="85" l="1"/>
  <c r="I16" i="85"/>
  <c r="BJ15" i="87"/>
  <c r="BL15" i="87"/>
  <c r="BN15" i="87"/>
  <c r="BP15" i="87"/>
  <c r="BR15" i="87"/>
  <c r="BT15" i="87"/>
  <c r="BV15" i="87"/>
  <c r="BX15" i="87"/>
  <c r="BZ15" i="87"/>
  <c r="CB15" i="87"/>
  <c r="CD15" i="87"/>
  <c r="B16" i="87"/>
  <c r="C18" i="85"/>
  <c r="C15" i="87"/>
  <c r="N15" i="87" s="1"/>
  <c r="Z15" i="87"/>
  <c r="BG15" i="87"/>
  <c r="BI15" i="87"/>
  <c r="BK15" i="87"/>
  <c r="BM15" i="87"/>
  <c r="BO15" i="87"/>
  <c r="BQ15" i="87"/>
  <c r="BS15" i="87"/>
  <c r="BU15" i="87"/>
  <c r="BW15" i="87"/>
  <c r="BY15" i="87"/>
  <c r="CA15" i="87"/>
  <c r="D16" i="74"/>
  <c r="J16" i="85" l="1"/>
  <c r="C21" i="85" s="1"/>
  <c r="C20" i="85"/>
  <c r="BH15" i="87" s="1"/>
  <c r="CE15" i="87" s="1"/>
  <c r="CC16" i="87"/>
  <c r="CA16" i="87"/>
  <c r="BY16" i="87"/>
  <c r="BW16" i="87"/>
  <c r="BU16" i="87"/>
  <c r="BS16" i="87"/>
  <c r="BQ16" i="87"/>
  <c r="BO16" i="87"/>
  <c r="BM16" i="87"/>
  <c r="BK16" i="87"/>
  <c r="BI16" i="87"/>
  <c r="BG16" i="87"/>
  <c r="Z16" i="87"/>
  <c r="C16" i="87"/>
  <c r="N16" i="87" s="1"/>
  <c r="B17" i="87"/>
  <c r="CD16" i="87"/>
  <c r="CB16" i="87"/>
  <c r="BZ16" i="87"/>
  <c r="BX16" i="87"/>
  <c r="BV16" i="87"/>
  <c r="BT16" i="87"/>
  <c r="BR16" i="87"/>
  <c r="BP16" i="87"/>
  <c r="BN16" i="87"/>
  <c r="BL16" i="87"/>
  <c r="BJ16" i="87"/>
  <c r="BH16" i="87"/>
  <c r="CE16" i="87" s="1"/>
  <c r="P16" i="87" s="1"/>
  <c r="D16" i="87" s="1"/>
  <c r="BQ13" i="74"/>
  <c r="BP13" i="74"/>
  <c r="BO13" i="74"/>
  <c r="BN13" i="74"/>
  <c r="BM13" i="74"/>
  <c r="BL13" i="74"/>
  <c r="BK13" i="74"/>
  <c r="BJ13" i="74"/>
  <c r="BI13" i="74"/>
  <c r="BH13" i="74"/>
  <c r="P15" i="87" l="1"/>
  <c r="D15" i="87" s="1"/>
  <c r="CF15" i="87"/>
  <c r="E15" i="87" s="1"/>
  <c r="V16" i="87"/>
  <c r="A16" i="87"/>
  <c r="S16" i="87"/>
  <c r="M16" i="87" s="1"/>
  <c r="CC17" i="87"/>
  <c r="CA17" i="87"/>
  <c r="BY17" i="87"/>
  <c r="BW17" i="87"/>
  <c r="BU17" i="87"/>
  <c r="BS17" i="87"/>
  <c r="BQ17" i="87"/>
  <c r="BO17" i="87"/>
  <c r="BM17" i="87"/>
  <c r="BK17" i="87"/>
  <c r="BI17" i="87"/>
  <c r="BG17" i="87"/>
  <c r="Z17" i="87"/>
  <c r="C17" i="87"/>
  <c r="N17" i="87" s="1"/>
  <c r="B18" i="87"/>
  <c r="CD17" i="87"/>
  <c r="CB17" i="87"/>
  <c r="BZ17" i="87"/>
  <c r="BX17" i="87"/>
  <c r="BV17" i="87"/>
  <c r="BT17" i="87"/>
  <c r="BR17" i="87"/>
  <c r="BP17" i="87"/>
  <c r="BN17" i="87"/>
  <c r="BL17" i="87"/>
  <c r="BJ17" i="87"/>
  <c r="BH17" i="87"/>
  <c r="CF16" i="87"/>
  <c r="E16" i="87" s="1"/>
  <c r="F12" i="73"/>
  <c r="CE17" i="87" l="1"/>
  <c r="P17" i="87" s="1"/>
  <c r="D17" i="87" s="1"/>
  <c r="CC18" i="87"/>
  <c r="CA18" i="87"/>
  <c r="BY18" i="87"/>
  <c r="BW18" i="87"/>
  <c r="BU18" i="87"/>
  <c r="BS18" i="87"/>
  <c r="BQ18" i="87"/>
  <c r="BO18" i="87"/>
  <c r="BM18" i="87"/>
  <c r="BK18" i="87"/>
  <c r="BI18" i="87"/>
  <c r="BG18" i="87"/>
  <c r="Z18" i="87"/>
  <c r="C18" i="87"/>
  <c r="N18" i="87" s="1"/>
  <c r="B19" i="87"/>
  <c r="CD18" i="87"/>
  <c r="CB18" i="87"/>
  <c r="BZ18" i="87"/>
  <c r="BX18" i="87"/>
  <c r="BV18" i="87"/>
  <c r="BT18" i="87"/>
  <c r="BR18" i="87"/>
  <c r="BP18" i="87"/>
  <c r="BN18" i="87"/>
  <c r="BL18" i="87"/>
  <c r="BJ18" i="87"/>
  <c r="BH18" i="87"/>
  <c r="CF17" i="87"/>
  <c r="E17" i="87" s="1"/>
  <c r="J16" i="87"/>
  <c r="V15" i="87"/>
  <c r="R15" i="87"/>
  <c r="R16" i="87" s="1"/>
  <c r="K16" i="87" s="1"/>
  <c r="A15" i="87"/>
  <c r="S15" i="87"/>
  <c r="M15" i="87" s="1"/>
  <c r="B15" i="74"/>
  <c r="B16" i="74" s="1"/>
  <c r="B17" i="74" s="1"/>
  <c r="B18" i="74" s="1"/>
  <c r="B19" i="74" s="1"/>
  <c r="B20" i="74" s="1"/>
  <c r="B21" i="74" s="1"/>
  <c r="B22" i="74" s="1"/>
  <c r="B23" i="74" s="1"/>
  <c r="B24" i="74" s="1"/>
  <c r="B25" i="74" s="1"/>
  <c r="B26" i="74" s="1"/>
  <c r="B27" i="74" s="1"/>
  <c r="B28" i="74" s="1"/>
  <c r="B29" i="74" s="1"/>
  <c r="B30" i="74" s="1"/>
  <c r="B31" i="74" s="1"/>
  <c r="B32" i="74" s="1"/>
  <c r="B33" i="74" s="1"/>
  <c r="B34" i="74" s="1"/>
  <c r="B35" i="74" s="1"/>
  <c r="B36" i="74" s="1"/>
  <c r="B37" i="74" s="1"/>
  <c r="B38" i="74" s="1"/>
  <c r="B39" i="74" s="1"/>
  <c r="B40" i="74" s="1"/>
  <c r="B41" i="74" s="1"/>
  <c r="B42" i="74" s="1"/>
  <c r="B43" i="74" s="1"/>
  <c r="B44" i="74" s="1"/>
  <c r="B45" i="74" s="1"/>
  <c r="B46" i="74" s="1"/>
  <c r="B47" i="74" s="1"/>
  <c r="B48" i="74" s="1"/>
  <c r="B49" i="74" s="1"/>
  <c r="B50" i="74" s="1"/>
  <c r="B51" i="74" s="1"/>
  <c r="B52" i="74" s="1"/>
  <c r="B53" i="74" s="1"/>
  <c r="B54" i="74" s="1"/>
  <c r="B55" i="74" s="1"/>
  <c r="B56" i="74" s="1"/>
  <c r="B57" i="74" s="1"/>
  <c r="B58" i="74" s="1"/>
  <c r="B59" i="74" s="1"/>
  <c r="B60" i="74" s="1"/>
  <c r="B61" i="74" s="1"/>
  <c r="B62" i="74" s="1"/>
  <c r="B63" i="74" s="1"/>
  <c r="B64" i="74" s="1"/>
  <c r="B65" i="74" s="1"/>
  <c r="B66" i="74" s="1"/>
  <c r="B67" i="74" s="1"/>
  <c r="B68" i="74" s="1"/>
  <c r="B69" i="74" s="1"/>
  <c r="B70" i="74" s="1"/>
  <c r="B71" i="74" s="1"/>
  <c r="B72" i="74" s="1"/>
  <c r="B73" i="74" s="1"/>
  <c r="B74" i="74" s="1"/>
  <c r="B75" i="74" s="1"/>
  <c r="B76" i="74" s="1"/>
  <c r="B77" i="74" s="1"/>
  <c r="B78" i="74" s="1"/>
  <c r="B79" i="74" s="1"/>
  <c r="B80" i="74" s="1"/>
  <c r="B81" i="74" s="1"/>
  <c r="B82" i="74" s="1"/>
  <c r="B83" i="74" s="1"/>
  <c r="B84" i="74" s="1"/>
  <c r="B85" i="74" s="1"/>
  <c r="B86" i="74" s="1"/>
  <c r="B87" i="74" s="1"/>
  <c r="B88" i="74" s="1"/>
  <c r="B89" i="74" s="1"/>
  <c r="B90" i="74" s="1"/>
  <c r="B91" i="74" s="1"/>
  <c r="B92" i="74" s="1"/>
  <c r="B93" i="74" s="1"/>
  <c r="B94" i="74" s="1"/>
  <c r="B95" i="74" s="1"/>
  <c r="B96" i="74" s="1"/>
  <c r="B97" i="74" s="1"/>
  <c r="B98" i="74" s="1"/>
  <c r="B99" i="74" s="1"/>
  <c r="B100" i="74" s="1"/>
  <c r="B101" i="74" s="1"/>
  <c r="B102" i="74" s="1"/>
  <c r="B103" i="74" s="1"/>
  <c r="B104" i="74" s="1"/>
  <c r="B105" i="74" s="1"/>
  <c r="B106" i="74" s="1"/>
  <c r="B107" i="74" s="1"/>
  <c r="B108" i="74" s="1"/>
  <c r="B109" i="74" s="1"/>
  <c r="B110" i="74" s="1"/>
  <c r="B111" i="74" s="1"/>
  <c r="B112" i="74" s="1"/>
  <c r="B113" i="74" s="1"/>
  <c r="B114" i="74" s="1"/>
  <c r="B115" i="74" s="1"/>
  <c r="B116" i="74" s="1"/>
  <c r="B117" i="74" s="1"/>
  <c r="B118" i="74" s="1"/>
  <c r="B119" i="74" s="1"/>
  <c r="B120" i="74" s="1"/>
  <c r="B121" i="74" s="1"/>
  <c r="B122" i="74" s="1"/>
  <c r="B123" i="74" s="1"/>
  <c r="B124" i="74" s="1"/>
  <c r="B125" i="74" s="1"/>
  <c r="B126" i="74" s="1"/>
  <c r="B127" i="74" s="1"/>
  <c r="C11" i="73"/>
  <c r="C12" i="73"/>
  <c r="C16" i="73"/>
  <c r="F16" i="73"/>
  <c r="C17" i="73" s="1"/>
  <c r="B1" i="74"/>
  <c r="L1" i="75" s="1"/>
  <c r="C22" i="73"/>
  <c r="C23" i="73"/>
  <c r="C24" i="73"/>
  <c r="E12" i="84"/>
  <c r="E11" i="84"/>
  <c r="L6" i="84"/>
  <c r="L5" i="84"/>
  <c r="L4" i="84"/>
  <c r="C38" i="73"/>
  <c r="C37" i="73"/>
  <c r="D7" i="75"/>
  <c r="D6" i="75"/>
  <c r="CD13" i="74"/>
  <c r="CC13" i="74"/>
  <c r="CB13" i="74"/>
  <c r="CA13" i="74"/>
  <c r="BZ13" i="74"/>
  <c r="BY13" i="74"/>
  <c r="BX13" i="74"/>
  <c r="BW13" i="74"/>
  <c r="BV13" i="74"/>
  <c r="BU13" i="74"/>
  <c r="BT13" i="74"/>
  <c r="BS13" i="74"/>
  <c r="BR13" i="74"/>
  <c r="C3" i="74"/>
  <c r="C2" i="74"/>
  <c r="C66" i="73"/>
  <c r="C65" i="73"/>
  <c r="C64" i="73"/>
  <c r="C63" i="73"/>
  <c r="C62" i="73"/>
  <c r="C61" i="73"/>
  <c r="C60" i="73"/>
  <c r="C59" i="73"/>
  <c r="C58" i="73"/>
  <c r="C57" i="73"/>
  <c r="C56" i="73"/>
  <c r="C55" i="73"/>
  <c r="C54" i="73"/>
  <c r="C53" i="73"/>
  <c r="C52" i="73"/>
  <c r="C51" i="73"/>
  <c r="C50" i="73"/>
  <c r="C49" i="73"/>
  <c r="C48" i="73"/>
  <c r="C47" i="73"/>
  <c r="C46" i="73"/>
  <c r="C45" i="73"/>
  <c r="C44" i="73"/>
  <c r="C43" i="73"/>
  <c r="C42" i="73"/>
  <c r="C41" i="73"/>
  <c r="C40" i="73"/>
  <c r="C39" i="73"/>
  <c r="K37" i="73"/>
  <c r="C36" i="73"/>
  <c r="K35" i="73"/>
  <c r="C35" i="73"/>
  <c r="C34" i="73"/>
  <c r="K33" i="73"/>
  <c r="C33" i="73"/>
  <c r="C32" i="73"/>
  <c r="K31" i="73"/>
  <c r="C31" i="73"/>
  <c r="C30" i="73"/>
  <c r="K29" i="73"/>
  <c r="C29" i="73"/>
  <c r="C28" i="73"/>
  <c r="K27" i="73"/>
  <c r="C27" i="73"/>
  <c r="C26" i="73"/>
  <c r="K25" i="73"/>
  <c r="C25" i="73"/>
  <c r="D23" i="73"/>
  <c r="D24" i="73" s="1"/>
  <c r="D17" i="73"/>
  <c r="D18" i="73" s="1"/>
  <c r="D19" i="73" s="1"/>
  <c r="D20" i="73" s="1"/>
  <c r="D21" i="73" s="1"/>
  <c r="U15" i="87" l="1"/>
  <c r="U16" i="87" s="1"/>
  <c r="J15" i="87"/>
  <c r="CE18" i="87"/>
  <c r="P18" i="87" s="1"/>
  <c r="D18" i="87" s="1"/>
  <c r="CC19" i="87"/>
  <c r="CA19" i="87"/>
  <c r="BY19" i="87"/>
  <c r="BW19" i="87"/>
  <c r="BU19" i="87"/>
  <c r="BS19" i="87"/>
  <c r="BQ19" i="87"/>
  <c r="BO19" i="87"/>
  <c r="BM19" i="87"/>
  <c r="BK19" i="87"/>
  <c r="BI19" i="87"/>
  <c r="BG19" i="87"/>
  <c r="Z19" i="87"/>
  <c r="C19" i="87"/>
  <c r="N19" i="87" s="1"/>
  <c r="B20" i="87"/>
  <c r="CD19" i="87"/>
  <c r="CB19" i="87"/>
  <c r="BZ19" i="87"/>
  <c r="BX19" i="87"/>
  <c r="BV19" i="87"/>
  <c r="BT19" i="87"/>
  <c r="BR19" i="87"/>
  <c r="BP19" i="87"/>
  <c r="BN19" i="87"/>
  <c r="BL19" i="87"/>
  <c r="BJ19" i="87"/>
  <c r="BH19" i="87"/>
  <c r="CF18" i="87"/>
  <c r="E18" i="87" s="1"/>
  <c r="V17" i="87"/>
  <c r="R17" i="87"/>
  <c r="K17" i="87" s="1"/>
  <c r="A17" i="87"/>
  <c r="S17" i="87"/>
  <c r="M17" i="87" s="1"/>
  <c r="K15" i="87"/>
  <c r="G16" i="73"/>
  <c r="C18" i="73" s="1"/>
  <c r="Z15" i="74"/>
  <c r="BS15" i="74"/>
  <c r="BW15" i="74"/>
  <c r="CA15" i="74"/>
  <c r="BO15" i="74"/>
  <c r="BK15" i="74"/>
  <c r="BI15" i="74"/>
  <c r="CC15" i="74"/>
  <c r="BY15" i="74"/>
  <c r="BU15" i="74"/>
  <c r="BQ15" i="74"/>
  <c r="BM15" i="74"/>
  <c r="C15" i="74"/>
  <c r="N15" i="74" s="1"/>
  <c r="B128" i="74"/>
  <c r="BL17" i="74"/>
  <c r="BW16" i="74"/>
  <c r="BG15" i="74"/>
  <c r="CD15" i="74"/>
  <c r="CB15" i="74"/>
  <c r="BZ15" i="74"/>
  <c r="BX15" i="74"/>
  <c r="BV15" i="74"/>
  <c r="BT15" i="74"/>
  <c r="BR15" i="74"/>
  <c r="BP15" i="74"/>
  <c r="BN15" i="74"/>
  <c r="BL15" i="74"/>
  <c r="BJ15" i="74"/>
  <c r="C16" i="74"/>
  <c r="N16" i="74" s="1"/>
  <c r="BO16" i="74"/>
  <c r="CA16" i="74"/>
  <c r="BS16" i="74"/>
  <c r="BK16" i="74"/>
  <c r="H16" i="73"/>
  <c r="CC16" i="74"/>
  <c r="BY16" i="74"/>
  <c r="BU16" i="74"/>
  <c r="BQ16" i="74"/>
  <c r="BM16" i="74"/>
  <c r="BI16" i="74"/>
  <c r="BJ17" i="74"/>
  <c r="BT17" i="74"/>
  <c r="BP17" i="74"/>
  <c r="Z16" i="74"/>
  <c r="CD16" i="74"/>
  <c r="CB16" i="74"/>
  <c r="BZ16" i="74"/>
  <c r="BX16" i="74"/>
  <c r="BV16" i="74"/>
  <c r="BT16" i="74"/>
  <c r="BR16" i="74"/>
  <c r="BP16" i="74"/>
  <c r="BN16" i="74"/>
  <c r="BL16" i="74"/>
  <c r="BJ16" i="74"/>
  <c r="Z17" i="74"/>
  <c r="CD17" i="74"/>
  <c r="BV17" i="74"/>
  <c r="BN17" i="74"/>
  <c r="BG16" i="74"/>
  <c r="BG17" i="74"/>
  <c r="BI17" i="74"/>
  <c r="BM17" i="74"/>
  <c r="BQ17" i="74"/>
  <c r="BU17" i="74"/>
  <c r="BY17" i="74"/>
  <c r="CC17" i="74"/>
  <c r="CE19" i="87" l="1"/>
  <c r="P19" i="87" s="1"/>
  <c r="D19" i="87" s="1"/>
  <c r="CC20" i="87"/>
  <c r="CA20" i="87"/>
  <c r="BY20" i="87"/>
  <c r="BW20" i="87"/>
  <c r="BU20" i="87"/>
  <c r="BS20" i="87"/>
  <c r="BQ20" i="87"/>
  <c r="BO20" i="87"/>
  <c r="BM20" i="87"/>
  <c r="BK20" i="87"/>
  <c r="BI20" i="87"/>
  <c r="BG20" i="87"/>
  <c r="Z20" i="87"/>
  <c r="C20" i="87"/>
  <c r="N20" i="87" s="1"/>
  <c r="B21" i="87"/>
  <c r="CD20" i="87"/>
  <c r="CB20" i="87"/>
  <c r="BZ20" i="87"/>
  <c r="BX20" i="87"/>
  <c r="BV20" i="87"/>
  <c r="BT20" i="87"/>
  <c r="BR20" i="87"/>
  <c r="BP20" i="87"/>
  <c r="BN20" i="87"/>
  <c r="BL20" i="87"/>
  <c r="BJ20" i="87"/>
  <c r="BH20" i="87"/>
  <c r="CE20" i="87" s="1"/>
  <c r="P20" i="87" s="1"/>
  <c r="D20" i="87" s="1"/>
  <c r="CF19" i="87"/>
  <c r="E19" i="87" s="1"/>
  <c r="V18" i="87"/>
  <c r="R18" i="87"/>
  <c r="K18" i="87"/>
  <c r="A18" i="87"/>
  <c r="S18" i="87"/>
  <c r="M18" i="87" s="1"/>
  <c r="U17" i="87"/>
  <c r="J17" i="87"/>
  <c r="T15" i="87"/>
  <c r="T16" i="87" s="1"/>
  <c r="AC15" i="87"/>
  <c r="B129" i="74"/>
  <c r="CA17" i="74"/>
  <c r="BW17" i="74"/>
  <c r="BS17" i="74"/>
  <c r="BO17" i="74"/>
  <c r="BK17" i="74"/>
  <c r="BR17" i="74"/>
  <c r="BZ17" i="74"/>
  <c r="C17" i="74"/>
  <c r="N17" i="74" s="1"/>
  <c r="BX17" i="74"/>
  <c r="CB17" i="74"/>
  <c r="C19" i="73"/>
  <c r="I16" i="73"/>
  <c r="BJ18" i="74"/>
  <c r="BL18" i="74"/>
  <c r="BN18" i="74"/>
  <c r="BP18" i="74"/>
  <c r="BR18" i="74"/>
  <c r="BT18" i="74"/>
  <c r="BV18" i="74"/>
  <c r="BX18" i="74"/>
  <c r="BZ18" i="74"/>
  <c r="CB18" i="74"/>
  <c r="CD18" i="74"/>
  <c r="BK18" i="74"/>
  <c r="BO18" i="74"/>
  <c r="BS18" i="74"/>
  <c r="BW18" i="74"/>
  <c r="CA18" i="74"/>
  <c r="BG18" i="74"/>
  <c r="BI18" i="74"/>
  <c r="BM18" i="74"/>
  <c r="BQ18" i="74"/>
  <c r="BU18" i="74"/>
  <c r="BY18" i="74"/>
  <c r="CC18" i="74"/>
  <c r="C18" i="74"/>
  <c r="N18" i="74" s="1"/>
  <c r="Z18" i="74"/>
  <c r="V20" i="87" l="1"/>
  <c r="A20" i="87"/>
  <c r="W20" i="87"/>
  <c r="S20" i="87"/>
  <c r="AD15" i="87"/>
  <c r="AC16" i="87"/>
  <c r="AD16" i="87" s="1"/>
  <c r="T17" i="87"/>
  <c r="AC17" i="87"/>
  <c r="AD17" i="87" s="1"/>
  <c r="U18" i="87"/>
  <c r="J18" i="87"/>
  <c r="CC21" i="87"/>
  <c r="CA21" i="87"/>
  <c r="BY21" i="87"/>
  <c r="BW21" i="87"/>
  <c r="BU21" i="87"/>
  <c r="BS21" i="87"/>
  <c r="BQ21" i="87"/>
  <c r="BO21" i="87"/>
  <c r="BM21" i="87"/>
  <c r="BK21" i="87"/>
  <c r="BI21" i="87"/>
  <c r="BG21" i="87"/>
  <c r="Z21" i="87"/>
  <c r="C21" i="87"/>
  <c r="N21" i="87" s="1"/>
  <c r="B22" i="87"/>
  <c r="CD21" i="87"/>
  <c r="CB21" i="87"/>
  <c r="BZ21" i="87"/>
  <c r="BX21" i="87"/>
  <c r="BV21" i="87"/>
  <c r="BT21" i="87"/>
  <c r="BR21" i="87"/>
  <c r="BP21" i="87"/>
  <c r="BN21" i="87"/>
  <c r="BL21" i="87"/>
  <c r="BJ21" i="87"/>
  <c r="BH21" i="87"/>
  <c r="CE21" i="87" s="1"/>
  <c r="P21" i="87" s="1"/>
  <c r="D21" i="87" s="1"/>
  <c r="AE21" i="87"/>
  <c r="CF20" i="87"/>
  <c r="E20" i="87" s="1"/>
  <c r="V19" i="87"/>
  <c r="R19" i="87"/>
  <c r="R20" i="87" s="1"/>
  <c r="K20" i="87" s="1"/>
  <c r="K19" i="87"/>
  <c r="A19" i="87"/>
  <c r="S19" i="87"/>
  <c r="M19" i="87" s="1"/>
  <c r="B130" i="74"/>
  <c r="C20" i="73"/>
  <c r="J16" i="73"/>
  <c r="C21" i="73" s="1"/>
  <c r="BH19" i="74" s="1"/>
  <c r="BJ19" i="74"/>
  <c r="BL19" i="74"/>
  <c r="BN19" i="74"/>
  <c r="BP19" i="74"/>
  <c r="BR19" i="74"/>
  <c r="BT19" i="74"/>
  <c r="BV19" i="74"/>
  <c r="BX19" i="74"/>
  <c r="BZ19" i="74"/>
  <c r="CB19" i="74"/>
  <c r="CD19" i="74"/>
  <c r="BI19" i="74"/>
  <c r="BM19" i="74"/>
  <c r="BQ19" i="74"/>
  <c r="BU19" i="74"/>
  <c r="BY19" i="74"/>
  <c r="CC19" i="74"/>
  <c r="C19" i="74"/>
  <c r="N19" i="74" s="1"/>
  <c r="Z19" i="74"/>
  <c r="BK19" i="74"/>
  <c r="BO19" i="74"/>
  <c r="BS19" i="74"/>
  <c r="BW19" i="74"/>
  <c r="CA19" i="74"/>
  <c r="BG19" i="74"/>
  <c r="V21" i="87" l="1"/>
  <c r="W19" i="87" s="1"/>
  <c r="R21" i="87"/>
  <c r="K21" i="87" s="1"/>
  <c r="A21" i="87"/>
  <c r="AG21" i="87"/>
  <c r="AE20" i="87"/>
  <c r="U19" i="87"/>
  <c r="J19" i="87"/>
  <c r="U20" i="87"/>
  <c r="J20" i="87"/>
  <c r="CC22" i="87"/>
  <c r="CA22" i="87"/>
  <c r="BY22" i="87"/>
  <c r="BW22" i="87"/>
  <c r="BU22" i="87"/>
  <c r="BS22" i="87"/>
  <c r="BQ22" i="87"/>
  <c r="BO22" i="87"/>
  <c r="BM22" i="87"/>
  <c r="BK22" i="87"/>
  <c r="BI22" i="87"/>
  <c r="BG22" i="87"/>
  <c r="Z22" i="87"/>
  <c r="C22" i="87"/>
  <c r="N22" i="87" s="1"/>
  <c r="B23" i="87"/>
  <c r="CD22" i="87"/>
  <c r="CB22" i="87"/>
  <c r="BZ22" i="87"/>
  <c r="BX22" i="87"/>
  <c r="BV22" i="87"/>
  <c r="BT22" i="87"/>
  <c r="BR22" i="87"/>
  <c r="BP22" i="87"/>
  <c r="BN22" i="87"/>
  <c r="BL22" i="87"/>
  <c r="BJ22" i="87"/>
  <c r="BH22" i="87"/>
  <c r="CE22" i="87" s="1"/>
  <c r="P22" i="87" s="1"/>
  <c r="D22" i="87" s="1"/>
  <c r="CF21" i="87"/>
  <c r="E21" i="87" s="1"/>
  <c r="W17" i="87"/>
  <c r="T18" i="87"/>
  <c r="AC18" i="87"/>
  <c r="AD18" i="87" s="1"/>
  <c r="X20" i="87"/>
  <c r="Y20" i="87" s="1"/>
  <c r="AA20" i="87"/>
  <c r="AB20" i="87" s="1"/>
  <c r="B131" i="74"/>
  <c r="BH17" i="74"/>
  <c r="CE17" i="74" s="1"/>
  <c r="BH15" i="74"/>
  <c r="CE15" i="74" s="1"/>
  <c r="BH18" i="74"/>
  <c r="CE18" i="74" s="1"/>
  <c r="P18" i="74" s="1"/>
  <c r="D18" i="74" s="1"/>
  <c r="BH16" i="74"/>
  <c r="CE16" i="74" s="1"/>
  <c r="CE19" i="74"/>
  <c r="P19" i="74" s="1"/>
  <c r="D19" i="74" s="1"/>
  <c r="BH20" i="74"/>
  <c r="BJ20" i="74"/>
  <c r="BL20" i="74"/>
  <c r="BN20" i="74"/>
  <c r="BP20" i="74"/>
  <c r="BR20" i="74"/>
  <c r="BT20" i="74"/>
  <c r="BV20" i="74"/>
  <c r="BX20" i="74"/>
  <c r="BZ20" i="74"/>
  <c r="CB20" i="74"/>
  <c r="CD20" i="74"/>
  <c r="BK20" i="74"/>
  <c r="BO20" i="74"/>
  <c r="BS20" i="74"/>
  <c r="BW20" i="74"/>
  <c r="CA20" i="74"/>
  <c r="BG20" i="74"/>
  <c r="BI20" i="74"/>
  <c r="BM20" i="74"/>
  <c r="BQ20" i="74"/>
  <c r="BU20" i="74"/>
  <c r="BY20" i="74"/>
  <c r="CC20" i="74"/>
  <c r="C20" i="74"/>
  <c r="N20" i="74" s="1"/>
  <c r="Z20" i="74"/>
  <c r="W15" i="87" l="1"/>
  <c r="W18" i="87"/>
  <c r="AA18" i="87" s="1"/>
  <c r="AB18" i="87" s="1"/>
  <c r="W21" i="87"/>
  <c r="S21" i="87" s="1"/>
  <c r="J21" i="87" s="1"/>
  <c r="W16" i="87"/>
  <c r="AA16" i="87" s="1"/>
  <c r="AB16" i="87" s="1"/>
  <c r="V22" i="87"/>
  <c r="R22" i="87"/>
  <c r="K22" i="87" s="1"/>
  <c r="A22" i="87"/>
  <c r="S22" i="87"/>
  <c r="M22" i="87" s="1"/>
  <c r="X15" i="87"/>
  <c r="Y15" i="87" s="1"/>
  <c r="AA15" i="87"/>
  <c r="AB15" i="87" s="1"/>
  <c r="Q15" i="87"/>
  <c r="L15" i="87" s="1"/>
  <c r="CC23" i="87"/>
  <c r="CA23" i="87"/>
  <c r="BY23" i="87"/>
  <c r="BW23" i="87"/>
  <c r="BU23" i="87"/>
  <c r="BS23" i="87"/>
  <c r="BQ23" i="87"/>
  <c r="BO23" i="87"/>
  <c r="BM23" i="87"/>
  <c r="BK23" i="87"/>
  <c r="BI23" i="87"/>
  <c r="BG23" i="87"/>
  <c r="Z23" i="87"/>
  <c r="C23" i="87"/>
  <c r="N23" i="87" s="1"/>
  <c r="B24" i="87"/>
  <c r="CD23" i="87"/>
  <c r="CB23" i="87"/>
  <c r="BZ23" i="87"/>
  <c r="BX23" i="87"/>
  <c r="BV23" i="87"/>
  <c r="BT23" i="87"/>
  <c r="BR23" i="87"/>
  <c r="BP23" i="87"/>
  <c r="BN23" i="87"/>
  <c r="BL23" i="87"/>
  <c r="BJ23" i="87"/>
  <c r="BH23" i="87"/>
  <c r="T19" i="87"/>
  <c r="T20" i="87" s="1"/>
  <c r="M20" i="87" s="1"/>
  <c r="AC19" i="87"/>
  <c r="AD19" i="87" s="1"/>
  <c r="AG20" i="87"/>
  <c r="AE19" i="87"/>
  <c r="X21" i="87"/>
  <c r="Y21" i="87" s="1"/>
  <c r="X19" i="87"/>
  <c r="Y19" i="87" s="1"/>
  <c r="AA19" i="87"/>
  <c r="AB19" i="87" s="1"/>
  <c r="X17" i="87"/>
  <c r="Y17" i="87" s="1"/>
  <c r="AA17" i="87"/>
  <c r="AB17" i="87" s="1"/>
  <c r="CF22" i="87"/>
  <c r="E22" i="87" s="1"/>
  <c r="U21" i="87"/>
  <c r="X16" i="87"/>
  <c r="Y16" i="87" s="1"/>
  <c r="Q16" i="87"/>
  <c r="L16" i="87" s="1"/>
  <c r="B132" i="74"/>
  <c r="CF18" i="74"/>
  <c r="E18" i="74" s="1"/>
  <c r="P17" i="74"/>
  <c r="CF17" i="74"/>
  <c r="E17" i="74" s="1"/>
  <c r="P16" i="74"/>
  <c r="CF16" i="74"/>
  <c r="E16" i="74" s="1"/>
  <c r="P15" i="74"/>
  <c r="CF15" i="74"/>
  <c r="E15" i="74" s="1"/>
  <c r="CF19" i="74"/>
  <c r="E19" i="74" s="1"/>
  <c r="CE20" i="74"/>
  <c r="P20" i="74" s="1"/>
  <c r="D20" i="74" s="1"/>
  <c r="BH21" i="74"/>
  <c r="BJ21" i="74"/>
  <c r="BL21" i="74"/>
  <c r="BN21" i="74"/>
  <c r="BP21" i="74"/>
  <c r="BR21" i="74"/>
  <c r="BT21" i="74"/>
  <c r="BV21" i="74"/>
  <c r="BX21" i="74"/>
  <c r="BZ21" i="74"/>
  <c r="CB21" i="74"/>
  <c r="CD21" i="74"/>
  <c r="BI21" i="74"/>
  <c r="BM21" i="74"/>
  <c r="BQ21" i="74"/>
  <c r="BU21" i="74"/>
  <c r="BY21" i="74"/>
  <c r="CC21" i="74"/>
  <c r="Z21" i="74"/>
  <c r="BK21" i="74"/>
  <c r="BO21" i="74"/>
  <c r="BS21" i="74"/>
  <c r="BW21" i="74"/>
  <c r="CA21" i="74"/>
  <c r="C21" i="74"/>
  <c r="N21" i="74" s="1"/>
  <c r="BG21" i="74"/>
  <c r="X18" i="87" l="1"/>
  <c r="Y18" i="87" s="1"/>
  <c r="AA21" i="87"/>
  <c r="AB21" i="87" s="1"/>
  <c r="T21" i="87"/>
  <c r="M21" i="87" s="1"/>
  <c r="AC20" i="87"/>
  <c r="AD20" i="87" s="1"/>
  <c r="CE23" i="87"/>
  <c r="P23" i="87" s="1"/>
  <c r="D23" i="87" s="1"/>
  <c r="CC24" i="87"/>
  <c r="CA24" i="87"/>
  <c r="BY24" i="87"/>
  <c r="BW24" i="87"/>
  <c r="BU24" i="87"/>
  <c r="BS24" i="87"/>
  <c r="BQ24" i="87"/>
  <c r="BO24" i="87"/>
  <c r="BM24" i="87"/>
  <c r="BK24" i="87"/>
  <c r="BI24" i="87"/>
  <c r="BG24" i="87"/>
  <c r="Z24" i="87"/>
  <c r="C24" i="87"/>
  <c r="N24" i="87" s="1"/>
  <c r="B25" i="87"/>
  <c r="CD24" i="87"/>
  <c r="CB24" i="87"/>
  <c r="BZ24" i="87"/>
  <c r="BX24" i="87"/>
  <c r="BV24" i="87"/>
  <c r="BT24" i="87"/>
  <c r="BR24" i="87"/>
  <c r="BP24" i="87"/>
  <c r="BN24" i="87"/>
  <c r="BL24" i="87"/>
  <c r="BJ24" i="87"/>
  <c r="BH24" i="87"/>
  <c r="CE24" i="87" s="1"/>
  <c r="P24" i="87" s="1"/>
  <c r="D24" i="87" s="1"/>
  <c r="CF23" i="87"/>
  <c r="E23" i="87" s="1"/>
  <c r="U22" i="87"/>
  <c r="J22" i="87"/>
  <c r="Q17" i="87"/>
  <c r="AG19" i="87"/>
  <c r="AE18" i="87"/>
  <c r="B133" i="74"/>
  <c r="D15" i="74"/>
  <c r="D17" i="74"/>
  <c r="S17" i="74" s="1"/>
  <c r="J17" i="74" s="1"/>
  <c r="BH22" i="74"/>
  <c r="BJ22" i="74"/>
  <c r="BL22" i="74"/>
  <c r="BN22" i="74"/>
  <c r="BP22" i="74"/>
  <c r="BK22" i="74"/>
  <c r="BO22" i="74"/>
  <c r="BR22" i="74"/>
  <c r="BT22" i="74"/>
  <c r="BV22" i="74"/>
  <c r="BX22" i="74"/>
  <c r="BZ22" i="74"/>
  <c r="CB22" i="74"/>
  <c r="CD22" i="74"/>
  <c r="BI22" i="74"/>
  <c r="BM22" i="74"/>
  <c r="BQ22" i="74"/>
  <c r="BS22" i="74"/>
  <c r="BU22" i="74"/>
  <c r="BW22" i="74"/>
  <c r="BY22" i="74"/>
  <c r="CA22" i="74"/>
  <c r="CC22" i="74"/>
  <c r="Z22" i="74"/>
  <c r="C22" i="74"/>
  <c r="N22" i="74" s="1"/>
  <c r="BG22" i="74"/>
  <c r="CF20" i="74"/>
  <c r="E20" i="74" s="1"/>
  <c r="V18" i="74"/>
  <c r="A18" i="74"/>
  <c r="CE21" i="74"/>
  <c r="P21" i="74" s="1"/>
  <c r="D21" i="74" s="1"/>
  <c r="V19" i="74"/>
  <c r="A19" i="74"/>
  <c r="V24" i="87" l="1"/>
  <c r="A24" i="87"/>
  <c r="S24" i="87"/>
  <c r="M24" i="87" s="1"/>
  <c r="AG18" i="87"/>
  <c r="AE17" i="87"/>
  <c r="AC21" i="87"/>
  <c r="AD21" i="87" s="1"/>
  <c r="L17" i="87"/>
  <c r="Q18" i="87"/>
  <c r="T22" i="87"/>
  <c r="AC22" i="87"/>
  <c r="AD22" i="87" s="1"/>
  <c r="CC25" i="87"/>
  <c r="CA25" i="87"/>
  <c r="BY25" i="87"/>
  <c r="BW25" i="87"/>
  <c r="BU25" i="87"/>
  <c r="BS25" i="87"/>
  <c r="BQ25" i="87"/>
  <c r="BO25" i="87"/>
  <c r="BM25" i="87"/>
  <c r="BK25" i="87"/>
  <c r="BI25" i="87"/>
  <c r="BG25" i="87"/>
  <c r="Z25" i="87"/>
  <c r="C25" i="87"/>
  <c r="N25" i="87" s="1"/>
  <c r="B26" i="87"/>
  <c r="CD25" i="87"/>
  <c r="CB25" i="87"/>
  <c r="BZ25" i="87"/>
  <c r="BX25" i="87"/>
  <c r="BV25" i="87"/>
  <c r="BT25" i="87"/>
  <c r="BR25" i="87"/>
  <c r="BP25" i="87"/>
  <c r="BN25" i="87"/>
  <c r="BL25" i="87"/>
  <c r="BJ25" i="87"/>
  <c r="BH25" i="87"/>
  <c r="CE25" i="87" s="1"/>
  <c r="P25" i="87" s="1"/>
  <c r="D25" i="87" s="1"/>
  <c r="CF24" i="87"/>
  <c r="E24" i="87" s="1"/>
  <c r="V23" i="87"/>
  <c r="R23" i="87"/>
  <c r="R24" i="87" s="1"/>
  <c r="K24" i="87" s="1"/>
  <c r="K23" i="87"/>
  <c r="A23" i="87"/>
  <c r="S23" i="87"/>
  <c r="M23" i="87" s="1"/>
  <c r="V17" i="74"/>
  <c r="B134" i="74"/>
  <c r="V16" i="74"/>
  <c r="A16" i="74"/>
  <c r="S16" i="74"/>
  <c r="J16" i="74" s="1"/>
  <c r="A17" i="74"/>
  <c r="S15" i="74"/>
  <c r="J15" i="74" s="1"/>
  <c r="V15" i="74"/>
  <c r="A15" i="74"/>
  <c r="R15" i="74"/>
  <c r="K15" i="74" s="1"/>
  <c r="CF21" i="74"/>
  <c r="E21" i="74" s="1"/>
  <c r="BI23" i="74"/>
  <c r="BK23" i="74"/>
  <c r="BM23" i="74"/>
  <c r="BO23" i="74"/>
  <c r="BQ23" i="74"/>
  <c r="BS23" i="74"/>
  <c r="BU23" i="74"/>
  <c r="BW23" i="74"/>
  <c r="BY23" i="74"/>
  <c r="CA23" i="74"/>
  <c r="CC23" i="74"/>
  <c r="Z23" i="74"/>
  <c r="BH23" i="74"/>
  <c r="BJ23" i="74"/>
  <c r="BL23" i="74"/>
  <c r="BN23" i="74"/>
  <c r="BP23" i="74"/>
  <c r="BR23" i="74"/>
  <c r="BT23" i="74"/>
  <c r="BV23" i="74"/>
  <c r="BX23" i="74"/>
  <c r="BZ23" i="74"/>
  <c r="CB23" i="74"/>
  <c r="CD23" i="74"/>
  <c r="BG23" i="74"/>
  <c r="C23" i="74"/>
  <c r="N23" i="74" s="1"/>
  <c r="CE22" i="74"/>
  <c r="P22" i="74" s="1"/>
  <c r="D22" i="74" s="1"/>
  <c r="M17" i="74"/>
  <c r="V25" i="87" l="1"/>
  <c r="R25" i="87"/>
  <c r="K25" i="87"/>
  <c r="A25" i="87"/>
  <c r="S25" i="87"/>
  <c r="M25" i="87" s="1"/>
  <c r="U23" i="87"/>
  <c r="J23" i="87"/>
  <c r="AG17" i="87"/>
  <c r="AE16" i="87"/>
  <c r="U24" i="87"/>
  <c r="J24" i="87"/>
  <c r="CC26" i="87"/>
  <c r="CA26" i="87"/>
  <c r="BY26" i="87"/>
  <c r="BW26" i="87"/>
  <c r="BU26" i="87"/>
  <c r="BS26" i="87"/>
  <c r="BQ26" i="87"/>
  <c r="BO26" i="87"/>
  <c r="BM26" i="87"/>
  <c r="BK26" i="87"/>
  <c r="BI26" i="87"/>
  <c r="BG26" i="87"/>
  <c r="Z26" i="87"/>
  <c r="C26" i="87"/>
  <c r="N26" i="87" s="1"/>
  <c r="B27" i="87"/>
  <c r="CD26" i="87"/>
  <c r="CB26" i="87"/>
  <c r="BZ26" i="87"/>
  <c r="BX26" i="87"/>
  <c r="BV26" i="87"/>
  <c r="BT26" i="87"/>
  <c r="BR26" i="87"/>
  <c r="BP26" i="87"/>
  <c r="BN26" i="87"/>
  <c r="BL26" i="87"/>
  <c r="BJ26" i="87"/>
  <c r="BH26" i="87"/>
  <c r="CE26" i="87" s="1"/>
  <c r="P26" i="87" s="1"/>
  <c r="D26" i="87" s="1"/>
  <c r="CF25" i="87"/>
  <c r="E25" i="87" s="1"/>
  <c r="L18" i="87"/>
  <c r="Q19" i="87"/>
  <c r="B135" i="74"/>
  <c r="R16" i="74"/>
  <c r="K16" i="74" s="1"/>
  <c r="M16" i="74"/>
  <c r="U15" i="74"/>
  <c r="U16" i="74" s="1"/>
  <c r="U17" i="74" s="1"/>
  <c r="M15" i="74"/>
  <c r="CE23" i="74"/>
  <c r="P23" i="74" s="1"/>
  <c r="D23" i="74" s="1"/>
  <c r="CF22" i="74"/>
  <c r="E22" i="74" s="1"/>
  <c r="BH24" i="74"/>
  <c r="BJ24" i="74"/>
  <c r="BL24" i="74"/>
  <c r="BN24" i="74"/>
  <c r="BP24" i="74"/>
  <c r="BR24" i="74"/>
  <c r="BT24" i="74"/>
  <c r="BV24" i="74"/>
  <c r="BX24" i="74"/>
  <c r="BZ24" i="74"/>
  <c r="CB24" i="74"/>
  <c r="CD24" i="74"/>
  <c r="BI24" i="74"/>
  <c r="BK24" i="74"/>
  <c r="BM24" i="74"/>
  <c r="BO24" i="74"/>
  <c r="BQ24" i="74"/>
  <c r="BS24" i="74"/>
  <c r="BU24" i="74"/>
  <c r="BW24" i="74"/>
  <c r="BY24" i="74"/>
  <c r="CA24" i="74"/>
  <c r="CC24" i="74"/>
  <c r="Z24" i="74"/>
  <c r="BG24" i="74"/>
  <c r="C24" i="74"/>
  <c r="N24" i="74" s="1"/>
  <c r="V26" i="87" l="1"/>
  <c r="R26" i="87"/>
  <c r="K26" i="87" s="1"/>
  <c r="A26" i="87"/>
  <c r="S26" i="87"/>
  <c r="M26" i="87" s="1"/>
  <c r="CF26" i="87"/>
  <c r="E26" i="87" s="1"/>
  <c r="AG16" i="87"/>
  <c r="AE15" i="87"/>
  <c r="T23" i="87"/>
  <c r="T24" i="87" s="1"/>
  <c r="AC23" i="87"/>
  <c r="AD23" i="87" s="1"/>
  <c r="U25" i="87"/>
  <c r="J25" i="87"/>
  <c r="L19" i="87"/>
  <c r="Q20" i="87"/>
  <c r="CC27" i="87"/>
  <c r="CA27" i="87"/>
  <c r="BY27" i="87"/>
  <c r="BW27" i="87"/>
  <c r="BU27" i="87"/>
  <c r="BS27" i="87"/>
  <c r="BQ27" i="87"/>
  <c r="BO27" i="87"/>
  <c r="BM27" i="87"/>
  <c r="BK27" i="87"/>
  <c r="BI27" i="87"/>
  <c r="BG27" i="87"/>
  <c r="Z27" i="87"/>
  <c r="C27" i="87"/>
  <c r="N27" i="87" s="1"/>
  <c r="B28" i="87"/>
  <c r="CD27" i="87"/>
  <c r="CB27" i="87"/>
  <c r="BZ27" i="87"/>
  <c r="BX27" i="87"/>
  <c r="BV27" i="87"/>
  <c r="BT27" i="87"/>
  <c r="BR27" i="87"/>
  <c r="BP27" i="87"/>
  <c r="BN27" i="87"/>
  <c r="BL27" i="87"/>
  <c r="BJ27" i="87"/>
  <c r="BH27" i="87"/>
  <c r="CE27" i="87" s="1"/>
  <c r="P27" i="87" s="1"/>
  <c r="D27" i="87" s="1"/>
  <c r="B136" i="74"/>
  <c r="R17" i="74"/>
  <c r="R18" i="74" s="1"/>
  <c r="CF23" i="74"/>
  <c r="E23" i="74" s="1"/>
  <c r="CE24" i="74"/>
  <c r="P24" i="74" s="1"/>
  <c r="D24" i="74" s="1"/>
  <c r="BI25" i="74"/>
  <c r="BK25" i="74"/>
  <c r="BM25" i="74"/>
  <c r="BO25" i="74"/>
  <c r="BQ25" i="74"/>
  <c r="BS25" i="74"/>
  <c r="BU25" i="74"/>
  <c r="BW25" i="74"/>
  <c r="BY25" i="74"/>
  <c r="CA25" i="74"/>
  <c r="CC25" i="74"/>
  <c r="Z25" i="74"/>
  <c r="BH25" i="74"/>
  <c r="BJ25" i="74"/>
  <c r="BL25" i="74"/>
  <c r="BN25" i="74"/>
  <c r="BP25" i="74"/>
  <c r="BR25" i="74"/>
  <c r="BT25" i="74"/>
  <c r="BV25" i="74"/>
  <c r="BX25" i="74"/>
  <c r="BZ25" i="74"/>
  <c r="CB25" i="74"/>
  <c r="CD25" i="74"/>
  <c r="BG25" i="74"/>
  <c r="C25" i="74"/>
  <c r="N25" i="74" s="1"/>
  <c r="V27" i="87" l="1"/>
  <c r="R27" i="87"/>
  <c r="K27" i="87"/>
  <c r="A27" i="87"/>
  <c r="W27" i="87"/>
  <c r="S27" i="87" s="1"/>
  <c r="AG15" i="87"/>
  <c r="CC28" i="87"/>
  <c r="CA28" i="87"/>
  <c r="BY28" i="87"/>
  <c r="BW28" i="87"/>
  <c r="BU28" i="87"/>
  <c r="BS28" i="87"/>
  <c r="BQ28" i="87"/>
  <c r="BO28" i="87"/>
  <c r="BM28" i="87"/>
  <c r="BK28" i="87"/>
  <c r="BI28" i="87"/>
  <c r="BG28" i="87"/>
  <c r="Z28" i="87"/>
  <c r="C28" i="87"/>
  <c r="N28" i="87" s="1"/>
  <c r="B29" i="87"/>
  <c r="CD28" i="87"/>
  <c r="CB28" i="87"/>
  <c r="BZ28" i="87"/>
  <c r="BX28" i="87"/>
  <c r="BV28" i="87"/>
  <c r="BT28" i="87"/>
  <c r="BR28" i="87"/>
  <c r="BP28" i="87"/>
  <c r="BN28" i="87"/>
  <c r="BL28" i="87"/>
  <c r="BJ28" i="87"/>
  <c r="BH28" i="87"/>
  <c r="CE28" i="87" s="1"/>
  <c r="P28" i="87" s="1"/>
  <c r="D28" i="87" s="1"/>
  <c r="AE28" i="87"/>
  <c r="CF27" i="87"/>
  <c r="E27" i="87" s="1"/>
  <c r="L20" i="87"/>
  <c r="Q21" i="87"/>
  <c r="L21" i="87" s="1"/>
  <c r="T25" i="87"/>
  <c r="AC24" i="87"/>
  <c r="AD24" i="87" s="1"/>
  <c r="U26" i="87"/>
  <c r="J26" i="87"/>
  <c r="B137" i="74"/>
  <c r="K17" i="74"/>
  <c r="K18" i="74"/>
  <c r="R19" i="74"/>
  <c r="K19" i="74" s="1"/>
  <c r="V20" i="74"/>
  <c r="A20" i="74"/>
  <c r="CF24" i="74"/>
  <c r="E24" i="74" s="1"/>
  <c r="CE25" i="74"/>
  <c r="P25" i="74" s="1"/>
  <c r="D25" i="74" s="1"/>
  <c r="BH26" i="74"/>
  <c r="BJ26" i="74"/>
  <c r="BL26" i="74"/>
  <c r="BN26" i="74"/>
  <c r="BP26" i="74"/>
  <c r="BR26" i="74"/>
  <c r="BT26" i="74"/>
  <c r="BV26" i="74"/>
  <c r="BX26" i="74"/>
  <c r="BZ26" i="74"/>
  <c r="CB26" i="74"/>
  <c r="CD26" i="74"/>
  <c r="BI26" i="74"/>
  <c r="BK26" i="74"/>
  <c r="BM26" i="74"/>
  <c r="BO26" i="74"/>
  <c r="BQ26" i="74"/>
  <c r="BS26" i="74"/>
  <c r="BU26" i="74"/>
  <c r="BW26" i="74"/>
  <c r="BY26" i="74"/>
  <c r="CA26" i="74"/>
  <c r="CC26" i="74"/>
  <c r="Z26" i="74"/>
  <c r="BG26" i="74"/>
  <c r="C26" i="74"/>
  <c r="N26" i="74" s="1"/>
  <c r="V28" i="87" l="1"/>
  <c r="R28" i="87"/>
  <c r="K28" i="87" s="1"/>
  <c r="A28" i="87"/>
  <c r="W28" i="87"/>
  <c r="S28" i="87" s="1"/>
  <c r="T26" i="87"/>
  <c r="AC25" i="87"/>
  <c r="AD25" i="87" s="1"/>
  <c r="BB21" i="87"/>
  <c r="U27" i="87"/>
  <c r="AG28" i="87"/>
  <c r="AE27" i="87"/>
  <c r="B30" i="87"/>
  <c r="CD29" i="87"/>
  <c r="CB29" i="87"/>
  <c r="BZ29" i="87"/>
  <c r="BX29" i="87"/>
  <c r="BV29" i="87"/>
  <c r="BT29" i="87"/>
  <c r="BR29" i="87"/>
  <c r="BP29" i="87"/>
  <c r="BN29" i="87"/>
  <c r="BL29" i="87"/>
  <c r="BJ29" i="87"/>
  <c r="BH29" i="87"/>
  <c r="Z29" i="87"/>
  <c r="C29" i="87"/>
  <c r="N29" i="87" s="1"/>
  <c r="CC29" i="87"/>
  <c r="CA29" i="87"/>
  <c r="BY29" i="87"/>
  <c r="BW29" i="87"/>
  <c r="BU29" i="87"/>
  <c r="BS29" i="87"/>
  <c r="BQ29" i="87"/>
  <c r="BO29" i="87"/>
  <c r="BM29" i="87"/>
  <c r="BK29" i="87"/>
  <c r="BI29" i="87"/>
  <c r="BG29" i="87"/>
  <c r="CF28" i="87"/>
  <c r="E28" i="87" s="1"/>
  <c r="X27" i="87"/>
  <c r="Y27" i="87" s="1"/>
  <c r="AA27" i="87"/>
  <c r="AB27" i="87" s="1"/>
  <c r="W23" i="87"/>
  <c r="W26" i="87"/>
  <c r="W24" i="87"/>
  <c r="W20" i="74"/>
  <c r="X20" i="74" s="1"/>
  <c r="Y20" i="74" s="1"/>
  <c r="B138" i="74"/>
  <c r="R20" i="74"/>
  <c r="K20" i="74" s="1"/>
  <c r="CF25" i="74"/>
  <c r="E25" i="74" s="1"/>
  <c r="S20" i="74"/>
  <c r="CE26" i="74"/>
  <c r="P26" i="74" s="1"/>
  <c r="D26" i="74" s="1"/>
  <c r="BI27" i="74"/>
  <c r="BK27" i="74"/>
  <c r="BM27" i="74"/>
  <c r="BO27" i="74"/>
  <c r="BQ27" i="74"/>
  <c r="BS27" i="74"/>
  <c r="BU27" i="74"/>
  <c r="BW27" i="74"/>
  <c r="BY27" i="74"/>
  <c r="CA27" i="74"/>
  <c r="CC27" i="74"/>
  <c r="Z27" i="74"/>
  <c r="BH27" i="74"/>
  <c r="BJ27" i="74"/>
  <c r="BL27" i="74"/>
  <c r="BN27" i="74"/>
  <c r="BP27" i="74"/>
  <c r="BR27" i="74"/>
  <c r="BT27" i="74"/>
  <c r="BV27" i="74"/>
  <c r="BX27" i="74"/>
  <c r="BZ27" i="74"/>
  <c r="CB27" i="74"/>
  <c r="CD27" i="74"/>
  <c r="BG27" i="74"/>
  <c r="C27" i="74"/>
  <c r="N27" i="74" s="1"/>
  <c r="X26" i="87" l="1"/>
  <c r="Y26" i="87" s="1"/>
  <c r="AA26" i="87"/>
  <c r="AB26" i="87" s="1"/>
  <c r="AG27" i="87"/>
  <c r="AE26" i="87"/>
  <c r="BB20" i="87"/>
  <c r="AH21" i="87"/>
  <c r="AI21" i="87" s="1"/>
  <c r="AJ21" i="87" s="1"/>
  <c r="AK21" i="87" s="1"/>
  <c r="AL21" i="87" s="1"/>
  <c r="AM21" i="87" s="1"/>
  <c r="AN21" i="87" s="1"/>
  <c r="AO21" i="87" s="1"/>
  <c r="AP21" i="87" s="1"/>
  <c r="AQ21" i="87" s="1"/>
  <c r="AR21" i="87" s="1"/>
  <c r="AS21" i="87" s="1"/>
  <c r="AT21" i="87" s="1"/>
  <c r="AU21" i="87" s="1"/>
  <c r="AV21" i="87" s="1"/>
  <c r="AW21" i="87" s="1"/>
  <c r="AX21" i="87" s="1"/>
  <c r="AY21" i="87" s="1"/>
  <c r="AZ21" i="87" s="1"/>
  <c r="BA21" i="87" s="1"/>
  <c r="U28" i="87"/>
  <c r="J28" i="87"/>
  <c r="X24" i="87"/>
  <c r="Y24" i="87" s="1"/>
  <c r="AA24" i="87"/>
  <c r="AB24" i="87" s="1"/>
  <c r="X23" i="87"/>
  <c r="Y23" i="87" s="1"/>
  <c r="AA23" i="87"/>
  <c r="AB23" i="87" s="1"/>
  <c r="CE29" i="87"/>
  <c r="P29" i="87" s="1"/>
  <c r="D29" i="87" s="1"/>
  <c r="CC30" i="87"/>
  <c r="CA30" i="87"/>
  <c r="BY30" i="87"/>
  <c r="BW30" i="87"/>
  <c r="BU30" i="87"/>
  <c r="BS30" i="87"/>
  <c r="BQ30" i="87"/>
  <c r="BO30" i="87"/>
  <c r="BM30" i="87"/>
  <c r="BK30" i="87"/>
  <c r="BI30" i="87"/>
  <c r="BG30" i="87"/>
  <c r="B31" i="87"/>
  <c r="CD30" i="87"/>
  <c r="CB30" i="87"/>
  <c r="BZ30" i="87"/>
  <c r="BX30" i="87"/>
  <c r="BV30" i="87"/>
  <c r="BT30" i="87"/>
  <c r="BR30" i="87"/>
  <c r="BP30" i="87"/>
  <c r="BN30" i="87"/>
  <c r="BL30" i="87"/>
  <c r="BJ30" i="87"/>
  <c r="BH30" i="87"/>
  <c r="CE30" i="87" s="1"/>
  <c r="Z30" i="87"/>
  <c r="P30" i="87"/>
  <c r="D30" i="87" s="1"/>
  <c r="C30" i="87"/>
  <c r="N30" i="87" s="1"/>
  <c r="AC26" i="87"/>
  <c r="AD26" i="87" s="1"/>
  <c r="X28" i="87"/>
  <c r="Y28" i="87" s="1"/>
  <c r="AA28" i="87"/>
  <c r="AB28" i="87" s="1"/>
  <c r="W22" i="87"/>
  <c r="W25" i="87"/>
  <c r="AA20" i="74"/>
  <c r="AB20" i="74" s="1"/>
  <c r="B139" i="74"/>
  <c r="CF26" i="74"/>
  <c r="E26" i="74" s="1"/>
  <c r="BH28" i="74"/>
  <c r="BJ28" i="74"/>
  <c r="BL28" i="74"/>
  <c r="BN28" i="74"/>
  <c r="BP28" i="74"/>
  <c r="BR28" i="74"/>
  <c r="BT28" i="74"/>
  <c r="BV28" i="74"/>
  <c r="BX28" i="74"/>
  <c r="BZ28" i="74"/>
  <c r="CB28" i="74"/>
  <c r="CD28" i="74"/>
  <c r="BI28" i="74"/>
  <c r="BK28" i="74"/>
  <c r="BM28" i="74"/>
  <c r="BO28" i="74"/>
  <c r="BQ28" i="74"/>
  <c r="BS28" i="74"/>
  <c r="BU28" i="74"/>
  <c r="BW28" i="74"/>
  <c r="BY28" i="74"/>
  <c r="CA28" i="74"/>
  <c r="CC28" i="74"/>
  <c r="Z28" i="74"/>
  <c r="BG28" i="74"/>
  <c r="C28" i="74"/>
  <c r="N28" i="74" s="1"/>
  <c r="CE27" i="74"/>
  <c r="P27" i="74" s="1"/>
  <c r="D27" i="74" s="1"/>
  <c r="X25" i="87" l="1"/>
  <c r="Y25" i="87" s="1"/>
  <c r="AA25" i="87"/>
  <c r="AB25" i="87" s="1"/>
  <c r="AG26" i="87"/>
  <c r="AE25" i="87"/>
  <c r="CF29" i="87"/>
  <c r="E29" i="87" s="1"/>
  <c r="X22" i="87"/>
  <c r="Y22" i="87" s="1"/>
  <c r="AA22" i="87"/>
  <c r="AB22" i="87" s="1"/>
  <c r="Q22" i="87"/>
  <c r="S30" i="87"/>
  <c r="M30" i="87" s="1"/>
  <c r="V30" i="87"/>
  <c r="A30" i="87"/>
  <c r="B32" i="87"/>
  <c r="CD31" i="87"/>
  <c r="CB31" i="87"/>
  <c r="BZ31" i="87"/>
  <c r="BX31" i="87"/>
  <c r="BV31" i="87"/>
  <c r="BT31" i="87"/>
  <c r="BR31" i="87"/>
  <c r="BP31" i="87"/>
  <c r="BN31" i="87"/>
  <c r="BL31" i="87"/>
  <c r="BJ31" i="87"/>
  <c r="BH31" i="87"/>
  <c r="Z31" i="87"/>
  <c r="C31" i="87"/>
  <c r="N31" i="87" s="1"/>
  <c r="CC31" i="87"/>
  <c r="CA31" i="87"/>
  <c r="BY31" i="87"/>
  <c r="BW31" i="87"/>
  <c r="BU31" i="87"/>
  <c r="BS31" i="87"/>
  <c r="BQ31" i="87"/>
  <c r="BO31" i="87"/>
  <c r="BM31" i="87"/>
  <c r="BK31" i="87"/>
  <c r="BI31" i="87"/>
  <c r="BG31" i="87"/>
  <c r="CF30" i="87"/>
  <c r="E30" i="87" s="1"/>
  <c r="V29" i="87"/>
  <c r="R29" i="87"/>
  <c r="R30" i="87" s="1"/>
  <c r="K30" i="87" s="1"/>
  <c r="K29" i="87"/>
  <c r="A29" i="87"/>
  <c r="S29" i="87"/>
  <c r="M29" i="87" s="1"/>
  <c r="BB19" i="87"/>
  <c r="AH20" i="87"/>
  <c r="AI20" i="87" s="1"/>
  <c r="AJ20" i="87" s="1"/>
  <c r="AK20" i="87" s="1"/>
  <c r="AL20" i="87" s="1"/>
  <c r="AM20" i="87" s="1"/>
  <c r="AN20" i="87" s="1"/>
  <c r="AO20" i="87" s="1"/>
  <c r="AP20" i="87" s="1"/>
  <c r="AQ20" i="87" s="1"/>
  <c r="AR20" i="87" s="1"/>
  <c r="AS20" i="87" s="1"/>
  <c r="AT20" i="87" s="1"/>
  <c r="AU20" i="87" s="1"/>
  <c r="AV20" i="87" s="1"/>
  <c r="AW20" i="87" s="1"/>
  <c r="AX20" i="87" s="1"/>
  <c r="AY20" i="87" s="1"/>
  <c r="AZ20" i="87" s="1"/>
  <c r="BA20" i="87" s="1"/>
  <c r="BB21" i="74"/>
  <c r="BB20" i="74" s="1"/>
  <c r="BB19" i="74" s="1"/>
  <c r="BB18" i="74" s="1"/>
  <c r="BB17" i="74" s="1"/>
  <c r="BB16" i="74" s="1"/>
  <c r="BB15" i="74" s="1"/>
  <c r="B140" i="74"/>
  <c r="BH29" i="74"/>
  <c r="BJ29" i="74"/>
  <c r="BL29" i="74"/>
  <c r="BN29" i="74"/>
  <c r="BP29" i="74"/>
  <c r="BR29" i="74"/>
  <c r="BT29" i="74"/>
  <c r="BV29" i="74"/>
  <c r="BX29" i="74"/>
  <c r="BZ29" i="74"/>
  <c r="CB29" i="74"/>
  <c r="CD29" i="74"/>
  <c r="Z29" i="74"/>
  <c r="BI29" i="74"/>
  <c r="BK29" i="74"/>
  <c r="BM29" i="74"/>
  <c r="BO29" i="74"/>
  <c r="BQ29" i="74"/>
  <c r="BS29" i="74"/>
  <c r="BU29" i="74"/>
  <c r="BW29" i="74"/>
  <c r="BY29" i="74"/>
  <c r="CA29" i="74"/>
  <c r="CC29" i="74"/>
  <c r="BG29" i="74"/>
  <c r="C29" i="74"/>
  <c r="N29" i="74" s="1"/>
  <c r="CF27" i="74"/>
  <c r="E27" i="74" s="1"/>
  <c r="CE28" i="74"/>
  <c r="P28" i="74" s="1"/>
  <c r="D28" i="74" s="1"/>
  <c r="U29" i="87" l="1"/>
  <c r="U30" i="87" s="1"/>
  <c r="J29" i="87"/>
  <c r="L22" i="87"/>
  <c r="Q23" i="87"/>
  <c r="BD15" i="87"/>
  <c r="BD16" i="87"/>
  <c r="BD19" i="87"/>
  <c r="BD18" i="87"/>
  <c r="BD17" i="87"/>
  <c r="BD21" i="87"/>
  <c r="BD20" i="87"/>
  <c r="BB18" i="87"/>
  <c r="AH19" i="87"/>
  <c r="AI19" i="87" s="1"/>
  <c r="AJ19" i="87" s="1"/>
  <c r="AK19" i="87" s="1"/>
  <c r="AL19" i="87" s="1"/>
  <c r="AM19" i="87" s="1"/>
  <c r="AN19" i="87" s="1"/>
  <c r="AO19" i="87" s="1"/>
  <c r="AP19" i="87" s="1"/>
  <c r="AQ19" i="87" s="1"/>
  <c r="AR19" i="87" s="1"/>
  <c r="AS19" i="87" s="1"/>
  <c r="AT19" i="87" s="1"/>
  <c r="AU19" i="87" s="1"/>
  <c r="AV19" i="87" s="1"/>
  <c r="AW19" i="87" s="1"/>
  <c r="AX19" i="87" s="1"/>
  <c r="AY19" i="87" s="1"/>
  <c r="AZ19" i="87" s="1"/>
  <c r="BA19" i="87" s="1"/>
  <c r="CE31" i="87"/>
  <c r="P31" i="87" s="1"/>
  <c r="D31" i="87" s="1"/>
  <c r="CC32" i="87"/>
  <c r="CA32" i="87"/>
  <c r="BY32" i="87"/>
  <c r="BW32" i="87"/>
  <c r="BU32" i="87"/>
  <c r="BS32" i="87"/>
  <c r="BQ32" i="87"/>
  <c r="BO32" i="87"/>
  <c r="BM32" i="87"/>
  <c r="BK32" i="87"/>
  <c r="BI32" i="87"/>
  <c r="BG32" i="87"/>
  <c r="B33" i="87"/>
  <c r="CD32" i="87"/>
  <c r="CB32" i="87"/>
  <c r="BZ32" i="87"/>
  <c r="BX32" i="87"/>
  <c r="BV32" i="87"/>
  <c r="BT32" i="87"/>
  <c r="BR32" i="87"/>
  <c r="BP32" i="87"/>
  <c r="BN32" i="87"/>
  <c r="BL32" i="87"/>
  <c r="BJ32" i="87"/>
  <c r="BH32" i="87"/>
  <c r="Z32" i="87"/>
  <c r="C32" i="87"/>
  <c r="N32" i="87" s="1"/>
  <c r="J30" i="87"/>
  <c r="AG25" i="87"/>
  <c r="AE24" i="87"/>
  <c r="B141" i="74"/>
  <c r="CE29" i="74"/>
  <c r="P29" i="74" s="1"/>
  <c r="D29" i="74" s="1"/>
  <c r="CF28" i="74"/>
  <c r="E28" i="74" s="1"/>
  <c r="BI30" i="74"/>
  <c r="BK30" i="74"/>
  <c r="BM30" i="74"/>
  <c r="BO30" i="74"/>
  <c r="BQ30" i="74"/>
  <c r="BS30" i="74"/>
  <c r="BU30" i="74"/>
  <c r="BW30" i="74"/>
  <c r="BY30" i="74"/>
  <c r="CA30" i="74"/>
  <c r="CC30" i="74"/>
  <c r="BH30" i="74"/>
  <c r="BJ30" i="74"/>
  <c r="BL30" i="74"/>
  <c r="BN30" i="74"/>
  <c r="BP30" i="74"/>
  <c r="BR30" i="74"/>
  <c r="BT30" i="74"/>
  <c r="BV30" i="74"/>
  <c r="BX30" i="74"/>
  <c r="BZ30" i="74"/>
  <c r="CB30" i="74"/>
  <c r="CD30" i="74"/>
  <c r="Z30" i="74"/>
  <c r="C30" i="74"/>
  <c r="N30" i="74" s="1"/>
  <c r="BG30" i="74"/>
  <c r="AG24" i="87" l="1"/>
  <c r="AE23" i="87"/>
  <c r="CE32" i="87"/>
  <c r="P32" i="87" s="1"/>
  <c r="D32" i="87" s="1"/>
  <c r="B34" i="87"/>
  <c r="CD33" i="87"/>
  <c r="CB33" i="87"/>
  <c r="BZ33" i="87"/>
  <c r="BX33" i="87"/>
  <c r="BV33" i="87"/>
  <c r="BT33" i="87"/>
  <c r="BR33" i="87"/>
  <c r="BP33" i="87"/>
  <c r="BN33" i="87"/>
  <c r="BL33" i="87"/>
  <c r="BJ33" i="87"/>
  <c r="BH33" i="87"/>
  <c r="Z33" i="87"/>
  <c r="C33" i="87"/>
  <c r="N33" i="87" s="1"/>
  <c r="CC33" i="87"/>
  <c r="CA33" i="87"/>
  <c r="BY33" i="87"/>
  <c r="BW33" i="87"/>
  <c r="BU33" i="87"/>
  <c r="BS33" i="87"/>
  <c r="BQ33" i="87"/>
  <c r="BO33" i="87"/>
  <c r="BM33" i="87"/>
  <c r="BK33" i="87"/>
  <c r="BI33" i="87"/>
  <c r="BG33" i="87"/>
  <c r="CF32" i="87"/>
  <c r="E32" i="87" s="1"/>
  <c r="V31" i="87"/>
  <c r="R31" i="87"/>
  <c r="K31" i="87"/>
  <c r="A31" i="87"/>
  <c r="S31" i="87"/>
  <c r="M31" i="87" s="1"/>
  <c r="BB17" i="87"/>
  <c r="AH18" i="87"/>
  <c r="AI18" i="87" s="1"/>
  <c r="AJ18" i="87" s="1"/>
  <c r="AK18" i="87" s="1"/>
  <c r="AL18" i="87" s="1"/>
  <c r="AM18" i="87" s="1"/>
  <c r="AN18" i="87" s="1"/>
  <c r="AO18" i="87" s="1"/>
  <c r="AP18" i="87" s="1"/>
  <c r="AQ18" i="87" s="1"/>
  <c r="AR18" i="87" s="1"/>
  <c r="AS18" i="87" s="1"/>
  <c r="AT18" i="87" s="1"/>
  <c r="AU18" i="87" s="1"/>
  <c r="AV18" i="87" s="1"/>
  <c r="AW18" i="87" s="1"/>
  <c r="AX18" i="87" s="1"/>
  <c r="AY18" i="87" s="1"/>
  <c r="AZ18" i="87" s="1"/>
  <c r="BA18" i="87" s="1"/>
  <c r="CF31" i="87"/>
  <c r="E31" i="87" s="1"/>
  <c r="L23" i="87"/>
  <c r="Q24" i="87"/>
  <c r="B142" i="74"/>
  <c r="CF29" i="74"/>
  <c r="E29" i="74" s="1"/>
  <c r="CE30" i="74"/>
  <c r="P30" i="74" s="1"/>
  <c r="D30" i="74" s="1"/>
  <c r="BH31" i="74"/>
  <c r="BJ31" i="74"/>
  <c r="BL31" i="74"/>
  <c r="BN31" i="74"/>
  <c r="BP31" i="74"/>
  <c r="BR31" i="74"/>
  <c r="BT31" i="74"/>
  <c r="BV31" i="74"/>
  <c r="BX31" i="74"/>
  <c r="BZ31" i="74"/>
  <c r="CB31" i="74"/>
  <c r="CD31" i="74"/>
  <c r="Z31" i="74"/>
  <c r="BI31" i="74"/>
  <c r="BK31" i="74"/>
  <c r="BM31" i="74"/>
  <c r="BO31" i="74"/>
  <c r="BQ31" i="74"/>
  <c r="BS31" i="74"/>
  <c r="BU31" i="74"/>
  <c r="BW31" i="74"/>
  <c r="BY31" i="74"/>
  <c r="CA31" i="74"/>
  <c r="CC31" i="74"/>
  <c r="C31" i="74"/>
  <c r="N31" i="74" s="1"/>
  <c r="BG31" i="74"/>
  <c r="S32" i="87" l="1"/>
  <c r="M32" i="87" s="1"/>
  <c r="V32" i="87"/>
  <c r="R32" i="87"/>
  <c r="K32" i="87"/>
  <c r="A32" i="87"/>
  <c r="L24" i="87"/>
  <c r="Q25" i="87"/>
  <c r="BB16" i="87"/>
  <c r="AH17" i="87"/>
  <c r="AI17" i="87" s="1"/>
  <c r="AJ17" i="87" s="1"/>
  <c r="AK17" i="87" s="1"/>
  <c r="AL17" i="87" s="1"/>
  <c r="AM17" i="87" s="1"/>
  <c r="AN17" i="87" s="1"/>
  <c r="AO17" i="87" s="1"/>
  <c r="AP17" i="87" s="1"/>
  <c r="AQ17" i="87" s="1"/>
  <c r="AR17" i="87" s="1"/>
  <c r="AS17" i="87" s="1"/>
  <c r="AT17" i="87" s="1"/>
  <c r="AU17" i="87" s="1"/>
  <c r="AV17" i="87" s="1"/>
  <c r="AW17" i="87" s="1"/>
  <c r="AX17" i="87" s="1"/>
  <c r="AY17" i="87" s="1"/>
  <c r="AZ17" i="87" s="1"/>
  <c r="BA17" i="87" s="1"/>
  <c r="U31" i="87"/>
  <c r="J31" i="87"/>
  <c r="CE33" i="87"/>
  <c r="P33" i="87" s="1"/>
  <c r="D33" i="87" s="1"/>
  <c r="CC34" i="87"/>
  <c r="CA34" i="87"/>
  <c r="BY34" i="87"/>
  <c r="BW34" i="87"/>
  <c r="BU34" i="87"/>
  <c r="BS34" i="87"/>
  <c r="BQ34" i="87"/>
  <c r="BO34" i="87"/>
  <c r="BM34" i="87"/>
  <c r="BK34" i="87"/>
  <c r="BI34" i="87"/>
  <c r="BG34" i="87"/>
  <c r="B35" i="87"/>
  <c r="CD34" i="87"/>
  <c r="CB34" i="87"/>
  <c r="BZ34" i="87"/>
  <c r="BX34" i="87"/>
  <c r="BV34" i="87"/>
  <c r="BT34" i="87"/>
  <c r="BR34" i="87"/>
  <c r="BP34" i="87"/>
  <c r="BN34" i="87"/>
  <c r="BL34" i="87"/>
  <c r="BJ34" i="87"/>
  <c r="BH34" i="87"/>
  <c r="CE34" i="87" s="1"/>
  <c r="Z34" i="87"/>
  <c r="P34" i="87"/>
  <c r="D34" i="87" s="1"/>
  <c r="C34" i="87"/>
  <c r="N34" i="87" s="1"/>
  <c r="AG23" i="87"/>
  <c r="AE22" i="87"/>
  <c r="B143" i="74"/>
  <c r="CF30" i="74"/>
  <c r="E30" i="74" s="1"/>
  <c r="V29" i="74"/>
  <c r="S29" i="74"/>
  <c r="J29" i="74" s="1"/>
  <c r="A29" i="74"/>
  <c r="CE31" i="74"/>
  <c r="P31" i="74" s="1"/>
  <c r="D31" i="74" s="1"/>
  <c r="BI32" i="74"/>
  <c r="BK32" i="74"/>
  <c r="BM32" i="74"/>
  <c r="BO32" i="74"/>
  <c r="BQ32" i="74"/>
  <c r="BS32" i="74"/>
  <c r="BU32" i="74"/>
  <c r="BW32" i="74"/>
  <c r="BY32" i="74"/>
  <c r="CA32" i="74"/>
  <c r="CC32" i="74"/>
  <c r="BH32" i="74"/>
  <c r="BJ32" i="74"/>
  <c r="BL32" i="74"/>
  <c r="BN32" i="74"/>
  <c r="BP32" i="74"/>
  <c r="BR32" i="74"/>
  <c r="BT32" i="74"/>
  <c r="BV32" i="74"/>
  <c r="BX32" i="74"/>
  <c r="BZ32" i="74"/>
  <c r="CB32" i="74"/>
  <c r="CD32" i="74"/>
  <c r="Z32" i="74"/>
  <c r="C32" i="74"/>
  <c r="N32" i="74" s="1"/>
  <c r="BG32" i="74"/>
  <c r="S34" i="87" l="1"/>
  <c r="V34" i="87"/>
  <c r="W34" i="87" s="1"/>
  <c r="A34" i="87"/>
  <c r="B36" i="87"/>
  <c r="CD35" i="87"/>
  <c r="CB35" i="87"/>
  <c r="BZ35" i="87"/>
  <c r="BX35" i="87"/>
  <c r="BV35" i="87"/>
  <c r="BT35" i="87"/>
  <c r="BR35" i="87"/>
  <c r="BP35" i="87"/>
  <c r="BN35" i="87"/>
  <c r="BL35" i="87"/>
  <c r="BJ35" i="87"/>
  <c r="BH35" i="87"/>
  <c r="Z35" i="87"/>
  <c r="C35" i="87"/>
  <c r="N35" i="87" s="1"/>
  <c r="CC35" i="87"/>
  <c r="CA35" i="87"/>
  <c r="BY35" i="87"/>
  <c r="BW35" i="87"/>
  <c r="BU35" i="87"/>
  <c r="BS35" i="87"/>
  <c r="BQ35" i="87"/>
  <c r="BO35" i="87"/>
  <c r="BM35" i="87"/>
  <c r="BK35" i="87"/>
  <c r="BI35" i="87"/>
  <c r="BG35" i="87"/>
  <c r="AE35" i="87"/>
  <c r="CF34" i="87"/>
  <c r="E34" i="87" s="1"/>
  <c r="V33" i="87"/>
  <c r="R33" i="87"/>
  <c r="R34" i="87" s="1"/>
  <c r="K34" i="87" s="1"/>
  <c r="A33" i="87"/>
  <c r="S33" i="87"/>
  <c r="M33" i="87" s="1"/>
  <c r="BB15" i="87"/>
  <c r="AH15" i="87" s="1"/>
  <c r="AI15" i="87" s="1"/>
  <c r="AJ15" i="87" s="1"/>
  <c r="AK15" i="87" s="1"/>
  <c r="AL15" i="87" s="1"/>
  <c r="AM15" i="87" s="1"/>
  <c r="AN15" i="87" s="1"/>
  <c r="AO15" i="87" s="1"/>
  <c r="AP15" i="87" s="1"/>
  <c r="AQ15" i="87" s="1"/>
  <c r="AR15" i="87" s="1"/>
  <c r="AS15" i="87" s="1"/>
  <c r="AT15" i="87" s="1"/>
  <c r="AU15" i="87" s="1"/>
  <c r="AV15" i="87" s="1"/>
  <c r="AW15" i="87" s="1"/>
  <c r="AX15" i="87" s="1"/>
  <c r="AY15" i="87" s="1"/>
  <c r="AZ15" i="87" s="1"/>
  <c r="BA15" i="87" s="1"/>
  <c r="AH16" i="87"/>
  <c r="AI16" i="87" s="1"/>
  <c r="AJ16" i="87" s="1"/>
  <c r="AK16" i="87" s="1"/>
  <c r="AL16" i="87" s="1"/>
  <c r="AM16" i="87" s="1"/>
  <c r="AN16" i="87" s="1"/>
  <c r="AO16" i="87" s="1"/>
  <c r="AP16" i="87" s="1"/>
  <c r="AQ16" i="87" s="1"/>
  <c r="AR16" i="87" s="1"/>
  <c r="AS16" i="87" s="1"/>
  <c r="AT16" i="87" s="1"/>
  <c r="AU16" i="87" s="1"/>
  <c r="AV16" i="87" s="1"/>
  <c r="AW16" i="87" s="1"/>
  <c r="AX16" i="87" s="1"/>
  <c r="AY16" i="87" s="1"/>
  <c r="AZ16" i="87" s="1"/>
  <c r="BA16" i="87" s="1"/>
  <c r="U32" i="87"/>
  <c r="J32" i="87"/>
  <c r="AG22" i="87"/>
  <c r="L25" i="87"/>
  <c r="Q26" i="87"/>
  <c r="CF33" i="87"/>
  <c r="E33" i="87" s="1"/>
  <c r="B144" i="74"/>
  <c r="CF31" i="74"/>
  <c r="E31" i="74" s="1"/>
  <c r="CE32" i="74"/>
  <c r="P32" i="74" s="1"/>
  <c r="D32" i="74" s="1"/>
  <c r="BH33" i="74"/>
  <c r="BJ33" i="74"/>
  <c r="BL33" i="74"/>
  <c r="BN33" i="74"/>
  <c r="BP33" i="74"/>
  <c r="BR33" i="74"/>
  <c r="BT33" i="74"/>
  <c r="BV33" i="74"/>
  <c r="BX33" i="74"/>
  <c r="BZ33" i="74"/>
  <c r="CB33" i="74"/>
  <c r="CD33" i="74"/>
  <c r="Z33" i="74"/>
  <c r="BI33" i="74"/>
  <c r="BK33" i="74"/>
  <c r="BM33" i="74"/>
  <c r="BO33" i="74"/>
  <c r="BQ33" i="74"/>
  <c r="BS33" i="74"/>
  <c r="BU33" i="74"/>
  <c r="BW33" i="74"/>
  <c r="BY33" i="74"/>
  <c r="CA33" i="74"/>
  <c r="CC33" i="74"/>
  <c r="C33" i="74"/>
  <c r="N33" i="74" s="1"/>
  <c r="BG33" i="74"/>
  <c r="V30" i="74"/>
  <c r="S30" i="74"/>
  <c r="J30" i="74" s="1"/>
  <c r="A30" i="74"/>
  <c r="M29" i="74"/>
  <c r="AA34" i="87" l="1"/>
  <c r="AB34" i="87" s="1"/>
  <c r="X34" i="87"/>
  <c r="Y34" i="87" s="1"/>
  <c r="K33" i="87"/>
  <c r="BB28" i="87"/>
  <c r="L26" i="87"/>
  <c r="Q27" i="87"/>
  <c r="U33" i="87"/>
  <c r="J33" i="87"/>
  <c r="AE34" i="87"/>
  <c r="CE35" i="87"/>
  <c r="P35" i="87" s="1"/>
  <c r="D35" i="87" s="1"/>
  <c r="CC36" i="87"/>
  <c r="CA36" i="87"/>
  <c r="BY36" i="87"/>
  <c r="BW36" i="87"/>
  <c r="BU36" i="87"/>
  <c r="BS36" i="87"/>
  <c r="BQ36" i="87"/>
  <c r="BO36" i="87"/>
  <c r="BM36" i="87"/>
  <c r="BK36" i="87"/>
  <c r="BI36" i="87"/>
  <c r="BG36" i="87"/>
  <c r="B37" i="87"/>
  <c r="CD36" i="87"/>
  <c r="CB36" i="87"/>
  <c r="BZ36" i="87"/>
  <c r="BX36" i="87"/>
  <c r="BV36" i="87"/>
  <c r="BT36" i="87"/>
  <c r="BR36" i="87"/>
  <c r="BP36" i="87"/>
  <c r="BN36" i="87"/>
  <c r="BL36" i="87"/>
  <c r="BJ36" i="87"/>
  <c r="BH36" i="87"/>
  <c r="CE36" i="87" s="1"/>
  <c r="Z36" i="87"/>
  <c r="P36" i="87"/>
  <c r="D36" i="87" s="1"/>
  <c r="C36" i="87"/>
  <c r="N36" i="87" s="1"/>
  <c r="U34" i="87"/>
  <c r="B145" i="74"/>
  <c r="V28" i="74"/>
  <c r="A28" i="74"/>
  <c r="V31" i="74"/>
  <c r="S31" i="74"/>
  <c r="J31" i="74" s="1"/>
  <c r="A31" i="74"/>
  <c r="M30" i="74"/>
  <c r="BI34" i="74"/>
  <c r="BK34" i="74"/>
  <c r="BM34" i="74"/>
  <c r="BO34" i="74"/>
  <c r="BQ34" i="74"/>
  <c r="BS34" i="74"/>
  <c r="BU34" i="74"/>
  <c r="BW34" i="74"/>
  <c r="BY34" i="74"/>
  <c r="CA34" i="74"/>
  <c r="CC34" i="74"/>
  <c r="BH34" i="74"/>
  <c r="BJ34" i="74"/>
  <c r="BL34" i="74"/>
  <c r="BN34" i="74"/>
  <c r="BP34" i="74"/>
  <c r="BR34" i="74"/>
  <c r="BT34" i="74"/>
  <c r="BV34" i="74"/>
  <c r="BX34" i="74"/>
  <c r="BZ34" i="74"/>
  <c r="CB34" i="74"/>
  <c r="CD34" i="74"/>
  <c r="Z34" i="74"/>
  <c r="C34" i="74"/>
  <c r="N34" i="74" s="1"/>
  <c r="BG34" i="74"/>
  <c r="CE33" i="74"/>
  <c r="P33" i="74" s="1"/>
  <c r="D33" i="74" s="1"/>
  <c r="CF32" i="74"/>
  <c r="E32" i="74" s="1"/>
  <c r="V36" i="87" l="1"/>
  <c r="A36" i="87"/>
  <c r="B38" i="87"/>
  <c r="CD37" i="87"/>
  <c r="CB37" i="87"/>
  <c r="BZ37" i="87"/>
  <c r="BX37" i="87"/>
  <c r="BV37" i="87"/>
  <c r="BT37" i="87"/>
  <c r="BR37" i="87"/>
  <c r="BP37" i="87"/>
  <c r="BN37" i="87"/>
  <c r="BL37" i="87"/>
  <c r="BJ37" i="87"/>
  <c r="BH37" i="87"/>
  <c r="Z37" i="87"/>
  <c r="C37" i="87"/>
  <c r="N37" i="87" s="1"/>
  <c r="CC37" i="87"/>
  <c r="CA37" i="87"/>
  <c r="BY37" i="87"/>
  <c r="BW37" i="87"/>
  <c r="BU37" i="87"/>
  <c r="BS37" i="87"/>
  <c r="BQ37" i="87"/>
  <c r="BO37" i="87"/>
  <c r="BM37" i="87"/>
  <c r="BK37" i="87"/>
  <c r="BI37" i="87"/>
  <c r="BG37" i="87"/>
  <c r="CF36" i="87"/>
  <c r="E36" i="87" s="1"/>
  <c r="V35" i="87"/>
  <c r="R35" i="87"/>
  <c r="R36" i="87" s="1"/>
  <c r="K36" i="87" s="1"/>
  <c r="K35" i="87"/>
  <c r="A35" i="87"/>
  <c r="W35" i="87"/>
  <c r="S35" i="87" s="1"/>
  <c r="L27" i="87"/>
  <c r="Q28" i="87"/>
  <c r="L28" i="87" s="1"/>
  <c r="BB27" i="87"/>
  <c r="AH28" i="87"/>
  <c r="AI28" i="87" s="1"/>
  <c r="AJ28" i="87" s="1"/>
  <c r="AK28" i="87" s="1"/>
  <c r="AL28" i="87" s="1"/>
  <c r="AM28" i="87" s="1"/>
  <c r="AN28" i="87" s="1"/>
  <c r="AO28" i="87" s="1"/>
  <c r="AP28" i="87" s="1"/>
  <c r="AQ28" i="87" s="1"/>
  <c r="AR28" i="87" s="1"/>
  <c r="AS28" i="87" s="1"/>
  <c r="AT28" i="87" s="1"/>
  <c r="AU28" i="87" s="1"/>
  <c r="AV28" i="87" s="1"/>
  <c r="AW28" i="87" s="1"/>
  <c r="AX28" i="87" s="1"/>
  <c r="AY28" i="87" s="1"/>
  <c r="AZ28" i="87" s="1"/>
  <c r="BA28" i="87" s="1"/>
  <c r="CF35" i="87"/>
  <c r="E35" i="87" s="1"/>
  <c r="AE33" i="87"/>
  <c r="W28" i="74"/>
  <c r="X28" i="74" s="1"/>
  <c r="Y28" i="74" s="1"/>
  <c r="B146" i="74"/>
  <c r="V27" i="74"/>
  <c r="A27" i="74"/>
  <c r="BI35" i="74"/>
  <c r="BK35" i="74"/>
  <c r="BM35" i="74"/>
  <c r="BO35" i="74"/>
  <c r="BQ35" i="74"/>
  <c r="BS35" i="74"/>
  <c r="BU35" i="74"/>
  <c r="BW35" i="74"/>
  <c r="BY35" i="74"/>
  <c r="CA35" i="74"/>
  <c r="CC35" i="74"/>
  <c r="Z35" i="74"/>
  <c r="BH35" i="74"/>
  <c r="BJ35" i="74"/>
  <c r="BL35" i="74"/>
  <c r="BN35" i="74"/>
  <c r="BP35" i="74"/>
  <c r="BR35" i="74"/>
  <c r="BT35" i="74"/>
  <c r="BV35" i="74"/>
  <c r="BX35" i="74"/>
  <c r="BZ35" i="74"/>
  <c r="CB35" i="74"/>
  <c r="CD35" i="74"/>
  <c r="C35" i="74"/>
  <c r="N35" i="74" s="1"/>
  <c r="BG35" i="74"/>
  <c r="CF33" i="74"/>
  <c r="E33" i="74" s="1"/>
  <c r="CE34" i="74"/>
  <c r="P34" i="74" s="1"/>
  <c r="D34" i="74" s="1"/>
  <c r="V32" i="74"/>
  <c r="S32" i="74"/>
  <c r="J32" i="74" s="1"/>
  <c r="A32" i="74"/>
  <c r="M31" i="74"/>
  <c r="AE32" i="87" l="1"/>
  <c r="BB26" i="87"/>
  <c r="AH27" i="87"/>
  <c r="AI27" i="87" s="1"/>
  <c r="AJ27" i="87" s="1"/>
  <c r="AK27" i="87" s="1"/>
  <c r="AL27" i="87" s="1"/>
  <c r="AM27" i="87" s="1"/>
  <c r="AN27" i="87" s="1"/>
  <c r="AO27" i="87" s="1"/>
  <c r="AP27" i="87" s="1"/>
  <c r="AQ27" i="87" s="1"/>
  <c r="AR27" i="87" s="1"/>
  <c r="AS27" i="87" s="1"/>
  <c r="AT27" i="87" s="1"/>
  <c r="AU27" i="87" s="1"/>
  <c r="AV27" i="87" s="1"/>
  <c r="AW27" i="87" s="1"/>
  <c r="AX27" i="87" s="1"/>
  <c r="AY27" i="87" s="1"/>
  <c r="AZ27" i="87" s="1"/>
  <c r="BA27" i="87" s="1"/>
  <c r="U35" i="87"/>
  <c r="J35" i="87"/>
  <c r="CE37" i="87"/>
  <c r="P37" i="87" s="1"/>
  <c r="D37" i="87" s="1"/>
  <c r="CC38" i="87"/>
  <c r="CA38" i="87"/>
  <c r="BY38" i="87"/>
  <c r="BW38" i="87"/>
  <c r="BU38" i="87"/>
  <c r="BS38" i="87"/>
  <c r="BQ38" i="87"/>
  <c r="BO38" i="87"/>
  <c r="BM38" i="87"/>
  <c r="BK38" i="87"/>
  <c r="BI38" i="87"/>
  <c r="BG38" i="87"/>
  <c r="B39" i="87"/>
  <c r="CD38" i="87"/>
  <c r="CB38" i="87"/>
  <c r="BZ38" i="87"/>
  <c r="BX38" i="87"/>
  <c r="BV38" i="87"/>
  <c r="BT38" i="87"/>
  <c r="BR38" i="87"/>
  <c r="BP38" i="87"/>
  <c r="BN38" i="87"/>
  <c r="BL38" i="87"/>
  <c r="BJ38" i="87"/>
  <c r="BH38" i="87"/>
  <c r="CE38" i="87" s="1"/>
  <c r="Z38" i="87"/>
  <c r="P38" i="87"/>
  <c r="D38" i="87" s="1"/>
  <c r="C38" i="87"/>
  <c r="N38" i="87" s="1"/>
  <c r="X35" i="87"/>
  <c r="Y35" i="87" s="1"/>
  <c r="AA35" i="87"/>
  <c r="AB35" i="87" s="1"/>
  <c r="W31" i="87"/>
  <c r="W29" i="87"/>
  <c r="W33" i="87"/>
  <c r="W30" i="87"/>
  <c r="W32" i="87"/>
  <c r="CF37" i="87"/>
  <c r="E37" i="87" s="1"/>
  <c r="BB28" i="74"/>
  <c r="BB27" i="74" s="1"/>
  <c r="BB26" i="74" s="1"/>
  <c r="BB25" i="74" s="1"/>
  <c r="BB24" i="74" s="1"/>
  <c r="BB23" i="74" s="1"/>
  <c r="BB22" i="74" s="1"/>
  <c r="S28" i="74"/>
  <c r="J28" i="74" s="1"/>
  <c r="AA28" i="74"/>
  <c r="AB28" i="74" s="1"/>
  <c r="S27" i="74"/>
  <c r="J27" i="74" s="1"/>
  <c r="W27" i="74"/>
  <c r="X27" i="74" s="1"/>
  <c r="Y27" i="74" s="1"/>
  <c r="B147" i="74"/>
  <c r="V26" i="74"/>
  <c r="W26" i="74" s="1"/>
  <c r="X26" i="74" s="1"/>
  <c r="A26" i="74"/>
  <c r="V33" i="74"/>
  <c r="S33" i="74"/>
  <c r="J33" i="74" s="1"/>
  <c r="A33" i="74"/>
  <c r="CE35" i="74"/>
  <c r="P35" i="74" s="1"/>
  <c r="D35" i="74" s="1"/>
  <c r="BI36" i="74"/>
  <c r="BK36" i="74"/>
  <c r="BM36" i="74"/>
  <c r="BO36" i="74"/>
  <c r="BQ36" i="74"/>
  <c r="BS36" i="74"/>
  <c r="BU36" i="74"/>
  <c r="BW36" i="74"/>
  <c r="BY36" i="74"/>
  <c r="CA36" i="74"/>
  <c r="CC36" i="74"/>
  <c r="BH36" i="74"/>
  <c r="BJ36" i="74"/>
  <c r="BL36" i="74"/>
  <c r="BN36" i="74"/>
  <c r="BP36" i="74"/>
  <c r="BR36" i="74"/>
  <c r="BT36" i="74"/>
  <c r="BV36" i="74"/>
  <c r="BX36" i="74"/>
  <c r="BZ36" i="74"/>
  <c r="CB36" i="74"/>
  <c r="CD36" i="74"/>
  <c r="Z36" i="74"/>
  <c r="C36" i="74"/>
  <c r="N36" i="74" s="1"/>
  <c r="BG36" i="74"/>
  <c r="M32" i="74"/>
  <c r="CF34" i="74"/>
  <c r="E34" i="74" s="1"/>
  <c r="J15" i="88" l="1"/>
  <c r="AA32" i="87"/>
  <c r="AB32" i="87" s="1"/>
  <c r="X32" i="87"/>
  <c r="Y32" i="87" s="1"/>
  <c r="X33" i="87"/>
  <c r="Y33" i="87" s="1"/>
  <c r="AA33" i="87"/>
  <c r="AB33" i="87" s="1"/>
  <c r="X31" i="87"/>
  <c r="Y31" i="87" s="1"/>
  <c r="AA31" i="87"/>
  <c r="AB31" i="87" s="1"/>
  <c r="AE31" i="87"/>
  <c r="AA30" i="87"/>
  <c r="AB30" i="87" s="1"/>
  <c r="X30" i="87"/>
  <c r="Y30" i="87" s="1"/>
  <c r="X29" i="87"/>
  <c r="Y29" i="87" s="1"/>
  <c r="AA29" i="87"/>
  <c r="AB29" i="87" s="1"/>
  <c r="Q29" i="87"/>
  <c r="L29" i="87" s="1"/>
  <c r="V38" i="87"/>
  <c r="A38" i="87"/>
  <c r="B40" i="87"/>
  <c r="CD39" i="87"/>
  <c r="CB39" i="87"/>
  <c r="BZ39" i="87"/>
  <c r="BX39" i="87"/>
  <c r="BV39" i="87"/>
  <c r="BT39" i="87"/>
  <c r="BR39" i="87"/>
  <c r="BP39" i="87"/>
  <c r="BN39" i="87"/>
  <c r="BL39" i="87"/>
  <c r="BJ39" i="87"/>
  <c r="BH39" i="87"/>
  <c r="Z39" i="87"/>
  <c r="C39" i="87"/>
  <c r="N39" i="87" s="1"/>
  <c r="CC39" i="87"/>
  <c r="CA39" i="87"/>
  <c r="BY39" i="87"/>
  <c r="BW39" i="87"/>
  <c r="BU39" i="87"/>
  <c r="BS39" i="87"/>
  <c r="BQ39" i="87"/>
  <c r="BO39" i="87"/>
  <c r="BM39" i="87"/>
  <c r="BK39" i="87"/>
  <c r="BI39" i="87"/>
  <c r="BG39" i="87"/>
  <c r="CF38" i="87"/>
  <c r="E38" i="87" s="1"/>
  <c r="V37" i="87"/>
  <c r="R37" i="87"/>
  <c r="R38" i="87" s="1"/>
  <c r="K38" i="87" s="1"/>
  <c r="A37" i="87"/>
  <c r="BB25" i="87"/>
  <c r="AH26" i="87"/>
  <c r="AI26" i="87" s="1"/>
  <c r="AJ26" i="87" s="1"/>
  <c r="AK26" i="87" s="1"/>
  <c r="AL26" i="87" s="1"/>
  <c r="AM26" i="87" s="1"/>
  <c r="AN26" i="87" s="1"/>
  <c r="AO26" i="87" s="1"/>
  <c r="AP26" i="87" s="1"/>
  <c r="AQ26" i="87" s="1"/>
  <c r="AR26" i="87" s="1"/>
  <c r="AS26" i="87" s="1"/>
  <c r="AT26" i="87" s="1"/>
  <c r="AU26" i="87" s="1"/>
  <c r="AV26" i="87" s="1"/>
  <c r="AW26" i="87" s="1"/>
  <c r="AX26" i="87" s="1"/>
  <c r="AY26" i="87" s="1"/>
  <c r="AZ26" i="87" s="1"/>
  <c r="BA26" i="87" s="1"/>
  <c r="AA27" i="74"/>
  <c r="AB27" i="74" s="1"/>
  <c r="B148" i="74"/>
  <c r="AA26" i="74"/>
  <c r="AB26" i="74" s="1"/>
  <c r="S26" i="74"/>
  <c r="Y26" i="74"/>
  <c r="V25" i="74"/>
  <c r="W25" i="74" s="1"/>
  <c r="X25" i="74" s="1"/>
  <c r="A25" i="74"/>
  <c r="CF35" i="74"/>
  <c r="E35" i="74" s="1"/>
  <c r="BH37" i="74"/>
  <c r="BJ37" i="74"/>
  <c r="BL37" i="74"/>
  <c r="BN37" i="74"/>
  <c r="BP37" i="74"/>
  <c r="BR37" i="74"/>
  <c r="BT37" i="74"/>
  <c r="BV37" i="74"/>
  <c r="BX37" i="74"/>
  <c r="BZ37" i="74"/>
  <c r="CB37" i="74"/>
  <c r="CD37" i="74"/>
  <c r="Z37" i="74"/>
  <c r="BI37" i="74"/>
  <c r="BK37" i="74"/>
  <c r="BM37" i="74"/>
  <c r="BO37" i="74"/>
  <c r="BQ37" i="74"/>
  <c r="BS37" i="74"/>
  <c r="BU37" i="74"/>
  <c r="BW37" i="74"/>
  <c r="BY37" i="74"/>
  <c r="CA37" i="74"/>
  <c r="CC37" i="74"/>
  <c r="BG37" i="74"/>
  <c r="C37" i="74"/>
  <c r="N37" i="74" s="1"/>
  <c r="M33" i="74"/>
  <c r="CE36" i="74"/>
  <c r="P36" i="74" s="1"/>
  <c r="D36" i="74" s="1"/>
  <c r="J34" i="87" l="1"/>
  <c r="K37" i="87"/>
  <c r="BD28" i="87"/>
  <c r="BD26" i="87"/>
  <c r="BD23" i="87"/>
  <c r="BD24" i="87"/>
  <c r="BD27" i="87"/>
  <c r="BD25" i="87"/>
  <c r="BD22" i="87"/>
  <c r="Q30" i="87"/>
  <c r="AE30" i="87"/>
  <c r="BB24" i="87"/>
  <c r="AH25" i="87"/>
  <c r="AI25" i="87" s="1"/>
  <c r="AJ25" i="87" s="1"/>
  <c r="AK25" i="87" s="1"/>
  <c r="AL25" i="87" s="1"/>
  <c r="AM25" i="87" s="1"/>
  <c r="AN25" i="87" s="1"/>
  <c r="AO25" i="87" s="1"/>
  <c r="AP25" i="87" s="1"/>
  <c r="AQ25" i="87" s="1"/>
  <c r="AR25" i="87" s="1"/>
  <c r="AS25" i="87" s="1"/>
  <c r="AT25" i="87" s="1"/>
  <c r="AU25" i="87" s="1"/>
  <c r="AV25" i="87" s="1"/>
  <c r="AW25" i="87" s="1"/>
  <c r="AX25" i="87" s="1"/>
  <c r="AY25" i="87" s="1"/>
  <c r="AZ25" i="87" s="1"/>
  <c r="BA25" i="87" s="1"/>
  <c r="CE39" i="87"/>
  <c r="P39" i="87" s="1"/>
  <c r="D39" i="87" s="1"/>
  <c r="CC40" i="87"/>
  <c r="CA40" i="87"/>
  <c r="BY40" i="87"/>
  <c r="BW40" i="87"/>
  <c r="BU40" i="87"/>
  <c r="BS40" i="87"/>
  <c r="BQ40" i="87"/>
  <c r="BO40" i="87"/>
  <c r="BM40" i="87"/>
  <c r="BK40" i="87"/>
  <c r="BI40" i="87"/>
  <c r="BG40" i="87"/>
  <c r="B41" i="87"/>
  <c r="CD40" i="87"/>
  <c r="CB40" i="87"/>
  <c r="BZ40" i="87"/>
  <c r="BX40" i="87"/>
  <c r="BV40" i="87"/>
  <c r="BT40" i="87"/>
  <c r="BR40" i="87"/>
  <c r="BP40" i="87"/>
  <c r="BN40" i="87"/>
  <c r="BL40" i="87"/>
  <c r="BJ40" i="87"/>
  <c r="BH40" i="87"/>
  <c r="CE40" i="87" s="1"/>
  <c r="P40" i="87" s="1"/>
  <c r="D40" i="87" s="1"/>
  <c r="Z40" i="87"/>
  <c r="C40" i="87"/>
  <c r="N40" i="87" s="1"/>
  <c r="M26" i="74"/>
  <c r="J26" i="74"/>
  <c r="B149" i="74"/>
  <c r="S25" i="74"/>
  <c r="Y25" i="74"/>
  <c r="AA25" i="74"/>
  <c r="AB25" i="74" s="1"/>
  <c r="V24" i="74"/>
  <c r="A24" i="74"/>
  <c r="BH38" i="74"/>
  <c r="BJ38" i="74"/>
  <c r="BL38" i="74"/>
  <c r="BN38" i="74"/>
  <c r="BP38" i="74"/>
  <c r="BR38" i="74"/>
  <c r="BT38" i="74"/>
  <c r="BV38" i="74"/>
  <c r="BX38" i="74"/>
  <c r="BZ38" i="74"/>
  <c r="CB38" i="74"/>
  <c r="CD38" i="74"/>
  <c r="BI38" i="74"/>
  <c r="BK38" i="74"/>
  <c r="BM38" i="74"/>
  <c r="BO38" i="74"/>
  <c r="BQ38" i="74"/>
  <c r="BS38" i="74"/>
  <c r="BU38" i="74"/>
  <c r="BW38" i="74"/>
  <c r="BY38" i="74"/>
  <c r="CA38" i="74"/>
  <c r="CC38" i="74"/>
  <c r="Z38" i="74"/>
  <c r="BG38" i="74"/>
  <c r="C38" i="74"/>
  <c r="N38" i="74" s="1"/>
  <c r="CF36" i="74"/>
  <c r="E36" i="74" s="1"/>
  <c r="CE37" i="74"/>
  <c r="P37" i="74" s="1"/>
  <c r="D37" i="74" s="1"/>
  <c r="V40" i="87" l="1"/>
  <c r="A40" i="87"/>
  <c r="B42" i="87"/>
  <c r="CD41" i="87"/>
  <c r="CB41" i="87"/>
  <c r="BZ41" i="87"/>
  <c r="BX41" i="87"/>
  <c r="BV41" i="87"/>
  <c r="BT41" i="87"/>
  <c r="BR41" i="87"/>
  <c r="BP41" i="87"/>
  <c r="BN41" i="87"/>
  <c r="BL41" i="87"/>
  <c r="BJ41" i="87"/>
  <c r="BH41" i="87"/>
  <c r="Z41" i="87"/>
  <c r="C41" i="87"/>
  <c r="N41" i="87" s="1"/>
  <c r="CC41" i="87"/>
  <c r="CA41" i="87"/>
  <c r="BY41" i="87"/>
  <c r="BW41" i="87"/>
  <c r="BU41" i="87"/>
  <c r="BS41" i="87"/>
  <c r="BQ41" i="87"/>
  <c r="BO41" i="87"/>
  <c r="BM41" i="87"/>
  <c r="BK41" i="87"/>
  <c r="BI41" i="87"/>
  <c r="BG41" i="87"/>
  <c r="AE29" i="87"/>
  <c r="CF39" i="87"/>
  <c r="E39" i="87" s="1"/>
  <c r="CF40" i="87"/>
  <c r="E40" i="87" s="1"/>
  <c r="V39" i="87"/>
  <c r="R39" i="87"/>
  <c r="R40" i="87" s="1"/>
  <c r="K40" i="87" s="1"/>
  <c r="A39" i="87"/>
  <c r="BB23" i="87"/>
  <c r="AH24" i="87"/>
  <c r="AI24" i="87" s="1"/>
  <c r="AJ24" i="87" s="1"/>
  <c r="AK24" i="87" s="1"/>
  <c r="AL24" i="87" s="1"/>
  <c r="AM24" i="87" s="1"/>
  <c r="AN24" i="87" s="1"/>
  <c r="AO24" i="87" s="1"/>
  <c r="AP24" i="87" s="1"/>
  <c r="AQ24" i="87" s="1"/>
  <c r="AR24" i="87" s="1"/>
  <c r="AS24" i="87" s="1"/>
  <c r="AT24" i="87" s="1"/>
  <c r="AU24" i="87" s="1"/>
  <c r="AV24" i="87" s="1"/>
  <c r="AW24" i="87" s="1"/>
  <c r="AX24" i="87" s="1"/>
  <c r="AY24" i="87" s="1"/>
  <c r="AZ24" i="87" s="1"/>
  <c r="BA24" i="87" s="1"/>
  <c r="L30" i="87"/>
  <c r="Q31" i="87"/>
  <c r="M25" i="74"/>
  <c r="J25" i="74"/>
  <c r="W24" i="74"/>
  <c r="X24" i="74" s="1"/>
  <c r="Y24" i="74" s="1"/>
  <c r="B150" i="74"/>
  <c r="V23" i="74"/>
  <c r="W23" i="74" s="1"/>
  <c r="X23" i="74" s="1"/>
  <c r="A23" i="74"/>
  <c r="S23" i="74"/>
  <c r="V36" i="74"/>
  <c r="S36" i="74"/>
  <c r="J36" i="74" s="1"/>
  <c r="A36" i="74"/>
  <c r="BH39" i="74"/>
  <c r="BJ39" i="74"/>
  <c r="BL39" i="74"/>
  <c r="BN39" i="74"/>
  <c r="BP39" i="74"/>
  <c r="BR39" i="74"/>
  <c r="BT39" i="74"/>
  <c r="BV39" i="74"/>
  <c r="BX39" i="74"/>
  <c r="BZ39" i="74"/>
  <c r="CB39" i="74"/>
  <c r="CD39" i="74"/>
  <c r="Z39" i="74"/>
  <c r="BI39" i="74"/>
  <c r="BK39" i="74"/>
  <c r="BM39" i="74"/>
  <c r="BO39" i="74"/>
  <c r="BQ39" i="74"/>
  <c r="BS39" i="74"/>
  <c r="BU39" i="74"/>
  <c r="BW39" i="74"/>
  <c r="BY39" i="74"/>
  <c r="CA39" i="74"/>
  <c r="CC39" i="74"/>
  <c r="BG39" i="74"/>
  <c r="C39" i="74"/>
  <c r="N39" i="74" s="1"/>
  <c r="CE38" i="74"/>
  <c r="P38" i="74" s="1"/>
  <c r="D38" i="74" s="1"/>
  <c r="V35" i="74"/>
  <c r="A35" i="74"/>
  <c r="CF37" i="74"/>
  <c r="E37" i="74" s="1"/>
  <c r="L31" i="87" l="1"/>
  <c r="Q32" i="87"/>
  <c r="BB22" i="87"/>
  <c r="AH22" i="87" s="1"/>
  <c r="AI22" i="87" s="1"/>
  <c r="AJ22" i="87" s="1"/>
  <c r="AK22" i="87" s="1"/>
  <c r="AL22" i="87" s="1"/>
  <c r="AM22" i="87" s="1"/>
  <c r="AN22" i="87" s="1"/>
  <c r="AO22" i="87" s="1"/>
  <c r="AP22" i="87" s="1"/>
  <c r="AQ22" i="87" s="1"/>
  <c r="AR22" i="87" s="1"/>
  <c r="AS22" i="87" s="1"/>
  <c r="AT22" i="87" s="1"/>
  <c r="AU22" i="87" s="1"/>
  <c r="AV22" i="87" s="1"/>
  <c r="AW22" i="87" s="1"/>
  <c r="AX22" i="87" s="1"/>
  <c r="AY22" i="87" s="1"/>
  <c r="AZ22" i="87" s="1"/>
  <c r="BA22" i="87" s="1"/>
  <c r="AH23" i="87"/>
  <c r="AI23" i="87" s="1"/>
  <c r="AJ23" i="87" s="1"/>
  <c r="AK23" i="87" s="1"/>
  <c r="AL23" i="87" s="1"/>
  <c r="AM23" i="87" s="1"/>
  <c r="AN23" i="87" s="1"/>
  <c r="AO23" i="87" s="1"/>
  <c r="AP23" i="87" s="1"/>
  <c r="AQ23" i="87" s="1"/>
  <c r="AR23" i="87" s="1"/>
  <c r="AS23" i="87" s="1"/>
  <c r="AT23" i="87" s="1"/>
  <c r="AU23" i="87" s="1"/>
  <c r="AV23" i="87" s="1"/>
  <c r="AW23" i="87" s="1"/>
  <c r="AX23" i="87" s="1"/>
  <c r="AY23" i="87" s="1"/>
  <c r="AZ23" i="87" s="1"/>
  <c r="BA23" i="87" s="1"/>
  <c r="CE41" i="87"/>
  <c r="P41" i="87" s="1"/>
  <c r="D41" i="87" s="1"/>
  <c r="CC42" i="87"/>
  <c r="CA42" i="87"/>
  <c r="BY42" i="87"/>
  <c r="BW42" i="87"/>
  <c r="BU42" i="87"/>
  <c r="BS42" i="87"/>
  <c r="BQ42" i="87"/>
  <c r="BO42" i="87"/>
  <c r="BM42" i="87"/>
  <c r="BK42" i="87"/>
  <c r="BI42" i="87"/>
  <c r="BG42" i="87"/>
  <c r="AE42" i="87"/>
  <c r="B43" i="87"/>
  <c r="CD42" i="87"/>
  <c r="CB42" i="87"/>
  <c r="BZ42" i="87"/>
  <c r="BX42" i="87"/>
  <c r="BV42" i="87"/>
  <c r="BT42" i="87"/>
  <c r="BR42" i="87"/>
  <c r="BP42" i="87"/>
  <c r="BN42" i="87"/>
  <c r="BL42" i="87"/>
  <c r="BJ42" i="87"/>
  <c r="BH42" i="87"/>
  <c r="Z42" i="87"/>
  <c r="C42" i="87"/>
  <c r="N42" i="87" s="1"/>
  <c r="K39" i="87"/>
  <c r="AG29" i="87"/>
  <c r="CF41" i="87"/>
  <c r="E41" i="87" s="1"/>
  <c r="M23" i="74"/>
  <c r="J23" i="74"/>
  <c r="S24" i="74"/>
  <c r="W35" i="74"/>
  <c r="X35" i="74" s="1"/>
  <c r="Y35" i="74" s="1"/>
  <c r="AA24" i="74"/>
  <c r="AB24" i="74" s="1"/>
  <c r="B151" i="74"/>
  <c r="Y23" i="74"/>
  <c r="V21" i="74"/>
  <c r="W16" i="74" s="1"/>
  <c r="X16" i="74" s="1"/>
  <c r="A21" i="74"/>
  <c r="R21" i="74"/>
  <c r="K21" i="74" s="1"/>
  <c r="AA23" i="74"/>
  <c r="AB23" i="74" s="1"/>
  <c r="V22" i="74"/>
  <c r="A22" i="74"/>
  <c r="R22" i="74"/>
  <c r="R23" i="74" s="1"/>
  <c r="CF38" i="74"/>
  <c r="E38" i="74" s="1"/>
  <c r="V37" i="74"/>
  <c r="A37" i="74"/>
  <c r="BH40" i="74"/>
  <c r="BJ40" i="74"/>
  <c r="BL40" i="74"/>
  <c r="BN40" i="74"/>
  <c r="BP40" i="74"/>
  <c r="BR40" i="74"/>
  <c r="BT40" i="74"/>
  <c r="BV40" i="74"/>
  <c r="BX40" i="74"/>
  <c r="BZ40" i="74"/>
  <c r="CB40" i="74"/>
  <c r="CD40" i="74"/>
  <c r="BI40" i="74"/>
  <c r="BK40" i="74"/>
  <c r="BM40" i="74"/>
  <c r="BO40" i="74"/>
  <c r="BQ40" i="74"/>
  <c r="BS40" i="74"/>
  <c r="BU40" i="74"/>
  <c r="BW40" i="74"/>
  <c r="BY40" i="74"/>
  <c r="CA40" i="74"/>
  <c r="CC40" i="74"/>
  <c r="Z40" i="74"/>
  <c r="BG40" i="74"/>
  <c r="C40" i="74"/>
  <c r="N40" i="74" s="1"/>
  <c r="M36" i="74"/>
  <c r="V34" i="74"/>
  <c r="W29" i="74" s="1"/>
  <c r="X29" i="74" s="1"/>
  <c r="A34" i="74"/>
  <c r="CE39" i="74"/>
  <c r="P39" i="74" s="1"/>
  <c r="D39" i="74" s="1"/>
  <c r="CE42" i="87" l="1"/>
  <c r="P42" i="87" s="1"/>
  <c r="D42" i="87" s="1"/>
  <c r="B44" i="87"/>
  <c r="CD43" i="87"/>
  <c r="CB43" i="87"/>
  <c r="BZ43" i="87"/>
  <c r="BX43" i="87"/>
  <c r="BV43" i="87"/>
  <c r="BT43" i="87"/>
  <c r="BR43" i="87"/>
  <c r="BP43" i="87"/>
  <c r="BN43" i="87"/>
  <c r="BL43" i="87"/>
  <c r="BJ43" i="87"/>
  <c r="BH43" i="87"/>
  <c r="Z43" i="87"/>
  <c r="C43" i="87"/>
  <c r="N43" i="87" s="1"/>
  <c r="CC43" i="87"/>
  <c r="CA43" i="87"/>
  <c r="BY43" i="87"/>
  <c r="BW43" i="87"/>
  <c r="BU43" i="87"/>
  <c r="BS43" i="87"/>
  <c r="BQ43" i="87"/>
  <c r="BO43" i="87"/>
  <c r="BM43" i="87"/>
  <c r="BK43" i="87"/>
  <c r="BI43" i="87"/>
  <c r="BG43" i="87"/>
  <c r="CF42" i="87"/>
  <c r="E42" i="87" s="1"/>
  <c r="V41" i="87"/>
  <c r="W41" i="87" s="1"/>
  <c r="S41" i="87" s="1"/>
  <c r="R41" i="87"/>
  <c r="K41" i="87" s="1"/>
  <c r="A41" i="87"/>
  <c r="AG30" i="87"/>
  <c r="BB35" i="87"/>
  <c r="BB34" i="87" s="1"/>
  <c r="BB33" i="87" s="1"/>
  <c r="BB32" i="87" s="1"/>
  <c r="BB31" i="87" s="1"/>
  <c r="BB30" i="87" s="1"/>
  <c r="BB29" i="87" s="1"/>
  <c r="AH29" i="87" s="1"/>
  <c r="AI29" i="87" s="1"/>
  <c r="AJ29" i="87" s="1"/>
  <c r="AK29" i="87" s="1"/>
  <c r="AL29" i="87" s="1"/>
  <c r="AM29" i="87" s="1"/>
  <c r="AN29" i="87" s="1"/>
  <c r="AO29" i="87" s="1"/>
  <c r="AP29" i="87" s="1"/>
  <c r="AQ29" i="87" s="1"/>
  <c r="AR29" i="87" s="1"/>
  <c r="AS29" i="87" s="1"/>
  <c r="AT29" i="87" s="1"/>
  <c r="AU29" i="87" s="1"/>
  <c r="AV29" i="87" s="1"/>
  <c r="AW29" i="87" s="1"/>
  <c r="AX29" i="87" s="1"/>
  <c r="AY29" i="87" s="1"/>
  <c r="AZ29" i="87" s="1"/>
  <c r="BA29" i="87" s="1"/>
  <c r="AE41" i="87"/>
  <c r="L32" i="87"/>
  <c r="Q33" i="87"/>
  <c r="AA35" i="74"/>
  <c r="AB35" i="74" s="1"/>
  <c r="J24" i="74"/>
  <c r="M24" i="74"/>
  <c r="W30" i="74"/>
  <c r="X30" i="74" s="1"/>
  <c r="S35" i="74"/>
  <c r="J35" i="74" s="1"/>
  <c r="W21" i="74"/>
  <c r="AA21" i="74" s="1"/>
  <c r="AB21" i="74" s="1"/>
  <c r="W19" i="74"/>
  <c r="W18" i="74"/>
  <c r="W17" i="74"/>
  <c r="X17" i="74" s="1"/>
  <c r="W15" i="74"/>
  <c r="X15" i="74" s="1"/>
  <c r="W32" i="74"/>
  <c r="X32" i="74" s="1"/>
  <c r="S34" i="74"/>
  <c r="J34" i="74" s="1"/>
  <c r="W34" i="74"/>
  <c r="X34" i="74" s="1"/>
  <c r="W33" i="74"/>
  <c r="X33" i="74" s="1"/>
  <c r="W22" i="74"/>
  <c r="X22" i="74" s="1"/>
  <c r="Y22" i="74" s="1"/>
  <c r="W31" i="74"/>
  <c r="X31" i="74" s="1"/>
  <c r="Y16" i="74"/>
  <c r="AA16" i="74"/>
  <c r="AB16" i="74" s="1"/>
  <c r="B152" i="74"/>
  <c r="K22" i="74"/>
  <c r="K23" i="74"/>
  <c r="R24" i="74"/>
  <c r="CE40" i="74"/>
  <c r="P40" i="74" s="1"/>
  <c r="D40" i="74" s="1"/>
  <c r="CF39" i="74"/>
  <c r="E39" i="74" s="1"/>
  <c r="Y34" i="74"/>
  <c r="BH41" i="74"/>
  <c r="BJ41" i="74"/>
  <c r="BL41" i="74"/>
  <c r="BN41" i="74"/>
  <c r="BP41" i="74"/>
  <c r="BR41" i="74"/>
  <c r="BT41" i="74"/>
  <c r="BV41" i="74"/>
  <c r="BX41" i="74"/>
  <c r="BZ41" i="74"/>
  <c r="CB41" i="74"/>
  <c r="CD41" i="74"/>
  <c r="Z41" i="74"/>
  <c r="BI41" i="74"/>
  <c r="BK41" i="74"/>
  <c r="BM41" i="74"/>
  <c r="BO41" i="74"/>
  <c r="BQ41" i="74"/>
  <c r="BS41" i="74"/>
  <c r="BU41" i="74"/>
  <c r="BW41" i="74"/>
  <c r="BY41" i="74"/>
  <c r="CA41" i="74"/>
  <c r="CC41" i="74"/>
  <c r="BG41" i="74"/>
  <c r="C41" i="74"/>
  <c r="N41" i="74" s="1"/>
  <c r="V38" i="74"/>
  <c r="S38" i="74"/>
  <c r="J38" i="74" s="1"/>
  <c r="A38" i="74"/>
  <c r="AH30" i="87" l="1"/>
  <c r="AI30" i="87" s="1"/>
  <c r="AJ30" i="87" s="1"/>
  <c r="AK30" i="87" s="1"/>
  <c r="AL30" i="87" s="1"/>
  <c r="AM30" i="87" s="1"/>
  <c r="AN30" i="87" s="1"/>
  <c r="AO30" i="87" s="1"/>
  <c r="AP30" i="87" s="1"/>
  <c r="AQ30" i="87" s="1"/>
  <c r="AR30" i="87" s="1"/>
  <c r="AS30" i="87" s="1"/>
  <c r="AT30" i="87" s="1"/>
  <c r="AU30" i="87" s="1"/>
  <c r="AV30" i="87" s="1"/>
  <c r="AW30" i="87" s="1"/>
  <c r="AX30" i="87" s="1"/>
  <c r="AY30" i="87" s="1"/>
  <c r="AZ30" i="87" s="1"/>
  <c r="BA30" i="87" s="1"/>
  <c r="AG31" i="87"/>
  <c r="X41" i="87"/>
  <c r="Y41" i="87" s="1"/>
  <c r="AA41" i="87"/>
  <c r="AB41" i="87" s="1"/>
  <c r="CE43" i="87"/>
  <c r="P43" i="87" s="1"/>
  <c r="D43" i="87" s="1"/>
  <c r="CC44" i="87"/>
  <c r="CA44" i="87"/>
  <c r="BY44" i="87"/>
  <c r="BW44" i="87"/>
  <c r="BU44" i="87"/>
  <c r="BS44" i="87"/>
  <c r="BQ44" i="87"/>
  <c r="BO44" i="87"/>
  <c r="BM44" i="87"/>
  <c r="BK44" i="87"/>
  <c r="BI44" i="87"/>
  <c r="BG44" i="87"/>
  <c r="B45" i="87"/>
  <c r="CD44" i="87"/>
  <c r="CB44" i="87"/>
  <c r="BZ44" i="87"/>
  <c r="BX44" i="87"/>
  <c r="BV44" i="87"/>
  <c r="BT44" i="87"/>
  <c r="BR44" i="87"/>
  <c r="BP44" i="87"/>
  <c r="BN44" i="87"/>
  <c r="BL44" i="87"/>
  <c r="BJ44" i="87"/>
  <c r="BH44" i="87"/>
  <c r="CE44" i="87" s="1"/>
  <c r="Z44" i="87"/>
  <c r="P44" i="87"/>
  <c r="D44" i="87" s="1"/>
  <c r="C44" i="87"/>
  <c r="N44" i="87" s="1"/>
  <c r="L33" i="87"/>
  <c r="Q34" i="87"/>
  <c r="AE40" i="87"/>
  <c r="J41" i="87"/>
  <c r="CF43" i="87"/>
  <c r="E43" i="87" s="1"/>
  <c r="V42" i="87"/>
  <c r="W36" i="87" s="1"/>
  <c r="S36" i="87" s="1"/>
  <c r="R42" i="87"/>
  <c r="K42" i="87"/>
  <c r="A42" i="87"/>
  <c r="AA34" i="74"/>
  <c r="AB34" i="74" s="1"/>
  <c r="S22" i="74"/>
  <c r="X19" i="74"/>
  <c r="S19" i="74"/>
  <c r="X18" i="74"/>
  <c r="Y18" i="74" s="1"/>
  <c r="S18" i="74"/>
  <c r="CF40" i="74"/>
  <c r="E40" i="74" s="1"/>
  <c r="AA22" i="74"/>
  <c r="AB22" i="74" s="1"/>
  <c r="X21" i="74"/>
  <c r="Y21" i="74" s="1"/>
  <c r="BD20" i="74" s="1"/>
  <c r="S21" i="74"/>
  <c r="B153" i="74"/>
  <c r="R25" i="74"/>
  <c r="R26" i="74" s="1"/>
  <c r="K24" i="74"/>
  <c r="AA17" i="74"/>
  <c r="AB17" i="74" s="1"/>
  <c r="Y17" i="74"/>
  <c r="AA18" i="74"/>
  <c r="AB18" i="74" s="1"/>
  <c r="AA15" i="74"/>
  <c r="AB15" i="74" s="1"/>
  <c r="Q15" i="74"/>
  <c r="Y15" i="74"/>
  <c r="Y19" i="74"/>
  <c r="BD19" i="74" s="1"/>
  <c r="AA19" i="74"/>
  <c r="AB19" i="74" s="1"/>
  <c r="V39" i="74"/>
  <c r="S39" i="74"/>
  <c r="J39" i="74" s="1"/>
  <c r="A39" i="74"/>
  <c r="M38" i="74"/>
  <c r="CE41" i="74"/>
  <c r="P41" i="74" s="1"/>
  <c r="D41" i="74" s="1"/>
  <c r="AA33" i="74"/>
  <c r="AB33" i="74" s="1"/>
  <c r="Y33" i="74"/>
  <c r="AA32" i="74"/>
  <c r="AB32" i="74" s="1"/>
  <c r="Y32" i="74"/>
  <c r="AA30" i="74"/>
  <c r="AB30" i="74" s="1"/>
  <c r="Y30" i="74"/>
  <c r="BH42" i="74"/>
  <c r="BJ42" i="74"/>
  <c r="BL42" i="74"/>
  <c r="BN42" i="74"/>
  <c r="BP42" i="74"/>
  <c r="BR42" i="74"/>
  <c r="BT42" i="74"/>
  <c r="BV42" i="74"/>
  <c r="BX42" i="74"/>
  <c r="BZ42" i="74"/>
  <c r="CB42" i="74"/>
  <c r="CD42" i="74"/>
  <c r="BI42" i="74"/>
  <c r="BK42" i="74"/>
  <c r="BM42" i="74"/>
  <c r="BO42" i="74"/>
  <c r="BQ42" i="74"/>
  <c r="BS42" i="74"/>
  <c r="BU42" i="74"/>
  <c r="BW42" i="74"/>
  <c r="BY42" i="74"/>
  <c r="CA42" i="74"/>
  <c r="CC42" i="74"/>
  <c r="Z42" i="74"/>
  <c r="BG42" i="74"/>
  <c r="C42" i="74"/>
  <c r="N42" i="74" s="1"/>
  <c r="AA29" i="74"/>
  <c r="AB29" i="74" s="1"/>
  <c r="Y29" i="74"/>
  <c r="AA31" i="74"/>
  <c r="AB31" i="74" s="1"/>
  <c r="Y31" i="74"/>
  <c r="M36" i="87" l="1"/>
  <c r="J36" i="87"/>
  <c r="U36" i="87"/>
  <c r="W42" i="87"/>
  <c r="S42" i="87" s="1"/>
  <c r="L34" i="87"/>
  <c r="Q35" i="87"/>
  <c r="L35" i="87" s="1"/>
  <c r="V44" i="87"/>
  <c r="A44" i="87"/>
  <c r="B46" i="87"/>
  <c r="CD45" i="87"/>
  <c r="CB45" i="87"/>
  <c r="BZ45" i="87"/>
  <c r="BX45" i="87"/>
  <c r="BV45" i="87"/>
  <c r="BT45" i="87"/>
  <c r="BR45" i="87"/>
  <c r="BP45" i="87"/>
  <c r="BN45" i="87"/>
  <c r="BL45" i="87"/>
  <c r="BJ45" i="87"/>
  <c r="BH45" i="87"/>
  <c r="Z45" i="87"/>
  <c r="C45" i="87"/>
  <c r="N45" i="87" s="1"/>
  <c r="CC45" i="87"/>
  <c r="CA45" i="87"/>
  <c r="BY45" i="87"/>
  <c r="BW45" i="87"/>
  <c r="BU45" i="87"/>
  <c r="BS45" i="87"/>
  <c r="BQ45" i="87"/>
  <c r="BO45" i="87"/>
  <c r="BM45" i="87"/>
  <c r="BK45" i="87"/>
  <c r="BI45" i="87"/>
  <c r="BG45" i="87"/>
  <c r="CF44" i="87"/>
  <c r="E44" i="87" s="1"/>
  <c r="V43" i="87"/>
  <c r="R43" i="87"/>
  <c r="R44" i="87" s="1"/>
  <c r="K44" i="87" s="1"/>
  <c r="A43" i="87"/>
  <c r="W38" i="87"/>
  <c r="S38" i="87" s="1"/>
  <c r="W39" i="87"/>
  <c r="S39" i="87" s="1"/>
  <c r="AH31" i="87"/>
  <c r="AI31" i="87" s="1"/>
  <c r="AJ31" i="87" s="1"/>
  <c r="AK31" i="87" s="1"/>
  <c r="AL31" i="87" s="1"/>
  <c r="AM31" i="87" s="1"/>
  <c r="AN31" i="87" s="1"/>
  <c r="AO31" i="87" s="1"/>
  <c r="AP31" i="87" s="1"/>
  <c r="AQ31" i="87" s="1"/>
  <c r="AR31" i="87" s="1"/>
  <c r="AS31" i="87" s="1"/>
  <c r="AT31" i="87" s="1"/>
  <c r="AU31" i="87" s="1"/>
  <c r="AV31" i="87" s="1"/>
  <c r="AW31" i="87" s="1"/>
  <c r="AX31" i="87" s="1"/>
  <c r="AY31" i="87" s="1"/>
  <c r="AZ31" i="87" s="1"/>
  <c r="BA31" i="87" s="1"/>
  <c r="AG32" i="87"/>
  <c r="AA36" i="87"/>
  <c r="AB36" i="87" s="1"/>
  <c r="X36" i="87"/>
  <c r="Y36" i="87" s="1"/>
  <c r="J42" i="87"/>
  <c r="AE39" i="87"/>
  <c r="W37" i="87"/>
  <c r="S37" i="87" s="1"/>
  <c r="W40" i="87"/>
  <c r="S40" i="87" s="1"/>
  <c r="J21" i="74"/>
  <c r="J18" i="74"/>
  <c r="M18" i="74"/>
  <c r="U18" i="74"/>
  <c r="U19" i="74" s="1"/>
  <c r="U20" i="74" s="1"/>
  <c r="U21" i="74" s="1"/>
  <c r="U22" i="74" s="1"/>
  <c r="U23" i="74" s="1"/>
  <c r="U24" i="74" s="1"/>
  <c r="U25" i="74" s="1"/>
  <c r="U26" i="74" s="1"/>
  <c r="U27" i="74" s="1"/>
  <c r="U28" i="74" s="1"/>
  <c r="U29" i="74" s="1"/>
  <c r="U30" i="74" s="1"/>
  <c r="U31" i="74" s="1"/>
  <c r="U32" i="74" s="1"/>
  <c r="U33" i="74" s="1"/>
  <c r="U34" i="74" s="1"/>
  <c r="U35" i="74" s="1"/>
  <c r="U36" i="74" s="1"/>
  <c r="J19" i="74"/>
  <c r="M19" i="74"/>
  <c r="M22" i="74"/>
  <c r="J22" i="74"/>
  <c r="BD21" i="74"/>
  <c r="K25" i="74"/>
  <c r="BB35" i="74"/>
  <c r="BB34" i="74" s="1"/>
  <c r="BB33" i="74" s="1"/>
  <c r="BB32" i="74" s="1"/>
  <c r="BB31" i="74" s="1"/>
  <c r="BB30" i="74" s="1"/>
  <c r="BB29" i="74" s="1"/>
  <c r="B154" i="74"/>
  <c r="BD15" i="74"/>
  <c r="BD16" i="74"/>
  <c r="BD17" i="74"/>
  <c r="L15" i="74"/>
  <c r="Q16" i="74"/>
  <c r="K26" i="74"/>
  <c r="R27" i="74"/>
  <c r="BD18" i="74"/>
  <c r="CF41" i="74"/>
  <c r="E41" i="74" s="1"/>
  <c r="V40" i="74"/>
  <c r="S40" i="74"/>
  <c r="J40" i="74" s="1"/>
  <c r="A40" i="74"/>
  <c r="BH43" i="74"/>
  <c r="BJ43" i="74"/>
  <c r="BL43" i="74"/>
  <c r="BN43" i="74"/>
  <c r="BP43" i="74"/>
  <c r="BR43" i="74"/>
  <c r="BT43" i="74"/>
  <c r="BV43" i="74"/>
  <c r="BX43" i="74"/>
  <c r="BZ43" i="74"/>
  <c r="CB43" i="74"/>
  <c r="CD43" i="74"/>
  <c r="Z43" i="74"/>
  <c r="BI43" i="74"/>
  <c r="BK43" i="74"/>
  <c r="BM43" i="74"/>
  <c r="BO43" i="74"/>
  <c r="BQ43" i="74"/>
  <c r="BS43" i="74"/>
  <c r="BU43" i="74"/>
  <c r="BW43" i="74"/>
  <c r="BY43" i="74"/>
  <c r="CA43" i="74"/>
  <c r="CC43" i="74"/>
  <c r="BG43" i="74"/>
  <c r="C43" i="74"/>
  <c r="N43" i="74" s="1"/>
  <c r="CE42" i="74"/>
  <c r="P42" i="74" s="1"/>
  <c r="D42" i="74" s="1"/>
  <c r="M39" i="74"/>
  <c r="BD27" i="74"/>
  <c r="BD28" i="74"/>
  <c r="BD24" i="74"/>
  <c r="BD22" i="74"/>
  <c r="BD25" i="74"/>
  <c r="BD26" i="74"/>
  <c r="BD23" i="74"/>
  <c r="M37" i="87" l="1"/>
  <c r="U37" i="87"/>
  <c r="U38" i="87" s="1"/>
  <c r="U39" i="87" s="1"/>
  <c r="U40" i="87" s="1"/>
  <c r="U41" i="87" s="1"/>
  <c r="U42" i="87" s="1"/>
  <c r="J37" i="87"/>
  <c r="M38" i="87"/>
  <c r="J38" i="87"/>
  <c r="M40" i="87"/>
  <c r="J40" i="87"/>
  <c r="M39" i="87"/>
  <c r="J39" i="87"/>
  <c r="Q36" i="87"/>
  <c r="L36" i="87" s="1"/>
  <c r="AA40" i="87"/>
  <c r="AB40" i="87" s="1"/>
  <c r="X40" i="87"/>
  <c r="Y40" i="87" s="1"/>
  <c r="AH32" i="87"/>
  <c r="AI32" i="87" s="1"/>
  <c r="AJ32" i="87" s="1"/>
  <c r="AK32" i="87" s="1"/>
  <c r="AL32" i="87" s="1"/>
  <c r="AM32" i="87" s="1"/>
  <c r="AN32" i="87" s="1"/>
  <c r="AO32" i="87" s="1"/>
  <c r="AP32" i="87" s="1"/>
  <c r="AQ32" i="87" s="1"/>
  <c r="AR32" i="87" s="1"/>
  <c r="AS32" i="87" s="1"/>
  <c r="AT32" i="87" s="1"/>
  <c r="AU32" i="87" s="1"/>
  <c r="AV32" i="87" s="1"/>
  <c r="AW32" i="87" s="1"/>
  <c r="AX32" i="87" s="1"/>
  <c r="AY32" i="87" s="1"/>
  <c r="AZ32" i="87" s="1"/>
  <c r="BA32" i="87" s="1"/>
  <c r="AG33" i="87"/>
  <c r="X39" i="87"/>
  <c r="Y39" i="87" s="1"/>
  <c r="AA39" i="87"/>
  <c r="AB39" i="87" s="1"/>
  <c r="K43" i="87"/>
  <c r="X37" i="87"/>
  <c r="Y37" i="87" s="1"/>
  <c r="AA37" i="87"/>
  <c r="AB37" i="87" s="1"/>
  <c r="AE38" i="87"/>
  <c r="AA38" i="87"/>
  <c r="AB38" i="87" s="1"/>
  <c r="X38" i="87"/>
  <c r="Y38" i="87" s="1"/>
  <c r="CE45" i="87"/>
  <c r="P45" i="87" s="1"/>
  <c r="D45" i="87" s="1"/>
  <c r="CC46" i="87"/>
  <c r="CA46" i="87"/>
  <c r="BY46" i="87"/>
  <c r="BW46" i="87"/>
  <c r="BU46" i="87"/>
  <c r="BS46" i="87"/>
  <c r="BQ46" i="87"/>
  <c r="BO46" i="87"/>
  <c r="BM46" i="87"/>
  <c r="BK46" i="87"/>
  <c r="BI46" i="87"/>
  <c r="BG46" i="87"/>
  <c r="B47" i="87"/>
  <c r="CD46" i="87"/>
  <c r="CB46" i="87"/>
  <c r="BZ46" i="87"/>
  <c r="BX46" i="87"/>
  <c r="BV46" i="87"/>
  <c r="BT46" i="87"/>
  <c r="BR46" i="87"/>
  <c r="BP46" i="87"/>
  <c r="BN46" i="87"/>
  <c r="BL46" i="87"/>
  <c r="BJ46" i="87"/>
  <c r="BH46" i="87"/>
  <c r="Z46" i="87"/>
  <c r="C46" i="87"/>
  <c r="N46" i="87" s="1"/>
  <c r="AA42" i="87"/>
  <c r="AB42" i="87" s="1"/>
  <c r="X42" i="87"/>
  <c r="Y42" i="87" s="1"/>
  <c r="B155" i="74"/>
  <c r="CF42" i="74"/>
  <c r="E42" i="74" s="1"/>
  <c r="R28" i="74"/>
  <c r="R29" i="74" s="1"/>
  <c r="K27" i="74"/>
  <c r="K28" i="74"/>
  <c r="Q17" i="74"/>
  <c r="L16" i="74"/>
  <c r="V41" i="74"/>
  <c r="A41" i="74"/>
  <c r="BI44" i="74"/>
  <c r="BK44" i="74"/>
  <c r="BM44" i="74"/>
  <c r="BO44" i="74"/>
  <c r="BQ44" i="74"/>
  <c r="BS44" i="74"/>
  <c r="BU44" i="74"/>
  <c r="BW44" i="74"/>
  <c r="BY44" i="74"/>
  <c r="CA44" i="74"/>
  <c r="CC44" i="74"/>
  <c r="BH44" i="74"/>
  <c r="BJ44" i="74"/>
  <c r="BL44" i="74"/>
  <c r="BN44" i="74"/>
  <c r="BP44" i="74"/>
  <c r="BR44" i="74"/>
  <c r="BT44" i="74"/>
  <c r="BV44" i="74"/>
  <c r="BX44" i="74"/>
  <c r="BZ44" i="74"/>
  <c r="CB44" i="74"/>
  <c r="CD44" i="74"/>
  <c r="Z44" i="74"/>
  <c r="C44" i="74"/>
  <c r="N44" i="74" s="1"/>
  <c r="BG44" i="74"/>
  <c r="M40" i="74"/>
  <c r="CE43" i="74"/>
  <c r="P43" i="74" s="1"/>
  <c r="D43" i="74" s="1"/>
  <c r="Q37" i="87" l="1"/>
  <c r="L37" i="87" s="1"/>
  <c r="Q38" i="87"/>
  <c r="L38" i="87" s="1"/>
  <c r="CF45" i="87"/>
  <c r="E45" i="87" s="1"/>
  <c r="CE46" i="87"/>
  <c r="P46" i="87" s="1"/>
  <c r="D46" i="87" s="1"/>
  <c r="B48" i="87"/>
  <c r="CD47" i="87"/>
  <c r="CB47" i="87"/>
  <c r="BZ47" i="87"/>
  <c r="BX47" i="87"/>
  <c r="BV47" i="87"/>
  <c r="BT47" i="87"/>
  <c r="BR47" i="87"/>
  <c r="BP47" i="87"/>
  <c r="BN47" i="87"/>
  <c r="BL47" i="87"/>
  <c r="BJ47" i="87"/>
  <c r="BH47" i="87"/>
  <c r="Z47" i="87"/>
  <c r="C47" i="87"/>
  <c r="N47" i="87" s="1"/>
  <c r="CC47" i="87"/>
  <c r="CA47" i="87"/>
  <c r="BY47" i="87"/>
  <c r="BW47" i="87"/>
  <c r="BU47" i="87"/>
  <c r="BS47" i="87"/>
  <c r="BQ47" i="87"/>
  <c r="BO47" i="87"/>
  <c r="BM47" i="87"/>
  <c r="BK47" i="87"/>
  <c r="BI47" i="87"/>
  <c r="BG47" i="87"/>
  <c r="CF46" i="87"/>
  <c r="E46" i="87" s="1"/>
  <c r="V45" i="87"/>
  <c r="R45" i="87"/>
  <c r="K45" i="87" s="1"/>
  <c r="A45" i="87"/>
  <c r="S45" i="87"/>
  <c r="M45" i="87" s="1"/>
  <c r="AE37" i="87"/>
  <c r="AH33" i="87"/>
  <c r="AI33" i="87" s="1"/>
  <c r="AJ33" i="87" s="1"/>
  <c r="AK33" i="87" s="1"/>
  <c r="AL33" i="87" s="1"/>
  <c r="AM33" i="87" s="1"/>
  <c r="AN33" i="87" s="1"/>
  <c r="AO33" i="87" s="1"/>
  <c r="AP33" i="87" s="1"/>
  <c r="AQ33" i="87" s="1"/>
  <c r="AR33" i="87" s="1"/>
  <c r="AS33" i="87" s="1"/>
  <c r="AT33" i="87" s="1"/>
  <c r="AU33" i="87" s="1"/>
  <c r="AV33" i="87" s="1"/>
  <c r="AW33" i="87" s="1"/>
  <c r="AX33" i="87" s="1"/>
  <c r="AY33" i="87" s="1"/>
  <c r="AZ33" i="87" s="1"/>
  <c r="BA33" i="87" s="1"/>
  <c r="AG34" i="87"/>
  <c r="W41" i="74"/>
  <c r="X41" i="74" s="1"/>
  <c r="Y41" i="74" s="1"/>
  <c r="S41" i="74"/>
  <c r="J41" i="74" s="1"/>
  <c r="B156" i="74"/>
  <c r="K29" i="74"/>
  <c r="R30" i="74"/>
  <c r="L17" i="74"/>
  <c r="Q18" i="74"/>
  <c r="CF43" i="74"/>
  <c r="E43" i="74" s="1"/>
  <c r="CE44" i="74"/>
  <c r="P44" i="74" s="1"/>
  <c r="D44" i="74" s="1"/>
  <c r="BI45" i="74"/>
  <c r="BK45" i="74"/>
  <c r="BM45" i="74"/>
  <c r="BO45" i="74"/>
  <c r="BQ45" i="74"/>
  <c r="BS45" i="74"/>
  <c r="BU45" i="74"/>
  <c r="BW45" i="74"/>
  <c r="BY45" i="74"/>
  <c r="CA45" i="74"/>
  <c r="CC45" i="74"/>
  <c r="Z45" i="74"/>
  <c r="BH45" i="74"/>
  <c r="BJ45" i="74"/>
  <c r="BL45" i="74"/>
  <c r="BN45" i="74"/>
  <c r="BP45" i="74"/>
  <c r="BR45" i="74"/>
  <c r="BT45" i="74"/>
  <c r="BV45" i="74"/>
  <c r="BX45" i="74"/>
  <c r="BZ45" i="74"/>
  <c r="CB45" i="74"/>
  <c r="CD45" i="74"/>
  <c r="C45" i="74"/>
  <c r="N45" i="74" s="1"/>
  <c r="BG45" i="74"/>
  <c r="Q39" i="87" l="1"/>
  <c r="L39" i="87" s="1"/>
  <c r="AE36" i="87"/>
  <c r="J45" i="87"/>
  <c r="S46" i="87"/>
  <c r="M46" i="87" s="1"/>
  <c r="V46" i="87"/>
  <c r="R46" i="87"/>
  <c r="K46" i="87"/>
  <c r="A46" i="87"/>
  <c r="AH34" i="87"/>
  <c r="AI34" i="87" s="1"/>
  <c r="AJ34" i="87" s="1"/>
  <c r="AK34" i="87" s="1"/>
  <c r="AL34" i="87" s="1"/>
  <c r="AM34" i="87" s="1"/>
  <c r="AN34" i="87" s="1"/>
  <c r="AO34" i="87" s="1"/>
  <c r="AP34" i="87" s="1"/>
  <c r="AQ34" i="87" s="1"/>
  <c r="AR34" i="87" s="1"/>
  <c r="AS34" i="87" s="1"/>
  <c r="AT34" i="87" s="1"/>
  <c r="AU34" i="87" s="1"/>
  <c r="AV34" i="87" s="1"/>
  <c r="AW34" i="87" s="1"/>
  <c r="AX34" i="87" s="1"/>
  <c r="AY34" i="87" s="1"/>
  <c r="AZ34" i="87" s="1"/>
  <c r="BA34" i="87" s="1"/>
  <c r="AG35" i="87"/>
  <c r="AH35" i="87" s="1"/>
  <c r="AI35" i="87" s="1"/>
  <c r="AJ35" i="87" s="1"/>
  <c r="AK35" i="87" s="1"/>
  <c r="AL35" i="87" s="1"/>
  <c r="AM35" i="87" s="1"/>
  <c r="AN35" i="87" s="1"/>
  <c r="AO35" i="87" s="1"/>
  <c r="AP35" i="87" s="1"/>
  <c r="AQ35" i="87" s="1"/>
  <c r="AR35" i="87" s="1"/>
  <c r="AS35" i="87" s="1"/>
  <c r="AT35" i="87" s="1"/>
  <c r="AU35" i="87" s="1"/>
  <c r="AV35" i="87" s="1"/>
  <c r="AW35" i="87" s="1"/>
  <c r="AX35" i="87" s="1"/>
  <c r="AY35" i="87" s="1"/>
  <c r="AZ35" i="87" s="1"/>
  <c r="BA35" i="87" s="1"/>
  <c r="CE47" i="87"/>
  <c r="P47" i="87" s="1"/>
  <c r="D47" i="87" s="1"/>
  <c r="CC48" i="87"/>
  <c r="CA48" i="87"/>
  <c r="BY48" i="87"/>
  <c r="BW48" i="87"/>
  <c r="BU48" i="87"/>
  <c r="BS48" i="87"/>
  <c r="BQ48" i="87"/>
  <c r="BO48" i="87"/>
  <c r="BM48" i="87"/>
  <c r="BK48" i="87"/>
  <c r="BI48" i="87"/>
  <c r="BG48" i="87"/>
  <c r="B49" i="87"/>
  <c r="CD48" i="87"/>
  <c r="CB48" i="87"/>
  <c r="BZ48" i="87"/>
  <c r="BX48" i="87"/>
  <c r="BV48" i="87"/>
  <c r="BT48" i="87"/>
  <c r="BR48" i="87"/>
  <c r="BP48" i="87"/>
  <c r="BN48" i="87"/>
  <c r="BL48" i="87"/>
  <c r="BJ48" i="87"/>
  <c r="BH48" i="87"/>
  <c r="CE48" i="87" s="1"/>
  <c r="P48" i="87" s="1"/>
  <c r="D48" i="87" s="1"/>
  <c r="Z48" i="87"/>
  <c r="C48" i="87"/>
  <c r="N48" i="87" s="1"/>
  <c r="Q40" i="87"/>
  <c r="AA41" i="74"/>
  <c r="AB41" i="74" s="1"/>
  <c r="B157" i="74"/>
  <c r="L18" i="74"/>
  <c r="Q19" i="74"/>
  <c r="K30" i="74"/>
  <c r="R31" i="74"/>
  <c r="V43" i="74"/>
  <c r="S43" i="74"/>
  <c r="J43" i="74" s="1"/>
  <c r="A43" i="74"/>
  <c r="V42" i="74"/>
  <c r="W37" i="74" s="1"/>
  <c r="X37" i="74" s="1"/>
  <c r="A42" i="74"/>
  <c r="CE45" i="74"/>
  <c r="P45" i="74" s="1"/>
  <c r="D45" i="74" s="1"/>
  <c r="BI46" i="74"/>
  <c r="BK46" i="74"/>
  <c r="BM46" i="74"/>
  <c r="BO46" i="74"/>
  <c r="BQ46" i="74"/>
  <c r="BS46" i="74"/>
  <c r="BU46" i="74"/>
  <c r="BW46" i="74"/>
  <c r="BY46" i="74"/>
  <c r="CA46" i="74"/>
  <c r="CC46" i="74"/>
  <c r="BH46" i="74"/>
  <c r="BJ46" i="74"/>
  <c r="BL46" i="74"/>
  <c r="BN46" i="74"/>
  <c r="BP46" i="74"/>
  <c r="BR46" i="74"/>
  <c r="BT46" i="74"/>
  <c r="BV46" i="74"/>
  <c r="BX46" i="74"/>
  <c r="BZ46" i="74"/>
  <c r="CB46" i="74"/>
  <c r="CD46" i="74"/>
  <c r="Z46" i="74"/>
  <c r="C46" i="74"/>
  <c r="N46" i="74" s="1"/>
  <c r="BG46" i="74"/>
  <c r="CF44" i="74"/>
  <c r="E44" i="74" s="1"/>
  <c r="V48" i="87" l="1"/>
  <c r="W48" i="87" s="1"/>
  <c r="S48" i="87" s="1"/>
  <c r="A48" i="87"/>
  <c r="CF48" i="87"/>
  <c r="E48" i="87" s="1"/>
  <c r="L40" i="87"/>
  <c r="Q41" i="87"/>
  <c r="CF47" i="87"/>
  <c r="E47" i="87" s="1"/>
  <c r="B50" i="87"/>
  <c r="CD49" i="87"/>
  <c r="CB49" i="87"/>
  <c r="BZ49" i="87"/>
  <c r="BX49" i="87"/>
  <c r="BV49" i="87"/>
  <c r="BT49" i="87"/>
  <c r="BR49" i="87"/>
  <c r="BP49" i="87"/>
  <c r="BN49" i="87"/>
  <c r="BL49" i="87"/>
  <c r="BJ49" i="87"/>
  <c r="BH49" i="87"/>
  <c r="Z49" i="87"/>
  <c r="C49" i="87"/>
  <c r="N49" i="87" s="1"/>
  <c r="CC49" i="87"/>
  <c r="CA49" i="87"/>
  <c r="BY49" i="87"/>
  <c r="BW49" i="87"/>
  <c r="BU49" i="87"/>
  <c r="BS49" i="87"/>
  <c r="BQ49" i="87"/>
  <c r="BO49" i="87"/>
  <c r="BM49" i="87"/>
  <c r="BK49" i="87"/>
  <c r="BI49" i="87"/>
  <c r="BG49" i="87"/>
  <c r="AE49" i="87"/>
  <c r="V47" i="87"/>
  <c r="R47" i="87"/>
  <c r="R48" i="87" s="1"/>
  <c r="K48" i="87" s="1"/>
  <c r="K47" i="87"/>
  <c r="A47" i="87"/>
  <c r="S47" i="87"/>
  <c r="M47" i="87" s="1"/>
  <c r="J46" i="87"/>
  <c r="AG36" i="87"/>
  <c r="W36" i="74"/>
  <c r="X36" i="74" s="1"/>
  <c r="W39" i="74"/>
  <c r="X39" i="74" s="1"/>
  <c r="W40" i="74"/>
  <c r="X40" i="74" s="1"/>
  <c r="W42" i="74"/>
  <c r="X42" i="74" s="1"/>
  <c r="W38" i="74"/>
  <c r="X38" i="74" s="1"/>
  <c r="B158" i="74"/>
  <c r="K31" i="74"/>
  <c r="R32" i="74"/>
  <c r="Q20" i="74"/>
  <c r="L19" i="74"/>
  <c r="BI47" i="74"/>
  <c r="BK47" i="74"/>
  <c r="BM47" i="74"/>
  <c r="BO47" i="74"/>
  <c r="BQ47" i="74"/>
  <c r="BS47" i="74"/>
  <c r="BU47" i="74"/>
  <c r="BW47" i="74"/>
  <c r="BY47" i="74"/>
  <c r="CA47" i="74"/>
  <c r="CC47" i="74"/>
  <c r="Z47" i="74"/>
  <c r="BH47" i="74"/>
  <c r="BJ47" i="74"/>
  <c r="BL47" i="74"/>
  <c r="BN47" i="74"/>
  <c r="BP47" i="74"/>
  <c r="BR47" i="74"/>
  <c r="BT47" i="74"/>
  <c r="BV47" i="74"/>
  <c r="BX47" i="74"/>
  <c r="BZ47" i="74"/>
  <c r="CB47" i="74"/>
  <c r="CD47" i="74"/>
  <c r="C47" i="74"/>
  <c r="N47" i="74" s="1"/>
  <c r="BG47" i="74"/>
  <c r="S37" i="74"/>
  <c r="J37" i="74" s="1"/>
  <c r="V44" i="74"/>
  <c r="S44" i="74"/>
  <c r="J44" i="74" s="1"/>
  <c r="A44" i="74"/>
  <c r="M43" i="74"/>
  <c r="CE46" i="74"/>
  <c r="P46" i="74" s="1"/>
  <c r="D46" i="74" s="1"/>
  <c r="CF45" i="74"/>
  <c r="E45" i="74" s="1"/>
  <c r="AA48" i="87" l="1"/>
  <c r="AB48" i="87" s="1"/>
  <c r="X48" i="87"/>
  <c r="Y48" i="87" s="1"/>
  <c r="J47" i="87"/>
  <c r="BB42" i="87"/>
  <c r="BB41" i="87" s="1"/>
  <c r="BB40" i="87" s="1"/>
  <c r="BB39" i="87" s="1"/>
  <c r="BB38" i="87" s="1"/>
  <c r="BB37" i="87" s="1"/>
  <c r="BB36" i="87" s="1"/>
  <c r="AH36" i="87" s="1"/>
  <c r="AI36" i="87" s="1"/>
  <c r="AJ36" i="87" s="1"/>
  <c r="AK36" i="87" s="1"/>
  <c r="AL36" i="87" s="1"/>
  <c r="AM36" i="87" s="1"/>
  <c r="AN36" i="87" s="1"/>
  <c r="AO36" i="87" s="1"/>
  <c r="AP36" i="87" s="1"/>
  <c r="AQ36" i="87" s="1"/>
  <c r="AR36" i="87" s="1"/>
  <c r="AS36" i="87" s="1"/>
  <c r="AT36" i="87" s="1"/>
  <c r="AU36" i="87" s="1"/>
  <c r="AV36" i="87" s="1"/>
  <c r="AW36" i="87" s="1"/>
  <c r="AX36" i="87" s="1"/>
  <c r="AY36" i="87" s="1"/>
  <c r="AZ36" i="87" s="1"/>
  <c r="BA36" i="87" s="1"/>
  <c r="L41" i="87"/>
  <c r="Q42" i="87"/>
  <c r="L42" i="87" s="1"/>
  <c r="J48" i="87"/>
  <c r="AG37" i="87"/>
  <c r="AE48" i="87"/>
  <c r="CE49" i="87"/>
  <c r="P49" i="87" s="1"/>
  <c r="D49" i="87" s="1"/>
  <c r="CC50" i="87"/>
  <c r="CA50" i="87"/>
  <c r="BY50" i="87"/>
  <c r="BW50" i="87"/>
  <c r="BU50" i="87"/>
  <c r="BS50" i="87"/>
  <c r="BQ50" i="87"/>
  <c r="BO50" i="87"/>
  <c r="BM50" i="87"/>
  <c r="BK50" i="87"/>
  <c r="BI50" i="87"/>
  <c r="BG50" i="87"/>
  <c r="B51" i="87"/>
  <c r="CD50" i="87"/>
  <c r="CB50" i="87"/>
  <c r="BZ50" i="87"/>
  <c r="BX50" i="87"/>
  <c r="BV50" i="87"/>
  <c r="BT50" i="87"/>
  <c r="BR50" i="87"/>
  <c r="BP50" i="87"/>
  <c r="BN50" i="87"/>
  <c r="BL50" i="87"/>
  <c r="BJ50" i="87"/>
  <c r="BH50" i="87"/>
  <c r="CE50" i="87" s="1"/>
  <c r="P50" i="87" s="1"/>
  <c r="D50" i="87" s="1"/>
  <c r="Z50" i="87"/>
  <c r="C50" i="87"/>
  <c r="N50" i="87" s="1"/>
  <c r="M37" i="74"/>
  <c r="U37" i="74"/>
  <c r="U38" i="74" s="1"/>
  <c r="U39" i="74" s="1"/>
  <c r="U40" i="74" s="1"/>
  <c r="U41" i="74" s="1"/>
  <c r="B159" i="74"/>
  <c r="K32" i="74"/>
  <c r="R33" i="74"/>
  <c r="L20" i="74"/>
  <c r="Q21" i="74"/>
  <c r="CF46" i="74"/>
  <c r="E46" i="74" s="1"/>
  <c r="V45" i="74"/>
  <c r="S45" i="74"/>
  <c r="J45" i="74" s="1"/>
  <c r="A45" i="74"/>
  <c r="M44" i="74"/>
  <c r="AA42" i="74"/>
  <c r="AB42" i="74" s="1"/>
  <c r="S42" i="74"/>
  <c r="Y42" i="74"/>
  <c r="AA37" i="74"/>
  <c r="AB37" i="74" s="1"/>
  <c r="Y37" i="74"/>
  <c r="AA39" i="74"/>
  <c r="AB39" i="74" s="1"/>
  <c r="Y39" i="74"/>
  <c r="AA38" i="74"/>
  <c r="AB38" i="74" s="1"/>
  <c r="Y38" i="74"/>
  <c r="AA36" i="74"/>
  <c r="AB36" i="74" s="1"/>
  <c r="Y36" i="74"/>
  <c r="AA40" i="74"/>
  <c r="AB40" i="74" s="1"/>
  <c r="Y40" i="74"/>
  <c r="CE47" i="74"/>
  <c r="P47" i="74" s="1"/>
  <c r="D47" i="74" s="1"/>
  <c r="BI48" i="74"/>
  <c r="BK48" i="74"/>
  <c r="BM48" i="74"/>
  <c r="BO48" i="74"/>
  <c r="BQ48" i="74"/>
  <c r="BS48" i="74"/>
  <c r="BU48" i="74"/>
  <c r="BW48" i="74"/>
  <c r="BY48" i="74"/>
  <c r="CA48" i="74"/>
  <c r="CC48" i="74"/>
  <c r="BH48" i="74"/>
  <c r="BJ48" i="74"/>
  <c r="BL48" i="74"/>
  <c r="BN48" i="74"/>
  <c r="BP48" i="74"/>
  <c r="BR48" i="74"/>
  <c r="BT48" i="74"/>
  <c r="BV48" i="74"/>
  <c r="BX48" i="74"/>
  <c r="BZ48" i="74"/>
  <c r="CB48" i="74"/>
  <c r="CD48" i="74"/>
  <c r="Z48" i="74"/>
  <c r="C48" i="74"/>
  <c r="N48" i="74" s="1"/>
  <c r="BG48" i="74"/>
  <c r="S50" i="87" l="1"/>
  <c r="M50" i="87" s="1"/>
  <c r="V50" i="87"/>
  <c r="A50" i="87"/>
  <c r="B52" i="87"/>
  <c r="CD51" i="87"/>
  <c r="CB51" i="87"/>
  <c r="BZ51" i="87"/>
  <c r="BX51" i="87"/>
  <c r="BV51" i="87"/>
  <c r="BT51" i="87"/>
  <c r="BR51" i="87"/>
  <c r="BP51" i="87"/>
  <c r="BN51" i="87"/>
  <c r="BL51" i="87"/>
  <c r="BJ51" i="87"/>
  <c r="BH51" i="87"/>
  <c r="Z51" i="87"/>
  <c r="C51" i="87"/>
  <c r="N51" i="87" s="1"/>
  <c r="CC51" i="87"/>
  <c r="CA51" i="87"/>
  <c r="BY51" i="87"/>
  <c r="BW51" i="87"/>
  <c r="BU51" i="87"/>
  <c r="BS51" i="87"/>
  <c r="BQ51" i="87"/>
  <c r="BO51" i="87"/>
  <c r="BM51" i="87"/>
  <c r="BK51" i="87"/>
  <c r="BI51" i="87"/>
  <c r="BG51" i="87"/>
  <c r="CF50" i="87"/>
  <c r="E50" i="87" s="1"/>
  <c r="V49" i="87"/>
  <c r="R49" i="87"/>
  <c r="R50" i="87" s="1"/>
  <c r="K50" i="87" s="1"/>
  <c r="A49" i="87"/>
  <c r="W49" i="87"/>
  <c r="S49" i="87" s="1"/>
  <c r="AH37" i="87"/>
  <c r="AI37" i="87" s="1"/>
  <c r="AJ37" i="87" s="1"/>
  <c r="AK37" i="87" s="1"/>
  <c r="AL37" i="87" s="1"/>
  <c r="AM37" i="87" s="1"/>
  <c r="AN37" i="87" s="1"/>
  <c r="AO37" i="87" s="1"/>
  <c r="AP37" i="87" s="1"/>
  <c r="AQ37" i="87" s="1"/>
  <c r="AR37" i="87" s="1"/>
  <c r="AS37" i="87" s="1"/>
  <c r="AT37" i="87" s="1"/>
  <c r="AU37" i="87" s="1"/>
  <c r="AV37" i="87" s="1"/>
  <c r="AW37" i="87" s="1"/>
  <c r="AX37" i="87" s="1"/>
  <c r="AY37" i="87" s="1"/>
  <c r="AZ37" i="87" s="1"/>
  <c r="BA37" i="87" s="1"/>
  <c r="AG38" i="87"/>
  <c r="CF49" i="87"/>
  <c r="E49" i="87" s="1"/>
  <c r="AE47" i="87"/>
  <c r="U42" i="74"/>
  <c r="U43" i="74" s="1"/>
  <c r="U44" i="74" s="1"/>
  <c r="U45" i="74" s="1"/>
  <c r="J42" i="74"/>
  <c r="B160" i="74"/>
  <c r="L21" i="74"/>
  <c r="Q22" i="74"/>
  <c r="K33" i="74"/>
  <c r="R34" i="74"/>
  <c r="V46" i="74"/>
  <c r="S46" i="74"/>
  <c r="J46" i="74" s="1"/>
  <c r="A46" i="74"/>
  <c r="CE48" i="74"/>
  <c r="P48" i="74" s="1"/>
  <c r="D48" i="74" s="1"/>
  <c r="CF47" i="74"/>
  <c r="E47" i="74" s="1"/>
  <c r="M45" i="74"/>
  <c r="BI49" i="74"/>
  <c r="BK49" i="74"/>
  <c r="BM49" i="74"/>
  <c r="BO49" i="74"/>
  <c r="BQ49" i="74"/>
  <c r="BS49" i="74"/>
  <c r="BU49" i="74"/>
  <c r="BW49" i="74"/>
  <c r="BY49" i="74"/>
  <c r="CA49" i="74"/>
  <c r="CC49" i="74"/>
  <c r="Z49" i="74"/>
  <c r="BH49" i="74"/>
  <c r="BJ49" i="74"/>
  <c r="BL49" i="74"/>
  <c r="BN49" i="74"/>
  <c r="BP49" i="74"/>
  <c r="BR49" i="74"/>
  <c r="BT49" i="74"/>
  <c r="BV49" i="74"/>
  <c r="BX49" i="74"/>
  <c r="BZ49" i="74"/>
  <c r="CB49" i="74"/>
  <c r="CD49" i="74"/>
  <c r="C49" i="74"/>
  <c r="N49" i="74" s="1"/>
  <c r="BG49" i="74"/>
  <c r="AE46" i="87" l="1"/>
  <c r="AH38" i="87"/>
  <c r="AI38" i="87" s="1"/>
  <c r="AJ38" i="87" s="1"/>
  <c r="AK38" i="87" s="1"/>
  <c r="AL38" i="87" s="1"/>
  <c r="AM38" i="87" s="1"/>
  <c r="AN38" i="87" s="1"/>
  <c r="AO38" i="87" s="1"/>
  <c r="AP38" i="87" s="1"/>
  <c r="AQ38" i="87" s="1"/>
  <c r="AR38" i="87" s="1"/>
  <c r="AS38" i="87" s="1"/>
  <c r="AT38" i="87" s="1"/>
  <c r="AU38" i="87" s="1"/>
  <c r="AV38" i="87" s="1"/>
  <c r="AW38" i="87" s="1"/>
  <c r="AX38" i="87" s="1"/>
  <c r="AY38" i="87" s="1"/>
  <c r="AZ38" i="87" s="1"/>
  <c r="BA38" i="87" s="1"/>
  <c r="AG39" i="87"/>
  <c r="X49" i="87"/>
  <c r="Y49" i="87" s="1"/>
  <c r="AA49" i="87"/>
  <c r="AB49" i="87" s="1"/>
  <c r="K49" i="87"/>
  <c r="W47" i="87"/>
  <c r="W45" i="87"/>
  <c r="W43" i="87"/>
  <c r="S43" i="87" s="1"/>
  <c r="W46" i="87"/>
  <c r="W44" i="87"/>
  <c r="S44" i="87" s="1"/>
  <c r="CE51" i="87"/>
  <c r="P51" i="87" s="1"/>
  <c r="D51" i="87" s="1"/>
  <c r="CC52" i="87"/>
  <c r="CA52" i="87"/>
  <c r="BY52" i="87"/>
  <c r="BW52" i="87"/>
  <c r="BU52" i="87"/>
  <c r="BS52" i="87"/>
  <c r="BQ52" i="87"/>
  <c r="BO52" i="87"/>
  <c r="BM52" i="87"/>
  <c r="BK52" i="87"/>
  <c r="BI52" i="87"/>
  <c r="BG52" i="87"/>
  <c r="B53" i="87"/>
  <c r="CD52" i="87"/>
  <c r="CB52" i="87"/>
  <c r="BZ52" i="87"/>
  <c r="BX52" i="87"/>
  <c r="BV52" i="87"/>
  <c r="BT52" i="87"/>
  <c r="BR52" i="87"/>
  <c r="BP52" i="87"/>
  <c r="BN52" i="87"/>
  <c r="BL52" i="87"/>
  <c r="BJ52" i="87"/>
  <c r="BH52" i="87"/>
  <c r="Z52" i="87"/>
  <c r="C52" i="87"/>
  <c r="N52" i="87" s="1"/>
  <c r="J50" i="87"/>
  <c r="J49" i="87"/>
  <c r="CF51" i="87"/>
  <c r="E51" i="87" s="1"/>
  <c r="BB42" i="74"/>
  <c r="BB41" i="74" s="1"/>
  <c r="BB40" i="74" s="1"/>
  <c r="BB39" i="74" s="1"/>
  <c r="BB38" i="74" s="1"/>
  <c r="BB37" i="74" s="1"/>
  <c r="BB36" i="74" s="1"/>
  <c r="B161" i="74"/>
  <c r="R35" i="74"/>
  <c r="K34" i="74"/>
  <c r="L22" i="74"/>
  <c r="Q23" i="74"/>
  <c r="V47" i="74"/>
  <c r="S47" i="74"/>
  <c r="J47" i="74" s="1"/>
  <c r="A47" i="74"/>
  <c r="CE49" i="74"/>
  <c r="P49" i="74" s="1"/>
  <c r="D49" i="74" s="1"/>
  <c r="BI50" i="74"/>
  <c r="BK50" i="74"/>
  <c r="BM50" i="74"/>
  <c r="BO50" i="74"/>
  <c r="BQ50" i="74"/>
  <c r="BS50" i="74"/>
  <c r="BU50" i="74"/>
  <c r="BW50" i="74"/>
  <c r="BY50" i="74"/>
  <c r="CA50" i="74"/>
  <c r="CC50" i="74"/>
  <c r="BH50" i="74"/>
  <c r="BJ50" i="74"/>
  <c r="BL50" i="74"/>
  <c r="BN50" i="74"/>
  <c r="BP50" i="74"/>
  <c r="BR50" i="74"/>
  <c r="BT50" i="74"/>
  <c r="BV50" i="74"/>
  <c r="BX50" i="74"/>
  <c r="BZ50" i="74"/>
  <c r="CB50" i="74"/>
  <c r="CD50" i="74"/>
  <c r="Z50" i="74"/>
  <c r="C50" i="74"/>
  <c r="N50" i="74" s="1"/>
  <c r="BG50" i="74"/>
  <c r="CF48" i="74"/>
  <c r="E48" i="74" s="1"/>
  <c r="M46" i="74"/>
  <c r="U46" i="74"/>
  <c r="M44" i="87" l="1"/>
  <c r="J44" i="87"/>
  <c r="M43" i="87"/>
  <c r="J43" i="87"/>
  <c r="U43" i="87"/>
  <c r="U44" i="87" s="1"/>
  <c r="U45" i="87" s="1"/>
  <c r="U46" i="87" s="1"/>
  <c r="U47" i="87" s="1"/>
  <c r="U48" i="87" s="1"/>
  <c r="U49" i="87" s="1"/>
  <c r="U50" i="87" s="1"/>
  <c r="CE52" i="87"/>
  <c r="P52" i="87" s="1"/>
  <c r="D52" i="87" s="1"/>
  <c r="B54" i="87"/>
  <c r="CD53" i="87"/>
  <c r="CB53" i="87"/>
  <c r="BZ53" i="87"/>
  <c r="BX53" i="87"/>
  <c r="BV53" i="87"/>
  <c r="BT53" i="87"/>
  <c r="BR53" i="87"/>
  <c r="BP53" i="87"/>
  <c r="BN53" i="87"/>
  <c r="BL53" i="87"/>
  <c r="BJ53" i="87"/>
  <c r="BH53" i="87"/>
  <c r="Z53" i="87"/>
  <c r="C53" i="87"/>
  <c r="N53" i="87" s="1"/>
  <c r="CC53" i="87"/>
  <c r="CA53" i="87"/>
  <c r="BY53" i="87"/>
  <c r="BW53" i="87"/>
  <c r="BU53" i="87"/>
  <c r="BS53" i="87"/>
  <c r="BQ53" i="87"/>
  <c r="BO53" i="87"/>
  <c r="BM53" i="87"/>
  <c r="BK53" i="87"/>
  <c r="BI53" i="87"/>
  <c r="BG53" i="87"/>
  <c r="CF52" i="87"/>
  <c r="E52" i="87" s="1"/>
  <c r="V51" i="87"/>
  <c r="R51" i="87"/>
  <c r="K51" i="87"/>
  <c r="A51" i="87"/>
  <c r="S51" i="87"/>
  <c r="M51" i="87" s="1"/>
  <c r="AA46" i="87"/>
  <c r="AB46" i="87" s="1"/>
  <c r="X46" i="87"/>
  <c r="Y46" i="87" s="1"/>
  <c r="X45" i="87"/>
  <c r="Y45" i="87" s="1"/>
  <c r="AA45" i="87"/>
  <c r="AB45" i="87" s="1"/>
  <c r="AH39" i="87"/>
  <c r="AI39" i="87" s="1"/>
  <c r="AJ39" i="87" s="1"/>
  <c r="AK39" i="87" s="1"/>
  <c r="AL39" i="87" s="1"/>
  <c r="AM39" i="87" s="1"/>
  <c r="AN39" i="87" s="1"/>
  <c r="AO39" i="87" s="1"/>
  <c r="AP39" i="87" s="1"/>
  <c r="AQ39" i="87" s="1"/>
  <c r="AR39" i="87" s="1"/>
  <c r="AS39" i="87" s="1"/>
  <c r="AT39" i="87" s="1"/>
  <c r="AU39" i="87" s="1"/>
  <c r="AV39" i="87" s="1"/>
  <c r="AW39" i="87" s="1"/>
  <c r="AX39" i="87" s="1"/>
  <c r="AY39" i="87" s="1"/>
  <c r="AZ39" i="87" s="1"/>
  <c r="BA39" i="87" s="1"/>
  <c r="AG40" i="87"/>
  <c r="AE45" i="87"/>
  <c r="AA44" i="87"/>
  <c r="AB44" i="87" s="1"/>
  <c r="X44" i="87"/>
  <c r="Y44" i="87" s="1"/>
  <c r="X43" i="87"/>
  <c r="Y43" i="87" s="1"/>
  <c r="J27" i="87" s="1"/>
  <c r="AA43" i="87"/>
  <c r="AB43" i="87" s="1"/>
  <c r="Q43" i="87"/>
  <c r="L43" i="87" s="1"/>
  <c r="X47" i="87"/>
  <c r="Y47" i="87" s="1"/>
  <c r="AA47" i="87"/>
  <c r="AB47" i="87" s="1"/>
  <c r="B162" i="74"/>
  <c r="CF49" i="74"/>
  <c r="E49" i="74" s="1"/>
  <c r="Q24" i="74"/>
  <c r="L23" i="74"/>
  <c r="K35" i="74"/>
  <c r="R36" i="74"/>
  <c r="CE50" i="74"/>
  <c r="P50" i="74" s="1"/>
  <c r="D50" i="74" s="1"/>
  <c r="M47" i="74"/>
  <c r="U47" i="74"/>
  <c r="BH51" i="74"/>
  <c r="BJ51" i="74"/>
  <c r="BL51" i="74"/>
  <c r="BN51" i="74"/>
  <c r="BP51" i="74"/>
  <c r="BR51" i="74"/>
  <c r="BT51" i="74"/>
  <c r="BV51" i="74"/>
  <c r="BX51" i="74"/>
  <c r="BZ51" i="74"/>
  <c r="CB51" i="74"/>
  <c r="CD51" i="74"/>
  <c r="Z51" i="74"/>
  <c r="BI51" i="74"/>
  <c r="BK51" i="74"/>
  <c r="BM51" i="74"/>
  <c r="BO51" i="74"/>
  <c r="BQ51" i="74"/>
  <c r="BS51" i="74"/>
  <c r="BU51" i="74"/>
  <c r="BW51" i="74"/>
  <c r="BY51" i="74"/>
  <c r="CA51" i="74"/>
  <c r="CC51" i="74"/>
  <c r="BG51" i="74"/>
  <c r="C51" i="74"/>
  <c r="N51" i="74" s="1"/>
  <c r="T27" i="87" l="1"/>
  <c r="T28" i="87" s="1"/>
  <c r="AC27" i="87"/>
  <c r="M27" i="87"/>
  <c r="AH40" i="87"/>
  <c r="AI40" i="87" s="1"/>
  <c r="AJ40" i="87" s="1"/>
  <c r="AK40" i="87" s="1"/>
  <c r="AL40" i="87" s="1"/>
  <c r="AM40" i="87" s="1"/>
  <c r="AN40" i="87" s="1"/>
  <c r="AO40" i="87" s="1"/>
  <c r="AP40" i="87" s="1"/>
  <c r="AQ40" i="87" s="1"/>
  <c r="AR40" i="87" s="1"/>
  <c r="AS40" i="87" s="1"/>
  <c r="AT40" i="87" s="1"/>
  <c r="AU40" i="87" s="1"/>
  <c r="AV40" i="87" s="1"/>
  <c r="AW40" i="87" s="1"/>
  <c r="AX40" i="87" s="1"/>
  <c r="AY40" i="87" s="1"/>
  <c r="AZ40" i="87" s="1"/>
  <c r="BA40" i="87" s="1"/>
  <c r="AG41" i="87"/>
  <c r="Q44" i="87"/>
  <c r="AE44" i="87"/>
  <c r="U51" i="87"/>
  <c r="J51" i="87"/>
  <c r="CE53" i="87"/>
  <c r="P53" i="87" s="1"/>
  <c r="D53" i="87" s="1"/>
  <c r="CC54" i="87"/>
  <c r="CA54" i="87"/>
  <c r="BY54" i="87"/>
  <c r="BW54" i="87"/>
  <c r="BU54" i="87"/>
  <c r="BS54" i="87"/>
  <c r="BQ54" i="87"/>
  <c r="BO54" i="87"/>
  <c r="BM54" i="87"/>
  <c r="BK54" i="87"/>
  <c r="BI54" i="87"/>
  <c r="BG54" i="87"/>
  <c r="B55" i="87"/>
  <c r="CD54" i="87"/>
  <c r="CB54" i="87"/>
  <c r="BZ54" i="87"/>
  <c r="BX54" i="87"/>
  <c r="BV54" i="87"/>
  <c r="BT54" i="87"/>
  <c r="BR54" i="87"/>
  <c r="BP54" i="87"/>
  <c r="BN54" i="87"/>
  <c r="BL54" i="87"/>
  <c r="BJ54" i="87"/>
  <c r="BH54" i="87"/>
  <c r="CE54" i="87" s="1"/>
  <c r="P54" i="87" s="1"/>
  <c r="D54" i="87" s="1"/>
  <c r="Z54" i="87"/>
  <c r="C54" i="87"/>
  <c r="N54" i="87" s="1"/>
  <c r="CF53" i="87"/>
  <c r="E53" i="87" s="1"/>
  <c r="S52" i="87"/>
  <c r="M52" i="87" s="1"/>
  <c r="V52" i="87"/>
  <c r="R52" i="87"/>
  <c r="K52" i="87"/>
  <c r="A52" i="87"/>
  <c r="B163" i="74"/>
  <c r="CF50" i="74"/>
  <c r="E50" i="74" s="1"/>
  <c r="Q25" i="74"/>
  <c r="L24" i="74"/>
  <c r="K36" i="74"/>
  <c r="R37" i="74"/>
  <c r="CE51" i="74"/>
  <c r="P51" i="74" s="1"/>
  <c r="D51" i="74" s="1"/>
  <c r="BH52" i="74"/>
  <c r="BJ52" i="74"/>
  <c r="BL52" i="74"/>
  <c r="BN52" i="74"/>
  <c r="BP52" i="74"/>
  <c r="BR52" i="74"/>
  <c r="BT52" i="74"/>
  <c r="BV52" i="74"/>
  <c r="BX52" i="74"/>
  <c r="BZ52" i="74"/>
  <c r="CB52" i="74"/>
  <c r="CD52" i="74"/>
  <c r="BI52" i="74"/>
  <c r="BK52" i="74"/>
  <c r="BM52" i="74"/>
  <c r="BO52" i="74"/>
  <c r="BQ52" i="74"/>
  <c r="BS52" i="74"/>
  <c r="BU52" i="74"/>
  <c r="BW52" i="74"/>
  <c r="BY52" i="74"/>
  <c r="CA52" i="74"/>
  <c r="CC52" i="74"/>
  <c r="Z52" i="74"/>
  <c r="BG52" i="74"/>
  <c r="C52" i="74"/>
  <c r="N52" i="74" s="1"/>
  <c r="AD27" i="87" l="1"/>
  <c r="AC28" i="87"/>
  <c r="M28" i="87"/>
  <c r="T29" i="87"/>
  <c r="T30" i="87" s="1"/>
  <c r="T31" i="87" s="1"/>
  <c r="T32" i="87" s="1"/>
  <c r="T33" i="87" s="1"/>
  <c r="T34" i="87" s="1"/>
  <c r="S54" i="87"/>
  <c r="M54" i="87" s="1"/>
  <c r="V54" i="87"/>
  <c r="A54" i="87"/>
  <c r="AE43" i="87"/>
  <c r="AH41" i="87"/>
  <c r="AI41" i="87" s="1"/>
  <c r="AJ41" i="87" s="1"/>
  <c r="AK41" i="87" s="1"/>
  <c r="AL41" i="87" s="1"/>
  <c r="AM41" i="87" s="1"/>
  <c r="AN41" i="87" s="1"/>
  <c r="AO41" i="87" s="1"/>
  <c r="AP41" i="87" s="1"/>
  <c r="AQ41" i="87" s="1"/>
  <c r="AR41" i="87" s="1"/>
  <c r="AS41" i="87" s="1"/>
  <c r="AT41" i="87" s="1"/>
  <c r="AU41" i="87" s="1"/>
  <c r="AV41" i="87" s="1"/>
  <c r="AW41" i="87" s="1"/>
  <c r="AX41" i="87" s="1"/>
  <c r="AY41" i="87" s="1"/>
  <c r="AZ41" i="87" s="1"/>
  <c r="BA41" i="87" s="1"/>
  <c r="AG42" i="87"/>
  <c r="AH42" i="87" s="1"/>
  <c r="AI42" i="87" s="1"/>
  <c r="AJ42" i="87" s="1"/>
  <c r="AK42" i="87" s="1"/>
  <c r="AL42" i="87" s="1"/>
  <c r="AM42" i="87" s="1"/>
  <c r="AN42" i="87" s="1"/>
  <c r="AO42" i="87" s="1"/>
  <c r="AP42" i="87" s="1"/>
  <c r="AQ42" i="87" s="1"/>
  <c r="AR42" i="87" s="1"/>
  <c r="AS42" i="87" s="1"/>
  <c r="AT42" i="87" s="1"/>
  <c r="AU42" i="87" s="1"/>
  <c r="AV42" i="87" s="1"/>
  <c r="AW42" i="87" s="1"/>
  <c r="AX42" i="87" s="1"/>
  <c r="AY42" i="87" s="1"/>
  <c r="AZ42" i="87" s="1"/>
  <c r="BA42" i="87" s="1"/>
  <c r="U52" i="87"/>
  <c r="J52" i="87"/>
  <c r="B56" i="87"/>
  <c r="CD55" i="87"/>
  <c r="CB55" i="87"/>
  <c r="BZ55" i="87"/>
  <c r="BX55" i="87"/>
  <c r="BV55" i="87"/>
  <c r="BT55" i="87"/>
  <c r="BR55" i="87"/>
  <c r="BP55" i="87"/>
  <c r="BN55" i="87"/>
  <c r="BL55" i="87"/>
  <c r="BJ55" i="87"/>
  <c r="BH55" i="87"/>
  <c r="Z55" i="87"/>
  <c r="C55" i="87"/>
  <c r="N55" i="87" s="1"/>
  <c r="CC55" i="87"/>
  <c r="CA55" i="87"/>
  <c r="BY55" i="87"/>
  <c r="BW55" i="87"/>
  <c r="BU55" i="87"/>
  <c r="BS55" i="87"/>
  <c r="BQ55" i="87"/>
  <c r="BO55" i="87"/>
  <c r="BM55" i="87"/>
  <c r="BK55" i="87"/>
  <c r="BI55" i="87"/>
  <c r="BG55" i="87"/>
  <c r="CF54" i="87"/>
  <c r="E54" i="87" s="1"/>
  <c r="V53" i="87"/>
  <c r="R53" i="87"/>
  <c r="R54" i="87" s="1"/>
  <c r="K54" i="87" s="1"/>
  <c r="K53" i="87"/>
  <c r="A53" i="87"/>
  <c r="S53" i="87"/>
  <c r="M53" i="87" s="1"/>
  <c r="L44" i="87"/>
  <c r="Q45" i="87"/>
  <c r="B164" i="74"/>
  <c r="Q26" i="74"/>
  <c r="L25" i="74"/>
  <c r="R38" i="74"/>
  <c r="K37" i="74"/>
  <c r="V50" i="74"/>
  <c r="S50" i="74"/>
  <c r="J50" i="74" s="1"/>
  <c r="A50" i="74"/>
  <c r="CE52" i="74"/>
  <c r="P52" i="74" s="1"/>
  <c r="D52" i="74" s="1"/>
  <c r="BH53" i="74"/>
  <c r="BJ53" i="74"/>
  <c r="BL53" i="74"/>
  <c r="BN53" i="74"/>
  <c r="BP53" i="74"/>
  <c r="BR53" i="74"/>
  <c r="BT53" i="74"/>
  <c r="BV53" i="74"/>
  <c r="BX53" i="74"/>
  <c r="BZ53" i="74"/>
  <c r="CB53" i="74"/>
  <c r="CD53" i="74"/>
  <c r="Z53" i="74"/>
  <c r="BI53" i="74"/>
  <c r="BK53" i="74"/>
  <c r="BM53" i="74"/>
  <c r="BO53" i="74"/>
  <c r="BQ53" i="74"/>
  <c r="BS53" i="74"/>
  <c r="BU53" i="74"/>
  <c r="BW53" i="74"/>
  <c r="BY53" i="74"/>
  <c r="CA53" i="74"/>
  <c r="CC53" i="74"/>
  <c r="BG53" i="74"/>
  <c r="C53" i="74"/>
  <c r="N53" i="74" s="1"/>
  <c r="CF51" i="74"/>
  <c r="E51" i="74" s="1"/>
  <c r="M34" i="87" l="1"/>
  <c r="T35" i="87"/>
  <c r="AD28" i="87"/>
  <c r="AC29" i="87"/>
  <c r="J54" i="87"/>
  <c r="L45" i="87"/>
  <c r="Q46" i="87"/>
  <c r="U53" i="87"/>
  <c r="U54" i="87" s="1"/>
  <c r="J53" i="87"/>
  <c r="CE55" i="87"/>
  <c r="P55" i="87" s="1"/>
  <c r="D55" i="87" s="1"/>
  <c r="CC56" i="87"/>
  <c r="CA56" i="87"/>
  <c r="BY56" i="87"/>
  <c r="BW56" i="87"/>
  <c r="BU56" i="87"/>
  <c r="BS56" i="87"/>
  <c r="BQ56" i="87"/>
  <c r="BO56" i="87"/>
  <c r="BM56" i="87"/>
  <c r="BK56" i="87"/>
  <c r="BI56" i="87"/>
  <c r="BG56" i="87"/>
  <c r="AE56" i="87"/>
  <c r="B57" i="87"/>
  <c r="CD56" i="87"/>
  <c r="CB56" i="87"/>
  <c r="BZ56" i="87"/>
  <c r="BX56" i="87"/>
  <c r="BV56" i="87"/>
  <c r="BT56" i="87"/>
  <c r="BR56" i="87"/>
  <c r="BP56" i="87"/>
  <c r="BN56" i="87"/>
  <c r="BL56" i="87"/>
  <c r="BJ56" i="87"/>
  <c r="BH56" i="87"/>
  <c r="CE56" i="87" s="1"/>
  <c r="P56" i="87" s="1"/>
  <c r="D56" i="87" s="1"/>
  <c r="Z56" i="87"/>
  <c r="C56" i="87"/>
  <c r="N56" i="87" s="1"/>
  <c r="AG43" i="87"/>
  <c r="B165" i="74"/>
  <c r="CF52" i="74"/>
  <c r="E52" i="74" s="1"/>
  <c r="Q27" i="74"/>
  <c r="L26" i="74"/>
  <c r="R39" i="74"/>
  <c r="K38" i="74"/>
  <c r="CE53" i="74"/>
  <c r="P53" i="74" s="1"/>
  <c r="D53" i="74" s="1"/>
  <c r="BH54" i="74"/>
  <c r="BJ54" i="74"/>
  <c r="BL54" i="74"/>
  <c r="BN54" i="74"/>
  <c r="BP54" i="74"/>
  <c r="BR54" i="74"/>
  <c r="BT54" i="74"/>
  <c r="BV54" i="74"/>
  <c r="BX54" i="74"/>
  <c r="BZ54" i="74"/>
  <c r="CB54" i="74"/>
  <c r="CD54" i="74"/>
  <c r="BI54" i="74"/>
  <c r="BK54" i="74"/>
  <c r="BM54" i="74"/>
  <c r="BO54" i="74"/>
  <c r="BQ54" i="74"/>
  <c r="BS54" i="74"/>
  <c r="BU54" i="74"/>
  <c r="BW54" i="74"/>
  <c r="BY54" i="74"/>
  <c r="CA54" i="74"/>
  <c r="CC54" i="74"/>
  <c r="Z54" i="74"/>
  <c r="BG54" i="74"/>
  <c r="C54" i="74"/>
  <c r="N54" i="74" s="1"/>
  <c r="V51" i="74"/>
  <c r="S51" i="74"/>
  <c r="J51" i="74" s="1"/>
  <c r="A51" i="74"/>
  <c r="M50" i="74"/>
  <c r="AD29" i="87" l="1"/>
  <c r="AC30" i="87"/>
  <c r="M35" i="87"/>
  <c r="T36" i="87"/>
  <c r="T37" i="87" s="1"/>
  <c r="T38" i="87" s="1"/>
  <c r="T39" i="87" s="1"/>
  <c r="T40" i="87" s="1"/>
  <c r="T41" i="87" s="1"/>
  <c r="V56" i="87"/>
  <c r="A56" i="87"/>
  <c r="B58" i="87"/>
  <c r="CD57" i="87"/>
  <c r="CB57" i="87"/>
  <c r="BZ57" i="87"/>
  <c r="BX57" i="87"/>
  <c r="BV57" i="87"/>
  <c r="BT57" i="87"/>
  <c r="BR57" i="87"/>
  <c r="BP57" i="87"/>
  <c r="BN57" i="87"/>
  <c r="BL57" i="87"/>
  <c r="BJ57" i="87"/>
  <c r="BH57" i="87"/>
  <c r="Z57" i="87"/>
  <c r="C57" i="87"/>
  <c r="N57" i="87" s="1"/>
  <c r="CC57" i="87"/>
  <c r="CA57" i="87"/>
  <c r="BY57" i="87"/>
  <c r="BW57" i="87"/>
  <c r="BU57" i="87"/>
  <c r="BS57" i="87"/>
  <c r="BQ57" i="87"/>
  <c r="BO57" i="87"/>
  <c r="BM57" i="87"/>
  <c r="BK57" i="87"/>
  <c r="BI57" i="87"/>
  <c r="BG57" i="87"/>
  <c r="CF56" i="87"/>
  <c r="E56" i="87" s="1"/>
  <c r="V55" i="87"/>
  <c r="W55" i="87" s="1"/>
  <c r="S55" i="87" s="1"/>
  <c r="R55" i="87"/>
  <c r="R56" i="87" s="1"/>
  <c r="K56" i="87" s="1"/>
  <c r="A55" i="87"/>
  <c r="CF55" i="87"/>
  <c r="E55" i="87" s="1"/>
  <c r="AG44" i="87"/>
  <c r="BB49" i="87"/>
  <c r="BB48" i="87" s="1"/>
  <c r="BB47" i="87" s="1"/>
  <c r="BB46" i="87" s="1"/>
  <c r="BB45" i="87" s="1"/>
  <c r="BB44" i="87" s="1"/>
  <c r="BB43" i="87" s="1"/>
  <c r="AH43" i="87" s="1"/>
  <c r="AI43" i="87" s="1"/>
  <c r="AJ43" i="87" s="1"/>
  <c r="AK43" i="87" s="1"/>
  <c r="AL43" i="87" s="1"/>
  <c r="AM43" i="87" s="1"/>
  <c r="AN43" i="87" s="1"/>
  <c r="AO43" i="87" s="1"/>
  <c r="AP43" i="87" s="1"/>
  <c r="AQ43" i="87" s="1"/>
  <c r="AR43" i="87" s="1"/>
  <c r="AS43" i="87" s="1"/>
  <c r="AT43" i="87" s="1"/>
  <c r="AU43" i="87" s="1"/>
  <c r="AV43" i="87" s="1"/>
  <c r="AW43" i="87" s="1"/>
  <c r="AX43" i="87" s="1"/>
  <c r="AY43" i="87" s="1"/>
  <c r="AZ43" i="87" s="1"/>
  <c r="BA43" i="87" s="1"/>
  <c r="AE55" i="87"/>
  <c r="L46" i="87"/>
  <c r="Q47" i="87"/>
  <c r="B166" i="74"/>
  <c r="Q28" i="74"/>
  <c r="L27" i="74"/>
  <c r="K39" i="74"/>
  <c r="R40" i="74"/>
  <c r="V52" i="74"/>
  <c r="S52" i="74"/>
  <c r="J52" i="74" s="1"/>
  <c r="A52" i="74"/>
  <c r="M51" i="74"/>
  <c r="BH55" i="74"/>
  <c r="BJ55" i="74"/>
  <c r="BL55" i="74"/>
  <c r="BN55" i="74"/>
  <c r="BP55" i="74"/>
  <c r="BR55" i="74"/>
  <c r="BT55" i="74"/>
  <c r="BV55" i="74"/>
  <c r="BX55" i="74"/>
  <c r="BZ55" i="74"/>
  <c r="CB55" i="74"/>
  <c r="CD55" i="74"/>
  <c r="Z55" i="74"/>
  <c r="BI55" i="74"/>
  <c r="BK55" i="74"/>
  <c r="BM55" i="74"/>
  <c r="BO55" i="74"/>
  <c r="BQ55" i="74"/>
  <c r="BS55" i="74"/>
  <c r="BU55" i="74"/>
  <c r="BW55" i="74"/>
  <c r="BY55" i="74"/>
  <c r="CA55" i="74"/>
  <c r="CC55" i="74"/>
  <c r="BG55" i="74"/>
  <c r="C55" i="74"/>
  <c r="N55" i="74" s="1"/>
  <c r="CE54" i="74"/>
  <c r="P54" i="74" s="1"/>
  <c r="D54" i="74" s="1"/>
  <c r="CF53" i="74"/>
  <c r="E53" i="74" s="1"/>
  <c r="V49" i="74"/>
  <c r="A49" i="74"/>
  <c r="V48" i="74"/>
  <c r="A48" i="74"/>
  <c r="M41" i="87" l="1"/>
  <c r="T42" i="87"/>
  <c r="AC31" i="87"/>
  <c r="AD30" i="87"/>
  <c r="AH44" i="87"/>
  <c r="AI44" i="87" s="1"/>
  <c r="AJ44" i="87" s="1"/>
  <c r="AK44" i="87" s="1"/>
  <c r="AL44" i="87" s="1"/>
  <c r="AM44" i="87" s="1"/>
  <c r="AN44" i="87" s="1"/>
  <c r="AO44" i="87" s="1"/>
  <c r="AP44" i="87" s="1"/>
  <c r="AQ44" i="87" s="1"/>
  <c r="AR44" i="87" s="1"/>
  <c r="AS44" i="87" s="1"/>
  <c r="AT44" i="87" s="1"/>
  <c r="AU44" i="87" s="1"/>
  <c r="AV44" i="87" s="1"/>
  <c r="AW44" i="87" s="1"/>
  <c r="AX44" i="87" s="1"/>
  <c r="AY44" i="87" s="1"/>
  <c r="AZ44" i="87" s="1"/>
  <c r="BA44" i="87" s="1"/>
  <c r="AG45" i="87"/>
  <c r="U55" i="87"/>
  <c r="J55" i="87"/>
  <c r="CE57" i="87"/>
  <c r="P57" i="87" s="1"/>
  <c r="D57" i="87" s="1"/>
  <c r="CC58" i="87"/>
  <c r="CA58" i="87"/>
  <c r="BY58" i="87"/>
  <c r="BW58" i="87"/>
  <c r="BU58" i="87"/>
  <c r="BS58" i="87"/>
  <c r="BQ58" i="87"/>
  <c r="BO58" i="87"/>
  <c r="BM58" i="87"/>
  <c r="BK58" i="87"/>
  <c r="BI58" i="87"/>
  <c r="BG58" i="87"/>
  <c r="B59" i="87"/>
  <c r="CD58" i="87"/>
  <c r="CB58" i="87"/>
  <c r="BZ58" i="87"/>
  <c r="BX58" i="87"/>
  <c r="BV58" i="87"/>
  <c r="BT58" i="87"/>
  <c r="BR58" i="87"/>
  <c r="BP58" i="87"/>
  <c r="BN58" i="87"/>
  <c r="BL58" i="87"/>
  <c r="BJ58" i="87"/>
  <c r="BH58" i="87"/>
  <c r="CE58" i="87" s="1"/>
  <c r="Z58" i="87"/>
  <c r="P58" i="87"/>
  <c r="D58" i="87" s="1"/>
  <c r="C58" i="87"/>
  <c r="N58" i="87" s="1"/>
  <c r="W50" i="87"/>
  <c r="W52" i="87"/>
  <c r="L47" i="87"/>
  <c r="Q48" i="87"/>
  <c r="AE54" i="87"/>
  <c r="X55" i="87"/>
  <c r="Y55" i="87" s="1"/>
  <c r="AA55" i="87"/>
  <c r="AB55" i="87" s="1"/>
  <c r="K55" i="87"/>
  <c r="W53" i="87"/>
  <c r="W54" i="87"/>
  <c r="W51" i="87"/>
  <c r="CF57" i="87"/>
  <c r="E57" i="87" s="1"/>
  <c r="W56" i="87"/>
  <c r="S56" i="87" s="1"/>
  <c r="J56" i="87" s="1"/>
  <c r="W48" i="74"/>
  <c r="X48" i="74" s="1"/>
  <c r="Y48" i="74" s="1"/>
  <c r="W47" i="74"/>
  <c r="X47" i="74" s="1"/>
  <c r="W46" i="74"/>
  <c r="X46" i="74" s="1"/>
  <c r="W43" i="74"/>
  <c r="X43" i="74" s="1"/>
  <c r="W44" i="74"/>
  <c r="X44" i="74" s="1"/>
  <c r="W49" i="74"/>
  <c r="X49" i="74" s="1"/>
  <c r="Y49" i="74" s="1"/>
  <c r="W45" i="74"/>
  <c r="X45" i="74" s="1"/>
  <c r="B167" i="74"/>
  <c r="L28" i="74"/>
  <c r="Q29" i="74"/>
  <c r="K40" i="74"/>
  <c r="R41" i="74"/>
  <c r="S49" i="74"/>
  <c r="J49" i="74" s="1"/>
  <c r="S48" i="74"/>
  <c r="V53" i="74"/>
  <c r="S53" i="74"/>
  <c r="J53" i="74" s="1"/>
  <c r="A53" i="74"/>
  <c r="AA49" i="74"/>
  <c r="AB49" i="74" s="1"/>
  <c r="BH56" i="74"/>
  <c r="BJ56" i="74"/>
  <c r="BL56" i="74"/>
  <c r="BN56" i="74"/>
  <c r="BP56" i="74"/>
  <c r="BR56" i="74"/>
  <c r="BT56" i="74"/>
  <c r="BV56" i="74"/>
  <c r="BX56" i="74"/>
  <c r="BZ56" i="74"/>
  <c r="CB56" i="74"/>
  <c r="CD56" i="74"/>
  <c r="BI56" i="74"/>
  <c r="BK56" i="74"/>
  <c r="BM56" i="74"/>
  <c r="BO56" i="74"/>
  <c r="BQ56" i="74"/>
  <c r="BS56" i="74"/>
  <c r="BU56" i="74"/>
  <c r="BW56" i="74"/>
  <c r="BY56" i="74"/>
  <c r="CA56" i="74"/>
  <c r="CC56" i="74"/>
  <c r="Z56" i="74"/>
  <c r="BG56" i="74"/>
  <c r="C56" i="74"/>
  <c r="N56" i="74" s="1"/>
  <c r="CF54" i="74"/>
  <c r="E54" i="74" s="1"/>
  <c r="M52" i="74"/>
  <c r="AA48" i="74"/>
  <c r="AB48" i="74" s="1"/>
  <c r="CE55" i="74"/>
  <c r="P55" i="74" s="1"/>
  <c r="D55" i="74" s="1"/>
  <c r="M42" i="87" l="1"/>
  <c r="T43" i="87"/>
  <c r="T44" i="87" s="1"/>
  <c r="T45" i="87" s="1"/>
  <c r="T46" i="87" s="1"/>
  <c r="T47" i="87" s="1"/>
  <c r="T48" i="87" s="1"/>
  <c r="AD31" i="87"/>
  <c r="AC32" i="87"/>
  <c r="U56" i="87"/>
  <c r="X51" i="87"/>
  <c r="Y51" i="87" s="1"/>
  <c r="AA51" i="87"/>
  <c r="AB51" i="87" s="1"/>
  <c r="AA56" i="87"/>
  <c r="AB56" i="87" s="1"/>
  <c r="X56" i="87"/>
  <c r="Y56" i="87" s="1"/>
  <c r="AA54" i="87"/>
  <c r="AB54" i="87" s="1"/>
  <c r="X54" i="87"/>
  <c r="Y54" i="87" s="1"/>
  <c r="AE53" i="87"/>
  <c r="AA50" i="87"/>
  <c r="AB50" i="87" s="1"/>
  <c r="X50" i="87"/>
  <c r="Y50" i="87" s="1"/>
  <c r="AH45" i="87"/>
  <c r="AI45" i="87" s="1"/>
  <c r="AJ45" i="87" s="1"/>
  <c r="AK45" i="87" s="1"/>
  <c r="AL45" i="87" s="1"/>
  <c r="AM45" i="87" s="1"/>
  <c r="AN45" i="87" s="1"/>
  <c r="AO45" i="87" s="1"/>
  <c r="AP45" i="87" s="1"/>
  <c r="AQ45" i="87" s="1"/>
  <c r="AR45" i="87" s="1"/>
  <c r="AS45" i="87" s="1"/>
  <c r="AT45" i="87" s="1"/>
  <c r="AU45" i="87" s="1"/>
  <c r="AV45" i="87" s="1"/>
  <c r="AW45" i="87" s="1"/>
  <c r="AX45" i="87" s="1"/>
  <c r="AY45" i="87" s="1"/>
  <c r="AZ45" i="87" s="1"/>
  <c r="BA45" i="87" s="1"/>
  <c r="AG46" i="87"/>
  <c r="X53" i="87"/>
  <c r="Y53" i="87" s="1"/>
  <c r="AA53" i="87"/>
  <c r="AB53" i="87" s="1"/>
  <c r="L48" i="87"/>
  <c r="Q49" i="87"/>
  <c r="L49" i="87" s="1"/>
  <c r="AA52" i="87"/>
  <c r="AB52" i="87" s="1"/>
  <c r="X52" i="87"/>
  <c r="Y52" i="87" s="1"/>
  <c r="S58" i="87"/>
  <c r="M58" i="87" s="1"/>
  <c r="V58" i="87"/>
  <c r="A58" i="87"/>
  <c r="B60" i="87"/>
  <c r="CD59" i="87"/>
  <c r="CB59" i="87"/>
  <c r="BZ59" i="87"/>
  <c r="BX59" i="87"/>
  <c r="BV59" i="87"/>
  <c r="BT59" i="87"/>
  <c r="BR59" i="87"/>
  <c r="BP59" i="87"/>
  <c r="BN59" i="87"/>
  <c r="BL59" i="87"/>
  <c r="BJ59" i="87"/>
  <c r="BH59" i="87"/>
  <c r="Z59" i="87"/>
  <c r="C59" i="87"/>
  <c r="N59" i="87" s="1"/>
  <c r="CC59" i="87"/>
  <c r="CA59" i="87"/>
  <c r="BY59" i="87"/>
  <c r="BW59" i="87"/>
  <c r="BU59" i="87"/>
  <c r="BS59" i="87"/>
  <c r="BQ59" i="87"/>
  <c r="BO59" i="87"/>
  <c r="BM59" i="87"/>
  <c r="BK59" i="87"/>
  <c r="BI59" i="87"/>
  <c r="BG59" i="87"/>
  <c r="CF58" i="87"/>
  <c r="E58" i="87" s="1"/>
  <c r="V57" i="87"/>
  <c r="R57" i="87"/>
  <c r="R58" i="87" s="1"/>
  <c r="K58" i="87" s="1"/>
  <c r="K57" i="87"/>
  <c r="A57" i="87"/>
  <c r="S57" i="87"/>
  <c r="M57" i="87" s="1"/>
  <c r="U48" i="74"/>
  <c r="J48" i="74"/>
  <c r="BB49" i="74"/>
  <c r="BB48" i="74" s="1"/>
  <c r="BB47" i="74" s="1"/>
  <c r="BB46" i="74" s="1"/>
  <c r="BB45" i="74" s="1"/>
  <c r="BB44" i="74" s="1"/>
  <c r="BB43" i="74" s="1"/>
  <c r="B168" i="74"/>
  <c r="L29" i="74"/>
  <c r="Q30" i="74"/>
  <c r="K41" i="74"/>
  <c r="R42" i="74"/>
  <c r="U49" i="74"/>
  <c r="U50" i="74" s="1"/>
  <c r="U51" i="74" s="1"/>
  <c r="U52" i="74" s="1"/>
  <c r="U53" i="74" s="1"/>
  <c r="CF55" i="74"/>
  <c r="E55" i="74" s="1"/>
  <c r="BH57" i="74"/>
  <c r="BJ57" i="74"/>
  <c r="BL57" i="74"/>
  <c r="BN57" i="74"/>
  <c r="BP57" i="74"/>
  <c r="BR57" i="74"/>
  <c r="BT57" i="74"/>
  <c r="BV57" i="74"/>
  <c r="BX57" i="74"/>
  <c r="BZ57" i="74"/>
  <c r="CB57" i="74"/>
  <c r="CD57" i="74"/>
  <c r="Z57" i="74"/>
  <c r="BI57" i="74"/>
  <c r="BK57" i="74"/>
  <c r="BM57" i="74"/>
  <c r="BO57" i="74"/>
  <c r="BQ57" i="74"/>
  <c r="BS57" i="74"/>
  <c r="BU57" i="74"/>
  <c r="BW57" i="74"/>
  <c r="BY57" i="74"/>
  <c r="CA57" i="74"/>
  <c r="CC57" i="74"/>
  <c r="BG57" i="74"/>
  <c r="C57" i="74"/>
  <c r="N57" i="74" s="1"/>
  <c r="CE56" i="74"/>
  <c r="P56" i="74" s="1"/>
  <c r="D56" i="74" s="1"/>
  <c r="AA44" i="74"/>
  <c r="AB44" i="74" s="1"/>
  <c r="Y44" i="74"/>
  <c r="AA45" i="74"/>
  <c r="AB45" i="74" s="1"/>
  <c r="Y45" i="74"/>
  <c r="M53" i="74"/>
  <c r="V54" i="74"/>
  <c r="S54" i="74"/>
  <c r="J54" i="74" s="1"/>
  <c r="A54" i="74"/>
  <c r="AA43" i="74"/>
  <c r="AB43" i="74" s="1"/>
  <c r="Y43" i="74"/>
  <c r="AA47" i="74"/>
  <c r="AB47" i="74" s="1"/>
  <c r="Y47" i="74"/>
  <c r="AA46" i="74"/>
  <c r="AB46" i="74" s="1"/>
  <c r="Y46" i="74"/>
  <c r="AC33" i="87" l="1"/>
  <c r="AD32" i="87"/>
  <c r="M48" i="87"/>
  <c r="T49" i="87"/>
  <c r="U57" i="87"/>
  <c r="U58" i="87" s="1"/>
  <c r="J57" i="87"/>
  <c r="CE59" i="87"/>
  <c r="P59" i="87" s="1"/>
  <c r="D59" i="87" s="1"/>
  <c r="CC60" i="87"/>
  <c r="CA60" i="87"/>
  <c r="BY60" i="87"/>
  <c r="BW60" i="87"/>
  <c r="BU60" i="87"/>
  <c r="BS60" i="87"/>
  <c r="BQ60" i="87"/>
  <c r="BO60" i="87"/>
  <c r="BM60" i="87"/>
  <c r="BK60" i="87"/>
  <c r="BI60" i="87"/>
  <c r="BG60" i="87"/>
  <c r="B61" i="87"/>
  <c r="CD60" i="87"/>
  <c r="CB60" i="87"/>
  <c r="BZ60" i="87"/>
  <c r="BX60" i="87"/>
  <c r="BV60" i="87"/>
  <c r="BT60" i="87"/>
  <c r="BR60" i="87"/>
  <c r="BP60" i="87"/>
  <c r="BN60" i="87"/>
  <c r="BL60" i="87"/>
  <c r="BJ60" i="87"/>
  <c r="BH60" i="87"/>
  <c r="CE60" i="87" s="1"/>
  <c r="Z60" i="87"/>
  <c r="P60" i="87"/>
  <c r="D60" i="87" s="1"/>
  <c r="C60" i="87"/>
  <c r="N60" i="87" s="1"/>
  <c r="J58" i="87"/>
  <c r="AH46" i="87"/>
  <c r="AI46" i="87" s="1"/>
  <c r="AJ46" i="87" s="1"/>
  <c r="AK46" i="87" s="1"/>
  <c r="AL46" i="87" s="1"/>
  <c r="AM46" i="87" s="1"/>
  <c r="AN46" i="87" s="1"/>
  <c r="AO46" i="87" s="1"/>
  <c r="AP46" i="87" s="1"/>
  <c r="AQ46" i="87" s="1"/>
  <c r="AR46" i="87" s="1"/>
  <c r="AS46" i="87" s="1"/>
  <c r="AT46" i="87" s="1"/>
  <c r="AU46" i="87" s="1"/>
  <c r="AV46" i="87" s="1"/>
  <c r="AW46" i="87" s="1"/>
  <c r="AX46" i="87" s="1"/>
  <c r="AY46" i="87" s="1"/>
  <c r="AZ46" i="87" s="1"/>
  <c r="BA46" i="87" s="1"/>
  <c r="AG47" i="87"/>
  <c r="Q50" i="87"/>
  <c r="AE52" i="87"/>
  <c r="CF59" i="87"/>
  <c r="E59" i="87" s="1"/>
  <c r="B169" i="74"/>
  <c r="Q31" i="74"/>
  <c r="L30" i="74"/>
  <c r="R43" i="74"/>
  <c r="K42" i="74"/>
  <c r="M54" i="74"/>
  <c r="U54" i="74"/>
  <c r="CF56" i="74"/>
  <c r="E56" i="74" s="1"/>
  <c r="CE57" i="74"/>
  <c r="P57" i="74" s="1"/>
  <c r="D57" i="74" s="1"/>
  <c r="BI58" i="74"/>
  <c r="BK58" i="74"/>
  <c r="BM58" i="74"/>
  <c r="BO58" i="74"/>
  <c r="BQ58" i="74"/>
  <c r="BS58" i="74"/>
  <c r="BU58" i="74"/>
  <c r="BW58" i="74"/>
  <c r="BY58" i="74"/>
  <c r="CA58" i="74"/>
  <c r="CC58" i="74"/>
  <c r="BH58" i="74"/>
  <c r="BJ58" i="74"/>
  <c r="BL58" i="74"/>
  <c r="BN58" i="74"/>
  <c r="BP58" i="74"/>
  <c r="BR58" i="74"/>
  <c r="BT58" i="74"/>
  <c r="BV58" i="74"/>
  <c r="BX58" i="74"/>
  <c r="BZ58" i="74"/>
  <c r="CB58" i="74"/>
  <c r="CD58" i="74"/>
  <c r="Z58" i="74"/>
  <c r="C58" i="74"/>
  <c r="N58" i="74" s="1"/>
  <c r="BG58" i="74"/>
  <c r="V55" i="74"/>
  <c r="W55" i="74" s="1"/>
  <c r="X55" i="74" s="1"/>
  <c r="S55" i="74"/>
  <c r="J55" i="74" s="1"/>
  <c r="A55" i="74"/>
  <c r="M49" i="87" l="1"/>
  <c r="T50" i="87"/>
  <c r="T51" i="87" s="1"/>
  <c r="T52" i="87" s="1"/>
  <c r="T53" i="87" s="1"/>
  <c r="T54" i="87" s="1"/>
  <c r="T55" i="87" s="1"/>
  <c r="AC34" i="87"/>
  <c r="AD33" i="87"/>
  <c r="L50" i="87"/>
  <c r="Q51" i="87"/>
  <c r="AE51" i="87"/>
  <c r="AH47" i="87"/>
  <c r="AI47" i="87" s="1"/>
  <c r="AJ47" i="87" s="1"/>
  <c r="AK47" i="87" s="1"/>
  <c r="AL47" i="87" s="1"/>
  <c r="AM47" i="87" s="1"/>
  <c r="AN47" i="87" s="1"/>
  <c r="AO47" i="87" s="1"/>
  <c r="AP47" i="87" s="1"/>
  <c r="AQ47" i="87" s="1"/>
  <c r="AR47" i="87" s="1"/>
  <c r="AS47" i="87" s="1"/>
  <c r="AT47" i="87" s="1"/>
  <c r="AU47" i="87" s="1"/>
  <c r="AV47" i="87" s="1"/>
  <c r="AW47" i="87" s="1"/>
  <c r="AX47" i="87" s="1"/>
  <c r="AY47" i="87" s="1"/>
  <c r="AZ47" i="87" s="1"/>
  <c r="BA47" i="87" s="1"/>
  <c r="AG48" i="87"/>
  <c r="S60" i="87"/>
  <c r="M60" i="87" s="1"/>
  <c r="V60" i="87"/>
  <c r="A60" i="87"/>
  <c r="B62" i="87"/>
  <c r="CD61" i="87"/>
  <c r="CB61" i="87"/>
  <c r="BZ61" i="87"/>
  <c r="BX61" i="87"/>
  <c r="BV61" i="87"/>
  <c r="BT61" i="87"/>
  <c r="BR61" i="87"/>
  <c r="BP61" i="87"/>
  <c r="BN61" i="87"/>
  <c r="BL61" i="87"/>
  <c r="BJ61" i="87"/>
  <c r="BH61" i="87"/>
  <c r="Z61" i="87"/>
  <c r="C61" i="87"/>
  <c r="N61" i="87" s="1"/>
  <c r="CC61" i="87"/>
  <c r="CA61" i="87"/>
  <c r="BY61" i="87"/>
  <c r="BW61" i="87"/>
  <c r="BU61" i="87"/>
  <c r="BS61" i="87"/>
  <c r="BQ61" i="87"/>
  <c r="BO61" i="87"/>
  <c r="BM61" i="87"/>
  <c r="BK61" i="87"/>
  <c r="BI61" i="87"/>
  <c r="BG61" i="87"/>
  <c r="CF60" i="87"/>
  <c r="E60" i="87" s="1"/>
  <c r="V59" i="87"/>
  <c r="R59" i="87"/>
  <c r="R60" i="87" s="1"/>
  <c r="K60" i="87" s="1"/>
  <c r="A59" i="87"/>
  <c r="S59" i="87"/>
  <c r="M59" i="87" s="1"/>
  <c r="B170" i="74"/>
  <c r="L31" i="74"/>
  <c r="Q32" i="74"/>
  <c r="K43" i="74"/>
  <c r="R44" i="74"/>
  <c r="U55" i="74"/>
  <c r="AA55" i="74"/>
  <c r="AB55" i="74" s="1"/>
  <c r="Y55" i="74"/>
  <c r="CE58" i="74"/>
  <c r="P58" i="74" s="1"/>
  <c r="D58" i="74" s="1"/>
  <c r="CF57" i="74"/>
  <c r="E57" i="74" s="1"/>
  <c r="BI59" i="74"/>
  <c r="BK59" i="74"/>
  <c r="BM59" i="74"/>
  <c r="BO59" i="74"/>
  <c r="BQ59" i="74"/>
  <c r="BS59" i="74"/>
  <c r="BU59" i="74"/>
  <c r="BW59" i="74"/>
  <c r="BY59" i="74"/>
  <c r="CA59" i="74"/>
  <c r="CC59" i="74"/>
  <c r="Z59" i="74"/>
  <c r="BH59" i="74"/>
  <c r="BJ59" i="74"/>
  <c r="BL59" i="74"/>
  <c r="BN59" i="74"/>
  <c r="BP59" i="74"/>
  <c r="BR59" i="74"/>
  <c r="BT59" i="74"/>
  <c r="BV59" i="74"/>
  <c r="BX59" i="74"/>
  <c r="BZ59" i="74"/>
  <c r="CB59" i="74"/>
  <c r="CD59" i="74"/>
  <c r="C59" i="74"/>
  <c r="N59" i="74" s="1"/>
  <c r="BG59" i="74"/>
  <c r="M55" i="87" l="1"/>
  <c r="T56" i="87"/>
  <c r="AD34" i="87"/>
  <c r="AC35" i="87"/>
  <c r="U59" i="87"/>
  <c r="J59" i="87"/>
  <c r="CE61" i="87"/>
  <c r="P61" i="87" s="1"/>
  <c r="D61" i="87" s="1"/>
  <c r="CC62" i="87"/>
  <c r="CA62" i="87"/>
  <c r="BY62" i="87"/>
  <c r="BW62" i="87"/>
  <c r="BU62" i="87"/>
  <c r="BS62" i="87"/>
  <c r="BQ62" i="87"/>
  <c r="BO62" i="87"/>
  <c r="BM62" i="87"/>
  <c r="BK62" i="87"/>
  <c r="BI62" i="87"/>
  <c r="BG62" i="87"/>
  <c r="B63" i="87"/>
  <c r="CD62" i="87"/>
  <c r="CB62" i="87"/>
  <c r="BZ62" i="87"/>
  <c r="BX62" i="87"/>
  <c r="BV62" i="87"/>
  <c r="BT62" i="87"/>
  <c r="BR62" i="87"/>
  <c r="BP62" i="87"/>
  <c r="BN62" i="87"/>
  <c r="BL62" i="87"/>
  <c r="BJ62" i="87"/>
  <c r="BH62" i="87"/>
  <c r="Z62" i="87"/>
  <c r="C62" i="87"/>
  <c r="N62" i="87" s="1"/>
  <c r="U60" i="87"/>
  <c r="J60" i="87"/>
  <c r="L51" i="87"/>
  <c r="Q52" i="87"/>
  <c r="K59" i="87"/>
  <c r="CF61" i="87"/>
  <c r="E61" i="87" s="1"/>
  <c r="AH48" i="87"/>
  <c r="AI48" i="87" s="1"/>
  <c r="AJ48" i="87" s="1"/>
  <c r="AK48" i="87" s="1"/>
  <c r="AL48" i="87" s="1"/>
  <c r="AM48" i="87" s="1"/>
  <c r="AN48" i="87" s="1"/>
  <c r="AO48" i="87" s="1"/>
  <c r="AP48" i="87" s="1"/>
  <c r="AQ48" i="87" s="1"/>
  <c r="AR48" i="87" s="1"/>
  <c r="AS48" i="87" s="1"/>
  <c r="AT48" i="87" s="1"/>
  <c r="AU48" i="87" s="1"/>
  <c r="AV48" i="87" s="1"/>
  <c r="AW48" i="87" s="1"/>
  <c r="AX48" i="87" s="1"/>
  <c r="AY48" i="87" s="1"/>
  <c r="AZ48" i="87" s="1"/>
  <c r="BA48" i="87" s="1"/>
  <c r="AG49" i="87"/>
  <c r="AH49" i="87" s="1"/>
  <c r="AI49" i="87" s="1"/>
  <c r="AJ49" i="87" s="1"/>
  <c r="AK49" i="87" s="1"/>
  <c r="AL49" i="87" s="1"/>
  <c r="AM49" i="87" s="1"/>
  <c r="AN49" i="87" s="1"/>
  <c r="AO49" i="87" s="1"/>
  <c r="AP49" i="87" s="1"/>
  <c r="AQ49" i="87" s="1"/>
  <c r="AR49" i="87" s="1"/>
  <c r="AS49" i="87" s="1"/>
  <c r="AT49" i="87" s="1"/>
  <c r="AU49" i="87" s="1"/>
  <c r="AV49" i="87" s="1"/>
  <c r="AW49" i="87" s="1"/>
  <c r="AX49" i="87" s="1"/>
  <c r="AY49" i="87" s="1"/>
  <c r="AZ49" i="87" s="1"/>
  <c r="BA49" i="87" s="1"/>
  <c r="AE50" i="87"/>
  <c r="B171" i="74"/>
  <c r="L32" i="74"/>
  <c r="Q33" i="74"/>
  <c r="K44" i="74"/>
  <c r="R45" i="74"/>
  <c r="CF58" i="74"/>
  <c r="E58" i="74" s="1"/>
  <c r="CE59" i="74"/>
  <c r="P59" i="74" s="1"/>
  <c r="D59" i="74" s="1"/>
  <c r="BI60" i="74"/>
  <c r="BK60" i="74"/>
  <c r="BM60" i="74"/>
  <c r="BO60" i="74"/>
  <c r="BQ60" i="74"/>
  <c r="BS60" i="74"/>
  <c r="BU60" i="74"/>
  <c r="BW60" i="74"/>
  <c r="BY60" i="74"/>
  <c r="CA60" i="74"/>
  <c r="CC60" i="74"/>
  <c r="BH60" i="74"/>
  <c r="BJ60" i="74"/>
  <c r="BL60" i="74"/>
  <c r="BN60" i="74"/>
  <c r="BP60" i="74"/>
  <c r="BR60" i="74"/>
  <c r="BT60" i="74"/>
  <c r="BV60" i="74"/>
  <c r="BX60" i="74"/>
  <c r="BZ60" i="74"/>
  <c r="CB60" i="74"/>
  <c r="CD60" i="74"/>
  <c r="Z60" i="74"/>
  <c r="C60" i="74"/>
  <c r="N60" i="74" s="1"/>
  <c r="BG60" i="74"/>
  <c r="V57" i="74"/>
  <c r="S57" i="74"/>
  <c r="J57" i="74" s="1"/>
  <c r="A57" i="74"/>
  <c r="AD35" i="87" l="1"/>
  <c r="AC36" i="87"/>
  <c r="M56" i="87"/>
  <c r="T57" i="87"/>
  <c r="T58" i="87" s="1"/>
  <c r="T59" i="87" s="1"/>
  <c r="T60" i="87" s="1"/>
  <c r="AG50" i="87"/>
  <c r="CE62" i="87"/>
  <c r="P62" i="87" s="1"/>
  <c r="D62" i="87" s="1"/>
  <c r="B64" i="87"/>
  <c r="CD63" i="87"/>
  <c r="CB63" i="87"/>
  <c r="BZ63" i="87"/>
  <c r="BX63" i="87"/>
  <c r="BV63" i="87"/>
  <c r="BT63" i="87"/>
  <c r="BR63" i="87"/>
  <c r="BP63" i="87"/>
  <c r="BN63" i="87"/>
  <c r="BL63" i="87"/>
  <c r="BJ63" i="87"/>
  <c r="BH63" i="87"/>
  <c r="Z63" i="87"/>
  <c r="C63" i="87"/>
  <c r="N63" i="87" s="1"/>
  <c r="CC63" i="87"/>
  <c r="CA63" i="87"/>
  <c r="BY63" i="87"/>
  <c r="BW63" i="87"/>
  <c r="BU63" i="87"/>
  <c r="BS63" i="87"/>
  <c r="BQ63" i="87"/>
  <c r="BO63" i="87"/>
  <c r="BM63" i="87"/>
  <c r="BK63" i="87"/>
  <c r="BI63" i="87"/>
  <c r="BG63" i="87"/>
  <c r="AE63" i="87"/>
  <c r="CF62" i="87"/>
  <c r="E62" i="87" s="1"/>
  <c r="V61" i="87"/>
  <c r="R61" i="87"/>
  <c r="K61" i="87"/>
  <c r="A61" i="87"/>
  <c r="S61" i="87"/>
  <c r="M61" i="87" s="1"/>
  <c r="L52" i="87"/>
  <c r="Q53" i="87"/>
  <c r="B172" i="74"/>
  <c r="L33" i="74"/>
  <c r="Q34" i="74"/>
  <c r="K45" i="74"/>
  <c r="R46" i="74"/>
  <c r="S58" i="74"/>
  <c r="J58" i="74" s="1"/>
  <c r="V58" i="74"/>
  <c r="A58" i="74"/>
  <c r="M57" i="74"/>
  <c r="CE60" i="74"/>
  <c r="P60" i="74" s="1"/>
  <c r="D60" i="74" s="1"/>
  <c r="V56" i="74"/>
  <c r="A56" i="74"/>
  <c r="BI61" i="74"/>
  <c r="BK61" i="74"/>
  <c r="BM61" i="74"/>
  <c r="BO61" i="74"/>
  <c r="BQ61" i="74"/>
  <c r="BS61" i="74"/>
  <c r="BU61" i="74"/>
  <c r="BW61" i="74"/>
  <c r="BY61" i="74"/>
  <c r="CA61" i="74"/>
  <c r="CC61" i="74"/>
  <c r="Z61" i="74"/>
  <c r="BH61" i="74"/>
  <c r="BJ61" i="74"/>
  <c r="BL61" i="74"/>
  <c r="BN61" i="74"/>
  <c r="BP61" i="74"/>
  <c r="BR61" i="74"/>
  <c r="BT61" i="74"/>
  <c r="BV61" i="74"/>
  <c r="BX61" i="74"/>
  <c r="BZ61" i="74"/>
  <c r="CB61" i="74"/>
  <c r="CD61" i="74"/>
  <c r="C61" i="74"/>
  <c r="N61" i="74" s="1"/>
  <c r="BG61" i="74"/>
  <c r="CF59" i="74"/>
  <c r="E59" i="74" s="1"/>
  <c r="AD36" i="87" l="1"/>
  <c r="AC37" i="87"/>
  <c r="L53" i="87"/>
  <c r="Q54" i="87"/>
  <c r="U61" i="87"/>
  <c r="J61" i="87"/>
  <c r="AE62" i="87"/>
  <c r="CE63" i="87"/>
  <c r="P63" i="87" s="1"/>
  <c r="D63" i="87" s="1"/>
  <c r="CC64" i="87"/>
  <c r="CA64" i="87"/>
  <c r="BY64" i="87"/>
  <c r="BW64" i="87"/>
  <c r="BU64" i="87"/>
  <c r="BS64" i="87"/>
  <c r="BQ64" i="87"/>
  <c r="BO64" i="87"/>
  <c r="BM64" i="87"/>
  <c r="BK64" i="87"/>
  <c r="BI64" i="87"/>
  <c r="BG64" i="87"/>
  <c r="B65" i="87"/>
  <c r="CD64" i="87"/>
  <c r="CB64" i="87"/>
  <c r="BZ64" i="87"/>
  <c r="BX64" i="87"/>
  <c r="BV64" i="87"/>
  <c r="BT64" i="87"/>
  <c r="BR64" i="87"/>
  <c r="BP64" i="87"/>
  <c r="BN64" i="87"/>
  <c r="BL64" i="87"/>
  <c r="BJ64" i="87"/>
  <c r="BH64" i="87"/>
  <c r="CE64" i="87" s="1"/>
  <c r="Z64" i="87"/>
  <c r="P64" i="87"/>
  <c r="D64" i="87" s="1"/>
  <c r="C64" i="87"/>
  <c r="N64" i="87" s="1"/>
  <c r="CF63" i="87"/>
  <c r="E63" i="87" s="1"/>
  <c r="BB56" i="87"/>
  <c r="BB55" i="87" s="1"/>
  <c r="BB54" i="87" s="1"/>
  <c r="BB53" i="87" s="1"/>
  <c r="BB52" i="87" s="1"/>
  <c r="BB51" i="87" s="1"/>
  <c r="BB50" i="87" s="1"/>
  <c r="V62" i="87"/>
  <c r="R62" i="87"/>
  <c r="K62" i="87"/>
  <c r="A62" i="87"/>
  <c r="AH50" i="87"/>
  <c r="AI50" i="87" s="1"/>
  <c r="AJ50" i="87" s="1"/>
  <c r="AK50" i="87" s="1"/>
  <c r="AL50" i="87" s="1"/>
  <c r="AM50" i="87" s="1"/>
  <c r="AN50" i="87" s="1"/>
  <c r="AO50" i="87" s="1"/>
  <c r="AP50" i="87" s="1"/>
  <c r="AQ50" i="87" s="1"/>
  <c r="AR50" i="87" s="1"/>
  <c r="AS50" i="87" s="1"/>
  <c r="AT50" i="87" s="1"/>
  <c r="AU50" i="87" s="1"/>
  <c r="AV50" i="87" s="1"/>
  <c r="AW50" i="87" s="1"/>
  <c r="AX50" i="87" s="1"/>
  <c r="AY50" i="87" s="1"/>
  <c r="AZ50" i="87" s="1"/>
  <c r="BA50" i="87" s="1"/>
  <c r="AG51" i="87"/>
  <c r="W50" i="74"/>
  <c r="X50" i="74" s="1"/>
  <c r="W52" i="74"/>
  <c r="X52" i="74" s="1"/>
  <c r="W51" i="74"/>
  <c r="X51" i="74" s="1"/>
  <c r="W56" i="74"/>
  <c r="X56" i="74" s="1"/>
  <c r="Y56" i="74" s="1"/>
  <c r="W53" i="74"/>
  <c r="X53" i="74" s="1"/>
  <c r="W54" i="74"/>
  <c r="X54" i="74" s="1"/>
  <c r="B173" i="74"/>
  <c r="L34" i="74"/>
  <c r="Q35" i="74"/>
  <c r="K46" i="74"/>
  <c r="R47" i="74"/>
  <c r="AA56" i="74"/>
  <c r="AB56" i="74" s="1"/>
  <c r="S56" i="74"/>
  <c r="V59" i="74"/>
  <c r="S59" i="74"/>
  <c r="J59" i="74" s="1"/>
  <c r="A59" i="74"/>
  <c r="CE61" i="74"/>
  <c r="P61" i="74" s="1"/>
  <c r="D61" i="74" s="1"/>
  <c r="BI62" i="74"/>
  <c r="BK62" i="74"/>
  <c r="BM62" i="74"/>
  <c r="BO62" i="74"/>
  <c r="BQ62" i="74"/>
  <c r="BS62" i="74"/>
  <c r="BU62" i="74"/>
  <c r="BW62" i="74"/>
  <c r="BY62" i="74"/>
  <c r="CA62" i="74"/>
  <c r="CC62" i="74"/>
  <c r="BH62" i="74"/>
  <c r="BJ62" i="74"/>
  <c r="BL62" i="74"/>
  <c r="BN62" i="74"/>
  <c r="BP62" i="74"/>
  <c r="BR62" i="74"/>
  <c r="BT62" i="74"/>
  <c r="BV62" i="74"/>
  <c r="BX62" i="74"/>
  <c r="BZ62" i="74"/>
  <c r="CB62" i="74"/>
  <c r="CD62" i="74"/>
  <c r="Z62" i="74"/>
  <c r="C62" i="74"/>
  <c r="N62" i="74" s="1"/>
  <c r="BG62" i="74"/>
  <c r="CF60" i="74"/>
  <c r="E60" i="74" s="1"/>
  <c r="M58" i="74"/>
  <c r="AD37" i="87" l="1"/>
  <c r="AC38" i="87"/>
  <c r="AE61" i="87"/>
  <c r="L54" i="87"/>
  <c r="Q55" i="87"/>
  <c r="AH51" i="87"/>
  <c r="AI51" i="87" s="1"/>
  <c r="AJ51" i="87" s="1"/>
  <c r="AK51" i="87" s="1"/>
  <c r="AL51" i="87" s="1"/>
  <c r="AM51" i="87" s="1"/>
  <c r="AN51" i="87" s="1"/>
  <c r="AO51" i="87" s="1"/>
  <c r="AP51" i="87" s="1"/>
  <c r="AQ51" i="87" s="1"/>
  <c r="AR51" i="87" s="1"/>
  <c r="AS51" i="87" s="1"/>
  <c r="AT51" i="87" s="1"/>
  <c r="AU51" i="87" s="1"/>
  <c r="AV51" i="87" s="1"/>
  <c r="AW51" i="87" s="1"/>
  <c r="AX51" i="87" s="1"/>
  <c r="AY51" i="87" s="1"/>
  <c r="AZ51" i="87" s="1"/>
  <c r="BA51" i="87" s="1"/>
  <c r="AG52" i="87"/>
  <c r="W62" i="87"/>
  <c r="S62" i="87" s="1"/>
  <c r="S64" i="87"/>
  <c r="M64" i="87" s="1"/>
  <c r="V64" i="87"/>
  <c r="A64" i="87"/>
  <c r="B66" i="87"/>
  <c r="CD65" i="87"/>
  <c r="CB65" i="87"/>
  <c r="BZ65" i="87"/>
  <c r="BX65" i="87"/>
  <c r="BV65" i="87"/>
  <c r="BT65" i="87"/>
  <c r="BR65" i="87"/>
  <c r="BP65" i="87"/>
  <c r="BN65" i="87"/>
  <c r="BL65" i="87"/>
  <c r="BJ65" i="87"/>
  <c r="BH65" i="87"/>
  <c r="Z65" i="87"/>
  <c r="C65" i="87"/>
  <c r="N65" i="87" s="1"/>
  <c r="CC65" i="87"/>
  <c r="CA65" i="87"/>
  <c r="BY65" i="87"/>
  <c r="BW65" i="87"/>
  <c r="BU65" i="87"/>
  <c r="BS65" i="87"/>
  <c r="BQ65" i="87"/>
  <c r="BO65" i="87"/>
  <c r="BM65" i="87"/>
  <c r="BK65" i="87"/>
  <c r="BI65" i="87"/>
  <c r="BG65" i="87"/>
  <c r="CF64" i="87"/>
  <c r="E64" i="87" s="1"/>
  <c r="V63" i="87"/>
  <c r="W58" i="87" s="1"/>
  <c r="R63" i="87"/>
  <c r="R64" i="87" s="1"/>
  <c r="K64" i="87" s="1"/>
  <c r="K63" i="87"/>
  <c r="A63" i="87"/>
  <c r="W63" i="87"/>
  <c r="S63" i="87" s="1"/>
  <c r="T61" i="87"/>
  <c r="U56" i="74"/>
  <c r="U57" i="74" s="1"/>
  <c r="U58" i="74" s="1"/>
  <c r="J56" i="74"/>
  <c r="B174" i="74"/>
  <c r="CF61" i="74"/>
  <c r="E61" i="74" s="1"/>
  <c r="L35" i="74"/>
  <c r="Q36" i="74"/>
  <c r="K47" i="74"/>
  <c r="R48" i="74"/>
  <c r="S60" i="74"/>
  <c r="J60" i="74" s="1"/>
  <c r="V60" i="74"/>
  <c r="A60" i="74"/>
  <c r="AA54" i="74"/>
  <c r="AB54" i="74" s="1"/>
  <c r="Y54" i="74"/>
  <c r="AA53" i="74"/>
  <c r="AB53" i="74" s="1"/>
  <c r="Y53" i="74"/>
  <c r="AA52" i="74"/>
  <c r="AB52" i="74" s="1"/>
  <c r="Y52" i="74"/>
  <c r="BI63" i="74"/>
  <c r="BK63" i="74"/>
  <c r="BM63" i="74"/>
  <c r="BO63" i="74"/>
  <c r="BQ63" i="74"/>
  <c r="BS63" i="74"/>
  <c r="BU63" i="74"/>
  <c r="BW63" i="74"/>
  <c r="BY63" i="74"/>
  <c r="CA63" i="74"/>
  <c r="CC63" i="74"/>
  <c r="Z63" i="74"/>
  <c r="BH63" i="74"/>
  <c r="BJ63" i="74"/>
  <c r="BL63" i="74"/>
  <c r="BN63" i="74"/>
  <c r="BP63" i="74"/>
  <c r="BR63" i="74"/>
  <c r="BT63" i="74"/>
  <c r="BV63" i="74"/>
  <c r="BX63" i="74"/>
  <c r="BZ63" i="74"/>
  <c r="CB63" i="74"/>
  <c r="CD63" i="74"/>
  <c r="C63" i="74"/>
  <c r="N63" i="74" s="1"/>
  <c r="BG63" i="74"/>
  <c r="AA51" i="74"/>
  <c r="AB51" i="74" s="1"/>
  <c r="Y51" i="74"/>
  <c r="AA50" i="74"/>
  <c r="AB50" i="74" s="1"/>
  <c r="Y50" i="74"/>
  <c r="CE62" i="74"/>
  <c r="P62" i="74" s="1"/>
  <c r="D62" i="74" s="1"/>
  <c r="M59" i="74"/>
  <c r="U59" i="74"/>
  <c r="AC39" i="87" l="1"/>
  <c r="AD38" i="87"/>
  <c r="J62" i="87"/>
  <c r="U62" i="87"/>
  <c r="U63" i="87" s="1"/>
  <c r="U64" i="87" s="1"/>
  <c r="AA58" i="87"/>
  <c r="AB58" i="87" s="1"/>
  <c r="X58" i="87"/>
  <c r="Y58" i="87" s="1"/>
  <c r="X63" i="87"/>
  <c r="Y63" i="87" s="1"/>
  <c r="AA63" i="87"/>
  <c r="AB63" i="87" s="1"/>
  <c r="W57" i="87"/>
  <c r="AH52" i="87"/>
  <c r="AI52" i="87" s="1"/>
  <c r="AJ52" i="87" s="1"/>
  <c r="AK52" i="87" s="1"/>
  <c r="AL52" i="87" s="1"/>
  <c r="AM52" i="87" s="1"/>
  <c r="AN52" i="87" s="1"/>
  <c r="AO52" i="87" s="1"/>
  <c r="AP52" i="87" s="1"/>
  <c r="AQ52" i="87" s="1"/>
  <c r="AR52" i="87" s="1"/>
  <c r="AS52" i="87" s="1"/>
  <c r="AT52" i="87" s="1"/>
  <c r="AU52" i="87" s="1"/>
  <c r="AV52" i="87" s="1"/>
  <c r="AW52" i="87" s="1"/>
  <c r="AX52" i="87" s="1"/>
  <c r="AY52" i="87" s="1"/>
  <c r="AZ52" i="87" s="1"/>
  <c r="BA52" i="87" s="1"/>
  <c r="AG53" i="87"/>
  <c r="W61" i="87"/>
  <c r="W59" i="87"/>
  <c r="J63" i="87"/>
  <c r="CE65" i="87"/>
  <c r="P65" i="87" s="1"/>
  <c r="D65" i="87" s="1"/>
  <c r="CC66" i="87"/>
  <c r="CA66" i="87"/>
  <c r="BY66" i="87"/>
  <c r="BW66" i="87"/>
  <c r="BU66" i="87"/>
  <c r="BS66" i="87"/>
  <c r="BQ66" i="87"/>
  <c r="BO66" i="87"/>
  <c r="BM66" i="87"/>
  <c r="BK66" i="87"/>
  <c r="BI66" i="87"/>
  <c r="BG66" i="87"/>
  <c r="B67" i="87"/>
  <c r="CD66" i="87"/>
  <c r="CB66" i="87"/>
  <c r="BZ66" i="87"/>
  <c r="BX66" i="87"/>
  <c r="BV66" i="87"/>
  <c r="BT66" i="87"/>
  <c r="BR66" i="87"/>
  <c r="BP66" i="87"/>
  <c r="BN66" i="87"/>
  <c r="BL66" i="87"/>
  <c r="BJ66" i="87"/>
  <c r="BH66" i="87"/>
  <c r="Z66" i="87"/>
  <c r="C66" i="87"/>
  <c r="N66" i="87" s="1"/>
  <c r="J64" i="87"/>
  <c r="W60" i="87"/>
  <c r="AA62" i="87"/>
  <c r="AB62" i="87" s="1"/>
  <c r="X62" i="87"/>
  <c r="Y62" i="87" s="1"/>
  <c r="L55" i="87"/>
  <c r="Q56" i="87"/>
  <c r="L56" i="87" s="1"/>
  <c r="AE60" i="87"/>
  <c r="BB56" i="74"/>
  <c r="BB55" i="74" s="1"/>
  <c r="BB54" i="74" s="1"/>
  <c r="BB53" i="74" s="1"/>
  <c r="BB52" i="74" s="1"/>
  <c r="BB51" i="74" s="1"/>
  <c r="BB50" i="74" s="1"/>
  <c r="B175" i="74"/>
  <c r="L36" i="74"/>
  <c r="Q37" i="74"/>
  <c r="R49" i="74"/>
  <c r="K48" i="74"/>
  <c r="CF62" i="74"/>
  <c r="E62" i="74" s="1"/>
  <c r="CE63" i="74"/>
  <c r="P63" i="74" s="1"/>
  <c r="D63" i="74" s="1"/>
  <c r="BI64" i="74"/>
  <c r="BK64" i="74"/>
  <c r="BM64" i="74"/>
  <c r="BO64" i="74"/>
  <c r="BQ64" i="74"/>
  <c r="BS64" i="74"/>
  <c r="BU64" i="74"/>
  <c r="BW64" i="74"/>
  <c r="BY64" i="74"/>
  <c r="CA64" i="74"/>
  <c r="CC64" i="74"/>
  <c r="BH64" i="74"/>
  <c r="BJ64" i="74"/>
  <c r="BL64" i="74"/>
  <c r="BN64" i="74"/>
  <c r="BP64" i="74"/>
  <c r="BR64" i="74"/>
  <c r="BT64" i="74"/>
  <c r="BV64" i="74"/>
  <c r="BX64" i="74"/>
  <c r="BZ64" i="74"/>
  <c r="CB64" i="74"/>
  <c r="CD64" i="74"/>
  <c r="Z64" i="74"/>
  <c r="C64" i="74"/>
  <c r="N64" i="74" s="1"/>
  <c r="BG64" i="74"/>
  <c r="M60" i="74"/>
  <c r="U60" i="74"/>
  <c r="V61" i="74"/>
  <c r="S61" i="74"/>
  <c r="J61" i="74" s="1"/>
  <c r="A61" i="74"/>
  <c r="CF63" i="74"/>
  <c r="E63" i="74" s="1"/>
  <c r="AC40" i="87" l="1"/>
  <c r="AD39" i="87"/>
  <c r="T62" i="87"/>
  <c r="M62" i="87" s="1"/>
  <c r="AE59" i="87"/>
  <c r="AA60" i="87"/>
  <c r="AB60" i="87" s="1"/>
  <c r="X60" i="87"/>
  <c r="Y60" i="87" s="1"/>
  <c r="CE66" i="87"/>
  <c r="P66" i="87" s="1"/>
  <c r="D66" i="87" s="1"/>
  <c r="B68" i="87"/>
  <c r="CD67" i="87"/>
  <c r="CB67" i="87"/>
  <c r="BZ67" i="87"/>
  <c r="BX67" i="87"/>
  <c r="BV67" i="87"/>
  <c r="BT67" i="87"/>
  <c r="BR67" i="87"/>
  <c r="BP67" i="87"/>
  <c r="BN67" i="87"/>
  <c r="BL67" i="87"/>
  <c r="BJ67" i="87"/>
  <c r="BH67" i="87"/>
  <c r="Z67" i="87"/>
  <c r="C67" i="87"/>
  <c r="N67" i="87" s="1"/>
  <c r="CC67" i="87"/>
  <c r="CA67" i="87"/>
  <c r="BY67" i="87"/>
  <c r="BW67" i="87"/>
  <c r="BU67" i="87"/>
  <c r="BS67" i="87"/>
  <c r="BQ67" i="87"/>
  <c r="BO67" i="87"/>
  <c r="BM67" i="87"/>
  <c r="BK67" i="87"/>
  <c r="BI67" i="87"/>
  <c r="BG67" i="87"/>
  <c r="CF66" i="87"/>
  <c r="E66" i="87" s="1"/>
  <c r="V65" i="87"/>
  <c r="R65" i="87"/>
  <c r="K65" i="87"/>
  <c r="A65" i="87"/>
  <c r="S65" i="87"/>
  <c r="M65" i="87" s="1"/>
  <c r="X61" i="87"/>
  <c r="Y61" i="87" s="1"/>
  <c r="AA61" i="87"/>
  <c r="AB61" i="87" s="1"/>
  <c r="T63" i="87"/>
  <c r="T64" i="87" s="1"/>
  <c r="X59" i="87"/>
  <c r="Y59" i="87" s="1"/>
  <c r="AA59" i="87"/>
  <c r="AB59" i="87" s="1"/>
  <c r="AH53" i="87"/>
  <c r="AI53" i="87" s="1"/>
  <c r="AJ53" i="87" s="1"/>
  <c r="AK53" i="87" s="1"/>
  <c r="AL53" i="87" s="1"/>
  <c r="AM53" i="87" s="1"/>
  <c r="AN53" i="87" s="1"/>
  <c r="AO53" i="87" s="1"/>
  <c r="AP53" i="87" s="1"/>
  <c r="AQ53" i="87" s="1"/>
  <c r="AR53" i="87" s="1"/>
  <c r="AS53" i="87" s="1"/>
  <c r="AT53" i="87" s="1"/>
  <c r="AU53" i="87" s="1"/>
  <c r="AV53" i="87" s="1"/>
  <c r="AW53" i="87" s="1"/>
  <c r="AX53" i="87" s="1"/>
  <c r="AY53" i="87" s="1"/>
  <c r="AZ53" i="87" s="1"/>
  <c r="BA53" i="87" s="1"/>
  <c r="AG54" i="87"/>
  <c r="X57" i="87"/>
  <c r="Y57" i="87" s="1"/>
  <c r="AA57" i="87"/>
  <c r="AB57" i="87" s="1"/>
  <c r="Q57" i="87"/>
  <c r="CF65" i="87"/>
  <c r="E65" i="87" s="1"/>
  <c r="B176" i="74"/>
  <c r="L37" i="74"/>
  <c r="Q38" i="74"/>
  <c r="R50" i="74"/>
  <c r="K49" i="74"/>
  <c r="BH65" i="74"/>
  <c r="BJ65" i="74"/>
  <c r="BL65" i="74"/>
  <c r="BN65" i="74"/>
  <c r="BP65" i="74"/>
  <c r="BR65" i="74"/>
  <c r="BT65" i="74"/>
  <c r="BV65" i="74"/>
  <c r="BX65" i="74"/>
  <c r="BZ65" i="74"/>
  <c r="CB65" i="74"/>
  <c r="CD65" i="74"/>
  <c r="Z65" i="74"/>
  <c r="BI65" i="74"/>
  <c r="BK65" i="74"/>
  <c r="BM65" i="74"/>
  <c r="BO65" i="74"/>
  <c r="BQ65" i="74"/>
  <c r="BS65" i="74"/>
  <c r="BU65" i="74"/>
  <c r="BW65" i="74"/>
  <c r="BY65" i="74"/>
  <c r="CA65" i="74"/>
  <c r="CC65" i="74"/>
  <c r="BG65" i="74"/>
  <c r="C65" i="74"/>
  <c r="N65" i="74" s="1"/>
  <c r="M61" i="74"/>
  <c r="U61" i="74"/>
  <c r="CE64" i="74"/>
  <c r="P64" i="74" s="1"/>
  <c r="D64" i="74" s="1"/>
  <c r="AD40" i="87" l="1"/>
  <c r="AC41" i="87"/>
  <c r="M63" i="87"/>
  <c r="L57" i="87"/>
  <c r="Q58" i="87"/>
  <c r="CE67" i="87"/>
  <c r="P67" i="87" s="1"/>
  <c r="D67" i="87" s="1"/>
  <c r="CC68" i="87"/>
  <c r="CA68" i="87"/>
  <c r="BY68" i="87"/>
  <c r="BW68" i="87"/>
  <c r="BU68" i="87"/>
  <c r="BS68" i="87"/>
  <c r="BQ68" i="87"/>
  <c r="BO68" i="87"/>
  <c r="BM68" i="87"/>
  <c r="BK68" i="87"/>
  <c r="BI68" i="87"/>
  <c r="BG68" i="87"/>
  <c r="B69" i="87"/>
  <c r="CD68" i="87"/>
  <c r="CB68" i="87"/>
  <c r="BZ68" i="87"/>
  <c r="BX68" i="87"/>
  <c r="BV68" i="87"/>
  <c r="BT68" i="87"/>
  <c r="BR68" i="87"/>
  <c r="BP68" i="87"/>
  <c r="BN68" i="87"/>
  <c r="BL68" i="87"/>
  <c r="BJ68" i="87"/>
  <c r="BH68" i="87"/>
  <c r="Z68" i="87"/>
  <c r="C68" i="87"/>
  <c r="N68" i="87" s="1"/>
  <c r="AH54" i="87"/>
  <c r="AI54" i="87" s="1"/>
  <c r="AJ54" i="87" s="1"/>
  <c r="AK54" i="87" s="1"/>
  <c r="AL54" i="87" s="1"/>
  <c r="AM54" i="87" s="1"/>
  <c r="AN54" i="87" s="1"/>
  <c r="AO54" i="87" s="1"/>
  <c r="AP54" i="87" s="1"/>
  <c r="AQ54" i="87" s="1"/>
  <c r="AR54" i="87" s="1"/>
  <c r="AS54" i="87" s="1"/>
  <c r="AT54" i="87" s="1"/>
  <c r="AU54" i="87" s="1"/>
  <c r="AV54" i="87" s="1"/>
  <c r="AW54" i="87" s="1"/>
  <c r="AX54" i="87" s="1"/>
  <c r="AY54" i="87" s="1"/>
  <c r="AZ54" i="87" s="1"/>
  <c r="BA54" i="87" s="1"/>
  <c r="AG55" i="87"/>
  <c r="U65" i="87"/>
  <c r="J65" i="87"/>
  <c r="CF67" i="87"/>
  <c r="E67" i="87" s="1"/>
  <c r="S66" i="87"/>
  <c r="M66" i="87" s="1"/>
  <c r="V66" i="87"/>
  <c r="R66" i="87"/>
  <c r="K66" i="87"/>
  <c r="A66" i="87"/>
  <c r="AE58" i="87"/>
  <c r="B177" i="74"/>
  <c r="L38" i="74"/>
  <c r="Q39" i="74"/>
  <c r="R51" i="74"/>
  <c r="K50" i="74"/>
  <c r="CE65" i="74"/>
  <c r="P65" i="74" s="1"/>
  <c r="D65" i="74" s="1"/>
  <c r="BH66" i="74"/>
  <c r="BJ66" i="74"/>
  <c r="BL66" i="74"/>
  <c r="BN66" i="74"/>
  <c r="BP66" i="74"/>
  <c r="BR66" i="74"/>
  <c r="BT66" i="74"/>
  <c r="BV66" i="74"/>
  <c r="BX66" i="74"/>
  <c r="BZ66" i="74"/>
  <c r="CB66" i="74"/>
  <c r="CD66" i="74"/>
  <c r="BI66" i="74"/>
  <c r="BK66" i="74"/>
  <c r="BM66" i="74"/>
  <c r="BO66" i="74"/>
  <c r="BQ66" i="74"/>
  <c r="BS66" i="74"/>
  <c r="BU66" i="74"/>
  <c r="BW66" i="74"/>
  <c r="BY66" i="74"/>
  <c r="CA66" i="74"/>
  <c r="CC66" i="74"/>
  <c r="Z66" i="74"/>
  <c r="BG66" i="74"/>
  <c r="C66" i="74"/>
  <c r="N66" i="74" s="1"/>
  <c r="CF64" i="74"/>
  <c r="E64" i="74" s="1"/>
  <c r="AD41" i="87" l="1"/>
  <c r="AC42" i="87"/>
  <c r="CE68" i="87"/>
  <c r="P68" i="87" s="1"/>
  <c r="D68" i="87" s="1"/>
  <c r="B70" i="87"/>
  <c r="CD69" i="87"/>
  <c r="CB69" i="87"/>
  <c r="BZ69" i="87"/>
  <c r="BX69" i="87"/>
  <c r="BV69" i="87"/>
  <c r="BT69" i="87"/>
  <c r="BR69" i="87"/>
  <c r="BP69" i="87"/>
  <c r="BN69" i="87"/>
  <c r="BL69" i="87"/>
  <c r="BJ69" i="87"/>
  <c r="BH69" i="87"/>
  <c r="Z69" i="87"/>
  <c r="C69" i="87"/>
  <c r="N69" i="87" s="1"/>
  <c r="CC69" i="87"/>
  <c r="CA69" i="87"/>
  <c r="BY69" i="87"/>
  <c r="BW69" i="87"/>
  <c r="BU69" i="87"/>
  <c r="BS69" i="87"/>
  <c r="BQ69" i="87"/>
  <c r="BO69" i="87"/>
  <c r="BM69" i="87"/>
  <c r="BK69" i="87"/>
  <c r="BI69" i="87"/>
  <c r="BG69" i="87"/>
  <c r="CF68" i="87"/>
  <c r="E68" i="87" s="1"/>
  <c r="V67" i="87"/>
  <c r="R67" i="87"/>
  <c r="K67" i="87"/>
  <c r="A67" i="87"/>
  <c r="S67" i="87"/>
  <c r="M67" i="87" s="1"/>
  <c r="L58" i="87"/>
  <c r="Q59" i="87"/>
  <c r="AE57" i="87"/>
  <c r="U66" i="87"/>
  <c r="J66" i="87"/>
  <c r="T65" i="87"/>
  <c r="AH55" i="87"/>
  <c r="AI55" i="87" s="1"/>
  <c r="AJ55" i="87" s="1"/>
  <c r="AK55" i="87" s="1"/>
  <c r="AL55" i="87" s="1"/>
  <c r="AM55" i="87" s="1"/>
  <c r="AN55" i="87" s="1"/>
  <c r="AO55" i="87" s="1"/>
  <c r="AP55" i="87" s="1"/>
  <c r="AQ55" i="87" s="1"/>
  <c r="AR55" i="87" s="1"/>
  <c r="AS55" i="87" s="1"/>
  <c r="AT55" i="87" s="1"/>
  <c r="AU55" i="87" s="1"/>
  <c r="AV55" i="87" s="1"/>
  <c r="AW55" i="87" s="1"/>
  <c r="AX55" i="87" s="1"/>
  <c r="AY55" i="87" s="1"/>
  <c r="AZ55" i="87" s="1"/>
  <c r="BA55" i="87" s="1"/>
  <c r="AG56" i="87"/>
  <c r="AH56" i="87" s="1"/>
  <c r="AI56" i="87" s="1"/>
  <c r="AJ56" i="87" s="1"/>
  <c r="AK56" i="87" s="1"/>
  <c r="AL56" i="87" s="1"/>
  <c r="AM56" i="87" s="1"/>
  <c r="AN56" i="87" s="1"/>
  <c r="AO56" i="87" s="1"/>
  <c r="AP56" i="87" s="1"/>
  <c r="AQ56" i="87" s="1"/>
  <c r="AR56" i="87" s="1"/>
  <c r="AS56" i="87" s="1"/>
  <c r="AT56" i="87" s="1"/>
  <c r="AU56" i="87" s="1"/>
  <c r="AV56" i="87" s="1"/>
  <c r="AW56" i="87" s="1"/>
  <c r="AX56" i="87" s="1"/>
  <c r="AY56" i="87" s="1"/>
  <c r="AZ56" i="87" s="1"/>
  <c r="BA56" i="87" s="1"/>
  <c r="B178" i="74"/>
  <c r="L39" i="74"/>
  <c r="Q40" i="74"/>
  <c r="K51" i="74"/>
  <c r="R52" i="74"/>
  <c r="V64" i="74"/>
  <c r="S64" i="74"/>
  <c r="J64" i="74" s="1"/>
  <c r="A64" i="74"/>
  <c r="CF65" i="74"/>
  <c r="E65" i="74" s="1"/>
  <c r="BH67" i="74"/>
  <c r="BJ67" i="74"/>
  <c r="BL67" i="74"/>
  <c r="BN67" i="74"/>
  <c r="BP67" i="74"/>
  <c r="BR67" i="74"/>
  <c r="BT67" i="74"/>
  <c r="BV67" i="74"/>
  <c r="BX67" i="74"/>
  <c r="BZ67" i="74"/>
  <c r="CB67" i="74"/>
  <c r="CD67" i="74"/>
  <c r="Z67" i="74"/>
  <c r="BI67" i="74"/>
  <c r="BK67" i="74"/>
  <c r="BM67" i="74"/>
  <c r="BO67" i="74"/>
  <c r="BQ67" i="74"/>
  <c r="BS67" i="74"/>
  <c r="BU67" i="74"/>
  <c r="BW67" i="74"/>
  <c r="BY67" i="74"/>
  <c r="CA67" i="74"/>
  <c r="CC67" i="74"/>
  <c r="BG67" i="74"/>
  <c r="C67" i="74"/>
  <c r="N67" i="74" s="1"/>
  <c r="CE66" i="74"/>
  <c r="P66" i="74" s="1"/>
  <c r="D66" i="74" s="1"/>
  <c r="AD42" i="87" l="1"/>
  <c r="AC43" i="87"/>
  <c r="T66" i="87"/>
  <c r="AG57" i="87"/>
  <c r="U67" i="87"/>
  <c r="J67" i="87"/>
  <c r="CE69" i="87"/>
  <c r="P69" i="87" s="1"/>
  <c r="D69" i="87" s="1"/>
  <c r="CC70" i="87"/>
  <c r="CA70" i="87"/>
  <c r="BY70" i="87"/>
  <c r="BW70" i="87"/>
  <c r="BU70" i="87"/>
  <c r="BS70" i="87"/>
  <c r="BQ70" i="87"/>
  <c r="BO70" i="87"/>
  <c r="BM70" i="87"/>
  <c r="BK70" i="87"/>
  <c r="BI70" i="87"/>
  <c r="BG70" i="87"/>
  <c r="AE70" i="87"/>
  <c r="B71" i="87"/>
  <c r="CD70" i="87"/>
  <c r="CB70" i="87"/>
  <c r="BZ70" i="87"/>
  <c r="BX70" i="87"/>
  <c r="BV70" i="87"/>
  <c r="BT70" i="87"/>
  <c r="BR70" i="87"/>
  <c r="BP70" i="87"/>
  <c r="BN70" i="87"/>
  <c r="BL70" i="87"/>
  <c r="BJ70" i="87"/>
  <c r="BH70" i="87"/>
  <c r="Z70" i="87"/>
  <c r="C70" i="87"/>
  <c r="N70" i="87" s="1"/>
  <c r="L59" i="87"/>
  <c r="Q60" i="87"/>
  <c r="CF69" i="87"/>
  <c r="E69" i="87" s="1"/>
  <c r="S68" i="87"/>
  <c r="M68" i="87" s="1"/>
  <c r="V68" i="87"/>
  <c r="R68" i="87"/>
  <c r="K68" i="87"/>
  <c r="A68" i="87"/>
  <c r="B179" i="74"/>
  <c r="Q41" i="74"/>
  <c r="L40" i="74"/>
  <c r="K52" i="74"/>
  <c r="R53" i="74"/>
  <c r="V65" i="74"/>
  <c r="S65" i="74"/>
  <c r="J65" i="74" s="1"/>
  <c r="A65" i="74"/>
  <c r="BH68" i="74"/>
  <c r="BJ68" i="74"/>
  <c r="BL68" i="74"/>
  <c r="BN68" i="74"/>
  <c r="BP68" i="74"/>
  <c r="BR68" i="74"/>
  <c r="BT68" i="74"/>
  <c r="BV68" i="74"/>
  <c r="BX68" i="74"/>
  <c r="BZ68" i="74"/>
  <c r="CB68" i="74"/>
  <c r="CD68" i="74"/>
  <c r="BI68" i="74"/>
  <c r="BK68" i="74"/>
  <c r="BM68" i="74"/>
  <c r="BO68" i="74"/>
  <c r="BQ68" i="74"/>
  <c r="BS68" i="74"/>
  <c r="BU68" i="74"/>
  <c r="BW68" i="74"/>
  <c r="BY68" i="74"/>
  <c r="CA68" i="74"/>
  <c r="CC68" i="74"/>
  <c r="Z68" i="74"/>
  <c r="BG68" i="74"/>
  <c r="C68" i="74"/>
  <c r="N68" i="74" s="1"/>
  <c r="M64" i="74"/>
  <c r="CE67" i="74"/>
  <c r="P67" i="74" s="1"/>
  <c r="D67" i="74" s="1"/>
  <c r="CF66" i="74"/>
  <c r="E66" i="74" s="1"/>
  <c r="AD43" i="87" l="1"/>
  <c r="AC44" i="87"/>
  <c r="U68" i="87"/>
  <c r="J68" i="87"/>
  <c r="L60" i="87"/>
  <c r="Q61" i="87"/>
  <c r="CE70" i="87"/>
  <c r="P70" i="87" s="1"/>
  <c r="D70" i="87" s="1"/>
  <c r="B72" i="87"/>
  <c r="CD71" i="87"/>
  <c r="CB71" i="87"/>
  <c r="BZ71" i="87"/>
  <c r="BX71" i="87"/>
  <c r="BV71" i="87"/>
  <c r="BT71" i="87"/>
  <c r="BR71" i="87"/>
  <c r="BP71" i="87"/>
  <c r="BN71" i="87"/>
  <c r="BL71" i="87"/>
  <c r="BJ71" i="87"/>
  <c r="BH71" i="87"/>
  <c r="Z71" i="87"/>
  <c r="C71" i="87"/>
  <c r="N71" i="87" s="1"/>
  <c r="CC71" i="87"/>
  <c r="CA71" i="87"/>
  <c r="BY71" i="87"/>
  <c r="BW71" i="87"/>
  <c r="BU71" i="87"/>
  <c r="BS71" i="87"/>
  <c r="BQ71" i="87"/>
  <c r="BO71" i="87"/>
  <c r="BM71" i="87"/>
  <c r="BK71" i="87"/>
  <c r="BI71" i="87"/>
  <c r="BG71" i="87"/>
  <c r="CF70" i="87"/>
  <c r="E70" i="87" s="1"/>
  <c r="V69" i="87"/>
  <c r="R69" i="87"/>
  <c r="K69" i="87"/>
  <c r="A69" i="87"/>
  <c r="W69" i="87"/>
  <c r="S69" i="87" s="1"/>
  <c r="BB63" i="87"/>
  <c r="BB62" i="87" s="1"/>
  <c r="BB61" i="87" s="1"/>
  <c r="BB60" i="87" s="1"/>
  <c r="BB59" i="87" s="1"/>
  <c r="BB58" i="87" s="1"/>
  <c r="BB57" i="87" s="1"/>
  <c r="AE69" i="87"/>
  <c r="T67" i="87"/>
  <c r="AH57" i="87"/>
  <c r="AI57" i="87" s="1"/>
  <c r="AJ57" i="87" s="1"/>
  <c r="AK57" i="87" s="1"/>
  <c r="AL57" i="87" s="1"/>
  <c r="AM57" i="87" s="1"/>
  <c r="AN57" i="87" s="1"/>
  <c r="AO57" i="87" s="1"/>
  <c r="AP57" i="87" s="1"/>
  <c r="AQ57" i="87" s="1"/>
  <c r="AR57" i="87" s="1"/>
  <c r="AS57" i="87" s="1"/>
  <c r="AT57" i="87" s="1"/>
  <c r="AU57" i="87" s="1"/>
  <c r="AV57" i="87" s="1"/>
  <c r="AW57" i="87" s="1"/>
  <c r="AX57" i="87" s="1"/>
  <c r="AY57" i="87" s="1"/>
  <c r="AZ57" i="87" s="1"/>
  <c r="BA57" i="87" s="1"/>
  <c r="AG58" i="87"/>
  <c r="B180" i="74"/>
  <c r="L41" i="74"/>
  <c r="Q42" i="74"/>
  <c r="R54" i="74"/>
  <c r="K53" i="74"/>
  <c r="CF67" i="74"/>
  <c r="E67" i="74" s="1"/>
  <c r="V66" i="74"/>
  <c r="S66" i="74"/>
  <c r="J66" i="74" s="1"/>
  <c r="A66" i="74"/>
  <c r="V63" i="74"/>
  <c r="A63" i="74"/>
  <c r="V62" i="74"/>
  <c r="A62" i="74"/>
  <c r="BH69" i="74"/>
  <c r="BJ69" i="74"/>
  <c r="BL69" i="74"/>
  <c r="BN69" i="74"/>
  <c r="BP69" i="74"/>
  <c r="BR69" i="74"/>
  <c r="BT69" i="74"/>
  <c r="BV69" i="74"/>
  <c r="BX69" i="74"/>
  <c r="BZ69" i="74"/>
  <c r="CB69" i="74"/>
  <c r="CD69" i="74"/>
  <c r="Z69" i="74"/>
  <c r="BI69" i="74"/>
  <c r="BK69" i="74"/>
  <c r="BM69" i="74"/>
  <c r="BO69" i="74"/>
  <c r="BQ69" i="74"/>
  <c r="BS69" i="74"/>
  <c r="BU69" i="74"/>
  <c r="BW69" i="74"/>
  <c r="BY69" i="74"/>
  <c r="CA69" i="74"/>
  <c r="CC69" i="74"/>
  <c r="BG69" i="74"/>
  <c r="C69" i="74"/>
  <c r="N69" i="74" s="1"/>
  <c r="CE68" i="74"/>
  <c r="P68" i="74" s="1"/>
  <c r="D68" i="74" s="1"/>
  <c r="M65" i="74"/>
  <c r="AD44" i="87" l="1"/>
  <c r="AC45" i="87"/>
  <c r="U69" i="87"/>
  <c r="J69" i="87"/>
  <c r="CE71" i="87"/>
  <c r="P71" i="87" s="1"/>
  <c r="D71" i="87" s="1"/>
  <c r="CC72" i="87"/>
  <c r="CA72" i="87"/>
  <c r="BY72" i="87"/>
  <c r="BW72" i="87"/>
  <c r="BU72" i="87"/>
  <c r="BS72" i="87"/>
  <c r="BQ72" i="87"/>
  <c r="BO72" i="87"/>
  <c r="BM72" i="87"/>
  <c r="BK72" i="87"/>
  <c r="BI72" i="87"/>
  <c r="BG72" i="87"/>
  <c r="B73" i="87"/>
  <c r="CD72" i="87"/>
  <c r="CB72" i="87"/>
  <c r="BZ72" i="87"/>
  <c r="BX72" i="87"/>
  <c r="BV72" i="87"/>
  <c r="BT72" i="87"/>
  <c r="BR72" i="87"/>
  <c r="BP72" i="87"/>
  <c r="BN72" i="87"/>
  <c r="BL72" i="87"/>
  <c r="BJ72" i="87"/>
  <c r="BH72" i="87"/>
  <c r="Z72" i="87"/>
  <c r="C72" i="87"/>
  <c r="N72" i="87" s="1"/>
  <c r="AH58" i="87"/>
  <c r="AI58" i="87" s="1"/>
  <c r="AJ58" i="87" s="1"/>
  <c r="AK58" i="87" s="1"/>
  <c r="AL58" i="87" s="1"/>
  <c r="AM58" i="87" s="1"/>
  <c r="AN58" i="87" s="1"/>
  <c r="AO58" i="87" s="1"/>
  <c r="AP58" i="87" s="1"/>
  <c r="AQ58" i="87" s="1"/>
  <c r="AR58" i="87" s="1"/>
  <c r="AS58" i="87" s="1"/>
  <c r="AT58" i="87" s="1"/>
  <c r="AU58" i="87" s="1"/>
  <c r="AV58" i="87" s="1"/>
  <c r="AW58" i="87" s="1"/>
  <c r="AX58" i="87" s="1"/>
  <c r="AY58" i="87" s="1"/>
  <c r="AZ58" i="87" s="1"/>
  <c r="BA58" i="87" s="1"/>
  <c r="AG59" i="87"/>
  <c r="AE68" i="87"/>
  <c r="X69" i="87"/>
  <c r="Y69" i="87" s="1"/>
  <c r="AA69" i="87"/>
  <c r="AB69" i="87" s="1"/>
  <c r="W66" i="87"/>
  <c r="CF71" i="87"/>
  <c r="E71" i="87" s="1"/>
  <c r="S70" i="87"/>
  <c r="V70" i="87"/>
  <c r="W70" i="87" s="1"/>
  <c r="R70" i="87"/>
  <c r="K70" i="87"/>
  <c r="A70" i="87"/>
  <c r="L61" i="87"/>
  <c r="Q62" i="87"/>
  <c r="T68" i="87"/>
  <c r="W67" i="87"/>
  <c r="W62" i="74"/>
  <c r="X62" i="74" s="1"/>
  <c r="W59" i="74"/>
  <c r="X59" i="74" s="1"/>
  <c r="W61" i="74"/>
  <c r="X61" i="74" s="1"/>
  <c r="W60" i="74"/>
  <c r="X60" i="74" s="1"/>
  <c r="W58" i="74"/>
  <c r="X58" i="74" s="1"/>
  <c r="W57" i="74"/>
  <c r="X57" i="74" s="1"/>
  <c r="W63" i="74"/>
  <c r="X63" i="74" s="1"/>
  <c r="Y63" i="74" s="1"/>
  <c r="B181" i="74"/>
  <c r="L42" i="74"/>
  <c r="Q43" i="74"/>
  <c r="R55" i="74"/>
  <c r="K54" i="74"/>
  <c r="S63" i="74"/>
  <c r="J63" i="74" s="1"/>
  <c r="CE69" i="74"/>
  <c r="P69" i="74" s="1"/>
  <c r="D69" i="74" s="1"/>
  <c r="V67" i="74"/>
  <c r="S67" i="74"/>
  <c r="J67" i="74" s="1"/>
  <c r="A67" i="74"/>
  <c r="BH70" i="74"/>
  <c r="BJ70" i="74"/>
  <c r="BL70" i="74"/>
  <c r="BN70" i="74"/>
  <c r="BP70" i="74"/>
  <c r="BR70" i="74"/>
  <c r="BT70" i="74"/>
  <c r="BV70" i="74"/>
  <c r="BX70" i="74"/>
  <c r="BZ70" i="74"/>
  <c r="CB70" i="74"/>
  <c r="CD70" i="74"/>
  <c r="BI70" i="74"/>
  <c r="BK70" i="74"/>
  <c r="BM70" i="74"/>
  <c r="BO70" i="74"/>
  <c r="BQ70" i="74"/>
  <c r="BS70" i="74"/>
  <c r="BU70" i="74"/>
  <c r="BW70" i="74"/>
  <c r="BY70" i="74"/>
  <c r="CA70" i="74"/>
  <c r="CC70" i="74"/>
  <c r="Z70" i="74"/>
  <c r="BG70" i="74"/>
  <c r="C70" i="74"/>
  <c r="N70" i="74" s="1"/>
  <c r="CF68" i="74"/>
  <c r="E68" i="74" s="1"/>
  <c r="AA63" i="74"/>
  <c r="AB63" i="74" s="1"/>
  <c r="M66" i="74"/>
  <c r="AD45" i="87" l="1"/>
  <c r="AC46" i="87"/>
  <c r="AA70" i="87"/>
  <c r="AB70" i="87" s="1"/>
  <c r="X70" i="87"/>
  <c r="Y70" i="87" s="1"/>
  <c r="AA66" i="87"/>
  <c r="AB66" i="87" s="1"/>
  <c r="X66" i="87"/>
  <c r="Y66" i="87" s="1"/>
  <c r="L62" i="87"/>
  <c r="Q63" i="87"/>
  <c r="L63" i="87" s="1"/>
  <c r="AH59" i="87"/>
  <c r="AI59" i="87" s="1"/>
  <c r="AJ59" i="87" s="1"/>
  <c r="AK59" i="87" s="1"/>
  <c r="AL59" i="87" s="1"/>
  <c r="AM59" i="87" s="1"/>
  <c r="AN59" i="87" s="1"/>
  <c r="AO59" i="87" s="1"/>
  <c r="AP59" i="87" s="1"/>
  <c r="AQ59" i="87" s="1"/>
  <c r="AR59" i="87" s="1"/>
  <c r="AS59" i="87" s="1"/>
  <c r="AT59" i="87" s="1"/>
  <c r="AU59" i="87" s="1"/>
  <c r="AV59" i="87" s="1"/>
  <c r="AW59" i="87" s="1"/>
  <c r="AX59" i="87" s="1"/>
  <c r="AY59" i="87" s="1"/>
  <c r="AZ59" i="87" s="1"/>
  <c r="BA59" i="87" s="1"/>
  <c r="AG60" i="87"/>
  <c r="CE72" i="87"/>
  <c r="P72" i="87" s="1"/>
  <c r="D72" i="87" s="1"/>
  <c r="B74" i="87"/>
  <c r="CD73" i="87"/>
  <c r="CB73" i="87"/>
  <c r="BZ73" i="87"/>
  <c r="BX73" i="87"/>
  <c r="BV73" i="87"/>
  <c r="BT73" i="87"/>
  <c r="BR73" i="87"/>
  <c r="BP73" i="87"/>
  <c r="BN73" i="87"/>
  <c r="BL73" i="87"/>
  <c r="BJ73" i="87"/>
  <c r="BH73" i="87"/>
  <c r="Z73" i="87"/>
  <c r="C73" i="87"/>
  <c r="N73" i="87" s="1"/>
  <c r="CC73" i="87"/>
  <c r="CA73" i="87"/>
  <c r="BY73" i="87"/>
  <c r="BW73" i="87"/>
  <c r="BU73" i="87"/>
  <c r="BS73" i="87"/>
  <c r="BQ73" i="87"/>
  <c r="BO73" i="87"/>
  <c r="BM73" i="87"/>
  <c r="BK73" i="87"/>
  <c r="BI73" i="87"/>
  <c r="BG73" i="87"/>
  <c r="CF72" i="87"/>
  <c r="E72" i="87" s="1"/>
  <c r="V71" i="87"/>
  <c r="R71" i="87"/>
  <c r="K71" i="87"/>
  <c r="A71" i="87"/>
  <c r="S71" i="87"/>
  <c r="M71" i="87" s="1"/>
  <c r="X67" i="87"/>
  <c r="Y67" i="87" s="1"/>
  <c r="AA67" i="87"/>
  <c r="AB67" i="87" s="1"/>
  <c r="W64" i="87"/>
  <c r="W65" i="87"/>
  <c r="U70" i="87"/>
  <c r="J70" i="87"/>
  <c r="AE67" i="87"/>
  <c r="T69" i="87"/>
  <c r="M69" i="87" s="1"/>
  <c r="W68" i="87"/>
  <c r="BB63" i="74"/>
  <c r="BB62" i="74" s="1"/>
  <c r="BB61" i="74" s="1"/>
  <c r="BB60" i="74" s="1"/>
  <c r="BB59" i="74" s="1"/>
  <c r="BB58" i="74" s="1"/>
  <c r="BB57" i="74" s="1"/>
  <c r="B182" i="74"/>
  <c r="L43" i="74"/>
  <c r="Q44" i="74"/>
  <c r="K55" i="74"/>
  <c r="R56" i="74"/>
  <c r="V68" i="74"/>
  <c r="S68" i="74"/>
  <c r="J68" i="74" s="1"/>
  <c r="A68" i="74"/>
  <c r="AA59" i="74"/>
  <c r="AB59" i="74" s="1"/>
  <c r="Y59" i="74"/>
  <c r="BH71" i="74"/>
  <c r="BJ71" i="74"/>
  <c r="BL71" i="74"/>
  <c r="BN71" i="74"/>
  <c r="BP71" i="74"/>
  <c r="BR71" i="74"/>
  <c r="BT71" i="74"/>
  <c r="BV71" i="74"/>
  <c r="BX71" i="74"/>
  <c r="BZ71" i="74"/>
  <c r="CB71" i="74"/>
  <c r="CD71" i="74"/>
  <c r="Z71" i="74"/>
  <c r="BI71" i="74"/>
  <c r="BK71" i="74"/>
  <c r="BM71" i="74"/>
  <c r="BO71" i="74"/>
  <c r="BQ71" i="74"/>
  <c r="BS71" i="74"/>
  <c r="BU71" i="74"/>
  <c r="BW71" i="74"/>
  <c r="BY71" i="74"/>
  <c r="CA71" i="74"/>
  <c r="CC71" i="74"/>
  <c r="BG71" i="74"/>
  <c r="C71" i="74"/>
  <c r="N71" i="74" s="1"/>
  <c r="CE70" i="74"/>
  <c r="P70" i="74" s="1"/>
  <c r="D70" i="74" s="1"/>
  <c r="M67" i="74"/>
  <c r="AA61" i="74"/>
  <c r="AB61" i="74" s="1"/>
  <c r="Y61" i="74"/>
  <c r="AA58" i="74"/>
  <c r="AB58" i="74" s="1"/>
  <c r="Y58" i="74"/>
  <c r="AA57" i="74"/>
  <c r="AB57" i="74" s="1"/>
  <c r="Y57" i="74"/>
  <c r="AA62" i="74"/>
  <c r="AB62" i="74" s="1"/>
  <c r="Y62" i="74"/>
  <c r="S62" i="74"/>
  <c r="AA60" i="74"/>
  <c r="AB60" i="74" s="1"/>
  <c r="Y60" i="74"/>
  <c r="CF69" i="74"/>
  <c r="E69" i="74" s="1"/>
  <c r="AD46" i="87" l="1"/>
  <c r="AC47" i="87"/>
  <c r="AA68" i="87"/>
  <c r="AB68" i="87" s="1"/>
  <c r="X68" i="87"/>
  <c r="Y68" i="87" s="1"/>
  <c r="AE66" i="87"/>
  <c r="T70" i="87"/>
  <c r="M70" i="87" s="1"/>
  <c r="X65" i="87"/>
  <c r="Y65" i="87" s="1"/>
  <c r="AA65" i="87"/>
  <c r="AB65" i="87" s="1"/>
  <c r="U71" i="87"/>
  <c r="J71" i="87"/>
  <c r="CE73" i="87"/>
  <c r="P73" i="87" s="1"/>
  <c r="D73" i="87" s="1"/>
  <c r="CC74" i="87"/>
  <c r="CA74" i="87"/>
  <c r="BY74" i="87"/>
  <c r="BW74" i="87"/>
  <c r="BU74" i="87"/>
  <c r="BS74" i="87"/>
  <c r="BQ74" i="87"/>
  <c r="BO74" i="87"/>
  <c r="BM74" i="87"/>
  <c r="BK74" i="87"/>
  <c r="BI74" i="87"/>
  <c r="BG74" i="87"/>
  <c r="B75" i="87"/>
  <c r="CD74" i="87"/>
  <c r="CB74" i="87"/>
  <c r="BZ74" i="87"/>
  <c r="BX74" i="87"/>
  <c r="BV74" i="87"/>
  <c r="BT74" i="87"/>
  <c r="BR74" i="87"/>
  <c r="BP74" i="87"/>
  <c r="BN74" i="87"/>
  <c r="BL74" i="87"/>
  <c r="BJ74" i="87"/>
  <c r="BH74" i="87"/>
  <c r="CE74" i="87" s="1"/>
  <c r="Z74" i="87"/>
  <c r="P74" i="87"/>
  <c r="D74" i="87" s="1"/>
  <c r="C74" i="87"/>
  <c r="N74" i="87" s="1"/>
  <c r="AH60" i="87"/>
  <c r="AI60" i="87" s="1"/>
  <c r="AJ60" i="87" s="1"/>
  <c r="AK60" i="87" s="1"/>
  <c r="AL60" i="87" s="1"/>
  <c r="AM60" i="87" s="1"/>
  <c r="AN60" i="87" s="1"/>
  <c r="AO60" i="87" s="1"/>
  <c r="AP60" i="87" s="1"/>
  <c r="AQ60" i="87" s="1"/>
  <c r="AR60" i="87" s="1"/>
  <c r="AS60" i="87" s="1"/>
  <c r="AT60" i="87" s="1"/>
  <c r="AU60" i="87" s="1"/>
  <c r="AV60" i="87" s="1"/>
  <c r="AW60" i="87" s="1"/>
  <c r="AX60" i="87" s="1"/>
  <c r="AY60" i="87" s="1"/>
  <c r="AZ60" i="87" s="1"/>
  <c r="BA60" i="87" s="1"/>
  <c r="AG61" i="87"/>
  <c r="AA64" i="87"/>
  <c r="AB64" i="87" s="1"/>
  <c r="Q64" i="87"/>
  <c r="L64" i="87" s="1"/>
  <c r="X64" i="87"/>
  <c r="Y64" i="87" s="1"/>
  <c r="CF73" i="87"/>
  <c r="E73" i="87" s="1"/>
  <c r="S72" i="87"/>
  <c r="M72" i="87" s="1"/>
  <c r="V72" i="87"/>
  <c r="R72" i="87"/>
  <c r="K72" i="87"/>
  <c r="A72" i="87"/>
  <c r="U62" i="74"/>
  <c r="U63" i="74" s="1"/>
  <c r="U64" i="74" s="1"/>
  <c r="U65" i="74" s="1"/>
  <c r="U66" i="74" s="1"/>
  <c r="U67" i="74" s="1"/>
  <c r="U68" i="74" s="1"/>
  <c r="J62" i="74"/>
  <c r="B183" i="74"/>
  <c r="L44" i="74"/>
  <c r="Q45" i="74"/>
  <c r="K56" i="74"/>
  <c r="R57" i="74"/>
  <c r="CF70" i="74"/>
  <c r="E70" i="74" s="1"/>
  <c r="V69" i="74"/>
  <c r="S69" i="74"/>
  <c r="J69" i="74" s="1"/>
  <c r="A69" i="74"/>
  <c r="CE71" i="74"/>
  <c r="P71" i="74" s="1"/>
  <c r="D71" i="74" s="1"/>
  <c r="M68" i="74"/>
  <c r="BI72" i="74"/>
  <c r="BK72" i="74"/>
  <c r="BM72" i="74"/>
  <c r="BO72" i="74"/>
  <c r="BQ72" i="74"/>
  <c r="BS72" i="74"/>
  <c r="BU72" i="74"/>
  <c r="BW72" i="74"/>
  <c r="BY72" i="74"/>
  <c r="CA72" i="74"/>
  <c r="CC72" i="74"/>
  <c r="BH72" i="74"/>
  <c r="BJ72" i="74"/>
  <c r="BL72" i="74"/>
  <c r="BN72" i="74"/>
  <c r="BP72" i="74"/>
  <c r="BR72" i="74"/>
  <c r="BT72" i="74"/>
  <c r="BV72" i="74"/>
  <c r="BX72" i="74"/>
  <c r="BZ72" i="74"/>
  <c r="CB72" i="74"/>
  <c r="CD72" i="74"/>
  <c r="Z72" i="74"/>
  <c r="C72" i="74"/>
  <c r="N72" i="74" s="1"/>
  <c r="BG72" i="74"/>
  <c r="AD47" i="87" l="1"/>
  <c r="AC48" i="87"/>
  <c r="U72" i="87"/>
  <c r="J72" i="87"/>
  <c r="S74" i="87"/>
  <c r="M74" i="87" s="1"/>
  <c r="V74" i="87"/>
  <c r="A74" i="87"/>
  <c r="B76" i="87"/>
  <c r="CD75" i="87"/>
  <c r="CB75" i="87"/>
  <c r="BZ75" i="87"/>
  <c r="BX75" i="87"/>
  <c r="BV75" i="87"/>
  <c r="BT75" i="87"/>
  <c r="BR75" i="87"/>
  <c r="BP75" i="87"/>
  <c r="BN75" i="87"/>
  <c r="BL75" i="87"/>
  <c r="BJ75" i="87"/>
  <c r="BH75" i="87"/>
  <c r="Z75" i="87"/>
  <c r="C75" i="87"/>
  <c r="N75" i="87" s="1"/>
  <c r="CC75" i="87"/>
  <c r="CA75" i="87"/>
  <c r="BY75" i="87"/>
  <c r="BW75" i="87"/>
  <c r="BU75" i="87"/>
  <c r="BS75" i="87"/>
  <c r="BQ75" i="87"/>
  <c r="BO75" i="87"/>
  <c r="BM75" i="87"/>
  <c r="BK75" i="87"/>
  <c r="BI75" i="87"/>
  <c r="BG75" i="87"/>
  <c r="CF74" i="87"/>
  <c r="E74" i="87" s="1"/>
  <c r="V73" i="87"/>
  <c r="R73" i="87"/>
  <c r="R74" i="87" s="1"/>
  <c r="K74" i="87" s="1"/>
  <c r="A73" i="87"/>
  <c r="S73" i="87"/>
  <c r="M73" i="87" s="1"/>
  <c r="AE65" i="87"/>
  <c r="AH61" i="87"/>
  <c r="AI61" i="87" s="1"/>
  <c r="AJ61" i="87" s="1"/>
  <c r="AK61" i="87" s="1"/>
  <c r="AL61" i="87" s="1"/>
  <c r="AM61" i="87" s="1"/>
  <c r="AN61" i="87" s="1"/>
  <c r="AO61" i="87" s="1"/>
  <c r="AP61" i="87" s="1"/>
  <c r="AQ61" i="87" s="1"/>
  <c r="AR61" i="87" s="1"/>
  <c r="AS61" i="87" s="1"/>
  <c r="AT61" i="87" s="1"/>
  <c r="AU61" i="87" s="1"/>
  <c r="AV61" i="87" s="1"/>
  <c r="AW61" i="87" s="1"/>
  <c r="AX61" i="87" s="1"/>
  <c r="AY61" i="87" s="1"/>
  <c r="AZ61" i="87" s="1"/>
  <c r="BA61" i="87" s="1"/>
  <c r="AG62" i="87"/>
  <c r="T71" i="87"/>
  <c r="Q65" i="87"/>
  <c r="W69" i="74"/>
  <c r="X69" i="74" s="1"/>
  <c r="Y69" i="74" s="1"/>
  <c r="B184" i="74"/>
  <c r="Q46" i="74"/>
  <c r="L45" i="74"/>
  <c r="K57" i="74"/>
  <c r="R58" i="74"/>
  <c r="CF71" i="74"/>
  <c r="E71" i="74" s="1"/>
  <c r="BI73" i="74"/>
  <c r="BK73" i="74"/>
  <c r="BM73" i="74"/>
  <c r="BO73" i="74"/>
  <c r="BQ73" i="74"/>
  <c r="BS73" i="74"/>
  <c r="BU73" i="74"/>
  <c r="BW73" i="74"/>
  <c r="BY73" i="74"/>
  <c r="CA73" i="74"/>
  <c r="CC73" i="74"/>
  <c r="Z73" i="74"/>
  <c r="BH73" i="74"/>
  <c r="BJ73" i="74"/>
  <c r="BL73" i="74"/>
  <c r="BN73" i="74"/>
  <c r="BP73" i="74"/>
  <c r="BR73" i="74"/>
  <c r="BT73" i="74"/>
  <c r="BV73" i="74"/>
  <c r="BX73" i="74"/>
  <c r="BZ73" i="74"/>
  <c r="CB73" i="74"/>
  <c r="CD73" i="74"/>
  <c r="C73" i="74"/>
  <c r="N73" i="74" s="1"/>
  <c r="BG73" i="74"/>
  <c r="U69" i="74"/>
  <c r="CE72" i="74"/>
  <c r="P72" i="74" s="1"/>
  <c r="D72" i="74" s="1"/>
  <c r="AD48" i="87" l="1"/>
  <c r="AC49" i="87"/>
  <c r="L65" i="87"/>
  <c r="Q66" i="87"/>
  <c r="AH62" i="87"/>
  <c r="AI62" i="87" s="1"/>
  <c r="AJ62" i="87" s="1"/>
  <c r="AK62" i="87" s="1"/>
  <c r="AL62" i="87" s="1"/>
  <c r="AM62" i="87" s="1"/>
  <c r="AN62" i="87" s="1"/>
  <c r="AO62" i="87" s="1"/>
  <c r="AP62" i="87" s="1"/>
  <c r="AQ62" i="87" s="1"/>
  <c r="AR62" i="87" s="1"/>
  <c r="AS62" i="87" s="1"/>
  <c r="AT62" i="87" s="1"/>
  <c r="AU62" i="87" s="1"/>
  <c r="AV62" i="87" s="1"/>
  <c r="AW62" i="87" s="1"/>
  <c r="AX62" i="87" s="1"/>
  <c r="AY62" i="87" s="1"/>
  <c r="AZ62" i="87" s="1"/>
  <c r="BA62" i="87" s="1"/>
  <c r="AG63" i="87"/>
  <c r="AH63" i="87" s="1"/>
  <c r="AI63" i="87" s="1"/>
  <c r="AJ63" i="87" s="1"/>
  <c r="AK63" i="87" s="1"/>
  <c r="AL63" i="87" s="1"/>
  <c r="AM63" i="87" s="1"/>
  <c r="AN63" i="87" s="1"/>
  <c r="AO63" i="87" s="1"/>
  <c r="AP63" i="87" s="1"/>
  <c r="AQ63" i="87" s="1"/>
  <c r="AR63" i="87" s="1"/>
  <c r="AS63" i="87" s="1"/>
  <c r="AT63" i="87" s="1"/>
  <c r="AU63" i="87" s="1"/>
  <c r="AV63" i="87" s="1"/>
  <c r="AW63" i="87" s="1"/>
  <c r="AX63" i="87" s="1"/>
  <c r="AY63" i="87" s="1"/>
  <c r="AZ63" i="87" s="1"/>
  <c r="BA63" i="87" s="1"/>
  <c r="K73" i="87"/>
  <c r="CE75" i="87"/>
  <c r="P75" i="87" s="1"/>
  <c r="D75" i="87" s="1"/>
  <c r="CC76" i="87"/>
  <c r="CA76" i="87"/>
  <c r="BY76" i="87"/>
  <c r="BW76" i="87"/>
  <c r="BU76" i="87"/>
  <c r="BS76" i="87"/>
  <c r="BQ76" i="87"/>
  <c r="BO76" i="87"/>
  <c r="BM76" i="87"/>
  <c r="BK76" i="87"/>
  <c r="BI76" i="87"/>
  <c r="BG76" i="87"/>
  <c r="B77" i="87"/>
  <c r="CD76" i="87"/>
  <c r="CB76" i="87"/>
  <c r="BZ76" i="87"/>
  <c r="BX76" i="87"/>
  <c r="BV76" i="87"/>
  <c r="BT76" i="87"/>
  <c r="BR76" i="87"/>
  <c r="BP76" i="87"/>
  <c r="BN76" i="87"/>
  <c r="BL76" i="87"/>
  <c r="BJ76" i="87"/>
  <c r="BH76" i="87"/>
  <c r="CE76" i="87" s="1"/>
  <c r="Z76" i="87"/>
  <c r="P76" i="87"/>
  <c r="D76" i="87" s="1"/>
  <c r="C76" i="87"/>
  <c r="N76" i="87" s="1"/>
  <c r="J74" i="87"/>
  <c r="T72" i="87"/>
  <c r="AE64" i="87"/>
  <c r="U73" i="87"/>
  <c r="U74" i="87" s="1"/>
  <c r="J73" i="87"/>
  <c r="CF75" i="87"/>
  <c r="E75" i="87" s="1"/>
  <c r="AA69" i="74"/>
  <c r="AB69" i="74" s="1"/>
  <c r="B185" i="74"/>
  <c r="Q47" i="74"/>
  <c r="L46" i="74"/>
  <c r="K58" i="74"/>
  <c r="R59" i="74"/>
  <c r="V71" i="74"/>
  <c r="S71" i="74"/>
  <c r="J71" i="74" s="1"/>
  <c r="A71" i="74"/>
  <c r="CF72" i="74"/>
  <c r="E72" i="74" s="1"/>
  <c r="CE73" i="74"/>
  <c r="P73" i="74" s="1"/>
  <c r="D73" i="74" s="1"/>
  <c r="BI74" i="74"/>
  <c r="BK74" i="74"/>
  <c r="BM74" i="74"/>
  <c r="BO74" i="74"/>
  <c r="BQ74" i="74"/>
  <c r="BS74" i="74"/>
  <c r="BU74" i="74"/>
  <c r="BW74" i="74"/>
  <c r="BY74" i="74"/>
  <c r="CA74" i="74"/>
  <c r="CC74" i="74"/>
  <c r="BH74" i="74"/>
  <c r="BJ74" i="74"/>
  <c r="BL74" i="74"/>
  <c r="BN74" i="74"/>
  <c r="BP74" i="74"/>
  <c r="BR74" i="74"/>
  <c r="BT74" i="74"/>
  <c r="BV74" i="74"/>
  <c r="BX74" i="74"/>
  <c r="BZ74" i="74"/>
  <c r="CB74" i="74"/>
  <c r="CD74" i="74"/>
  <c r="Z74" i="74"/>
  <c r="C74" i="74"/>
  <c r="N74" i="74" s="1"/>
  <c r="BG74" i="74"/>
  <c r="AD49" i="87" l="1"/>
  <c r="AC50" i="87"/>
  <c r="T73" i="87"/>
  <c r="T74" i="87" s="1"/>
  <c r="AG64" i="87"/>
  <c r="V76" i="87"/>
  <c r="W76" i="87" s="1"/>
  <c r="S76" i="87" s="1"/>
  <c r="A76" i="87"/>
  <c r="B78" i="87"/>
  <c r="CD77" i="87"/>
  <c r="CB77" i="87"/>
  <c r="BZ77" i="87"/>
  <c r="BX77" i="87"/>
  <c r="BV77" i="87"/>
  <c r="BT77" i="87"/>
  <c r="BR77" i="87"/>
  <c r="BP77" i="87"/>
  <c r="BN77" i="87"/>
  <c r="BL77" i="87"/>
  <c r="BJ77" i="87"/>
  <c r="BH77" i="87"/>
  <c r="Z77" i="87"/>
  <c r="C77" i="87"/>
  <c r="N77" i="87" s="1"/>
  <c r="CC77" i="87"/>
  <c r="CA77" i="87"/>
  <c r="BY77" i="87"/>
  <c r="BW77" i="87"/>
  <c r="BU77" i="87"/>
  <c r="BS77" i="87"/>
  <c r="BQ77" i="87"/>
  <c r="BO77" i="87"/>
  <c r="BM77" i="87"/>
  <c r="BK77" i="87"/>
  <c r="BI77" i="87"/>
  <c r="BG77" i="87"/>
  <c r="AE77" i="87"/>
  <c r="CF76" i="87"/>
  <c r="E76" i="87" s="1"/>
  <c r="V75" i="87"/>
  <c r="R75" i="87"/>
  <c r="R76" i="87" s="1"/>
  <c r="K76" i="87" s="1"/>
  <c r="K75" i="87"/>
  <c r="A75" i="87"/>
  <c r="S75" i="87"/>
  <c r="M75" i="87" s="1"/>
  <c r="L66" i="87"/>
  <c r="Q67" i="87"/>
  <c r="B186" i="74"/>
  <c r="CF73" i="74"/>
  <c r="E73" i="74" s="1"/>
  <c r="L47" i="74"/>
  <c r="Q48" i="74"/>
  <c r="K59" i="74"/>
  <c r="R60" i="74"/>
  <c r="V72" i="74"/>
  <c r="S72" i="74"/>
  <c r="J72" i="74" s="1"/>
  <c r="A72" i="74"/>
  <c r="CE74" i="74"/>
  <c r="P74" i="74" s="1"/>
  <c r="D74" i="74" s="1"/>
  <c r="V70" i="74"/>
  <c r="A70" i="74"/>
  <c r="M71" i="74"/>
  <c r="BI75" i="74"/>
  <c r="BK75" i="74"/>
  <c r="BM75" i="74"/>
  <c r="BO75" i="74"/>
  <c r="BQ75" i="74"/>
  <c r="BS75" i="74"/>
  <c r="BU75" i="74"/>
  <c r="BW75" i="74"/>
  <c r="BY75" i="74"/>
  <c r="CA75" i="74"/>
  <c r="CC75" i="74"/>
  <c r="Z75" i="74"/>
  <c r="BH75" i="74"/>
  <c r="BJ75" i="74"/>
  <c r="BL75" i="74"/>
  <c r="BN75" i="74"/>
  <c r="BP75" i="74"/>
  <c r="BR75" i="74"/>
  <c r="BT75" i="74"/>
  <c r="BV75" i="74"/>
  <c r="BX75" i="74"/>
  <c r="BZ75" i="74"/>
  <c r="CB75" i="74"/>
  <c r="CD75" i="74"/>
  <c r="C75" i="74"/>
  <c r="N75" i="74" s="1"/>
  <c r="BG75" i="74"/>
  <c r="AC51" i="87" l="1"/>
  <c r="AD50" i="87"/>
  <c r="AA76" i="87"/>
  <c r="AB76" i="87" s="1"/>
  <c r="X76" i="87"/>
  <c r="Y76" i="87" s="1"/>
  <c r="L67" i="87"/>
  <c r="Q68" i="87"/>
  <c r="U75" i="87"/>
  <c r="J75" i="87"/>
  <c r="BB70" i="87"/>
  <c r="BB69" i="87" s="1"/>
  <c r="BB68" i="87" s="1"/>
  <c r="BB67" i="87" s="1"/>
  <c r="BB66" i="87" s="1"/>
  <c r="BB65" i="87" s="1"/>
  <c r="BB64" i="87" s="1"/>
  <c r="AH64" i="87" s="1"/>
  <c r="AI64" i="87" s="1"/>
  <c r="AJ64" i="87" s="1"/>
  <c r="AK64" i="87" s="1"/>
  <c r="AL64" i="87" s="1"/>
  <c r="AM64" i="87" s="1"/>
  <c r="AN64" i="87" s="1"/>
  <c r="AO64" i="87" s="1"/>
  <c r="AP64" i="87" s="1"/>
  <c r="AQ64" i="87" s="1"/>
  <c r="AR64" i="87" s="1"/>
  <c r="AS64" i="87" s="1"/>
  <c r="AT64" i="87" s="1"/>
  <c r="AU64" i="87" s="1"/>
  <c r="AV64" i="87" s="1"/>
  <c r="AW64" i="87" s="1"/>
  <c r="AX64" i="87" s="1"/>
  <c r="AY64" i="87" s="1"/>
  <c r="AZ64" i="87" s="1"/>
  <c r="BA64" i="87" s="1"/>
  <c r="AG65" i="87"/>
  <c r="AE76" i="87"/>
  <c r="CE77" i="87"/>
  <c r="P77" i="87" s="1"/>
  <c r="D77" i="87" s="1"/>
  <c r="CC78" i="87"/>
  <c r="CA78" i="87"/>
  <c r="BY78" i="87"/>
  <c r="BW78" i="87"/>
  <c r="BU78" i="87"/>
  <c r="BS78" i="87"/>
  <c r="BQ78" i="87"/>
  <c r="BO78" i="87"/>
  <c r="BM78" i="87"/>
  <c r="BK78" i="87"/>
  <c r="BI78" i="87"/>
  <c r="BG78" i="87"/>
  <c r="B79" i="87"/>
  <c r="CD78" i="87"/>
  <c r="CB78" i="87"/>
  <c r="BZ78" i="87"/>
  <c r="BX78" i="87"/>
  <c r="BV78" i="87"/>
  <c r="BT78" i="87"/>
  <c r="BR78" i="87"/>
  <c r="BP78" i="87"/>
  <c r="BN78" i="87"/>
  <c r="BL78" i="87"/>
  <c r="BJ78" i="87"/>
  <c r="BH78" i="87"/>
  <c r="CE78" i="87" s="1"/>
  <c r="Z78" i="87"/>
  <c r="P78" i="87"/>
  <c r="D78" i="87" s="1"/>
  <c r="C78" i="87"/>
  <c r="N78" i="87" s="1"/>
  <c r="U76" i="87"/>
  <c r="J76" i="87"/>
  <c r="W64" i="74"/>
  <c r="X64" i="74" s="1"/>
  <c r="W65" i="74"/>
  <c r="X65" i="74" s="1"/>
  <c r="W68" i="74"/>
  <c r="X68" i="74" s="1"/>
  <c r="W70" i="74"/>
  <c r="X70" i="74" s="1"/>
  <c r="W66" i="74"/>
  <c r="X66" i="74" s="1"/>
  <c r="W67" i="74"/>
  <c r="X67" i="74" s="1"/>
  <c r="B187" i="74"/>
  <c r="Q49" i="74"/>
  <c r="L48" i="74"/>
  <c r="R61" i="74"/>
  <c r="K60" i="74"/>
  <c r="V73" i="74"/>
  <c r="S73" i="74"/>
  <c r="J73" i="74" s="1"/>
  <c r="A73" i="74"/>
  <c r="AA70" i="74"/>
  <c r="AB70" i="74" s="1"/>
  <c r="S70" i="74"/>
  <c r="Y70" i="74"/>
  <c r="BI76" i="74"/>
  <c r="BK76" i="74"/>
  <c r="BM76" i="74"/>
  <c r="BO76" i="74"/>
  <c r="BQ76" i="74"/>
  <c r="BS76" i="74"/>
  <c r="BU76" i="74"/>
  <c r="BW76" i="74"/>
  <c r="BY76" i="74"/>
  <c r="CA76" i="74"/>
  <c r="CC76" i="74"/>
  <c r="BH76" i="74"/>
  <c r="BJ76" i="74"/>
  <c r="BL76" i="74"/>
  <c r="BN76" i="74"/>
  <c r="BP76" i="74"/>
  <c r="BR76" i="74"/>
  <c r="BT76" i="74"/>
  <c r="BV76" i="74"/>
  <c r="BX76" i="74"/>
  <c r="BZ76" i="74"/>
  <c r="CB76" i="74"/>
  <c r="CD76" i="74"/>
  <c r="Z76" i="74"/>
  <c r="C76" i="74"/>
  <c r="N76" i="74" s="1"/>
  <c r="BG76" i="74"/>
  <c r="CF74" i="74"/>
  <c r="E74" i="74" s="1"/>
  <c r="M72" i="74"/>
  <c r="CE75" i="74"/>
  <c r="P75" i="74" s="1"/>
  <c r="D75" i="74" s="1"/>
  <c r="AD51" i="87" l="1"/>
  <c r="AC52" i="87"/>
  <c r="S78" i="87"/>
  <c r="M78" i="87" s="1"/>
  <c r="V78" i="87"/>
  <c r="A78" i="87"/>
  <c r="B80" i="87"/>
  <c r="CD79" i="87"/>
  <c r="CB79" i="87"/>
  <c r="BZ79" i="87"/>
  <c r="BX79" i="87"/>
  <c r="BV79" i="87"/>
  <c r="BT79" i="87"/>
  <c r="BR79" i="87"/>
  <c r="BP79" i="87"/>
  <c r="BN79" i="87"/>
  <c r="BL79" i="87"/>
  <c r="BJ79" i="87"/>
  <c r="BH79" i="87"/>
  <c r="Z79" i="87"/>
  <c r="C79" i="87"/>
  <c r="N79" i="87" s="1"/>
  <c r="CC79" i="87"/>
  <c r="CA79" i="87"/>
  <c r="BY79" i="87"/>
  <c r="BW79" i="87"/>
  <c r="BU79" i="87"/>
  <c r="BS79" i="87"/>
  <c r="BQ79" i="87"/>
  <c r="BO79" i="87"/>
  <c r="BM79" i="87"/>
  <c r="BK79" i="87"/>
  <c r="BI79" i="87"/>
  <c r="BG79" i="87"/>
  <c r="CF78" i="87"/>
  <c r="E78" i="87" s="1"/>
  <c r="V77" i="87"/>
  <c r="R77" i="87"/>
  <c r="R78" i="87" s="1"/>
  <c r="K78" i="87" s="1"/>
  <c r="K77" i="87"/>
  <c r="A77" i="87"/>
  <c r="W77" i="87"/>
  <c r="S77" i="87"/>
  <c r="AH65" i="87"/>
  <c r="AI65" i="87" s="1"/>
  <c r="AJ65" i="87" s="1"/>
  <c r="AK65" i="87" s="1"/>
  <c r="AL65" i="87" s="1"/>
  <c r="AM65" i="87" s="1"/>
  <c r="AN65" i="87" s="1"/>
  <c r="AO65" i="87" s="1"/>
  <c r="AP65" i="87" s="1"/>
  <c r="AQ65" i="87" s="1"/>
  <c r="AR65" i="87" s="1"/>
  <c r="AS65" i="87" s="1"/>
  <c r="AT65" i="87" s="1"/>
  <c r="AU65" i="87" s="1"/>
  <c r="AV65" i="87" s="1"/>
  <c r="AW65" i="87" s="1"/>
  <c r="AX65" i="87" s="1"/>
  <c r="AY65" i="87" s="1"/>
  <c r="AZ65" i="87" s="1"/>
  <c r="BA65" i="87" s="1"/>
  <c r="AG66" i="87"/>
  <c r="CF77" i="87"/>
  <c r="E77" i="87" s="1"/>
  <c r="AE75" i="87"/>
  <c r="T75" i="87"/>
  <c r="T76" i="87" s="1"/>
  <c r="M76" i="87" s="1"/>
  <c r="L68" i="87"/>
  <c r="Q69" i="87"/>
  <c r="U70" i="74"/>
  <c r="U71" i="74" s="1"/>
  <c r="U72" i="74" s="1"/>
  <c r="J70" i="74"/>
  <c r="B188" i="74"/>
  <c r="L49" i="74"/>
  <c r="Q50" i="74"/>
  <c r="K61" i="74"/>
  <c r="R62" i="74"/>
  <c r="V74" i="74"/>
  <c r="S74" i="74"/>
  <c r="J74" i="74" s="1"/>
  <c r="A74" i="74"/>
  <c r="AA64" i="74"/>
  <c r="AB64" i="74" s="1"/>
  <c r="Y64" i="74"/>
  <c r="AA65" i="74"/>
  <c r="AB65" i="74" s="1"/>
  <c r="Y65" i="74"/>
  <c r="CE76" i="74"/>
  <c r="P76" i="74" s="1"/>
  <c r="D76" i="74" s="1"/>
  <c r="M73" i="74"/>
  <c r="U73" i="74"/>
  <c r="AA66" i="74"/>
  <c r="AB66" i="74" s="1"/>
  <c r="Y66" i="74"/>
  <c r="AA67" i="74"/>
  <c r="AB67" i="74" s="1"/>
  <c r="Y67" i="74"/>
  <c r="AA68" i="74"/>
  <c r="AB68" i="74" s="1"/>
  <c r="Y68" i="74"/>
  <c r="CF75" i="74"/>
  <c r="E75" i="74" s="1"/>
  <c r="BI77" i="74"/>
  <c r="BK77" i="74"/>
  <c r="BM77" i="74"/>
  <c r="BO77" i="74"/>
  <c r="BQ77" i="74"/>
  <c r="BS77" i="74"/>
  <c r="BU77" i="74"/>
  <c r="BW77" i="74"/>
  <c r="BY77" i="74"/>
  <c r="CA77" i="74"/>
  <c r="CC77" i="74"/>
  <c r="Z77" i="74"/>
  <c r="BH77" i="74"/>
  <c r="BJ77" i="74"/>
  <c r="BL77" i="74"/>
  <c r="BN77" i="74"/>
  <c r="BP77" i="74"/>
  <c r="BR77" i="74"/>
  <c r="BT77" i="74"/>
  <c r="BV77" i="74"/>
  <c r="BX77" i="74"/>
  <c r="BZ77" i="74"/>
  <c r="CB77" i="74"/>
  <c r="CD77" i="74"/>
  <c r="C77" i="74"/>
  <c r="N77" i="74" s="1"/>
  <c r="BG77" i="74"/>
  <c r="AD52" i="87" l="1"/>
  <c r="AC53" i="87"/>
  <c r="L69" i="87"/>
  <c r="Q70" i="87"/>
  <c r="L70" i="87" s="1"/>
  <c r="AH66" i="87"/>
  <c r="AI66" i="87" s="1"/>
  <c r="AJ66" i="87" s="1"/>
  <c r="AK66" i="87" s="1"/>
  <c r="AL66" i="87" s="1"/>
  <c r="AM66" i="87" s="1"/>
  <c r="AN66" i="87" s="1"/>
  <c r="AO66" i="87" s="1"/>
  <c r="AP66" i="87" s="1"/>
  <c r="AQ66" i="87" s="1"/>
  <c r="AR66" i="87" s="1"/>
  <c r="AS66" i="87" s="1"/>
  <c r="AT66" i="87" s="1"/>
  <c r="AU66" i="87" s="1"/>
  <c r="AV66" i="87" s="1"/>
  <c r="AW66" i="87" s="1"/>
  <c r="AX66" i="87" s="1"/>
  <c r="AY66" i="87" s="1"/>
  <c r="AZ66" i="87" s="1"/>
  <c r="BA66" i="87" s="1"/>
  <c r="AG67" i="87"/>
  <c r="X77" i="87"/>
  <c r="Y77" i="87" s="1"/>
  <c r="AA77" i="87"/>
  <c r="AB77" i="87" s="1"/>
  <c r="W75" i="87"/>
  <c r="W71" i="87"/>
  <c r="W72" i="87"/>
  <c r="W73" i="87"/>
  <c r="W74" i="87"/>
  <c r="CE79" i="87"/>
  <c r="P79" i="87" s="1"/>
  <c r="D79" i="87" s="1"/>
  <c r="CC80" i="87"/>
  <c r="CA80" i="87"/>
  <c r="BY80" i="87"/>
  <c r="BW80" i="87"/>
  <c r="BU80" i="87"/>
  <c r="BS80" i="87"/>
  <c r="BQ80" i="87"/>
  <c r="BO80" i="87"/>
  <c r="BM80" i="87"/>
  <c r="BK80" i="87"/>
  <c r="BI80" i="87"/>
  <c r="BG80" i="87"/>
  <c r="B81" i="87"/>
  <c r="CD80" i="87"/>
  <c r="CB80" i="87"/>
  <c r="BZ80" i="87"/>
  <c r="BX80" i="87"/>
  <c r="BV80" i="87"/>
  <c r="BT80" i="87"/>
  <c r="BR80" i="87"/>
  <c r="BP80" i="87"/>
  <c r="BN80" i="87"/>
  <c r="BL80" i="87"/>
  <c r="BJ80" i="87"/>
  <c r="BH80" i="87"/>
  <c r="CE80" i="87" s="1"/>
  <c r="Z80" i="87"/>
  <c r="P80" i="87"/>
  <c r="D80" i="87" s="1"/>
  <c r="C80" i="87"/>
  <c r="N80" i="87" s="1"/>
  <c r="J78" i="87"/>
  <c r="AE74" i="87"/>
  <c r="U77" i="87"/>
  <c r="U78" i="87" s="1"/>
  <c r="J77" i="87"/>
  <c r="CF79" i="87"/>
  <c r="E79" i="87" s="1"/>
  <c r="BB70" i="74"/>
  <c r="BB69" i="74" s="1"/>
  <c r="BB68" i="74" s="1"/>
  <c r="BB67" i="74" s="1"/>
  <c r="BB66" i="74" s="1"/>
  <c r="BB65" i="74" s="1"/>
  <c r="BB64" i="74" s="1"/>
  <c r="B189" i="74"/>
  <c r="L50" i="74"/>
  <c r="Q51" i="74"/>
  <c r="R63" i="74"/>
  <c r="K62" i="74"/>
  <c r="M74" i="74"/>
  <c r="U74" i="74"/>
  <c r="CE77" i="74"/>
  <c r="P77" i="74" s="1"/>
  <c r="D77" i="74" s="1"/>
  <c r="BI78" i="74"/>
  <c r="BK78" i="74"/>
  <c r="BM78" i="74"/>
  <c r="BO78" i="74"/>
  <c r="BQ78" i="74"/>
  <c r="BS78" i="74"/>
  <c r="BU78" i="74"/>
  <c r="BW78" i="74"/>
  <c r="BY78" i="74"/>
  <c r="CA78" i="74"/>
  <c r="CC78" i="74"/>
  <c r="BH78" i="74"/>
  <c r="BJ78" i="74"/>
  <c r="BL78" i="74"/>
  <c r="BN78" i="74"/>
  <c r="BP78" i="74"/>
  <c r="BR78" i="74"/>
  <c r="BT78" i="74"/>
  <c r="BV78" i="74"/>
  <c r="BX78" i="74"/>
  <c r="BZ78" i="74"/>
  <c r="CB78" i="74"/>
  <c r="CD78" i="74"/>
  <c r="Z78" i="74"/>
  <c r="C78" i="74"/>
  <c r="N78" i="74" s="1"/>
  <c r="BG78" i="74"/>
  <c r="CF76" i="74"/>
  <c r="E76" i="74" s="1"/>
  <c r="AC54" i="87" l="1"/>
  <c r="AD53" i="87"/>
  <c r="T77" i="87"/>
  <c r="M77" i="87" s="1"/>
  <c r="AE73" i="87"/>
  <c r="AA74" i="87"/>
  <c r="AB74" i="87" s="1"/>
  <c r="X74" i="87"/>
  <c r="Y74" i="87" s="1"/>
  <c r="AA72" i="87"/>
  <c r="AB72" i="87" s="1"/>
  <c r="X72" i="87"/>
  <c r="Y72" i="87" s="1"/>
  <c r="X75" i="87"/>
  <c r="Y75" i="87" s="1"/>
  <c r="AA75" i="87"/>
  <c r="AB75" i="87" s="1"/>
  <c r="AH67" i="87"/>
  <c r="AI67" i="87" s="1"/>
  <c r="AJ67" i="87" s="1"/>
  <c r="AK67" i="87" s="1"/>
  <c r="AL67" i="87" s="1"/>
  <c r="AM67" i="87" s="1"/>
  <c r="AN67" i="87" s="1"/>
  <c r="AO67" i="87" s="1"/>
  <c r="AP67" i="87" s="1"/>
  <c r="AQ67" i="87" s="1"/>
  <c r="AR67" i="87" s="1"/>
  <c r="AS67" i="87" s="1"/>
  <c r="AT67" i="87" s="1"/>
  <c r="AU67" i="87" s="1"/>
  <c r="AV67" i="87" s="1"/>
  <c r="AW67" i="87" s="1"/>
  <c r="AX67" i="87" s="1"/>
  <c r="AY67" i="87" s="1"/>
  <c r="AZ67" i="87" s="1"/>
  <c r="BA67" i="87" s="1"/>
  <c r="AG68" i="87"/>
  <c r="S80" i="87"/>
  <c r="M80" i="87" s="1"/>
  <c r="V80" i="87"/>
  <c r="A80" i="87"/>
  <c r="B82" i="87"/>
  <c r="CD81" i="87"/>
  <c r="CB81" i="87"/>
  <c r="BZ81" i="87"/>
  <c r="BX81" i="87"/>
  <c r="BV81" i="87"/>
  <c r="BT81" i="87"/>
  <c r="BR81" i="87"/>
  <c r="BP81" i="87"/>
  <c r="BN81" i="87"/>
  <c r="BL81" i="87"/>
  <c r="BJ81" i="87"/>
  <c r="BH81" i="87"/>
  <c r="Z81" i="87"/>
  <c r="C81" i="87"/>
  <c r="N81" i="87" s="1"/>
  <c r="CC81" i="87"/>
  <c r="CA81" i="87"/>
  <c r="BY81" i="87"/>
  <c r="BW81" i="87"/>
  <c r="BU81" i="87"/>
  <c r="BS81" i="87"/>
  <c r="BQ81" i="87"/>
  <c r="BO81" i="87"/>
  <c r="BM81" i="87"/>
  <c r="BK81" i="87"/>
  <c r="BI81" i="87"/>
  <c r="BG81" i="87"/>
  <c r="CF80" i="87"/>
  <c r="E80" i="87" s="1"/>
  <c r="V79" i="87"/>
  <c r="R79" i="87"/>
  <c r="R80" i="87" s="1"/>
  <c r="K80" i="87" s="1"/>
  <c r="K79" i="87"/>
  <c r="A79" i="87"/>
  <c r="S79" i="87"/>
  <c r="M79" i="87" s="1"/>
  <c r="X73" i="87"/>
  <c r="Y73" i="87" s="1"/>
  <c r="AA73" i="87"/>
  <c r="AB73" i="87" s="1"/>
  <c r="X71" i="87"/>
  <c r="Y71" i="87" s="1"/>
  <c r="AA71" i="87"/>
  <c r="AB71" i="87" s="1"/>
  <c r="Q71" i="87"/>
  <c r="L71" i="87" s="1"/>
  <c r="B190" i="74"/>
  <c r="L51" i="74"/>
  <c r="Q52" i="74"/>
  <c r="R64" i="74"/>
  <c r="K63" i="74"/>
  <c r="V76" i="74"/>
  <c r="W76" i="74" s="1"/>
  <c r="X76" i="74" s="1"/>
  <c r="S76" i="74"/>
  <c r="J76" i="74" s="1"/>
  <c r="A76" i="74"/>
  <c r="CE78" i="74"/>
  <c r="P78" i="74" s="1"/>
  <c r="D78" i="74" s="1"/>
  <c r="V75" i="74"/>
  <c r="S75" i="74"/>
  <c r="J75" i="74" s="1"/>
  <c r="A75" i="74"/>
  <c r="BH79" i="74"/>
  <c r="BJ79" i="74"/>
  <c r="BL79" i="74"/>
  <c r="BN79" i="74"/>
  <c r="BP79" i="74"/>
  <c r="BR79" i="74"/>
  <c r="BT79" i="74"/>
  <c r="BV79" i="74"/>
  <c r="BX79" i="74"/>
  <c r="BZ79" i="74"/>
  <c r="CB79" i="74"/>
  <c r="CD79" i="74"/>
  <c r="Z79" i="74"/>
  <c r="BI79" i="74"/>
  <c r="BK79" i="74"/>
  <c r="BM79" i="74"/>
  <c r="BO79" i="74"/>
  <c r="BQ79" i="74"/>
  <c r="BS79" i="74"/>
  <c r="BU79" i="74"/>
  <c r="BW79" i="74"/>
  <c r="BY79" i="74"/>
  <c r="CA79" i="74"/>
  <c r="CC79" i="74"/>
  <c r="BG79" i="74"/>
  <c r="C79" i="74"/>
  <c r="N79" i="74" s="1"/>
  <c r="CF77" i="74"/>
  <c r="E77" i="74" s="1"/>
  <c r="AC55" i="87" l="1"/>
  <c r="AD54" i="87"/>
  <c r="T78" i="87"/>
  <c r="U79" i="87"/>
  <c r="J79" i="87"/>
  <c r="CE81" i="87"/>
  <c r="P81" i="87" s="1"/>
  <c r="D81" i="87" s="1"/>
  <c r="CC82" i="87"/>
  <c r="CA82" i="87"/>
  <c r="BY82" i="87"/>
  <c r="BW82" i="87"/>
  <c r="BU82" i="87"/>
  <c r="BS82" i="87"/>
  <c r="BQ82" i="87"/>
  <c r="BO82" i="87"/>
  <c r="BM82" i="87"/>
  <c r="BK82" i="87"/>
  <c r="BI82" i="87"/>
  <c r="BG82" i="87"/>
  <c r="B83" i="87"/>
  <c r="CD82" i="87"/>
  <c r="CB82" i="87"/>
  <c r="BZ82" i="87"/>
  <c r="BX82" i="87"/>
  <c r="BV82" i="87"/>
  <c r="BT82" i="87"/>
  <c r="BR82" i="87"/>
  <c r="BP82" i="87"/>
  <c r="BN82" i="87"/>
  <c r="BL82" i="87"/>
  <c r="BJ82" i="87"/>
  <c r="BH82" i="87"/>
  <c r="Z82" i="87"/>
  <c r="C82" i="87"/>
  <c r="N82" i="87" s="1"/>
  <c r="U80" i="87"/>
  <c r="J80" i="87"/>
  <c r="AH68" i="87"/>
  <c r="AI68" i="87" s="1"/>
  <c r="AJ68" i="87" s="1"/>
  <c r="AK68" i="87" s="1"/>
  <c r="AL68" i="87" s="1"/>
  <c r="AM68" i="87" s="1"/>
  <c r="AN68" i="87" s="1"/>
  <c r="AO68" i="87" s="1"/>
  <c r="AP68" i="87" s="1"/>
  <c r="AQ68" i="87" s="1"/>
  <c r="AR68" i="87" s="1"/>
  <c r="AS68" i="87" s="1"/>
  <c r="AT68" i="87" s="1"/>
  <c r="AU68" i="87" s="1"/>
  <c r="AV68" i="87" s="1"/>
  <c r="AW68" i="87" s="1"/>
  <c r="AX68" i="87" s="1"/>
  <c r="AY68" i="87" s="1"/>
  <c r="AZ68" i="87" s="1"/>
  <c r="BA68" i="87" s="1"/>
  <c r="AG69" i="87"/>
  <c r="Q72" i="87"/>
  <c r="AE72" i="87"/>
  <c r="B191" i="74"/>
  <c r="CF78" i="74"/>
  <c r="E78" i="74" s="1"/>
  <c r="Q53" i="74"/>
  <c r="L52" i="74"/>
  <c r="K64" i="74"/>
  <c r="R65" i="74"/>
  <c r="AA76" i="74"/>
  <c r="AB76" i="74" s="1"/>
  <c r="Y76" i="74"/>
  <c r="BH80" i="74"/>
  <c r="BJ80" i="74"/>
  <c r="BL80" i="74"/>
  <c r="BN80" i="74"/>
  <c r="BP80" i="74"/>
  <c r="BR80" i="74"/>
  <c r="BT80" i="74"/>
  <c r="BV80" i="74"/>
  <c r="BX80" i="74"/>
  <c r="BZ80" i="74"/>
  <c r="CB80" i="74"/>
  <c r="CD80" i="74"/>
  <c r="BI80" i="74"/>
  <c r="BK80" i="74"/>
  <c r="BM80" i="74"/>
  <c r="BO80" i="74"/>
  <c r="BQ80" i="74"/>
  <c r="BS80" i="74"/>
  <c r="BU80" i="74"/>
  <c r="BW80" i="74"/>
  <c r="BY80" i="74"/>
  <c r="CA80" i="74"/>
  <c r="CC80" i="74"/>
  <c r="Z80" i="74"/>
  <c r="BG80" i="74"/>
  <c r="C80" i="74"/>
  <c r="N80" i="74" s="1"/>
  <c r="CE79" i="74"/>
  <c r="P79" i="74" s="1"/>
  <c r="D79" i="74" s="1"/>
  <c r="M75" i="74"/>
  <c r="U75" i="74"/>
  <c r="U76" i="74" s="1"/>
  <c r="AC56" i="87" l="1"/>
  <c r="AD55" i="87"/>
  <c r="T79" i="87"/>
  <c r="L72" i="87"/>
  <c r="Q73" i="87"/>
  <c r="AE71" i="87"/>
  <c r="AH69" i="87"/>
  <c r="AI69" i="87" s="1"/>
  <c r="AJ69" i="87" s="1"/>
  <c r="AK69" i="87" s="1"/>
  <c r="AL69" i="87" s="1"/>
  <c r="AM69" i="87" s="1"/>
  <c r="AN69" i="87" s="1"/>
  <c r="AO69" i="87" s="1"/>
  <c r="AP69" i="87" s="1"/>
  <c r="AQ69" i="87" s="1"/>
  <c r="AR69" i="87" s="1"/>
  <c r="AS69" i="87" s="1"/>
  <c r="AT69" i="87" s="1"/>
  <c r="AU69" i="87" s="1"/>
  <c r="AV69" i="87" s="1"/>
  <c r="AW69" i="87" s="1"/>
  <c r="AX69" i="87" s="1"/>
  <c r="AY69" i="87" s="1"/>
  <c r="AZ69" i="87" s="1"/>
  <c r="BA69" i="87" s="1"/>
  <c r="AG70" i="87"/>
  <c r="AH70" i="87" s="1"/>
  <c r="AI70" i="87" s="1"/>
  <c r="AJ70" i="87" s="1"/>
  <c r="AK70" i="87" s="1"/>
  <c r="AL70" i="87" s="1"/>
  <c r="AM70" i="87" s="1"/>
  <c r="AN70" i="87" s="1"/>
  <c r="AO70" i="87" s="1"/>
  <c r="AP70" i="87" s="1"/>
  <c r="AQ70" i="87" s="1"/>
  <c r="AR70" i="87" s="1"/>
  <c r="AS70" i="87" s="1"/>
  <c r="AT70" i="87" s="1"/>
  <c r="AU70" i="87" s="1"/>
  <c r="AV70" i="87" s="1"/>
  <c r="AW70" i="87" s="1"/>
  <c r="AX70" i="87" s="1"/>
  <c r="AY70" i="87" s="1"/>
  <c r="AZ70" i="87" s="1"/>
  <c r="BA70" i="87" s="1"/>
  <c r="T80" i="87"/>
  <c r="CE82" i="87"/>
  <c r="P82" i="87" s="1"/>
  <c r="D82" i="87" s="1"/>
  <c r="B84" i="87"/>
  <c r="CD83" i="87"/>
  <c r="CB83" i="87"/>
  <c r="BZ83" i="87"/>
  <c r="BX83" i="87"/>
  <c r="BV83" i="87"/>
  <c r="BT83" i="87"/>
  <c r="BR83" i="87"/>
  <c r="BP83" i="87"/>
  <c r="BN83" i="87"/>
  <c r="BL83" i="87"/>
  <c r="BJ83" i="87"/>
  <c r="BH83" i="87"/>
  <c r="Z83" i="87"/>
  <c r="C83" i="87"/>
  <c r="N83" i="87" s="1"/>
  <c r="CC83" i="87"/>
  <c r="CA83" i="87"/>
  <c r="BY83" i="87"/>
  <c r="BW83" i="87"/>
  <c r="BU83" i="87"/>
  <c r="BS83" i="87"/>
  <c r="BQ83" i="87"/>
  <c r="BO83" i="87"/>
  <c r="BM83" i="87"/>
  <c r="BK83" i="87"/>
  <c r="BI83" i="87"/>
  <c r="BG83" i="87"/>
  <c r="CF82" i="87"/>
  <c r="E82" i="87" s="1"/>
  <c r="V81" i="87"/>
  <c r="R81" i="87"/>
  <c r="K81" i="87"/>
  <c r="A81" i="87"/>
  <c r="S81" i="87"/>
  <c r="M81" i="87" s="1"/>
  <c r="CF81" i="87"/>
  <c r="E81" i="87" s="1"/>
  <c r="B192" i="74"/>
  <c r="L53" i="74"/>
  <c r="Q54" i="74"/>
  <c r="K65" i="74"/>
  <c r="R66" i="74"/>
  <c r="V78" i="74"/>
  <c r="S78" i="74"/>
  <c r="J78" i="74" s="1"/>
  <c r="A78" i="74"/>
  <c r="BH81" i="74"/>
  <c r="BJ81" i="74"/>
  <c r="BL81" i="74"/>
  <c r="BN81" i="74"/>
  <c r="BP81" i="74"/>
  <c r="BR81" i="74"/>
  <c r="BT81" i="74"/>
  <c r="BV81" i="74"/>
  <c r="BX81" i="74"/>
  <c r="BZ81" i="74"/>
  <c r="CB81" i="74"/>
  <c r="CD81" i="74"/>
  <c r="Z81" i="74"/>
  <c r="BI81" i="74"/>
  <c r="BK81" i="74"/>
  <c r="BM81" i="74"/>
  <c r="BO81" i="74"/>
  <c r="BQ81" i="74"/>
  <c r="BS81" i="74"/>
  <c r="BU81" i="74"/>
  <c r="BW81" i="74"/>
  <c r="BY81" i="74"/>
  <c r="CA81" i="74"/>
  <c r="CC81" i="74"/>
  <c r="BG81" i="74"/>
  <c r="C81" i="74"/>
  <c r="N81" i="74" s="1"/>
  <c r="CE80" i="74"/>
  <c r="P80" i="74" s="1"/>
  <c r="D80" i="74" s="1"/>
  <c r="CF79" i="74"/>
  <c r="E79" i="74" s="1"/>
  <c r="AD56" i="87" l="1"/>
  <c r="AC57" i="87"/>
  <c r="U81" i="87"/>
  <c r="J81" i="87"/>
  <c r="CE83" i="87"/>
  <c r="P83" i="87" s="1"/>
  <c r="D83" i="87" s="1"/>
  <c r="CC84" i="87"/>
  <c r="CA84" i="87"/>
  <c r="BY84" i="87"/>
  <c r="BW84" i="87"/>
  <c r="BU84" i="87"/>
  <c r="BS84" i="87"/>
  <c r="BQ84" i="87"/>
  <c r="BO84" i="87"/>
  <c r="BM84" i="87"/>
  <c r="BK84" i="87"/>
  <c r="BI84" i="87"/>
  <c r="BG84" i="87"/>
  <c r="AE84" i="87"/>
  <c r="B85" i="87"/>
  <c r="CD84" i="87"/>
  <c r="CB84" i="87"/>
  <c r="BZ84" i="87"/>
  <c r="BX84" i="87"/>
  <c r="BV84" i="87"/>
  <c r="BT84" i="87"/>
  <c r="BR84" i="87"/>
  <c r="BP84" i="87"/>
  <c r="BN84" i="87"/>
  <c r="BL84" i="87"/>
  <c r="BJ84" i="87"/>
  <c r="BH84" i="87"/>
  <c r="CE84" i="87" s="1"/>
  <c r="Z84" i="87"/>
  <c r="P84" i="87"/>
  <c r="D84" i="87" s="1"/>
  <c r="C84" i="87"/>
  <c r="N84" i="87" s="1"/>
  <c r="AG71" i="87"/>
  <c r="CF83" i="87"/>
  <c r="E83" i="87" s="1"/>
  <c r="S82" i="87"/>
  <c r="M82" i="87" s="1"/>
  <c r="V82" i="87"/>
  <c r="R82" i="87"/>
  <c r="K82" i="87" s="1"/>
  <c r="A82" i="87"/>
  <c r="L73" i="87"/>
  <c r="Q74" i="87"/>
  <c r="B193" i="74"/>
  <c r="L54" i="74"/>
  <c r="Q55" i="74"/>
  <c r="K66" i="74"/>
  <c r="R67" i="74"/>
  <c r="V77" i="74"/>
  <c r="A77" i="74"/>
  <c r="M78" i="74"/>
  <c r="BH82" i="74"/>
  <c r="BJ82" i="74"/>
  <c r="BL82" i="74"/>
  <c r="BN82" i="74"/>
  <c r="BP82" i="74"/>
  <c r="BR82" i="74"/>
  <c r="BT82" i="74"/>
  <c r="BV82" i="74"/>
  <c r="BX82" i="74"/>
  <c r="BZ82" i="74"/>
  <c r="CB82" i="74"/>
  <c r="CD82" i="74"/>
  <c r="BI82" i="74"/>
  <c r="BK82" i="74"/>
  <c r="BM82" i="74"/>
  <c r="BO82" i="74"/>
  <c r="BQ82" i="74"/>
  <c r="BS82" i="74"/>
  <c r="BU82" i="74"/>
  <c r="BW82" i="74"/>
  <c r="BY82" i="74"/>
  <c r="CA82" i="74"/>
  <c r="CC82" i="74"/>
  <c r="Z82" i="74"/>
  <c r="BG82" i="74"/>
  <c r="C82" i="74"/>
  <c r="N82" i="74" s="1"/>
  <c r="CF80" i="74"/>
  <c r="E80" i="74" s="1"/>
  <c r="CE81" i="74"/>
  <c r="P81" i="74" s="1"/>
  <c r="D81" i="74" s="1"/>
  <c r="AD57" i="87" l="1"/>
  <c r="AC58" i="87"/>
  <c r="L74" i="87"/>
  <c r="Q75" i="87"/>
  <c r="U82" i="87"/>
  <c r="J82" i="87"/>
  <c r="AG72" i="87"/>
  <c r="BB77" i="87"/>
  <c r="BB76" i="87" s="1"/>
  <c r="BB75" i="87" s="1"/>
  <c r="BB74" i="87" s="1"/>
  <c r="BB73" i="87" s="1"/>
  <c r="BB72" i="87" s="1"/>
  <c r="BB71" i="87" s="1"/>
  <c r="AH71" i="87" s="1"/>
  <c r="AI71" i="87" s="1"/>
  <c r="AJ71" i="87" s="1"/>
  <c r="AK71" i="87" s="1"/>
  <c r="AL71" i="87" s="1"/>
  <c r="AM71" i="87" s="1"/>
  <c r="AN71" i="87" s="1"/>
  <c r="AO71" i="87" s="1"/>
  <c r="AP71" i="87" s="1"/>
  <c r="AQ71" i="87" s="1"/>
  <c r="AR71" i="87" s="1"/>
  <c r="AS71" i="87" s="1"/>
  <c r="AT71" i="87" s="1"/>
  <c r="AU71" i="87" s="1"/>
  <c r="AV71" i="87" s="1"/>
  <c r="AW71" i="87" s="1"/>
  <c r="AX71" i="87" s="1"/>
  <c r="AY71" i="87" s="1"/>
  <c r="AZ71" i="87" s="1"/>
  <c r="BA71" i="87" s="1"/>
  <c r="AE83" i="87"/>
  <c r="T81" i="87"/>
  <c r="V84" i="87"/>
  <c r="W78" i="87" s="1"/>
  <c r="A84" i="87"/>
  <c r="B86" i="87"/>
  <c r="CD85" i="87"/>
  <c r="CB85" i="87"/>
  <c r="BZ85" i="87"/>
  <c r="BX85" i="87"/>
  <c r="BV85" i="87"/>
  <c r="BT85" i="87"/>
  <c r="BR85" i="87"/>
  <c r="BP85" i="87"/>
  <c r="BN85" i="87"/>
  <c r="BL85" i="87"/>
  <c r="BJ85" i="87"/>
  <c r="BH85" i="87"/>
  <c r="Z85" i="87"/>
  <c r="C85" i="87"/>
  <c r="N85" i="87" s="1"/>
  <c r="CC85" i="87"/>
  <c r="CA85" i="87"/>
  <c r="BY85" i="87"/>
  <c r="BW85" i="87"/>
  <c r="BU85" i="87"/>
  <c r="BS85" i="87"/>
  <c r="BQ85" i="87"/>
  <c r="BO85" i="87"/>
  <c r="BM85" i="87"/>
  <c r="BK85" i="87"/>
  <c r="BI85" i="87"/>
  <c r="BG85" i="87"/>
  <c r="CF84" i="87"/>
  <c r="E84" i="87" s="1"/>
  <c r="V83" i="87"/>
  <c r="W82" i="87" s="1"/>
  <c r="R83" i="87"/>
  <c r="R84" i="87" s="1"/>
  <c r="K84" i="87" s="1"/>
  <c r="A83" i="87"/>
  <c r="W71" i="74"/>
  <c r="X71" i="74" s="1"/>
  <c r="W77" i="74"/>
  <c r="X77" i="74" s="1"/>
  <c r="W75" i="74"/>
  <c r="X75" i="74" s="1"/>
  <c r="W73" i="74"/>
  <c r="X73" i="74" s="1"/>
  <c r="W74" i="74"/>
  <c r="X74" i="74" s="1"/>
  <c r="W72" i="74"/>
  <c r="X72" i="74" s="1"/>
  <c r="B194" i="74"/>
  <c r="Q56" i="74"/>
  <c r="L55" i="74"/>
  <c r="K67" i="74"/>
  <c r="R68" i="74"/>
  <c r="Y77" i="74"/>
  <c r="CF81" i="74"/>
  <c r="E81" i="74" s="1"/>
  <c r="V80" i="74"/>
  <c r="S80" i="74"/>
  <c r="J80" i="74" s="1"/>
  <c r="A80" i="74"/>
  <c r="BH83" i="74"/>
  <c r="BJ83" i="74"/>
  <c r="BL83" i="74"/>
  <c r="BN83" i="74"/>
  <c r="BP83" i="74"/>
  <c r="BR83" i="74"/>
  <c r="BT83" i="74"/>
  <c r="BV83" i="74"/>
  <c r="BX83" i="74"/>
  <c r="BZ83" i="74"/>
  <c r="CB83" i="74"/>
  <c r="CD83" i="74"/>
  <c r="Z83" i="74"/>
  <c r="BI83" i="74"/>
  <c r="BK83" i="74"/>
  <c r="BM83" i="74"/>
  <c r="BO83" i="74"/>
  <c r="BQ83" i="74"/>
  <c r="BS83" i="74"/>
  <c r="BU83" i="74"/>
  <c r="BW83" i="74"/>
  <c r="BY83" i="74"/>
  <c r="CA83" i="74"/>
  <c r="CC83" i="74"/>
  <c r="BG83" i="74"/>
  <c r="C83" i="74"/>
  <c r="N83" i="74" s="1"/>
  <c r="CE82" i="74"/>
  <c r="P82" i="74" s="1"/>
  <c r="D82" i="74" s="1"/>
  <c r="S77" i="74"/>
  <c r="AD58" i="87" l="1"/>
  <c r="AC59" i="87"/>
  <c r="W83" i="87"/>
  <c r="S83" i="87" s="1"/>
  <c r="AA78" i="87"/>
  <c r="AB78" i="87" s="1"/>
  <c r="X78" i="87"/>
  <c r="Y78" i="87" s="1"/>
  <c r="W79" i="87"/>
  <c r="AH72" i="87"/>
  <c r="AI72" i="87" s="1"/>
  <c r="AJ72" i="87" s="1"/>
  <c r="AK72" i="87" s="1"/>
  <c r="AL72" i="87" s="1"/>
  <c r="AM72" i="87" s="1"/>
  <c r="AN72" i="87" s="1"/>
  <c r="AO72" i="87" s="1"/>
  <c r="AP72" i="87" s="1"/>
  <c r="AQ72" i="87" s="1"/>
  <c r="AR72" i="87" s="1"/>
  <c r="AS72" i="87" s="1"/>
  <c r="AT72" i="87" s="1"/>
  <c r="AU72" i="87" s="1"/>
  <c r="AV72" i="87" s="1"/>
  <c r="AW72" i="87" s="1"/>
  <c r="AX72" i="87" s="1"/>
  <c r="AY72" i="87" s="1"/>
  <c r="AZ72" i="87" s="1"/>
  <c r="BA72" i="87" s="1"/>
  <c r="AG73" i="87"/>
  <c r="W80" i="87"/>
  <c r="L75" i="87"/>
  <c r="Q76" i="87"/>
  <c r="U83" i="87"/>
  <c r="J83" i="87"/>
  <c r="CE85" i="87"/>
  <c r="P85" i="87" s="1"/>
  <c r="D85" i="87" s="1"/>
  <c r="CC86" i="87"/>
  <c r="CA86" i="87"/>
  <c r="BY86" i="87"/>
  <c r="BW86" i="87"/>
  <c r="BU86" i="87"/>
  <c r="BS86" i="87"/>
  <c r="BQ86" i="87"/>
  <c r="BO86" i="87"/>
  <c r="BM86" i="87"/>
  <c r="BK86" i="87"/>
  <c r="BI86" i="87"/>
  <c r="BG86" i="87"/>
  <c r="B87" i="87"/>
  <c r="CD86" i="87"/>
  <c r="CB86" i="87"/>
  <c r="BZ86" i="87"/>
  <c r="BX86" i="87"/>
  <c r="BV86" i="87"/>
  <c r="BT86" i="87"/>
  <c r="BR86" i="87"/>
  <c r="BP86" i="87"/>
  <c r="BN86" i="87"/>
  <c r="BL86" i="87"/>
  <c r="BJ86" i="87"/>
  <c r="BH86" i="87"/>
  <c r="Z86" i="87"/>
  <c r="C86" i="87"/>
  <c r="N86" i="87" s="1"/>
  <c r="X83" i="87"/>
  <c r="Y83" i="87" s="1"/>
  <c r="AA83" i="87"/>
  <c r="AB83" i="87" s="1"/>
  <c r="K83" i="87"/>
  <c r="AA82" i="87"/>
  <c r="AB82" i="87" s="1"/>
  <c r="X82" i="87"/>
  <c r="Y82" i="87" s="1"/>
  <c r="CF85" i="87"/>
  <c r="E85" i="87" s="1"/>
  <c r="W84" i="87"/>
  <c r="S84" i="87" s="1"/>
  <c r="J84" i="87" s="1"/>
  <c r="AE82" i="87"/>
  <c r="T82" i="87"/>
  <c r="W81" i="87"/>
  <c r="U77" i="74"/>
  <c r="U78" i="74" s="1"/>
  <c r="J77" i="74"/>
  <c r="B195" i="74"/>
  <c r="AA77" i="74"/>
  <c r="AB77" i="74" s="1"/>
  <c r="L56" i="74"/>
  <c r="Q57" i="74"/>
  <c r="K68" i="74"/>
  <c r="R69" i="74"/>
  <c r="CF82" i="74"/>
  <c r="E82" i="74" s="1"/>
  <c r="AA75" i="74"/>
  <c r="AB75" i="74" s="1"/>
  <c r="Y75" i="74"/>
  <c r="V81" i="74"/>
  <c r="S81" i="74"/>
  <c r="J81" i="74" s="1"/>
  <c r="A81" i="74"/>
  <c r="AA74" i="74"/>
  <c r="AB74" i="74" s="1"/>
  <c r="Y74" i="74"/>
  <c r="AA72" i="74"/>
  <c r="AB72" i="74" s="1"/>
  <c r="Y72" i="74"/>
  <c r="BH84" i="74"/>
  <c r="BJ84" i="74"/>
  <c r="BL84" i="74"/>
  <c r="BN84" i="74"/>
  <c r="BP84" i="74"/>
  <c r="BR84" i="74"/>
  <c r="BT84" i="74"/>
  <c r="BV84" i="74"/>
  <c r="BX84" i="74"/>
  <c r="BZ84" i="74"/>
  <c r="CB84" i="74"/>
  <c r="CD84" i="74"/>
  <c r="BI84" i="74"/>
  <c r="BK84" i="74"/>
  <c r="BM84" i="74"/>
  <c r="BO84" i="74"/>
  <c r="BQ84" i="74"/>
  <c r="BS84" i="74"/>
  <c r="BU84" i="74"/>
  <c r="BW84" i="74"/>
  <c r="BY84" i="74"/>
  <c r="CA84" i="74"/>
  <c r="CC84" i="74"/>
  <c r="Z84" i="74"/>
  <c r="BG84" i="74"/>
  <c r="C84" i="74"/>
  <c r="N84" i="74" s="1"/>
  <c r="M80" i="74"/>
  <c r="AA73" i="74"/>
  <c r="AB73" i="74" s="1"/>
  <c r="Y73" i="74"/>
  <c r="AA71" i="74"/>
  <c r="AB71" i="74" s="1"/>
  <c r="Y71" i="74"/>
  <c r="V79" i="74"/>
  <c r="S79" i="74"/>
  <c r="J79" i="74" s="1"/>
  <c r="A79" i="74"/>
  <c r="CE83" i="74"/>
  <c r="P83" i="74" s="1"/>
  <c r="D83" i="74" s="1"/>
  <c r="AD59" i="87" l="1"/>
  <c r="AC60" i="87"/>
  <c r="U84" i="87"/>
  <c r="AE81" i="87"/>
  <c r="T83" i="87"/>
  <c r="M83" i="87" s="1"/>
  <c r="L76" i="87"/>
  <c r="Q77" i="87"/>
  <c r="AA80" i="87"/>
  <c r="AB80" i="87" s="1"/>
  <c r="X80" i="87"/>
  <c r="Y80" i="87" s="1"/>
  <c r="X81" i="87"/>
  <c r="Y81" i="87" s="1"/>
  <c r="AA81" i="87"/>
  <c r="AB81" i="87" s="1"/>
  <c r="AA84" i="87"/>
  <c r="AB84" i="87" s="1"/>
  <c r="X84" i="87"/>
  <c r="Y84" i="87" s="1"/>
  <c r="CE86" i="87"/>
  <c r="P86" i="87" s="1"/>
  <c r="D86" i="87" s="1"/>
  <c r="B88" i="87"/>
  <c r="CD87" i="87"/>
  <c r="CB87" i="87"/>
  <c r="BZ87" i="87"/>
  <c r="BX87" i="87"/>
  <c r="BV87" i="87"/>
  <c r="BT87" i="87"/>
  <c r="BR87" i="87"/>
  <c r="BP87" i="87"/>
  <c r="BN87" i="87"/>
  <c r="BL87" i="87"/>
  <c r="BJ87" i="87"/>
  <c r="BH87" i="87"/>
  <c r="Z87" i="87"/>
  <c r="C87" i="87"/>
  <c r="N87" i="87" s="1"/>
  <c r="CC87" i="87"/>
  <c r="CA87" i="87"/>
  <c r="BY87" i="87"/>
  <c r="BW87" i="87"/>
  <c r="BU87" i="87"/>
  <c r="BS87" i="87"/>
  <c r="BQ87" i="87"/>
  <c r="BO87" i="87"/>
  <c r="BM87" i="87"/>
  <c r="BK87" i="87"/>
  <c r="BI87" i="87"/>
  <c r="BG87" i="87"/>
  <c r="CF86" i="87"/>
  <c r="E86" i="87" s="1"/>
  <c r="V85" i="87"/>
  <c r="R85" i="87"/>
  <c r="K85" i="87" s="1"/>
  <c r="A85" i="87"/>
  <c r="S85" i="87"/>
  <c r="M85" i="87" s="1"/>
  <c r="AH73" i="87"/>
  <c r="AI73" i="87" s="1"/>
  <c r="AJ73" i="87" s="1"/>
  <c r="AK73" i="87" s="1"/>
  <c r="AL73" i="87" s="1"/>
  <c r="AM73" i="87" s="1"/>
  <c r="AN73" i="87" s="1"/>
  <c r="AO73" i="87" s="1"/>
  <c r="AP73" i="87" s="1"/>
  <c r="AQ73" i="87" s="1"/>
  <c r="AR73" i="87" s="1"/>
  <c r="AS73" i="87" s="1"/>
  <c r="AT73" i="87" s="1"/>
  <c r="AU73" i="87" s="1"/>
  <c r="AV73" i="87" s="1"/>
  <c r="AW73" i="87" s="1"/>
  <c r="AX73" i="87" s="1"/>
  <c r="AY73" i="87" s="1"/>
  <c r="AZ73" i="87" s="1"/>
  <c r="BA73" i="87" s="1"/>
  <c r="AG74" i="87"/>
  <c r="X79" i="87"/>
  <c r="Y79" i="87" s="1"/>
  <c r="AA79" i="87"/>
  <c r="AB79" i="87" s="1"/>
  <c r="BB77" i="74"/>
  <c r="BB76" i="74" s="1"/>
  <c r="BB75" i="74" s="1"/>
  <c r="BB74" i="74" s="1"/>
  <c r="BB73" i="74" s="1"/>
  <c r="BB72" i="74" s="1"/>
  <c r="BB71" i="74" s="1"/>
  <c r="B196" i="74"/>
  <c r="L57" i="74"/>
  <c r="Q58" i="74"/>
  <c r="K69" i="74"/>
  <c r="R70" i="74"/>
  <c r="M79" i="74"/>
  <c r="U79" i="74"/>
  <c r="U80" i="74" s="1"/>
  <c r="U81" i="74" s="1"/>
  <c r="BH85" i="74"/>
  <c r="BJ85" i="74"/>
  <c r="BL85" i="74"/>
  <c r="BN85" i="74"/>
  <c r="BP85" i="74"/>
  <c r="BR85" i="74"/>
  <c r="BT85" i="74"/>
  <c r="BV85" i="74"/>
  <c r="BX85" i="74"/>
  <c r="BZ85" i="74"/>
  <c r="CB85" i="74"/>
  <c r="CD85" i="74"/>
  <c r="Z85" i="74"/>
  <c r="BI85" i="74"/>
  <c r="BK85" i="74"/>
  <c r="BM85" i="74"/>
  <c r="BO85" i="74"/>
  <c r="BQ85" i="74"/>
  <c r="BS85" i="74"/>
  <c r="BU85" i="74"/>
  <c r="BW85" i="74"/>
  <c r="BY85" i="74"/>
  <c r="CA85" i="74"/>
  <c r="CC85" i="74"/>
  <c r="BG85" i="74"/>
  <c r="C85" i="74"/>
  <c r="N85" i="74" s="1"/>
  <c r="CE84" i="74"/>
  <c r="P84" i="74" s="1"/>
  <c r="D84" i="74" s="1"/>
  <c r="M81" i="74"/>
  <c r="CF83" i="74"/>
  <c r="E83" i="74" s="1"/>
  <c r="V82" i="74"/>
  <c r="S82" i="74"/>
  <c r="J82" i="74" s="1"/>
  <c r="A82" i="74"/>
  <c r="AC61" i="87" l="1"/>
  <c r="AD60" i="87"/>
  <c r="T84" i="87"/>
  <c r="M84" i="87" s="1"/>
  <c r="U85" i="87"/>
  <c r="J85" i="87"/>
  <c r="S86" i="87"/>
  <c r="M86" i="87" s="1"/>
  <c r="V86" i="87"/>
  <c r="R86" i="87"/>
  <c r="K86" i="87"/>
  <c r="A86" i="87"/>
  <c r="L77" i="87"/>
  <c r="Q78" i="87"/>
  <c r="AH74" i="87"/>
  <c r="AI74" i="87" s="1"/>
  <c r="AJ74" i="87" s="1"/>
  <c r="AK74" i="87" s="1"/>
  <c r="AL74" i="87" s="1"/>
  <c r="AM74" i="87" s="1"/>
  <c r="AN74" i="87" s="1"/>
  <c r="AO74" i="87" s="1"/>
  <c r="AP74" i="87" s="1"/>
  <c r="AQ74" i="87" s="1"/>
  <c r="AR74" i="87" s="1"/>
  <c r="AS74" i="87" s="1"/>
  <c r="AT74" i="87" s="1"/>
  <c r="AU74" i="87" s="1"/>
  <c r="AV74" i="87" s="1"/>
  <c r="AW74" i="87" s="1"/>
  <c r="AX74" i="87" s="1"/>
  <c r="AY74" i="87" s="1"/>
  <c r="AZ74" i="87" s="1"/>
  <c r="BA74" i="87" s="1"/>
  <c r="AG75" i="87"/>
  <c r="CE87" i="87"/>
  <c r="P87" i="87" s="1"/>
  <c r="D87" i="87" s="1"/>
  <c r="CC88" i="87"/>
  <c r="CA88" i="87"/>
  <c r="BY88" i="87"/>
  <c r="BW88" i="87"/>
  <c r="BU88" i="87"/>
  <c r="BS88" i="87"/>
  <c r="BQ88" i="87"/>
  <c r="BO88" i="87"/>
  <c r="BM88" i="87"/>
  <c r="BK88" i="87"/>
  <c r="BI88" i="87"/>
  <c r="BG88" i="87"/>
  <c r="B89" i="87"/>
  <c r="CD88" i="87"/>
  <c r="CB88" i="87"/>
  <c r="BZ88" i="87"/>
  <c r="BX88" i="87"/>
  <c r="BV88" i="87"/>
  <c r="BT88" i="87"/>
  <c r="BR88" i="87"/>
  <c r="BP88" i="87"/>
  <c r="BN88" i="87"/>
  <c r="BL88" i="87"/>
  <c r="BJ88" i="87"/>
  <c r="BH88" i="87"/>
  <c r="CE88" i="87" s="1"/>
  <c r="P88" i="87" s="1"/>
  <c r="D88" i="87" s="1"/>
  <c r="Z88" i="87"/>
  <c r="C88" i="87"/>
  <c r="N88" i="87" s="1"/>
  <c r="AE80" i="87"/>
  <c r="B197" i="74"/>
  <c r="CF84" i="74"/>
  <c r="E84" i="74" s="1"/>
  <c r="Q59" i="74"/>
  <c r="L58" i="74"/>
  <c r="R71" i="74"/>
  <c r="K70" i="74"/>
  <c r="M82" i="74"/>
  <c r="U82" i="74"/>
  <c r="CE85" i="74"/>
  <c r="P85" i="74" s="1"/>
  <c r="D85" i="74" s="1"/>
  <c r="BI86" i="74"/>
  <c r="BK86" i="74"/>
  <c r="BM86" i="74"/>
  <c r="BO86" i="74"/>
  <c r="BQ86" i="74"/>
  <c r="BS86" i="74"/>
  <c r="BU86" i="74"/>
  <c r="BW86" i="74"/>
  <c r="BY86" i="74"/>
  <c r="CA86" i="74"/>
  <c r="CC86" i="74"/>
  <c r="BH86" i="74"/>
  <c r="BJ86" i="74"/>
  <c r="BL86" i="74"/>
  <c r="BN86" i="74"/>
  <c r="BP86" i="74"/>
  <c r="BR86" i="74"/>
  <c r="BT86" i="74"/>
  <c r="BV86" i="74"/>
  <c r="BX86" i="74"/>
  <c r="BZ86" i="74"/>
  <c r="CB86" i="74"/>
  <c r="CD86" i="74"/>
  <c r="Z86" i="74"/>
  <c r="C86" i="74"/>
  <c r="N86" i="74" s="1"/>
  <c r="BG86" i="74"/>
  <c r="AC62" i="87" l="1"/>
  <c r="AD61" i="87"/>
  <c r="S88" i="87"/>
  <c r="M88" i="87" s="1"/>
  <c r="V88" i="87"/>
  <c r="A88" i="87"/>
  <c r="CF88" i="87"/>
  <c r="E88" i="87" s="1"/>
  <c r="AE79" i="87"/>
  <c r="AH75" i="87"/>
  <c r="AI75" i="87" s="1"/>
  <c r="AJ75" i="87" s="1"/>
  <c r="AK75" i="87" s="1"/>
  <c r="AL75" i="87" s="1"/>
  <c r="AM75" i="87" s="1"/>
  <c r="AN75" i="87" s="1"/>
  <c r="AO75" i="87" s="1"/>
  <c r="AP75" i="87" s="1"/>
  <c r="AQ75" i="87" s="1"/>
  <c r="AR75" i="87" s="1"/>
  <c r="AS75" i="87" s="1"/>
  <c r="AT75" i="87" s="1"/>
  <c r="AU75" i="87" s="1"/>
  <c r="AV75" i="87" s="1"/>
  <c r="AW75" i="87" s="1"/>
  <c r="AX75" i="87" s="1"/>
  <c r="AY75" i="87" s="1"/>
  <c r="AZ75" i="87" s="1"/>
  <c r="BA75" i="87" s="1"/>
  <c r="AG76" i="87"/>
  <c r="L78" i="87"/>
  <c r="Q79" i="87"/>
  <c r="CF87" i="87"/>
  <c r="E87" i="87" s="1"/>
  <c r="B90" i="87"/>
  <c r="CD89" i="87"/>
  <c r="CB89" i="87"/>
  <c r="BZ89" i="87"/>
  <c r="BX89" i="87"/>
  <c r="BV89" i="87"/>
  <c r="BT89" i="87"/>
  <c r="BR89" i="87"/>
  <c r="BP89" i="87"/>
  <c r="BN89" i="87"/>
  <c r="BL89" i="87"/>
  <c r="BJ89" i="87"/>
  <c r="BH89" i="87"/>
  <c r="Z89" i="87"/>
  <c r="C89" i="87"/>
  <c r="N89" i="87" s="1"/>
  <c r="CC89" i="87"/>
  <c r="CA89" i="87"/>
  <c r="BY89" i="87"/>
  <c r="BW89" i="87"/>
  <c r="BU89" i="87"/>
  <c r="BS89" i="87"/>
  <c r="BQ89" i="87"/>
  <c r="BO89" i="87"/>
  <c r="BM89" i="87"/>
  <c r="BK89" i="87"/>
  <c r="BI89" i="87"/>
  <c r="BG89" i="87"/>
  <c r="V87" i="87"/>
  <c r="R87" i="87"/>
  <c r="K87" i="87" s="1"/>
  <c r="A87" i="87"/>
  <c r="S87" i="87"/>
  <c r="M87" i="87" s="1"/>
  <c r="U86" i="87"/>
  <c r="J86" i="87"/>
  <c r="T85" i="87"/>
  <c r="B198" i="74"/>
  <c r="L59" i="74"/>
  <c r="Q60" i="74"/>
  <c r="R72" i="74"/>
  <c r="K71" i="74"/>
  <c r="BI87" i="74"/>
  <c r="BK87" i="74"/>
  <c r="BM87" i="74"/>
  <c r="BO87" i="74"/>
  <c r="BQ87" i="74"/>
  <c r="BS87" i="74"/>
  <c r="BU87" i="74"/>
  <c r="BW87" i="74"/>
  <c r="BY87" i="74"/>
  <c r="CA87" i="74"/>
  <c r="CC87" i="74"/>
  <c r="Z87" i="74"/>
  <c r="BH87" i="74"/>
  <c r="BJ87" i="74"/>
  <c r="BL87" i="74"/>
  <c r="BN87" i="74"/>
  <c r="BP87" i="74"/>
  <c r="BR87" i="74"/>
  <c r="BT87" i="74"/>
  <c r="BV87" i="74"/>
  <c r="BX87" i="74"/>
  <c r="BZ87" i="74"/>
  <c r="CB87" i="74"/>
  <c r="CD87" i="74"/>
  <c r="C87" i="74"/>
  <c r="N87" i="74" s="1"/>
  <c r="BG87" i="74"/>
  <c r="CF85" i="74"/>
  <c r="E85" i="74" s="1"/>
  <c r="CE86" i="74"/>
  <c r="P86" i="74" s="1"/>
  <c r="D86" i="74" s="1"/>
  <c r="AC63" i="87" l="1"/>
  <c r="AD62" i="87"/>
  <c r="U87" i="87"/>
  <c r="U88" i="87" s="1"/>
  <c r="J87" i="87"/>
  <c r="R88" i="87"/>
  <c r="K88" i="87" s="1"/>
  <c r="T86" i="87"/>
  <c r="CE89" i="87"/>
  <c r="P89" i="87" s="1"/>
  <c r="D89" i="87" s="1"/>
  <c r="CC90" i="87"/>
  <c r="CA90" i="87"/>
  <c r="BY90" i="87"/>
  <c r="BW90" i="87"/>
  <c r="BU90" i="87"/>
  <c r="BS90" i="87"/>
  <c r="BQ90" i="87"/>
  <c r="BO90" i="87"/>
  <c r="BM90" i="87"/>
  <c r="BK90" i="87"/>
  <c r="BI90" i="87"/>
  <c r="BG90" i="87"/>
  <c r="B91" i="87"/>
  <c r="CD90" i="87"/>
  <c r="CB90" i="87"/>
  <c r="BZ90" i="87"/>
  <c r="BX90" i="87"/>
  <c r="BV90" i="87"/>
  <c r="BT90" i="87"/>
  <c r="BR90" i="87"/>
  <c r="BP90" i="87"/>
  <c r="BN90" i="87"/>
  <c r="BL90" i="87"/>
  <c r="BJ90" i="87"/>
  <c r="BH90" i="87"/>
  <c r="CE90" i="87" s="1"/>
  <c r="Z90" i="87"/>
  <c r="P90" i="87"/>
  <c r="D90" i="87" s="1"/>
  <c r="C90" i="87"/>
  <c r="N90" i="87" s="1"/>
  <c r="L79" i="87"/>
  <c r="Q80" i="87"/>
  <c r="AH76" i="87"/>
  <c r="AI76" i="87" s="1"/>
  <c r="AJ76" i="87" s="1"/>
  <c r="AK76" i="87" s="1"/>
  <c r="AL76" i="87" s="1"/>
  <c r="AM76" i="87" s="1"/>
  <c r="AN76" i="87" s="1"/>
  <c r="AO76" i="87" s="1"/>
  <c r="AP76" i="87" s="1"/>
  <c r="AQ76" i="87" s="1"/>
  <c r="AR76" i="87" s="1"/>
  <c r="AS76" i="87" s="1"/>
  <c r="AT76" i="87" s="1"/>
  <c r="AU76" i="87" s="1"/>
  <c r="AV76" i="87" s="1"/>
  <c r="AW76" i="87" s="1"/>
  <c r="AX76" i="87" s="1"/>
  <c r="AY76" i="87" s="1"/>
  <c r="AZ76" i="87" s="1"/>
  <c r="BA76" i="87" s="1"/>
  <c r="AG77" i="87"/>
  <c r="AH77" i="87" s="1"/>
  <c r="AI77" i="87" s="1"/>
  <c r="AJ77" i="87" s="1"/>
  <c r="AK77" i="87" s="1"/>
  <c r="AL77" i="87" s="1"/>
  <c r="AM77" i="87" s="1"/>
  <c r="AN77" i="87" s="1"/>
  <c r="AO77" i="87" s="1"/>
  <c r="AP77" i="87" s="1"/>
  <c r="AQ77" i="87" s="1"/>
  <c r="AR77" i="87" s="1"/>
  <c r="AS77" i="87" s="1"/>
  <c r="AT77" i="87" s="1"/>
  <c r="AU77" i="87" s="1"/>
  <c r="AV77" i="87" s="1"/>
  <c r="AW77" i="87" s="1"/>
  <c r="AX77" i="87" s="1"/>
  <c r="AY77" i="87" s="1"/>
  <c r="AZ77" i="87" s="1"/>
  <c r="BA77" i="87" s="1"/>
  <c r="AE78" i="87"/>
  <c r="J88" i="87"/>
  <c r="B199" i="74"/>
  <c r="Q61" i="74"/>
  <c r="L60" i="74"/>
  <c r="R73" i="74"/>
  <c r="K72" i="74"/>
  <c r="V85" i="74"/>
  <c r="S85" i="74"/>
  <c r="J85" i="74" s="1"/>
  <c r="A85" i="74"/>
  <c r="CE87" i="74"/>
  <c r="P87" i="74" s="1"/>
  <c r="D87" i="74" s="1"/>
  <c r="BI88" i="74"/>
  <c r="BK88" i="74"/>
  <c r="BM88" i="74"/>
  <c r="BO88" i="74"/>
  <c r="BQ88" i="74"/>
  <c r="BS88" i="74"/>
  <c r="BU88" i="74"/>
  <c r="BW88" i="74"/>
  <c r="BY88" i="74"/>
  <c r="CA88" i="74"/>
  <c r="CC88" i="74"/>
  <c r="BH88" i="74"/>
  <c r="BJ88" i="74"/>
  <c r="BL88" i="74"/>
  <c r="BN88" i="74"/>
  <c r="BP88" i="74"/>
  <c r="BR88" i="74"/>
  <c r="BT88" i="74"/>
  <c r="BV88" i="74"/>
  <c r="BX88" i="74"/>
  <c r="BZ88" i="74"/>
  <c r="CB88" i="74"/>
  <c r="CD88" i="74"/>
  <c r="Z88" i="74"/>
  <c r="C88" i="74"/>
  <c r="N88" i="74" s="1"/>
  <c r="BG88" i="74"/>
  <c r="CF86" i="74"/>
  <c r="E86" i="74" s="1"/>
  <c r="AD63" i="87" l="1"/>
  <c r="AC64" i="87"/>
  <c r="L80" i="87"/>
  <c r="Q81" i="87"/>
  <c r="V90" i="87"/>
  <c r="W90" i="87" s="1"/>
  <c r="S90" i="87" s="1"/>
  <c r="A90" i="87"/>
  <c r="B92" i="87"/>
  <c r="CD91" i="87"/>
  <c r="CB91" i="87"/>
  <c r="BZ91" i="87"/>
  <c r="BX91" i="87"/>
  <c r="BV91" i="87"/>
  <c r="BT91" i="87"/>
  <c r="BR91" i="87"/>
  <c r="BP91" i="87"/>
  <c r="BN91" i="87"/>
  <c r="BL91" i="87"/>
  <c r="BJ91" i="87"/>
  <c r="BH91" i="87"/>
  <c r="Z91" i="87"/>
  <c r="C91" i="87"/>
  <c r="N91" i="87" s="1"/>
  <c r="CC91" i="87"/>
  <c r="CA91" i="87"/>
  <c r="BY91" i="87"/>
  <c r="BW91" i="87"/>
  <c r="BU91" i="87"/>
  <c r="BS91" i="87"/>
  <c r="BQ91" i="87"/>
  <c r="BO91" i="87"/>
  <c r="BM91" i="87"/>
  <c r="BK91" i="87"/>
  <c r="BI91" i="87"/>
  <c r="BG91" i="87"/>
  <c r="AE91" i="87"/>
  <c r="CF90" i="87"/>
  <c r="E90" i="87" s="1"/>
  <c r="V89" i="87"/>
  <c r="R89" i="87"/>
  <c r="R90" i="87" s="1"/>
  <c r="K90" i="87" s="1"/>
  <c r="A89" i="87"/>
  <c r="S89" i="87"/>
  <c r="M89" i="87" s="1"/>
  <c r="CF89" i="87"/>
  <c r="E89" i="87" s="1"/>
  <c r="AG78" i="87"/>
  <c r="T87" i="87"/>
  <c r="T88" i="87" s="1"/>
  <c r="B200" i="74"/>
  <c r="CF87" i="74"/>
  <c r="E87" i="74" s="1"/>
  <c r="Q62" i="74"/>
  <c r="L61" i="74"/>
  <c r="R74" i="74"/>
  <c r="K73" i="74"/>
  <c r="CE88" i="74"/>
  <c r="P88" i="74" s="1"/>
  <c r="D88" i="74" s="1"/>
  <c r="V86" i="74"/>
  <c r="S86" i="74"/>
  <c r="J86" i="74" s="1"/>
  <c r="A86" i="74"/>
  <c r="M85" i="74"/>
  <c r="BI89" i="74"/>
  <c r="BK89" i="74"/>
  <c r="BM89" i="74"/>
  <c r="BO89" i="74"/>
  <c r="BQ89" i="74"/>
  <c r="BS89" i="74"/>
  <c r="BU89" i="74"/>
  <c r="BW89" i="74"/>
  <c r="BY89" i="74"/>
  <c r="CA89" i="74"/>
  <c r="CC89" i="74"/>
  <c r="Z89" i="74"/>
  <c r="BH89" i="74"/>
  <c r="BJ89" i="74"/>
  <c r="BL89" i="74"/>
  <c r="BN89" i="74"/>
  <c r="BP89" i="74"/>
  <c r="BR89" i="74"/>
  <c r="BT89" i="74"/>
  <c r="BV89" i="74"/>
  <c r="BX89" i="74"/>
  <c r="BZ89" i="74"/>
  <c r="CB89" i="74"/>
  <c r="CD89" i="74"/>
  <c r="C89" i="74"/>
  <c r="N89" i="74" s="1"/>
  <c r="BG89" i="74"/>
  <c r="AC65" i="87" l="1"/>
  <c r="AD64" i="87"/>
  <c r="AA90" i="87"/>
  <c r="AB90" i="87" s="1"/>
  <c r="X90" i="87"/>
  <c r="Y90" i="87" s="1"/>
  <c r="AG79" i="87"/>
  <c r="U89" i="87"/>
  <c r="J89" i="87"/>
  <c r="AE90" i="87"/>
  <c r="CE91" i="87"/>
  <c r="P91" i="87" s="1"/>
  <c r="D91" i="87" s="1"/>
  <c r="CC92" i="87"/>
  <c r="CA92" i="87"/>
  <c r="BY92" i="87"/>
  <c r="BW92" i="87"/>
  <c r="BU92" i="87"/>
  <c r="BS92" i="87"/>
  <c r="BQ92" i="87"/>
  <c r="BO92" i="87"/>
  <c r="BM92" i="87"/>
  <c r="BK92" i="87"/>
  <c r="BI92" i="87"/>
  <c r="BG92" i="87"/>
  <c r="B93" i="87"/>
  <c r="CD92" i="87"/>
  <c r="CB92" i="87"/>
  <c r="BZ92" i="87"/>
  <c r="BX92" i="87"/>
  <c r="BV92" i="87"/>
  <c r="BT92" i="87"/>
  <c r="BR92" i="87"/>
  <c r="BP92" i="87"/>
  <c r="BN92" i="87"/>
  <c r="BL92" i="87"/>
  <c r="BJ92" i="87"/>
  <c r="BH92" i="87"/>
  <c r="CE92" i="87" s="1"/>
  <c r="Z92" i="87"/>
  <c r="P92" i="87"/>
  <c r="D92" i="87" s="1"/>
  <c r="C92" i="87"/>
  <c r="N92" i="87" s="1"/>
  <c r="U90" i="87"/>
  <c r="J90" i="87"/>
  <c r="L81" i="87"/>
  <c r="Q82" i="87"/>
  <c r="K89" i="87"/>
  <c r="CF91" i="87"/>
  <c r="E91" i="87" s="1"/>
  <c r="BB84" i="87"/>
  <c r="BB83" i="87" s="1"/>
  <c r="BB82" i="87" s="1"/>
  <c r="BB81" i="87" s="1"/>
  <c r="BB80" i="87" s="1"/>
  <c r="BB79" i="87" s="1"/>
  <c r="BB78" i="87" s="1"/>
  <c r="AH78" i="87" s="1"/>
  <c r="AI78" i="87" s="1"/>
  <c r="AJ78" i="87" s="1"/>
  <c r="AK78" i="87" s="1"/>
  <c r="AL78" i="87" s="1"/>
  <c r="AM78" i="87" s="1"/>
  <c r="AN78" i="87" s="1"/>
  <c r="AO78" i="87" s="1"/>
  <c r="AP78" i="87" s="1"/>
  <c r="AQ78" i="87" s="1"/>
  <c r="AR78" i="87" s="1"/>
  <c r="AS78" i="87" s="1"/>
  <c r="AT78" i="87" s="1"/>
  <c r="AU78" i="87" s="1"/>
  <c r="AV78" i="87" s="1"/>
  <c r="AW78" i="87" s="1"/>
  <c r="AX78" i="87" s="1"/>
  <c r="AY78" i="87" s="1"/>
  <c r="AZ78" i="87" s="1"/>
  <c r="BA78" i="87" s="1"/>
  <c r="B201" i="74"/>
  <c r="L62" i="74"/>
  <c r="Q63" i="74"/>
  <c r="R75" i="74"/>
  <c r="K74" i="74"/>
  <c r="V87" i="74"/>
  <c r="S87" i="74"/>
  <c r="J87" i="74" s="1"/>
  <c r="A87" i="74"/>
  <c r="BI90" i="74"/>
  <c r="BK90" i="74"/>
  <c r="BM90" i="74"/>
  <c r="BO90" i="74"/>
  <c r="BQ90" i="74"/>
  <c r="BS90" i="74"/>
  <c r="BU90" i="74"/>
  <c r="BW90" i="74"/>
  <c r="BY90" i="74"/>
  <c r="CA90" i="74"/>
  <c r="CC90" i="74"/>
  <c r="BH90" i="74"/>
  <c r="BJ90" i="74"/>
  <c r="BL90" i="74"/>
  <c r="BN90" i="74"/>
  <c r="BP90" i="74"/>
  <c r="BR90" i="74"/>
  <c r="BT90" i="74"/>
  <c r="BV90" i="74"/>
  <c r="BX90" i="74"/>
  <c r="BZ90" i="74"/>
  <c r="CB90" i="74"/>
  <c r="CD90" i="74"/>
  <c r="Z90" i="74"/>
  <c r="C90" i="74"/>
  <c r="N90" i="74" s="1"/>
  <c r="BG90" i="74"/>
  <c r="V84" i="74"/>
  <c r="A84" i="74"/>
  <c r="M86" i="74"/>
  <c r="CF88" i="74"/>
  <c r="E88" i="74" s="1"/>
  <c r="CE89" i="74"/>
  <c r="P89" i="74" s="1"/>
  <c r="D89" i="74" s="1"/>
  <c r="V83" i="74"/>
  <c r="A83" i="74"/>
  <c r="AC66" i="87" l="1"/>
  <c r="AD65" i="87"/>
  <c r="L82" i="87"/>
  <c r="Q83" i="87"/>
  <c r="S92" i="87"/>
  <c r="M92" i="87" s="1"/>
  <c r="V92" i="87"/>
  <c r="A92" i="87"/>
  <c r="B94" i="87"/>
  <c r="CD93" i="87"/>
  <c r="CB93" i="87"/>
  <c r="BZ93" i="87"/>
  <c r="BX93" i="87"/>
  <c r="BV93" i="87"/>
  <c r="BT93" i="87"/>
  <c r="BR93" i="87"/>
  <c r="BP93" i="87"/>
  <c r="BN93" i="87"/>
  <c r="BL93" i="87"/>
  <c r="BJ93" i="87"/>
  <c r="BH93" i="87"/>
  <c r="Z93" i="87"/>
  <c r="C93" i="87"/>
  <c r="N93" i="87" s="1"/>
  <c r="CC93" i="87"/>
  <c r="CA93" i="87"/>
  <c r="BY93" i="87"/>
  <c r="BW93" i="87"/>
  <c r="BU93" i="87"/>
  <c r="BS93" i="87"/>
  <c r="BQ93" i="87"/>
  <c r="BO93" i="87"/>
  <c r="BM93" i="87"/>
  <c r="BK93" i="87"/>
  <c r="BI93" i="87"/>
  <c r="BG93" i="87"/>
  <c r="CF92" i="87"/>
  <c r="E92" i="87" s="1"/>
  <c r="V91" i="87"/>
  <c r="R91" i="87"/>
  <c r="R92" i="87" s="1"/>
  <c r="K92" i="87" s="1"/>
  <c r="K91" i="87"/>
  <c r="A91" i="87"/>
  <c r="W91" i="87"/>
  <c r="S91" i="87"/>
  <c r="T89" i="87"/>
  <c r="T90" i="87" s="1"/>
  <c r="M90" i="87" s="1"/>
  <c r="AE89" i="87"/>
  <c r="AH79" i="87"/>
  <c r="AI79" i="87" s="1"/>
  <c r="AJ79" i="87" s="1"/>
  <c r="AK79" i="87" s="1"/>
  <c r="AL79" i="87" s="1"/>
  <c r="AM79" i="87" s="1"/>
  <c r="AN79" i="87" s="1"/>
  <c r="AO79" i="87" s="1"/>
  <c r="AP79" i="87" s="1"/>
  <c r="AQ79" i="87" s="1"/>
  <c r="AR79" i="87" s="1"/>
  <c r="AS79" i="87" s="1"/>
  <c r="AT79" i="87" s="1"/>
  <c r="AU79" i="87" s="1"/>
  <c r="AV79" i="87" s="1"/>
  <c r="AW79" i="87" s="1"/>
  <c r="AX79" i="87" s="1"/>
  <c r="AY79" i="87" s="1"/>
  <c r="AZ79" i="87" s="1"/>
  <c r="BA79" i="87" s="1"/>
  <c r="AG80" i="87"/>
  <c r="W83" i="74"/>
  <c r="X83" i="74" s="1"/>
  <c r="W82" i="74"/>
  <c r="X82" i="74" s="1"/>
  <c r="W81" i="74"/>
  <c r="X81" i="74" s="1"/>
  <c r="W79" i="74"/>
  <c r="X79" i="74" s="1"/>
  <c r="W78" i="74"/>
  <c r="X78" i="74" s="1"/>
  <c r="W80" i="74"/>
  <c r="X80" i="74" s="1"/>
  <c r="W84" i="74"/>
  <c r="X84" i="74" s="1"/>
  <c r="Y84" i="74" s="1"/>
  <c r="B202" i="74"/>
  <c r="L63" i="74"/>
  <c r="Q64" i="74"/>
  <c r="R76" i="74"/>
  <c r="K75" i="74"/>
  <c r="AA83" i="74"/>
  <c r="AB83" i="74" s="1"/>
  <c r="CF89" i="74"/>
  <c r="E89" i="74" s="1"/>
  <c r="V88" i="74"/>
  <c r="S88" i="74"/>
  <c r="J88" i="74" s="1"/>
  <c r="A88" i="74"/>
  <c r="S84" i="74"/>
  <c r="J84" i="74" s="1"/>
  <c r="S83" i="74"/>
  <c r="CE90" i="74"/>
  <c r="P90" i="74" s="1"/>
  <c r="D90" i="74" s="1"/>
  <c r="BI91" i="74"/>
  <c r="BK91" i="74"/>
  <c r="BM91" i="74"/>
  <c r="BO91" i="74"/>
  <c r="BQ91" i="74"/>
  <c r="BS91" i="74"/>
  <c r="BU91" i="74"/>
  <c r="BW91" i="74"/>
  <c r="BY91" i="74"/>
  <c r="CA91" i="74"/>
  <c r="CC91" i="74"/>
  <c r="Z91" i="74"/>
  <c r="BH91" i="74"/>
  <c r="BJ91" i="74"/>
  <c r="BL91" i="74"/>
  <c r="BN91" i="74"/>
  <c r="BP91" i="74"/>
  <c r="BR91" i="74"/>
  <c r="BT91" i="74"/>
  <c r="BV91" i="74"/>
  <c r="BX91" i="74"/>
  <c r="BZ91" i="74"/>
  <c r="CB91" i="74"/>
  <c r="CD91" i="74"/>
  <c r="C91" i="74"/>
  <c r="N91" i="74" s="1"/>
  <c r="BG91" i="74"/>
  <c r="M87" i="74"/>
  <c r="AC67" i="87" l="1"/>
  <c r="AD66" i="87"/>
  <c r="AH80" i="87"/>
  <c r="AI80" i="87" s="1"/>
  <c r="AJ80" i="87" s="1"/>
  <c r="AK80" i="87" s="1"/>
  <c r="AL80" i="87" s="1"/>
  <c r="AM80" i="87" s="1"/>
  <c r="AN80" i="87" s="1"/>
  <c r="AO80" i="87" s="1"/>
  <c r="AP80" i="87" s="1"/>
  <c r="AQ80" i="87" s="1"/>
  <c r="AR80" i="87" s="1"/>
  <c r="AS80" i="87" s="1"/>
  <c r="AT80" i="87" s="1"/>
  <c r="AU80" i="87" s="1"/>
  <c r="AV80" i="87" s="1"/>
  <c r="AW80" i="87" s="1"/>
  <c r="AX80" i="87" s="1"/>
  <c r="AY80" i="87" s="1"/>
  <c r="AZ80" i="87" s="1"/>
  <c r="BA80" i="87" s="1"/>
  <c r="AG81" i="87"/>
  <c r="U91" i="87"/>
  <c r="U92" i="87" s="1"/>
  <c r="J91" i="87"/>
  <c r="CE93" i="87"/>
  <c r="P93" i="87" s="1"/>
  <c r="D93" i="87" s="1"/>
  <c r="CC94" i="87"/>
  <c r="CA94" i="87"/>
  <c r="BY94" i="87"/>
  <c r="BW94" i="87"/>
  <c r="BU94" i="87"/>
  <c r="BS94" i="87"/>
  <c r="BQ94" i="87"/>
  <c r="BO94" i="87"/>
  <c r="BM94" i="87"/>
  <c r="BK94" i="87"/>
  <c r="BI94" i="87"/>
  <c r="BG94" i="87"/>
  <c r="B95" i="87"/>
  <c r="CD94" i="87"/>
  <c r="CB94" i="87"/>
  <c r="BZ94" i="87"/>
  <c r="BX94" i="87"/>
  <c r="BV94" i="87"/>
  <c r="BT94" i="87"/>
  <c r="BR94" i="87"/>
  <c r="BP94" i="87"/>
  <c r="BN94" i="87"/>
  <c r="BL94" i="87"/>
  <c r="BJ94" i="87"/>
  <c r="BH94" i="87"/>
  <c r="CE94" i="87" s="1"/>
  <c r="Z94" i="87"/>
  <c r="P94" i="87"/>
  <c r="D94" i="87" s="1"/>
  <c r="C94" i="87"/>
  <c r="N94" i="87" s="1"/>
  <c r="J92" i="87"/>
  <c r="L83" i="87"/>
  <c r="Q84" i="87"/>
  <c r="L84" i="87" s="1"/>
  <c r="AE88" i="87"/>
  <c r="X91" i="87"/>
  <c r="Y91" i="87" s="1"/>
  <c r="AA91" i="87"/>
  <c r="AB91" i="87" s="1"/>
  <c r="W86" i="87"/>
  <c r="W89" i="87"/>
  <c r="W85" i="87"/>
  <c r="W87" i="87"/>
  <c r="W88" i="87"/>
  <c r="CF93" i="87"/>
  <c r="E93" i="87" s="1"/>
  <c r="U83" i="74"/>
  <c r="J83" i="74"/>
  <c r="BB84" i="74"/>
  <c r="BB83" i="74" s="1"/>
  <c r="BB82" i="74" s="1"/>
  <c r="BB81" i="74" s="1"/>
  <c r="BB80" i="74" s="1"/>
  <c r="BB79" i="74" s="1"/>
  <c r="BB78" i="74" s="1"/>
  <c r="AA84" i="74"/>
  <c r="AB84" i="74" s="1"/>
  <c r="B203" i="74"/>
  <c r="Y83" i="74"/>
  <c r="Q65" i="74"/>
  <c r="L64" i="74"/>
  <c r="K76" i="74"/>
  <c r="R77" i="74"/>
  <c r="AA79" i="74"/>
  <c r="AB79" i="74" s="1"/>
  <c r="Y79" i="74"/>
  <c r="V89" i="74"/>
  <c r="S89" i="74"/>
  <c r="J89" i="74" s="1"/>
  <c r="A89" i="74"/>
  <c r="AA81" i="74"/>
  <c r="AB81" i="74" s="1"/>
  <c r="Y81" i="74"/>
  <c r="AA82" i="74"/>
  <c r="AB82" i="74" s="1"/>
  <c r="Y82" i="74"/>
  <c r="CF90" i="74"/>
  <c r="E90" i="74" s="1"/>
  <c r="M88" i="74"/>
  <c r="CE91" i="74"/>
  <c r="P91" i="74" s="1"/>
  <c r="D91" i="74" s="1"/>
  <c r="BI92" i="74"/>
  <c r="BK92" i="74"/>
  <c r="BM92" i="74"/>
  <c r="BO92" i="74"/>
  <c r="BQ92" i="74"/>
  <c r="BS92" i="74"/>
  <c r="BU92" i="74"/>
  <c r="BW92" i="74"/>
  <c r="BY92" i="74"/>
  <c r="CA92" i="74"/>
  <c r="CC92" i="74"/>
  <c r="BH92" i="74"/>
  <c r="BJ92" i="74"/>
  <c r="BL92" i="74"/>
  <c r="BN92" i="74"/>
  <c r="BP92" i="74"/>
  <c r="BR92" i="74"/>
  <c r="BT92" i="74"/>
  <c r="BV92" i="74"/>
  <c r="BX92" i="74"/>
  <c r="BZ92" i="74"/>
  <c r="CB92" i="74"/>
  <c r="CD92" i="74"/>
  <c r="Z92" i="74"/>
  <c r="C92" i="74"/>
  <c r="N92" i="74" s="1"/>
  <c r="BG92" i="74"/>
  <c r="AA78" i="74"/>
  <c r="AB78" i="74" s="1"/>
  <c r="Y78" i="74"/>
  <c r="AA80" i="74"/>
  <c r="AB80" i="74" s="1"/>
  <c r="Y80" i="74"/>
  <c r="U84" i="74"/>
  <c r="U85" i="74" s="1"/>
  <c r="U86" i="74" s="1"/>
  <c r="U87" i="74" s="1"/>
  <c r="U88" i="74" s="1"/>
  <c r="AC68" i="87" l="1"/>
  <c r="AD67" i="87"/>
  <c r="X85" i="87"/>
  <c r="Y85" i="87" s="1"/>
  <c r="AA85" i="87"/>
  <c r="AB85" i="87" s="1"/>
  <c r="Q85" i="87"/>
  <c r="L85" i="87" s="1"/>
  <c r="AA86" i="87"/>
  <c r="AB86" i="87" s="1"/>
  <c r="Q86" i="87"/>
  <c r="L86" i="87" s="1"/>
  <c r="X86" i="87"/>
  <c r="Y86" i="87" s="1"/>
  <c r="AE87" i="87"/>
  <c r="S94" i="87"/>
  <c r="M94" i="87" s="1"/>
  <c r="V94" i="87"/>
  <c r="A94" i="87"/>
  <c r="B96" i="87"/>
  <c r="CD95" i="87"/>
  <c r="CB95" i="87"/>
  <c r="BZ95" i="87"/>
  <c r="BX95" i="87"/>
  <c r="BV95" i="87"/>
  <c r="BT95" i="87"/>
  <c r="BR95" i="87"/>
  <c r="BP95" i="87"/>
  <c r="BN95" i="87"/>
  <c r="BL95" i="87"/>
  <c r="BJ95" i="87"/>
  <c r="BH95" i="87"/>
  <c r="Z95" i="87"/>
  <c r="C95" i="87"/>
  <c r="N95" i="87" s="1"/>
  <c r="CC95" i="87"/>
  <c r="CA95" i="87"/>
  <c r="BY95" i="87"/>
  <c r="BW95" i="87"/>
  <c r="BU95" i="87"/>
  <c r="BS95" i="87"/>
  <c r="BQ95" i="87"/>
  <c r="BO95" i="87"/>
  <c r="BM95" i="87"/>
  <c r="BK95" i="87"/>
  <c r="BI95" i="87"/>
  <c r="BG95" i="87"/>
  <c r="CF94" i="87"/>
  <c r="E94" i="87" s="1"/>
  <c r="V93" i="87"/>
  <c r="R93" i="87"/>
  <c r="R94" i="87" s="1"/>
  <c r="K94" i="87" s="1"/>
  <c r="K93" i="87"/>
  <c r="A93" i="87"/>
  <c r="S93" i="87"/>
  <c r="M93" i="87" s="1"/>
  <c r="AA88" i="87"/>
  <c r="AB88" i="87" s="1"/>
  <c r="X88" i="87"/>
  <c r="Y88" i="87" s="1"/>
  <c r="X87" i="87"/>
  <c r="Y87" i="87" s="1"/>
  <c r="AA87" i="87"/>
  <c r="AB87" i="87" s="1"/>
  <c r="X89" i="87"/>
  <c r="Y89" i="87" s="1"/>
  <c r="AA89" i="87"/>
  <c r="AB89" i="87" s="1"/>
  <c r="T91" i="87"/>
  <c r="T92" i="87" s="1"/>
  <c r="AH81" i="87"/>
  <c r="AI81" i="87" s="1"/>
  <c r="AJ81" i="87" s="1"/>
  <c r="AK81" i="87" s="1"/>
  <c r="AL81" i="87" s="1"/>
  <c r="AM81" i="87" s="1"/>
  <c r="AN81" i="87" s="1"/>
  <c r="AO81" i="87" s="1"/>
  <c r="AP81" i="87" s="1"/>
  <c r="AQ81" i="87" s="1"/>
  <c r="AR81" i="87" s="1"/>
  <c r="AS81" i="87" s="1"/>
  <c r="AT81" i="87" s="1"/>
  <c r="AU81" i="87" s="1"/>
  <c r="AV81" i="87" s="1"/>
  <c r="AW81" i="87" s="1"/>
  <c r="AX81" i="87" s="1"/>
  <c r="AY81" i="87" s="1"/>
  <c r="AZ81" i="87" s="1"/>
  <c r="BA81" i="87" s="1"/>
  <c r="AG82" i="87"/>
  <c r="B204" i="74"/>
  <c r="L65" i="74"/>
  <c r="Q66" i="74"/>
  <c r="R78" i="74"/>
  <c r="K77" i="74"/>
  <c r="BH93" i="74"/>
  <c r="BJ93" i="74"/>
  <c r="BL93" i="74"/>
  <c r="BN93" i="74"/>
  <c r="BP93" i="74"/>
  <c r="BR93" i="74"/>
  <c r="BT93" i="74"/>
  <c r="BV93" i="74"/>
  <c r="BX93" i="74"/>
  <c r="BZ93" i="74"/>
  <c r="CB93" i="74"/>
  <c r="CD93" i="74"/>
  <c r="Z93" i="74"/>
  <c r="BI93" i="74"/>
  <c r="BK93" i="74"/>
  <c r="BM93" i="74"/>
  <c r="BO93" i="74"/>
  <c r="BQ93" i="74"/>
  <c r="BS93" i="74"/>
  <c r="BU93" i="74"/>
  <c r="BW93" i="74"/>
  <c r="BY93" i="74"/>
  <c r="CA93" i="74"/>
  <c r="CC93" i="74"/>
  <c r="BG93" i="74"/>
  <c r="C93" i="74"/>
  <c r="N93" i="74" s="1"/>
  <c r="M89" i="74"/>
  <c r="U89" i="74"/>
  <c r="CE92" i="74"/>
  <c r="P92" i="74" s="1"/>
  <c r="D92" i="74" s="1"/>
  <c r="CF91" i="74"/>
  <c r="E91" i="74" s="1"/>
  <c r="AC69" i="87" l="1"/>
  <c r="AD68" i="87"/>
  <c r="Q87" i="87"/>
  <c r="L87" i="87" s="1"/>
  <c r="M91" i="87"/>
  <c r="AH82" i="87"/>
  <c r="AI82" i="87" s="1"/>
  <c r="AJ82" i="87" s="1"/>
  <c r="AK82" i="87" s="1"/>
  <c r="AL82" i="87" s="1"/>
  <c r="AM82" i="87" s="1"/>
  <c r="AN82" i="87" s="1"/>
  <c r="AO82" i="87" s="1"/>
  <c r="AP82" i="87" s="1"/>
  <c r="AQ82" i="87" s="1"/>
  <c r="AR82" i="87" s="1"/>
  <c r="AS82" i="87" s="1"/>
  <c r="AT82" i="87" s="1"/>
  <c r="AU82" i="87" s="1"/>
  <c r="AV82" i="87" s="1"/>
  <c r="AW82" i="87" s="1"/>
  <c r="AX82" i="87" s="1"/>
  <c r="AY82" i="87" s="1"/>
  <c r="AZ82" i="87" s="1"/>
  <c r="BA82" i="87" s="1"/>
  <c r="AG83" i="87"/>
  <c r="U93" i="87"/>
  <c r="J93" i="87"/>
  <c r="CE95" i="87"/>
  <c r="P95" i="87" s="1"/>
  <c r="D95" i="87" s="1"/>
  <c r="CC96" i="87"/>
  <c r="CA96" i="87"/>
  <c r="BY96" i="87"/>
  <c r="BW96" i="87"/>
  <c r="BU96" i="87"/>
  <c r="BS96" i="87"/>
  <c r="BQ96" i="87"/>
  <c r="BO96" i="87"/>
  <c r="BM96" i="87"/>
  <c r="BK96" i="87"/>
  <c r="BI96" i="87"/>
  <c r="BG96" i="87"/>
  <c r="B97" i="87"/>
  <c r="CD96" i="87"/>
  <c r="CB96" i="87"/>
  <c r="BZ96" i="87"/>
  <c r="BX96" i="87"/>
  <c r="BV96" i="87"/>
  <c r="BT96" i="87"/>
  <c r="BR96" i="87"/>
  <c r="BP96" i="87"/>
  <c r="BN96" i="87"/>
  <c r="BL96" i="87"/>
  <c r="BJ96" i="87"/>
  <c r="BH96" i="87"/>
  <c r="Z96" i="87"/>
  <c r="C96" i="87"/>
  <c r="N96" i="87" s="1"/>
  <c r="U94" i="87"/>
  <c r="J94" i="87"/>
  <c r="AE86" i="87"/>
  <c r="B205" i="74"/>
  <c r="L66" i="74"/>
  <c r="Q67" i="74"/>
  <c r="K78" i="74"/>
  <c r="R79" i="74"/>
  <c r="BH94" i="74"/>
  <c r="BJ94" i="74"/>
  <c r="BL94" i="74"/>
  <c r="BN94" i="74"/>
  <c r="BP94" i="74"/>
  <c r="BR94" i="74"/>
  <c r="BT94" i="74"/>
  <c r="BV94" i="74"/>
  <c r="BX94" i="74"/>
  <c r="BZ94" i="74"/>
  <c r="CB94" i="74"/>
  <c r="CD94" i="74"/>
  <c r="BI94" i="74"/>
  <c r="BK94" i="74"/>
  <c r="BM94" i="74"/>
  <c r="BO94" i="74"/>
  <c r="BQ94" i="74"/>
  <c r="BS94" i="74"/>
  <c r="BU94" i="74"/>
  <c r="BW94" i="74"/>
  <c r="BY94" i="74"/>
  <c r="CA94" i="74"/>
  <c r="CC94" i="74"/>
  <c r="Z94" i="74"/>
  <c r="BG94" i="74"/>
  <c r="C94" i="74"/>
  <c r="N94" i="74" s="1"/>
  <c r="CF92" i="74"/>
  <c r="E92" i="74" s="1"/>
  <c r="CE93" i="74"/>
  <c r="P93" i="74" s="1"/>
  <c r="D93" i="74" s="1"/>
  <c r="AC70" i="87" l="1"/>
  <c r="AD69" i="87"/>
  <c r="Q88" i="87"/>
  <c r="L88" i="87" s="1"/>
  <c r="T93" i="87"/>
  <c r="T94" i="87" s="1"/>
  <c r="AE85" i="87"/>
  <c r="CE96" i="87"/>
  <c r="P96" i="87" s="1"/>
  <c r="D96" i="87" s="1"/>
  <c r="B98" i="87"/>
  <c r="CD97" i="87"/>
  <c r="CB97" i="87"/>
  <c r="BZ97" i="87"/>
  <c r="BX97" i="87"/>
  <c r="BV97" i="87"/>
  <c r="BT97" i="87"/>
  <c r="BR97" i="87"/>
  <c r="BP97" i="87"/>
  <c r="BN97" i="87"/>
  <c r="BL97" i="87"/>
  <c r="BJ97" i="87"/>
  <c r="BH97" i="87"/>
  <c r="Z97" i="87"/>
  <c r="C97" i="87"/>
  <c r="N97" i="87" s="1"/>
  <c r="CC97" i="87"/>
  <c r="CA97" i="87"/>
  <c r="BY97" i="87"/>
  <c r="BW97" i="87"/>
  <c r="BU97" i="87"/>
  <c r="BS97" i="87"/>
  <c r="BQ97" i="87"/>
  <c r="BO97" i="87"/>
  <c r="BM97" i="87"/>
  <c r="BK97" i="87"/>
  <c r="BI97" i="87"/>
  <c r="BG97" i="87"/>
  <c r="CF96" i="87"/>
  <c r="E96" i="87" s="1"/>
  <c r="V95" i="87"/>
  <c r="R95" i="87"/>
  <c r="K95" i="87"/>
  <c r="A95" i="87"/>
  <c r="S95" i="87"/>
  <c r="M95" i="87" s="1"/>
  <c r="CF95" i="87"/>
  <c r="E95" i="87" s="1"/>
  <c r="Q89" i="87"/>
  <c r="AH83" i="87"/>
  <c r="AI83" i="87" s="1"/>
  <c r="AJ83" i="87" s="1"/>
  <c r="AK83" i="87" s="1"/>
  <c r="AL83" i="87" s="1"/>
  <c r="AM83" i="87" s="1"/>
  <c r="AN83" i="87" s="1"/>
  <c r="AO83" i="87" s="1"/>
  <c r="AP83" i="87" s="1"/>
  <c r="AQ83" i="87" s="1"/>
  <c r="AR83" i="87" s="1"/>
  <c r="AS83" i="87" s="1"/>
  <c r="AT83" i="87" s="1"/>
  <c r="AU83" i="87" s="1"/>
  <c r="AV83" i="87" s="1"/>
  <c r="AW83" i="87" s="1"/>
  <c r="AX83" i="87" s="1"/>
  <c r="AY83" i="87" s="1"/>
  <c r="AZ83" i="87" s="1"/>
  <c r="BA83" i="87" s="1"/>
  <c r="AG84" i="87"/>
  <c r="AH84" i="87" s="1"/>
  <c r="AI84" i="87" s="1"/>
  <c r="AJ84" i="87" s="1"/>
  <c r="AK84" i="87" s="1"/>
  <c r="AL84" i="87" s="1"/>
  <c r="AM84" i="87" s="1"/>
  <c r="AN84" i="87" s="1"/>
  <c r="AO84" i="87" s="1"/>
  <c r="AP84" i="87" s="1"/>
  <c r="AQ84" i="87" s="1"/>
  <c r="AR84" i="87" s="1"/>
  <c r="AS84" i="87" s="1"/>
  <c r="AT84" i="87" s="1"/>
  <c r="AU84" i="87" s="1"/>
  <c r="AV84" i="87" s="1"/>
  <c r="AW84" i="87" s="1"/>
  <c r="AX84" i="87" s="1"/>
  <c r="AY84" i="87" s="1"/>
  <c r="AZ84" i="87" s="1"/>
  <c r="BA84" i="87" s="1"/>
  <c r="B206" i="74"/>
  <c r="L67" i="74"/>
  <c r="Q68" i="74"/>
  <c r="R80" i="74"/>
  <c r="K79" i="74"/>
  <c r="V92" i="74"/>
  <c r="S92" i="74"/>
  <c r="J92" i="74" s="1"/>
  <c r="A92" i="74"/>
  <c r="BH95" i="74"/>
  <c r="BJ95" i="74"/>
  <c r="BL95" i="74"/>
  <c r="BN95" i="74"/>
  <c r="BP95" i="74"/>
  <c r="BR95" i="74"/>
  <c r="BT95" i="74"/>
  <c r="BV95" i="74"/>
  <c r="BX95" i="74"/>
  <c r="BZ95" i="74"/>
  <c r="CB95" i="74"/>
  <c r="CD95" i="74"/>
  <c r="Z95" i="74"/>
  <c r="BI95" i="74"/>
  <c r="BK95" i="74"/>
  <c r="BM95" i="74"/>
  <c r="BO95" i="74"/>
  <c r="BQ95" i="74"/>
  <c r="BS95" i="74"/>
  <c r="BU95" i="74"/>
  <c r="BW95" i="74"/>
  <c r="BY95" i="74"/>
  <c r="CA95" i="74"/>
  <c r="CC95" i="74"/>
  <c r="BG95" i="74"/>
  <c r="C95" i="74"/>
  <c r="N95" i="74" s="1"/>
  <c r="CE94" i="74"/>
  <c r="P94" i="74" s="1"/>
  <c r="D94" i="74" s="1"/>
  <c r="CF93" i="74"/>
  <c r="E93" i="74" s="1"/>
  <c r="AC71" i="87" l="1"/>
  <c r="AD70" i="87"/>
  <c r="L89" i="87"/>
  <c r="Q90" i="87"/>
  <c r="U95" i="87"/>
  <c r="J95" i="87"/>
  <c r="CE97" i="87"/>
  <c r="P97" i="87" s="1"/>
  <c r="D97" i="87" s="1"/>
  <c r="CC98" i="87"/>
  <c r="CA98" i="87"/>
  <c r="BY98" i="87"/>
  <c r="BW98" i="87"/>
  <c r="BU98" i="87"/>
  <c r="BS98" i="87"/>
  <c r="BQ98" i="87"/>
  <c r="BO98" i="87"/>
  <c r="BM98" i="87"/>
  <c r="BK98" i="87"/>
  <c r="BI98" i="87"/>
  <c r="BG98" i="87"/>
  <c r="AE98" i="87"/>
  <c r="B99" i="87"/>
  <c r="CD98" i="87"/>
  <c r="CB98" i="87"/>
  <c r="BZ98" i="87"/>
  <c r="BX98" i="87"/>
  <c r="BV98" i="87"/>
  <c r="BT98" i="87"/>
  <c r="BR98" i="87"/>
  <c r="BP98" i="87"/>
  <c r="BN98" i="87"/>
  <c r="BL98" i="87"/>
  <c r="BJ98" i="87"/>
  <c r="BH98" i="87"/>
  <c r="CE98" i="87" s="1"/>
  <c r="Z98" i="87"/>
  <c r="P98" i="87"/>
  <c r="D98" i="87" s="1"/>
  <c r="C98" i="87"/>
  <c r="N98" i="87" s="1"/>
  <c r="AG85" i="87"/>
  <c r="CF97" i="87"/>
  <c r="E97" i="87" s="1"/>
  <c r="S96" i="87"/>
  <c r="M96" i="87" s="1"/>
  <c r="V96" i="87"/>
  <c r="R96" i="87"/>
  <c r="K96" i="87"/>
  <c r="A96" i="87"/>
  <c r="B207" i="74"/>
  <c r="CF94" i="74"/>
  <c r="E94" i="74" s="1"/>
  <c r="L68" i="74"/>
  <c r="Q69" i="74"/>
  <c r="K80" i="74"/>
  <c r="R81" i="74"/>
  <c r="V93" i="74"/>
  <c r="S93" i="74"/>
  <c r="J93" i="74" s="1"/>
  <c r="A93" i="74"/>
  <c r="BH96" i="74"/>
  <c r="BJ96" i="74"/>
  <c r="BL96" i="74"/>
  <c r="BN96" i="74"/>
  <c r="BP96" i="74"/>
  <c r="BR96" i="74"/>
  <c r="BT96" i="74"/>
  <c r="BV96" i="74"/>
  <c r="BX96" i="74"/>
  <c r="BZ96" i="74"/>
  <c r="CB96" i="74"/>
  <c r="CD96" i="74"/>
  <c r="BI96" i="74"/>
  <c r="BK96" i="74"/>
  <c r="BM96" i="74"/>
  <c r="BO96" i="74"/>
  <c r="BQ96" i="74"/>
  <c r="BS96" i="74"/>
  <c r="BU96" i="74"/>
  <c r="BW96" i="74"/>
  <c r="BY96" i="74"/>
  <c r="CA96" i="74"/>
  <c r="CC96" i="74"/>
  <c r="Z96" i="74"/>
  <c r="BG96" i="74"/>
  <c r="C96" i="74"/>
  <c r="N96" i="74" s="1"/>
  <c r="M92" i="74"/>
  <c r="CE95" i="74"/>
  <c r="P95" i="74" s="1"/>
  <c r="D95" i="74" s="1"/>
  <c r="AD71" i="87" l="1"/>
  <c r="AC72" i="87"/>
  <c r="BB91" i="87"/>
  <c r="BB90" i="87" s="1"/>
  <c r="BB89" i="87" s="1"/>
  <c r="BB88" i="87" s="1"/>
  <c r="BB87" i="87" s="1"/>
  <c r="BB86" i="87" s="1"/>
  <c r="BB85" i="87" s="1"/>
  <c r="AH85" i="87" s="1"/>
  <c r="AI85" i="87" s="1"/>
  <c r="AJ85" i="87" s="1"/>
  <c r="AK85" i="87" s="1"/>
  <c r="AL85" i="87" s="1"/>
  <c r="AM85" i="87" s="1"/>
  <c r="AN85" i="87" s="1"/>
  <c r="AO85" i="87" s="1"/>
  <c r="AP85" i="87" s="1"/>
  <c r="AQ85" i="87" s="1"/>
  <c r="AR85" i="87" s="1"/>
  <c r="AS85" i="87" s="1"/>
  <c r="AT85" i="87" s="1"/>
  <c r="AU85" i="87" s="1"/>
  <c r="AV85" i="87" s="1"/>
  <c r="AW85" i="87" s="1"/>
  <c r="AX85" i="87" s="1"/>
  <c r="AY85" i="87" s="1"/>
  <c r="AZ85" i="87" s="1"/>
  <c r="BA85" i="87" s="1"/>
  <c r="AE97" i="87"/>
  <c r="T95" i="87"/>
  <c r="L90" i="87"/>
  <c r="Q91" i="87"/>
  <c r="L91" i="87" s="1"/>
  <c r="U96" i="87"/>
  <c r="J96" i="87"/>
  <c r="AG86" i="87"/>
  <c r="V98" i="87"/>
  <c r="A98" i="87"/>
  <c r="B100" i="87"/>
  <c r="CD99" i="87"/>
  <c r="CB99" i="87"/>
  <c r="BZ99" i="87"/>
  <c r="BX99" i="87"/>
  <c r="BV99" i="87"/>
  <c r="BT99" i="87"/>
  <c r="BR99" i="87"/>
  <c r="BP99" i="87"/>
  <c r="BN99" i="87"/>
  <c r="BL99" i="87"/>
  <c r="BJ99" i="87"/>
  <c r="BH99" i="87"/>
  <c r="Z99" i="87"/>
  <c r="C99" i="87"/>
  <c r="N99" i="87" s="1"/>
  <c r="CC99" i="87"/>
  <c r="CA99" i="87"/>
  <c r="BY99" i="87"/>
  <c r="BW99" i="87"/>
  <c r="BU99" i="87"/>
  <c r="BS99" i="87"/>
  <c r="BQ99" i="87"/>
  <c r="BO99" i="87"/>
  <c r="BM99" i="87"/>
  <c r="BK99" i="87"/>
  <c r="BI99" i="87"/>
  <c r="BG99" i="87"/>
  <c r="CF98" i="87"/>
  <c r="E98" i="87" s="1"/>
  <c r="V97" i="87"/>
  <c r="W95" i="87" s="1"/>
  <c r="R97" i="87"/>
  <c r="R98" i="87" s="1"/>
  <c r="K98" i="87" s="1"/>
  <c r="K97" i="87"/>
  <c r="A97" i="87"/>
  <c r="W97" i="87"/>
  <c r="S97" i="87" s="1"/>
  <c r="B208" i="74"/>
  <c r="L69" i="74"/>
  <c r="Q70" i="74"/>
  <c r="K81" i="74"/>
  <c r="R82" i="74"/>
  <c r="V90" i="74"/>
  <c r="A90" i="74"/>
  <c r="CF95" i="74"/>
  <c r="E95" i="74" s="1"/>
  <c r="V91" i="74"/>
  <c r="A91" i="74"/>
  <c r="BH97" i="74"/>
  <c r="BJ97" i="74"/>
  <c r="BL97" i="74"/>
  <c r="BN97" i="74"/>
  <c r="BP97" i="74"/>
  <c r="BR97" i="74"/>
  <c r="BT97" i="74"/>
  <c r="BV97" i="74"/>
  <c r="BX97" i="74"/>
  <c r="BZ97" i="74"/>
  <c r="CB97" i="74"/>
  <c r="CD97" i="74"/>
  <c r="Z97" i="74"/>
  <c r="BI97" i="74"/>
  <c r="BK97" i="74"/>
  <c r="BM97" i="74"/>
  <c r="BO97" i="74"/>
  <c r="BQ97" i="74"/>
  <c r="BS97" i="74"/>
  <c r="BU97" i="74"/>
  <c r="BW97" i="74"/>
  <c r="BY97" i="74"/>
  <c r="CA97" i="74"/>
  <c r="CC97" i="74"/>
  <c r="BG97" i="74"/>
  <c r="C97" i="74"/>
  <c r="N97" i="74" s="1"/>
  <c r="CE96" i="74"/>
  <c r="P96" i="74" s="1"/>
  <c r="D96" i="74" s="1"/>
  <c r="V94" i="74"/>
  <c r="S94" i="74"/>
  <c r="J94" i="74" s="1"/>
  <c r="A94" i="74"/>
  <c r="M93" i="74"/>
  <c r="AC73" i="87" l="1"/>
  <c r="AD72" i="87"/>
  <c r="X95" i="87"/>
  <c r="Y95" i="87" s="1"/>
  <c r="AA95" i="87"/>
  <c r="AB95" i="87" s="1"/>
  <c r="W92" i="87"/>
  <c r="U97" i="87"/>
  <c r="J97" i="87"/>
  <c r="W98" i="87"/>
  <c r="S98" i="87" s="1"/>
  <c r="T96" i="87"/>
  <c r="AE96" i="87"/>
  <c r="W96" i="87"/>
  <c r="X97" i="87"/>
  <c r="Y97" i="87" s="1"/>
  <c r="AA97" i="87"/>
  <c r="AB97" i="87" s="1"/>
  <c r="CE99" i="87"/>
  <c r="P99" i="87" s="1"/>
  <c r="D99" i="87" s="1"/>
  <c r="CC100" i="87"/>
  <c r="CA100" i="87"/>
  <c r="BY100" i="87"/>
  <c r="BW100" i="87"/>
  <c r="BU100" i="87"/>
  <c r="BS100" i="87"/>
  <c r="BQ100" i="87"/>
  <c r="BO100" i="87"/>
  <c r="BM100" i="87"/>
  <c r="BK100" i="87"/>
  <c r="BI100" i="87"/>
  <c r="BG100" i="87"/>
  <c r="B101" i="87"/>
  <c r="CD100" i="87"/>
  <c r="CB100" i="87"/>
  <c r="BZ100" i="87"/>
  <c r="BX100" i="87"/>
  <c r="BV100" i="87"/>
  <c r="BT100" i="87"/>
  <c r="BR100" i="87"/>
  <c r="BP100" i="87"/>
  <c r="BN100" i="87"/>
  <c r="BL100" i="87"/>
  <c r="BJ100" i="87"/>
  <c r="BH100" i="87"/>
  <c r="Z100" i="87"/>
  <c r="C100" i="87"/>
  <c r="N100" i="87" s="1"/>
  <c r="U98" i="87"/>
  <c r="J98" i="87"/>
  <c r="AH86" i="87"/>
  <c r="AI86" i="87" s="1"/>
  <c r="AJ86" i="87" s="1"/>
  <c r="AK86" i="87" s="1"/>
  <c r="AL86" i="87" s="1"/>
  <c r="AM86" i="87" s="1"/>
  <c r="AN86" i="87" s="1"/>
  <c r="AO86" i="87" s="1"/>
  <c r="AP86" i="87" s="1"/>
  <c r="AQ86" i="87" s="1"/>
  <c r="AR86" i="87" s="1"/>
  <c r="AS86" i="87" s="1"/>
  <c r="AT86" i="87" s="1"/>
  <c r="AU86" i="87" s="1"/>
  <c r="AV86" i="87" s="1"/>
  <c r="AW86" i="87" s="1"/>
  <c r="AX86" i="87" s="1"/>
  <c r="AY86" i="87" s="1"/>
  <c r="AZ86" i="87" s="1"/>
  <c r="BA86" i="87" s="1"/>
  <c r="AG87" i="87"/>
  <c r="W94" i="87"/>
  <c r="W93" i="87"/>
  <c r="W85" i="74"/>
  <c r="X85" i="74" s="1"/>
  <c r="W87" i="74"/>
  <c r="X87" i="74" s="1"/>
  <c r="W86" i="74"/>
  <c r="X86" i="74" s="1"/>
  <c r="W91" i="74"/>
  <c r="X91" i="74" s="1"/>
  <c r="S90" i="74"/>
  <c r="W90" i="74"/>
  <c r="X90" i="74" s="1"/>
  <c r="W88" i="74"/>
  <c r="X88" i="74" s="1"/>
  <c r="W89" i="74"/>
  <c r="X89" i="74" s="1"/>
  <c r="B209" i="74"/>
  <c r="L70" i="74"/>
  <c r="Q71" i="74"/>
  <c r="K82" i="74"/>
  <c r="R83" i="74"/>
  <c r="Y91" i="74"/>
  <c r="AA91" i="74"/>
  <c r="AB91" i="74" s="1"/>
  <c r="S91" i="74"/>
  <c r="AA90" i="74"/>
  <c r="AB90" i="74" s="1"/>
  <c r="Y90" i="74"/>
  <c r="V95" i="74"/>
  <c r="S95" i="74"/>
  <c r="J95" i="74" s="1"/>
  <c r="A95" i="74"/>
  <c r="M94" i="74"/>
  <c r="CE97" i="74"/>
  <c r="P97" i="74" s="1"/>
  <c r="D97" i="74" s="1"/>
  <c r="BH98" i="74"/>
  <c r="BJ98" i="74"/>
  <c r="BL98" i="74"/>
  <c r="BN98" i="74"/>
  <c r="BP98" i="74"/>
  <c r="BR98" i="74"/>
  <c r="BT98" i="74"/>
  <c r="BV98" i="74"/>
  <c r="BX98" i="74"/>
  <c r="BZ98" i="74"/>
  <c r="CB98" i="74"/>
  <c r="CD98" i="74"/>
  <c r="BI98" i="74"/>
  <c r="BK98" i="74"/>
  <c r="BM98" i="74"/>
  <c r="BO98" i="74"/>
  <c r="BQ98" i="74"/>
  <c r="BS98" i="74"/>
  <c r="BU98" i="74"/>
  <c r="BW98" i="74"/>
  <c r="BY98" i="74"/>
  <c r="CA98" i="74"/>
  <c r="CC98" i="74"/>
  <c r="Z98" i="74"/>
  <c r="BG98" i="74"/>
  <c r="C98" i="74"/>
  <c r="N98" i="74" s="1"/>
  <c r="CF96" i="74"/>
  <c r="E96" i="74" s="1"/>
  <c r="AC74" i="87" l="1"/>
  <c r="AD73" i="87"/>
  <c r="AH87" i="87"/>
  <c r="AI87" i="87" s="1"/>
  <c r="AJ87" i="87" s="1"/>
  <c r="AK87" i="87" s="1"/>
  <c r="AL87" i="87" s="1"/>
  <c r="AM87" i="87" s="1"/>
  <c r="AN87" i="87" s="1"/>
  <c r="AO87" i="87" s="1"/>
  <c r="AP87" i="87" s="1"/>
  <c r="AQ87" i="87" s="1"/>
  <c r="AR87" i="87" s="1"/>
  <c r="AS87" i="87" s="1"/>
  <c r="AT87" i="87" s="1"/>
  <c r="AU87" i="87" s="1"/>
  <c r="AV87" i="87" s="1"/>
  <c r="AW87" i="87" s="1"/>
  <c r="AX87" i="87" s="1"/>
  <c r="AY87" i="87" s="1"/>
  <c r="AZ87" i="87" s="1"/>
  <c r="BA87" i="87" s="1"/>
  <c r="AG88" i="87"/>
  <c r="AE95" i="87"/>
  <c r="T97" i="87"/>
  <c r="T98" i="87" s="1"/>
  <c r="M98" i="87" s="1"/>
  <c r="AA92" i="87"/>
  <c r="AB92" i="87" s="1"/>
  <c r="Q92" i="87"/>
  <c r="L92" i="87" s="1"/>
  <c r="X92" i="87"/>
  <c r="Y92" i="87" s="1"/>
  <c r="X93" i="87"/>
  <c r="Y93" i="87" s="1"/>
  <c r="AA93" i="87"/>
  <c r="AB93" i="87" s="1"/>
  <c r="Q93" i="87"/>
  <c r="L93" i="87" s="1"/>
  <c r="AA94" i="87"/>
  <c r="AB94" i="87" s="1"/>
  <c r="Q94" i="87"/>
  <c r="X94" i="87"/>
  <c r="Y94" i="87" s="1"/>
  <c r="CE100" i="87"/>
  <c r="P100" i="87" s="1"/>
  <c r="D100" i="87" s="1"/>
  <c r="B102" i="87"/>
  <c r="CD101" i="87"/>
  <c r="CB101" i="87"/>
  <c r="BZ101" i="87"/>
  <c r="BX101" i="87"/>
  <c r="BV101" i="87"/>
  <c r="BT101" i="87"/>
  <c r="BR101" i="87"/>
  <c r="BP101" i="87"/>
  <c r="BN101" i="87"/>
  <c r="BL101" i="87"/>
  <c r="BJ101" i="87"/>
  <c r="BH101" i="87"/>
  <c r="Z101" i="87"/>
  <c r="C101" i="87"/>
  <c r="N101" i="87" s="1"/>
  <c r="CC101" i="87"/>
  <c r="CA101" i="87"/>
  <c r="BY101" i="87"/>
  <c r="BW101" i="87"/>
  <c r="BU101" i="87"/>
  <c r="BS101" i="87"/>
  <c r="BQ101" i="87"/>
  <c r="BO101" i="87"/>
  <c r="BM101" i="87"/>
  <c r="BK101" i="87"/>
  <c r="BI101" i="87"/>
  <c r="BG101" i="87"/>
  <c r="CF100" i="87"/>
  <c r="E100" i="87" s="1"/>
  <c r="V99" i="87"/>
  <c r="R99" i="87"/>
  <c r="K99" i="87"/>
  <c r="A99" i="87"/>
  <c r="S99" i="87"/>
  <c r="M99" i="87" s="1"/>
  <c r="AA96" i="87"/>
  <c r="AB96" i="87" s="1"/>
  <c r="X96" i="87"/>
  <c r="Y96" i="87" s="1"/>
  <c r="AA98" i="87"/>
  <c r="AB98" i="87" s="1"/>
  <c r="X98" i="87"/>
  <c r="Y98" i="87" s="1"/>
  <c r="CF99" i="87"/>
  <c r="E99" i="87" s="1"/>
  <c r="J91" i="74"/>
  <c r="AA85" i="74"/>
  <c r="AB85" i="74" s="1"/>
  <c r="U90" i="74"/>
  <c r="U91" i="74" s="1"/>
  <c r="U92" i="74" s="1"/>
  <c r="U93" i="74" s="1"/>
  <c r="U94" i="74" s="1"/>
  <c r="U95" i="74" s="1"/>
  <c r="J90" i="74"/>
  <c r="BB91" i="74"/>
  <c r="BB90" i="74" s="1"/>
  <c r="BB89" i="74" s="1"/>
  <c r="BB88" i="74" s="1"/>
  <c r="BB87" i="74" s="1"/>
  <c r="BB86" i="74" s="1"/>
  <c r="BB85" i="74" s="1"/>
  <c r="B210" i="74"/>
  <c r="Y85" i="74"/>
  <c r="L71" i="74"/>
  <c r="Q72" i="74"/>
  <c r="R84" i="74"/>
  <c r="K83" i="74"/>
  <c r="CF97" i="74"/>
  <c r="E97" i="74" s="1"/>
  <c r="Y86" i="74"/>
  <c r="AA86" i="74"/>
  <c r="AB86" i="74" s="1"/>
  <c r="Y88" i="74"/>
  <c r="AA88" i="74"/>
  <c r="AB88" i="74" s="1"/>
  <c r="Y87" i="74"/>
  <c r="AA87" i="74"/>
  <c r="AB87" i="74" s="1"/>
  <c r="Y89" i="74"/>
  <c r="AA89" i="74"/>
  <c r="AB89" i="74" s="1"/>
  <c r="V96" i="74"/>
  <c r="S96" i="74"/>
  <c r="J96" i="74" s="1"/>
  <c r="A96" i="74"/>
  <c r="BH99" i="74"/>
  <c r="BJ99" i="74"/>
  <c r="BL99" i="74"/>
  <c r="BN99" i="74"/>
  <c r="BP99" i="74"/>
  <c r="BR99" i="74"/>
  <c r="BT99" i="74"/>
  <c r="BV99" i="74"/>
  <c r="BX99" i="74"/>
  <c r="BZ99" i="74"/>
  <c r="CB99" i="74"/>
  <c r="CD99" i="74"/>
  <c r="Z99" i="74"/>
  <c r="BI99" i="74"/>
  <c r="BK99" i="74"/>
  <c r="BM99" i="74"/>
  <c r="BO99" i="74"/>
  <c r="BQ99" i="74"/>
  <c r="BS99" i="74"/>
  <c r="BU99" i="74"/>
  <c r="BW99" i="74"/>
  <c r="BY99" i="74"/>
  <c r="CA99" i="74"/>
  <c r="CC99" i="74"/>
  <c r="BG99" i="74"/>
  <c r="C99" i="74"/>
  <c r="N99" i="74" s="1"/>
  <c r="CE98" i="74"/>
  <c r="P98" i="74" s="1"/>
  <c r="D98" i="74" s="1"/>
  <c r="M95" i="74"/>
  <c r="AC75" i="87" l="1"/>
  <c r="AD74" i="87"/>
  <c r="M97" i="87"/>
  <c r="CE101" i="87"/>
  <c r="P101" i="87" s="1"/>
  <c r="D101" i="87" s="1"/>
  <c r="CC102" i="87"/>
  <c r="CA102" i="87"/>
  <c r="BY102" i="87"/>
  <c r="BW102" i="87"/>
  <c r="BU102" i="87"/>
  <c r="BS102" i="87"/>
  <c r="BQ102" i="87"/>
  <c r="BO102" i="87"/>
  <c r="BM102" i="87"/>
  <c r="BK102" i="87"/>
  <c r="BI102" i="87"/>
  <c r="BG102" i="87"/>
  <c r="B103" i="87"/>
  <c r="CD102" i="87"/>
  <c r="CB102" i="87"/>
  <c r="BZ102" i="87"/>
  <c r="BX102" i="87"/>
  <c r="BV102" i="87"/>
  <c r="BT102" i="87"/>
  <c r="BR102" i="87"/>
  <c r="BP102" i="87"/>
  <c r="BN102" i="87"/>
  <c r="BL102" i="87"/>
  <c r="BJ102" i="87"/>
  <c r="BH102" i="87"/>
  <c r="CE102" i="87" s="1"/>
  <c r="Z102" i="87"/>
  <c r="P102" i="87"/>
  <c r="D102" i="87" s="1"/>
  <c r="C102" i="87"/>
  <c r="N102" i="87" s="1"/>
  <c r="U99" i="87"/>
  <c r="J99" i="87"/>
  <c r="S100" i="87"/>
  <c r="M100" i="87" s="1"/>
  <c r="V100" i="87"/>
  <c r="R100" i="87"/>
  <c r="K100" i="87"/>
  <c r="A100" i="87"/>
  <c r="L94" i="87"/>
  <c r="Q95" i="87"/>
  <c r="AE94" i="87"/>
  <c r="AH88" i="87"/>
  <c r="AI88" i="87" s="1"/>
  <c r="AJ88" i="87" s="1"/>
  <c r="AK88" i="87" s="1"/>
  <c r="AL88" i="87" s="1"/>
  <c r="AM88" i="87" s="1"/>
  <c r="AN88" i="87" s="1"/>
  <c r="AO88" i="87" s="1"/>
  <c r="AP88" i="87" s="1"/>
  <c r="AQ88" i="87" s="1"/>
  <c r="AR88" i="87" s="1"/>
  <c r="AS88" i="87" s="1"/>
  <c r="AT88" i="87" s="1"/>
  <c r="AU88" i="87" s="1"/>
  <c r="AV88" i="87" s="1"/>
  <c r="AW88" i="87" s="1"/>
  <c r="AX88" i="87" s="1"/>
  <c r="AY88" i="87" s="1"/>
  <c r="AZ88" i="87" s="1"/>
  <c r="BA88" i="87" s="1"/>
  <c r="AG89" i="87"/>
  <c r="B211" i="74"/>
  <c r="Q73" i="74"/>
  <c r="L72" i="74"/>
  <c r="R85" i="74"/>
  <c r="K84" i="74"/>
  <c r="CE99" i="74"/>
  <c r="P99" i="74" s="1"/>
  <c r="D99" i="74" s="1"/>
  <c r="M96" i="74"/>
  <c r="U96" i="74"/>
  <c r="BH100" i="74"/>
  <c r="BJ100" i="74"/>
  <c r="BL100" i="74"/>
  <c r="BN100" i="74"/>
  <c r="BP100" i="74"/>
  <c r="BR100" i="74"/>
  <c r="BT100" i="74"/>
  <c r="BV100" i="74"/>
  <c r="BX100" i="74"/>
  <c r="BZ100" i="74"/>
  <c r="CB100" i="74"/>
  <c r="CD100" i="74"/>
  <c r="BI100" i="74"/>
  <c r="BK100" i="74"/>
  <c r="BM100" i="74"/>
  <c r="BO100" i="74"/>
  <c r="BQ100" i="74"/>
  <c r="BS100" i="74"/>
  <c r="BU100" i="74"/>
  <c r="BW100" i="74"/>
  <c r="BY100" i="74"/>
  <c r="CA100" i="74"/>
  <c r="CC100" i="74"/>
  <c r="Z100" i="74"/>
  <c r="C100" i="74"/>
  <c r="N100" i="74" s="1"/>
  <c r="BG100" i="74"/>
  <c r="CF98" i="74"/>
  <c r="E98" i="74" s="1"/>
  <c r="AC76" i="87" l="1"/>
  <c r="AD75" i="87"/>
  <c r="AH89" i="87"/>
  <c r="AI89" i="87" s="1"/>
  <c r="AJ89" i="87" s="1"/>
  <c r="AK89" i="87" s="1"/>
  <c r="AL89" i="87" s="1"/>
  <c r="AM89" i="87" s="1"/>
  <c r="AN89" i="87" s="1"/>
  <c r="AO89" i="87" s="1"/>
  <c r="AP89" i="87" s="1"/>
  <c r="AQ89" i="87" s="1"/>
  <c r="AR89" i="87" s="1"/>
  <c r="AS89" i="87" s="1"/>
  <c r="AT89" i="87" s="1"/>
  <c r="AU89" i="87" s="1"/>
  <c r="AV89" i="87" s="1"/>
  <c r="AW89" i="87" s="1"/>
  <c r="AX89" i="87" s="1"/>
  <c r="AY89" i="87" s="1"/>
  <c r="AZ89" i="87" s="1"/>
  <c r="BA89" i="87" s="1"/>
  <c r="AG90" i="87"/>
  <c r="AE93" i="87"/>
  <c r="U100" i="87"/>
  <c r="J100" i="87"/>
  <c r="T99" i="87"/>
  <c r="S102" i="87"/>
  <c r="M102" i="87" s="1"/>
  <c r="V102" i="87"/>
  <c r="A102" i="87"/>
  <c r="B104" i="87"/>
  <c r="CD103" i="87"/>
  <c r="CB103" i="87"/>
  <c r="BZ103" i="87"/>
  <c r="BX103" i="87"/>
  <c r="BV103" i="87"/>
  <c r="BT103" i="87"/>
  <c r="BR103" i="87"/>
  <c r="BP103" i="87"/>
  <c r="BN103" i="87"/>
  <c r="BL103" i="87"/>
  <c r="BJ103" i="87"/>
  <c r="BH103" i="87"/>
  <c r="Z103" i="87"/>
  <c r="C103" i="87"/>
  <c r="N103" i="87" s="1"/>
  <c r="CC103" i="87"/>
  <c r="CA103" i="87"/>
  <c r="BY103" i="87"/>
  <c r="BW103" i="87"/>
  <c r="BU103" i="87"/>
  <c r="BS103" i="87"/>
  <c r="BQ103" i="87"/>
  <c r="BO103" i="87"/>
  <c r="BM103" i="87"/>
  <c r="BK103" i="87"/>
  <c r="BI103" i="87"/>
  <c r="BG103" i="87"/>
  <c r="CF102" i="87"/>
  <c r="E102" i="87" s="1"/>
  <c r="V101" i="87"/>
  <c r="R101" i="87"/>
  <c r="K101" i="87" s="1"/>
  <c r="A101" i="87"/>
  <c r="S101" i="87"/>
  <c r="M101" i="87" s="1"/>
  <c r="L95" i="87"/>
  <c r="Q96" i="87"/>
  <c r="CF101" i="87"/>
  <c r="E101" i="87" s="1"/>
  <c r="B212" i="74"/>
  <c r="L73" i="74"/>
  <c r="Q74" i="74"/>
  <c r="K85" i="74"/>
  <c r="R86" i="74"/>
  <c r="CF99" i="74"/>
  <c r="E99" i="74" s="1"/>
  <c r="BH101" i="74"/>
  <c r="BJ101" i="74"/>
  <c r="BL101" i="74"/>
  <c r="BN101" i="74"/>
  <c r="BP101" i="74"/>
  <c r="BR101" i="74"/>
  <c r="BT101" i="74"/>
  <c r="BV101" i="74"/>
  <c r="BX101" i="74"/>
  <c r="BZ101" i="74"/>
  <c r="CB101" i="74"/>
  <c r="CD101" i="74"/>
  <c r="Z101" i="74"/>
  <c r="BI101" i="74"/>
  <c r="BK101" i="74"/>
  <c r="BM101" i="74"/>
  <c r="BO101" i="74"/>
  <c r="BQ101" i="74"/>
  <c r="BS101" i="74"/>
  <c r="BU101" i="74"/>
  <c r="BW101" i="74"/>
  <c r="BY101" i="74"/>
  <c r="CA101" i="74"/>
  <c r="CC101" i="74"/>
  <c r="C101" i="74"/>
  <c r="N101" i="74" s="1"/>
  <c r="BG101" i="74"/>
  <c r="CE100" i="74"/>
  <c r="P100" i="74" s="1"/>
  <c r="D100" i="74" s="1"/>
  <c r="AD76" i="87" l="1"/>
  <c r="AC77" i="87"/>
  <c r="U101" i="87"/>
  <c r="J101" i="87"/>
  <c r="R102" i="87"/>
  <c r="K102" i="87" s="1"/>
  <c r="AE92" i="87"/>
  <c r="L96" i="87"/>
  <c r="Q97" i="87"/>
  <c r="CE103" i="87"/>
  <c r="P103" i="87" s="1"/>
  <c r="D103" i="87" s="1"/>
  <c r="CC104" i="87"/>
  <c r="CA104" i="87"/>
  <c r="BY104" i="87"/>
  <c r="BW104" i="87"/>
  <c r="BU104" i="87"/>
  <c r="BS104" i="87"/>
  <c r="BQ104" i="87"/>
  <c r="BO104" i="87"/>
  <c r="BM104" i="87"/>
  <c r="BK104" i="87"/>
  <c r="BI104" i="87"/>
  <c r="BG104" i="87"/>
  <c r="B105" i="87"/>
  <c r="CD104" i="87"/>
  <c r="CB104" i="87"/>
  <c r="BZ104" i="87"/>
  <c r="BX104" i="87"/>
  <c r="BV104" i="87"/>
  <c r="BT104" i="87"/>
  <c r="BR104" i="87"/>
  <c r="BP104" i="87"/>
  <c r="BN104" i="87"/>
  <c r="BL104" i="87"/>
  <c r="BJ104" i="87"/>
  <c r="BH104" i="87"/>
  <c r="Z104" i="87"/>
  <c r="C104" i="87"/>
  <c r="N104" i="87" s="1"/>
  <c r="U102" i="87"/>
  <c r="J102" i="87"/>
  <c r="T100" i="87"/>
  <c r="AH90" i="87"/>
  <c r="AI90" i="87" s="1"/>
  <c r="AJ90" i="87" s="1"/>
  <c r="AK90" i="87" s="1"/>
  <c r="AL90" i="87" s="1"/>
  <c r="AM90" i="87" s="1"/>
  <c r="AN90" i="87" s="1"/>
  <c r="AO90" i="87" s="1"/>
  <c r="AP90" i="87" s="1"/>
  <c r="AQ90" i="87" s="1"/>
  <c r="AR90" i="87" s="1"/>
  <c r="AS90" i="87" s="1"/>
  <c r="AT90" i="87" s="1"/>
  <c r="AU90" i="87" s="1"/>
  <c r="AV90" i="87" s="1"/>
  <c r="AW90" i="87" s="1"/>
  <c r="AX90" i="87" s="1"/>
  <c r="AY90" i="87" s="1"/>
  <c r="AZ90" i="87" s="1"/>
  <c r="BA90" i="87" s="1"/>
  <c r="AG91" i="87"/>
  <c r="AH91" i="87" s="1"/>
  <c r="AI91" i="87" s="1"/>
  <c r="AJ91" i="87" s="1"/>
  <c r="AK91" i="87" s="1"/>
  <c r="AL91" i="87" s="1"/>
  <c r="AM91" i="87" s="1"/>
  <c r="AN91" i="87" s="1"/>
  <c r="AO91" i="87" s="1"/>
  <c r="AP91" i="87" s="1"/>
  <c r="AQ91" i="87" s="1"/>
  <c r="AR91" i="87" s="1"/>
  <c r="AS91" i="87" s="1"/>
  <c r="AT91" i="87" s="1"/>
  <c r="AU91" i="87" s="1"/>
  <c r="AV91" i="87" s="1"/>
  <c r="AW91" i="87" s="1"/>
  <c r="AX91" i="87" s="1"/>
  <c r="AY91" i="87" s="1"/>
  <c r="AZ91" i="87" s="1"/>
  <c r="BA91" i="87" s="1"/>
  <c r="B213" i="74"/>
  <c r="L74" i="74"/>
  <c r="Q75" i="74"/>
  <c r="R87" i="74"/>
  <c r="K86" i="74"/>
  <c r="CE101" i="74"/>
  <c r="P101" i="74" s="1"/>
  <c r="D101" i="74" s="1"/>
  <c r="BI102" i="74"/>
  <c r="BK102" i="74"/>
  <c r="BM102" i="74"/>
  <c r="BO102" i="74"/>
  <c r="BQ102" i="74"/>
  <c r="BS102" i="74"/>
  <c r="BU102" i="74"/>
  <c r="BW102" i="74"/>
  <c r="BY102" i="74"/>
  <c r="CA102" i="74"/>
  <c r="CC102" i="74"/>
  <c r="BH102" i="74"/>
  <c r="BJ102" i="74"/>
  <c r="BL102" i="74"/>
  <c r="BN102" i="74"/>
  <c r="BP102" i="74"/>
  <c r="BR102" i="74"/>
  <c r="BT102" i="74"/>
  <c r="BV102" i="74"/>
  <c r="BX102" i="74"/>
  <c r="BZ102" i="74"/>
  <c r="CB102" i="74"/>
  <c r="CD102" i="74"/>
  <c r="Z102" i="74"/>
  <c r="C102" i="74"/>
  <c r="N102" i="74" s="1"/>
  <c r="BG102" i="74"/>
  <c r="CF100" i="74"/>
  <c r="E100" i="74" s="1"/>
  <c r="AD77" i="87" l="1"/>
  <c r="AC78" i="87"/>
  <c r="L97" i="87"/>
  <c r="Q98" i="87"/>
  <c r="L98" i="87" s="1"/>
  <c r="AG92" i="87"/>
  <c r="T101" i="87"/>
  <c r="T102" i="87" s="1"/>
  <c r="CE104" i="87"/>
  <c r="P104" i="87" s="1"/>
  <c r="D104" i="87" s="1"/>
  <c r="B106" i="87"/>
  <c r="CD105" i="87"/>
  <c r="CB105" i="87"/>
  <c r="BZ105" i="87"/>
  <c r="BX105" i="87"/>
  <c r="BV105" i="87"/>
  <c r="BT105" i="87"/>
  <c r="BR105" i="87"/>
  <c r="BP105" i="87"/>
  <c r="BN105" i="87"/>
  <c r="BL105" i="87"/>
  <c r="BJ105" i="87"/>
  <c r="BH105" i="87"/>
  <c r="Z105" i="87"/>
  <c r="C105" i="87"/>
  <c r="N105" i="87" s="1"/>
  <c r="CC105" i="87"/>
  <c r="CA105" i="87"/>
  <c r="BY105" i="87"/>
  <c r="BW105" i="87"/>
  <c r="BU105" i="87"/>
  <c r="BS105" i="87"/>
  <c r="BQ105" i="87"/>
  <c r="BO105" i="87"/>
  <c r="BM105" i="87"/>
  <c r="BK105" i="87"/>
  <c r="BI105" i="87"/>
  <c r="BG105" i="87"/>
  <c r="AE105" i="87"/>
  <c r="CF104" i="87"/>
  <c r="E104" i="87" s="1"/>
  <c r="V103" i="87"/>
  <c r="R103" i="87"/>
  <c r="K103" i="87" s="1"/>
  <c r="A103" i="87"/>
  <c r="S103" i="87"/>
  <c r="M103" i="87" s="1"/>
  <c r="CF103" i="87"/>
  <c r="E103" i="87" s="1"/>
  <c r="B214" i="74"/>
  <c r="L75" i="74"/>
  <c r="Q76" i="74"/>
  <c r="K87" i="74"/>
  <c r="R88" i="74"/>
  <c r="BI103" i="74"/>
  <c r="BK103" i="74"/>
  <c r="BM103" i="74"/>
  <c r="BO103" i="74"/>
  <c r="BQ103" i="74"/>
  <c r="BS103" i="74"/>
  <c r="BU103" i="74"/>
  <c r="BW103" i="74"/>
  <c r="BY103" i="74"/>
  <c r="CA103" i="74"/>
  <c r="CC103" i="74"/>
  <c r="Z103" i="74"/>
  <c r="BH103" i="74"/>
  <c r="BJ103" i="74"/>
  <c r="BL103" i="74"/>
  <c r="BN103" i="74"/>
  <c r="BP103" i="74"/>
  <c r="BR103" i="74"/>
  <c r="BT103" i="74"/>
  <c r="BV103" i="74"/>
  <c r="BX103" i="74"/>
  <c r="BZ103" i="74"/>
  <c r="CB103" i="74"/>
  <c r="CD103" i="74"/>
  <c r="C103" i="74"/>
  <c r="N103" i="74" s="1"/>
  <c r="BG103" i="74"/>
  <c r="CF101" i="74"/>
  <c r="E101" i="74" s="1"/>
  <c r="CE102" i="74"/>
  <c r="P102" i="74" s="1"/>
  <c r="D102" i="74" s="1"/>
  <c r="AD78" i="87" l="1"/>
  <c r="AC79" i="87"/>
  <c r="U103" i="87"/>
  <c r="J103" i="87"/>
  <c r="AE104" i="87"/>
  <c r="CE105" i="87"/>
  <c r="P105" i="87" s="1"/>
  <c r="D105" i="87" s="1"/>
  <c r="CC106" i="87"/>
  <c r="CA106" i="87"/>
  <c r="BY106" i="87"/>
  <c r="BW106" i="87"/>
  <c r="BU106" i="87"/>
  <c r="BS106" i="87"/>
  <c r="BQ106" i="87"/>
  <c r="BO106" i="87"/>
  <c r="BM106" i="87"/>
  <c r="BK106" i="87"/>
  <c r="BI106" i="87"/>
  <c r="BG106" i="87"/>
  <c r="B107" i="87"/>
  <c r="CD106" i="87"/>
  <c r="CB106" i="87"/>
  <c r="BZ106" i="87"/>
  <c r="BX106" i="87"/>
  <c r="BV106" i="87"/>
  <c r="BT106" i="87"/>
  <c r="BR106" i="87"/>
  <c r="BP106" i="87"/>
  <c r="BN106" i="87"/>
  <c r="BL106" i="87"/>
  <c r="BJ106" i="87"/>
  <c r="BH106" i="87"/>
  <c r="Z106" i="87"/>
  <c r="C106" i="87"/>
  <c r="N106" i="87" s="1"/>
  <c r="CF105" i="87"/>
  <c r="E105" i="87" s="1"/>
  <c r="BB98" i="87"/>
  <c r="BB97" i="87" s="1"/>
  <c r="BB96" i="87" s="1"/>
  <c r="BB95" i="87" s="1"/>
  <c r="BB94" i="87" s="1"/>
  <c r="BB93" i="87" s="1"/>
  <c r="BB92" i="87" s="1"/>
  <c r="V104" i="87"/>
  <c r="R104" i="87"/>
  <c r="K104" i="87"/>
  <c r="A104" i="87"/>
  <c r="AH92" i="87"/>
  <c r="AI92" i="87" s="1"/>
  <c r="AJ92" i="87" s="1"/>
  <c r="AK92" i="87" s="1"/>
  <c r="AL92" i="87" s="1"/>
  <c r="AM92" i="87" s="1"/>
  <c r="AN92" i="87" s="1"/>
  <c r="AO92" i="87" s="1"/>
  <c r="AP92" i="87" s="1"/>
  <c r="AQ92" i="87" s="1"/>
  <c r="AR92" i="87" s="1"/>
  <c r="AS92" i="87" s="1"/>
  <c r="AT92" i="87" s="1"/>
  <c r="AU92" i="87" s="1"/>
  <c r="AV92" i="87" s="1"/>
  <c r="AW92" i="87" s="1"/>
  <c r="AX92" i="87" s="1"/>
  <c r="AY92" i="87" s="1"/>
  <c r="AZ92" i="87" s="1"/>
  <c r="BA92" i="87" s="1"/>
  <c r="AG93" i="87"/>
  <c r="B215" i="74"/>
  <c r="L76" i="74"/>
  <c r="Q77" i="74"/>
  <c r="K88" i="74"/>
  <c r="R89" i="74"/>
  <c r="V101" i="74"/>
  <c r="S101" i="74"/>
  <c r="J101" i="74" s="1"/>
  <c r="A101" i="74"/>
  <c r="CE103" i="74"/>
  <c r="P103" i="74" s="1"/>
  <c r="D103" i="74" s="1"/>
  <c r="BI104" i="74"/>
  <c r="BK104" i="74"/>
  <c r="BM104" i="74"/>
  <c r="BO104" i="74"/>
  <c r="BQ104" i="74"/>
  <c r="BS104" i="74"/>
  <c r="BU104" i="74"/>
  <c r="BW104" i="74"/>
  <c r="BY104" i="74"/>
  <c r="CA104" i="74"/>
  <c r="CC104" i="74"/>
  <c r="BH104" i="74"/>
  <c r="BJ104" i="74"/>
  <c r="BL104" i="74"/>
  <c r="BN104" i="74"/>
  <c r="BP104" i="74"/>
  <c r="BR104" i="74"/>
  <c r="BT104" i="74"/>
  <c r="BV104" i="74"/>
  <c r="BX104" i="74"/>
  <c r="BZ104" i="74"/>
  <c r="CB104" i="74"/>
  <c r="CD104" i="74"/>
  <c r="Z104" i="74"/>
  <c r="C104" i="74"/>
  <c r="N104" i="74" s="1"/>
  <c r="BG104" i="74"/>
  <c r="CF102" i="74"/>
  <c r="E102" i="74" s="1"/>
  <c r="AD79" i="87" l="1"/>
  <c r="AC80" i="87"/>
  <c r="AE103" i="87"/>
  <c r="AH93" i="87"/>
  <c r="AI93" i="87" s="1"/>
  <c r="AJ93" i="87" s="1"/>
  <c r="AK93" i="87" s="1"/>
  <c r="AL93" i="87" s="1"/>
  <c r="AM93" i="87" s="1"/>
  <c r="AN93" i="87" s="1"/>
  <c r="AO93" i="87" s="1"/>
  <c r="AP93" i="87" s="1"/>
  <c r="AQ93" i="87" s="1"/>
  <c r="AR93" i="87" s="1"/>
  <c r="AS93" i="87" s="1"/>
  <c r="AT93" i="87" s="1"/>
  <c r="AU93" i="87" s="1"/>
  <c r="AV93" i="87" s="1"/>
  <c r="AW93" i="87" s="1"/>
  <c r="AX93" i="87" s="1"/>
  <c r="AY93" i="87" s="1"/>
  <c r="AZ93" i="87" s="1"/>
  <c r="BA93" i="87" s="1"/>
  <c r="AG94" i="87"/>
  <c r="W104" i="87"/>
  <c r="S104" i="87" s="1"/>
  <c r="CE106" i="87"/>
  <c r="P106" i="87" s="1"/>
  <c r="D106" i="87" s="1"/>
  <c r="B108" i="87"/>
  <c r="CD107" i="87"/>
  <c r="CB107" i="87"/>
  <c r="BZ107" i="87"/>
  <c r="BX107" i="87"/>
  <c r="BV107" i="87"/>
  <c r="BT107" i="87"/>
  <c r="BR107" i="87"/>
  <c r="BP107" i="87"/>
  <c r="BN107" i="87"/>
  <c r="BL107" i="87"/>
  <c r="BJ107" i="87"/>
  <c r="BH107" i="87"/>
  <c r="Z107" i="87"/>
  <c r="C107" i="87"/>
  <c r="N107" i="87" s="1"/>
  <c r="CC107" i="87"/>
  <c r="CA107" i="87"/>
  <c r="BY107" i="87"/>
  <c r="BW107" i="87"/>
  <c r="BU107" i="87"/>
  <c r="BS107" i="87"/>
  <c r="BQ107" i="87"/>
  <c r="BO107" i="87"/>
  <c r="BM107" i="87"/>
  <c r="BK107" i="87"/>
  <c r="BI107" i="87"/>
  <c r="BG107" i="87"/>
  <c r="CF106" i="87"/>
  <c r="E106" i="87" s="1"/>
  <c r="V105" i="87"/>
  <c r="W99" i="87" s="1"/>
  <c r="R105" i="87"/>
  <c r="K105" i="87"/>
  <c r="A105" i="87"/>
  <c r="W105" i="87"/>
  <c r="S105" i="87" s="1"/>
  <c r="T103" i="87"/>
  <c r="B216" i="74"/>
  <c r="L77" i="74"/>
  <c r="Q78" i="74"/>
  <c r="K89" i="74"/>
  <c r="R90" i="74"/>
  <c r="CF103" i="74"/>
  <c r="E103" i="74" s="1"/>
  <c r="BI105" i="74"/>
  <c r="BK105" i="74"/>
  <c r="BM105" i="74"/>
  <c r="BO105" i="74"/>
  <c r="BQ105" i="74"/>
  <c r="BS105" i="74"/>
  <c r="BU105" i="74"/>
  <c r="BW105" i="74"/>
  <c r="BY105" i="74"/>
  <c r="CA105" i="74"/>
  <c r="CC105" i="74"/>
  <c r="Z105" i="74"/>
  <c r="BH105" i="74"/>
  <c r="BJ105" i="74"/>
  <c r="BL105" i="74"/>
  <c r="BN105" i="74"/>
  <c r="BP105" i="74"/>
  <c r="BR105" i="74"/>
  <c r="BT105" i="74"/>
  <c r="BV105" i="74"/>
  <c r="BX105" i="74"/>
  <c r="BZ105" i="74"/>
  <c r="CB105" i="74"/>
  <c r="CD105" i="74"/>
  <c r="C105" i="74"/>
  <c r="N105" i="74" s="1"/>
  <c r="BG105" i="74"/>
  <c r="M101" i="74"/>
  <c r="V102" i="74"/>
  <c r="S102" i="74"/>
  <c r="J102" i="74" s="1"/>
  <c r="A102" i="74"/>
  <c r="CE104" i="74"/>
  <c r="P104" i="74" s="1"/>
  <c r="D104" i="74" s="1"/>
  <c r="AD80" i="87" l="1"/>
  <c r="AC81" i="87"/>
  <c r="J104" i="87"/>
  <c r="T104" i="87" s="1"/>
  <c r="U104" i="87"/>
  <c r="X105" i="87"/>
  <c r="Y105" i="87" s="1"/>
  <c r="AA105" i="87"/>
  <c r="AB105" i="87" s="1"/>
  <c r="X99" i="87"/>
  <c r="Y99" i="87" s="1"/>
  <c r="AA99" i="87"/>
  <c r="AB99" i="87" s="1"/>
  <c r="Q99" i="87"/>
  <c r="L99" i="87" s="1"/>
  <c r="CE107" i="87"/>
  <c r="P107" i="87" s="1"/>
  <c r="D107" i="87" s="1"/>
  <c r="CC108" i="87"/>
  <c r="CA108" i="87"/>
  <c r="BY108" i="87"/>
  <c r="BW108" i="87"/>
  <c r="BU108" i="87"/>
  <c r="BS108" i="87"/>
  <c r="BQ108" i="87"/>
  <c r="BO108" i="87"/>
  <c r="BM108" i="87"/>
  <c r="BK108" i="87"/>
  <c r="BI108" i="87"/>
  <c r="BG108" i="87"/>
  <c r="B109" i="87"/>
  <c r="CD108" i="87"/>
  <c r="CB108" i="87"/>
  <c r="BZ108" i="87"/>
  <c r="BX108" i="87"/>
  <c r="BV108" i="87"/>
  <c r="BT108" i="87"/>
  <c r="BR108" i="87"/>
  <c r="BP108" i="87"/>
  <c r="BN108" i="87"/>
  <c r="BL108" i="87"/>
  <c r="BJ108" i="87"/>
  <c r="BH108" i="87"/>
  <c r="CE108" i="87" s="1"/>
  <c r="Z108" i="87"/>
  <c r="P108" i="87"/>
  <c r="D108" i="87" s="1"/>
  <c r="C108" i="87"/>
  <c r="N108" i="87" s="1"/>
  <c r="W101" i="87"/>
  <c r="AA104" i="87"/>
  <c r="AB104" i="87" s="1"/>
  <c r="X104" i="87"/>
  <c r="Y104" i="87" s="1"/>
  <c r="W103" i="87"/>
  <c r="U105" i="87"/>
  <c r="J105" i="87"/>
  <c r="S106" i="87"/>
  <c r="M106" i="87" s="1"/>
  <c r="V106" i="87"/>
  <c r="R106" i="87"/>
  <c r="K106" i="87"/>
  <c r="A106" i="87"/>
  <c r="W100" i="87"/>
  <c r="AH94" i="87"/>
  <c r="AI94" i="87" s="1"/>
  <c r="AJ94" i="87" s="1"/>
  <c r="AK94" i="87" s="1"/>
  <c r="AL94" i="87" s="1"/>
  <c r="AM94" i="87" s="1"/>
  <c r="AN94" i="87" s="1"/>
  <c r="AO94" i="87" s="1"/>
  <c r="AP94" i="87" s="1"/>
  <c r="AQ94" i="87" s="1"/>
  <c r="AR94" i="87" s="1"/>
  <c r="AS94" i="87" s="1"/>
  <c r="AT94" i="87" s="1"/>
  <c r="AU94" i="87" s="1"/>
  <c r="AV94" i="87" s="1"/>
  <c r="AW94" i="87" s="1"/>
  <c r="AX94" i="87" s="1"/>
  <c r="AY94" i="87" s="1"/>
  <c r="AZ94" i="87" s="1"/>
  <c r="BA94" i="87" s="1"/>
  <c r="AG95" i="87"/>
  <c r="AE102" i="87"/>
  <c r="W102" i="87"/>
  <c r="BB98" i="74"/>
  <c r="BB97" i="74" s="1"/>
  <c r="BB96" i="74" s="1"/>
  <c r="BB95" i="74" s="1"/>
  <c r="BB94" i="74" s="1"/>
  <c r="BB93" i="74" s="1"/>
  <c r="BB92" i="74" s="1"/>
  <c r="B217" i="74"/>
  <c r="L78" i="74"/>
  <c r="Q79" i="74"/>
  <c r="K90" i="74"/>
  <c r="R91" i="74"/>
  <c r="CF104" i="74"/>
  <c r="E104" i="74" s="1"/>
  <c r="V100" i="74"/>
  <c r="A100" i="74"/>
  <c r="M102" i="74"/>
  <c r="CE105" i="74"/>
  <c r="P105" i="74" s="1"/>
  <c r="D105" i="74" s="1"/>
  <c r="BI106" i="74"/>
  <c r="BK106" i="74"/>
  <c r="BM106" i="74"/>
  <c r="BO106" i="74"/>
  <c r="BQ106" i="74"/>
  <c r="BS106" i="74"/>
  <c r="BU106" i="74"/>
  <c r="BW106" i="74"/>
  <c r="BY106" i="74"/>
  <c r="CA106" i="74"/>
  <c r="CC106" i="74"/>
  <c r="BH106" i="74"/>
  <c r="BJ106" i="74"/>
  <c r="BL106" i="74"/>
  <c r="BN106" i="74"/>
  <c r="BP106" i="74"/>
  <c r="BR106" i="74"/>
  <c r="BT106" i="74"/>
  <c r="BV106" i="74"/>
  <c r="BX106" i="74"/>
  <c r="BZ106" i="74"/>
  <c r="CB106" i="74"/>
  <c r="CD106" i="74"/>
  <c r="Z106" i="74"/>
  <c r="C106" i="74"/>
  <c r="N106" i="74" s="1"/>
  <c r="BG106" i="74"/>
  <c r="AD81" i="87" l="1"/>
  <c r="AC82" i="87"/>
  <c r="M104" i="87"/>
  <c r="AA102" i="87"/>
  <c r="AB102" i="87" s="1"/>
  <c r="X102" i="87"/>
  <c r="Y102" i="87" s="1"/>
  <c r="AH95" i="87"/>
  <c r="AI95" i="87" s="1"/>
  <c r="AJ95" i="87" s="1"/>
  <c r="AK95" i="87" s="1"/>
  <c r="AL95" i="87" s="1"/>
  <c r="AM95" i="87" s="1"/>
  <c r="AN95" i="87" s="1"/>
  <c r="AO95" i="87" s="1"/>
  <c r="AP95" i="87" s="1"/>
  <c r="AQ95" i="87" s="1"/>
  <c r="AR95" i="87" s="1"/>
  <c r="AS95" i="87" s="1"/>
  <c r="AT95" i="87" s="1"/>
  <c r="AU95" i="87" s="1"/>
  <c r="AV95" i="87" s="1"/>
  <c r="AW95" i="87" s="1"/>
  <c r="AX95" i="87" s="1"/>
  <c r="AY95" i="87" s="1"/>
  <c r="AZ95" i="87" s="1"/>
  <c r="BA95" i="87" s="1"/>
  <c r="AG96" i="87"/>
  <c r="AA100" i="87"/>
  <c r="AB100" i="87" s="1"/>
  <c r="Q100" i="87"/>
  <c r="L100" i="87" s="1"/>
  <c r="X100" i="87"/>
  <c r="Y100" i="87" s="1"/>
  <c r="U106" i="87"/>
  <c r="J106" i="87"/>
  <c r="T105" i="87"/>
  <c r="M105" i="87" s="1"/>
  <c r="X103" i="87"/>
  <c r="Y103" i="87" s="1"/>
  <c r="AA103" i="87"/>
  <c r="AB103" i="87" s="1"/>
  <c r="S108" i="87"/>
  <c r="M108" i="87" s="1"/>
  <c r="V108" i="87"/>
  <c r="A108" i="87"/>
  <c r="B110" i="87"/>
  <c r="CD109" i="87"/>
  <c r="CB109" i="87"/>
  <c r="BZ109" i="87"/>
  <c r="BX109" i="87"/>
  <c r="BV109" i="87"/>
  <c r="BT109" i="87"/>
  <c r="BR109" i="87"/>
  <c r="BP109" i="87"/>
  <c r="BN109" i="87"/>
  <c r="BL109" i="87"/>
  <c r="BJ109" i="87"/>
  <c r="BH109" i="87"/>
  <c r="Z109" i="87"/>
  <c r="C109" i="87"/>
  <c r="N109" i="87" s="1"/>
  <c r="CC109" i="87"/>
  <c r="CA109" i="87"/>
  <c r="BY109" i="87"/>
  <c r="BW109" i="87"/>
  <c r="BU109" i="87"/>
  <c r="BS109" i="87"/>
  <c r="BQ109" i="87"/>
  <c r="BO109" i="87"/>
  <c r="BM109" i="87"/>
  <c r="BK109" i="87"/>
  <c r="BI109" i="87"/>
  <c r="BG109" i="87"/>
  <c r="CF108" i="87"/>
  <c r="E108" i="87" s="1"/>
  <c r="V107" i="87"/>
  <c r="R107" i="87"/>
  <c r="K107" i="87" s="1"/>
  <c r="A107" i="87"/>
  <c r="S107" i="87"/>
  <c r="M107" i="87" s="1"/>
  <c r="AE101" i="87"/>
  <c r="CF107" i="87"/>
  <c r="E107" i="87" s="1"/>
  <c r="X101" i="87"/>
  <c r="Y101" i="87" s="1"/>
  <c r="AA101" i="87"/>
  <c r="AB101" i="87" s="1"/>
  <c r="Q101" i="87"/>
  <c r="L101" i="87" s="1"/>
  <c r="B218" i="74"/>
  <c r="Q80" i="74"/>
  <c r="L79" i="74"/>
  <c r="R92" i="74"/>
  <c r="K91" i="74"/>
  <c r="CF105" i="74"/>
  <c r="E105" i="74" s="1"/>
  <c r="V99" i="74"/>
  <c r="A99" i="74"/>
  <c r="CE106" i="74"/>
  <c r="P106" i="74" s="1"/>
  <c r="D106" i="74" s="1"/>
  <c r="BH107" i="74"/>
  <c r="BJ107" i="74"/>
  <c r="BL107" i="74"/>
  <c r="BN107" i="74"/>
  <c r="BP107" i="74"/>
  <c r="BR107" i="74"/>
  <c r="BT107" i="74"/>
  <c r="BV107" i="74"/>
  <c r="BX107" i="74"/>
  <c r="BZ107" i="74"/>
  <c r="CB107" i="74"/>
  <c r="CD107" i="74"/>
  <c r="BI107" i="74"/>
  <c r="BK107" i="74"/>
  <c r="BM107" i="74"/>
  <c r="BO107" i="74"/>
  <c r="BQ107" i="74"/>
  <c r="BS107" i="74"/>
  <c r="BU107" i="74"/>
  <c r="BW107" i="74"/>
  <c r="BY107" i="74"/>
  <c r="CA107" i="74"/>
  <c r="CC107" i="74"/>
  <c r="BG107" i="74"/>
  <c r="Z107" i="74"/>
  <c r="C107" i="74"/>
  <c r="N107" i="74" s="1"/>
  <c r="AD82" i="87" l="1"/>
  <c r="AC83" i="87"/>
  <c r="AE100" i="87"/>
  <c r="U107" i="87"/>
  <c r="J107" i="87"/>
  <c r="R108" i="87"/>
  <c r="K108" i="87" s="1"/>
  <c r="T106" i="87"/>
  <c r="Q102" i="87"/>
  <c r="CE109" i="87"/>
  <c r="P109" i="87" s="1"/>
  <c r="D109" i="87" s="1"/>
  <c r="CC110" i="87"/>
  <c r="CA110" i="87"/>
  <c r="BY110" i="87"/>
  <c r="BW110" i="87"/>
  <c r="BU110" i="87"/>
  <c r="BS110" i="87"/>
  <c r="BQ110" i="87"/>
  <c r="BO110" i="87"/>
  <c r="BM110" i="87"/>
  <c r="BK110" i="87"/>
  <c r="BI110" i="87"/>
  <c r="BG110" i="87"/>
  <c r="B111" i="87"/>
  <c r="CD110" i="87"/>
  <c r="CB110" i="87"/>
  <c r="BZ110" i="87"/>
  <c r="BX110" i="87"/>
  <c r="BV110" i="87"/>
  <c r="BT110" i="87"/>
  <c r="BR110" i="87"/>
  <c r="BP110" i="87"/>
  <c r="BN110" i="87"/>
  <c r="BL110" i="87"/>
  <c r="BJ110" i="87"/>
  <c r="BH110" i="87"/>
  <c r="Z110" i="87"/>
  <c r="C110" i="87"/>
  <c r="N110" i="87" s="1"/>
  <c r="U108" i="87"/>
  <c r="J108" i="87"/>
  <c r="AH96" i="87"/>
  <c r="AI96" i="87" s="1"/>
  <c r="AJ96" i="87" s="1"/>
  <c r="AK96" i="87" s="1"/>
  <c r="AL96" i="87" s="1"/>
  <c r="AM96" i="87" s="1"/>
  <c r="AN96" i="87" s="1"/>
  <c r="AO96" i="87" s="1"/>
  <c r="AP96" i="87" s="1"/>
  <c r="AQ96" i="87" s="1"/>
  <c r="AR96" i="87" s="1"/>
  <c r="AS96" i="87" s="1"/>
  <c r="AT96" i="87" s="1"/>
  <c r="AU96" i="87" s="1"/>
  <c r="AV96" i="87" s="1"/>
  <c r="AW96" i="87" s="1"/>
  <c r="AX96" i="87" s="1"/>
  <c r="AY96" i="87" s="1"/>
  <c r="AZ96" i="87" s="1"/>
  <c r="BA96" i="87" s="1"/>
  <c r="AG97" i="87"/>
  <c r="B219" i="74"/>
  <c r="L80" i="74"/>
  <c r="Q81" i="74"/>
  <c r="K92" i="74"/>
  <c r="R93" i="74"/>
  <c r="CE107" i="74"/>
  <c r="P107" i="74" s="1"/>
  <c r="D107" i="74" s="1"/>
  <c r="BH108" i="74"/>
  <c r="BJ108" i="74"/>
  <c r="BL108" i="74"/>
  <c r="BN108" i="74"/>
  <c r="BP108" i="74"/>
  <c r="BR108" i="74"/>
  <c r="BT108" i="74"/>
  <c r="BV108" i="74"/>
  <c r="BX108" i="74"/>
  <c r="BZ108" i="74"/>
  <c r="BI108" i="74"/>
  <c r="BK108" i="74"/>
  <c r="BM108" i="74"/>
  <c r="BO108" i="74"/>
  <c r="BS108" i="74"/>
  <c r="BW108" i="74"/>
  <c r="CA108" i="74"/>
  <c r="CC108" i="74"/>
  <c r="Z108" i="74"/>
  <c r="BG108" i="74"/>
  <c r="BQ108" i="74"/>
  <c r="BU108" i="74"/>
  <c r="BY108" i="74"/>
  <c r="CB108" i="74"/>
  <c r="CD108" i="74"/>
  <c r="C108" i="74"/>
  <c r="N108" i="74" s="1"/>
  <c r="V97" i="74"/>
  <c r="A97" i="74"/>
  <c r="CF106" i="74"/>
  <c r="E106" i="74" s="1"/>
  <c r="V98" i="74"/>
  <c r="A98" i="74"/>
  <c r="AD83" i="87" l="1"/>
  <c r="AC84" i="87"/>
  <c r="AH97" i="87"/>
  <c r="AI97" i="87" s="1"/>
  <c r="AJ97" i="87" s="1"/>
  <c r="AK97" i="87" s="1"/>
  <c r="AL97" i="87" s="1"/>
  <c r="AM97" i="87" s="1"/>
  <c r="AN97" i="87" s="1"/>
  <c r="AO97" i="87" s="1"/>
  <c r="AP97" i="87" s="1"/>
  <c r="AQ97" i="87" s="1"/>
  <c r="AR97" i="87" s="1"/>
  <c r="AS97" i="87" s="1"/>
  <c r="AT97" i="87" s="1"/>
  <c r="AU97" i="87" s="1"/>
  <c r="AV97" i="87" s="1"/>
  <c r="AW97" i="87" s="1"/>
  <c r="AX97" i="87" s="1"/>
  <c r="AY97" i="87" s="1"/>
  <c r="AZ97" i="87" s="1"/>
  <c r="BA97" i="87" s="1"/>
  <c r="AG98" i="87"/>
  <c r="AH98" i="87" s="1"/>
  <c r="AI98" i="87" s="1"/>
  <c r="AJ98" i="87" s="1"/>
  <c r="AK98" i="87" s="1"/>
  <c r="AL98" i="87" s="1"/>
  <c r="AM98" i="87" s="1"/>
  <c r="AN98" i="87" s="1"/>
  <c r="AO98" i="87" s="1"/>
  <c r="AP98" i="87" s="1"/>
  <c r="AQ98" i="87" s="1"/>
  <c r="AR98" i="87" s="1"/>
  <c r="AS98" i="87" s="1"/>
  <c r="AT98" i="87" s="1"/>
  <c r="AU98" i="87" s="1"/>
  <c r="AV98" i="87" s="1"/>
  <c r="AW98" i="87" s="1"/>
  <c r="AX98" i="87" s="1"/>
  <c r="AY98" i="87" s="1"/>
  <c r="AZ98" i="87" s="1"/>
  <c r="BA98" i="87" s="1"/>
  <c r="L102" i="87"/>
  <c r="Q103" i="87"/>
  <c r="T107" i="87"/>
  <c r="T108" i="87" s="1"/>
  <c r="CE110" i="87"/>
  <c r="P110" i="87" s="1"/>
  <c r="D110" i="87" s="1"/>
  <c r="B112" i="87"/>
  <c r="CD111" i="87"/>
  <c r="CB111" i="87"/>
  <c r="BZ111" i="87"/>
  <c r="BX111" i="87"/>
  <c r="BV111" i="87"/>
  <c r="BT111" i="87"/>
  <c r="BR111" i="87"/>
  <c r="BP111" i="87"/>
  <c r="BN111" i="87"/>
  <c r="BL111" i="87"/>
  <c r="BJ111" i="87"/>
  <c r="BH111" i="87"/>
  <c r="Z111" i="87"/>
  <c r="C111" i="87"/>
  <c r="N111" i="87" s="1"/>
  <c r="CC111" i="87"/>
  <c r="CA111" i="87"/>
  <c r="BY111" i="87"/>
  <c r="BW111" i="87"/>
  <c r="BU111" i="87"/>
  <c r="BS111" i="87"/>
  <c r="BQ111" i="87"/>
  <c r="BO111" i="87"/>
  <c r="BM111" i="87"/>
  <c r="BK111" i="87"/>
  <c r="BI111" i="87"/>
  <c r="BG111" i="87"/>
  <c r="CF110" i="87"/>
  <c r="E110" i="87" s="1"/>
  <c r="V109" i="87"/>
  <c r="R109" i="87"/>
  <c r="K109" i="87" s="1"/>
  <c r="A109" i="87"/>
  <c r="S109" i="87"/>
  <c r="M109" i="87" s="1"/>
  <c r="CF109" i="87"/>
  <c r="E109" i="87" s="1"/>
  <c r="AE99" i="87"/>
  <c r="W92" i="74"/>
  <c r="X92" i="74" s="1"/>
  <c r="W93" i="74"/>
  <c r="X93" i="74" s="1"/>
  <c r="W98" i="74"/>
  <c r="X98" i="74" s="1"/>
  <c r="W94" i="74"/>
  <c r="X94" i="74" s="1"/>
  <c r="W97" i="74"/>
  <c r="X97" i="74" s="1"/>
  <c r="W96" i="74"/>
  <c r="X96" i="74" s="1"/>
  <c r="W95" i="74"/>
  <c r="X95" i="74" s="1"/>
  <c r="B220" i="74"/>
  <c r="Q82" i="74"/>
  <c r="L81" i="74"/>
  <c r="R94" i="74"/>
  <c r="K93" i="74"/>
  <c r="CF107" i="74"/>
  <c r="E107" i="74" s="1"/>
  <c r="BI109" i="74"/>
  <c r="BK109" i="74"/>
  <c r="BM109" i="74"/>
  <c r="BO109" i="74"/>
  <c r="BQ109" i="74"/>
  <c r="BS109" i="74"/>
  <c r="BU109" i="74"/>
  <c r="BW109" i="74"/>
  <c r="BY109" i="74"/>
  <c r="CA109" i="74"/>
  <c r="CC109" i="74"/>
  <c r="BG109" i="74"/>
  <c r="BH109" i="74"/>
  <c r="BJ109" i="74"/>
  <c r="BL109" i="74"/>
  <c r="BN109" i="74"/>
  <c r="BP109" i="74"/>
  <c r="BR109" i="74"/>
  <c r="BT109" i="74"/>
  <c r="BV109" i="74"/>
  <c r="BX109" i="74"/>
  <c r="BZ109" i="74"/>
  <c r="CB109" i="74"/>
  <c r="CD109" i="74"/>
  <c r="Z109" i="74"/>
  <c r="C109" i="74"/>
  <c r="N109" i="74" s="1"/>
  <c r="CE108" i="74"/>
  <c r="P108" i="74" s="1"/>
  <c r="D108" i="74" s="1"/>
  <c r="V106" i="74"/>
  <c r="S106" i="74"/>
  <c r="J106" i="74" s="1"/>
  <c r="A106" i="74"/>
  <c r="AD84" i="87" l="1"/>
  <c r="AC85" i="87"/>
  <c r="AG99" i="87"/>
  <c r="U109" i="87"/>
  <c r="J109" i="87"/>
  <c r="CE111" i="87"/>
  <c r="P111" i="87" s="1"/>
  <c r="D111" i="87" s="1"/>
  <c r="CC112" i="87"/>
  <c r="CA112" i="87"/>
  <c r="BY112" i="87"/>
  <c r="BW112" i="87"/>
  <c r="BU112" i="87"/>
  <c r="BS112" i="87"/>
  <c r="BQ112" i="87"/>
  <c r="BO112" i="87"/>
  <c r="BM112" i="87"/>
  <c r="BK112" i="87"/>
  <c r="BI112" i="87"/>
  <c r="BG112" i="87"/>
  <c r="AE112" i="87"/>
  <c r="B113" i="87"/>
  <c r="CD112" i="87"/>
  <c r="CB112" i="87"/>
  <c r="BZ112" i="87"/>
  <c r="BX112" i="87"/>
  <c r="BV112" i="87"/>
  <c r="BT112" i="87"/>
  <c r="BR112" i="87"/>
  <c r="BP112" i="87"/>
  <c r="BN112" i="87"/>
  <c r="BL112" i="87"/>
  <c r="BJ112" i="87"/>
  <c r="BH112" i="87"/>
  <c r="CE112" i="87" s="1"/>
  <c r="Z112" i="87"/>
  <c r="P112" i="87"/>
  <c r="D112" i="87" s="1"/>
  <c r="C112" i="87"/>
  <c r="N112" i="87" s="1"/>
  <c r="L103" i="87"/>
  <c r="Q104" i="87"/>
  <c r="CF111" i="87"/>
  <c r="E111" i="87" s="1"/>
  <c r="S110" i="87"/>
  <c r="M110" i="87" s="1"/>
  <c r="V110" i="87"/>
  <c r="R110" i="87"/>
  <c r="K110" i="87"/>
  <c r="A110" i="87"/>
  <c r="B221" i="74"/>
  <c r="L82" i="74"/>
  <c r="Q83" i="74"/>
  <c r="K94" i="74"/>
  <c r="R95" i="74"/>
  <c r="Y92" i="74"/>
  <c r="AA92" i="74"/>
  <c r="AB92" i="74" s="1"/>
  <c r="V107" i="74"/>
  <c r="S107" i="74"/>
  <c r="J107" i="74" s="1"/>
  <c r="A107" i="74"/>
  <c r="M106" i="74"/>
  <c r="AA97" i="74"/>
  <c r="AB97" i="74" s="1"/>
  <c r="Y97" i="74"/>
  <c r="S97" i="74"/>
  <c r="V105" i="74"/>
  <c r="W105" i="74" s="1"/>
  <c r="X105" i="74" s="1"/>
  <c r="A105" i="74"/>
  <c r="CF108" i="74"/>
  <c r="E108" i="74" s="1"/>
  <c r="AA98" i="74"/>
  <c r="AB98" i="74" s="1"/>
  <c r="Y98" i="74"/>
  <c r="S98" i="74"/>
  <c r="J98" i="74" s="1"/>
  <c r="AA94" i="74"/>
  <c r="AB94" i="74" s="1"/>
  <c r="Y94" i="74"/>
  <c r="AA96" i="74"/>
  <c r="AB96" i="74" s="1"/>
  <c r="Y96" i="74"/>
  <c r="CE109" i="74"/>
  <c r="P109" i="74" s="1"/>
  <c r="D109" i="74" s="1"/>
  <c r="BI110" i="74"/>
  <c r="BK110" i="74"/>
  <c r="BM110" i="74"/>
  <c r="BO110" i="74"/>
  <c r="BQ110" i="74"/>
  <c r="BS110" i="74"/>
  <c r="BU110" i="74"/>
  <c r="BW110" i="74"/>
  <c r="BY110" i="74"/>
  <c r="CA110" i="74"/>
  <c r="CC110" i="74"/>
  <c r="Z110" i="74"/>
  <c r="BG110" i="74"/>
  <c r="BH110" i="74"/>
  <c r="BJ110" i="74"/>
  <c r="BL110" i="74"/>
  <c r="BN110" i="74"/>
  <c r="BP110" i="74"/>
  <c r="BR110" i="74"/>
  <c r="BT110" i="74"/>
  <c r="BV110" i="74"/>
  <c r="BX110" i="74"/>
  <c r="BZ110" i="74"/>
  <c r="CB110" i="74"/>
  <c r="CD110" i="74"/>
  <c r="C110" i="74"/>
  <c r="N110" i="74" s="1"/>
  <c r="AA93" i="74"/>
  <c r="AB93" i="74" s="1"/>
  <c r="Y93" i="74"/>
  <c r="AA95" i="74"/>
  <c r="AB95" i="74" s="1"/>
  <c r="Y95" i="74"/>
  <c r="AD85" i="87" l="1"/>
  <c r="AC86" i="87"/>
  <c r="L104" i="87"/>
  <c r="Q105" i="87"/>
  <c r="L105" i="87" s="1"/>
  <c r="BB105" i="87"/>
  <c r="BB104" i="87" s="1"/>
  <c r="BB103" i="87" s="1"/>
  <c r="BB102" i="87" s="1"/>
  <c r="BB101" i="87" s="1"/>
  <c r="BB100" i="87" s="1"/>
  <c r="BB99" i="87" s="1"/>
  <c r="AE111" i="87"/>
  <c r="T109" i="87"/>
  <c r="AH99" i="87"/>
  <c r="AI99" i="87" s="1"/>
  <c r="AJ99" i="87" s="1"/>
  <c r="AK99" i="87" s="1"/>
  <c r="AL99" i="87" s="1"/>
  <c r="AM99" i="87" s="1"/>
  <c r="AN99" i="87" s="1"/>
  <c r="AO99" i="87" s="1"/>
  <c r="AP99" i="87" s="1"/>
  <c r="AQ99" i="87" s="1"/>
  <c r="AR99" i="87" s="1"/>
  <c r="AS99" i="87" s="1"/>
  <c r="AT99" i="87" s="1"/>
  <c r="AU99" i="87" s="1"/>
  <c r="AV99" i="87" s="1"/>
  <c r="AW99" i="87" s="1"/>
  <c r="AX99" i="87" s="1"/>
  <c r="AY99" i="87" s="1"/>
  <c r="AZ99" i="87" s="1"/>
  <c r="BA99" i="87" s="1"/>
  <c r="AG100" i="87"/>
  <c r="U110" i="87"/>
  <c r="J110" i="87"/>
  <c r="V112" i="87"/>
  <c r="W112" i="87" s="1"/>
  <c r="S112" i="87" s="1"/>
  <c r="A112" i="87"/>
  <c r="B114" i="87"/>
  <c r="CD113" i="87"/>
  <c r="CB113" i="87"/>
  <c r="BZ113" i="87"/>
  <c r="BX113" i="87"/>
  <c r="BV113" i="87"/>
  <c r="BT113" i="87"/>
  <c r="BR113" i="87"/>
  <c r="BP113" i="87"/>
  <c r="BN113" i="87"/>
  <c r="BL113" i="87"/>
  <c r="BJ113" i="87"/>
  <c r="BH113" i="87"/>
  <c r="Z113" i="87"/>
  <c r="C113" i="87"/>
  <c r="N113" i="87" s="1"/>
  <c r="CC113" i="87"/>
  <c r="CA113" i="87"/>
  <c r="BY113" i="87"/>
  <c r="BW113" i="87"/>
  <c r="BU113" i="87"/>
  <c r="BS113" i="87"/>
  <c r="BQ113" i="87"/>
  <c r="BO113" i="87"/>
  <c r="BM113" i="87"/>
  <c r="BK113" i="87"/>
  <c r="BI113" i="87"/>
  <c r="BG113" i="87"/>
  <c r="CF112" i="87"/>
  <c r="E112" i="87" s="1"/>
  <c r="V111" i="87"/>
  <c r="W109" i="87" s="1"/>
  <c r="R111" i="87"/>
  <c r="R112" i="87" s="1"/>
  <c r="K112" i="87" s="1"/>
  <c r="A111" i="87"/>
  <c r="U97" i="74"/>
  <c r="U98" i="74" s="1"/>
  <c r="J97" i="74"/>
  <c r="B222" i="74"/>
  <c r="L83" i="74"/>
  <c r="Q84" i="74"/>
  <c r="K95" i="74"/>
  <c r="R96" i="74"/>
  <c r="V103" i="74"/>
  <c r="A103" i="74"/>
  <c r="AA105" i="74"/>
  <c r="AB105" i="74" s="1"/>
  <c r="CE110" i="74"/>
  <c r="P110" i="74" s="1"/>
  <c r="D110" i="74" s="1"/>
  <c r="BI111" i="74"/>
  <c r="BK111" i="74"/>
  <c r="BM111" i="74"/>
  <c r="BO111" i="74"/>
  <c r="BQ111" i="74"/>
  <c r="BS111" i="74"/>
  <c r="BU111" i="74"/>
  <c r="BW111" i="74"/>
  <c r="BY111" i="74"/>
  <c r="CA111" i="74"/>
  <c r="CC111" i="74"/>
  <c r="BG111" i="74"/>
  <c r="BH111" i="74"/>
  <c r="BJ111" i="74"/>
  <c r="BL111" i="74"/>
  <c r="BN111" i="74"/>
  <c r="BP111" i="74"/>
  <c r="BR111" i="74"/>
  <c r="BT111" i="74"/>
  <c r="BV111" i="74"/>
  <c r="BX111" i="74"/>
  <c r="BZ111" i="74"/>
  <c r="CB111" i="74"/>
  <c r="CD111" i="74"/>
  <c r="Z111" i="74"/>
  <c r="C111" i="74"/>
  <c r="N111" i="74" s="1"/>
  <c r="CF109" i="74"/>
  <c r="E109" i="74" s="1"/>
  <c r="V104" i="74"/>
  <c r="W104" i="74" s="1"/>
  <c r="X104" i="74" s="1"/>
  <c r="A104" i="74"/>
  <c r="S105" i="74"/>
  <c r="J105" i="74" s="1"/>
  <c r="Y105" i="74"/>
  <c r="M107" i="74"/>
  <c r="AD86" i="87" l="1"/>
  <c r="AC87" i="87"/>
  <c r="W111" i="87"/>
  <c r="S111" i="87" s="1"/>
  <c r="AA112" i="87"/>
  <c r="AB112" i="87" s="1"/>
  <c r="X112" i="87"/>
  <c r="Y112" i="87" s="1"/>
  <c r="X109" i="87"/>
  <c r="Y109" i="87" s="1"/>
  <c r="AA109" i="87"/>
  <c r="AB109" i="87" s="1"/>
  <c r="CE113" i="87"/>
  <c r="P113" i="87" s="1"/>
  <c r="D113" i="87" s="1"/>
  <c r="W107" i="87"/>
  <c r="W106" i="87"/>
  <c r="W108" i="87"/>
  <c r="U111" i="87"/>
  <c r="J111" i="87"/>
  <c r="CC114" i="87"/>
  <c r="CA114" i="87"/>
  <c r="BY114" i="87"/>
  <c r="BW114" i="87"/>
  <c r="BU114" i="87"/>
  <c r="BS114" i="87"/>
  <c r="BQ114" i="87"/>
  <c r="BO114" i="87"/>
  <c r="BM114" i="87"/>
  <c r="BK114" i="87"/>
  <c r="BI114" i="87"/>
  <c r="BG114" i="87"/>
  <c r="B115" i="87"/>
  <c r="CD114" i="87"/>
  <c r="CB114" i="87"/>
  <c r="BZ114" i="87"/>
  <c r="BX114" i="87"/>
  <c r="BV114" i="87"/>
  <c r="BT114" i="87"/>
  <c r="BR114" i="87"/>
  <c r="BP114" i="87"/>
  <c r="BN114" i="87"/>
  <c r="BL114" i="87"/>
  <c r="BJ114" i="87"/>
  <c r="BH114" i="87"/>
  <c r="CE114" i="87" s="1"/>
  <c r="Z114" i="87"/>
  <c r="P114" i="87"/>
  <c r="D114" i="87" s="1"/>
  <c r="C114" i="87"/>
  <c r="N114" i="87" s="1"/>
  <c r="U112" i="87"/>
  <c r="J112" i="87"/>
  <c r="X111" i="87"/>
  <c r="Y111" i="87" s="1"/>
  <c r="AA111" i="87"/>
  <c r="AB111" i="87" s="1"/>
  <c r="K111" i="87"/>
  <c r="CF113" i="87"/>
  <c r="E113" i="87" s="1"/>
  <c r="T110" i="87"/>
  <c r="AH100" i="87"/>
  <c r="AI100" i="87" s="1"/>
  <c r="AJ100" i="87" s="1"/>
  <c r="AK100" i="87" s="1"/>
  <c r="AL100" i="87" s="1"/>
  <c r="AM100" i="87" s="1"/>
  <c r="AN100" i="87" s="1"/>
  <c r="AO100" i="87" s="1"/>
  <c r="AP100" i="87" s="1"/>
  <c r="AQ100" i="87" s="1"/>
  <c r="AR100" i="87" s="1"/>
  <c r="AS100" i="87" s="1"/>
  <c r="AT100" i="87" s="1"/>
  <c r="AU100" i="87" s="1"/>
  <c r="AV100" i="87" s="1"/>
  <c r="AW100" i="87" s="1"/>
  <c r="AX100" i="87" s="1"/>
  <c r="AY100" i="87" s="1"/>
  <c r="AZ100" i="87" s="1"/>
  <c r="BA100" i="87" s="1"/>
  <c r="AG101" i="87"/>
  <c r="AE110" i="87"/>
  <c r="W110" i="87"/>
  <c r="W103" i="74"/>
  <c r="X103" i="74" s="1"/>
  <c r="W102" i="74"/>
  <c r="X102" i="74" s="1"/>
  <c r="W101" i="74"/>
  <c r="X101" i="74" s="1"/>
  <c r="Y101" i="74" s="1"/>
  <c r="W100" i="74"/>
  <c r="X100" i="74" s="1"/>
  <c r="W99" i="74"/>
  <c r="X99" i="74" s="1"/>
  <c r="CF110" i="74"/>
  <c r="E110" i="74" s="1"/>
  <c r="B223" i="74"/>
  <c r="Q85" i="74"/>
  <c r="L84" i="74"/>
  <c r="K96" i="74"/>
  <c r="R97" i="74"/>
  <c r="S104" i="74"/>
  <c r="J104" i="74" s="1"/>
  <c r="S103" i="74"/>
  <c r="J103" i="74" s="1"/>
  <c r="CE111" i="74"/>
  <c r="P111" i="74" s="1"/>
  <c r="D111" i="74" s="1"/>
  <c r="BI112" i="74"/>
  <c r="BK112" i="74"/>
  <c r="BM112" i="74"/>
  <c r="BO112" i="74"/>
  <c r="BQ112" i="74"/>
  <c r="BS112" i="74"/>
  <c r="BU112" i="74"/>
  <c r="BW112" i="74"/>
  <c r="BY112" i="74"/>
  <c r="CA112" i="74"/>
  <c r="CC112" i="74"/>
  <c r="Z112" i="74"/>
  <c r="BG112" i="74"/>
  <c r="BH112" i="74"/>
  <c r="BJ112" i="74"/>
  <c r="BL112" i="74"/>
  <c r="BN112" i="74"/>
  <c r="BP112" i="74"/>
  <c r="BR112" i="74"/>
  <c r="BT112" i="74"/>
  <c r="BV112" i="74"/>
  <c r="BX112" i="74"/>
  <c r="BZ112" i="74"/>
  <c r="CB112" i="74"/>
  <c r="CD112" i="74"/>
  <c r="C112" i="74"/>
  <c r="N112" i="74" s="1"/>
  <c r="AC88" i="87" l="1"/>
  <c r="AD87" i="87"/>
  <c r="AA110" i="87"/>
  <c r="AB110" i="87" s="1"/>
  <c r="X110" i="87"/>
  <c r="Y110" i="87" s="1"/>
  <c r="AH101" i="87"/>
  <c r="AI101" i="87" s="1"/>
  <c r="AJ101" i="87" s="1"/>
  <c r="AK101" i="87" s="1"/>
  <c r="AL101" i="87" s="1"/>
  <c r="AM101" i="87" s="1"/>
  <c r="AN101" i="87" s="1"/>
  <c r="AO101" i="87" s="1"/>
  <c r="AP101" i="87" s="1"/>
  <c r="AQ101" i="87" s="1"/>
  <c r="AR101" i="87" s="1"/>
  <c r="AS101" i="87" s="1"/>
  <c r="AT101" i="87" s="1"/>
  <c r="AU101" i="87" s="1"/>
  <c r="AV101" i="87" s="1"/>
  <c r="AW101" i="87" s="1"/>
  <c r="AX101" i="87" s="1"/>
  <c r="AY101" i="87" s="1"/>
  <c r="AZ101" i="87" s="1"/>
  <c r="BA101" i="87" s="1"/>
  <c r="AG102" i="87"/>
  <c r="AE109" i="87"/>
  <c r="AA106" i="87"/>
  <c r="AB106" i="87" s="1"/>
  <c r="Q106" i="87"/>
  <c r="L106" i="87" s="1"/>
  <c r="X106" i="87"/>
  <c r="Y106" i="87" s="1"/>
  <c r="V113" i="87"/>
  <c r="R113" i="87"/>
  <c r="K113" i="87" s="1"/>
  <c r="A113" i="87"/>
  <c r="S113" i="87"/>
  <c r="M113" i="87" s="1"/>
  <c r="S114" i="87"/>
  <c r="M114" i="87" s="1"/>
  <c r="V114" i="87"/>
  <c r="R114" i="87"/>
  <c r="K114" i="87"/>
  <c r="A114" i="87"/>
  <c r="B116" i="87"/>
  <c r="CD115" i="87"/>
  <c r="CB115" i="87"/>
  <c r="BZ115" i="87"/>
  <c r="BX115" i="87"/>
  <c r="BV115" i="87"/>
  <c r="BT115" i="87"/>
  <c r="BR115" i="87"/>
  <c r="BP115" i="87"/>
  <c r="BN115" i="87"/>
  <c r="BL115" i="87"/>
  <c r="BJ115" i="87"/>
  <c r="BH115" i="87"/>
  <c r="Z115" i="87"/>
  <c r="C115" i="87"/>
  <c r="N115" i="87" s="1"/>
  <c r="CC115" i="87"/>
  <c r="CA115" i="87"/>
  <c r="BY115" i="87"/>
  <c r="BW115" i="87"/>
  <c r="BU115" i="87"/>
  <c r="BS115" i="87"/>
  <c r="BQ115" i="87"/>
  <c r="BO115" i="87"/>
  <c r="BM115" i="87"/>
  <c r="BK115" i="87"/>
  <c r="BI115" i="87"/>
  <c r="BG115" i="87"/>
  <c r="CF114" i="87"/>
  <c r="E114" i="87" s="1"/>
  <c r="T111" i="87"/>
  <c r="T112" i="87" s="1"/>
  <c r="M112" i="87" s="1"/>
  <c r="AA108" i="87"/>
  <c r="AB108" i="87" s="1"/>
  <c r="X108" i="87"/>
  <c r="Y108" i="87" s="1"/>
  <c r="X107" i="87"/>
  <c r="Y107" i="87" s="1"/>
  <c r="AA107" i="87"/>
  <c r="AB107" i="87" s="1"/>
  <c r="AA103" i="74"/>
  <c r="AB103" i="74" s="1"/>
  <c r="BB105" i="74"/>
  <c r="BB104" i="74" s="1"/>
  <c r="BB103" i="74" s="1"/>
  <c r="BB102" i="74" s="1"/>
  <c r="BB101" i="74" s="1"/>
  <c r="BB100" i="74" s="1"/>
  <c r="BB99" i="74" s="1"/>
  <c r="B224" i="74"/>
  <c r="Y103" i="74"/>
  <c r="AA101" i="74"/>
  <c r="AB101" i="74" s="1"/>
  <c r="CF111" i="74"/>
  <c r="E111" i="74" s="1"/>
  <c r="Y104" i="74"/>
  <c r="Q86" i="74"/>
  <c r="L85" i="74"/>
  <c r="K97" i="74"/>
  <c r="R98" i="74"/>
  <c r="AA104" i="74"/>
  <c r="AB104" i="74" s="1"/>
  <c r="AA100" i="74"/>
  <c r="AB100" i="74" s="1"/>
  <c r="Y100" i="74"/>
  <c r="S100" i="74"/>
  <c r="J100" i="74" s="1"/>
  <c r="M103" i="74"/>
  <c r="AA99" i="74"/>
  <c r="AB99" i="74" s="1"/>
  <c r="Y99" i="74"/>
  <c r="S99" i="74"/>
  <c r="J99" i="74" s="1"/>
  <c r="AA102" i="74"/>
  <c r="AB102" i="74" s="1"/>
  <c r="Y102" i="74"/>
  <c r="CE112" i="74"/>
  <c r="P112" i="74" s="1"/>
  <c r="D112" i="74" s="1"/>
  <c r="BI113" i="74"/>
  <c r="BK113" i="74"/>
  <c r="BM113" i="74"/>
  <c r="BO113" i="74"/>
  <c r="BQ113" i="74"/>
  <c r="BS113" i="74"/>
  <c r="BU113" i="74"/>
  <c r="BW113" i="74"/>
  <c r="BY113" i="74"/>
  <c r="CA113" i="74"/>
  <c r="CC113" i="74"/>
  <c r="BG113" i="74"/>
  <c r="BH113" i="74"/>
  <c r="BJ113" i="74"/>
  <c r="BL113" i="74"/>
  <c r="BN113" i="74"/>
  <c r="BP113" i="74"/>
  <c r="BR113" i="74"/>
  <c r="BT113" i="74"/>
  <c r="BV113" i="74"/>
  <c r="BX113" i="74"/>
  <c r="BZ113" i="74"/>
  <c r="CB113" i="74"/>
  <c r="CD113" i="74"/>
  <c r="Z113" i="74"/>
  <c r="C113" i="74"/>
  <c r="N113" i="74" s="1"/>
  <c r="AC89" i="87" l="1"/>
  <c r="AD88" i="87"/>
  <c r="Q107" i="87"/>
  <c r="L107" i="87" s="1"/>
  <c r="M111" i="87"/>
  <c r="CF115" i="87"/>
  <c r="E115" i="87" s="1"/>
  <c r="U113" i="87"/>
  <c r="U114" i="87" s="1"/>
  <c r="J113" i="87"/>
  <c r="AE108" i="87"/>
  <c r="CE115" i="87"/>
  <c r="P115" i="87" s="1"/>
  <c r="D115" i="87" s="1"/>
  <c r="CC116" i="87"/>
  <c r="CA116" i="87"/>
  <c r="BY116" i="87"/>
  <c r="BW116" i="87"/>
  <c r="BU116" i="87"/>
  <c r="BS116" i="87"/>
  <c r="BQ116" i="87"/>
  <c r="BO116" i="87"/>
  <c r="BM116" i="87"/>
  <c r="BK116" i="87"/>
  <c r="BI116" i="87"/>
  <c r="BG116" i="87"/>
  <c r="B117" i="87"/>
  <c r="CD116" i="87"/>
  <c r="CB116" i="87"/>
  <c r="BZ116" i="87"/>
  <c r="BX116" i="87"/>
  <c r="BV116" i="87"/>
  <c r="BT116" i="87"/>
  <c r="BR116" i="87"/>
  <c r="BP116" i="87"/>
  <c r="BN116" i="87"/>
  <c r="BL116" i="87"/>
  <c r="BJ116" i="87"/>
  <c r="BH116" i="87"/>
  <c r="Z116" i="87"/>
  <c r="C116" i="87"/>
  <c r="N116" i="87" s="1"/>
  <c r="J114" i="87"/>
  <c r="AH102" i="87"/>
  <c r="AI102" i="87" s="1"/>
  <c r="AJ102" i="87" s="1"/>
  <c r="AK102" i="87" s="1"/>
  <c r="AL102" i="87" s="1"/>
  <c r="AM102" i="87" s="1"/>
  <c r="AN102" i="87" s="1"/>
  <c r="AO102" i="87" s="1"/>
  <c r="AP102" i="87" s="1"/>
  <c r="AQ102" i="87" s="1"/>
  <c r="AR102" i="87" s="1"/>
  <c r="AS102" i="87" s="1"/>
  <c r="AT102" i="87" s="1"/>
  <c r="AU102" i="87" s="1"/>
  <c r="AV102" i="87" s="1"/>
  <c r="AW102" i="87" s="1"/>
  <c r="AX102" i="87" s="1"/>
  <c r="AY102" i="87" s="1"/>
  <c r="AZ102" i="87" s="1"/>
  <c r="BA102" i="87" s="1"/>
  <c r="AG103" i="87"/>
  <c r="B225" i="74"/>
  <c r="Q87" i="74"/>
  <c r="L86" i="74"/>
  <c r="R99" i="74"/>
  <c r="K98" i="74"/>
  <c r="CE113" i="74"/>
  <c r="P113" i="74" s="1"/>
  <c r="D113" i="74" s="1"/>
  <c r="BI114" i="74"/>
  <c r="BK114" i="74"/>
  <c r="BM114" i="74"/>
  <c r="BO114" i="74"/>
  <c r="BQ114" i="74"/>
  <c r="BS114" i="74"/>
  <c r="BU114" i="74"/>
  <c r="BW114" i="74"/>
  <c r="BY114" i="74"/>
  <c r="CA114" i="74"/>
  <c r="CC114" i="74"/>
  <c r="Z114" i="74"/>
  <c r="C114" i="74"/>
  <c r="N114" i="74" s="1"/>
  <c r="BH114" i="74"/>
  <c r="BJ114" i="74"/>
  <c r="BL114" i="74"/>
  <c r="BN114" i="74"/>
  <c r="BP114" i="74"/>
  <c r="BR114" i="74"/>
  <c r="BT114" i="74"/>
  <c r="BV114" i="74"/>
  <c r="BX114" i="74"/>
  <c r="BZ114" i="74"/>
  <c r="CB114" i="74"/>
  <c r="CD114" i="74"/>
  <c r="BG114" i="74"/>
  <c r="M99" i="74"/>
  <c r="U99" i="74"/>
  <c r="U100" i="74" s="1"/>
  <c r="U101" i="74" s="1"/>
  <c r="U102" i="74" s="1"/>
  <c r="U103" i="74" s="1"/>
  <c r="U104" i="74" s="1"/>
  <c r="U105" i="74" s="1"/>
  <c r="U106" i="74" s="1"/>
  <c r="U107" i="74" s="1"/>
  <c r="CF112" i="74"/>
  <c r="E112" i="74" s="1"/>
  <c r="M100" i="74"/>
  <c r="Q108" i="87" l="1"/>
  <c r="AC90" i="87"/>
  <c r="AD89" i="87"/>
  <c r="CE116" i="87"/>
  <c r="P116" i="87" s="1"/>
  <c r="D116" i="87" s="1"/>
  <c r="B118" i="87"/>
  <c r="CD117" i="87"/>
  <c r="CB117" i="87"/>
  <c r="BZ117" i="87"/>
  <c r="BX117" i="87"/>
  <c r="BV117" i="87"/>
  <c r="BT117" i="87"/>
  <c r="BR117" i="87"/>
  <c r="BP117" i="87"/>
  <c r="BN117" i="87"/>
  <c r="BL117" i="87"/>
  <c r="BJ117" i="87"/>
  <c r="BH117" i="87"/>
  <c r="Z117" i="87"/>
  <c r="C117" i="87"/>
  <c r="N117" i="87" s="1"/>
  <c r="CC117" i="87"/>
  <c r="CA117" i="87"/>
  <c r="BY117" i="87"/>
  <c r="BW117" i="87"/>
  <c r="BU117" i="87"/>
  <c r="BS117" i="87"/>
  <c r="BQ117" i="87"/>
  <c r="BO117" i="87"/>
  <c r="BM117" i="87"/>
  <c r="BK117" i="87"/>
  <c r="BI117" i="87"/>
  <c r="BG117" i="87"/>
  <c r="CF116" i="87"/>
  <c r="E116" i="87" s="1"/>
  <c r="V115" i="87"/>
  <c r="R115" i="87"/>
  <c r="K115" i="87"/>
  <c r="A115" i="87"/>
  <c r="S115" i="87"/>
  <c r="M115" i="87" s="1"/>
  <c r="T113" i="87"/>
  <c r="T114" i="87" s="1"/>
  <c r="L108" i="87"/>
  <c r="Q109" i="87"/>
  <c r="AH103" i="87"/>
  <c r="AI103" i="87" s="1"/>
  <c r="AJ103" i="87" s="1"/>
  <c r="AK103" i="87" s="1"/>
  <c r="AL103" i="87" s="1"/>
  <c r="AM103" i="87" s="1"/>
  <c r="AN103" i="87" s="1"/>
  <c r="AO103" i="87" s="1"/>
  <c r="AP103" i="87" s="1"/>
  <c r="AQ103" i="87" s="1"/>
  <c r="AR103" i="87" s="1"/>
  <c r="AS103" i="87" s="1"/>
  <c r="AT103" i="87" s="1"/>
  <c r="AU103" i="87" s="1"/>
  <c r="AV103" i="87" s="1"/>
  <c r="AW103" i="87" s="1"/>
  <c r="AX103" i="87" s="1"/>
  <c r="AY103" i="87" s="1"/>
  <c r="AZ103" i="87" s="1"/>
  <c r="BA103" i="87" s="1"/>
  <c r="AG104" i="87"/>
  <c r="AE107" i="87"/>
  <c r="B226" i="74"/>
  <c r="Q88" i="74"/>
  <c r="L87" i="74"/>
  <c r="R100" i="74"/>
  <c r="K99" i="74"/>
  <c r="CF113" i="74"/>
  <c r="E113" i="74" s="1"/>
  <c r="CE114" i="74"/>
  <c r="P114" i="74" s="1"/>
  <c r="D114" i="74" s="1"/>
  <c r="BI115" i="74"/>
  <c r="BK115" i="74"/>
  <c r="BM115" i="74"/>
  <c r="BO115" i="74"/>
  <c r="BQ115" i="74"/>
  <c r="BS115" i="74"/>
  <c r="BU115" i="74"/>
  <c r="BW115" i="74"/>
  <c r="BY115" i="74"/>
  <c r="CA115" i="74"/>
  <c r="CC115" i="74"/>
  <c r="C115" i="74"/>
  <c r="N115" i="74" s="1"/>
  <c r="BH115" i="74"/>
  <c r="BJ115" i="74"/>
  <c r="BL115" i="74"/>
  <c r="BN115" i="74"/>
  <c r="BP115" i="74"/>
  <c r="BR115" i="74"/>
  <c r="BT115" i="74"/>
  <c r="BV115" i="74"/>
  <c r="BX115" i="74"/>
  <c r="BZ115" i="74"/>
  <c r="CB115" i="74"/>
  <c r="CD115" i="74"/>
  <c r="Z115" i="74"/>
  <c r="BG115" i="74"/>
  <c r="AC91" i="87" l="1"/>
  <c r="AD90" i="87"/>
  <c r="AE106" i="87"/>
  <c r="AH104" i="87"/>
  <c r="AI104" i="87" s="1"/>
  <c r="AJ104" i="87" s="1"/>
  <c r="AK104" i="87" s="1"/>
  <c r="AL104" i="87" s="1"/>
  <c r="AM104" i="87" s="1"/>
  <c r="AN104" i="87" s="1"/>
  <c r="AO104" i="87" s="1"/>
  <c r="AP104" i="87" s="1"/>
  <c r="AQ104" i="87" s="1"/>
  <c r="AR104" i="87" s="1"/>
  <c r="AS104" i="87" s="1"/>
  <c r="AT104" i="87" s="1"/>
  <c r="AU104" i="87" s="1"/>
  <c r="AV104" i="87" s="1"/>
  <c r="AW104" i="87" s="1"/>
  <c r="AX104" i="87" s="1"/>
  <c r="AY104" i="87" s="1"/>
  <c r="AZ104" i="87" s="1"/>
  <c r="BA104" i="87" s="1"/>
  <c r="AG105" i="87"/>
  <c r="AH105" i="87" s="1"/>
  <c r="AI105" i="87" s="1"/>
  <c r="AJ105" i="87" s="1"/>
  <c r="AK105" i="87" s="1"/>
  <c r="AL105" i="87" s="1"/>
  <c r="AM105" i="87" s="1"/>
  <c r="AN105" i="87" s="1"/>
  <c r="AO105" i="87" s="1"/>
  <c r="AP105" i="87" s="1"/>
  <c r="AQ105" i="87" s="1"/>
  <c r="AR105" i="87" s="1"/>
  <c r="AS105" i="87" s="1"/>
  <c r="AT105" i="87" s="1"/>
  <c r="AU105" i="87" s="1"/>
  <c r="AV105" i="87" s="1"/>
  <c r="AW105" i="87" s="1"/>
  <c r="AX105" i="87" s="1"/>
  <c r="AY105" i="87" s="1"/>
  <c r="AZ105" i="87" s="1"/>
  <c r="BA105" i="87" s="1"/>
  <c r="L109" i="87"/>
  <c r="Q110" i="87"/>
  <c r="U115" i="87"/>
  <c r="J115" i="87"/>
  <c r="CE117" i="87"/>
  <c r="P117" i="87" s="1"/>
  <c r="D117" i="87" s="1"/>
  <c r="CC118" i="87"/>
  <c r="CA118" i="87"/>
  <c r="BY118" i="87"/>
  <c r="BW118" i="87"/>
  <c r="BU118" i="87"/>
  <c r="BS118" i="87"/>
  <c r="BQ118" i="87"/>
  <c r="BO118" i="87"/>
  <c r="BM118" i="87"/>
  <c r="BK118" i="87"/>
  <c r="BI118" i="87"/>
  <c r="BG118" i="87"/>
  <c r="B119" i="87"/>
  <c r="CD118" i="87"/>
  <c r="CB118" i="87"/>
  <c r="BZ118" i="87"/>
  <c r="BX118" i="87"/>
  <c r="BV118" i="87"/>
  <c r="BT118" i="87"/>
  <c r="BR118" i="87"/>
  <c r="BP118" i="87"/>
  <c r="BN118" i="87"/>
  <c r="BL118" i="87"/>
  <c r="BJ118" i="87"/>
  <c r="BH118" i="87"/>
  <c r="Z118" i="87"/>
  <c r="C118" i="87"/>
  <c r="N118" i="87" s="1"/>
  <c r="CF117" i="87"/>
  <c r="E117" i="87" s="1"/>
  <c r="S116" i="87"/>
  <c r="M116" i="87" s="1"/>
  <c r="V116" i="87"/>
  <c r="R116" i="87"/>
  <c r="K116" i="87"/>
  <c r="A116" i="87"/>
  <c r="B227" i="74"/>
  <c r="Q89" i="74"/>
  <c r="L88" i="74"/>
  <c r="R101" i="74"/>
  <c r="K100" i="74"/>
  <c r="CF114" i="74"/>
  <c r="E114" i="74" s="1"/>
  <c r="CE115" i="74"/>
  <c r="P115" i="74" s="1"/>
  <c r="D115" i="74" s="1"/>
  <c r="BI116" i="74"/>
  <c r="BK116" i="74"/>
  <c r="BM116" i="74"/>
  <c r="BO116" i="74"/>
  <c r="BQ116" i="74"/>
  <c r="BS116" i="74"/>
  <c r="BU116" i="74"/>
  <c r="BW116" i="74"/>
  <c r="BY116" i="74"/>
  <c r="CA116" i="74"/>
  <c r="CC116" i="74"/>
  <c r="Z116" i="74"/>
  <c r="C116" i="74"/>
  <c r="N116" i="74" s="1"/>
  <c r="BH116" i="74"/>
  <c r="BJ116" i="74"/>
  <c r="BL116" i="74"/>
  <c r="BN116" i="74"/>
  <c r="BP116" i="74"/>
  <c r="BR116" i="74"/>
  <c r="BT116" i="74"/>
  <c r="BV116" i="74"/>
  <c r="BX116" i="74"/>
  <c r="BZ116" i="74"/>
  <c r="CB116" i="74"/>
  <c r="CD116" i="74"/>
  <c r="BG116" i="74"/>
  <c r="AC92" i="87" l="1"/>
  <c r="AD91" i="87"/>
  <c r="CE118" i="87"/>
  <c r="P118" i="87" s="1"/>
  <c r="D118" i="87" s="1"/>
  <c r="B120" i="87"/>
  <c r="CD119" i="87"/>
  <c r="CB119" i="87"/>
  <c r="BZ119" i="87"/>
  <c r="BX119" i="87"/>
  <c r="BV119" i="87"/>
  <c r="BT119" i="87"/>
  <c r="BR119" i="87"/>
  <c r="BP119" i="87"/>
  <c r="BN119" i="87"/>
  <c r="BL119" i="87"/>
  <c r="BJ119" i="87"/>
  <c r="BH119" i="87"/>
  <c r="Z119" i="87"/>
  <c r="C119" i="87"/>
  <c r="N119" i="87" s="1"/>
  <c r="CC119" i="87"/>
  <c r="CA119" i="87"/>
  <c r="BY119" i="87"/>
  <c r="BW119" i="87"/>
  <c r="BU119" i="87"/>
  <c r="BS119" i="87"/>
  <c r="BQ119" i="87"/>
  <c r="BO119" i="87"/>
  <c r="BM119" i="87"/>
  <c r="BK119" i="87"/>
  <c r="BI119" i="87"/>
  <c r="BG119" i="87"/>
  <c r="AE119" i="87"/>
  <c r="CF118" i="87"/>
  <c r="E118" i="87" s="1"/>
  <c r="V117" i="87"/>
  <c r="R117" i="87"/>
  <c r="K117" i="87" s="1"/>
  <c r="A117" i="87"/>
  <c r="S117" i="87"/>
  <c r="M117" i="87" s="1"/>
  <c r="U116" i="87"/>
  <c r="J116" i="87"/>
  <c r="T115" i="87"/>
  <c r="L110" i="87"/>
  <c r="Q111" i="87"/>
  <c r="AG106" i="87"/>
  <c r="B228" i="74"/>
  <c r="Q90" i="74"/>
  <c r="L89" i="74"/>
  <c r="R102" i="74"/>
  <c r="K101" i="74"/>
  <c r="CE116" i="74"/>
  <c r="P116" i="74" s="1"/>
  <c r="D116" i="74" s="1"/>
  <c r="BI117" i="74"/>
  <c r="BK117" i="74"/>
  <c r="BM117" i="74"/>
  <c r="BO117" i="74"/>
  <c r="BQ117" i="74"/>
  <c r="BS117" i="74"/>
  <c r="BU117" i="74"/>
  <c r="BW117" i="74"/>
  <c r="BY117" i="74"/>
  <c r="CA117" i="74"/>
  <c r="CC117" i="74"/>
  <c r="C117" i="74"/>
  <c r="N117" i="74" s="1"/>
  <c r="BH117" i="74"/>
  <c r="BJ117" i="74"/>
  <c r="BL117" i="74"/>
  <c r="BN117" i="74"/>
  <c r="BP117" i="74"/>
  <c r="BR117" i="74"/>
  <c r="BT117" i="74"/>
  <c r="BV117" i="74"/>
  <c r="BX117" i="74"/>
  <c r="BZ117" i="74"/>
  <c r="CB117" i="74"/>
  <c r="CD117" i="74"/>
  <c r="Z117" i="74"/>
  <c r="BG117" i="74"/>
  <c r="CF115" i="74"/>
  <c r="E115" i="74" s="1"/>
  <c r="AC93" i="87" l="1"/>
  <c r="AD92" i="87"/>
  <c r="L111" i="87"/>
  <c r="Q112" i="87"/>
  <c r="L112" i="87" s="1"/>
  <c r="T116" i="87"/>
  <c r="BB112" i="87"/>
  <c r="BB111" i="87" s="1"/>
  <c r="BB110" i="87" s="1"/>
  <c r="BB109" i="87" s="1"/>
  <c r="BB108" i="87" s="1"/>
  <c r="BB107" i="87" s="1"/>
  <c r="BB106" i="87" s="1"/>
  <c r="V118" i="87"/>
  <c r="R118" i="87"/>
  <c r="K118" i="87"/>
  <c r="A118" i="87"/>
  <c r="AH106" i="87"/>
  <c r="AI106" i="87" s="1"/>
  <c r="AJ106" i="87" s="1"/>
  <c r="AK106" i="87" s="1"/>
  <c r="AL106" i="87" s="1"/>
  <c r="AM106" i="87" s="1"/>
  <c r="AN106" i="87" s="1"/>
  <c r="AO106" i="87" s="1"/>
  <c r="AP106" i="87" s="1"/>
  <c r="AQ106" i="87" s="1"/>
  <c r="AR106" i="87" s="1"/>
  <c r="AS106" i="87" s="1"/>
  <c r="AT106" i="87" s="1"/>
  <c r="AU106" i="87" s="1"/>
  <c r="AV106" i="87" s="1"/>
  <c r="AW106" i="87" s="1"/>
  <c r="AX106" i="87" s="1"/>
  <c r="AY106" i="87" s="1"/>
  <c r="AZ106" i="87" s="1"/>
  <c r="BA106" i="87" s="1"/>
  <c r="AG107" i="87"/>
  <c r="U117" i="87"/>
  <c r="J117" i="87"/>
  <c r="AE118" i="87"/>
  <c r="CE119" i="87"/>
  <c r="P119" i="87" s="1"/>
  <c r="D119" i="87" s="1"/>
  <c r="CC120" i="87"/>
  <c r="CA120" i="87"/>
  <c r="BY120" i="87"/>
  <c r="BW120" i="87"/>
  <c r="BU120" i="87"/>
  <c r="BS120" i="87"/>
  <c r="BQ120" i="87"/>
  <c r="BO120" i="87"/>
  <c r="BM120" i="87"/>
  <c r="BK120" i="87"/>
  <c r="BI120" i="87"/>
  <c r="BG120" i="87"/>
  <c r="B121" i="87"/>
  <c r="CD120" i="87"/>
  <c r="CB120" i="87"/>
  <c r="BZ120" i="87"/>
  <c r="BX120" i="87"/>
  <c r="BV120" i="87"/>
  <c r="BT120" i="87"/>
  <c r="BR120" i="87"/>
  <c r="BP120" i="87"/>
  <c r="BN120" i="87"/>
  <c r="BL120" i="87"/>
  <c r="BJ120" i="87"/>
  <c r="BH120" i="87"/>
  <c r="CE120" i="87" s="1"/>
  <c r="P120" i="87" s="1"/>
  <c r="D120" i="87" s="1"/>
  <c r="Z120" i="87"/>
  <c r="C120" i="87"/>
  <c r="N120" i="87" s="1"/>
  <c r="B229" i="74"/>
  <c r="CF116" i="74"/>
  <c r="E116" i="74" s="1"/>
  <c r="L90" i="74"/>
  <c r="Q91" i="74"/>
  <c r="K102" i="74"/>
  <c r="R103" i="74"/>
  <c r="CE117" i="74"/>
  <c r="P117" i="74" s="1"/>
  <c r="D117" i="74" s="1"/>
  <c r="BH118" i="74"/>
  <c r="BJ118" i="74"/>
  <c r="BL118" i="74"/>
  <c r="BN118" i="74"/>
  <c r="BP118" i="74"/>
  <c r="BR118" i="74"/>
  <c r="BT118" i="74"/>
  <c r="BV118" i="74"/>
  <c r="BX118" i="74"/>
  <c r="BZ118" i="74"/>
  <c r="CB118" i="74"/>
  <c r="CD118" i="74"/>
  <c r="Z118" i="74"/>
  <c r="C118" i="74"/>
  <c r="N118" i="74" s="1"/>
  <c r="BI118" i="74"/>
  <c r="BK118" i="74"/>
  <c r="BM118" i="74"/>
  <c r="BO118" i="74"/>
  <c r="BQ118" i="74"/>
  <c r="BS118" i="74"/>
  <c r="BU118" i="74"/>
  <c r="BW118" i="74"/>
  <c r="BY118" i="74"/>
  <c r="CA118" i="74"/>
  <c r="CC118" i="74"/>
  <c r="BG118" i="74"/>
  <c r="AC94" i="87" l="1"/>
  <c r="AD93" i="87"/>
  <c r="S120" i="87"/>
  <c r="M120" i="87" s="1"/>
  <c r="V120" i="87"/>
  <c r="A120" i="87"/>
  <c r="B122" i="87"/>
  <c r="CD121" i="87"/>
  <c r="CB121" i="87"/>
  <c r="BZ121" i="87"/>
  <c r="BX121" i="87"/>
  <c r="BV121" i="87"/>
  <c r="BT121" i="87"/>
  <c r="BR121" i="87"/>
  <c r="BP121" i="87"/>
  <c r="BN121" i="87"/>
  <c r="BL121" i="87"/>
  <c r="BJ121" i="87"/>
  <c r="BH121" i="87"/>
  <c r="Z121" i="87"/>
  <c r="C121" i="87"/>
  <c r="N121" i="87" s="1"/>
  <c r="CC121" i="87"/>
  <c r="CA121" i="87"/>
  <c r="BY121" i="87"/>
  <c r="BW121" i="87"/>
  <c r="BU121" i="87"/>
  <c r="BS121" i="87"/>
  <c r="BQ121" i="87"/>
  <c r="BO121" i="87"/>
  <c r="BM121" i="87"/>
  <c r="BK121" i="87"/>
  <c r="BI121" i="87"/>
  <c r="BG121" i="87"/>
  <c r="CF120" i="87"/>
  <c r="E120" i="87" s="1"/>
  <c r="V119" i="87"/>
  <c r="R119" i="87"/>
  <c r="R120" i="87" s="1"/>
  <c r="K120" i="87" s="1"/>
  <c r="K119" i="87"/>
  <c r="A119" i="87"/>
  <c r="W119" i="87"/>
  <c r="S119" i="87" s="1"/>
  <c r="T117" i="87"/>
  <c r="AH107" i="87"/>
  <c r="AI107" i="87" s="1"/>
  <c r="AJ107" i="87" s="1"/>
  <c r="AK107" i="87" s="1"/>
  <c r="AL107" i="87" s="1"/>
  <c r="AM107" i="87" s="1"/>
  <c r="AN107" i="87" s="1"/>
  <c r="AO107" i="87" s="1"/>
  <c r="AP107" i="87" s="1"/>
  <c r="AQ107" i="87" s="1"/>
  <c r="AR107" i="87" s="1"/>
  <c r="AS107" i="87" s="1"/>
  <c r="AT107" i="87" s="1"/>
  <c r="AU107" i="87" s="1"/>
  <c r="AV107" i="87" s="1"/>
  <c r="AW107" i="87" s="1"/>
  <c r="AX107" i="87" s="1"/>
  <c r="AY107" i="87" s="1"/>
  <c r="AZ107" i="87" s="1"/>
  <c r="BA107" i="87" s="1"/>
  <c r="AG108" i="87"/>
  <c r="W114" i="87"/>
  <c r="W117" i="87"/>
  <c r="CF119" i="87"/>
  <c r="E119" i="87" s="1"/>
  <c r="AE117" i="87"/>
  <c r="W118" i="87"/>
  <c r="S118" i="87" s="1"/>
  <c r="B230" i="74"/>
  <c r="L91" i="74"/>
  <c r="Q92" i="74"/>
  <c r="K103" i="74"/>
  <c r="R104" i="74"/>
  <c r="CE118" i="74"/>
  <c r="P118" i="74" s="1"/>
  <c r="D118" i="74" s="1"/>
  <c r="BH119" i="74"/>
  <c r="BJ119" i="74"/>
  <c r="BL119" i="74"/>
  <c r="BN119" i="74"/>
  <c r="BP119" i="74"/>
  <c r="BR119" i="74"/>
  <c r="BT119" i="74"/>
  <c r="BV119" i="74"/>
  <c r="BX119" i="74"/>
  <c r="BZ119" i="74"/>
  <c r="CB119" i="74"/>
  <c r="CD119" i="74"/>
  <c r="C119" i="74"/>
  <c r="N119" i="74" s="1"/>
  <c r="BI119" i="74"/>
  <c r="BK119" i="74"/>
  <c r="BM119" i="74"/>
  <c r="BO119" i="74"/>
  <c r="BQ119" i="74"/>
  <c r="BS119" i="74"/>
  <c r="BU119" i="74"/>
  <c r="BW119" i="74"/>
  <c r="BY119" i="74"/>
  <c r="CA119" i="74"/>
  <c r="CC119" i="74"/>
  <c r="Z119" i="74"/>
  <c r="BG119" i="74"/>
  <c r="CF117" i="74"/>
  <c r="E117" i="74" s="1"/>
  <c r="AC95" i="87" l="1"/>
  <c r="AD94" i="87"/>
  <c r="U118" i="87"/>
  <c r="U119" i="87" s="1"/>
  <c r="U120" i="87" s="1"/>
  <c r="J118" i="87"/>
  <c r="T118" i="87" s="1"/>
  <c r="AE116" i="87"/>
  <c r="AA114" i="87"/>
  <c r="AB114" i="87" s="1"/>
  <c r="X114" i="87"/>
  <c r="Y114" i="87" s="1"/>
  <c r="J119" i="87"/>
  <c r="CE121" i="87"/>
  <c r="P121" i="87" s="1"/>
  <c r="D121" i="87" s="1"/>
  <c r="CC122" i="87"/>
  <c r="CA122" i="87"/>
  <c r="BY122" i="87"/>
  <c r="BW122" i="87"/>
  <c r="BU122" i="87"/>
  <c r="BS122" i="87"/>
  <c r="BQ122" i="87"/>
  <c r="BO122" i="87"/>
  <c r="BM122" i="87"/>
  <c r="BK122" i="87"/>
  <c r="BI122" i="87"/>
  <c r="BG122" i="87"/>
  <c r="B123" i="87"/>
  <c r="CD122" i="87"/>
  <c r="CB122" i="87"/>
  <c r="BZ122" i="87"/>
  <c r="BX122" i="87"/>
  <c r="BV122" i="87"/>
  <c r="BT122" i="87"/>
  <c r="BR122" i="87"/>
  <c r="BP122" i="87"/>
  <c r="BN122" i="87"/>
  <c r="BL122" i="87"/>
  <c r="BJ122" i="87"/>
  <c r="BH122" i="87"/>
  <c r="Z122" i="87"/>
  <c r="C122" i="87"/>
  <c r="N122" i="87" s="1"/>
  <c r="J120" i="87"/>
  <c r="AA118" i="87"/>
  <c r="AB118" i="87" s="1"/>
  <c r="X118" i="87"/>
  <c r="Y118" i="87" s="1"/>
  <c r="X117" i="87"/>
  <c r="Y117" i="87" s="1"/>
  <c r="AA117" i="87"/>
  <c r="AB117" i="87" s="1"/>
  <c r="AH108" i="87"/>
  <c r="AI108" i="87" s="1"/>
  <c r="AJ108" i="87" s="1"/>
  <c r="AK108" i="87" s="1"/>
  <c r="AL108" i="87" s="1"/>
  <c r="AM108" i="87" s="1"/>
  <c r="AN108" i="87" s="1"/>
  <c r="AO108" i="87" s="1"/>
  <c r="AP108" i="87" s="1"/>
  <c r="AQ108" i="87" s="1"/>
  <c r="AR108" i="87" s="1"/>
  <c r="AS108" i="87" s="1"/>
  <c r="AT108" i="87" s="1"/>
  <c r="AU108" i="87" s="1"/>
  <c r="AV108" i="87" s="1"/>
  <c r="AW108" i="87" s="1"/>
  <c r="AX108" i="87" s="1"/>
  <c r="AY108" i="87" s="1"/>
  <c r="AZ108" i="87" s="1"/>
  <c r="BA108" i="87" s="1"/>
  <c r="AG109" i="87"/>
  <c r="X119" i="87"/>
  <c r="Y119" i="87" s="1"/>
  <c r="AA119" i="87"/>
  <c r="AB119" i="87" s="1"/>
  <c r="W113" i="87"/>
  <c r="W115" i="87"/>
  <c r="W116" i="87"/>
  <c r="CF121" i="87"/>
  <c r="E121" i="87" s="1"/>
  <c r="BB112" i="74"/>
  <c r="BB111" i="74" s="1"/>
  <c r="BB110" i="74" s="1"/>
  <c r="BB109" i="74" s="1"/>
  <c r="BB108" i="74" s="1"/>
  <c r="BB107" i="74" s="1"/>
  <c r="BB106" i="74" s="1"/>
  <c r="B231" i="74"/>
  <c r="L92" i="74"/>
  <c r="Q93" i="74"/>
  <c r="K104" i="74"/>
  <c r="R105" i="74"/>
  <c r="CF118" i="74"/>
  <c r="E118" i="74" s="1"/>
  <c r="CE119" i="74"/>
  <c r="P119" i="74" s="1"/>
  <c r="D119" i="74" s="1"/>
  <c r="BH120" i="74"/>
  <c r="BJ120" i="74"/>
  <c r="BL120" i="74"/>
  <c r="BN120" i="74"/>
  <c r="BP120" i="74"/>
  <c r="BR120" i="74"/>
  <c r="BT120" i="74"/>
  <c r="BV120" i="74"/>
  <c r="BX120" i="74"/>
  <c r="BZ120" i="74"/>
  <c r="CB120" i="74"/>
  <c r="CD120" i="74"/>
  <c r="Z120" i="74"/>
  <c r="C120" i="74"/>
  <c r="N120" i="74" s="1"/>
  <c r="BI120" i="74"/>
  <c r="BK120" i="74"/>
  <c r="BM120" i="74"/>
  <c r="BO120" i="74"/>
  <c r="BQ120" i="74"/>
  <c r="BS120" i="74"/>
  <c r="BU120" i="74"/>
  <c r="BW120" i="74"/>
  <c r="BY120" i="74"/>
  <c r="CA120" i="74"/>
  <c r="CC120" i="74"/>
  <c r="BG120" i="74"/>
  <c r="S116" i="74"/>
  <c r="J116" i="74" s="1"/>
  <c r="V116" i="74"/>
  <c r="A116" i="74"/>
  <c r="V117" i="74"/>
  <c r="S117" i="74"/>
  <c r="J117" i="74" s="1"/>
  <c r="A117" i="74"/>
  <c r="AC96" i="87" l="1"/>
  <c r="AD95" i="87"/>
  <c r="M118" i="87"/>
  <c r="AA116" i="87"/>
  <c r="AB116" i="87" s="1"/>
  <c r="X116" i="87"/>
  <c r="Y116" i="87" s="1"/>
  <c r="X113" i="87"/>
  <c r="Y113" i="87" s="1"/>
  <c r="AA113" i="87"/>
  <c r="AB113" i="87" s="1"/>
  <c r="Q113" i="87"/>
  <c r="AH109" i="87"/>
  <c r="AI109" i="87" s="1"/>
  <c r="AJ109" i="87" s="1"/>
  <c r="AK109" i="87" s="1"/>
  <c r="AL109" i="87" s="1"/>
  <c r="AM109" i="87" s="1"/>
  <c r="AN109" i="87" s="1"/>
  <c r="AO109" i="87" s="1"/>
  <c r="AP109" i="87" s="1"/>
  <c r="AQ109" i="87" s="1"/>
  <c r="AR109" i="87" s="1"/>
  <c r="AS109" i="87" s="1"/>
  <c r="AT109" i="87" s="1"/>
  <c r="AU109" i="87" s="1"/>
  <c r="AV109" i="87" s="1"/>
  <c r="AW109" i="87" s="1"/>
  <c r="AX109" i="87" s="1"/>
  <c r="AY109" i="87" s="1"/>
  <c r="AZ109" i="87" s="1"/>
  <c r="BA109" i="87" s="1"/>
  <c r="AG110" i="87"/>
  <c r="CE122" i="87"/>
  <c r="P122" i="87" s="1"/>
  <c r="D122" i="87" s="1"/>
  <c r="B124" i="87"/>
  <c r="CD123" i="87"/>
  <c r="CB123" i="87"/>
  <c r="BZ123" i="87"/>
  <c r="BX123" i="87"/>
  <c r="BV123" i="87"/>
  <c r="BT123" i="87"/>
  <c r="BR123" i="87"/>
  <c r="BP123" i="87"/>
  <c r="BN123" i="87"/>
  <c r="BL123" i="87"/>
  <c r="BJ123" i="87"/>
  <c r="BH123" i="87"/>
  <c r="Z123" i="87"/>
  <c r="C123" i="87"/>
  <c r="N123" i="87" s="1"/>
  <c r="CC123" i="87"/>
  <c r="CA123" i="87"/>
  <c r="BY123" i="87"/>
  <c r="BW123" i="87"/>
  <c r="BU123" i="87"/>
  <c r="BS123" i="87"/>
  <c r="BQ123" i="87"/>
  <c r="BO123" i="87"/>
  <c r="BM123" i="87"/>
  <c r="BK123" i="87"/>
  <c r="BI123" i="87"/>
  <c r="BG123" i="87"/>
  <c r="CF122" i="87"/>
  <c r="E122" i="87" s="1"/>
  <c r="V121" i="87"/>
  <c r="R121" i="87"/>
  <c r="K121" i="87"/>
  <c r="A121" i="87"/>
  <c r="S121" i="87"/>
  <c r="M121" i="87" s="1"/>
  <c r="AE115" i="87"/>
  <c r="X115" i="87"/>
  <c r="Y115" i="87" s="1"/>
  <c r="AA115" i="87"/>
  <c r="AB115" i="87" s="1"/>
  <c r="T119" i="87"/>
  <c r="T120" i="87" s="1"/>
  <c r="B232" i="74"/>
  <c r="L93" i="74"/>
  <c r="Q94" i="74"/>
  <c r="K105" i="74"/>
  <c r="R106" i="74"/>
  <c r="M116" i="74"/>
  <c r="BI121" i="74"/>
  <c r="BK121" i="74"/>
  <c r="BM121" i="74"/>
  <c r="BO121" i="74"/>
  <c r="BQ121" i="74"/>
  <c r="BS121" i="74"/>
  <c r="BU121" i="74"/>
  <c r="BW121" i="74"/>
  <c r="BY121" i="74"/>
  <c r="CA121" i="74"/>
  <c r="CC121" i="74"/>
  <c r="C121" i="74"/>
  <c r="N121" i="74" s="1"/>
  <c r="BH121" i="74"/>
  <c r="BJ121" i="74"/>
  <c r="BL121" i="74"/>
  <c r="BN121" i="74"/>
  <c r="BP121" i="74"/>
  <c r="BR121" i="74"/>
  <c r="BT121" i="74"/>
  <c r="BV121" i="74"/>
  <c r="BX121" i="74"/>
  <c r="BZ121" i="74"/>
  <c r="CB121" i="74"/>
  <c r="CD121" i="74"/>
  <c r="Z121" i="74"/>
  <c r="BG121" i="74"/>
  <c r="S115" i="74"/>
  <c r="J115" i="74" s="1"/>
  <c r="V115" i="74"/>
  <c r="A115" i="74"/>
  <c r="M117" i="74"/>
  <c r="CE120" i="74"/>
  <c r="P120" i="74" s="1"/>
  <c r="D120" i="74" s="1"/>
  <c r="CF119" i="74"/>
  <c r="E119" i="74" s="1"/>
  <c r="AC97" i="87" l="1"/>
  <c r="AD96" i="87"/>
  <c r="M119" i="87"/>
  <c r="AE114" i="87"/>
  <c r="U121" i="87"/>
  <c r="J121" i="87"/>
  <c r="CE123" i="87"/>
  <c r="P123" i="87" s="1"/>
  <c r="D123" i="87" s="1"/>
  <c r="CC124" i="87"/>
  <c r="CA124" i="87"/>
  <c r="BY124" i="87"/>
  <c r="BW124" i="87"/>
  <c r="BU124" i="87"/>
  <c r="BS124" i="87"/>
  <c r="BQ124" i="87"/>
  <c r="BO124" i="87"/>
  <c r="BM124" i="87"/>
  <c r="BK124" i="87"/>
  <c r="BI124" i="87"/>
  <c r="BG124" i="87"/>
  <c r="B125" i="87"/>
  <c r="CD124" i="87"/>
  <c r="CB124" i="87"/>
  <c r="BZ124" i="87"/>
  <c r="BX124" i="87"/>
  <c r="BV124" i="87"/>
  <c r="BT124" i="87"/>
  <c r="BR124" i="87"/>
  <c r="BP124" i="87"/>
  <c r="BN124" i="87"/>
  <c r="BL124" i="87"/>
  <c r="BJ124" i="87"/>
  <c r="BH124" i="87"/>
  <c r="CE124" i="87" s="1"/>
  <c r="Z124" i="87"/>
  <c r="P124" i="87"/>
  <c r="D124" i="87" s="1"/>
  <c r="C124" i="87"/>
  <c r="N124" i="87" s="1"/>
  <c r="AH110" i="87"/>
  <c r="AI110" i="87" s="1"/>
  <c r="AJ110" i="87" s="1"/>
  <c r="AK110" i="87" s="1"/>
  <c r="AL110" i="87" s="1"/>
  <c r="AM110" i="87" s="1"/>
  <c r="AN110" i="87" s="1"/>
  <c r="AO110" i="87" s="1"/>
  <c r="AP110" i="87" s="1"/>
  <c r="AQ110" i="87" s="1"/>
  <c r="AR110" i="87" s="1"/>
  <c r="AS110" i="87" s="1"/>
  <c r="AT110" i="87" s="1"/>
  <c r="AU110" i="87" s="1"/>
  <c r="AV110" i="87" s="1"/>
  <c r="AW110" i="87" s="1"/>
  <c r="AX110" i="87" s="1"/>
  <c r="AY110" i="87" s="1"/>
  <c r="AZ110" i="87" s="1"/>
  <c r="BA110" i="87" s="1"/>
  <c r="AG111" i="87"/>
  <c r="L113" i="87"/>
  <c r="Q114" i="87"/>
  <c r="CF123" i="87"/>
  <c r="E123" i="87" s="1"/>
  <c r="S122" i="87"/>
  <c r="M122" i="87" s="1"/>
  <c r="V122" i="87"/>
  <c r="R122" i="87"/>
  <c r="K122" i="87"/>
  <c r="A122" i="87"/>
  <c r="B233" i="74"/>
  <c r="L94" i="74"/>
  <c r="Q95" i="74"/>
  <c r="K106" i="74"/>
  <c r="R107" i="74"/>
  <c r="K107" i="74" s="1"/>
  <c r="CE121" i="74"/>
  <c r="P121" i="74" s="1"/>
  <c r="D121" i="74" s="1"/>
  <c r="S114" i="74"/>
  <c r="J114" i="74" s="1"/>
  <c r="V114" i="74"/>
  <c r="A114" i="74"/>
  <c r="M115" i="74"/>
  <c r="BI122" i="74"/>
  <c r="BK122" i="74"/>
  <c r="BM122" i="74"/>
  <c r="BO122" i="74"/>
  <c r="BQ122" i="74"/>
  <c r="BS122" i="74"/>
  <c r="BU122" i="74"/>
  <c r="BW122" i="74"/>
  <c r="BY122" i="74"/>
  <c r="CA122" i="74"/>
  <c r="CC122" i="74"/>
  <c r="Z122" i="74"/>
  <c r="C122" i="74"/>
  <c r="N122" i="74" s="1"/>
  <c r="BH122" i="74"/>
  <c r="BJ122" i="74"/>
  <c r="BL122" i="74"/>
  <c r="BN122" i="74"/>
  <c r="BP122" i="74"/>
  <c r="BR122" i="74"/>
  <c r="BT122" i="74"/>
  <c r="BV122" i="74"/>
  <c r="BX122" i="74"/>
  <c r="BZ122" i="74"/>
  <c r="CB122" i="74"/>
  <c r="CD122" i="74"/>
  <c r="BG122" i="74"/>
  <c r="CF120" i="74"/>
  <c r="E120" i="74" s="1"/>
  <c r="AD97" i="87" l="1"/>
  <c r="AC98" i="87"/>
  <c r="U122" i="87"/>
  <c r="J122" i="87"/>
  <c r="L114" i="87"/>
  <c r="Q115" i="87"/>
  <c r="AH111" i="87"/>
  <c r="AI111" i="87" s="1"/>
  <c r="AJ111" i="87" s="1"/>
  <c r="AK111" i="87" s="1"/>
  <c r="AL111" i="87" s="1"/>
  <c r="AM111" i="87" s="1"/>
  <c r="AN111" i="87" s="1"/>
  <c r="AO111" i="87" s="1"/>
  <c r="AP111" i="87" s="1"/>
  <c r="AQ111" i="87" s="1"/>
  <c r="AR111" i="87" s="1"/>
  <c r="AS111" i="87" s="1"/>
  <c r="AT111" i="87" s="1"/>
  <c r="AU111" i="87" s="1"/>
  <c r="AV111" i="87" s="1"/>
  <c r="AW111" i="87" s="1"/>
  <c r="AX111" i="87" s="1"/>
  <c r="AY111" i="87" s="1"/>
  <c r="AZ111" i="87" s="1"/>
  <c r="BA111" i="87" s="1"/>
  <c r="AG112" i="87"/>
  <c r="AH112" i="87" s="1"/>
  <c r="AI112" i="87" s="1"/>
  <c r="AJ112" i="87" s="1"/>
  <c r="AK112" i="87" s="1"/>
  <c r="AL112" i="87" s="1"/>
  <c r="AM112" i="87" s="1"/>
  <c r="AN112" i="87" s="1"/>
  <c r="AO112" i="87" s="1"/>
  <c r="AP112" i="87" s="1"/>
  <c r="AQ112" i="87" s="1"/>
  <c r="AR112" i="87" s="1"/>
  <c r="AS112" i="87" s="1"/>
  <c r="AT112" i="87" s="1"/>
  <c r="AU112" i="87" s="1"/>
  <c r="AV112" i="87" s="1"/>
  <c r="AW112" i="87" s="1"/>
  <c r="AX112" i="87" s="1"/>
  <c r="AY112" i="87" s="1"/>
  <c r="AZ112" i="87" s="1"/>
  <c r="BA112" i="87" s="1"/>
  <c r="S124" i="87"/>
  <c r="M124" i="87" s="1"/>
  <c r="V124" i="87"/>
  <c r="A124" i="87"/>
  <c r="B126" i="87"/>
  <c r="CD125" i="87"/>
  <c r="CB125" i="87"/>
  <c r="BZ125" i="87"/>
  <c r="BX125" i="87"/>
  <c r="BV125" i="87"/>
  <c r="BT125" i="87"/>
  <c r="BR125" i="87"/>
  <c r="BP125" i="87"/>
  <c r="BN125" i="87"/>
  <c r="BL125" i="87"/>
  <c r="BJ125" i="87"/>
  <c r="BH125" i="87"/>
  <c r="Z125" i="87"/>
  <c r="C125" i="87"/>
  <c r="N125" i="87" s="1"/>
  <c r="CC125" i="87"/>
  <c r="CA125" i="87"/>
  <c r="BY125" i="87"/>
  <c r="BW125" i="87"/>
  <c r="BU125" i="87"/>
  <c r="BS125" i="87"/>
  <c r="BQ125" i="87"/>
  <c r="BO125" i="87"/>
  <c r="BM125" i="87"/>
  <c r="BK125" i="87"/>
  <c r="BI125" i="87"/>
  <c r="BG125" i="87"/>
  <c r="CF124" i="87"/>
  <c r="E124" i="87" s="1"/>
  <c r="V123" i="87"/>
  <c r="R123" i="87"/>
  <c r="R124" i="87" s="1"/>
  <c r="K124" i="87" s="1"/>
  <c r="K123" i="87"/>
  <c r="A123" i="87"/>
  <c r="S123" i="87"/>
  <c r="M123" i="87" s="1"/>
  <c r="T121" i="87"/>
  <c r="AE113" i="87"/>
  <c r="B234" i="74"/>
  <c r="L95" i="74"/>
  <c r="Q96" i="74"/>
  <c r="CF121" i="74"/>
  <c r="E121" i="74" s="1"/>
  <c r="V120" i="74"/>
  <c r="S120" i="74"/>
  <c r="J120" i="74" s="1"/>
  <c r="A120" i="74"/>
  <c r="BI123" i="74"/>
  <c r="BK123" i="74"/>
  <c r="BM123" i="74"/>
  <c r="BO123" i="74"/>
  <c r="BQ123" i="74"/>
  <c r="BS123" i="74"/>
  <c r="BU123" i="74"/>
  <c r="BW123" i="74"/>
  <c r="BY123" i="74"/>
  <c r="CA123" i="74"/>
  <c r="CC123" i="74"/>
  <c r="C123" i="74"/>
  <c r="N123" i="74" s="1"/>
  <c r="BH123" i="74"/>
  <c r="BJ123" i="74"/>
  <c r="BL123" i="74"/>
  <c r="BN123" i="74"/>
  <c r="BP123" i="74"/>
  <c r="BR123" i="74"/>
  <c r="BT123" i="74"/>
  <c r="BV123" i="74"/>
  <c r="BX123" i="74"/>
  <c r="BZ123" i="74"/>
  <c r="CB123" i="74"/>
  <c r="CD123" i="74"/>
  <c r="Z123" i="74"/>
  <c r="BG123" i="74"/>
  <c r="M114" i="74"/>
  <c r="S113" i="74"/>
  <c r="J113" i="74" s="1"/>
  <c r="V113" i="74"/>
  <c r="A113" i="74"/>
  <c r="CE122" i="74"/>
  <c r="P122" i="74" s="1"/>
  <c r="D122" i="74" s="1"/>
  <c r="AD98" i="87" l="1"/>
  <c r="AC99" i="87"/>
  <c r="AG113" i="87"/>
  <c r="U123" i="87"/>
  <c r="J123" i="87"/>
  <c r="CE125" i="87"/>
  <c r="P125" i="87" s="1"/>
  <c r="D125" i="87" s="1"/>
  <c r="CC126" i="87"/>
  <c r="CA126" i="87"/>
  <c r="BY126" i="87"/>
  <c r="BW126" i="87"/>
  <c r="BU126" i="87"/>
  <c r="BS126" i="87"/>
  <c r="BQ126" i="87"/>
  <c r="BO126" i="87"/>
  <c r="BM126" i="87"/>
  <c r="BK126" i="87"/>
  <c r="BI126" i="87"/>
  <c r="BG126" i="87"/>
  <c r="AE126" i="87"/>
  <c r="B127" i="87"/>
  <c r="CD126" i="87"/>
  <c r="CB126" i="87"/>
  <c r="BZ126" i="87"/>
  <c r="BX126" i="87"/>
  <c r="BV126" i="87"/>
  <c r="BT126" i="87"/>
  <c r="BR126" i="87"/>
  <c r="BP126" i="87"/>
  <c r="BN126" i="87"/>
  <c r="BL126" i="87"/>
  <c r="BJ126" i="87"/>
  <c r="BH126" i="87"/>
  <c r="CE126" i="87" s="1"/>
  <c r="Z126" i="87"/>
  <c r="P126" i="87"/>
  <c r="D126" i="87" s="1"/>
  <c r="C126" i="87"/>
  <c r="N126" i="87" s="1"/>
  <c r="U124" i="87"/>
  <c r="J124" i="87"/>
  <c r="L115" i="87"/>
  <c r="Q116" i="87"/>
  <c r="CF125" i="87"/>
  <c r="E125" i="87" s="1"/>
  <c r="T122" i="87"/>
  <c r="B235" i="74"/>
  <c r="L96" i="74"/>
  <c r="Q97" i="74"/>
  <c r="CF122" i="74"/>
  <c r="E122" i="74" s="1"/>
  <c r="V121" i="74"/>
  <c r="S121" i="74"/>
  <c r="J121" i="74" s="1"/>
  <c r="A121" i="74"/>
  <c r="M113" i="74"/>
  <c r="V112" i="74"/>
  <c r="S112" i="74"/>
  <c r="J112" i="74" s="1"/>
  <c r="A112" i="74"/>
  <c r="BI124" i="74"/>
  <c r="BK124" i="74"/>
  <c r="BM124" i="74"/>
  <c r="BO124" i="74"/>
  <c r="BQ124" i="74"/>
  <c r="BS124" i="74"/>
  <c r="BU124" i="74"/>
  <c r="BW124" i="74"/>
  <c r="BY124" i="74"/>
  <c r="CA124" i="74"/>
  <c r="CC124" i="74"/>
  <c r="Z124" i="74"/>
  <c r="C124" i="74"/>
  <c r="N124" i="74" s="1"/>
  <c r="BH124" i="74"/>
  <c r="BJ124" i="74"/>
  <c r="BL124" i="74"/>
  <c r="BN124" i="74"/>
  <c r="BP124" i="74"/>
  <c r="BR124" i="74"/>
  <c r="BT124" i="74"/>
  <c r="BV124" i="74"/>
  <c r="BX124" i="74"/>
  <c r="BZ124" i="74"/>
  <c r="CB124" i="74"/>
  <c r="CD124" i="74"/>
  <c r="BG124" i="74"/>
  <c r="M120" i="74"/>
  <c r="CE123" i="74"/>
  <c r="P123" i="74" s="1"/>
  <c r="D123" i="74" s="1"/>
  <c r="AD99" i="87" l="1"/>
  <c r="AC100" i="87"/>
  <c r="L116" i="87"/>
  <c r="Q117" i="87"/>
  <c r="BB119" i="87"/>
  <c r="BB118" i="87" s="1"/>
  <c r="BB117" i="87" s="1"/>
  <c r="BB116" i="87" s="1"/>
  <c r="BB115" i="87" s="1"/>
  <c r="BB114" i="87" s="1"/>
  <c r="BB113" i="87" s="1"/>
  <c r="AE125" i="87"/>
  <c r="T123" i="87"/>
  <c r="T124" i="87" s="1"/>
  <c r="AH113" i="87"/>
  <c r="AI113" i="87" s="1"/>
  <c r="AJ113" i="87" s="1"/>
  <c r="AK113" i="87" s="1"/>
  <c r="AL113" i="87" s="1"/>
  <c r="AM113" i="87" s="1"/>
  <c r="AN113" i="87" s="1"/>
  <c r="AO113" i="87" s="1"/>
  <c r="AP113" i="87" s="1"/>
  <c r="AQ113" i="87" s="1"/>
  <c r="AR113" i="87" s="1"/>
  <c r="AS113" i="87" s="1"/>
  <c r="AT113" i="87" s="1"/>
  <c r="AU113" i="87" s="1"/>
  <c r="AV113" i="87" s="1"/>
  <c r="AW113" i="87" s="1"/>
  <c r="AX113" i="87" s="1"/>
  <c r="AY113" i="87" s="1"/>
  <c r="AZ113" i="87" s="1"/>
  <c r="BA113" i="87" s="1"/>
  <c r="AG114" i="87"/>
  <c r="V126" i="87"/>
  <c r="W126" i="87" s="1"/>
  <c r="S126" i="87" s="1"/>
  <c r="A126" i="87"/>
  <c r="B128" i="87"/>
  <c r="CD127" i="87"/>
  <c r="CB127" i="87"/>
  <c r="BZ127" i="87"/>
  <c r="BX127" i="87"/>
  <c r="BV127" i="87"/>
  <c r="BT127" i="87"/>
  <c r="BR127" i="87"/>
  <c r="BP127" i="87"/>
  <c r="BN127" i="87"/>
  <c r="BL127" i="87"/>
  <c r="BJ127" i="87"/>
  <c r="BH127" i="87"/>
  <c r="Z127" i="87"/>
  <c r="C127" i="87"/>
  <c r="N127" i="87" s="1"/>
  <c r="CC127" i="87"/>
  <c r="CA127" i="87"/>
  <c r="BY127" i="87"/>
  <c r="BW127" i="87"/>
  <c r="BU127" i="87"/>
  <c r="BS127" i="87"/>
  <c r="BQ127" i="87"/>
  <c r="BO127" i="87"/>
  <c r="BM127" i="87"/>
  <c r="BK127" i="87"/>
  <c r="BI127" i="87"/>
  <c r="BG127" i="87"/>
  <c r="CF126" i="87"/>
  <c r="E126" i="87" s="1"/>
  <c r="V125" i="87"/>
  <c r="R125" i="87"/>
  <c r="R126" i="87" s="1"/>
  <c r="K126" i="87" s="1"/>
  <c r="K125" i="87"/>
  <c r="A125" i="87"/>
  <c r="W125" i="87"/>
  <c r="S125" i="87" s="1"/>
  <c r="W112" i="74"/>
  <c r="X112" i="74" s="1"/>
  <c r="Y112" i="74" s="1"/>
  <c r="B236" i="74"/>
  <c r="Q98" i="74"/>
  <c r="L97" i="74"/>
  <c r="CF123" i="74"/>
  <c r="E123" i="74" s="1"/>
  <c r="C125" i="74"/>
  <c r="N125" i="74" s="1"/>
  <c r="BH125" i="74"/>
  <c r="BJ125" i="74"/>
  <c r="BL125" i="74"/>
  <c r="BN125" i="74"/>
  <c r="BP125" i="74"/>
  <c r="BR125" i="74"/>
  <c r="BT125" i="74"/>
  <c r="BV125" i="74"/>
  <c r="BX125" i="74"/>
  <c r="BZ125" i="74"/>
  <c r="CB125" i="74"/>
  <c r="CD125" i="74"/>
  <c r="Z125" i="74"/>
  <c r="BG125" i="74"/>
  <c r="BI125" i="74"/>
  <c r="BK125" i="74"/>
  <c r="BM125" i="74"/>
  <c r="BO125" i="74"/>
  <c r="BQ125" i="74"/>
  <c r="BS125" i="74"/>
  <c r="BU125" i="74"/>
  <c r="BW125" i="74"/>
  <c r="BY125" i="74"/>
  <c r="CA125" i="74"/>
  <c r="CC125" i="74"/>
  <c r="M112" i="74"/>
  <c r="AA112" i="74"/>
  <c r="AB112" i="74" s="1"/>
  <c r="V119" i="74"/>
  <c r="A119" i="74"/>
  <c r="M121" i="74"/>
  <c r="CE124" i="74"/>
  <c r="P124" i="74" s="1"/>
  <c r="D124" i="74" s="1"/>
  <c r="V122" i="74"/>
  <c r="S122" i="74"/>
  <c r="J122" i="74" s="1"/>
  <c r="A122" i="74"/>
  <c r="V118" i="74"/>
  <c r="S118" i="74"/>
  <c r="J118" i="74" s="1"/>
  <c r="A118" i="74"/>
  <c r="V111" i="74"/>
  <c r="S111" i="74"/>
  <c r="J111" i="74" s="1"/>
  <c r="A111" i="74"/>
  <c r="AD100" i="87" l="1"/>
  <c r="AC101" i="87"/>
  <c r="X125" i="87"/>
  <c r="Y125" i="87" s="1"/>
  <c r="AA125" i="87"/>
  <c r="AB125" i="87" s="1"/>
  <c r="W123" i="87"/>
  <c r="W124" i="87"/>
  <c r="W122" i="87"/>
  <c r="AA126" i="87"/>
  <c r="AB126" i="87" s="1"/>
  <c r="X126" i="87"/>
  <c r="Y126" i="87" s="1"/>
  <c r="L117" i="87"/>
  <c r="Q118" i="87"/>
  <c r="U125" i="87"/>
  <c r="J125" i="87"/>
  <c r="CE127" i="87"/>
  <c r="P127" i="87" s="1"/>
  <c r="D127" i="87" s="1"/>
  <c r="CC128" i="87"/>
  <c r="CA128" i="87"/>
  <c r="BY128" i="87"/>
  <c r="BW128" i="87"/>
  <c r="BU128" i="87"/>
  <c r="BS128" i="87"/>
  <c r="BQ128" i="87"/>
  <c r="BO128" i="87"/>
  <c r="BM128" i="87"/>
  <c r="BK128" i="87"/>
  <c r="BI128" i="87"/>
  <c r="BG128" i="87"/>
  <c r="B129" i="87"/>
  <c r="CD128" i="87"/>
  <c r="CB128" i="87"/>
  <c r="BZ128" i="87"/>
  <c r="BX128" i="87"/>
  <c r="BV128" i="87"/>
  <c r="BT128" i="87"/>
  <c r="BR128" i="87"/>
  <c r="BP128" i="87"/>
  <c r="BN128" i="87"/>
  <c r="BL128" i="87"/>
  <c r="BJ128" i="87"/>
  <c r="BH128" i="87"/>
  <c r="CE128" i="87" s="1"/>
  <c r="Z128" i="87"/>
  <c r="P128" i="87"/>
  <c r="D128" i="87" s="1"/>
  <c r="C128" i="87"/>
  <c r="N128" i="87" s="1"/>
  <c r="W120" i="87"/>
  <c r="W121" i="87"/>
  <c r="U126" i="87"/>
  <c r="J126" i="87"/>
  <c r="AH114" i="87"/>
  <c r="AI114" i="87" s="1"/>
  <c r="AJ114" i="87" s="1"/>
  <c r="AK114" i="87" s="1"/>
  <c r="AL114" i="87" s="1"/>
  <c r="AM114" i="87" s="1"/>
  <c r="AN114" i="87" s="1"/>
  <c r="AO114" i="87" s="1"/>
  <c r="AP114" i="87" s="1"/>
  <c r="AQ114" i="87" s="1"/>
  <c r="AR114" i="87" s="1"/>
  <c r="AS114" i="87" s="1"/>
  <c r="AT114" i="87" s="1"/>
  <c r="AU114" i="87" s="1"/>
  <c r="AV114" i="87" s="1"/>
  <c r="AW114" i="87" s="1"/>
  <c r="AX114" i="87" s="1"/>
  <c r="AY114" i="87" s="1"/>
  <c r="AZ114" i="87" s="1"/>
  <c r="BA114" i="87" s="1"/>
  <c r="AG115" i="87"/>
  <c r="AE124" i="87"/>
  <c r="W118" i="74"/>
  <c r="X118" i="74" s="1"/>
  <c r="Y118" i="74" s="1"/>
  <c r="W116" i="74"/>
  <c r="X116" i="74" s="1"/>
  <c r="W117" i="74"/>
  <c r="X117" i="74" s="1"/>
  <c r="W115" i="74"/>
  <c r="X115" i="74" s="1"/>
  <c r="W114" i="74"/>
  <c r="X114" i="74" s="1"/>
  <c r="W113" i="74"/>
  <c r="X113" i="74" s="1"/>
  <c r="W111" i="74"/>
  <c r="X111" i="74" s="1"/>
  <c r="Y111" i="74" s="1"/>
  <c r="S119" i="74"/>
  <c r="J119" i="74" s="1"/>
  <c r="W119" i="74"/>
  <c r="X119" i="74" s="1"/>
  <c r="Y119" i="74" s="1"/>
  <c r="B237" i="74"/>
  <c r="Q99" i="74"/>
  <c r="L98" i="74"/>
  <c r="AA117" i="74"/>
  <c r="AB117" i="74" s="1"/>
  <c r="V123" i="74"/>
  <c r="S123" i="74"/>
  <c r="J123" i="74" s="1"/>
  <c r="A123" i="74"/>
  <c r="M111" i="74"/>
  <c r="Y117" i="74"/>
  <c r="CF124" i="74"/>
  <c r="E124" i="74" s="1"/>
  <c r="Z126" i="74"/>
  <c r="C126" i="74"/>
  <c r="N126" i="74" s="1"/>
  <c r="BH126" i="74"/>
  <c r="BJ126" i="74"/>
  <c r="BL126" i="74"/>
  <c r="BN126" i="74"/>
  <c r="BP126" i="74"/>
  <c r="BR126" i="74"/>
  <c r="BT126" i="74"/>
  <c r="BV126" i="74"/>
  <c r="BX126" i="74"/>
  <c r="BZ126" i="74"/>
  <c r="CB126" i="74"/>
  <c r="CD126" i="74"/>
  <c r="BG126" i="74"/>
  <c r="BI126" i="74"/>
  <c r="BK126" i="74"/>
  <c r="BM126" i="74"/>
  <c r="BO126" i="74"/>
  <c r="BQ126" i="74"/>
  <c r="BS126" i="74"/>
  <c r="BU126" i="74"/>
  <c r="BW126" i="74"/>
  <c r="BY126" i="74"/>
  <c r="CA126" i="74"/>
  <c r="CC126" i="74"/>
  <c r="AA118" i="74"/>
  <c r="AB118" i="74" s="1"/>
  <c r="M122" i="74"/>
  <c r="V110" i="74"/>
  <c r="S110" i="74"/>
  <c r="J110" i="74" s="1"/>
  <c r="A110" i="74"/>
  <c r="AA119" i="74"/>
  <c r="AB119" i="74" s="1"/>
  <c r="CE125" i="74"/>
  <c r="P125" i="74" s="1"/>
  <c r="D125" i="74" s="1"/>
  <c r="AD101" i="87" l="1"/>
  <c r="AC102" i="87"/>
  <c r="AA120" i="87"/>
  <c r="AB120" i="87" s="1"/>
  <c r="X120" i="87"/>
  <c r="Y120" i="87" s="1"/>
  <c r="S128" i="87"/>
  <c r="M128" i="87" s="1"/>
  <c r="V128" i="87"/>
  <c r="A128" i="87"/>
  <c r="B130" i="87"/>
  <c r="CD129" i="87"/>
  <c r="CB129" i="87"/>
  <c r="BZ129" i="87"/>
  <c r="BX129" i="87"/>
  <c r="BV129" i="87"/>
  <c r="BT129" i="87"/>
  <c r="BR129" i="87"/>
  <c r="BP129" i="87"/>
  <c r="BN129" i="87"/>
  <c r="BL129" i="87"/>
  <c r="BJ129" i="87"/>
  <c r="BH129" i="87"/>
  <c r="Z129" i="87"/>
  <c r="C129" i="87"/>
  <c r="N129" i="87" s="1"/>
  <c r="CC129" i="87"/>
  <c r="CA129" i="87"/>
  <c r="BY129" i="87"/>
  <c r="BW129" i="87"/>
  <c r="BU129" i="87"/>
  <c r="BS129" i="87"/>
  <c r="BQ129" i="87"/>
  <c r="BO129" i="87"/>
  <c r="BM129" i="87"/>
  <c r="BK129" i="87"/>
  <c r="BI129" i="87"/>
  <c r="BG129" i="87"/>
  <c r="CF128" i="87"/>
  <c r="E128" i="87" s="1"/>
  <c r="V127" i="87"/>
  <c r="R127" i="87"/>
  <c r="R128" i="87" s="1"/>
  <c r="K128" i="87" s="1"/>
  <c r="A127" i="87"/>
  <c r="S127" i="87"/>
  <c r="M127" i="87" s="1"/>
  <c r="AA122" i="87"/>
  <c r="AB122" i="87" s="1"/>
  <c r="X122" i="87"/>
  <c r="Y122" i="87" s="1"/>
  <c r="X123" i="87"/>
  <c r="Y123" i="87" s="1"/>
  <c r="AA123" i="87"/>
  <c r="AB123" i="87" s="1"/>
  <c r="AE123" i="87"/>
  <c r="AH115" i="87"/>
  <c r="AI115" i="87" s="1"/>
  <c r="AJ115" i="87" s="1"/>
  <c r="AK115" i="87" s="1"/>
  <c r="AL115" i="87" s="1"/>
  <c r="AM115" i="87" s="1"/>
  <c r="AN115" i="87" s="1"/>
  <c r="AO115" i="87" s="1"/>
  <c r="AP115" i="87" s="1"/>
  <c r="AQ115" i="87" s="1"/>
  <c r="AR115" i="87" s="1"/>
  <c r="AS115" i="87" s="1"/>
  <c r="AT115" i="87" s="1"/>
  <c r="AU115" i="87" s="1"/>
  <c r="AV115" i="87" s="1"/>
  <c r="AW115" i="87" s="1"/>
  <c r="AX115" i="87" s="1"/>
  <c r="AY115" i="87" s="1"/>
  <c r="AZ115" i="87" s="1"/>
  <c r="BA115" i="87" s="1"/>
  <c r="AG116" i="87"/>
  <c r="X121" i="87"/>
  <c r="Y121" i="87" s="1"/>
  <c r="AA121" i="87"/>
  <c r="AB121" i="87" s="1"/>
  <c r="T125" i="87"/>
  <c r="T126" i="87" s="1"/>
  <c r="M126" i="87" s="1"/>
  <c r="L118" i="87"/>
  <c r="Q119" i="87"/>
  <c r="L119" i="87" s="1"/>
  <c r="CF127" i="87"/>
  <c r="E127" i="87" s="1"/>
  <c r="AA124" i="87"/>
  <c r="AB124" i="87" s="1"/>
  <c r="X124" i="87"/>
  <c r="Y124" i="87" s="1"/>
  <c r="AA111" i="74"/>
  <c r="AB111" i="74" s="1"/>
  <c r="W110" i="74"/>
  <c r="X110" i="74" s="1"/>
  <c r="Y110" i="74" s="1"/>
  <c r="BB119" i="74"/>
  <c r="BB118" i="74" s="1"/>
  <c r="BB117" i="74" s="1"/>
  <c r="BB116" i="74" s="1"/>
  <c r="BB115" i="74" s="1"/>
  <c r="BB114" i="74" s="1"/>
  <c r="BB113" i="74" s="1"/>
  <c r="B238" i="74"/>
  <c r="L99" i="74"/>
  <c r="Q100" i="74"/>
  <c r="Y113" i="74"/>
  <c r="AA113" i="74"/>
  <c r="AB113" i="74" s="1"/>
  <c r="Y114" i="74"/>
  <c r="AA114" i="74"/>
  <c r="AB114" i="74" s="1"/>
  <c r="Y116" i="74"/>
  <c r="AA116" i="74"/>
  <c r="AB116" i="74" s="1"/>
  <c r="Y115" i="74"/>
  <c r="AA115" i="74"/>
  <c r="AB115" i="74" s="1"/>
  <c r="S109" i="74"/>
  <c r="J109" i="74" s="1"/>
  <c r="V109" i="74"/>
  <c r="A109" i="74"/>
  <c r="M123" i="74"/>
  <c r="V124" i="74"/>
  <c r="S124" i="74"/>
  <c r="J124" i="74" s="1"/>
  <c r="A124" i="74"/>
  <c r="CF125" i="74"/>
  <c r="E125" i="74" s="1"/>
  <c r="M110" i="74"/>
  <c r="AA110" i="74"/>
  <c r="AB110" i="74" s="1"/>
  <c r="BG127" i="74"/>
  <c r="BI127" i="74"/>
  <c r="BK127" i="74"/>
  <c r="BM127" i="74"/>
  <c r="BO127" i="74"/>
  <c r="BQ127" i="74"/>
  <c r="BS127" i="74"/>
  <c r="BU127" i="74"/>
  <c r="BW127" i="74"/>
  <c r="BY127" i="74"/>
  <c r="CA127" i="74"/>
  <c r="CC127" i="74"/>
  <c r="Z127" i="74"/>
  <c r="C127" i="74"/>
  <c r="N127" i="74" s="1"/>
  <c r="BH127" i="74"/>
  <c r="BJ127" i="74"/>
  <c r="BL127" i="74"/>
  <c r="BN127" i="74"/>
  <c r="BP127" i="74"/>
  <c r="BR127" i="74"/>
  <c r="BT127" i="74"/>
  <c r="BV127" i="74"/>
  <c r="BX127" i="74"/>
  <c r="BZ127" i="74"/>
  <c r="CB127" i="74"/>
  <c r="CD127" i="74"/>
  <c r="CE126" i="74"/>
  <c r="P126" i="74" s="1"/>
  <c r="D126" i="74" s="1"/>
  <c r="V108" i="74"/>
  <c r="S108" i="74"/>
  <c r="J108" i="74" s="1"/>
  <c r="R108" i="74"/>
  <c r="R109" i="74" s="1"/>
  <c r="R110" i="74" s="1"/>
  <c r="A108" i="74"/>
  <c r="AD102" i="87" l="1"/>
  <c r="AC103" i="87"/>
  <c r="M125" i="87"/>
  <c r="K127" i="87"/>
  <c r="Q120" i="87"/>
  <c r="AH116" i="87"/>
  <c r="AI116" i="87" s="1"/>
  <c r="AJ116" i="87" s="1"/>
  <c r="AK116" i="87" s="1"/>
  <c r="AL116" i="87" s="1"/>
  <c r="AM116" i="87" s="1"/>
  <c r="AN116" i="87" s="1"/>
  <c r="AO116" i="87" s="1"/>
  <c r="AP116" i="87" s="1"/>
  <c r="AQ116" i="87" s="1"/>
  <c r="AR116" i="87" s="1"/>
  <c r="AS116" i="87" s="1"/>
  <c r="AT116" i="87" s="1"/>
  <c r="AU116" i="87" s="1"/>
  <c r="AV116" i="87" s="1"/>
  <c r="AW116" i="87" s="1"/>
  <c r="AX116" i="87" s="1"/>
  <c r="AY116" i="87" s="1"/>
  <c r="AZ116" i="87" s="1"/>
  <c r="BA116" i="87" s="1"/>
  <c r="AG117" i="87"/>
  <c r="AE122" i="87"/>
  <c r="U127" i="87"/>
  <c r="U128" i="87" s="1"/>
  <c r="J127" i="87"/>
  <c r="CE129" i="87"/>
  <c r="P129" i="87" s="1"/>
  <c r="D129" i="87" s="1"/>
  <c r="CC130" i="87"/>
  <c r="CA130" i="87"/>
  <c r="BY130" i="87"/>
  <c r="BW130" i="87"/>
  <c r="BU130" i="87"/>
  <c r="BS130" i="87"/>
  <c r="BQ130" i="87"/>
  <c r="BO130" i="87"/>
  <c r="BM130" i="87"/>
  <c r="BK130" i="87"/>
  <c r="BI130" i="87"/>
  <c r="BG130" i="87"/>
  <c r="B131" i="87"/>
  <c r="CD130" i="87"/>
  <c r="CB130" i="87"/>
  <c r="BZ130" i="87"/>
  <c r="BX130" i="87"/>
  <c r="BV130" i="87"/>
  <c r="BT130" i="87"/>
  <c r="BR130" i="87"/>
  <c r="BP130" i="87"/>
  <c r="BN130" i="87"/>
  <c r="BL130" i="87"/>
  <c r="BJ130" i="87"/>
  <c r="BH130" i="87"/>
  <c r="CE130" i="87" s="1"/>
  <c r="Z130" i="87"/>
  <c r="P130" i="87"/>
  <c r="D130" i="87" s="1"/>
  <c r="C130" i="87"/>
  <c r="N130" i="87" s="1"/>
  <c r="J128" i="87"/>
  <c r="W108" i="74"/>
  <c r="X108" i="74" s="1"/>
  <c r="Y108" i="74" s="1"/>
  <c r="W107" i="74"/>
  <c r="X107" i="74" s="1"/>
  <c r="W106" i="74"/>
  <c r="X106" i="74" s="1"/>
  <c r="W109" i="74"/>
  <c r="X109" i="74" s="1"/>
  <c r="Y109" i="74" s="1"/>
  <c r="B239" i="74"/>
  <c r="L100" i="74"/>
  <c r="Q101" i="74"/>
  <c r="K108" i="74"/>
  <c r="R111" i="74"/>
  <c r="K110" i="74"/>
  <c r="K109" i="74"/>
  <c r="CE127" i="74"/>
  <c r="P127" i="74" s="1"/>
  <c r="D127" i="74" s="1"/>
  <c r="M124" i="74"/>
  <c r="M108" i="74"/>
  <c r="U108" i="74"/>
  <c r="U109" i="74" s="1"/>
  <c r="U110" i="74" s="1"/>
  <c r="U111" i="74" s="1"/>
  <c r="U112" i="74" s="1"/>
  <c r="U113" i="74" s="1"/>
  <c r="U114" i="74" s="1"/>
  <c r="U115" i="74" s="1"/>
  <c r="U116" i="74" s="1"/>
  <c r="U117" i="74" s="1"/>
  <c r="U118" i="74" s="1"/>
  <c r="U119" i="74" s="1"/>
  <c r="U120" i="74" s="1"/>
  <c r="U121" i="74" s="1"/>
  <c r="U122" i="74" s="1"/>
  <c r="U123" i="74" s="1"/>
  <c r="U124" i="74" s="1"/>
  <c r="Z128" i="74"/>
  <c r="BG128" i="74"/>
  <c r="BI128" i="74"/>
  <c r="BK128" i="74"/>
  <c r="BM128" i="74"/>
  <c r="BO128" i="74"/>
  <c r="BQ128" i="74"/>
  <c r="BS128" i="74"/>
  <c r="BU128" i="74"/>
  <c r="BW128" i="74"/>
  <c r="BY128" i="74"/>
  <c r="CA128" i="74"/>
  <c r="CC128" i="74"/>
  <c r="C128" i="74"/>
  <c r="N128" i="74" s="1"/>
  <c r="BH128" i="74"/>
  <c r="BJ128" i="74"/>
  <c r="BL128" i="74"/>
  <c r="BN128" i="74"/>
  <c r="BP128" i="74"/>
  <c r="BR128" i="74"/>
  <c r="BT128" i="74"/>
  <c r="BV128" i="74"/>
  <c r="BX128" i="74"/>
  <c r="BZ128" i="74"/>
  <c r="CB128" i="74"/>
  <c r="CD128" i="74"/>
  <c r="V125" i="74"/>
  <c r="W125" i="74" s="1"/>
  <c r="X125" i="74" s="1"/>
  <c r="Y125" i="74" s="1"/>
  <c r="S125" i="74"/>
  <c r="J125" i="74" s="1"/>
  <c r="A125" i="74"/>
  <c r="AA109" i="74"/>
  <c r="AB109" i="74" s="1"/>
  <c r="M109" i="74"/>
  <c r="CF126" i="74"/>
  <c r="E126" i="74" s="1"/>
  <c r="AD103" i="87" l="1"/>
  <c r="AC104" i="87"/>
  <c r="T127" i="87"/>
  <c r="T128" i="87" s="1"/>
  <c r="AE121" i="87"/>
  <c r="S130" i="87"/>
  <c r="M130" i="87" s="1"/>
  <c r="V130" i="87"/>
  <c r="A130" i="87"/>
  <c r="B132" i="87"/>
  <c r="CD131" i="87"/>
  <c r="CB131" i="87"/>
  <c r="BZ131" i="87"/>
  <c r="BX131" i="87"/>
  <c r="BV131" i="87"/>
  <c r="BT131" i="87"/>
  <c r="BR131" i="87"/>
  <c r="BP131" i="87"/>
  <c r="BN131" i="87"/>
  <c r="BL131" i="87"/>
  <c r="BJ131" i="87"/>
  <c r="BH131" i="87"/>
  <c r="Z131" i="87"/>
  <c r="C131" i="87"/>
  <c r="N131" i="87" s="1"/>
  <c r="CC131" i="87"/>
  <c r="CA131" i="87"/>
  <c r="BY131" i="87"/>
  <c r="BW131" i="87"/>
  <c r="BU131" i="87"/>
  <c r="BS131" i="87"/>
  <c r="BQ131" i="87"/>
  <c r="BO131" i="87"/>
  <c r="BM131" i="87"/>
  <c r="BK131" i="87"/>
  <c r="BI131" i="87"/>
  <c r="BG131" i="87"/>
  <c r="CF130" i="87"/>
  <c r="E130" i="87" s="1"/>
  <c r="V129" i="87"/>
  <c r="R129" i="87"/>
  <c r="K129" i="87" s="1"/>
  <c r="A129" i="87"/>
  <c r="S129" i="87"/>
  <c r="M129" i="87" s="1"/>
  <c r="AH117" i="87"/>
  <c r="AI117" i="87" s="1"/>
  <c r="AJ117" i="87" s="1"/>
  <c r="AK117" i="87" s="1"/>
  <c r="AL117" i="87" s="1"/>
  <c r="AM117" i="87" s="1"/>
  <c r="AN117" i="87" s="1"/>
  <c r="AO117" i="87" s="1"/>
  <c r="AP117" i="87" s="1"/>
  <c r="AQ117" i="87" s="1"/>
  <c r="AR117" i="87" s="1"/>
  <c r="AS117" i="87" s="1"/>
  <c r="AT117" i="87" s="1"/>
  <c r="AU117" i="87" s="1"/>
  <c r="AV117" i="87" s="1"/>
  <c r="AW117" i="87" s="1"/>
  <c r="AX117" i="87" s="1"/>
  <c r="AY117" i="87" s="1"/>
  <c r="AZ117" i="87" s="1"/>
  <c r="BA117" i="87" s="1"/>
  <c r="AG118" i="87"/>
  <c r="L120" i="87"/>
  <c r="Q121" i="87"/>
  <c r="CF129" i="87"/>
  <c r="E129" i="87" s="1"/>
  <c r="AA108" i="74"/>
  <c r="AB108" i="74" s="1"/>
  <c r="B240" i="74"/>
  <c r="L101" i="74"/>
  <c r="Q102" i="74"/>
  <c r="R112" i="74"/>
  <c r="K111" i="74"/>
  <c r="M125" i="74"/>
  <c r="U125" i="74"/>
  <c r="AA106" i="74"/>
  <c r="AB106" i="74" s="1"/>
  <c r="Y106" i="74"/>
  <c r="CF127" i="74"/>
  <c r="E127" i="74" s="1"/>
  <c r="AA125" i="74"/>
  <c r="AB125" i="74" s="1"/>
  <c r="CE128" i="74"/>
  <c r="P128" i="74" s="1"/>
  <c r="D128" i="74" s="1"/>
  <c r="BG129" i="74"/>
  <c r="BI129" i="74"/>
  <c r="BK129" i="74"/>
  <c r="BM129" i="74"/>
  <c r="BO129" i="74"/>
  <c r="BQ129" i="74"/>
  <c r="BS129" i="74"/>
  <c r="BU129" i="74"/>
  <c r="BW129" i="74"/>
  <c r="BY129" i="74"/>
  <c r="CA129" i="74"/>
  <c r="CC129" i="74"/>
  <c r="Z129" i="74"/>
  <c r="C129" i="74"/>
  <c r="N129" i="74" s="1"/>
  <c r="BH129" i="74"/>
  <c r="BJ129" i="74"/>
  <c r="BL129" i="74"/>
  <c r="BN129" i="74"/>
  <c r="BP129" i="74"/>
  <c r="BR129" i="74"/>
  <c r="BT129" i="74"/>
  <c r="BV129" i="74"/>
  <c r="BX129" i="74"/>
  <c r="BZ129" i="74"/>
  <c r="CB129" i="74"/>
  <c r="CD129" i="74"/>
  <c r="V126" i="74"/>
  <c r="S126" i="74"/>
  <c r="J126" i="74" s="1"/>
  <c r="A126" i="74"/>
  <c r="AA107" i="74"/>
  <c r="AB107" i="74" s="1"/>
  <c r="Y107" i="74"/>
  <c r="AD104" i="87" l="1"/>
  <c r="AC105" i="87"/>
  <c r="U129" i="87"/>
  <c r="J129" i="87"/>
  <c r="R130" i="87"/>
  <c r="K130" i="87" s="1"/>
  <c r="L121" i="87"/>
  <c r="Q122" i="87"/>
  <c r="AH118" i="87"/>
  <c r="AI118" i="87" s="1"/>
  <c r="AJ118" i="87" s="1"/>
  <c r="AK118" i="87" s="1"/>
  <c r="AL118" i="87" s="1"/>
  <c r="AM118" i="87" s="1"/>
  <c r="AN118" i="87" s="1"/>
  <c r="AO118" i="87" s="1"/>
  <c r="AP118" i="87" s="1"/>
  <c r="AQ118" i="87" s="1"/>
  <c r="AR118" i="87" s="1"/>
  <c r="AS118" i="87" s="1"/>
  <c r="AT118" i="87" s="1"/>
  <c r="AU118" i="87" s="1"/>
  <c r="AV118" i="87" s="1"/>
  <c r="AW118" i="87" s="1"/>
  <c r="AX118" i="87" s="1"/>
  <c r="AY118" i="87" s="1"/>
  <c r="AZ118" i="87" s="1"/>
  <c r="BA118" i="87" s="1"/>
  <c r="AG119" i="87"/>
  <c r="AH119" i="87" s="1"/>
  <c r="AI119" i="87" s="1"/>
  <c r="AJ119" i="87" s="1"/>
  <c r="AK119" i="87" s="1"/>
  <c r="AL119" i="87" s="1"/>
  <c r="AM119" i="87" s="1"/>
  <c r="AN119" i="87" s="1"/>
  <c r="AO119" i="87" s="1"/>
  <c r="AP119" i="87" s="1"/>
  <c r="AQ119" i="87" s="1"/>
  <c r="AR119" i="87" s="1"/>
  <c r="AS119" i="87" s="1"/>
  <c r="AT119" i="87" s="1"/>
  <c r="AU119" i="87" s="1"/>
  <c r="AV119" i="87" s="1"/>
  <c r="AW119" i="87" s="1"/>
  <c r="AX119" i="87" s="1"/>
  <c r="AY119" i="87" s="1"/>
  <c r="AZ119" i="87" s="1"/>
  <c r="BA119" i="87" s="1"/>
  <c r="CE131" i="87"/>
  <c r="P131" i="87" s="1"/>
  <c r="D131" i="87" s="1"/>
  <c r="CC132" i="87"/>
  <c r="CA132" i="87"/>
  <c r="BY132" i="87"/>
  <c r="BW132" i="87"/>
  <c r="BU132" i="87"/>
  <c r="BS132" i="87"/>
  <c r="BQ132" i="87"/>
  <c r="BO132" i="87"/>
  <c r="BM132" i="87"/>
  <c r="BK132" i="87"/>
  <c r="BI132" i="87"/>
  <c r="BG132" i="87"/>
  <c r="B133" i="87"/>
  <c r="CD132" i="87"/>
  <c r="CB132" i="87"/>
  <c r="BZ132" i="87"/>
  <c r="BX132" i="87"/>
  <c r="BV132" i="87"/>
  <c r="BT132" i="87"/>
  <c r="BR132" i="87"/>
  <c r="BP132" i="87"/>
  <c r="BN132" i="87"/>
  <c r="BL132" i="87"/>
  <c r="BJ132" i="87"/>
  <c r="BH132" i="87"/>
  <c r="Z132" i="87"/>
  <c r="C132" i="87"/>
  <c r="N132" i="87" s="1"/>
  <c r="U130" i="87"/>
  <c r="J130" i="87"/>
  <c r="AE120" i="87"/>
  <c r="W123" i="74"/>
  <c r="X123" i="74" s="1"/>
  <c r="W126" i="74"/>
  <c r="X126" i="74" s="1"/>
  <c r="Y126" i="74" s="1"/>
  <c r="W122" i="74"/>
  <c r="X122" i="74" s="1"/>
  <c r="W120" i="74"/>
  <c r="X120" i="74" s="1"/>
  <c r="W121" i="74"/>
  <c r="X121" i="74" s="1"/>
  <c r="Y121" i="74" s="1"/>
  <c r="W124" i="74"/>
  <c r="X124" i="74" s="1"/>
  <c r="B241" i="74"/>
  <c r="L102" i="74"/>
  <c r="Q103" i="74"/>
  <c r="R113" i="74"/>
  <c r="K112" i="74"/>
  <c r="S127" i="74"/>
  <c r="J127" i="74" s="1"/>
  <c r="V127" i="74"/>
  <c r="A127" i="74"/>
  <c r="M126" i="74"/>
  <c r="U126" i="74"/>
  <c r="CE129" i="74"/>
  <c r="P129" i="74" s="1"/>
  <c r="D129" i="74" s="1"/>
  <c r="CF128" i="74"/>
  <c r="E128" i="74" s="1"/>
  <c r="AA126" i="74"/>
  <c r="AB126" i="74" s="1"/>
  <c r="Z130" i="74"/>
  <c r="BG130" i="74"/>
  <c r="BI130" i="74"/>
  <c r="BK130" i="74"/>
  <c r="BM130" i="74"/>
  <c r="BO130" i="74"/>
  <c r="BQ130" i="74"/>
  <c r="BS130" i="74"/>
  <c r="BU130" i="74"/>
  <c r="BW130" i="74"/>
  <c r="BY130" i="74"/>
  <c r="CA130" i="74"/>
  <c r="CC130" i="74"/>
  <c r="C130" i="74"/>
  <c r="N130" i="74" s="1"/>
  <c r="BH130" i="74"/>
  <c r="BJ130" i="74"/>
  <c r="BL130" i="74"/>
  <c r="BN130" i="74"/>
  <c r="BP130" i="74"/>
  <c r="BR130" i="74"/>
  <c r="BT130" i="74"/>
  <c r="BV130" i="74"/>
  <c r="BX130" i="74"/>
  <c r="BZ130" i="74"/>
  <c r="CB130" i="74"/>
  <c r="CD130" i="74"/>
  <c r="AD105" i="87" l="1"/>
  <c r="AC106" i="87"/>
  <c r="AG120" i="87"/>
  <c r="L122" i="87"/>
  <c r="Q123" i="87"/>
  <c r="T129" i="87"/>
  <c r="T130" i="87" s="1"/>
  <c r="CE132" i="87"/>
  <c r="P132" i="87" s="1"/>
  <c r="D132" i="87" s="1"/>
  <c r="B134" i="87"/>
  <c r="CD133" i="87"/>
  <c r="CB133" i="87"/>
  <c r="BZ133" i="87"/>
  <c r="BX133" i="87"/>
  <c r="BV133" i="87"/>
  <c r="BT133" i="87"/>
  <c r="BR133" i="87"/>
  <c r="BP133" i="87"/>
  <c r="BN133" i="87"/>
  <c r="BL133" i="87"/>
  <c r="BJ133" i="87"/>
  <c r="BH133" i="87"/>
  <c r="Z133" i="87"/>
  <c r="C133" i="87"/>
  <c r="N133" i="87" s="1"/>
  <c r="CC133" i="87"/>
  <c r="CA133" i="87"/>
  <c r="BY133" i="87"/>
  <c r="BW133" i="87"/>
  <c r="BU133" i="87"/>
  <c r="BS133" i="87"/>
  <c r="BQ133" i="87"/>
  <c r="BO133" i="87"/>
  <c r="BM133" i="87"/>
  <c r="BK133" i="87"/>
  <c r="BI133" i="87"/>
  <c r="BG133" i="87"/>
  <c r="AE133" i="87"/>
  <c r="CF132" i="87"/>
  <c r="E132" i="87" s="1"/>
  <c r="V131" i="87"/>
  <c r="R131" i="87"/>
  <c r="K131" i="87" s="1"/>
  <c r="A131" i="87"/>
  <c r="S131" i="87"/>
  <c r="M131" i="87" s="1"/>
  <c r="CF131" i="87"/>
  <c r="E131" i="87" s="1"/>
  <c r="AA123" i="74"/>
  <c r="AB123" i="74" s="1"/>
  <c r="AA121" i="74"/>
  <c r="AB121" i="74" s="1"/>
  <c r="B242" i="74"/>
  <c r="Y123" i="74"/>
  <c r="Q104" i="74"/>
  <c r="L103" i="74"/>
  <c r="R114" i="74"/>
  <c r="K113" i="74"/>
  <c r="AA120" i="74"/>
  <c r="AB120" i="74" s="1"/>
  <c r="Y120" i="74"/>
  <c r="S128" i="74"/>
  <c r="J128" i="74" s="1"/>
  <c r="V128" i="74"/>
  <c r="A128" i="74"/>
  <c r="AA124" i="74"/>
  <c r="AB124" i="74" s="1"/>
  <c r="Y124" i="74"/>
  <c r="CE130" i="74"/>
  <c r="P130" i="74" s="1"/>
  <c r="D130" i="74" s="1"/>
  <c r="BG131" i="74"/>
  <c r="BI131" i="74"/>
  <c r="BK131" i="74"/>
  <c r="BM131" i="74"/>
  <c r="BO131" i="74"/>
  <c r="BQ131" i="74"/>
  <c r="BS131" i="74"/>
  <c r="BU131" i="74"/>
  <c r="BW131" i="74"/>
  <c r="BY131" i="74"/>
  <c r="CA131" i="74"/>
  <c r="CC131" i="74"/>
  <c r="Z131" i="74"/>
  <c r="C131" i="74"/>
  <c r="N131" i="74" s="1"/>
  <c r="BH131" i="74"/>
  <c r="BJ131" i="74"/>
  <c r="BL131" i="74"/>
  <c r="BN131" i="74"/>
  <c r="BP131" i="74"/>
  <c r="BR131" i="74"/>
  <c r="BT131" i="74"/>
  <c r="BV131" i="74"/>
  <c r="BX131" i="74"/>
  <c r="BZ131" i="74"/>
  <c r="CB131" i="74"/>
  <c r="CD131" i="74"/>
  <c r="CF129" i="74"/>
  <c r="E129" i="74" s="1"/>
  <c r="M127" i="74"/>
  <c r="U127" i="74"/>
  <c r="AA122" i="74"/>
  <c r="AB122" i="74" s="1"/>
  <c r="Y122" i="74"/>
  <c r="AD106" i="87" l="1"/>
  <c r="AC107" i="87"/>
  <c r="U131" i="87"/>
  <c r="J131" i="87"/>
  <c r="BB126" i="87"/>
  <c r="BB125" i="87" s="1"/>
  <c r="BB124" i="87" s="1"/>
  <c r="BB123" i="87" s="1"/>
  <c r="BB122" i="87" s="1"/>
  <c r="BB121" i="87" s="1"/>
  <c r="BB120" i="87" s="1"/>
  <c r="V132" i="87"/>
  <c r="R132" i="87"/>
  <c r="K132" i="87"/>
  <c r="A132" i="87"/>
  <c r="AE132" i="87"/>
  <c r="CE133" i="87"/>
  <c r="P133" i="87" s="1"/>
  <c r="D133" i="87" s="1"/>
  <c r="CC134" i="87"/>
  <c r="CA134" i="87"/>
  <c r="BY134" i="87"/>
  <c r="BW134" i="87"/>
  <c r="BU134" i="87"/>
  <c r="BS134" i="87"/>
  <c r="BQ134" i="87"/>
  <c r="BO134" i="87"/>
  <c r="BM134" i="87"/>
  <c r="BK134" i="87"/>
  <c r="BI134" i="87"/>
  <c r="BG134" i="87"/>
  <c r="B135" i="87"/>
  <c r="CD134" i="87"/>
  <c r="CB134" i="87"/>
  <c r="BZ134" i="87"/>
  <c r="BX134" i="87"/>
  <c r="BV134" i="87"/>
  <c r="BT134" i="87"/>
  <c r="BR134" i="87"/>
  <c r="BP134" i="87"/>
  <c r="BN134" i="87"/>
  <c r="BL134" i="87"/>
  <c r="BJ134" i="87"/>
  <c r="BH134" i="87"/>
  <c r="Z134" i="87"/>
  <c r="C134" i="87"/>
  <c r="N134" i="87" s="1"/>
  <c r="L123" i="87"/>
  <c r="Q124" i="87"/>
  <c r="AH120" i="87"/>
  <c r="AI120" i="87" s="1"/>
  <c r="AJ120" i="87" s="1"/>
  <c r="AK120" i="87" s="1"/>
  <c r="AL120" i="87" s="1"/>
  <c r="AM120" i="87" s="1"/>
  <c r="AN120" i="87" s="1"/>
  <c r="AO120" i="87" s="1"/>
  <c r="AP120" i="87" s="1"/>
  <c r="AQ120" i="87" s="1"/>
  <c r="AR120" i="87" s="1"/>
  <c r="AS120" i="87" s="1"/>
  <c r="AT120" i="87" s="1"/>
  <c r="AU120" i="87" s="1"/>
  <c r="AV120" i="87" s="1"/>
  <c r="AW120" i="87" s="1"/>
  <c r="AX120" i="87" s="1"/>
  <c r="AY120" i="87" s="1"/>
  <c r="AZ120" i="87" s="1"/>
  <c r="BA120" i="87" s="1"/>
  <c r="AG121" i="87"/>
  <c r="B243" i="74"/>
  <c r="CF130" i="74"/>
  <c r="E130" i="74" s="1"/>
  <c r="L104" i="74"/>
  <c r="Q105" i="74"/>
  <c r="R115" i="74"/>
  <c r="K114" i="74"/>
  <c r="S129" i="74"/>
  <c r="J129" i="74" s="1"/>
  <c r="V129" i="74"/>
  <c r="A129" i="74"/>
  <c r="CE131" i="74"/>
  <c r="P131" i="74" s="1"/>
  <c r="D131" i="74" s="1"/>
  <c r="Z132" i="74"/>
  <c r="BG132" i="74"/>
  <c r="BI132" i="74"/>
  <c r="BK132" i="74"/>
  <c r="BM132" i="74"/>
  <c r="BO132" i="74"/>
  <c r="BQ132" i="74"/>
  <c r="BS132" i="74"/>
  <c r="BU132" i="74"/>
  <c r="BW132" i="74"/>
  <c r="BY132" i="74"/>
  <c r="CA132" i="74"/>
  <c r="CC132" i="74"/>
  <c r="C132" i="74"/>
  <c r="N132" i="74" s="1"/>
  <c r="BH132" i="74"/>
  <c r="BJ132" i="74"/>
  <c r="BL132" i="74"/>
  <c r="BN132" i="74"/>
  <c r="BP132" i="74"/>
  <c r="BR132" i="74"/>
  <c r="BT132" i="74"/>
  <c r="BV132" i="74"/>
  <c r="BX132" i="74"/>
  <c r="BZ132" i="74"/>
  <c r="CB132" i="74"/>
  <c r="CD132" i="74"/>
  <c r="M128" i="74"/>
  <c r="U128" i="74"/>
  <c r="AD107" i="87" l="1"/>
  <c r="AC108" i="87"/>
  <c r="AE131" i="87"/>
  <c r="CF133" i="87"/>
  <c r="E133" i="87" s="1"/>
  <c r="AH121" i="87"/>
  <c r="AI121" i="87" s="1"/>
  <c r="AJ121" i="87" s="1"/>
  <c r="AK121" i="87" s="1"/>
  <c r="AL121" i="87" s="1"/>
  <c r="AM121" i="87" s="1"/>
  <c r="AN121" i="87" s="1"/>
  <c r="AO121" i="87" s="1"/>
  <c r="AP121" i="87" s="1"/>
  <c r="AQ121" i="87" s="1"/>
  <c r="AR121" i="87" s="1"/>
  <c r="AS121" i="87" s="1"/>
  <c r="AT121" i="87" s="1"/>
  <c r="AU121" i="87" s="1"/>
  <c r="AV121" i="87" s="1"/>
  <c r="AW121" i="87" s="1"/>
  <c r="AX121" i="87" s="1"/>
  <c r="AY121" i="87" s="1"/>
  <c r="AZ121" i="87" s="1"/>
  <c r="BA121" i="87" s="1"/>
  <c r="AG122" i="87"/>
  <c r="L124" i="87"/>
  <c r="Q125" i="87"/>
  <c r="CE134" i="87"/>
  <c r="P134" i="87" s="1"/>
  <c r="D134" i="87" s="1"/>
  <c r="B136" i="87"/>
  <c r="CD135" i="87"/>
  <c r="CB135" i="87"/>
  <c r="BZ135" i="87"/>
  <c r="BX135" i="87"/>
  <c r="BV135" i="87"/>
  <c r="BT135" i="87"/>
  <c r="BR135" i="87"/>
  <c r="BP135" i="87"/>
  <c r="BN135" i="87"/>
  <c r="BL135" i="87"/>
  <c r="BJ135" i="87"/>
  <c r="BH135" i="87"/>
  <c r="Z135" i="87"/>
  <c r="C135" i="87"/>
  <c r="N135" i="87" s="1"/>
  <c r="CC135" i="87"/>
  <c r="CA135" i="87"/>
  <c r="BY135" i="87"/>
  <c r="BW135" i="87"/>
  <c r="BU135" i="87"/>
  <c r="BS135" i="87"/>
  <c r="BQ135" i="87"/>
  <c r="BO135" i="87"/>
  <c r="BM135" i="87"/>
  <c r="BK135" i="87"/>
  <c r="BI135" i="87"/>
  <c r="BG135" i="87"/>
  <c r="V133" i="87"/>
  <c r="R133" i="87"/>
  <c r="K133" i="87"/>
  <c r="A133" i="87"/>
  <c r="W133" i="87"/>
  <c r="S133" i="87" s="1"/>
  <c r="W132" i="87"/>
  <c r="S132" i="87" s="1"/>
  <c r="U132" i="87" s="1"/>
  <c r="T131" i="87"/>
  <c r="B244" i="74"/>
  <c r="L105" i="74"/>
  <c r="Q106" i="74"/>
  <c r="R116" i="74"/>
  <c r="K115" i="74"/>
  <c r="S130" i="74"/>
  <c r="J130" i="74" s="1"/>
  <c r="V130" i="74"/>
  <c r="A130" i="74"/>
  <c r="CF131" i="74"/>
  <c r="E131" i="74" s="1"/>
  <c r="CE132" i="74"/>
  <c r="P132" i="74" s="1"/>
  <c r="D132" i="74" s="1"/>
  <c r="BG133" i="74"/>
  <c r="BI133" i="74"/>
  <c r="BK133" i="74"/>
  <c r="BM133" i="74"/>
  <c r="BO133" i="74"/>
  <c r="BQ133" i="74"/>
  <c r="BS133" i="74"/>
  <c r="BU133" i="74"/>
  <c r="BW133" i="74"/>
  <c r="BY133" i="74"/>
  <c r="CA133" i="74"/>
  <c r="CC133" i="74"/>
  <c r="Z133" i="74"/>
  <c r="C133" i="74"/>
  <c r="N133" i="74" s="1"/>
  <c r="BH133" i="74"/>
  <c r="BJ133" i="74"/>
  <c r="BL133" i="74"/>
  <c r="BN133" i="74"/>
  <c r="BP133" i="74"/>
  <c r="BR133" i="74"/>
  <c r="BT133" i="74"/>
  <c r="BV133" i="74"/>
  <c r="BX133" i="74"/>
  <c r="BZ133" i="74"/>
  <c r="CB133" i="74"/>
  <c r="CD133" i="74"/>
  <c r="M129" i="74"/>
  <c r="U129" i="74"/>
  <c r="AD108" i="87" l="1"/>
  <c r="AC109" i="87"/>
  <c r="J132" i="87"/>
  <c r="T132" i="87" s="1"/>
  <c r="X133" i="87"/>
  <c r="Y133" i="87" s="1"/>
  <c r="AA133" i="87"/>
  <c r="AB133" i="87" s="1"/>
  <c r="AA132" i="87"/>
  <c r="AB132" i="87" s="1"/>
  <c r="X132" i="87"/>
  <c r="Y132" i="87" s="1"/>
  <c r="U133" i="87"/>
  <c r="J133" i="87"/>
  <c r="CF134" i="87"/>
  <c r="E134" i="87" s="1"/>
  <c r="CE135" i="87"/>
  <c r="P135" i="87" s="1"/>
  <c r="D135" i="87" s="1"/>
  <c r="CC136" i="87"/>
  <c r="CA136" i="87"/>
  <c r="BY136" i="87"/>
  <c r="BW136" i="87"/>
  <c r="BU136" i="87"/>
  <c r="BS136" i="87"/>
  <c r="BQ136" i="87"/>
  <c r="BO136" i="87"/>
  <c r="BM136" i="87"/>
  <c r="BK136" i="87"/>
  <c r="BI136" i="87"/>
  <c r="BG136" i="87"/>
  <c r="B137" i="87"/>
  <c r="CD136" i="87"/>
  <c r="CB136" i="87"/>
  <c r="BZ136" i="87"/>
  <c r="BX136" i="87"/>
  <c r="BV136" i="87"/>
  <c r="BT136" i="87"/>
  <c r="BR136" i="87"/>
  <c r="BP136" i="87"/>
  <c r="BN136" i="87"/>
  <c r="BL136" i="87"/>
  <c r="BJ136" i="87"/>
  <c r="BH136" i="87"/>
  <c r="CE136" i="87" s="1"/>
  <c r="Z136" i="87"/>
  <c r="P136" i="87"/>
  <c r="D136" i="87" s="1"/>
  <c r="C136" i="87"/>
  <c r="N136" i="87" s="1"/>
  <c r="L125" i="87"/>
  <c r="Q126" i="87"/>
  <c r="L126" i="87" s="1"/>
  <c r="AH122" i="87"/>
  <c r="AI122" i="87" s="1"/>
  <c r="AJ122" i="87" s="1"/>
  <c r="AK122" i="87" s="1"/>
  <c r="AL122" i="87" s="1"/>
  <c r="AM122" i="87" s="1"/>
  <c r="AN122" i="87" s="1"/>
  <c r="AO122" i="87" s="1"/>
  <c r="AP122" i="87" s="1"/>
  <c r="AQ122" i="87" s="1"/>
  <c r="AR122" i="87" s="1"/>
  <c r="AS122" i="87" s="1"/>
  <c r="AT122" i="87" s="1"/>
  <c r="AU122" i="87" s="1"/>
  <c r="AV122" i="87" s="1"/>
  <c r="AW122" i="87" s="1"/>
  <c r="AX122" i="87" s="1"/>
  <c r="AY122" i="87" s="1"/>
  <c r="AZ122" i="87" s="1"/>
  <c r="BA122" i="87" s="1"/>
  <c r="AG123" i="87"/>
  <c r="AE130" i="87"/>
  <c r="W127" i="87"/>
  <c r="W128" i="87"/>
  <c r="W129" i="87"/>
  <c r="W130" i="87"/>
  <c r="S134" i="87"/>
  <c r="M134" i="87" s="1"/>
  <c r="V134" i="87"/>
  <c r="R134" i="87"/>
  <c r="K134" i="87" s="1"/>
  <c r="A134" i="87"/>
  <c r="W131" i="87"/>
  <c r="BB126" i="74"/>
  <c r="BB125" i="74" s="1"/>
  <c r="BB124" i="74" s="1"/>
  <c r="BB123" i="74" s="1"/>
  <c r="BB122" i="74" s="1"/>
  <c r="BB121" i="74" s="1"/>
  <c r="BB120" i="74" s="1"/>
  <c r="B245" i="74"/>
  <c r="L106" i="74"/>
  <c r="Q107" i="74"/>
  <c r="R117" i="74"/>
  <c r="K116" i="74"/>
  <c r="S131" i="74"/>
  <c r="J131" i="74" s="1"/>
  <c r="V131" i="74"/>
  <c r="A131" i="74"/>
  <c r="CE133" i="74"/>
  <c r="P133" i="74" s="1"/>
  <c r="D133" i="74" s="1"/>
  <c r="Z134" i="74"/>
  <c r="BG134" i="74"/>
  <c r="BI134" i="74"/>
  <c r="BK134" i="74"/>
  <c r="BM134" i="74"/>
  <c r="BO134" i="74"/>
  <c r="BQ134" i="74"/>
  <c r="BS134" i="74"/>
  <c r="BU134" i="74"/>
  <c r="BW134" i="74"/>
  <c r="BY134" i="74"/>
  <c r="CA134" i="74"/>
  <c r="CC134" i="74"/>
  <c r="C134" i="74"/>
  <c r="N134" i="74" s="1"/>
  <c r="BH134" i="74"/>
  <c r="BJ134" i="74"/>
  <c r="BL134" i="74"/>
  <c r="BN134" i="74"/>
  <c r="BP134" i="74"/>
  <c r="BR134" i="74"/>
  <c r="BT134" i="74"/>
  <c r="BV134" i="74"/>
  <c r="BX134" i="74"/>
  <c r="BZ134" i="74"/>
  <c r="CB134" i="74"/>
  <c r="CD134" i="74"/>
  <c r="CF132" i="74"/>
  <c r="E132" i="74" s="1"/>
  <c r="M130" i="74"/>
  <c r="U130" i="74"/>
  <c r="AD109" i="87" l="1"/>
  <c r="AC110" i="87"/>
  <c r="M132" i="87"/>
  <c r="X129" i="87"/>
  <c r="Y129" i="87" s="1"/>
  <c r="AA129" i="87"/>
  <c r="AB129" i="87" s="1"/>
  <c r="X127" i="87"/>
  <c r="Y127" i="87" s="1"/>
  <c r="AA127" i="87"/>
  <c r="AB127" i="87" s="1"/>
  <c r="Q127" i="87"/>
  <c r="L127" i="87" s="1"/>
  <c r="AH123" i="87"/>
  <c r="AI123" i="87" s="1"/>
  <c r="AJ123" i="87" s="1"/>
  <c r="AK123" i="87" s="1"/>
  <c r="AL123" i="87" s="1"/>
  <c r="AM123" i="87" s="1"/>
  <c r="AN123" i="87" s="1"/>
  <c r="AO123" i="87" s="1"/>
  <c r="AP123" i="87" s="1"/>
  <c r="AQ123" i="87" s="1"/>
  <c r="AR123" i="87" s="1"/>
  <c r="AS123" i="87" s="1"/>
  <c r="AT123" i="87" s="1"/>
  <c r="AU123" i="87" s="1"/>
  <c r="AV123" i="87" s="1"/>
  <c r="AW123" i="87" s="1"/>
  <c r="AX123" i="87" s="1"/>
  <c r="AY123" i="87" s="1"/>
  <c r="AZ123" i="87" s="1"/>
  <c r="BA123" i="87" s="1"/>
  <c r="AG124" i="87"/>
  <c r="S136" i="87"/>
  <c r="M136" i="87" s="1"/>
  <c r="V136" i="87"/>
  <c r="A136" i="87"/>
  <c r="B138" i="87"/>
  <c r="CD137" i="87"/>
  <c r="CB137" i="87"/>
  <c r="BZ137" i="87"/>
  <c r="BX137" i="87"/>
  <c r="BV137" i="87"/>
  <c r="BT137" i="87"/>
  <c r="BR137" i="87"/>
  <c r="BP137" i="87"/>
  <c r="BN137" i="87"/>
  <c r="BL137" i="87"/>
  <c r="BJ137" i="87"/>
  <c r="BH137" i="87"/>
  <c r="Z137" i="87"/>
  <c r="C137" i="87"/>
  <c r="N137" i="87" s="1"/>
  <c r="CC137" i="87"/>
  <c r="CA137" i="87"/>
  <c r="BY137" i="87"/>
  <c r="BW137" i="87"/>
  <c r="BU137" i="87"/>
  <c r="BS137" i="87"/>
  <c r="BQ137" i="87"/>
  <c r="BO137" i="87"/>
  <c r="BM137" i="87"/>
  <c r="BK137" i="87"/>
  <c r="BI137" i="87"/>
  <c r="BG137" i="87"/>
  <c r="CF136" i="87"/>
  <c r="E136" i="87" s="1"/>
  <c r="V135" i="87"/>
  <c r="R135" i="87"/>
  <c r="R136" i="87" s="1"/>
  <c r="K136" i="87" s="1"/>
  <c r="A135" i="87"/>
  <c r="S135" i="87"/>
  <c r="M135" i="87" s="1"/>
  <c r="T133" i="87"/>
  <c r="M133" i="87" s="1"/>
  <c r="CF135" i="87"/>
  <c r="E135" i="87" s="1"/>
  <c r="X131" i="87"/>
  <c r="Y131" i="87" s="1"/>
  <c r="AA131" i="87"/>
  <c r="AB131" i="87" s="1"/>
  <c r="U134" i="87"/>
  <c r="J134" i="87"/>
  <c r="AA130" i="87"/>
  <c r="AB130" i="87" s="1"/>
  <c r="X130" i="87"/>
  <c r="Y130" i="87" s="1"/>
  <c r="AA128" i="87"/>
  <c r="AB128" i="87" s="1"/>
  <c r="Q128" i="87"/>
  <c r="L128" i="87" s="1"/>
  <c r="X128" i="87"/>
  <c r="Y128" i="87" s="1"/>
  <c r="AE129" i="87"/>
  <c r="B246" i="74"/>
  <c r="L107" i="74"/>
  <c r="Q108" i="74"/>
  <c r="R118" i="74"/>
  <c r="K117" i="74"/>
  <c r="CF133" i="74"/>
  <c r="E133" i="74" s="1"/>
  <c r="CE134" i="74"/>
  <c r="P134" i="74" s="1"/>
  <c r="D134" i="74" s="1"/>
  <c r="BG135" i="74"/>
  <c r="BI135" i="74"/>
  <c r="BK135" i="74"/>
  <c r="BM135" i="74"/>
  <c r="BO135" i="74"/>
  <c r="BQ135" i="74"/>
  <c r="BS135" i="74"/>
  <c r="BU135" i="74"/>
  <c r="BW135" i="74"/>
  <c r="BY135" i="74"/>
  <c r="CA135" i="74"/>
  <c r="CC135" i="74"/>
  <c r="Z135" i="74"/>
  <c r="C135" i="74"/>
  <c r="N135" i="74" s="1"/>
  <c r="BH135" i="74"/>
  <c r="BJ135" i="74"/>
  <c r="BL135" i="74"/>
  <c r="BN135" i="74"/>
  <c r="BP135" i="74"/>
  <c r="BR135" i="74"/>
  <c r="BT135" i="74"/>
  <c r="BV135" i="74"/>
  <c r="BX135" i="74"/>
  <c r="BZ135" i="74"/>
  <c r="CB135" i="74"/>
  <c r="CD135" i="74"/>
  <c r="M131" i="74"/>
  <c r="U131" i="74"/>
  <c r="AD110" i="87" l="1"/>
  <c r="AC111" i="87"/>
  <c r="T134" i="87"/>
  <c r="K135" i="87"/>
  <c r="CE137" i="87"/>
  <c r="P137" i="87" s="1"/>
  <c r="D137" i="87" s="1"/>
  <c r="CC138" i="87"/>
  <c r="CA138" i="87"/>
  <c r="BY138" i="87"/>
  <c r="BW138" i="87"/>
  <c r="BU138" i="87"/>
  <c r="BS138" i="87"/>
  <c r="BQ138" i="87"/>
  <c r="BO138" i="87"/>
  <c r="BM138" i="87"/>
  <c r="BK138" i="87"/>
  <c r="BI138" i="87"/>
  <c r="BG138" i="87"/>
  <c r="B139" i="87"/>
  <c r="CD138" i="87"/>
  <c r="CB138" i="87"/>
  <c r="BZ138" i="87"/>
  <c r="BX138" i="87"/>
  <c r="BV138" i="87"/>
  <c r="BT138" i="87"/>
  <c r="BR138" i="87"/>
  <c r="BP138" i="87"/>
  <c r="BN138" i="87"/>
  <c r="BL138" i="87"/>
  <c r="BJ138" i="87"/>
  <c r="BH138" i="87"/>
  <c r="Z138" i="87"/>
  <c r="C138" i="87"/>
  <c r="N138" i="87" s="1"/>
  <c r="J136" i="87"/>
  <c r="AH124" i="87"/>
  <c r="AI124" i="87" s="1"/>
  <c r="AJ124" i="87" s="1"/>
  <c r="AK124" i="87" s="1"/>
  <c r="AL124" i="87" s="1"/>
  <c r="AM124" i="87" s="1"/>
  <c r="AN124" i="87" s="1"/>
  <c r="AO124" i="87" s="1"/>
  <c r="AP124" i="87" s="1"/>
  <c r="AQ124" i="87" s="1"/>
  <c r="AR124" i="87" s="1"/>
  <c r="AS124" i="87" s="1"/>
  <c r="AT124" i="87" s="1"/>
  <c r="AU124" i="87" s="1"/>
  <c r="AV124" i="87" s="1"/>
  <c r="AW124" i="87" s="1"/>
  <c r="AX124" i="87" s="1"/>
  <c r="AY124" i="87" s="1"/>
  <c r="AZ124" i="87" s="1"/>
  <c r="BA124" i="87" s="1"/>
  <c r="AG125" i="87"/>
  <c r="AE128" i="87"/>
  <c r="U135" i="87"/>
  <c r="U136" i="87" s="1"/>
  <c r="J135" i="87"/>
  <c r="CF137" i="87"/>
  <c r="E137" i="87" s="1"/>
  <c r="Q129" i="87"/>
  <c r="B247" i="74"/>
  <c r="Q109" i="74"/>
  <c r="L108" i="74"/>
  <c r="R119" i="74"/>
  <c r="K118" i="74"/>
  <c r="CE135" i="74"/>
  <c r="P135" i="74" s="1"/>
  <c r="D135" i="74" s="1"/>
  <c r="Z136" i="74"/>
  <c r="BG136" i="74"/>
  <c r="BI136" i="74"/>
  <c r="BK136" i="74"/>
  <c r="BM136" i="74"/>
  <c r="BO136" i="74"/>
  <c r="BQ136" i="74"/>
  <c r="BS136" i="74"/>
  <c r="BU136" i="74"/>
  <c r="BW136" i="74"/>
  <c r="BY136" i="74"/>
  <c r="CA136" i="74"/>
  <c r="CC136" i="74"/>
  <c r="C136" i="74"/>
  <c r="N136" i="74" s="1"/>
  <c r="BH136" i="74"/>
  <c r="BJ136" i="74"/>
  <c r="BL136" i="74"/>
  <c r="BN136" i="74"/>
  <c r="BP136" i="74"/>
  <c r="BR136" i="74"/>
  <c r="BT136" i="74"/>
  <c r="BV136" i="74"/>
  <c r="BX136" i="74"/>
  <c r="BZ136" i="74"/>
  <c r="CB136" i="74"/>
  <c r="CD136" i="74"/>
  <c r="CF134" i="74"/>
  <c r="E134" i="74" s="1"/>
  <c r="AD111" i="87" l="1"/>
  <c r="AC112" i="87"/>
  <c r="L129" i="87"/>
  <c r="Q130" i="87"/>
  <c r="AH125" i="87"/>
  <c r="AI125" i="87" s="1"/>
  <c r="AJ125" i="87" s="1"/>
  <c r="AK125" i="87" s="1"/>
  <c r="AL125" i="87" s="1"/>
  <c r="AM125" i="87" s="1"/>
  <c r="AN125" i="87" s="1"/>
  <c r="AO125" i="87" s="1"/>
  <c r="AP125" i="87" s="1"/>
  <c r="AQ125" i="87" s="1"/>
  <c r="AR125" i="87" s="1"/>
  <c r="AS125" i="87" s="1"/>
  <c r="AT125" i="87" s="1"/>
  <c r="AU125" i="87" s="1"/>
  <c r="AV125" i="87" s="1"/>
  <c r="AW125" i="87" s="1"/>
  <c r="AX125" i="87" s="1"/>
  <c r="AY125" i="87" s="1"/>
  <c r="AZ125" i="87" s="1"/>
  <c r="BA125" i="87" s="1"/>
  <c r="AG126" i="87"/>
  <c r="AH126" i="87" s="1"/>
  <c r="AI126" i="87" s="1"/>
  <c r="AJ126" i="87" s="1"/>
  <c r="AK126" i="87" s="1"/>
  <c r="AL126" i="87" s="1"/>
  <c r="AM126" i="87" s="1"/>
  <c r="AN126" i="87" s="1"/>
  <c r="AO126" i="87" s="1"/>
  <c r="AP126" i="87" s="1"/>
  <c r="AQ126" i="87" s="1"/>
  <c r="AR126" i="87" s="1"/>
  <c r="AS126" i="87" s="1"/>
  <c r="AT126" i="87" s="1"/>
  <c r="AU126" i="87" s="1"/>
  <c r="AV126" i="87" s="1"/>
  <c r="AW126" i="87" s="1"/>
  <c r="AX126" i="87" s="1"/>
  <c r="AY126" i="87" s="1"/>
  <c r="AZ126" i="87" s="1"/>
  <c r="BA126" i="87" s="1"/>
  <c r="T135" i="87"/>
  <c r="T136" i="87" s="1"/>
  <c r="AE127" i="87"/>
  <c r="CE138" i="87"/>
  <c r="P138" i="87" s="1"/>
  <c r="D138" i="87" s="1"/>
  <c r="B140" i="87"/>
  <c r="CD139" i="87"/>
  <c r="CB139" i="87"/>
  <c r="BZ139" i="87"/>
  <c r="BX139" i="87"/>
  <c r="BV139" i="87"/>
  <c r="BT139" i="87"/>
  <c r="BR139" i="87"/>
  <c r="BP139" i="87"/>
  <c r="BN139" i="87"/>
  <c r="BL139" i="87"/>
  <c r="BJ139" i="87"/>
  <c r="BH139" i="87"/>
  <c r="Z139" i="87"/>
  <c r="C139" i="87"/>
  <c r="N139" i="87" s="1"/>
  <c r="CC139" i="87"/>
  <c r="CA139" i="87"/>
  <c r="BY139" i="87"/>
  <c r="BW139" i="87"/>
  <c r="BU139" i="87"/>
  <c r="BS139" i="87"/>
  <c r="BQ139" i="87"/>
  <c r="BO139" i="87"/>
  <c r="BM139" i="87"/>
  <c r="BK139" i="87"/>
  <c r="BI139" i="87"/>
  <c r="BG139" i="87"/>
  <c r="CF138" i="87"/>
  <c r="E138" i="87" s="1"/>
  <c r="V137" i="87"/>
  <c r="R137" i="87"/>
  <c r="K137" i="87"/>
  <c r="A137" i="87"/>
  <c r="S137" i="87"/>
  <c r="M137" i="87" s="1"/>
  <c r="B248" i="74"/>
  <c r="Q110" i="74"/>
  <c r="L109" i="74"/>
  <c r="R120" i="74"/>
  <c r="K119" i="74"/>
  <c r="S134" i="74"/>
  <c r="J134" i="74" s="1"/>
  <c r="V134" i="74"/>
  <c r="A134" i="74"/>
  <c r="CE136" i="74"/>
  <c r="P136" i="74" s="1"/>
  <c r="D136" i="74" s="1"/>
  <c r="BG137" i="74"/>
  <c r="BI137" i="74"/>
  <c r="BK137" i="74"/>
  <c r="BM137" i="74"/>
  <c r="BO137" i="74"/>
  <c r="BQ137" i="74"/>
  <c r="BS137" i="74"/>
  <c r="BU137" i="74"/>
  <c r="BW137" i="74"/>
  <c r="BY137" i="74"/>
  <c r="CA137" i="74"/>
  <c r="CC137" i="74"/>
  <c r="Z137" i="74"/>
  <c r="C137" i="74"/>
  <c r="N137" i="74" s="1"/>
  <c r="BH137" i="74"/>
  <c r="BJ137" i="74"/>
  <c r="BL137" i="74"/>
  <c r="BN137" i="74"/>
  <c r="BP137" i="74"/>
  <c r="BR137" i="74"/>
  <c r="BT137" i="74"/>
  <c r="BV137" i="74"/>
  <c r="BX137" i="74"/>
  <c r="BZ137" i="74"/>
  <c r="CB137" i="74"/>
  <c r="CD137" i="74"/>
  <c r="CF135" i="74"/>
  <c r="E135" i="74" s="1"/>
  <c r="AD112" i="87" l="1"/>
  <c r="AC113" i="87"/>
  <c r="U137" i="87"/>
  <c r="J137" i="87"/>
  <c r="CE139" i="87"/>
  <c r="P139" i="87" s="1"/>
  <c r="D139" i="87" s="1"/>
  <c r="CC140" i="87"/>
  <c r="CA140" i="87"/>
  <c r="BY140" i="87"/>
  <c r="BW140" i="87"/>
  <c r="BU140" i="87"/>
  <c r="BS140" i="87"/>
  <c r="BQ140" i="87"/>
  <c r="BO140" i="87"/>
  <c r="BM140" i="87"/>
  <c r="BK140" i="87"/>
  <c r="BI140" i="87"/>
  <c r="BG140" i="87"/>
  <c r="AE140" i="87"/>
  <c r="B141" i="87"/>
  <c r="CD140" i="87"/>
  <c r="CB140" i="87"/>
  <c r="BZ140" i="87"/>
  <c r="BX140" i="87"/>
  <c r="BV140" i="87"/>
  <c r="BT140" i="87"/>
  <c r="BR140" i="87"/>
  <c r="BP140" i="87"/>
  <c r="BN140" i="87"/>
  <c r="BL140" i="87"/>
  <c r="BJ140" i="87"/>
  <c r="BH140" i="87"/>
  <c r="CE140" i="87" s="1"/>
  <c r="Z140" i="87"/>
  <c r="P140" i="87"/>
  <c r="D140" i="87" s="1"/>
  <c r="C140" i="87"/>
  <c r="N140" i="87" s="1"/>
  <c r="AG127" i="87"/>
  <c r="L130" i="87"/>
  <c r="Q131" i="87"/>
  <c r="CF139" i="87"/>
  <c r="E139" i="87" s="1"/>
  <c r="S138" i="87"/>
  <c r="M138" i="87" s="1"/>
  <c r="V138" i="87"/>
  <c r="R138" i="87"/>
  <c r="K138" i="87"/>
  <c r="A138" i="87"/>
  <c r="B249" i="74"/>
  <c r="Q111" i="74"/>
  <c r="L110" i="74"/>
  <c r="R121" i="74"/>
  <c r="K120" i="74"/>
  <c r="S135" i="74"/>
  <c r="J135" i="74" s="1"/>
  <c r="V135" i="74"/>
  <c r="A135" i="74"/>
  <c r="Z138" i="74"/>
  <c r="BG138" i="74"/>
  <c r="BI138" i="74"/>
  <c r="BK138" i="74"/>
  <c r="BM138" i="74"/>
  <c r="BO138" i="74"/>
  <c r="BQ138" i="74"/>
  <c r="BS138" i="74"/>
  <c r="BU138" i="74"/>
  <c r="BW138" i="74"/>
  <c r="BY138" i="74"/>
  <c r="CA138" i="74"/>
  <c r="CC138" i="74"/>
  <c r="C138" i="74"/>
  <c r="N138" i="74" s="1"/>
  <c r="BH138" i="74"/>
  <c r="BJ138" i="74"/>
  <c r="BL138" i="74"/>
  <c r="BN138" i="74"/>
  <c r="BP138" i="74"/>
  <c r="BR138" i="74"/>
  <c r="BT138" i="74"/>
  <c r="BV138" i="74"/>
  <c r="BX138" i="74"/>
  <c r="BZ138" i="74"/>
  <c r="CB138" i="74"/>
  <c r="CD138" i="74"/>
  <c r="M134" i="74"/>
  <c r="CE137" i="74"/>
  <c r="P137" i="74" s="1"/>
  <c r="D137" i="74" s="1"/>
  <c r="CF136" i="74"/>
  <c r="E136" i="74" s="1"/>
  <c r="AD113" i="87" l="1"/>
  <c r="AC114" i="87"/>
  <c r="BB133" i="87"/>
  <c r="BB132" i="87" s="1"/>
  <c r="BB131" i="87" s="1"/>
  <c r="BB130" i="87" s="1"/>
  <c r="BB129" i="87" s="1"/>
  <c r="BB128" i="87" s="1"/>
  <c r="BB127" i="87" s="1"/>
  <c r="AE139" i="87"/>
  <c r="T137" i="87"/>
  <c r="U138" i="87"/>
  <c r="J138" i="87"/>
  <c r="L131" i="87"/>
  <c r="Q132" i="87"/>
  <c r="AH127" i="87"/>
  <c r="AI127" i="87" s="1"/>
  <c r="AJ127" i="87" s="1"/>
  <c r="AK127" i="87" s="1"/>
  <c r="AL127" i="87" s="1"/>
  <c r="AM127" i="87" s="1"/>
  <c r="AN127" i="87" s="1"/>
  <c r="AO127" i="87" s="1"/>
  <c r="AP127" i="87" s="1"/>
  <c r="AQ127" i="87" s="1"/>
  <c r="AR127" i="87" s="1"/>
  <c r="AS127" i="87" s="1"/>
  <c r="AT127" i="87" s="1"/>
  <c r="AU127" i="87" s="1"/>
  <c r="AV127" i="87" s="1"/>
  <c r="AW127" i="87" s="1"/>
  <c r="AX127" i="87" s="1"/>
  <c r="AY127" i="87" s="1"/>
  <c r="AZ127" i="87" s="1"/>
  <c r="BA127" i="87" s="1"/>
  <c r="AG128" i="87"/>
  <c r="V140" i="87"/>
  <c r="W140" i="87" s="1"/>
  <c r="S140" i="87" s="1"/>
  <c r="A140" i="87"/>
  <c r="B142" i="87"/>
  <c r="CD141" i="87"/>
  <c r="CB141" i="87"/>
  <c r="BZ141" i="87"/>
  <c r="BX141" i="87"/>
  <c r="BV141" i="87"/>
  <c r="BT141" i="87"/>
  <c r="BR141" i="87"/>
  <c r="BP141" i="87"/>
  <c r="BN141" i="87"/>
  <c r="BL141" i="87"/>
  <c r="BJ141" i="87"/>
  <c r="BH141" i="87"/>
  <c r="Z141" i="87"/>
  <c r="C141" i="87"/>
  <c r="N141" i="87" s="1"/>
  <c r="CC141" i="87"/>
  <c r="CA141" i="87"/>
  <c r="BY141" i="87"/>
  <c r="BW141" i="87"/>
  <c r="BU141" i="87"/>
  <c r="BS141" i="87"/>
  <c r="BQ141" i="87"/>
  <c r="BO141" i="87"/>
  <c r="BM141" i="87"/>
  <c r="BK141" i="87"/>
  <c r="BI141" i="87"/>
  <c r="BG141" i="87"/>
  <c r="CF140" i="87"/>
  <c r="E140" i="87" s="1"/>
  <c r="V139" i="87"/>
  <c r="W137" i="87" s="1"/>
  <c r="R139" i="87"/>
  <c r="R140" i="87" s="1"/>
  <c r="K140" i="87" s="1"/>
  <c r="K139" i="87"/>
  <c r="A139" i="87"/>
  <c r="B250" i="74"/>
  <c r="Q112" i="74"/>
  <c r="L111" i="74"/>
  <c r="K121" i="74"/>
  <c r="R122" i="74"/>
  <c r="CF137" i="74"/>
  <c r="E137" i="74" s="1"/>
  <c r="V132" i="74"/>
  <c r="A132" i="74"/>
  <c r="V133" i="74"/>
  <c r="A133" i="74"/>
  <c r="CE138" i="74"/>
  <c r="P138" i="74" s="1"/>
  <c r="D138" i="74" s="1"/>
  <c r="BG139" i="74"/>
  <c r="BI139" i="74"/>
  <c r="BK139" i="74"/>
  <c r="BM139" i="74"/>
  <c r="BO139" i="74"/>
  <c r="BQ139" i="74"/>
  <c r="BS139" i="74"/>
  <c r="BU139" i="74"/>
  <c r="BW139" i="74"/>
  <c r="BY139" i="74"/>
  <c r="CA139" i="74"/>
  <c r="CC139" i="74"/>
  <c r="Z139" i="74"/>
  <c r="C139" i="74"/>
  <c r="N139" i="74" s="1"/>
  <c r="BH139" i="74"/>
  <c r="BJ139" i="74"/>
  <c r="BL139" i="74"/>
  <c r="BN139" i="74"/>
  <c r="BP139" i="74"/>
  <c r="BR139" i="74"/>
  <c r="BT139" i="74"/>
  <c r="BV139" i="74"/>
  <c r="BX139" i="74"/>
  <c r="BZ139" i="74"/>
  <c r="CB139" i="74"/>
  <c r="CD139" i="74"/>
  <c r="M135" i="74"/>
  <c r="S136" i="74"/>
  <c r="J136" i="74" s="1"/>
  <c r="V136" i="74"/>
  <c r="A136" i="74"/>
  <c r="AD114" i="87" l="1"/>
  <c r="AC115" i="87"/>
  <c r="W139" i="87"/>
  <c r="S139" i="87" s="1"/>
  <c r="X137" i="87"/>
  <c r="Y137" i="87" s="1"/>
  <c r="AA137" i="87"/>
  <c r="AB137" i="87" s="1"/>
  <c r="AA140" i="87"/>
  <c r="AB140" i="87" s="1"/>
  <c r="X140" i="87"/>
  <c r="Y140" i="87" s="1"/>
  <c r="X139" i="87"/>
  <c r="Y139" i="87" s="1"/>
  <c r="AA139" i="87"/>
  <c r="AB139" i="87" s="1"/>
  <c r="CE141" i="87"/>
  <c r="P141" i="87" s="1"/>
  <c r="D141" i="87" s="1"/>
  <c r="CC142" i="87"/>
  <c r="CA142" i="87"/>
  <c r="BY142" i="87"/>
  <c r="BW142" i="87"/>
  <c r="BU142" i="87"/>
  <c r="BS142" i="87"/>
  <c r="BQ142" i="87"/>
  <c r="BO142" i="87"/>
  <c r="BM142" i="87"/>
  <c r="BK142" i="87"/>
  <c r="BI142" i="87"/>
  <c r="BG142" i="87"/>
  <c r="B143" i="87"/>
  <c r="CD142" i="87"/>
  <c r="CB142" i="87"/>
  <c r="BZ142" i="87"/>
  <c r="BX142" i="87"/>
  <c r="BV142" i="87"/>
  <c r="BT142" i="87"/>
  <c r="BR142" i="87"/>
  <c r="BP142" i="87"/>
  <c r="BN142" i="87"/>
  <c r="BL142" i="87"/>
  <c r="BJ142" i="87"/>
  <c r="BH142" i="87"/>
  <c r="CE142" i="87" s="1"/>
  <c r="Z142" i="87"/>
  <c r="P142" i="87"/>
  <c r="D142" i="87" s="1"/>
  <c r="C142" i="87"/>
  <c r="N142" i="87" s="1"/>
  <c r="J140" i="87"/>
  <c r="AH128" i="87"/>
  <c r="AI128" i="87" s="1"/>
  <c r="AJ128" i="87" s="1"/>
  <c r="AK128" i="87" s="1"/>
  <c r="AL128" i="87" s="1"/>
  <c r="AM128" i="87" s="1"/>
  <c r="AN128" i="87" s="1"/>
  <c r="AO128" i="87" s="1"/>
  <c r="AP128" i="87" s="1"/>
  <c r="AQ128" i="87" s="1"/>
  <c r="AR128" i="87" s="1"/>
  <c r="AS128" i="87" s="1"/>
  <c r="AT128" i="87" s="1"/>
  <c r="AU128" i="87" s="1"/>
  <c r="AV128" i="87" s="1"/>
  <c r="AW128" i="87" s="1"/>
  <c r="AX128" i="87" s="1"/>
  <c r="AY128" i="87" s="1"/>
  <c r="AZ128" i="87" s="1"/>
  <c r="BA128" i="87" s="1"/>
  <c r="AG129" i="87"/>
  <c r="L132" i="87"/>
  <c r="Q133" i="87"/>
  <c r="L133" i="87" s="1"/>
  <c r="W135" i="87"/>
  <c r="T138" i="87"/>
  <c r="AE138" i="87"/>
  <c r="W134" i="87"/>
  <c r="U139" i="87"/>
  <c r="U140" i="87" s="1"/>
  <c r="J139" i="87"/>
  <c r="W138" i="87"/>
  <c r="W136" i="87"/>
  <c r="W133" i="74"/>
  <c r="X133" i="74" s="1"/>
  <c r="W127" i="74"/>
  <c r="W129" i="74"/>
  <c r="W128" i="74"/>
  <c r="W130" i="74"/>
  <c r="W132" i="74"/>
  <c r="X132" i="74" s="1"/>
  <c r="W131" i="74"/>
  <c r="X131" i="74" s="1"/>
  <c r="B251" i="74"/>
  <c r="CF138" i="74"/>
  <c r="E138" i="74" s="1"/>
  <c r="Q113" i="74"/>
  <c r="L112" i="74"/>
  <c r="R123" i="74"/>
  <c r="K122" i="74"/>
  <c r="AA133" i="74"/>
  <c r="AB133" i="74" s="1"/>
  <c r="Y133" i="74"/>
  <c r="S133" i="74"/>
  <c r="J133" i="74" s="1"/>
  <c r="S137" i="74"/>
  <c r="J137" i="74" s="1"/>
  <c r="V137" i="74"/>
  <c r="A137" i="74"/>
  <c r="AA132" i="74"/>
  <c r="AB132" i="74" s="1"/>
  <c r="S132" i="74"/>
  <c r="J132" i="74" s="1"/>
  <c r="Y132" i="74"/>
  <c r="M136" i="74"/>
  <c r="CE139" i="74"/>
  <c r="P139" i="74" s="1"/>
  <c r="D139" i="74" s="1"/>
  <c r="Z140" i="74"/>
  <c r="BG140" i="74"/>
  <c r="BI140" i="74"/>
  <c r="BK140" i="74"/>
  <c r="BM140" i="74"/>
  <c r="BO140" i="74"/>
  <c r="BQ140" i="74"/>
  <c r="BS140" i="74"/>
  <c r="BU140" i="74"/>
  <c r="BW140" i="74"/>
  <c r="BY140" i="74"/>
  <c r="CA140" i="74"/>
  <c r="CC140" i="74"/>
  <c r="C140" i="74"/>
  <c r="N140" i="74" s="1"/>
  <c r="BH140" i="74"/>
  <c r="BJ140" i="74"/>
  <c r="BL140" i="74"/>
  <c r="BN140" i="74"/>
  <c r="BP140" i="74"/>
  <c r="BR140" i="74"/>
  <c r="BT140" i="74"/>
  <c r="BV140" i="74"/>
  <c r="BX140" i="74"/>
  <c r="BZ140" i="74"/>
  <c r="CB140" i="74"/>
  <c r="CD140" i="74"/>
  <c r="AD115" i="87" l="1"/>
  <c r="AC116" i="87"/>
  <c r="AE137" i="87"/>
  <c r="AH129" i="87"/>
  <c r="AI129" i="87" s="1"/>
  <c r="AJ129" i="87" s="1"/>
  <c r="AK129" i="87" s="1"/>
  <c r="AL129" i="87" s="1"/>
  <c r="AM129" i="87" s="1"/>
  <c r="AN129" i="87" s="1"/>
  <c r="AO129" i="87" s="1"/>
  <c r="AP129" i="87" s="1"/>
  <c r="AQ129" i="87" s="1"/>
  <c r="AR129" i="87" s="1"/>
  <c r="AS129" i="87" s="1"/>
  <c r="AT129" i="87" s="1"/>
  <c r="AU129" i="87" s="1"/>
  <c r="AV129" i="87" s="1"/>
  <c r="AW129" i="87" s="1"/>
  <c r="AX129" i="87" s="1"/>
  <c r="AY129" i="87" s="1"/>
  <c r="AZ129" i="87" s="1"/>
  <c r="BA129" i="87" s="1"/>
  <c r="AG130" i="87"/>
  <c r="S142" i="87"/>
  <c r="M142" i="87" s="1"/>
  <c r="V142" i="87"/>
  <c r="R142" i="87"/>
  <c r="K142" i="87" s="1"/>
  <c r="A142" i="87"/>
  <c r="B144" i="87"/>
  <c r="CD143" i="87"/>
  <c r="CB143" i="87"/>
  <c r="BZ143" i="87"/>
  <c r="BX143" i="87"/>
  <c r="BV143" i="87"/>
  <c r="BT143" i="87"/>
  <c r="BR143" i="87"/>
  <c r="BP143" i="87"/>
  <c r="BN143" i="87"/>
  <c r="BL143" i="87"/>
  <c r="BJ143" i="87"/>
  <c r="BH143" i="87"/>
  <c r="Z143" i="87"/>
  <c r="C143" i="87"/>
  <c r="N143" i="87" s="1"/>
  <c r="CC143" i="87"/>
  <c r="CA143" i="87"/>
  <c r="BY143" i="87"/>
  <c r="BW143" i="87"/>
  <c r="BU143" i="87"/>
  <c r="BS143" i="87"/>
  <c r="BQ143" i="87"/>
  <c r="BO143" i="87"/>
  <c r="BM143" i="87"/>
  <c r="BK143" i="87"/>
  <c r="BI143" i="87"/>
  <c r="BG143" i="87"/>
  <c r="CF142" i="87"/>
  <c r="E142" i="87" s="1"/>
  <c r="V141" i="87"/>
  <c r="R141" i="87"/>
  <c r="K141" i="87"/>
  <c r="A141" i="87"/>
  <c r="S141" i="87"/>
  <c r="M141" i="87" s="1"/>
  <c r="AA136" i="87"/>
  <c r="AB136" i="87" s="1"/>
  <c r="X136" i="87"/>
  <c r="Y136" i="87" s="1"/>
  <c r="AA138" i="87"/>
  <c r="AB138" i="87" s="1"/>
  <c r="X138" i="87"/>
  <c r="Y138" i="87" s="1"/>
  <c r="CF141" i="87"/>
  <c r="E141" i="87" s="1"/>
  <c r="T139" i="87"/>
  <c r="T140" i="87" s="1"/>
  <c r="M140" i="87" s="1"/>
  <c r="AA134" i="87"/>
  <c r="AB134" i="87" s="1"/>
  <c r="Q134" i="87"/>
  <c r="L134" i="87" s="1"/>
  <c r="X134" i="87"/>
  <c r="Y134" i="87" s="1"/>
  <c r="X135" i="87"/>
  <c r="Y135" i="87" s="1"/>
  <c r="AA135" i="87"/>
  <c r="AB135" i="87" s="1"/>
  <c r="Q135" i="87"/>
  <c r="L135" i="87" s="1"/>
  <c r="X128" i="74"/>
  <c r="Y128" i="74" s="1"/>
  <c r="AA128" i="74"/>
  <c r="AB128" i="74" s="1"/>
  <c r="X127" i="74"/>
  <c r="Y127" i="74" s="1"/>
  <c r="AA127" i="74"/>
  <c r="AB127" i="74" s="1"/>
  <c r="X130" i="74"/>
  <c r="Y130" i="74" s="1"/>
  <c r="AA130" i="74"/>
  <c r="AB130" i="74" s="1"/>
  <c r="X129" i="74"/>
  <c r="Y129" i="74" s="1"/>
  <c r="AA129" i="74"/>
  <c r="AB129" i="74" s="1"/>
  <c r="BB133" i="74"/>
  <c r="BB132" i="74" s="1"/>
  <c r="BB131" i="74" s="1"/>
  <c r="BB130" i="74" s="1"/>
  <c r="BB129" i="74" s="1"/>
  <c r="BB128" i="74" s="1"/>
  <c r="BB127" i="74" s="1"/>
  <c r="B252" i="74"/>
  <c r="CF139" i="74"/>
  <c r="E139" i="74" s="1"/>
  <c r="L113" i="74"/>
  <c r="Q114" i="74"/>
  <c r="K123" i="74"/>
  <c r="R124" i="74"/>
  <c r="AA131" i="74"/>
  <c r="AB131" i="74" s="1"/>
  <c r="Y131" i="74"/>
  <c r="CE140" i="74"/>
  <c r="P140" i="74" s="1"/>
  <c r="D140" i="74" s="1"/>
  <c r="BG141" i="74"/>
  <c r="BI141" i="74"/>
  <c r="BK141" i="74"/>
  <c r="BM141" i="74"/>
  <c r="BO141" i="74"/>
  <c r="BQ141" i="74"/>
  <c r="BS141" i="74"/>
  <c r="BU141" i="74"/>
  <c r="BW141" i="74"/>
  <c r="BY141" i="74"/>
  <c r="CA141" i="74"/>
  <c r="CC141" i="74"/>
  <c r="Z141" i="74"/>
  <c r="C141" i="74"/>
  <c r="N141" i="74" s="1"/>
  <c r="BH141" i="74"/>
  <c r="BJ141" i="74"/>
  <c r="BL141" i="74"/>
  <c r="BN141" i="74"/>
  <c r="BP141" i="74"/>
  <c r="BR141" i="74"/>
  <c r="BT141" i="74"/>
  <c r="BV141" i="74"/>
  <c r="BX141" i="74"/>
  <c r="BZ141" i="74"/>
  <c r="CB141" i="74"/>
  <c r="CD141" i="74"/>
  <c r="U132" i="74"/>
  <c r="U133" i="74" s="1"/>
  <c r="U134" i="74" s="1"/>
  <c r="U135" i="74" s="1"/>
  <c r="U136" i="74" s="1"/>
  <c r="U137" i="74" s="1"/>
  <c r="M137" i="74"/>
  <c r="S138" i="74"/>
  <c r="J138" i="74" s="1"/>
  <c r="V138" i="74"/>
  <c r="A138" i="74"/>
  <c r="AD116" i="87" l="1"/>
  <c r="AC117" i="87"/>
  <c r="M139" i="87"/>
  <c r="Q136" i="87"/>
  <c r="L136" i="87" s="1"/>
  <c r="Q137" i="87"/>
  <c r="U141" i="87"/>
  <c r="J141" i="87"/>
  <c r="CE143" i="87"/>
  <c r="P143" i="87" s="1"/>
  <c r="D143" i="87" s="1"/>
  <c r="CC144" i="87"/>
  <c r="CA144" i="87"/>
  <c r="BY144" i="87"/>
  <c r="BW144" i="87"/>
  <c r="BU144" i="87"/>
  <c r="BS144" i="87"/>
  <c r="BQ144" i="87"/>
  <c r="BO144" i="87"/>
  <c r="BM144" i="87"/>
  <c r="BK144" i="87"/>
  <c r="BI144" i="87"/>
  <c r="BG144" i="87"/>
  <c r="B145" i="87"/>
  <c r="CD144" i="87"/>
  <c r="CB144" i="87"/>
  <c r="BZ144" i="87"/>
  <c r="BX144" i="87"/>
  <c r="BV144" i="87"/>
  <c r="BT144" i="87"/>
  <c r="BR144" i="87"/>
  <c r="BP144" i="87"/>
  <c r="BN144" i="87"/>
  <c r="BL144" i="87"/>
  <c r="BJ144" i="87"/>
  <c r="BH144" i="87"/>
  <c r="Z144" i="87"/>
  <c r="C144" i="87"/>
  <c r="N144" i="87" s="1"/>
  <c r="U142" i="87"/>
  <c r="J142" i="87"/>
  <c r="AH130" i="87"/>
  <c r="AI130" i="87" s="1"/>
  <c r="AJ130" i="87" s="1"/>
  <c r="AK130" i="87" s="1"/>
  <c r="AL130" i="87" s="1"/>
  <c r="AM130" i="87" s="1"/>
  <c r="AN130" i="87" s="1"/>
  <c r="AO130" i="87" s="1"/>
  <c r="AP130" i="87" s="1"/>
  <c r="AQ130" i="87" s="1"/>
  <c r="AR130" i="87" s="1"/>
  <c r="AS130" i="87" s="1"/>
  <c r="AT130" i="87" s="1"/>
  <c r="AU130" i="87" s="1"/>
  <c r="AV130" i="87" s="1"/>
  <c r="AW130" i="87" s="1"/>
  <c r="AX130" i="87" s="1"/>
  <c r="AY130" i="87" s="1"/>
  <c r="AZ130" i="87" s="1"/>
  <c r="BA130" i="87" s="1"/>
  <c r="AG131" i="87"/>
  <c r="AE136" i="87"/>
  <c r="B253" i="74"/>
  <c r="CF140" i="74"/>
  <c r="E140" i="74" s="1"/>
  <c r="Q115" i="74"/>
  <c r="L114" i="74"/>
  <c r="K124" i="74"/>
  <c r="R125" i="74"/>
  <c r="CE141" i="74"/>
  <c r="P141" i="74" s="1"/>
  <c r="D141" i="74" s="1"/>
  <c r="M138" i="74"/>
  <c r="U138" i="74"/>
  <c r="Z142" i="74"/>
  <c r="BG142" i="74"/>
  <c r="BI142" i="74"/>
  <c r="BK142" i="74"/>
  <c r="BM142" i="74"/>
  <c r="BO142" i="74"/>
  <c r="BQ142" i="74"/>
  <c r="BS142" i="74"/>
  <c r="BU142" i="74"/>
  <c r="BW142" i="74"/>
  <c r="BY142" i="74"/>
  <c r="CA142" i="74"/>
  <c r="CC142" i="74"/>
  <c r="C142" i="74"/>
  <c r="N142" i="74" s="1"/>
  <c r="BH142" i="74"/>
  <c r="BJ142" i="74"/>
  <c r="BL142" i="74"/>
  <c r="BN142" i="74"/>
  <c r="BP142" i="74"/>
  <c r="BR142" i="74"/>
  <c r="BT142" i="74"/>
  <c r="BV142" i="74"/>
  <c r="BX142" i="74"/>
  <c r="BZ142" i="74"/>
  <c r="CB142" i="74"/>
  <c r="CD142" i="74"/>
  <c r="AD117" i="87" l="1"/>
  <c r="AC118" i="87"/>
  <c r="AE135" i="87"/>
  <c r="T141" i="87"/>
  <c r="T142" i="87" s="1"/>
  <c r="L137" i="87"/>
  <c r="Q138" i="87"/>
  <c r="AH131" i="87"/>
  <c r="AI131" i="87" s="1"/>
  <c r="AJ131" i="87" s="1"/>
  <c r="AK131" i="87" s="1"/>
  <c r="AL131" i="87" s="1"/>
  <c r="AM131" i="87" s="1"/>
  <c r="AN131" i="87" s="1"/>
  <c r="AO131" i="87" s="1"/>
  <c r="AP131" i="87" s="1"/>
  <c r="AQ131" i="87" s="1"/>
  <c r="AR131" i="87" s="1"/>
  <c r="AS131" i="87" s="1"/>
  <c r="AT131" i="87" s="1"/>
  <c r="AU131" i="87" s="1"/>
  <c r="AV131" i="87" s="1"/>
  <c r="AW131" i="87" s="1"/>
  <c r="AX131" i="87" s="1"/>
  <c r="AY131" i="87" s="1"/>
  <c r="AZ131" i="87" s="1"/>
  <c r="BA131" i="87" s="1"/>
  <c r="AG132" i="87"/>
  <c r="CE144" i="87"/>
  <c r="P144" i="87" s="1"/>
  <c r="D144" i="87" s="1"/>
  <c r="B146" i="87"/>
  <c r="CD145" i="87"/>
  <c r="CB145" i="87"/>
  <c r="BZ145" i="87"/>
  <c r="BX145" i="87"/>
  <c r="BV145" i="87"/>
  <c r="BT145" i="87"/>
  <c r="BR145" i="87"/>
  <c r="BP145" i="87"/>
  <c r="BN145" i="87"/>
  <c r="BL145" i="87"/>
  <c r="BJ145" i="87"/>
  <c r="BH145" i="87"/>
  <c r="Z145" i="87"/>
  <c r="C145" i="87"/>
  <c r="N145" i="87" s="1"/>
  <c r="CC145" i="87"/>
  <c r="CA145" i="87"/>
  <c r="BY145" i="87"/>
  <c r="BW145" i="87"/>
  <c r="BU145" i="87"/>
  <c r="BS145" i="87"/>
  <c r="BQ145" i="87"/>
  <c r="BO145" i="87"/>
  <c r="BM145" i="87"/>
  <c r="BK145" i="87"/>
  <c r="BI145" i="87"/>
  <c r="BG145" i="87"/>
  <c r="CF144" i="87"/>
  <c r="E144" i="87" s="1"/>
  <c r="V143" i="87"/>
  <c r="R143" i="87"/>
  <c r="K143" i="87"/>
  <c r="A143" i="87"/>
  <c r="S143" i="87"/>
  <c r="M143" i="87" s="1"/>
  <c r="CF143" i="87"/>
  <c r="E143" i="87" s="1"/>
  <c r="R126" i="74"/>
  <c r="K125" i="74"/>
  <c r="B254" i="74"/>
  <c r="Q116" i="74"/>
  <c r="L115" i="74"/>
  <c r="CF141" i="74"/>
  <c r="E141" i="74" s="1"/>
  <c r="CE142" i="74"/>
  <c r="P142" i="74" s="1"/>
  <c r="D142" i="74" s="1"/>
  <c r="BG143" i="74"/>
  <c r="BI143" i="74"/>
  <c r="BK143" i="74"/>
  <c r="BM143" i="74"/>
  <c r="BO143" i="74"/>
  <c r="BQ143" i="74"/>
  <c r="BS143" i="74"/>
  <c r="BU143" i="74"/>
  <c r="BW143" i="74"/>
  <c r="BY143" i="74"/>
  <c r="CA143" i="74"/>
  <c r="CC143" i="74"/>
  <c r="Z143" i="74"/>
  <c r="C143" i="74"/>
  <c r="N143" i="74" s="1"/>
  <c r="BH143" i="74"/>
  <c r="BJ143" i="74"/>
  <c r="BL143" i="74"/>
  <c r="BN143" i="74"/>
  <c r="BP143" i="74"/>
  <c r="BR143" i="74"/>
  <c r="BT143" i="74"/>
  <c r="BV143" i="74"/>
  <c r="BX143" i="74"/>
  <c r="BZ143" i="74"/>
  <c r="CB143" i="74"/>
  <c r="CD143" i="74"/>
  <c r="AD118" i="87" l="1"/>
  <c r="AC119" i="87"/>
  <c r="CE145" i="87"/>
  <c r="P145" i="87" s="1"/>
  <c r="D145" i="87" s="1"/>
  <c r="CC146" i="87"/>
  <c r="CA146" i="87"/>
  <c r="BY146" i="87"/>
  <c r="BW146" i="87"/>
  <c r="BU146" i="87"/>
  <c r="BS146" i="87"/>
  <c r="BQ146" i="87"/>
  <c r="BO146" i="87"/>
  <c r="BM146" i="87"/>
  <c r="BK146" i="87"/>
  <c r="BI146" i="87"/>
  <c r="BG146" i="87"/>
  <c r="B147" i="87"/>
  <c r="CD146" i="87"/>
  <c r="CB146" i="87"/>
  <c r="BZ146" i="87"/>
  <c r="BX146" i="87"/>
  <c r="BV146" i="87"/>
  <c r="BT146" i="87"/>
  <c r="BR146" i="87"/>
  <c r="BP146" i="87"/>
  <c r="BN146" i="87"/>
  <c r="BL146" i="87"/>
  <c r="BJ146" i="87"/>
  <c r="BH146" i="87"/>
  <c r="Z146" i="87"/>
  <c r="C146" i="87"/>
  <c r="N146" i="87" s="1"/>
  <c r="AH132" i="87"/>
  <c r="AI132" i="87" s="1"/>
  <c r="AJ132" i="87" s="1"/>
  <c r="AK132" i="87" s="1"/>
  <c r="AL132" i="87" s="1"/>
  <c r="AM132" i="87" s="1"/>
  <c r="AN132" i="87" s="1"/>
  <c r="AO132" i="87" s="1"/>
  <c r="AP132" i="87" s="1"/>
  <c r="AQ132" i="87" s="1"/>
  <c r="AR132" i="87" s="1"/>
  <c r="AS132" i="87" s="1"/>
  <c r="AT132" i="87" s="1"/>
  <c r="AU132" i="87" s="1"/>
  <c r="AV132" i="87" s="1"/>
  <c r="AW132" i="87" s="1"/>
  <c r="AX132" i="87" s="1"/>
  <c r="AY132" i="87" s="1"/>
  <c r="AZ132" i="87" s="1"/>
  <c r="BA132" i="87" s="1"/>
  <c r="AG133" i="87"/>
  <c r="AH133" i="87" s="1"/>
  <c r="AI133" i="87" s="1"/>
  <c r="AJ133" i="87" s="1"/>
  <c r="AK133" i="87" s="1"/>
  <c r="AL133" i="87" s="1"/>
  <c r="AM133" i="87" s="1"/>
  <c r="AN133" i="87" s="1"/>
  <c r="AO133" i="87" s="1"/>
  <c r="AP133" i="87" s="1"/>
  <c r="AQ133" i="87" s="1"/>
  <c r="AR133" i="87" s="1"/>
  <c r="AS133" i="87" s="1"/>
  <c r="AT133" i="87" s="1"/>
  <c r="AU133" i="87" s="1"/>
  <c r="AV133" i="87" s="1"/>
  <c r="AW133" i="87" s="1"/>
  <c r="AX133" i="87" s="1"/>
  <c r="AY133" i="87" s="1"/>
  <c r="AZ133" i="87" s="1"/>
  <c r="BA133" i="87" s="1"/>
  <c r="L138" i="87"/>
  <c r="Q139" i="87"/>
  <c r="U143" i="87"/>
  <c r="J143" i="87"/>
  <c r="CF145" i="87"/>
  <c r="E145" i="87" s="1"/>
  <c r="S144" i="87"/>
  <c r="M144" i="87" s="1"/>
  <c r="V144" i="87"/>
  <c r="R144" i="87"/>
  <c r="K144" i="87"/>
  <c r="A144" i="87"/>
  <c r="AE134" i="87"/>
  <c r="R127" i="74"/>
  <c r="K126" i="74"/>
  <c r="B255" i="74"/>
  <c r="Q117" i="74"/>
  <c r="L116" i="74"/>
  <c r="S141" i="74"/>
  <c r="J141" i="74" s="1"/>
  <c r="V141" i="74"/>
  <c r="A141" i="74"/>
  <c r="Z144" i="74"/>
  <c r="BG144" i="74"/>
  <c r="BI144" i="74"/>
  <c r="BK144" i="74"/>
  <c r="BM144" i="74"/>
  <c r="BO144" i="74"/>
  <c r="BQ144" i="74"/>
  <c r="BS144" i="74"/>
  <c r="BU144" i="74"/>
  <c r="BW144" i="74"/>
  <c r="BY144" i="74"/>
  <c r="CA144" i="74"/>
  <c r="CC144" i="74"/>
  <c r="C144" i="74"/>
  <c r="N144" i="74" s="1"/>
  <c r="BH144" i="74"/>
  <c r="BJ144" i="74"/>
  <c r="BL144" i="74"/>
  <c r="BN144" i="74"/>
  <c r="BP144" i="74"/>
  <c r="BR144" i="74"/>
  <c r="BT144" i="74"/>
  <c r="BV144" i="74"/>
  <c r="BX144" i="74"/>
  <c r="BZ144" i="74"/>
  <c r="CB144" i="74"/>
  <c r="CD144" i="74"/>
  <c r="CE143" i="74"/>
  <c r="P143" i="74" s="1"/>
  <c r="D143" i="74" s="1"/>
  <c r="CF142" i="74"/>
  <c r="E142" i="74" s="1"/>
  <c r="AD119" i="87" l="1"/>
  <c r="AC120" i="87"/>
  <c r="U144" i="87"/>
  <c r="J144" i="87"/>
  <c r="L139" i="87"/>
  <c r="Q140" i="87"/>
  <c r="L140" i="87" s="1"/>
  <c r="AG134" i="87"/>
  <c r="T143" i="87"/>
  <c r="CE146" i="87"/>
  <c r="P146" i="87" s="1"/>
  <c r="D146" i="87" s="1"/>
  <c r="B148" i="87"/>
  <c r="CD147" i="87"/>
  <c r="CB147" i="87"/>
  <c r="BZ147" i="87"/>
  <c r="BX147" i="87"/>
  <c r="BV147" i="87"/>
  <c r="BT147" i="87"/>
  <c r="BR147" i="87"/>
  <c r="BP147" i="87"/>
  <c r="BN147" i="87"/>
  <c r="BL147" i="87"/>
  <c r="BJ147" i="87"/>
  <c r="BH147" i="87"/>
  <c r="Z147" i="87"/>
  <c r="C147" i="87"/>
  <c r="N147" i="87" s="1"/>
  <c r="CC147" i="87"/>
  <c r="CA147" i="87"/>
  <c r="BY147" i="87"/>
  <c r="BW147" i="87"/>
  <c r="BU147" i="87"/>
  <c r="BS147" i="87"/>
  <c r="BQ147" i="87"/>
  <c r="BO147" i="87"/>
  <c r="BM147" i="87"/>
  <c r="BK147" i="87"/>
  <c r="BI147" i="87"/>
  <c r="BG147" i="87"/>
  <c r="AE147" i="87"/>
  <c r="CF146" i="87"/>
  <c r="E146" i="87" s="1"/>
  <c r="V145" i="87"/>
  <c r="R145" i="87"/>
  <c r="K145" i="87"/>
  <c r="A145" i="87"/>
  <c r="S145" i="87"/>
  <c r="M145" i="87" s="1"/>
  <c r="R128" i="74"/>
  <c r="K127" i="74"/>
  <c r="B256" i="74"/>
  <c r="L117" i="74"/>
  <c r="Q118" i="74"/>
  <c r="S142" i="74"/>
  <c r="J142" i="74" s="1"/>
  <c r="V142" i="74"/>
  <c r="A142" i="74"/>
  <c r="CF143" i="74"/>
  <c r="E143" i="74" s="1"/>
  <c r="CE144" i="74"/>
  <c r="P144" i="74" s="1"/>
  <c r="D144" i="74" s="1"/>
  <c r="BG145" i="74"/>
  <c r="BI145" i="74"/>
  <c r="BK145" i="74"/>
  <c r="BM145" i="74"/>
  <c r="BO145" i="74"/>
  <c r="BQ145" i="74"/>
  <c r="BS145" i="74"/>
  <c r="BU145" i="74"/>
  <c r="BW145" i="74"/>
  <c r="BY145" i="74"/>
  <c r="CA145" i="74"/>
  <c r="CC145" i="74"/>
  <c r="Z145" i="74"/>
  <c r="C145" i="74"/>
  <c r="N145" i="74" s="1"/>
  <c r="BH145" i="74"/>
  <c r="BJ145" i="74"/>
  <c r="BL145" i="74"/>
  <c r="BN145" i="74"/>
  <c r="BP145" i="74"/>
  <c r="BR145" i="74"/>
  <c r="BT145" i="74"/>
  <c r="BV145" i="74"/>
  <c r="BX145" i="74"/>
  <c r="BZ145" i="74"/>
  <c r="CB145" i="74"/>
  <c r="CD145" i="74"/>
  <c r="M141" i="74"/>
  <c r="AD120" i="87" l="1"/>
  <c r="AC121" i="87"/>
  <c r="AE146" i="87"/>
  <c r="CE147" i="87"/>
  <c r="P147" i="87" s="1"/>
  <c r="D147" i="87" s="1"/>
  <c r="CC148" i="87"/>
  <c r="CA148" i="87"/>
  <c r="BY148" i="87"/>
  <c r="BW148" i="87"/>
  <c r="BU148" i="87"/>
  <c r="BS148" i="87"/>
  <c r="BQ148" i="87"/>
  <c r="BO148" i="87"/>
  <c r="BM148" i="87"/>
  <c r="BK148" i="87"/>
  <c r="BI148" i="87"/>
  <c r="BG148" i="87"/>
  <c r="B149" i="87"/>
  <c r="CD148" i="87"/>
  <c r="CB148" i="87"/>
  <c r="BZ148" i="87"/>
  <c r="BX148" i="87"/>
  <c r="BV148" i="87"/>
  <c r="BT148" i="87"/>
  <c r="BR148" i="87"/>
  <c r="BP148" i="87"/>
  <c r="BN148" i="87"/>
  <c r="BL148" i="87"/>
  <c r="BJ148" i="87"/>
  <c r="BH148" i="87"/>
  <c r="Z148" i="87"/>
  <c r="C148" i="87"/>
  <c r="N148" i="87" s="1"/>
  <c r="AG135" i="87"/>
  <c r="U145" i="87"/>
  <c r="J145" i="87"/>
  <c r="CF147" i="87"/>
  <c r="E147" i="87" s="1"/>
  <c r="BB140" i="87"/>
  <c r="BB139" i="87" s="1"/>
  <c r="BB138" i="87" s="1"/>
  <c r="BB137" i="87" s="1"/>
  <c r="BB136" i="87" s="1"/>
  <c r="BB135" i="87" s="1"/>
  <c r="BB134" i="87" s="1"/>
  <c r="AH134" i="87" s="1"/>
  <c r="AI134" i="87" s="1"/>
  <c r="AJ134" i="87" s="1"/>
  <c r="AK134" i="87" s="1"/>
  <c r="AL134" i="87" s="1"/>
  <c r="AM134" i="87" s="1"/>
  <c r="AN134" i="87" s="1"/>
  <c r="AO134" i="87" s="1"/>
  <c r="AP134" i="87" s="1"/>
  <c r="AQ134" i="87" s="1"/>
  <c r="AR134" i="87" s="1"/>
  <c r="AS134" i="87" s="1"/>
  <c r="AT134" i="87" s="1"/>
  <c r="AU134" i="87" s="1"/>
  <c r="AV134" i="87" s="1"/>
  <c r="AW134" i="87" s="1"/>
  <c r="AX134" i="87" s="1"/>
  <c r="AY134" i="87" s="1"/>
  <c r="AZ134" i="87" s="1"/>
  <c r="BA134" i="87" s="1"/>
  <c r="V146" i="87"/>
  <c r="R146" i="87"/>
  <c r="K146" i="87"/>
  <c r="A146" i="87"/>
  <c r="T144" i="87"/>
  <c r="R129" i="74"/>
  <c r="K128" i="74"/>
  <c r="B257" i="74"/>
  <c r="L118" i="74"/>
  <c r="Q119" i="74"/>
  <c r="S143" i="74"/>
  <c r="J143" i="74" s="1"/>
  <c r="V143" i="74"/>
  <c r="A143" i="74"/>
  <c r="Z146" i="74"/>
  <c r="BG146" i="74"/>
  <c r="BI146" i="74"/>
  <c r="BK146" i="74"/>
  <c r="BM146" i="74"/>
  <c r="BO146" i="74"/>
  <c r="BQ146" i="74"/>
  <c r="BS146" i="74"/>
  <c r="BU146" i="74"/>
  <c r="BW146" i="74"/>
  <c r="BY146" i="74"/>
  <c r="CA146" i="74"/>
  <c r="CC146" i="74"/>
  <c r="C146" i="74"/>
  <c r="N146" i="74" s="1"/>
  <c r="BH146" i="74"/>
  <c r="BJ146" i="74"/>
  <c r="BL146" i="74"/>
  <c r="BN146" i="74"/>
  <c r="BP146" i="74"/>
  <c r="BR146" i="74"/>
  <c r="BT146" i="74"/>
  <c r="BV146" i="74"/>
  <c r="BX146" i="74"/>
  <c r="BZ146" i="74"/>
  <c r="CB146" i="74"/>
  <c r="CD146" i="74"/>
  <c r="V139" i="74"/>
  <c r="A139" i="74"/>
  <c r="CF144" i="74"/>
  <c r="E144" i="74" s="1"/>
  <c r="M142" i="74"/>
  <c r="CE145" i="74"/>
  <c r="P145" i="74" s="1"/>
  <c r="D145" i="74" s="1"/>
  <c r="V140" i="74"/>
  <c r="A140" i="74"/>
  <c r="AD121" i="87" l="1"/>
  <c r="AC122" i="87"/>
  <c r="AH135" i="87"/>
  <c r="AI135" i="87" s="1"/>
  <c r="AJ135" i="87" s="1"/>
  <c r="AK135" i="87" s="1"/>
  <c r="AL135" i="87" s="1"/>
  <c r="AM135" i="87" s="1"/>
  <c r="AN135" i="87" s="1"/>
  <c r="AO135" i="87" s="1"/>
  <c r="AP135" i="87" s="1"/>
  <c r="AQ135" i="87" s="1"/>
  <c r="AR135" i="87" s="1"/>
  <c r="AS135" i="87" s="1"/>
  <c r="AT135" i="87" s="1"/>
  <c r="AU135" i="87" s="1"/>
  <c r="AV135" i="87" s="1"/>
  <c r="AW135" i="87" s="1"/>
  <c r="AX135" i="87" s="1"/>
  <c r="AY135" i="87" s="1"/>
  <c r="AZ135" i="87" s="1"/>
  <c r="BA135" i="87" s="1"/>
  <c r="AG136" i="87"/>
  <c r="W144" i="87"/>
  <c r="AE145" i="87"/>
  <c r="W146" i="87"/>
  <c r="S146" i="87" s="1"/>
  <c r="T145" i="87"/>
  <c r="CE148" i="87"/>
  <c r="P148" i="87" s="1"/>
  <c r="D148" i="87" s="1"/>
  <c r="B150" i="87"/>
  <c r="CD149" i="87"/>
  <c r="CB149" i="87"/>
  <c r="BZ149" i="87"/>
  <c r="BX149" i="87"/>
  <c r="BV149" i="87"/>
  <c r="BT149" i="87"/>
  <c r="BR149" i="87"/>
  <c r="BP149" i="87"/>
  <c r="BN149" i="87"/>
  <c r="BL149" i="87"/>
  <c r="BJ149" i="87"/>
  <c r="BH149" i="87"/>
  <c r="Z149" i="87"/>
  <c r="C149" i="87"/>
  <c r="N149" i="87" s="1"/>
  <c r="CC149" i="87"/>
  <c r="CA149" i="87"/>
  <c r="BY149" i="87"/>
  <c r="BW149" i="87"/>
  <c r="BU149" i="87"/>
  <c r="BS149" i="87"/>
  <c r="BQ149" i="87"/>
  <c r="BO149" i="87"/>
  <c r="BM149" i="87"/>
  <c r="BK149" i="87"/>
  <c r="BI149" i="87"/>
  <c r="BG149" i="87"/>
  <c r="CF148" i="87"/>
  <c r="E148" i="87" s="1"/>
  <c r="V147" i="87"/>
  <c r="W143" i="87" s="1"/>
  <c r="R147" i="87"/>
  <c r="K147" i="87" s="1"/>
  <c r="A147" i="87"/>
  <c r="R130" i="74"/>
  <c r="K129" i="74"/>
  <c r="W139" i="74"/>
  <c r="X139" i="74" s="1"/>
  <c r="Y139" i="74" s="1"/>
  <c r="W138" i="74"/>
  <c r="X138" i="74" s="1"/>
  <c r="S140" i="74"/>
  <c r="J140" i="74" s="1"/>
  <c r="W134" i="74"/>
  <c r="X134" i="74" s="1"/>
  <c r="W136" i="74"/>
  <c r="X136" i="74" s="1"/>
  <c r="W135" i="74"/>
  <c r="X135" i="74" s="1"/>
  <c r="W137" i="74"/>
  <c r="X137" i="74" s="1"/>
  <c r="W140" i="74"/>
  <c r="X140" i="74" s="1"/>
  <c r="B258" i="74"/>
  <c r="Q120" i="74"/>
  <c r="L119" i="74"/>
  <c r="S139" i="74"/>
  <c r="J139" i="74" s="1"/>
  <c r="S144" i="74"/>
  <c r="J144" i="74" s="1"/>
  <c r="V144" i="74"/>
  <c r="A144" i="74"/>
  <c r="CF145" i="74"/>
  <c r="E145" i="74" s="1"/>
  <c r="CE146" i="74"/>
  <c r="P146" i="74" s="1"/>
  <c r="D146" i="74" s="1"/>
  <c r="BG147" i="74"/>
  <c r="BI147" i="74"/>
  <c r="BK147" i="74"/>
  <c r="BM147" i="74"/>
  <c r="BO147" i="74"/>
  <c r="BQ147" i="74"/>
  <c r="BS147" i="74"/>
  <c r="BU147" i="74"/>
  <c r="BW147" i="74"/>
  <c r="BY147" i="74"/>
  <c r="CA147" i="74"/>
  <c r="CC147" i="74"/>
  <c r="Z147" i="74"/>
  <c r="C147" i="74"/>
  <c r="N147" i="74" s="1"/>
  <c r="BH147" i="74"/>
  <c r="BJ147" i="74"/>
  <c r="BL147" i="74"/>
  <c r="BN147" i="74"/>
  <c r="BP147" i="74"/>
  <c r="BR147" i="74"/>
  <c r="BT147" i="74"/>
  <c r="BV147" i="74"/>
  <c r="BX147" i="74"/>
  <c r="BZ147" i="74"/>
  <c r="CB147" i="74"/>
  <c r="CD147" i="74"/>
  <c r="M143" i="74"/>
  <c r="Y140" i="74"/>
  <c r="AA139" i="74"/>
  <c r="AB139" i="74" s="1"/>
  <c r="AD122" i="87" l="1"/>
  <c r="AC123" i="87"/>
  <c r="W147" i="87"/>
  <c r="S147" i="87" s="1"/>
  <c r="J146" i="87"/>
  <c r="T146" i="87" s="1"/>
  <c r="U146" i="87"/>
  <c r="U147" i="87" s="1"/>
  <c r="J147" i="87"/>
  <c r="S148" i="87"/>
  <c r="M148" i="87" s="1"/>
  <c r="V148" i="87"/>
  <c r="R148" i="87"/>
  <c r="K148" i="87"/>
  <c r="A148" i="87"/>
  <c r="AA146" i="87"/>
  <c r="AB146" i="87" s="1"/>
  <c r="X146" i="87"/>
  <c r="Y146" i="87" s="1"/>
  <c r="AE144" i="87"/>
  <c r="AA144" i="87"/>
  <c r="AB144" i="87" s="1"/>
  <c r="X144" i="87"/>
  <c r="Y144" i="87" s="1"/>
  <c r="X147" i="87"/>
  <c r="Y147" i="87" s="1"/>
  <c r="AA147" i="87"/>
  <c r="AB147" i="87" s="1"/>
  <c r="X143" i="87"/>
  <c r="Y143" i="87" s="1"/>
  <c r="AA143" i="87"/>
  <c r="AB143" i="87" s="1"/>
  <c r="CE149" i="87"/>
  <c r="P149" i="87" s="1"/>
  <c r="D149" i="87" s="1"/>
  <c r="CC150" i="87"/>
  <c r="CA150" i="87"/>
  <c r="BY150" i="87"/>
  <c r="BW150" i="87"/>
  <c r="BU150" i="87"/>
  <c r="BS150" i="87"/>
  <c r="BQ150" i="87"/>
  <c r="BO150" i="87"/>
  <c r="BM150" i="87"/>
  <c r="BK150" i="87"/>
  <c r="BI150" i="87"/>
  <c r="BG150" i="87"/>
  <c r="B151" i="87"/>
  <c r="CD150" i="87"/>
  <c r="CB150" i="87"/>
  <c r="BZ150" i="87"/>
  <c r="BX150" i="87"/>
  <c r="BV150" i="87"/>
  <c r="BT150" i="87"/>
  <c r="BR150" i="87"/>
  <c r="BP150" i="87"/>
  <c r="BN150" i="87"/>
  <c r="BL150" i="87"/>
  <c r="BJ150" i="87"/>
  <c r="BH150" i="87"/>
  <c r="Z150" i="87"/>
  <c r="C150" i="87"/>
  <c r="N150" i="87" s="1"/>
  <c r="W142" i="87"/>
  <c r="W141" i="87"/>
  <c r="AH136" i="87"/>
  <c r="AI136" i="87" s="1"/>
  <c r="AJ136" i="87" s="1"/>
  <c r="AK136" i="87" s="1"/>
  <c r="AL136" i="87" s="1"/>
  <c r="AM136" i="87" s="1"/>
  <c r="AN136" i="87" s="1"/>
  <c r="AO136" i="87" s="1"/>
  <c r="AP136" i="87" s="1"/>
  <c r="AQ136" i="87" s="1"/>
  <c r="AR136" i="87" s="1"/>
  <c r="AS136" i="87" s="1"/>
  <c r="AT136" i="87" s="1"/>
  <c r="AU136" i="87" s="1"/>
  <c r="AV136" i="87" s="1"/>
  <c r="AW136" i="87" s="1"/>
  <c r="AX136" i="87" s="1"/>
  <c r="AY136" i="87" s="1"/>
  <c r="AZ136" i="87" s="1"/>
  <c r="BA136" i="87" s="1"/>
  <c r="AG137" i="87"/>
  <c r="W145" i="87"/>
  <c r="R131" i="74"/>
  <c r="K130" i="74"/>
  <c r="AA140" i="74"/>
  <c r="AB140" i="74" s="1"/>
  <c r="BB140" i="74"/>
  <c r="BB139" i="74" s="1"/>
  <c r="BB138" i="74" s="1"/>
  <c r="BB137" i="74" s="1"/>
  <c r="BB136" i="74" s="1"/>
  <c r="BB135" i="74" s="1"/>
  <c r="BB134" i="74" s="1"/>
  <c r="CF146" i="74"/>
  <c r="E146" i="74" s="1"/>
  <c r="B259" i="74"/>
  <c r="L120" i="74"/>
  <c r="Q121" i="74"/>
  <c r="CE147" i="74"/>
  <c r="P147" i="74" s="1"/>
  <c r="D147" i="74" s="1"/>
  <c r="AA138" i="74"/>
  <c r="AB138" i="74" s="1"/>
  <c r="Y138" i="74"/>
  <c r="AA135" i="74"/>
  <c r="AB135" i="74" s="1"/>
  <c r="Y135" i="74"/>
  <c r="AA134" i="74"/>
  <c r="AB134" i="74" s="1"/>
  <c r="Y134" i="74"/>
  <c r="Z148" i="74"/>
  <c r="BG148" i="74"/>
  <c r="BI148" i="74"/>
  <c r="BK148" i="74"/>
  <c r="BM148" i="74"/>
  <c r="BO148" i="74"/>
  <c r="BQ148" i="74"/>
  <c r="BS148" i="74"/>
  <c r="BU148" i="74"/>
  <c r="BW148" i="74"/>
  <c r="BY148" i="74"/>
  <c r="CA148" i="74"/>
  <c r="CC148" i="74"/>
  <c r="C148" i="74"/>
  <c r="N148" i="74" s="1"/>
  <c r="BH148" i="74"/>
  <c r="BJ148" i="74"/>
  <c r="BL148" i="74"/>
  <c r="BN148" i="74"/>
  <c r="BP148" i="74"/>
  <c r="BR148" i="74"/>
  <c r="BT148" i="74"/>
  <c r="BV148" i="74"/>
  <c r="BX148" i="74"/>
  <c r="BZ148" i="74"/>
  <c r="CB148" i="74"/>
  <c r="CD148" i="74"/>
  <c r="AA136" i="74"/>
  <c r="AB136" i="74" s="1"/>
  <c r="Y136" i="74"/>
  <c r="AA137" i="74"/>
  <c r="AB137" i="74" s="1"/>
  <c r="Y137" i="74"/>
  <c r="M144" i="74"/>
  <c r="U139" i="74"/>
  <c r="U140" i="74" s="1"/>
  <c r="U141" i="74" s="1"/>
  <c r="U142" i="74" s="1"/>
  <c r="U143" i="74" s="1"/>
  <c r="U144" i="74" s="1"/>
  <c r="S145" i="74"/>
  <c r="J145" i="74" s="1"/>
  <c r="V145" i="74"/>
  <c r="A145" i="74"/>
  <c r="AD123" i="87" l="1"/>
  <c r="AC124" i="87"/>
  <c r="M146" i="87"/>
  <c r="AH137" i="87"/>
  <c r="AI137" i="87" s="1"/>
  <c r="AJ137" i="87" s="1"/>
  <c r="AK137" i="87" s="1"/>
  <c r="AL137" i="87" s="1"/>
  <c r="AM137" i="87" s="1"/>
  <c r="AN137" i="87" s="1"/>
  <c r="AO137" i="87" s="1"/>
  <c r="AP137" i="87" s="1"/>
  <c r="AQ137" i="87" s="1"/>
  <c r="AR137" i="87" s="1"/>
  <c r="AS137" i="87" s="1"/>
  <c r="AT137" i="87" s="1"/>
  <c r="AU137" i="87" s="1"/>
  <c r="AV137" i="87" s="1"/>
  <c r="AW137" i="87" s="1"/>
  <c r="AX137" i="87" s="1"/>
  <c r="AY137" i="87" s="1"/>
  <c r="AZ137" i="87" s="1"/>
  <c r="BA137" i="87" s="1"/>
  <c r="AG138" i="87"/>
  <c r="AA142" i="87"/>
  <c r="AB142" i="87" s="1"/>
  <c r="X142" i="87"/>
  <c r="Y142" i="87" s="1"/>
  <c r="U148" i="87"/>
  <c r="J148" i="87"/>
  <c r="T147" i="87"/>
  <c r="M147" i="87" s="1"/>
  <c r="X145" i="87"/>
  <c r="Y145" i="87" s="1"/>
  <c r="AA145" i="87"/>
  <c r="AB145" i="87" s="1"/>
  <c r="X141" i="87"/>
  <c r="Y141" i="87" s="1"/>
  <c r="AA141" i="87"/>
  <c r="AB141" i="87" s="1"/>
  <c r="Q141" i="87"/>
  <c r="L141" i="87" s="1"/>
  <c r="CE150" i="87"/>
  <c r="P150" i="87" s="1"/>
  <c r="D150" i="87" s="1"/>
  <c r="B152" i="87"/>
  <c r="CD151" i="87"/>
  <c r="CB151" i="87"/>
  <c r="BZ151" i="87"/>
  <c r="BX151" i="87"/>
  <c r="BV151" i="87"/>
  <c r="BT151" i="87"/>
  <c r="BR151" i="87"/>
  <c r="BP151" i="87"/>
  <c r="BN151" i="87"/>
  <c r="BL151" i="87"/>
  <c r="BJ151" i="87"/>
  <c r="BH151" i="87"/>
  <c r="Z151" i="87"/>
  <c r="C151" i="87"/>
  <c r="N151" i="87" s="1"/>
  <c r="CC151" i="87"/>
  <c r="CA151" i="87"/>
  <c r="BY151" i="87"/>
  <c r="BW151" i="87"/>
  <c r="BU151" i="87"/>
  <c r="BS151" i="87"/>
  <c r="BQ151" i="87"/>
  <c r="BO151" i="87"/>
  <c r="BM151" i="87"/>
  <c r="BK151" i="87"/>
  <c r="BI151" i="87"/>
  <c r="BG151" i="87"/>
  <c r="CF150" i="87"/>
  <c r="E150" i="87" s="1"/>
  <c r="V149" i="87"/>
  <c r="R149" i="87"/>
  <c r="K149" i="87"/>
  <c r="A149" i="87"/>
  <c r="W149" i="87"/>
  <c r="S149" i="87"/>
  <c r="M149" i="87" s="1"/>
  <c r="L149" i="87"/>
  <c r="AE143" i="87"/>
  <c r="CF149" i="87"/>
  <c r="E149" i="87" s="1"/>
  <c r="R132" i="74"/>
  <c r="K131" i="74"/>
  <c r="B260" i="74"/>
  <c r="Q122" i="74"/>
  <c r="L121" i="74"/>
  <c r="CF147" i="74"/>
  <c r="E147" i="74" s="1"/>
  <c r="M145" i="74"/>
  <c r="U145" i="74"/>
  <c r="CE148" i="74"/>
  <c r="P148" i="74" s="1"/>
  <c r="D148" i="74" s="1"/>
  <c r="BG149" i="74"/>
  <c r="BI149" i="74"/>
  <c r="BK149" i="74"/>
  <c r="BM149" i="74"/>
  <c r="BO149" i="74"/>
  <c r="BQ149" i="74"/>
  <c r="BS149" i="74"/>
  <c r="BU149" i="74"/>
  <c r="BW149" i="74"/>
  <c r="BY149" i="74"/>
  <c r="CA149" i="74"/>
  <c r="CC149" i="74"/>
  <c r="Z149" i="74"/>
  <c r="C149" i="74"/>
  <c r="N149" i="74" s="1"/>
  <c r="BH149" i="74"/>
  <c r="BJ149" i="74"/>
  <c r="BL149" i="74"/>
  <c r="BN149" i="74"/>
  <c r="BP149" i="74"/>
  <c r="BR149" i="74"/>
  <c r="BT149" i="74"/>
  <c r="BV149" i="74"/>
  <c r="BX149" i="74"/>
  <c r="BZ149" i="74"/>
  <c r="CB149" i="74"/>
  <c r="CD149" i="74"/>
  <c r="AD124" i="87" l="1"/>
  <c r="AC125" i="87"/>
  <c r="AE142" i="87"/>
  <c r="U149" i="87"/>
  <c r="J149" i="87"/>
  <c r="W150" i="87"/>
  <c r="S150" i="87"/>
  <c r="M150" i="87" s="1"/>
  <c r="L150" i="87"/>
  <c r="V150" i="87"/>
  <c r="R150" i="87"/>
  <c r="K150" i="87"/>
  <c r="A150" i="87"/>
  <c r="X149" i="87"/>
  <c r="Y149" i="87" s="1"/>
  <c r="AA149" i="87"/>
  <c r="AB149" i="87" s="1"/>
  <c r="CE151" i="87"/>
  <c r="P151" i="87" s="1"/>
  <c r="D151" i="87" s="1"/>
  <c r="CC152" i="87"/>
  <c r="CA152" i="87"/>
  <c r="BY152" i="87"/>
  <c r="BW152" i="87"/>
  <c r="BU152" i="87"/>
  <c r="BS152" i="87"/>
  <c r="BQ152" i="87"/>
  <c r="BO152" i="87"/>
  <c r="BM152" i="87"/>
  <c r="BK152" i="87"/>
  <c r="BI152" i="87"/>
  <c r="BG152" i="87"/>
  <c r="B153" i="87"/>
  <c r="CD152" i="87"/>
  <c r="CB152" i="87"/>
  <c r="BZ152" i="87"/>
  <c r="BX152" i="87"/>
  <c r="BV152" i="87"/>
  <c r="BT152" i="87"/>
  <c r="BR152" i="87"/>
  <c r="BP152" i="87"/>
  <c r="BN152" i="87"/>
  <c r="BL152" i="87"/>
  <c r="BJ152" i="87"/>
  <c r="BH152" i="87"/>
  <c r="Z152" i="87"/>
  <c r="C152" i="87"/>
  <c r="N152" i="87" s="1"/>
  <c r="T148" i="87"/>
  <c r="Q142" i="87"/>
  <c r="AH138" i="87"/>
  <c r="AI138" i="87" s="1"/>
  <c r="AJ138" i="87" s="1"/>
  <c r="AK138" i="87" s="1"/>
  <c r="AL138" i="87" s="1"/>
  <c r="AM138" i="87" s="1"/>
  <c r="AN138" i="87" s="1"/>
  <c r="AO138" i="87" s="1"/>
  <c r="AP138" i="87" s="1"/>
  <c r="AQ138" i="87" s="1"/>
  <c r="AR138" i="87" s="1"/>
  <c r="AS138" i="87" s="1"/>
  <c r="AT138" i="87" s="1"/>
  <c r="AU138" i="87" s="1"/>
  <c r="AV138" i="87" s="1"/>
  <c r="AW138" i="87" s="1"/>
  <c r="AX138" i="87" s="1"/>
  <c r="AY138" i="87" s="1"/>
  <c r="AZ138" i="87" s="1"/>
  <c r="BA138" i="87" s="1"/>
  <c r="AG139" i="87"/>
  <c r="K132" i="74"/>
  <c r="R133" i="74"/>
  <c r="B261" i="74"/>
  <c r="Q123" i="74"/>
  <c r="L122" i="74"/>
  <c r="Z150" i="74"/>
  <c r="BG150" i="74"/>
  <c r="BI150" i="74"/>
  <c r="BK150" i="74"/>
  <c r="BM150" i="74"/>
  <c r="BO150" i="74"/>
  <c r="BQ150" i="74"/>
  <c r="BS150" i="74"/>
  <c r="BU150" i="74"/>
  <c r="BW150" i="74"/>
  <c r="BY150" i="74"/>
  <c r="CA150" i="74"/>
  <c r="CC150" i="74"/>
  <c r="C150" i="74"/>
  <c r="N150" i="74" s="1"/>
  <c r="BH150" i="74"/>
  <c r="BJ150" i="74"/>
  <c r="BL150" i="74"/>
  <c r="BN150" i="74"/>
  <c r="BP150" i="74"/>
  <c r="BR150" i="74"/>
  <c r="BT150" i="74"/>
  <c r="BV150" i="74"/>
  <c r="BX150" i="74"/>
  <c r="BZ150" i="74"/>
  <c r="CB150" i="74"/>
  <c r="CD150" i="74"/>
  <c r="CE149" i="74"/>
  <c r="P149" i="74" s="1"/>
  <c r="D149" i="74" s="1"/>
  <c r="CF148" i="74"/>
  <c r="E148" i="74" s="1"/>
  <c r="AD125" i="87" l="1"/>
  <c r="AC126" i="87"/>
  <c r="U150" i="87"/>
  <c r="J150" i="87"/>
  <c r="T149" i="87"/>
  <c r="AE141" i="87"/>
  <c r="AH139" i="87"/>
  <c r="AI139" i="87" s="1"/>
  <c r="AJ139" i="87" s="1"/>
  <c r="AK139" i="87" s="1"/>
  <c r="AL139" i="87" s="1"/>
  <c r="AM139" i="87" s="1"/>
  <c r="AN139" i="87" s="1"/>
  <c r="AO139" i="87" s="1"/>
  <c r="AP139" i="87" s="1"/>
  <c r="AQ139" i="87" s="1"/>
  <c r="AR139" i="87" s="1"/>
  <c r="AS139" i="87" s="1"/>
  <c r="AT139" i="87" s="1"/>
  <c r="AU139" i="87" s="1"/>
  <c r="AV139" i="87" s="1"/>
  <c r="AW139" i="87" s="1"/>
  <c r="AX139" i="87" s="1"/>
  <c r="AY139" i="87" s="1"/>
  <c r="AZ139" i="87" s="1"/>
  <c r="BA139" i="87" s="1"/>
  <c r="AG140" i="87"/>
  <c r="AH140" i="87" s="1"/>
  <c r="AI140" i="87" s="1"/>
  <c r="AJ140" i="87" s="1"/>
  <c r="AK140" i="87" s="1"/>
  <c r="AL140" i="87" s="1"/>
  <c r="AM140" i="87" s="1"/>
  <c r="AN140" i="87" s="1"/>
  <c r="AO140" i="87" s="1"/>
  <c r="AP140" i="87" s="1"/>
  <c r="AQ140" i="87" s="1"/>
  <c r="AR140" i="87" s="1"/>
  <c r="AS140" i="87" s="1"/>
  <c r="AT140" i="87" s="1"/>
  <c r="AU140" i="87" s="1"/>
  <c r="AV140" i="87" s="1"/>
  <c r="AW140" i="87" s="1"/>
  <c r="AX140" i="87" s="1"/>
  <c r="AY140" i="87" s="1"/>
  <c r="AZ140" i="87" s="1"/>
  <c r="BA140" i="87" s="1"/>
  <c r="L142" i="87"/>
  <c r="Q143" i="87"/>
  <c r="CE152" i="87"/>
  <c r="P152" i="87" s="1"/>
  <c r="D152" i="87" s="1"/>
  <c r="B154" i="87"/>
  <c r="CD153" i="87"/>
  <c r="CB153" i="87"/>
  <c r="BZ153" i="87"/>
  <c r="BX153" i="87"/>
  <c r="BV153" i="87"/>
  <c r="BT153" i="87"/>
  <c r="CC153" i="87"/>
  <c r="CA153" i="87"/>
  <c r="BY153" i="87"/>
  <c r="BW153" i="87"/>
  <c r="BU153" i="87"/>
  <c r="BR153" i="87"/>
  <c r="BP153" i="87"/>
  <c r="BN153" i="87"/>
  <c r="BL153" i="87"/>
  <c r="BJ153" i="87"/>
  <c r="BH153" i="87"/>
  <c r="Z153" i="87"/>
  <c r="C153" i="87"/>
  <c r="N153" i="87" s="1"/>
  <c r="BS153" i="87"/>
  <c r="BQ153" i="87"/>
  <c r="BO153" i="87"/>
  <c r="BM153" i="87"/>
  <c r="BK153" i="87"/>
  <c r="BI153" i="87"/>
  <c r="BG153" i="87"/>
  <c r="CF152" i="87"/>
  <c r="E152" i="87" s="1"/>
  <c r="V151" i="87"/>
  <c r="R151" i="87"/>
  <c r="K151" i="87"/>
  <c r="A151" i="87"/>
  <c r="W151" i="87"/>
  <c r="S151" i="87"/>
  <c r="M151" i="87" s="1"/>
  <c r="L151" i="87"/>
  <c r="AA150" i="87"/>
  <c r="AB150" i="87" s="1"/>
  <c r="X150" i="87"/>
  <c r="Y150" i="87" s="1"/>
  <c r="CF151" i="87"/>
  <c r="E151" i="87" s="1"/>
  <c r="K133" i="74"/>
  <c r="R134" i="74"/>
  <c r="B262" i="74"/>
  <c r="L123" i="74"/>
  <c r="Q124" i="74"/>
  <c r="CF149" i="74"/>
  <c r="E149" i="74" s="1"/>
  <c r="CE150" i="74"/>
  <c r="P150" i="74" s="1"/>
  <c r="D150" i="74" s="1"/>
  <c r="BG151" i="74"/>
  <c r="BI151" i="74"/>
  <c r="BK151" i="74"/>
  <c r="BM151" i="74"/>
  <c r="BO151" i="74"/>
  <c r="BQ151" i="74"/>
  <c r="BS151" i="74"/>
  <c r="BU151" i="74"/>
  <c r="BW151" i="74"/>
  <c r="BY151" i="74"/>
  <c r="CA151" i="74"/>
  <c r="CC151" i="74"/>
  <c r="Z151" i="74"/>
  <c r="C151" i="74"/>
  <c r="N151" i="74" s="1"/>
  <c r="BH151" i="74"/>
  <c r="BJ151" i="74"/>
  <c r="BL151" i="74"/>
  <c r="BN151" i="74"/>
  <c r="BP151" i="74"/>
  <c r="BR151" i="74"/>
  <c r="BT151" i="74"/>
  <c r="BV151" i="74"/>
  <c r="BX151" i="74"/>
  <c r="BZ151" i="74"/>
  <c r="CB151" i="74"/>
  <c r="CD151" i="74"/>
  <c r="AD126" i="87" l="1"/>
  <c r="AC127" i="87"/>
  <c r="X151" i="87"/>
  <c r="Y151" i="87" s="1"/>
  <c r="AA151" i="87"/>
  <c r="AB151" i="87" s="1"/>
  <c r="CC154" i="87"/>
  <c r="CA154" i="87"/>
  <c r="BY154" i="87"/>
  <c r="BW154" i="87"/>
  <c r="BU154" i="87"/>
  <c r="BS154" i="87"/>
  <c r="BQ154" i="87"/>
  <c r="BO154" i="87"/>
  <c r="BM154" i="87"/>
  <c r="BK154" i="87"/>
  <c r="BI154" i="87"/>
  <c r="BG154" i="87"/>
  <c r="AE154" i="87"/>
  <c r="B155" i="87"/>
  <c r="CD154" i="87"/>
  <c r="CB154" i="87"/>
  <c r="BZ154" i="87"/>
  <c r="BX154" i="87"/>
  <c r="BV154" i="87"/>
  <c r="BT154" i="87"/>
  <c r="BR154" i="87"/>
  <c r="BP154" i="87"/>
  <c r="BN154" i="87"/>
  <c r="BL154" i="87"/>
  <c r="BJ154" i="87"/>
  <c r="BH154" i="87"/>
  <c r="CE154" i="87" s="1"/>
  <c r="Z154" i="87"/>
  <c r="P154" i="87"/>
  <c r="D154" i="87" s="1"/>
  <c r="C154" i="87"/>
  <c r="N154" i="87" s="1"/>
  <c r="L143" i="87"/>
  <c r="Q144" i="87"/>
  <c r="AG141" i="87"/>
  <c r="U151" i="87"/>
  <c r="J151" i="87"/>
  <c r="CF153" i="87"/>
  <c r="E153" i="87" s="1"/>
  <c r="CE153" i="87"/>
  <c r="P153" i="87" s="1"/>
  <c r="D153" i="87" s="1"/>
  <c r="S152" i="87"/>
  <c r="M152" i="87" s="1"/>
  <c r="V152" i="87"/>
  <c r="R152" i="87"/>
  <c r="K152" i="87" s="1"/>
  <c r="A152" i="87"/>
  <c r="T150" i="87"/>
  <c r="K134" i="74"/>
  <c r="R135" i="74"/>
  <c r="B263" i="74"/>
  <c r="CF150" i="74"/>
  <c r="E150" i="74" s="1"/>
  <c r="L124" i="74"/>
  <c r="Q125" i="74"/>
  <c r="S149" i="74"/>
  <c r="J149" i="74" s="1"/>
  <c r="V149" i="74"/>
  <c r="A149" i="74"/>
  <c r="Z152" i="74"/>
  <c r="BG152" i="74"/>
  <c r="BI152" i="74"/>
  <c r="BK152" i="74"/>
  <c r="BM152" i="74"/>
  <c r="BO152" i="74"/>
  <c r="BQ152" i="74"/>
  <c r="BS152" i="74"/>
  <c r="BU152" i="74"/>
  <c r="BW152" i="74"/>
  <c r="BY152" i="74"/>
  <c r="CA152" i="74"/>
  <c r="CC152" i="74"/>
  <c r="C152" i="74"/>
  <c r="N152" i="74" s="1"/>
  <c r="BH152" i="74"/>
  <c r="BJ152" i="74"/>
  <c r="BL152" i="74"/>
  <c r="BN152" i="74"/>
  <c r="BP152" i="74"/>
  <c r="BR152" i="74"/>
  <c r="BT152" i="74"/>
  <c r="BV152" i="74"/>
  <c r="BX152" i="74"/>
  <c r="BZ152" i="74"/>
  <c r="CB152" i="74"/>
  <c r="CD152" i="74"/>
  <c r="CE151" i="74"/>
  <c r="P151" i="74" s="1"/>
  <c r="D151" i="74" s="1"/>
  <c r="AD127" i="87" l="1"/>
  <c r="AC128" i="87"/>
  <c r="T151" i="87"/>
  <c r="AG142" i="87"/>
  <c r="L144" i="87"/>
  <c r="Q145" i="87"/>
  <c r="V154" i="87"/>
  <c r="A154" i="87"/>
  <c r="B156" i="87"/>
  <c r="CD155" i="87"/>
  <c r="CB155" i="87"/>
  <c r="BZ155" i="87"/>
  <c r="BX155" i="87"/>
  <c r="BV155" i="87"/>
  <c r="BT155" i="87"/>
  <c r="BR155" i="87"/>
  <c r="BP155" i="87"/>
  <c r="BN155" i="87"/>
  <c r="BL155" i="87"/>
  <c r="BJ155" i="87"/>
  <c r="BH155" i="87"/>
  <c r="Z155" i="87"/>
  <c r="C155" i="87"/>
  <c r="N155" i="87" s="1"/>
  <c r="CC155" i="87"/>
  <c r="CA155" i="87"/>
  <c r="BY155" i="87"/>
  <c r="BW155" i="87"/>
  <c r="BU155" i="87"/>
  <c r="BS155" i="87"/>
  <c r="BQ155" i="87"/>
  <c r="BO155" i="87"/>
  <c r="BM155" i="87"/>
  <c r="BK155" i="87"/>
  <c r="BI155" i="87"/>
  <c r="BG155" i="87"/>
  <c r="CF154" i="87"/>
  <c r="E154" i="87" s="1"/>
  <c r="U152" i="87"/>
  <c r="J152" i="87"/>
  <c r="V153" i="87"/>
  <c r="W152" i="87" s="1"/>
  <c r="R153" i="87"/>
  <c r="R154" i="87" s="1"/>
  <c r="K154" i="87" s="1"/>
  <c r="K153" i="87"/>
  <c r="A153" i="87"/>
  <c r="W153" i="87"/>
  <c r="S153" i="87" s="1"/>
  <c r="BB147" i="87"/>
  <c r="BB146" i="87" s="1"/>
  <c r="BB145" i="87" s="1"/>
  <c r="BB144" i="87" s="1"/>
  <c r="BB143" i="87" s="1"/>
  <c r="BB142" i="87" s="1"/>
  <c r="BB141" i="87" s="1"/>
  <c r="AH141" i="87" s="1"/>
  <c r="AI141" i="87" s="1"/>
  <c r="AJ141" i="87" s="1"/>
  <c r="AK141" i="87" s="1"/>
  <c r="AL141" i="87" s="1"/>
  <c r="AM141" i="87" s="1"/>
  <c r="AN141" i="87" s="1"/>
  <c r="AO141" i="87" s="1"/>
  <c r="AP141" i="87" s="1"/>
  <c r="AQ141" i="87" s="1"/>
  <c r="AR141" i="87" s="1"/>
  <c r="AS141" i="87" s="1"/>
  <c r="AT141" i="87" s="1"/>
  <c r="AU141" i="87" s="1"/>
  <c r="AV141" i="87" s="1"/>
  <c r="AW141" i="87" s="1"/>
  <c r="AX141" i="87" s="1"/>
  <c r="AY141" i="87" s="1"/>
  <c r="AZ141" i="87" s="1"/>
  <c r="BA141" i="87" s="1"/>
  <c r="AE153" i="87"/>
  <c r="Q126" i="74"/>
  <c r="L125" i="74"/>
  <c r="K135" i="74"/>
  <c r="R136" i="74"/>
  <c r="B264" i="74"/>
  <c r="CF151" i="74"/>
  <c r="E151" i="74" s="1"/>
  <c r="CE152" i="74"/>
  <c r="P152" i="74" s="1"/>
  <c r="D152" i="74" s="1"/>
  <c r="BG153" i="74"/>
  <c r="BI153" i="74"/>
  <c r="BK153" i="74"/>
  <c r="BM153" i="74"/>
  <c r="BO153" i="74"/>
  <c r="BQ153" i="74"/>
  <c r="BS153" i="74"/>
  <c r="BU153" i="74"/>
  <c r="BW153" i="74"/>
  <c r="BY153" i="74"/>
  <c r="CA153" i="74"/>
  <c r="CC153" i="74"/>
  <c r="Z153" i="74"/>
  <c r="C153" i="74"/>
  <c r="N153" i="74" s="1"/>
  <c r="BH153" i="74"/>
  <c r="BJ153" i="74"/>
  <c r="BL153" i="74"/>
  <c r="BN153" i="74"/>
  <c r="BP153" i="74"/>
  <c r="BR153" i="74"/>
  <c r="BT153" i="74"/>
  <c r="BV153" i="74"/>
  <c r="BX153" i="74"/>
  <c r="BZ153" i="74"/>
  <c r="CB153" i="74"/>
  <c r="CD153" i="74"/>
  <c r="S150" i="74"/>
  <c r="J150" i="74" s="1"/>
  <c r="V150" i="74"/>
  <c r="A150" i="74"/>
  <c r="M149" i="74"/>
  <c r="AD128" i="87" l="1"/>
  <c r="AC129" i="87"/>
  <c r="AE152" i="87"/>
  <c r="U153" i="87"/>
  <c r="J153" i="87"/>
  <c r="T152" i="87"/>
  <c r="CE155" i="87"/>
  <c r="P155" i="87" s="1"/>
  <c r="D155" i="87" s="1"/>
  <c r="CC156" i="87"/>
  <c r="CA156" i="87"/>
  <c r="BY156" i="87"/>
  <c r="BW156" i="87"/>
  <c r="BU156" i="87"/>
  <c r="BS156" i="87"/>
  <c r="BQ156" i="87"/>
  <c r="BO156" i="87"/>
  <c r="BM156" i="87"/>
  <c r="BK156" i="87"/>
  <c r="BI156" i="87"/>
  <c r="BG156" i="87"/>
  <c r="B157" i="87"/>
  <c r="CD156" i="87"/>
  <c r="CB156" i="87"/>
  <c r="BZ156" i="87"/>
  <c r="BX156" i="87"/>
  <c r="BV156" i="87"/>
  <c r="BT156" i="87"/>
  <c r="BR156" i="87"/>
  <c r="BP156" i="87"/>
  <c r="BN156" i="87"/>
  <c r="BL156" i="87"/>
  <c r="BJ156" i="87"/>
  <c r="BH156" i="87"/>
  <c r="Z156" i="87"/>
  <c r="C156" i="87"/>
  <c r="N156" i="87" s="1"/>
  <c r="W148" i="87"/>
  <c r="L145" i="87"/>
  <c r="Q146" i="87"/>
  <c r="AH142" i="87"/>
  <c r="AI142" i="87" s="1"/>
  <c r="AJ142" i="87" s="1"/>
  <c r="AK142" i="87" s="1"/>
  <c r="AL142" i="87" s="1"/>
  <c r="AM142" i="87" s="1"/>
  <c r="AN142" i="87" s="1"/>
  <c r="AO142" i="87" s="1"/>
  <c r="AP142" i="87" s="1"/>
  <c r="AQ142" i="87" s="1"/>
  <c r="AR142" i="87" s="1"/>
  <c r="AS142" i="87" s="1"/>
  <c r="AT142" i="87" s="1"/>
  <c r="AU142" i="87" s="1"/>
  <c r="AV142" i="87" s="1"/>
  <c r="AW142" i="87" s="1"/>
  <c r="AX142" i="87" s="1"/>
  <c r="AY142" i="87" s="1"/>
  <c r="AZ142" i="87" s="1"/>
  <c r="BA142" i="87" s="1"/>
  <c r="AG143" i="87"/>
  <c r="X153" i="87"/>
  <c r="Y153" i="87" s="1"/>
  <c r="AA153" i="87"/>
  <c r="AB153" i="87" s="1"/>
  <c r="AA152" i="87"/>
  <c r="AB152" i="87" s="1"/>
  <c r="X152" i="87"/>
  <c r="Y152" i="87" s="1"/>
  <c r="CF155" i="87"/>
  <c r="E155" i="87" s="1"/>
  <c r="W154" i="87"/>
  <c r="S154" i="87" s="1"/>
  <c r="R137" i="74"/>
  <c r="K136" i="74"/>
  <c r="Q127" i="74"/>
  <c r="L126" i="74"/>
  <c r="CF152" i="74"/>
  <c r="E152" i="74" s="1"/>
  <c r="B265" i="74"/>
  <c r="V148" i="74"/>
  <c r="A148" i="74"/>
  <c r="CE153" i="74"/>
  <c r="P153" i="74" s="1"/>
  <c r="D153" i="74" s="1"/>
  <c r="M150" i="74"/>
  <c r="S151" i="74"/>
  <c r="J151" i="74" s="1"/>
  <c r="V151" i="74"/>
  <c r="A151" i="74"/>
  <c r="Z154" i="74"/>
  <c r="BG154" i="74"/>
  <c r="BI154" i="74"/>
  <c r="BK154" i="74"/>
  <c r="BM154" i="74"/>
  <c r="BO154" i="74"/>
  <c r="BQ154" i="74"/>
  <c r="BS154" i="74"/>
  <c r="BU154" i="74"/>
  <c r="BW154" i="74"/>
  <c r="BY154" i="74"/>
  <c r="CA154" i="74"/>
  <c r="CC154" i="74"/>
  <c r="C154" i="74"/>
  <c r="N154" i="74" s="1"/>
  <c r="BH154" i="74"/>
  <c r="BJ154" i="74"/>
  <c r="BL154" i="74"/>
  <c r="BN154" i="74"/>
  <c r="BP154" i="74"/>
  <c r="BR154" i="74"/>
  <c r="BT154" i="74"/>
  <c r="BV154" i="74"/>
  <c r="BX154" i="74"/>
  <c r="BZ154" i="74"/>
  <c r="CB154" i="74"/>
  <c r="CD154" i="74"/>
  <c r="AD129" i="87" l="1"/>
  <c r="AC130" i="87"/>
  <c r="J154" i="87"/>
  <c r="U154" i="87"/>
  <c r="AH143" i="87"/>
  <c r="AI143" i="87" s="1"/>
  <c r="AJ143" i="87" s="1"/>
  <c r="AK143" i="87" s="1"/>
  <c r="AL143" i="87" s="1"/>
  <c r="AM143" i="87" s="1"/>
  <c r="AN143" i="87" s="1"/>
  <c r="AO143" i="87" s="1"/>
  <c r="AP143" i="87" s="1"/>
  <c r="AQ143" i="87" s="1"/>
  <c r="AR143" i="87" s="1"/>
  <c r="AS143" i="87" s="1"/>
  <c r="AT143" i="87" s="1"/>
  <c r="AU143" i="87" s="1"/>
  <c r="AV143" i="87" s="1"/>
  <c r="AW143" i="87" s="1"/>
  <c r="AX143" i="87" s="1"/>
  <c r="AY143" i="87" s="1"/>
  <c r="AZ143" i="87" s="1"/>
  <c r="BA143" i="87" s="1"/>
  <c r="AG144" i="87"/>
  <c r="L146" i="87"/>
  <c r="Q147" i="87"/>
  <c r="L147" i="87" s="1"/>
  <c r="AA148" i="87"/>
  <c r="AB148" i="87" s="1"/>
  <c r="Q148" i="87"/>
  <c r="X148" i="87"/>
  <c r="Y148" i="87" s="1"/>
  <c r="CE156" i="87"/>
  <c r="P156" i="87" s="1"/>
  <c r="D156" i="87" s="1"/>
  <c r="B158" i="87"/>
  <c r="CD157" i="87"/>
  <c r="CB157" i="87"/>
  <c r="BZ157" i="87"/>
  <c r="BX157" i="87"/>
  <c r="BV157" i="87"/>
  <c r="BT157" i="87"/>
  <c r="BR157" i="87"/>
  <c r="BP157" i="87"/>
  <c r="BN157" i="87"/>
  <c r="BL157" i="87"/>
  <c r="BJ157" i="87"/>
  <c r="BH157" i="87"/>
  <c r="Z157" i="87"/>
  <c r="C157" i="87"/>
  <c r="N157" i="87" s="1"/>
  <c r="CC157" i="87"/>
  <c r="CA157" i="87"/>
  <c r="BY157" i="87"/>
  <c r="BW157" i="87"/>
  <c r="BU157" i="87"/>
  <c r="BS157" i="87"/>
  <c r="BQ157" i="87"/>
  <c r="BO157" i="87"/>
  <c r="BM157" i="87"/>
  <c r="BK157" i="87"/>
  <c r="BI157" i="87"/>
  <c r="BG157" i="87"/>
  <c r="CF156" i="87"/>
  <c r="E156" i="87" s="1"/>
  <c r="V155" i="87"/>
  <c r="R155" i="87"/>
  <c r="K155" i="87"/>
  <c r="A155" i="87"/>
  <c r="S155" i="87"/>
  <c r="M155" i="87" s="1"/>
  <c r="AA154" i="87"/>
  <c r="AB154" i="87" s="1"/>
  <c r="X154" i="87"/>
  <c r="Y154" i="87" s="1"/>
  <c r="T153" i="87"/>
  <c r="AE151" i="87"/>
  <c r="Q128" i="74"/>
  <c r="L127" i="74"/>
  <c r="K137" i="74"/>
  <c r="R138" i="74"/>
  <c r="BB147" i="74"/>
  <c r="BB146" i="74" s="1"/>
  <c r="BB145" i="74" s="1"/>
  <c r="BB144" i="74" s="1"/>
  <c r="BB143" i="74" s="1"/>
  <c r="BB142" i="74" s="1"/>
  <c r="BB141" i="74" s="1"/>
  <c r="B266" i="74"/>
  <c r="S152" i="74"/>
  <c r="J152" i="74" s="1"/>
  <c r="V152" i="74"/>
  <c r="A152" i="74"/>
  <c r="CE154" i="74"/>
  <c r="P154" i="74" s="1"/>
  <c r="D154" i="74" s="1"/>
  <c r="BG155" i="74"/>
  <c r="BI155" i="74"/>
  <c r="BK155" i="74"/>
  <c r="BM155" i="74"/>
  <c r="BO155" i="74"/>
  <c r="BQ155" i="74"/>
  <c r="BS155" i="74"/>
  <c r="BU155" i="74"/>
  <c r="BW155" i="74"/>
  <c r="BY155" i="74"/>
  <c r="CA155" i="74"/>
  <c r="CC155" i="74"/>
  <c r="Z155" i="74"/>
  <c r="C155" i="74"/>
  <c r="N155" i="74" s="1"/>
  <c r="BH155" i="74"/>
  <c r="BJ155" i="74"/>
  <c r="BL155" i="74"/>
  <c r="BN155" i="74"/>
  <c r="BP155" i="74"/>
  <c r="BR155" i="74"/>
  <c r="BT155" i="74"/>
  <c r="BV155" i="74"/>
  <c r="BX155" i="74"/>
  <c r="BZ155" i="74"/>
  <c r="CB155" i="74"/>
  <c r="CD155" i="74"/>
  <c r="M151" i="74"/>
  <c r="V146" i="74"/>
  <c r="A146" i="74"/>
  <c r="CF153" i="74"/>
  <c r="E153" i="74" s="1"/>
  <c r="V147" i="74"/>
  <c r="A147" i="74"/>
  <c r="AD130" i="87" l="1"/>
  <c r="AC131" i="87"/>
  <c r="T154" i="87"/>
  <c r="M154" i="87" s="1"/>
  <c r="M153" i="87"/>
  <c r="AE150" i="87"/>
  <c r="U155" i="87"/>
  <c r="J155" i="87"/>
  <c r="S156" i="87"/>
  <c r="M156" i="87" s="1"/>
  <c r="V156" i="87"/>
  <c r="R156" i="87"/>
  <c r="K156" i="87"/>
  <c r="A156" i="87"/>
  <c r="L148" i="87"/>
  <c r="Q149" i="87"/>
  <c r="Q150" i="87" s="1"/>
  <c r="Q151" i="87" s="1"/>
  <c r="Q152" i="87" s="1"/>
  <c r="AH144" i="87"/>
  <c r="AI144" i="87" s="1"/>
  <c r="AJ144" i="87" s="1"/>
  <c r="AK144" i="87" s="1"/>
  <c r="AL144" i="87" s="1"/>
  <c r="AM144" i="87" s="1"/>
  <c r="AN144" i="87" s="1"/>
  <c r="AO144" i="87" s="1"/>
  <c r="AP144" i="87" s="1"/>
  <c r="AQ144" i="87" s="1"/>
  <c r="AR144" i="87" s="1"/>
  <c r="AS144" i="87" s="1"/>
  <c r="AT144" i="87" s="1"/>
  <c r="AU144" i="87" s="1"/>
  <c r="AV144" i="87" s="1"/>
  <c r="AW144" i="87" s="1"/>
  <c r="AX144" i="87" s="1"/>
  <c r="AY144" i="87" s="1"/>
  <c r="AZ144" i="87" s="1"/>
  <c r="BA144" i="87" s="1"/>
  <c r="AG145" i="87"/>
  <c r="CE157" i="87"/>
  <c r="P157" i="87" s="1"/>
  <c r="D157" i="87" s="1"/>
  <c r="CC158" i="87"/>
  <c r="CA158" i="87"/>
  <c r="BY158" i="87"/>
  <c r="BW158" i="87"/>
  <c r="BU158" i="87"/>
  <c r="BS158" i="87"/>
  <c r="BQ158" i="87"/>
  <c r="BO158" i="87"/>
  <c r="BM158" i="87"/>
  <c r="BK158" i="87"/>
  <c r="BI158" i="87"/>
  <c r="BG158" i="87"/>
  <c r="B159" i="87"/>
  <c r="CD158" i="87"/>
  <c r="CB158" i="87"/>
  <c r="BZ158" i="87"/>
  <c r="BX158" i="87"/>
  <c r="BV158" i="87"/>
  <c r="BT158" i="87"/>
  <c r="BR158" i="87"/>
  <c r="BP158" i="87"/>
  <c r="BN158" i="87"/>
  <c r="BL158" i="87"/>
  <c r="BJ158" i="87"/>
  <c r="BH158" i="87"/>
  <c r="CE158" i="87" s="1"/>
  <c r="P158" i="87" s="1"/>
  <c r="D158" i="87" s="1"/>
  <c r="Z158" i="87"/>
  <c r="C158" i="87"/>
  <c r="N158" i="87" s="1"/>
  <c r="R139" i="74"/>
  <c r="K138" i="74"/>
  <c r="Q129" i="74"/>
  <c r="L128" i="74"/>
  <c r="W146" i="74"/>
  <c r="X146" i="74" s="1"/>
  <c r="W145" i="74"/>
  <c r="X145" i="74" s="1"/>
  <c r="W143" i="74"/>
  <c r="X143" i="74" s="1"/>
  <c r="W144" i="74"/>
  <c r="X144" i="74" s="1"/>
  <c r="W141" i="74"/>
  <c r="X141" i="74" s="1"/>
  <c r="W142" i="74"/>
  <c r="X142" i="74" s="1"/>
  <c r="W147" i="74"/>
  <c r="X147" i="74" s="1"/>
  <c r="CF154" i="74"/>
  <c r="E154" i="74" s="1"/>
  <c r="B267" i="74"/>
  <c r="CE155" i="74"/>
  <c r="P155" i="74" s="1"/>
  <c r="D155" i="74" s="1"/>
  <c r="M152" i="74"/>
  <c r="Z156" i="74"/>
  <c r="BG156" i="74"/>
  <c r="BI156" i="74"/>
  <c r="BK156" i="74"/>
  <c r="BM156" i="74"/>
  <c r="BO156" i="74"/>
  <c r="BQ156" i="74"/>
  <c r="BS156" i="74"/>
  <c r="BU156" i="74"/>
  <c r="BW156" i="74"/>
  <c r="BY156" i="74"/>
  <c r="CA156" i="74"/>
  <c r="CC156" i="74"/>
  <c r="C156" i="74"/>
  <c r="N156" i="74" s="1"/>
  <c r="BH156" i="74"/>
  <c r="BJ156" i="74"/>
  <c r="BL156" i="74"/>
  <c r="BN156" i="74"/>
  <c r="BP156" i="74"/>
  <c r="BR156" i="74"/>
  <c r="BT156" i="74"/>
  <c r="BV156" i="74"/>
  <c r="BX156" i="74"/>
  <c r="BZ156" i="74"/>
  <c r="CB156" i="74"/>
  <c r="CD156" i="74"/>
  <c r="AD131" i="87" l="1"/>
  <c r="AC132" i="87"/>
  <c r="S158" i="87"/>
  <c r="M158" i="87" s="1"/>
  <c r="V158" i="87"/>
  <c r="A158" i="87"/>
  <c r="B160" i="87"/>
  <c r="CD159" i="87"/>
  <c r="CB159" i="87"/>
  <c r="BZ159" i="87"/>
  <c r="BX159" i="87"/>
  <c r="BV159" i="87"/>
  <c r="BT159" i="87"/>
  <c r="BR159" i="87"/>
  <c r="BP159" i="87"/>
  <c r="BN159" i="87"/>
  <c r="BL159" i="87"/>
  <c r="BJ159" i="87"/>
  <c r="BH159" i="87"/>
  <c r="Z159" i="87"/>
  <c r="C159" i="87"/>
  <c r="N159" i="87" s="1"/>
  <c r="CC159" i="87"/>
  <c r="CA159" i="87"/>
  <c r="BY159" i="87"/>
  <c r="BW159" i="87"/>
  <c r="BU159" i="87"/>
  <c r="BS159" i="87"/>
  <c r="BQ159" i="87"/>
  <c r="BO159" i="87"/>
  <c r="BM159" i="87"/>
  <c r="BK159" i="87"/>
  <c r="BI159" i="87"/>
  <c r="BG159" i="87"/>
  <c r="V157" i="87"/>
  <c r="R157" i="87"/>
  <c r="R158" i="87" s="1"/>
  <c r="K158" i="87" s="1"/>
  <c r="A157" i="87"/>
  <c r="S157" i="87"/>
  <c r="M157" i="87" s="1"/>
  <c r="AH145" i="87"/>
  <c r="AI145" i="87" s="1"/>
  <c r="AJ145" i="87" s="1"/>
  <c r="AK145" i="87" s="1"/>
  <c r="AL145" i="87" s="1"/>
  <c r="AM145" i="87" s="1"/>
  <c r="AN145" i="87" s="1"/>
  <c r="AO145" i="87" s="1"/>
  <c r="AP145" i="87" s="1"/>
  <c r="AQ145" i="87" s="1"/>
  <c r="AR145" i="87" s="1"/>
  <c r="AS145" i="87" s="1"/>
  <c r="AT145" i="87" s="1"/>
  <c r="AU145" i="87" s="1"/>
  <c r="AV145" i="87" s="1"/>
  <c r="AW145" i="87" s="1"/>
  <c r="AX145" i="87" s="1"/>
  <c r="AY145" i="87" s="1"/>
  <c r="AZ145" i="87" s="1"/>
  <c r="BA145" i="87" s="1"/>
  <c r="AG146" i="87"/>
  <c r="L152" i="87"/>
  <c r="Q153" i="87"/>
  <c r="CF157" i="87"/>
  <c r="E157" i="87" s="1"/>
  <c r="CF158" i="87"/>
  <c r="E158" i="87" s="1"/>
  <c r="U156" i="87"/>
  <c r="J156" i="87"/>
  <c r="T155" i="87"/>
  <c r="AE149" i="87"/>
  <c r="Q130" i="74"/>
  <c r="L129" i="74"/>
  <c r="R140" i="74"/>
  <c r="K139" i="74"/>
  <c r="B268" i="74"/>
  <c r="CE156" i="74"/>
  <c r="P156" i="74" s="1"/>
  <c r="D156" i="74" s="1"/>
  <c r="AA147" i="74"/>
  <c r="AB147" i="74" s="1"/>
  <c r="S147" i="74"/>
  <c r="J147" i="74" s="1"/>
  <c r="Y147" i="74"/>
  <c r="CF155" i="74"/>
  <c r="E155" i="74" s="1"/>
  <c r="AA146" i="74"/>
  <c r="AB146" i="74" s="1"/>
  <c r="Y146" i="74"/>
  <c r="S146" i="74"/>
  <c r="J146" i="74" s="1"/>
  <c r="AA143" i="74"/>
  <c r="AB143" i="74" s="1"/>
  <c r="Y143" i="74"/>
  <c r="AA144" i="74"/>
  <c r="AB144" i="74" s="1"/>
  <c r="Y144" i="74"/>
  <c r="BG157" i="74"/>
  <c r="BI157" i="74"/>
  <c r="BK157" i="74"/>
  <c r="BM157" i="74"/>
  <c r="BO157" i="74"/>
  <c r="BQ157" i="74"/>
  <c r="BS157" i="74"/>
  <c r="BU157" i="74"/>
  <c r="BW157" i="74"/>
  <c r="BY157" i="74"/>
  <c r="CA157" i="74"/>
  <c r="CC157" i="74"/>
  <c r="Z157" i="74"/>
  <c r="C157" i="74"/>
  <c r="N157" i="74" s="1"/>
  <c r="BH157" i="74"/>
  <c r="BJ157" i="74"/>
  <c r="BL157" i="74"/>
  <c r="BN157" i="74"/>
  <c r="BP157" i="74"/>
  <c r="BR157" i="74"/>
  <c r="BT157" i="74"/>
  <c r="BV157" i="74"/>
  <c r="BX157" i="74"/>
  <c r="BZ157" i="74"/>
  <c r="CB157" i="74"/>
  <c r="CD157" i="74"/>
  <c r="AA145" i="74"/>
  <c r="AB145" i="74" s="1"/>
  <c r="Y145" i="74"/>
  <c r="AA142" i="74"/>
  <c r="AB142" i="74" s="1"/>
  <c r="Y142" i="74"/>
  <c r="AA141" i="74"/>
  <c r="AB141" i="74" s="1"/>
  <c r="Y141" i="74"/>
  <c r="AD132" i="87" l="1"/>
  <c r="AC133" i="87"/>
  <c r="T156" i="87"/>
  <c r="AE148" i="87"/>
  <c r="L153" i="87"/>
  <c r="Q154" i="87"/>
  <c r="L154" i="87" s="1"/>
  <c r="AH146" i="87"/>
  <c r="AI146" i="87" s="1"/>
  <c r="AJ146" i="87" s="1"/>
  <c r="AK146" i="87" s="1"/>
  <c r="AL146" i="87" s="1"/>
  <c r="AM146" i="87" s="1"/>
  <c r="AN146" i="87" s="1"/>
  <c r="AO146" i="87" s="1"/>
  <c r="AP146" i="87" s="1"/>
  <c r="AQ146" i="87" s="1"/>
  <c r="AR146" i="87" s="1"/>
  <c r="AS146" i="87" s="1"/>
  <c r="AT146" i="87" s="1"/>
  <c r="AU146" i="87" s="1"/>
  <c r="AV146" i="87" s="1"/>
  <c r="AW146" i="87" s="1"/>
  <c r="AX146" i="87" s="1"/>
  <c r="AY146" i="87" s="1"/>
  <c r="AZ146" i="87" s="1"/>
  <c r="BA146" i="87" s="1"/>
  <c r="AG147" i="87"/>
  <c r="AH147" i="87" s="1"/>
  <c r="AI147" i="87" s="1"/>
  <c r="AJ147" i="87" s="1"/>
  <c r="AK147" i="87" s="1"/>
  <c r="AL147" i="87" s="1"/>
  <c r="AM147" i="87" s="1"/>
  <c r="AN147" i="87" s="1"/>
  <c r="AO147" i="87" s="1"/>
  <c r="AP147" i="87" s="1"/>
  <c r="AQ147" i="87" s="1"/>
  <c r="AR147" i="87" s="1"/>
  <c r="AS147" i="87" s="1"/>
  <c r="AT147" i="87" s="1"/>
  <c r="AU147" i="87" s="1"/>
  <c r="AV147" i="87" s="1"/>
  <c r="AW147" i="87" s="1"/>
  <c r="AX147" i="87" s="1"/>
  <c r="AY147" i="87" s="1"/>
  <c r="AZ147" i="87" s="1"/>
  <c r="BA147" i="87" s="1"/>
  <c r="U157" i="87"/>
  <c r="J157" i="87"/>
  <c r="U158" i="87"/>
  <c r="J158" i="87"/>
  <c r="K157" i="87"/>
  <c r="CE159" i="87"/>
  <c r="P159" i="87" s="1"/>
  <c r="D159" i="87" s="1"/>
  <c r="CC160" i="87"/>
  <c r="CA160" i="87"/>
  <c r="BY160" i="87"/>
  <c r="BW160" i="87"/>
  <c r="BU160" i="87"/>
  <c r="BS160" i="87"/>
  <c r="BQ160" i="87"/>
  <c r="BO160" i="87"/>
  <c r="BM160" i="87"/>
  <c r="BK160" i="87"/>
  <c r="BI160" i="87"/>
  <c r="BG160" i="87"/>
  <c r="B161" i="87"/>
  <c r="CD160" i="87"/>
  <c r="CB160" i="87"/>
  <c r="BZ160" i="87"/>
  <c r="BX160" i="87"/>
  <c r="BV160" i="87"/>
  <c r="BT160" i="87"/>
  <c r="BR160" i="87"/>
  <c r="BP160" i="87"/>
  <c r="BN160" i="87"/>
  <c r="BL160" i="87"/>
  <c r="BJ160" i="87"/>
  <c r="BH160" i="87"/>
  <c r="CE160" i="87" s="1"/>
  <c r="P160" i="87" s="1"/>
  <c r="D160" i="87" s="1"/>
  <c r="Z160" i="87"/>
  <c r="C160" i="87"/>
  <c r="N160" i="87" s="1"/>
  <c r="K140" i="74"/>
  <c r="R141" i="74"/>
  <c r="Q131" i="74"/>
  <c r="L130" i="74"/>
  <c r="B269" i="74"/>
  <c r="S155" i="74"/>
  <c r="J155" i="74" s="1"/>
  <c r="V155" i="74"/>
  <c r="A155" i="74"/>
  <c r="CE157" i="74"/>
  <c r="P157" i="74" s="1"/>
  <c r="D157" i="74" s="1"/>
  <c r="U146" i="74"/>
  <c r="U147" i="74" s="1"/>
  <c r="Z158" i="74"/>
  <c r="BG158" i="74"/>
  <c r="BI158" i="74"/>
  <c r="BK158" i="74"/>
  <c r="BM158" i="74"/>
  <c r="BO158" i="74"/>
  <c r="BQ158" i="74"/>
  <c r="BS158" i="74"/>
  <c r="BU158" i="74"/>
  <c r="BW158" i="74"/>
  <c r="BY158" i="74"/>
  <c r="CA158" i="74"/>
  <c r="CC158" i="74"/>
  <c r="C158" i="74"/>
  <c r="N158" i="74" s="1"/>
  <c r="BH158" i="74"/>
  <c r="BJ158" i="74"/>
  <c r="BL158" i="74"/>
  <c r="BN158" i="74"/>
  <c r="BP158" i="74"/>
  <c r="BR158" i="74"/>
  <c r="BT158" i="74"/>
  <c r="BV158" i="74"/>
  <c r="BX158" i="74"/>
  <c r="BZ158" i="74"/>
  <c r="CB158" i="74"/>
  <c r="CD158" i="74"/>
  <c r="CF156" i="74"/>
  <c r="E156" i="74" s="1"/>
  <c r="AD133" i="87" l="1"/>
  <c r="AC134" i="87"/>
  <c r="V160" i="87"/>
  <c r="W160" i="87" s="1"/>
  <c r="S160" i="87" s="1"/>
  <c r="A160" i="87"/>
  <c r="CF160" i="87"/>
  <c r="E160" i="87" s="1"/>
  <c r="CF159" i="87"/>
  <c r="E159" i="87" s="1"/>
  <c r="B162" i="87"/>
  <c r="CD161" i="87"/>
  <c r="CB161" i="87"/>
  <c r="BZ161" i="87"/>
  <c r="BX161" i="87"/>
  <c r="BV161" i="87"/>
  <c r="BT161" i="87"/>
  <c r="BR161" i="87"/>
  <c r="BP161" i="87"/>
  <c r="BN161" i="87"/>
  <c r="BL161" i="87"/>
  <c r="BJ161" i="87"/>
  <c r="BH161" i="87"/>
  <c r="Z161" i="87"/>
  <c r="C161" i="87"/>
  <c r="N161" i="87" s="1"/>
  <c r="CC161" i="87"/>
  <c r="CA161" i="87"/>
  <c r="BY161" i="87"/>
  <c r="BW161" i="87"/>
  <c r="BU161" i="87"/>
  <c r="BS161" i="87"/>
  <c r="BQ161" i="87"/>
  <c r="BO161" i="87"/>
  <c r="BM161" i="87"/>
  <c r="BK161" i="87"/>
  <c r="BI161" i="87"/>
  <c r="BG161" i="87"/>
  <c r="AE161" i="87"/>
  <c r="V159" i="87"/>
  <c r="R159" i="87"/>
  <c r="R160" i="87" s="1"/>
  <c r="K160" i="87" s="1"/>
  <c r="A159" i="87"/>
  <c r="S159" i="87"/>
  <c r="M159" i="87" s="1"/>
  <c r="T157" i="87"/>
  <c r="T158" i="87" s="1"/>
  <c r="AG148" i="87"/>
  <c r="K141" i="74"/>
  <c r="R142" i="74"/>
  <c r="L131" i="74"/>
  <c r="Q132" i="74"/>
  <c r="B270" i="74"/>
  <c r="CE158" i="74"/>
  <c r="P158" i="74" s="1"/>
  <c r="D158" i="74" s="1"/>
  <c r="BG159" i="74"/>
  <c r="BI159" i="74"/>
  <c r="BK159" i="74"/>
  <c r="BM159" i="74"/>
  <c r="BO159" i="74"/>
  <c r="BQ159" i="74"/>
  <c r="BS159" i="74"/>
  <c r="BU159" i="74"/>
  <c r="BW159" i="74"/>
  <c r="BY159" i="74"/>
  <c r="CA159" i="74"/>
  <c r="CC159" i="74"/>
  <c r="Z159" i="74"/>
  <c r="C159" i="74"/>
  <c r="N159" i="74" s="1"/>
  <c r="BH159" i="74"/>
  <c r="BJ159" i="74"/>
  <c r="BL159" i="74"/>
  <c r="BN159" i="74"/>
  <c r="BP159" i="74"/>
  <c r="BR159" i="74"/>
  <c r="BT159" i="74"/>
  <c r="BV159" i="74"/>
  <c r="BX159" i="74"/>
  <c r="BZ159" i="74"/>
  <c r="CB159" i="74"/>
  <c r="CD159" i="74"/>
  <c r="CF157" i="74"/>
  <c r="E157" i="74" s="1"/>
  <c r="S156" i="74"/>
  <c r="J156" i="74" s="1"/>
  <c r="V156" i="74"/>
  <c r="A156" i="74"/>
  <c r="M155" i="74"/>
  <c r="AD134" i="87" l="1"/>
  <c r="AC135" i="87"/>
  <c r="AA160" i="87"/>
  <c r="AB160" i="87" s="1"/>
  <c r="X160" i="87"/>
  <c r="Y160" i="87" s="1"/>
  <c r="AG149" i="87"/>
  <c r="U159" i="87"/>
  <c r="J159" i="87"/>
  <c r="BB154" i="87"/>
  <c r="BB153" i="87" s="1"/>
  <c r="BB152" i="87" s="1"/>
  <c r="BB151" i="87" s="1"/>
  <c r="BB150" i="87" s="1"/>
  <c r="BB149" i="87" s="1"/>
  <c r="BB148" i="87" s="1"/>
  <c r="AH148" i="87" s="1"/>
  <c r="AI148" i="87" s="1"/>
  <c r="AJ148" i="87" s="1"/>
  <c r="AK148" i="87" s="1"/>
  <c r="AL148" i="87" s="1"/>
  <c r="AM148" i="87" s="1"/>
  <c r="AN148" i="87" s="1"/>
  <c r="AO148" i="87" s="1"/>
  <c r="AP148" i="87" s="1"/>
  <c r="AQ148" i="87" s="1"/>
  <c r="AR148" i="87" s="1"/>
  <c r="AS148" i="87" s="1"/>
  <c r="AT148" i="87" s="1"/>
  <c r="AU148" i="87" s="1"/>
  <c r="AV148" i="87" s="1"/>
  <c r="AW148" i="87" s="1"/>
  <c r="AX148" i="87" s="1"/>
  <c r="AY148" i="87" s="1"/>
  <c r="AZ148" i="87" s="1"/>
  <c r="BA148" i="87" s="1"/>
  <c r="U160" i="87"/>
  <c r="J160" i="87"/>
  <c r="K159" i="87"/>
  <c r="AE160" i="87"/>
  <c r="CE161" i="87"/>
  <c r="P161" i="87" s="1"/>
  <c r="D161" i="87" s="1"/>
  <c r="CC162" i="87"/>
  <c r="CA162" i="87"/>
  <c r="BY162" i="87"/>
  <c r="BW162" i="87"/>
  <c r="BU162" i="87"/>
  <c r="BS162" i="87"/>
  <c r="BQ162" i="87"/>
  <c r="BO162" i="87"/>
  <c r="BM162" i="87"/>
  <c r="BK162" i="87"/>
  <c r="BI162" i="87"/>
  <c r="BG162" i="87"/>
  <c r="B163" i="87"/>
  <c r="CD162" i="87"/>
  <c r="CB162" i="87"/>
  <c r="BZ162" i="87"/>
  <c r="BX162" i="87"/>
  <c r="BV162" i="87"/>
  <c r="BT162" i="87"/>
  <c r="BR162" i="87"/>
  <c r="BP162" i="87"/>
  <c r="BN162" i="87"/>
  <c r="BL162" i="87"/>
  <c r="BJ162" i="87"/>
  <c r="BH162" i="87"/>
  <c r="CE162" i="87" s="1"/>
  <c r="P162" i="87" s="1"/>
  <c r="D162" i="87" s="1"/>
  <c r="Z162" i="87"/>
  <c r="C162" i="87"/>
  <c r="N162" i="87" s="1"/>
  <c r="Q133" i="74"/>
  <c r="L132" i="74"/>
  <c r="R143" i="74"/>
  <c r="K142" i="74"/>
  <c r="B271" i="74"/>
  <c r="CF158" i="74"/>
  <c r="E158" i="74" s="1"/>
  <c r="S157" i="74"/>
  <c r="J157" i="74" s="1"/>
  <c r="V157" i="74"/>
  <c r="A157" i="74"/>
  <c r="V154" i="74"/>
  <c r="A154" i="74"/>
  <c r="V153" i="74"/>
  <c r="A153" i="74"/>
  <c r="Z160" i="74"/>
  <c r="BG160" i="74"/>
  <c r="BI160" i="74"/>
  <c r="BK160" i="74"/>
  <c r="BM160" i="74"/>
  <c r="BO160" i="74"/>
  <c r="BQ160" i="74"/>
  <c r="BS160" i="74"/>
  <c r="BU160" i="74"/>
  <c r="BW160" i="74"/>
  <c r="BY160" i="74"/>
  <c r="CA160" i="74"/>
  <c r="CC160" i="74"/>
  <c r="C160" i="74"/>
  <c r="N160" i="74" s="1"/>
  <c r="BH160" i="74"/>
  <c r="BJ160" i="74"/>
  <c r="BL160" i="74"/>
  <c r="BN160" i="74"/>
  <c r="BP160" i="74"/>
  <c r="BR160" i="74"/>
  <c r="BT160" i="74"/>
  <c r="BV160" i="74"/>
  <c r="BX160" i="74"/>
  <c r="BZ160" i="74"/>
  <c r="CB160" i="74"/>
  <c r="CD160" i="74"/>
  <c r="M156" i="74"/>
  <c r="CE159" i="74"/>
  <c r="P159" i="74" s="1"/>
  <c r="D159" i="74" s="1"/>
  <c r="AD135" i="87" l="1"/>
  <c r="AC136" i="87"/>
  <c r="S162" i="87"/>
  <c r="M162" i="87" s="1"/>
  <c r="V162" i="87"/>
  <c r="A162" i="87"/>
  <c r="B164" i="87"/>
  <c r="CD163" i="87"/>
  <c r="CB163" i="87"/>
  <c r="BZ163" i="87"/>
  <c r="BX163" i="87"/>
  <c r="BV163" i="87"/>
  <c r="BT163" i="87"/>
  <c r="BR163" i="87"/>
  <c r="BP163" i="87"/>
  <c r="BN163" i="87"/>
  <c r="BL163" i="87"/>
  <c r="BJ163" i="87"/>
  <c r="BH163" i="87"/>
  <c r="Z163" i="87"/>
  <c r="C163" i="87"/>
  <c r="N163" i="87" s="1"/>
  <c r="CC163" i="87"/>
  <c r="CA163" i="87"/>
  <c r="BY163" i="87"/>
  <c r="BW163" i="87"/>
  <c r="BU163" i="87"/>
  <c r="BS163" i="87"/>
  <c r="BQ163" i="87"/>
  <c r="BO163" i="87"/>
  <c r="BM163" i="87"/>
  <c r="BK163" i="87"/>
  <c r="BI163" i="87"/>
  <c r="BG163" i="87"/>
  <c r="AE159" i="87"/>
  <c r="T159" i="87"/>
  <c r="T160" i="87" s="1"/>
  <c r="M160" i="87" s="1"/>
  <c r="CF162" i="87"/>
  <c r="E162" i="87" s="1"/>
  <c r="V161" i="87"/>
  <c r="R161" i="87"/>
  <c r="R162" i="87" s="1"/>
  <c r="K162" i="87" s="1"/>
  <c r="K161" i="87"/>
  <c r="A161" i="87"/>
  <c r="W161" i="87"/>
  <c r="S161" i="87" s="1"/>
  <c r="CF161" i="87"/>
  <c r="E161" i="87" s="1"/>
  <c r="AH149" i="87"/>
  <c r="AI149" i="87" s="1"/>
  <c r="AJ149" i="87" s="1"/>
  <c r="AK149" i="87" s="1"/>
  <c r="AL149" i="87" s="1"/>
  <c r="AM149" i="87" s="1"/>
  <c r="AN149" i="87" s="1"/>
  <c r="AO149" i="87" s="1"/>
  <c r="AP149" i="87" s="1"/>
  <c r="AQ149" i="87" s="1"/>
  <c r="AR149" i="87" s="1"/>
  <c r="AS149" i="87" s="1"/>
  <c r="AT149" i="87" s="1"/>
  <c r="AU149" i="87" s="1"/>
  <c r="AV149" i="87" s="1"/>
  <c r="AW149" i="87" s="1"/>
  <c r="AX149" i="87" s="1"/>
  <c r="AY149" i="87" s="1"/>
  <c r="AZ149" i="87" s="1"/>
  <c r="BA149" i="87" s="1"/>
  <c r="AG150" i="87"/>
  <c r="R144" i="74"/>
  <c r="K143" i="74"/>
  <c r="L133" i="74"/>
  <c r="Q134" i="74"/>
  <c r="W153" i="74"/>
  <c r="X153" i="74" s="1"/>
  <c r="W152" i="74"/>
  <c r="X152" i="74" s="1"/>
  <c r="W148" i="74"/>
  <c r="X148" i="74" s="1"/>
  <c r="W151" i="74"/>
  <c r="X151" i="74" s="1"/>
  <c r="W149" i="74"/>
  <c r="X149" i="74" s="1"/>
  <c r="W154" i="74"/>
  <c r="X154" i="74" s="1"/>
  <c r="W150" i="74"/>
  <c r="X150" i="74" s="1"/>
  <c r="B272" i="74"/>
  <c r="CF159" i="74"/>
  <c r="E159" i="74" s="1"/>
  <c r="S158" i="74"/>
  <c r="J158" i="74" s="1"/>
  <c r="V158" i="74"/>
  <c r="A158" i="74"/>
  <c r="M157" i="74"/>
  <c r="CE160" i="74"/>
  <c r="P160" i="74" s="1"/>
  <c r="D160" i="74" s="1"/>
  <c r="BG161" i="74"/>
  <c r="BI161" i="74"/>
  <c r="BK161" i="74"/>
  <c r="BM161" i="74"/>
  <c r="BO161" i="74"/>
  <c r="BQ161" i="74"/>
  <c r="BS161" i="74"/>
  <c r="BU161" i="74"/>
  <c r="BW161" i="74"/>
  <c r="BY161" i="74"/>
  <c r="CA161" i="74"/>
  <c r="CC161" i="74"/>
  <c r="Z161" i="74"/>
  <c r="C161" i="74"/>
  <c r="N161" i="74" s="1"/>
  <c r="BH161" i="74"/>
  <c r="BJ161" i="74"/>
  <c r="BL161" i="74"/>
  <c r="BN161" i="74"/>
  <c r="BP161" i="74"/>
  <c r="BR161" i="74"/>
  <c r="BT161" i="74"/>
  <c r="BV161" i="74"/>
  <c r="BX161" i="74"/>
  <c r="BZ161" i="74"/>
  <c r="CB161" i="74"/>
  <c r="CD161" i="74"/>
  <c r="AD136" i="87" l="1"/>
  <c r="AC137" i="87"/>
  <c r="X161" i="87"/>
  <c r="Y161" i="87" s="1"/>
  <c r="AA161" i="87"/>
  <c r="AB161" i="87" s="1"/>
  <c r="W156" i="87"/>
  <c r="W159" i="87"/>
  <c r="W157" i="87"/>
  <c r="W158" i="87"/>
  <c r="W155" i="87"/>
  <c r="CE163" i="87"/>
  <c r="P163" i="87" s="1"/>
  <c r="D163" i="87" s="1"/>
  <c r="CC164" i="87"/>
  <c r="CA164" i="87"/>
  <c r="BY164" i="87"/>
  <c r="BW164" i="87"/>
  <c r="BU164" i="87"/>
  <c r="BS164" i="87"/>
  <c r="BQ164" i="87"/>
  <c r="BO164" i="87"/>
  <c r="BM164" i="87"/>
  <c r="BK164" i="87"/>
  <c r="BI164" i="87"/>
  <c r="BG164" i="87"/>
  <c r="B165" i="87"/>
  <c r="CD164" i="87"/>
  <c r="CB164" i="87"/>
  <c r="BZ164" i="87"/>
  <c r="BX164" i="87"/>
  <c r="BV164" i="87"/>
  <c r="BT164" i="87"/>
  <c r="BR164" i="87"/>
  <c r="BP164" i="87"/>
  <c r="BN164" i="87"/>
  <c r="BL164" i="87"/>
  <c r="BJ164" i="87"/>
  <c r="BH164" i="87"/>
  <c r="Z164" i="87"/>
  <c r="C164" i="87"/>
  <c r="N164" i="87" s="1"/>
  <c r="J162" i="87"/>
  <c r="AH150" i="87"/>
  <c r="AI150" i="87" s="1"/>
  <c r="AJ150" i="87" s="1"/>
  <c r="AK150" i="87" s="1"/>
  <c r="AL150" i="87" s="1"/>
  <c r="AM150" i="87" s="1"/>
  <c r="AN150" i="87" s="1"/>
  <c r="AO150" i="87" s="1"/>
  <c r="AP150" i="87" s="1"/>
  <c r="AQ150" i="87" s="1"/>
  <c r="AR150" i="87" s="1"/>
  <c r="AS150" i="87" s="1"/>
  <c r="AT150" i="87" s="1"/>
  <c r="AU150" i="87" s="1"/>
  <c r="AV150" i="87" s="1"/>
  <c r="AW150" i="87" s="1"/>
  <c r="AX150" i="87" s="1"/>
  <c r="AY150" i="87" s="1"/>
  <c r="AZ150" i="87" s="1"/>
  <c r="BA150" i="87" s="1"/>
  <c r="AG151" i="87"/>
  <c r="U161" i="87"/>
  <c r="U162" i="87" s="1"/>
  <c r="J161" i="87"/>
  <c r="AE158" i="87"/>
  <c r="CF163" i="87"/>
  <c r="E163" i="87" s="1"/>
  <c r="Q135" i="74"/>
  <c r="L134" i="74"/>
  <c r="R145" i="74"/>
  <c r="K144" i="74"/>
  <c r="BB154" i="74"/>
  <c r="BB153" i="74" s="1"/>
  <c r="BB152" i="74" s="1"/>
  <c r="BB151" i="74" s="1"/>
  <c r="BB150" i="74" s="1"/>
  <c r="BB149" i="74" s="1"/>
  <c r="BB148" i="74" s="1"/>
  <c r="B273" i="74"/>
  <c r="S159" i="74"/>
  <c r="J159" i="74" s="1"/>
  <c r="V159" i="74"/>
  <c r="A159" i="74"/>
  <c r="AA154" i="74"/>
  <c r="AB154" i="74" s="1"/>
  <c r="Y154" i="74"/>
  <c r="S154" i="74"/>
  <c r="J154" i="74" s="1"/>
  <c r="CE161" i="74"/>
  <c r="P161" i="74" s="1"/>
  <c r="D161" i="74" s="1"/>
  <c r="AA152" i="74"/>
  <c r="AB152" i="74" s="1"/>
  <c r="Y152" i="74"/>
  <c r="AA148" i="74"/>
  <c r="AB148" i="74" s="1"/>
  <c r="S148" i="74"/>
  <c r="J148" i="74" s="1"/>
  <c r="Y148" i="74"/>
  <c r="AA149" i="74"/>
  <c r="AB149" i="74" s="1"/>
  <c r="Y149" i="74"/>
  <c r="AA150" i="74"/>
  <c r="AB150" i="74" s="1"/>
  <c r="Y150" i="74"/>
  <c r="AA153" i="74"/>
  <c r="AB153" i="74" s="1"/>
  <c r="S153" i="74"/>
  <c r="J153" i="74" s="1"/>
  <c r="Y153" i="74"/>
  <c r="Z162" i="74"/>
  <c r="BG162" i="74"/>
  <c r="BI162" i="74"/>
  <c r="BK162" i="74"/>
  <c r="BM162" i="74"/>
  <c r="BO162" i="74"/>
  <c r="BQ162" i="74"/>
  <c r="BS162" i="74"/>
  <c r="BU162" i="74"/>
  <c r="BW162" i="74"/>
  <c r="BY162" i="74"/>
  <c r="CA162" i="74"/>
  <c r="CC162" i="74"/>
  <c r="C162" i="74"/>
  <c r="N162" i="74" s="1"/>
  <c r="BH162" i="74"/>
  <c r="BJ162" i="74"/>
  <c r="BL162" i="74"/>
  <c r="BN162" i="74"/>
  <c r="BP162" i="74"/>
  <c r="BR162" i="74"/>
  <c r="BT162" i="74"/>
  <c r="BV162" i="74"/>
  <c r="BX162" i="74"/>
  <c r="BZ162" i="74"/>
  <c r="CB162" i="74"/>
  <c r="CD162" i="74"/>
  <c r="AA151" i="74"/>
  <c r="AB151" i="74" s="1"/>
  <c r="Y151" i="74"/>
  <c r="CF160" i="74"/>
  <c r="E160" i="74" s="1"/>
  <c r="M158" i="74"/>
  <c r="AD137" i="87" l="1"/>
  <c r="AC138" i="87"/>
  <c r="T161" i="87"/>
  <c r="M161" i="87" s="1"/>
  <c r="AH151" i="87"/>
  <c r="AI151" i="87" s="1"/>
  <c r="AJ151" i="87" s="1"/>
  <c r="AK151" i="87" s="1"/>
  <c r="AL151" i="87" s="1"/>
  <c r="AM151" i="87" s="1"/>
  <c r="AN151" i="87" s="1"/>
  <c r="AO151" i="87" s="1"/>
  <c r="AP151" i="87" s="1"/>
  <c r="AQ151" i="87" s="1"/>
  <c r="AR151" i="87" s="1"/>
  <c r="AS151" i="87" s="1"/>
  <c r="AT151" i="87" s="1"/>
  <c r="AU151" i="87" s="1"/>
  <c r="AV151" i="87" s="1"/>
  <c r="AW151" i="87" s="1"/>
  <c r="AX151" i="87" s="1"/>
  <c r="AY151" i="87" s="1"/>
  <c r="AZ151" i="87" s="1"/>
  <c r="BA151" i="87" s="1"/>
  <c r="AG152" i="87"/>
  <c r="AE157" i="87"/>
  <c r="CE164" i="87"/>
  <c r="P164" i="87" s="1"/>
  <c r="D164" i="87" s="1"/>
  <c r="B166" i="87"/>
  <c r="CD165" i="87"/>
  <c r="CB165" i="87"/>
  <c r="BZ165" i="87"/>
  <c r="BX165" i="87"/>
  <c r="BV165" i="87"/>
  <c r="BT165" i="87"/>
  <c r="BR165" i="87"/>
  <c r="BP165" i="87"/>
  <c r="BN165" i="87"/>
  <c r="BL165" i="87"/>
  <c r="BJ165" i="87"/>
  <c r="BH165" i="87"/>
  <c r="Z165" i="87"/>
  <c r="C165" i="87"/>
  <c r="N165" i="87" s="1"/>
  <c r="CC165" i="87"/>
  <c r="CA165" i="87"/>
  <c r="BY165" i="87"/>
  <c r="BW165" i="87"/>
  <c r="BU165" i="87"/>
  <c r="BS165" i="87"/>
  <c r="BQ165" i="87"/>
  <c r="BO165" i="87"/>
  <c r="BM165" i="87"/>
  <c r="BK165" i="87"/>
  <c r="BI165" i="87"/>
  <c r="BG165" i="87"/>
  <c r="CF164" i="87"/>
  <c r="E164" i="87" s="1"/>
  <c r="V163" i="87"/>
  <c r="R163" i="87"/>
  <c r="K163" i="87"/>
  <c r="A163" i="87"/>
  <c r="S163" i="87"/>
  <c r="M163" i="87" s="1"/>
  <c r="AA158" i="87"/>
  <c r="AB158" i="87" s="1"/>
  <c r="X158" i="87"/>
  <c r="Y158" i="87" s="1"/>
  <c r="X159" i="87"/>
  <c r="Y159" i="87" s="1"/>
  <c r="AA159" i="87"/>
  <c r="AB159" i="87" s="1"/>
  <c r="T162" i="87"/>
  <c r="X155" i="87"/>
  <c r="Y155" i="87" s="1"/>
  <c r="AA155" i="87"/>
  <c r="AB155" i="87" s="1"/>
  <c r="Q155" i="87"/>
  <c r="L155" i="87" s="1"/>
  <c r="X157" i="87"/>
  <c r="Y157" i="87" s="1"/>
  <c r="AA157" i="87"/>
  <c r="AB157" i="87" s="1"/>
  <c r="AA156" i="87"/>
  <c r="AB156" i="87" s="1"/>
  <c r="X156" i="87"/>
  <c r="Y156" i="87" s="1"/>
  <c r="R146" i="74"/>
  <c r="K145" i="74"/>
  <c r="L135" i="74"/>
  <c r="Q136" i="74"/>
  <c r="B274" i="74"/>
  <c r="CF161" i="74"/>
  <c r="E161" i="74" s="1"/>
  <c r="S160" i="74"/>
  <c r="J160" i="74" s="1"/>
  <c r="V160" i="74"/>
  <c r="A160" i="74"/>
  <c r="CE162" i="74"/>
  <c r="P162" i="74" s="1"/>
  <c r="D162" i="74" s="1"/>
  <c r="BG163" i="74"/>
  <c r="BI163" i="74"/>
  <c r="BK163" i="74"/>
  <c r="BM163" i="74"/>
  <c r="BO163" i="74"/>
  <c r="BQ163" i="74"/>
  <c r="BS163" i="74"/>
  <c r="BU163" i="74"/>
  <c r="BW163" i="74"/>
  <c r="BY163" i="74"/>
  <c r="CA163" i="74"/>
  <c r="CC163" i="74"/>
  <c r="Z163" i="74"/>
  <c r="C163" i="74"/>
  <c r="N163" i="74" s="1"/>
  <c r="BH163" i="74"/>
  <c r="BJ163" i="74"/>
  <c r="BL163" i="74"/>
  <c r="BN163" i="74"/>
  <c r="BP163" i="74"/>
  <c r="BR163" i="74"/>
  <c r="BT163" i="74"/>
  <c r="BV163" i="74"/>
  <c r="BX163" i="74"/>
  <c r="BZ163" i="74"/>
  <c r="CB163" i="74"/>
  <c r="CD163" i="74"/>
  <c r="M148" i="74"/>
  <c r="U148" i="74"/>
  <c r="U149" i="74" s="1"/>
  <c r="U150" i="74" s="1"/>
  <c r="U151" i="74" s="1"/>
  <c r="U152" i="74" s="1"/>
  <c r="U153" i="74" s="1"/>
  <c r="U154" i="74" s="1"/>
  <c r="U155" i="74" s="1"/>
  <c r="U156" i="74" s="1"/>
  <c r="U157" i="74" s="1"/>
  <c r="U158" i="74" s="1"/>
  <c r="U159" i="74" s="1"/>
  <c r="M159" i="74"/>
  <c r="AD138" i="87" l="1"/>
  <c r="AC139" i="87"/>
  <c r="S164" i="87"/>
  <c r="M164" i="87" s="1"/>
  <c r="V164" i="87"/>
  <c r="R164" i="87"/>
  <c r="K164" i="87"/>
  <c r="A164" i="87"/>
  <c r="AH152" i="87"/>
  <c r="AI152" i="87" s="1"/>
  <c r="AJ152" i="87" s="1"/>
  <c r="AK152" i="87" s="1"/>
  <c r="AL152" i="87" s="1"/>
  <c r="AM152" i="87" s="1"/>
  <c r="AN152" i="87" s="1"/>
  <c r="AO152" i="87" s="1"/>
  <c r="AP152" i="87" s="1"/>
  <c r="AQ152" i="87" s="1"/>
  <c r="AR152" i="87" s="1"/>
  <c r="AS152" i="87" s="1"/>
  <c r="AT152" i="87" s="1"/>
  <c r="AU152" i="87" s="1"/>
  <c r="AV152" i="87" s="1"/>
  <c r="AW152" i="87" s="1"/>
  <c r="AX152" i="87" s="1"/>
  <c r="AY152" i="87" s="1"/>
  <c r="AZ152" i="87" s="1"/>
  <c r="BA152" i="87" s="1"/>
  <c r="AG153" i="87"/>
  <c r="Q156" i="87"/>
  <c r="U163" i="87"/>
  <c r="J163" i="87"/>
  <c r="CE165" i="87"/>
  <c r="P165" i="87" s="1"/>
  <c r="D165" i="87" s="1"/>
  <c r="CC166" i="87"/>
  <c r="CA166" i="87"/>
  <c r="BY166" i="87"/>
  <c r="BW166" i="87"/>
  <c r="BU166" i="87"/>
  <c r="BS166" i="87"/>
  <c r="BQ166" i="87"/>
  <c r="BO166" i="87"/>
  <c r="BM166" i="87"/>
  <c r="BK166" i="87"/>
  <c r="BI166" i="87"/>
  <c r="BG166" i="87"/>
  <c r="B167" i="87"/>
  <c r="CD166" i="87"/>
  <c r="CB166" i="87"/>
  <c r="BZ166" i="87"/>
  <c r="BX166" i="87"/>
  <c r="BV166" i="87"/>
  <c r="BT166" i="87"/>
  <c r="BR166" i="87"/>
  <c r="BP166" i="87"/>
  <c r="BN166" i="87"/>
  <c r="BL166" i="87"/>
  <c r="BJ166" i="87"/>
  <c r="BH166" i="87"/>
  <c r="Z166" i="87"/>
  <c r="C166" i="87"/>
  <c r="N166" i="87" s="1"/>
  <c r="AE156" i="87"/>
  <c r="L136" i="74"/>
  <c r="Q137" i="74"/>
  <c r="R147" i="74"/>
  <c r="K146" i="74"/>
  <c r="W160" i="74"/>
  <c r="X160" i="74" s="1"/>
  <c r="B275" i="74"/>
  <c r="CF162" i="74"/>
  <c r="E162" i="74" s="1"/>
  <c r="S161" i="74"/>
  <c r="J161" i="74" s="1"/>
  <c r="V161" i="74"/>
  <c r="W159" i="74" s="1"/>
  <c r="X159" i="74" s="1"/>
  <c r="A161" i="74"/>
  <c r="CE163" i="74"/>
  <c r="P163" i="74" s="1"/>
  <c r="D163" i="74" s="1"/>
  <c r="U160" i="74"/>
  <c r="Z164" i="74"/>
  <c r="BG164" i="74"/>
  <c r="BI164" i="74"/>
  <c r="BK164" i="74"/>
  <c r="BM164" i="74"/>
  <c r="BO164" i="74"/>
  <c r="BQ164" i="74"/>
  <c r="BS164" i="74"/>
  <c r="BU164" i="74"/>
  <c r="BW164" i="74"/>
  <c r="BY164" i="74"/>
  <c r="CA164" i="74"/>
  <c r="CC164" i="74"/>
  <c r="C164" i="74"/>
  <c r="N164" i="74" s="1"/>
  <c r="BH164" i="74"/>
  <c r="BJ164" i="74"/>
  <c r="BL164" i="74"/>
  <c r="BN164" i="74"/>
  <c r="BP164" i="74"/>
  <c r="BR164" i="74"/>
  <c r="BT164" i="74"/>
  <c r="BV164" i="74"/>
  <c r="BX164" i="74"/>
  <c r="BZ164" i="74"/>
  <c r="CB164" i="74"/>
  <c r="CD164" i="74"/>
  <c r="AD139" i="87" l="1"/>
  <c r="AC140" i="87"/>
  <c r="U164" i="87"/>
  <c r="J164" i="87"/>
  <c r="AE155" i="87"/>
  <c r="T163" i="87"/>
  <c r="L156" i="87"/>
  <c r="Q157" i="87"/>
  <c r="CE166" i="87"/>
  <c r="P166" i="87" s="1"/>
  <c r="D166" i="87" s="1"/>
  <c r="B168" i="87"/>
  <c r="CD167" i="87"/>
  <c r="CB167" i="87"/>
  <c r="BZ167" i="87"/>
  <c r="BX167" i="87"/>
  <c r="BV167" i="87"/>
  <c r="BT167" i="87"/>
  <c r="BR167" i="87"/>
  <c r="BP167" i="87"/>
  <c r="BN167" i="87"/>
  <c r="BL167" i="87"/>
  <c r="BJ167" i="87"/>
  <c r="BH167" i="87"/>
  <c r="Z167" i="87"/>
  <c r="C167" i="87"/>
  <c r="N167" i="87" s="1"/>
  <c r="CC167" i="87"/>
  <c r="CA167" i="87"/>
  <c r="BY167" i="87"/>
  <c r="BW167" i="87"/>
  <c r="BU167" i="87"/>
  <c r="BS167" i="87"/>
  <c r="BQ167" i="87"/>
  <c r="BO167" i="87"/>
  <c r="BM167" i="87"/>
  <c r="BK167" i="87"/>
  <c r="BI167" i="87"/>
  <c r="BG167" i="87"/>
  <c r="CF166" i="87"/>
  <c r="E166" i="87" s="1"/>
  <c r="V165" i="87"/>
  <c r="R165" i="87"/>
  <c r="K165" i="87"/>
  <c r="A165" i="87"/>
  <c r="S165" i="87"/>
  <c r="M165" i="87" s="1"/>
  <c r="AH153" i="87"/>
  <c r="AI153" i="87" s="1"/>
  <c r="AJ153" i="87" s="1"/>
  <c r="AK153" i="87" s="1"/>
  <c r="AL153" i="87" s="1"/>
  <c r="AM153" i="87" s="1"/>
  <c r="AN153" i="87" s="1"/>
  <c r="AO153" i="87" s="1"/>
  <c r="AP153" i="87" s="1"/>
  <c r="AQ153" i="87" s="1"/>
  <c r="AR153" i="87" s="1"/>
  <c r="AS153" i="87" s="1"/>
  <c r="AT153" i="87" s="1"/>
  <c r="AU153" i="87" s="1"/>
  <c r="AV153" i="87" s="1"/>
  <c r="AW153" i="87" s="1"/>
  <c r="AX153" i="87" s="1"/>
  <c r="AY153" i="87" s="1"/>
  <c r="AZ153" i="87" s="1"/>
  <c r="BA153" i="87" s="1"/>
  <c r="AG154" i="87"/>
  <c r="AH154" i="87" s="1"/>
  <c r="AI154" i="87" s="1"/>
  <c r="AJ154" i="87" s="1"/>
  <c r="AK154" i="87" s="1"/>
  <c r="AL154" i="87" s="1"/>
  <c r="AM154" i="87" s="1"/>
  <c r="AN154" i="87" s="1"/>
  <c r="AO154" i="87" s="1"/>
  <c r="AP154" i="87" s="1"/>
  <c r="AQ154" i="87" s="1"/>
  <c r="AR154" i="87" s="1"/>
  <c r="AS154" i="87" s="1"/>
  <c r="AT154" i="87" s="1"/>
  <c r="AU154" i="87" s="1"/>
  <c r="AV154" i="87" s="1"/>
  <c r="AW154" i="87" s="1"/>
  <c r="AX154" i="87" s="1"/>
  <c r="AY154" i="87" s="1"/>
  <c r="AZ154" i="87" s="1"/>
  <c r="BA154" i="87" s="1"/>
  <c r="CF165" i="87"/>
  <c r="E165" i="87" s="1"/>
  <c r="L137" i="74"/>
  <c r="Q138" i="74"/>
  <c r="K147" i="74"/>
  <c r="R148" i="74"/>
  <c r="W155" i="74"/>
  <c r="X155" i="74" s="1"/>
  <c r="W156" i="74"/>
  <c r="X156" i="74" s="1"/>
  <c r="W161" i="74"/>
  <c r="X161" i="74" s="1"/>
  <c r="W158" i="74"/>
  <c r="X158" i="74" s="1"/>
  <c r="W157" i="74"/>
  <c r="X157" i="74" s="1"/>
  <c r="B276" i="74"/>
  <c r="S162" i="74"/>
  <c r="J162" i="74" s="1"/>
  <c r="V162" i="74"/>
  <c r="A162" i="74"/>
  <c r="CE164" i="74"/>
  <c r="P164" i="74" s="1"/>
  <c r="D164" i="74" s="1"/>
  <c r="BG165" i="74"/>
  <c r="BI165" i="74"/>
  <c r="BK165" i="74"/>
  <c r="BM165" i="74"/>
  <c r="BO165" i="74"/>
  <c r="BQ165" i="74"/>
  <c r="BS165" i="74"/>
  <c r="BU165" i="74"/>
  <c r="BW165" i="74"/>
  <c r="BY165" i="74"/>
  <c r="CA165" i="74"/>
  <c r="CC165" i="74"/>
  <c r="Z165" i="74"/>
  <c r="C165" i="74"/>
  <c r="N165" i="74" s="1"/>
  <c r="BH165" i="74"/>
  <c r="BJ165" i="74"/>
  <c r="BL165" i="74"/>
  <c r="BN165" i="74"/>
  <c r="BP165" i="74"/>
  <c r="BR165" i="74"/>
  <c r="BT165" i="74"/>
  <c r="BV165" i="74"/>
  <c r="BX165" i="74"/>
  <c r="BZ165" i="74"/>
  <c r="CB165" i="74"/>
  <c r="CD165" i="74"/>
  <c r="AA156" i="74"/>
  <c r="AB156" i="74" s="1"/>
  <c r="Y156" i="74"/>
  <c r="CF163" i="74"/>
  <c r="E163" i="74" s="1"/>
  <c r="AA160" i="74"/>
  <c r="AB160" i="74" s="1"/>
  <c r="Y160" i="74"/>
  <c r="AA158" i="74"/>
  <c r="AB158" i="74" s="1"/>
  <c r="Y158" i="74"/>
  <c r="U161" i="74"/>
  <c r="AD140" i="87" l="1"/>
  <c r="AC141" i="87"/>
  <c r="S166" i="87"/>
  <c r="M166" i="87" s="1"/>
  <c r="V166" i="87"/>
  <c r="R166" i="87"/>
  <c r="K166" i="87"/>
  <c r="A166" i="87"/>
  <c r="T164" i="87"/>
  <c r="U165" i="87"/>
  <c r="J165" i="87"/>
  <c r="CE167" i="87"/>
  <c r="P167" i="87" s="1"/>
  <c r="D167" i="87" s="1"/>
  <c r="CC168" i="87"/>
  <c r="CA168" i="87"/>
  <c r="BY168" i="87"/>
  <c r="BW168" i="87"/>
  <c r="BU168" i="87"/>
  <c r="BS168" i="87"/>
  <c r="BQ168" i="87"/>
  <c r="BO168" i="87"/>
  <c r="BM168" i="87"/>
  <c r="BK168" i="87"/>
  <c r="BI168" i="87"/>
  <c r="BG168" i="87"/>
  <c r="AE168" i="87"/>
  <c r="B169" i="87"/>
  <c r="CD168" i="87"/>
  <c r="CB168" i="87"/>
  <c r="BZ168" i="87"/>
  <c r="BX168" i="87"/>
  <c r="BV168" i="87"/>
  <c r="BT168" i="87"/>
  <c r="BR168" i="87"/>
  <c r="BP168" i="87"/>
  <c r="BN168" i="87"/>
  <c r="BL168" i="87"/>
  <c r="BJ168" i="87"/>
  <c r="BH168" i="87"/>
  <c r="CE168" i="87" s="1"/>
  <c r="P168" i="87" s="1"/>
  <c r="D168" i="87" s="1"/>
  <c r="Z168" i="87"/>
  <c r="C168" i="87"/>
  <c r="N168" i="87" s="1"/>
  <c r="L157" i="87"/>
  <c r="Q158" i="87"/>
  <c r="AG155" i="87"/>
  <c r="K148" i="74"/>
  <c r="R149" i="74"/>
  <c r="L138" i="74"/>
  <c r="Q139" i="74"/>
  <c r="B277" i="74"/>
  <c r="CF164" i="74"/>
  <c r="E164" i="74" s="1"/>
  <c r="AA161" i="74"/>
  <c r="AB161" i="74" s="1"/>
  <c r="Y161" i="74"/>
  <c r="AA159" i="74"/>
  <c r="AB159" i="74" s="1"/>
  <c r="Y159" i="74"/>
  <c r="CE165" i="74"/>
  <c r="P165" i="74" s="1"/>
  <c r="D165" i="74" s="1"/>
  <c r="S163" i="74"/>
  <c r="J163" i="74" s="1"/>
  <c r="V163" i="74"/>
  <c r="A163" i="74"/>
  <c r="AA157" i="74"/>
  <c r="AB157" i="74" s="1"/>
  <c r="Y157" i="74"/>
  <c r="AA155" i="74"/>
  <c r="AB155" i="74" s="1"/>
  <c r="Y155" i="74"/>
  <c r="Z166" i="74"/>
  <c r="BG166" i="74"/>
  <c r="BI166" i="74"/>
  <c r="BK166" i="74"/>
  <c r="BM166" i="74"/>
  <c r="BO166" i="74"/>
  <c r="BQ166" i="74"/>
  <c r="BS166" i="74"/>
  <c r="BU166" i="74"/>
  <c r="BW166" i="74"/>
  <c r="BY166" i="74"/>
  <c r="CA166" i="74"/>
  <c r="CC166" i="74"/>
  <c r="C166" i="74"/>
  <c r="N166" i="74" s="1"/>
  <c r="BH166" i="74"/>
  <c r="BJ166" i="74"/>
  <c r="BL166" i="74"/>
  <c r="BN166" i="74"/>
  <c r="BP166" i="74"/>
  <c r="BR166" i="74"/>
  <c r="BT166" i="74"/>
  <c r="BV166" i="74"/>
  <c r="BX166" i="74"/>
  <c r="BZ166" i="74"/>
  <c r="CB166" i="74"/>
  <c r="CD166" i="74"/>
  <c r="M162" i="74"/>
  <c r="U162" i="74"/>
  <c r="AD141" i="87" l="1"/>
  <c r="AC142" i="87"/>
  <c r="V168" i="87"/>
  <c r="W168" i="87" s="1"/>
  <c r="S168" i="87" s="1"/>
  <c r="A168" i="87"/>
  <c r="B170" i="87"/>
  <c r="CD169" i="87"/>
  <c r="CB169" i="87"/>
  <c r="BZ169" i="87"/>
  <c r="BX169" i="87"/>
  <c r="BV169" i="87"/>
  <c r="BT169" i="87"/>
  <c r="BR169" i="87"/>
  <c r="BP169" i="87"/>
  <c r="BN169" i="87"/>
  <c r="BL169" i="87"/>
  <c r="BJ169" i="87"/>
  <c r="BH169" i="87"/>
  <c r="Z169" i="87"/>
  <c r="C169" i="87"/>
  <c r="N169" i="87" s="1"/>
  <c r="CC169" i="87"/>
  <c r="CA169" i="87"/>
  <c r="BY169" i="87"/>
  <c r="BW169" i="87"/>
  <c r="BU169" i="87"/>
  <c r="BS169" i="87"/>
  <c r="BQ169" i="87"/>
  <c r="BO169" i="87"/>
  <c r="BM169" i="87"/>
  <c r="BK169" i="87"/>
  <c r="BI169" i="87"/>
  <c r="BG169" i="87"/>
  <c r="AG156" i="87"/>
  <c r="L158" i="87"/>
  <c r="Q159" i="87"/>
  <c r="BB161" i="87"/>
  <c r="BB160" i="87" s="1"/>
  <c r="BB159" i="87" s="1"/>
  <c r="BB158" i="87" s="1"/>
  <c r="BB157" i="87" s="1"/>
  <c r="BB156" i="87" s="1"/>
  <c r="BB155" i="87" s="1"/>
  <c r="AH155" i="87" s="1"/>
  <c r="AI155" i="87" s="1"/>
  <c r="AJ155" i="87" s="1"/>
  <c r="AK155" i="87" s="1"/>
  <c r="AL155" i="87" s="1"/>
  <c r="AM155" i="87" s="1"/>
  <c r="AN155" i="87" s="1"/>
  <c r="AO155" i="87" s="1"/>
  <c r="AP155" i="87" s="1"/>
  <c r="AQ155" i="87" s="1"/>
  <c r="AR155" i="87" s="1"/>
  <c r="AS155" i="87" s="1"/>
  <c r="AT155" i="87" s="1"/>
  <c r="AU155" i="87" s="1"/>
  <c r="AV155" i="87" s="1"/>
  <c r="AW155" i="87" s="1"/>
  <c r="AX155" i="87" s="1"/>
  <c r="AY155" i="87" s="1"/>
  <c r="AZ155" i="87" s="1"/>
  <c r="BA155" i="87" s="1"/>
  <c r="AE167" i="87"/>
  <c r="T165" i="87"/>
  <c r="CF167" i="87"/>
  <c r="E167" i="87" s="1"/>
  <c r="CF168" i="87"/>
  <c r="E168" i="87" s="1"/>
  <c r="V167" i="87"/>
  <c r="W166" i="87" s="1"/>
  <c r="R167" i="87"/>
  <c r="R168" i="87" s="1"/>
  <c r="K168" i="87" s="1"/>
  <c r="K167" i="87"/>
  <c r="A167" i="87"/>
  <c r="W167" i="87"/>
  <c r="S167" i="87" s="1"/>
  <c r="W165" i="87"/>
  <c r="U166" i="87"/>
  <c r="J166" i="87"/>
  <c r="Q140" i="74"/>
  <c r="L139" i="74"/>
  <c r="K149" i="74"/>
  <c r="R150" i="74"/>
  <c r="B278" i="74"/>
  <c r="CF165" i="74"/>
  <c r="E165" i="74" s="1"/>
  <c r="CE166" i="74"/>
  <c r="P166" i="74" s="1"/>
  <c r="D166" i="74" s="1"/>
  <c r="BG167" i="74"/>
  <c r="BI167" i="74"/>
  <c r="BK167" i="74"/>
  <c r="BM167" i="74"/>
  <c r="BO167" i="74"/>
  <c r="BQ167" i="74"/>
  <c r="BS167" i="74"/>
  <c r="BU167" i="74"/>
  <c r="BW167" i="74"/>
  <c r="BY167" i="74"/>
  <c r="CA167" i="74"/>
  <c r="CC167" i="74"/>
  <c r="Z167" i="74"/>
  <c r="C167" i="74"/>
  <c r="N167" i="74" s="1"/>
  <c r="BH167" i="74"/>
  <c r="BJ167" i="74"/>
  <c r="BL167" i="74"/>
  <c r="BN167" i="74"/>
  <c r="BP167" i="74"/>
  <c r="BR167" i="74"/>
  <c r="BT167" i="74"/>
  <c r="BV167" i="74"/>
  <c r="BX167" i="74"/>
  <c r="BZ167" i="74"/>
  <c r="CB167" i="74"/>
  <c r="CD167" i="74"/>
  <c r="M163" i="74"/>
  <c r="U163" i="74"/>
  <c r="S164" i="74"/>
  <c r="J164" i="74" s="1"/>
  <c r="V164" i="74"/>
  <c r="A164" i="74"/>
  <c r="CF166" i="74"/>
  <c r="E166" i="74" s="1"/>
  <c r="AD142" i="87" l="1"/>
  <c r="AC143" i="87"/>
  <c r="AA168" i="87"/>
  <c r="AB168" i="87" s="1"/>
  <c r="X168" i="87"/>
  <c r="Y168" i="87" s="1"/>
  <c r="AA166" i="87"/>
  <c r="AB166" i="87" s="1"/>
  <c r="X166" i="87"/>
  <c r="Y166" i="87" s="1"/>
  <c r="T166" i="87"/>
  <c r="X167" i="87"/>
  <c r="Y167" i="87" s="1"/>
  <c r="AA167" i="87"/>
  <c r="AB167" i="87" s="1"/>
  <c r="W164" i="87"/>
  <c r="U167" i="87"/>
  <c r="J167" i="87"/>
  <c r="AE166" i="87"/>
  <c r="L159" i="87"/>
  <c r="Q160" i="87"/>
  <c r="AH156" i="87"/>
  <c r="AI156" i="87" s="1"/>
  <c r="AJ156" i="87" s="1"/>
  <c r="AK156" i="87" s="1"/>
  <c r="AL156" i="87" s="1"/>
  <c r="AM156" i="87" s="1"/>
  <c r="AN156" i="87" s="1"/>
  <c r="AO156" i="87" s="1"/>
  <c r="AP156" i="87" s="1"/>
  <c r="AQ156" i="87" s="1"/>
  <c r="AR156" i="87" s="1"/>
  <c r="AS156" i="87" s="1"/>
  <c r="AT156" i="87" s="1"/>
  <c r="AU156" i="87" s="1"/>
  <c r="AV156" i="87" s="1"/>
  <c r="AW156" i="87" s="1"/>
  <c r="AX156" i="87" s="1"/>
  <c r="AY156" i="87" s="1"/>
  <c r="AZ156" i="87" s="1"/>
  <c r="BA156" i="87" s="1"/>
  <c r="AG157" i="87"/>
  <c r="CF169" i="87"/>
  <c r="E169" i="87" s="1"/>
  <c r="X165" i="87"/>
  <c r="Y165" i="87" s="1"/>
  <c r="AA165" i="87"/>
  <c r="AB165" i="87" s="1"/>
  <c r="CE169" i="87"/>
  <c r="P169" i="87" s="1"/>
  <c r="D169" i="87" s="1"/>
  <c r="CC170" i="87"/>
  <c r="CA170" i="87"/>
  <c r="BY170" i="87"/>
  <c r="BW170" i="87"/>
  <c r="BU170" i="87"/>
  <c r="BS170" i="87"/>
  <c r="BQ170" i="87"/>
  <c r="BO170" i="87"/>
  <c r="BM170" i="87"/>
  <c r="BK170" i="87"/>
  <c r="BI170" i="87"/>
  <c r="BG170" i="87"/>
  <c r="B171" i="87"/>
  <c r="CD170" i="87"/>
  <c r="CB170" i="87"/>
  <c r="BZ170" i="87"/>
  <c r="BX170" i="87"/>
  <c r="BV170" i="87"/>
  <c r="BT170" i="87"/>
  <c r="BR170" i="87"/>
  <c r="BP170" i="87"/>
  <c r="BN170" i="87"/>
  <c r="BL170" i="87"/>
  <c r="BJ170" i="87"/>
  <c r="BH170" i="87"/>
  <c r="Z170" i="87"/>
  <c r="C170" i="87"/>
  <c r="N170" i="87" s="1"/>
  <c r="W162" i="87"/>
  <c r="W163" i="87"/>
  <c r="U168" i="87"/>
  <c r="J168" i="87"/>
  <c r="R151" i="74"/>
  <c r="K150" i="74"/>
  <c r="L140" i="74"/>
  <c r="Q141" i="74"/>
  <c r="B279" i="74"/>
  <c r="S165" i="74"/>
  <c r="J165" i="74" s="1"/>
  <c r="V165" i="74"/>
  <c r="A165" i="74"/>
  <c r="M164" i="74"/>
  <c r="U164" i="74"/>
  <c r="Z168" i="74"/>
  <c r="BG168" i="74"/>
  <c r="BI168" i="74"/>
  <c r="BK168" i="74"/>
  <c r="BM168" i="74"/>
  <c r="BO168" i="74"/>
  <c r="BQ168" i="74"/>
  <c r="BS168" i="74"/>
  <c r="BU168" i="74"/>
  <c r="BW168" i="74"/>
  <c r="BY168" i="74"/>
  <c r="CA168" i="74"/>
  <c r="CC168" i="74"/>
  <c r="C168" i="74"/>
  <c r="N168" i="74" s="1"/>
  <c r="BH168" i="74"/>
  <c r="BJ168" i="74"/>
  <c r="BL168" i="74"/>
  <c r="BN168" i="74"/>
  <c r="BP168" i="74"/>
  <c r="BR168" i="74"/>
  <c r="BT168" i="74"/>
  <c r="BV168" i="74"/>
  <c r="BX168" i="74"/>
  <c r="BZ168" i="74"/>
  <c r="CB168" i="74"/>
  <c r="CD168" i="74"/>
  <c r="CE167" i="74"/>
  <c r="P167" i="74" s="1"/>
  <c r="D167" i="74" s="1"/>
  <c r="AD143" i="87" l="1"/>
  <c r="AC144" i="87"/>
  <c r="X163" i="87"/>
  <c r="Y163" i="87" s="1"/>
  <c r="AA163" i="87"/>
  <c r="AB163" i="87" s="1"/>
  <c r="T167" i="87"/>
  <c r="M167" i="87" s="1"/>
  <c r="AA164" i="87"/>
  <c r="AB164" i="87" s="1"/>
  <c r="X164" i="87"/>
  <c r="Y164" i="87" s="1"/>
  <c r="AA162" i="87"/>
  <c r="AB162" i="87" s="1"/>
  <c r="X162" i="87"/>
  <c r="Y162" i="87" s="1"/>
  <c r="CE170" i="87"/>
  <c r="P170" i="87" s="1"/>
  <c r="D170" i="87" s="1"/>
  <c r="B172" i="87"/>
  <c r="CD171" i="87"/>
  <c r="CB171" i="87"/>
  <c r="BZ171" i="87"/>
  <c r="BX171" i="87"/>
  <c r="BV171" i="87"/>
  <c r="BT171" i="87"/>
  <c r="BR171" i="87"/>
  <c r="BP171" i="87"/>
  <c r="BN171" i="87"/>
  <c r="BL171" i="87"/>
  <c r="BJ171" i="87"/>
  <c r="BH171" i="87"/>
  <c r="Z171" i="87"/>
  <c r="C171" i="87"/>
  <c r="N171" i="87" s="1"/>
  <c r="CC171" i="87"/>
  <c r="CA171" i="87"/>
  <c r="BY171" i="87"/>
  <c r="BW171" i="87"/>
  <c r="BU171" i="87"/>
  <c r="BS171" i="87"/>
  <c r="BQ171" i="87"/>
  <c r="BO171" i="87"/>
  <c r="BM171" i="87"/>
  <c r="BK171" i="87"/>
  <c r="BI171" i="87"/>
  <c r="BG171" i="87"/>
  <c r="CF170" i="87"/>
  <c r="E170" i="87" s="1"/>
  <c r="V169" i="87"/>
  <c r="R169" i="87"/>
  <c r="K169" i="87" s="1"/>
  <c r="A169" i="87"/>
  <c r="S169" i="87"/>
  <c r="M169" i="87" s="1"/>
  <c r="AH157" i="87"/>
  <c r="AI157" i="87" s="1"/>
  <c r="AJ157" i="87" s="1"/>
  <c r="AK157" i="87" s="1"/>
  <c r="AL157" i="87" s="1"/>
  <c r="AM157" i="87" s="1"/>
  <c r="AN157" i="87" s="1"/>
  <c r="AO157" i="87" s="1"/>
  <c r="AP157" i="87" s="1"/>
  <c r="AQ157" i="87" s="1"/>
  <c r="AR157" i="87" s="1"/>
  <c r="AS157" i="87" s="1"/>
  <c r="AT157" i="87" s="1"/>
  <c r="AU157" i="87" s="1"/>
  <c r="AV157" i="87" s="1"/>
  <c r="AW157" i="87" s="1"/>
  <c r="AX157" i="87" s="1"/>
  <c r="AY157" i="87" s="1"/>
  <c r="AZ157" i="87" s="1"/>
  <c r="BA157" i="87" s="1"/>
  <c r="AG158" i="87"/>
  <c r="L160" i="87"/>
  <c r="Q161" i="87"/>
  <c r="L161" i="87" s="1"/>
  <c r="AE165" i="87"/>
  <c r="Q142" i="74"/>
  <c r="L141" i="74"/>
  <c r="R152" i="74"/>
  <c r="K151" i="74"/>
  <c r="BB161" i="74"/>
  <c r="BB160" i="74" s="1"/>
  <c r="BB159" i="74" s="1"/>
  <c r="BB158" i="74" s="1"/>
  <c r="BB157" i="74" s="1"/>
  <c r="BB156" i="74" s="1"/>
  <c r="BB155" i="74" s="1"/>
  <c r="B280" i="74"/>
  <c r="CF167" i="74"/>
  <c r="E167" i="74" s="1"/>
  <c r="CE168" i="74"/>
  <c r="P168" i="74" s="1"/>
  <c r="D168" i="74" s="1"/>
  <c r="BG169" i="74"/>
  <c r="BI169" i="74"/>
  <c r="BK169" i="74"/>
  <c r="BM169" i="74"/>
  <c r="BO169" i="74"/>
  <c r="BQ169" i="74"/>
  <c r="BS169" i="74"/>
  <c r="BU169" i="74"/>
  <c r="BW169" i="74"/>
  <c r="BY169" i="74"/>
  <c r="CA169" i="74"/>
  <c r="CC169" i="74"/>
  <c r="Z169" i="74"/>
  <c r="C169" i="74"/>
  <c r="N169" i="74" s="1"/>
  <c r="BH169" i="74"/>
  <c r="BJ169" i="74"/>
  <c r="BL169" i="74"/>
  <c r="BN169" i="74"/>
  <c r="BP169" i="74"/>
  <c r="BR169" i="74"/>
  <c r="BT169" i="74"/>
  <c r="BV169" i="74"/>
  <c r="BX169" i="74"/>
  <c r="BZ169" i="74"/>
  <c r="CB169" i="74"/>
  <c r="CD169" i="74"/>
  <c r="M165" i="74"/>
  <c r="U165" i="74"/>
  <c r="S166" i="74"/>
  <c r="J166" i="74" s="1"/>
  <c r="V166" i="74"/>
  <c r="A166" i="74"/>
  <c r="AD144" i="87" l="1"/>
  <c r="AC145" i="87"/>
  <c r="T168" i="87"/>
  <c r="M168" i="87" s="1"/>
  <c r="AH158" i="87"/>
  <c r="AI158" i="87" s="1"/>
  <c r="AJ158" i="87" s="1"/>
  <c r="AK158" i="87" s="1"/>
  <c r="AL158" i="87" s="1"/>
  <c r="AM158" i="87" s="1"/>
  <c r="AN158" i="87" s="1"/>
  <c r="AO158" i="87" s="1"/>
  <c r="AP158" i="87" s="1"/>
  <c r="AQ158" i="87" s="1"/>
  <c r="AR158" i="87" s="1"/>
  <c r="AS158" i="87" s="1"/>
  <c r="AT158" i="87" s="1"/>
  <c r="AU158" i="87" s="1"/>
  <c r="AV158" i="87" s="1"/>
  <c r="AW158" i="87" s="1"/>
  <c r="AX158" i="87" s="1"/>
  <c r="AY158" i="87" s="1"/>
  <c r="AZ158" i="87" s="1"/>
  <c r="BA158" i="87" s="1"/>
  <c r="AG159" i="87"/>
  <c r="CE171" i="87"/>
  <c r="P171" i="87" s="1"/>
  <c r="D171" i="87" s="1"/>
  <c r="CC172" i="87"/>
  <c r="CA172" i="87"/>
  <c r="BY172" i="87"/>
  <c r="BW172" i="87"/>
  <c r="BU172" i="87"/>
  <c r="BS172" i="87"/>
  <c r="BQ172" i="87"/>
  <c r="BO172" i="87"/>
  <c r="BM172" i="87"/>
  <c r="BK172" i="87"/>
  <c r="BI172" i="87"/>
  <c r="BG172" i="87"/>
  <c r="B173" i="87"/>
  <c r="CD172" i="87"/>
  <c r="CB172" i="87"/>
  <c r="BZ172" i="87"/>
  <c r="BX172" i="87"/>
  <c r="BV172" i="87"/>
  <c r="BT172" i="87"/>
  <c r="BR172" i="87"/>
  <c r="BP172" i="87"/>
  <c r="BN172" i="87"/>
  <c r="BL172" i="87"/>
  <c r="BJ172" i="87"/>
  <c r="BH172" i="87"/>
  <c r="CE172" i="87" s="1"/>
  <c r="Z172" i="87"/>
  <c r="P172" i="87"/>
  <c r="D172" i="87" s="1"/>
  <c r="C172" i="87"/>
  <c r="N172" i="87" s="1"/>
  <c r="AE164" i="87"/>
  <c r="U169" i="87"/>
  <c r="J169" i="87"/>
  <c r="CF171" i="87"/>
  <c r="E171" i="87" s="1"/>
  <c r="S170" i="87"/>
  <c r="M170" i="87" s="1"/>
  <c r="V170" i="87"/>
  <c r="R170" i="87"/>
  <c r="K170" i="87"/>
  <c r="A170" i="87"/>
  <c r="Q162" i="87"/>
  <c r="K152" i="74"/>
  <c r="R153" i="74"/>
  <c r="L142" i="74"/>
  <c r="Q143" i="74"/>
  <c r="B281" i="74"/>
  <c r="CF168" i="74"/>
  <c r="E168" i="74" s="1"/>
  <c r="CE169" i="74"/>
  <c r="P169" i="74" s="1"/>
  <c r="D169" i="74" s="1"/>
  <c r="M166" i="74"/>
  <c r="U166" i="74"/>
  <c r="Z170" i="74"/>
  <c r="BG170" i="74"/>
  <c r="BI170" i="74"/>
  <c r="BK170" i="74"/>
  <c r="BM170" i="74"/>
  <c r="BO170" i="74"/>
  <c r="BQ170" i="74"/>
  <c r="BS170" i="74"/>
  <c r="BU170" i="74"/>
  <c r="BW170" i="74"/>
  <c r="BY170" i="74"/>
  <c r="CA170" i="74"/>
  <c r="CC170" i="74"/>
  <c r="C170" i="74"/>
  <c r="N170" i="74" s="1"/>
  <c r="BH170" i="74"/>
  <c r="BJ170" i="74"/>
  <c r="BL170" i="74"/>
  <c r="BN170" i="74"/>
  <c r="BP170" i="74"/>
  <c r="BR170" i="74"/>
  <c r="BT170" i="74"/>
  <c r="BV170" i="74"/>
  <c r="BX170" i="74"/>
  <c r="BZ170" i="74"/>
  <c r="CB170" i="74"/>
  <c r="CD170" i="74"/>
  <c r="AD145" i="87" l="1"/>
  <c r="AC146" i="87"/>
  <c r="L162" i="87"/>
  <c r="Q163" i="87"/>
  <c r="U170" i="87"/>
  <c r="J170" i="87"/>
  <c r="AH159" i="87"/>
  <c r="AI159" i="87" s="1"/>
  <c r="AJ159" i="87" s="1"/>
  <c r="AK159" i="87" s="1"/>
  <c r="AL159" i="87" s="1"/>
  <c r="AM159" i="87" s="1"/>
  <c r="AN159" i="87" s="1"/>
  <c r="AO159" i="87" s="1"/>
  <c r="AP159" i="87" s="1"/>
  <c r="AQ159" i="87" s="1"/>
  <c r="AR159" i="87" s="1"/>
  <c r="AS159" i="87" s="1"/>
  <c r="AT159" i="87" s="1"/>
  <c r="AU159" i="87" s="1"/>
  <c r="AV159" i="87" s="1"/>
  <c r="AW159" i="87" s="1"/>
  <c r="AX159" i="87" s="1"/>
  <c r="AY159" i="87" s="1"/>
  <c r="AZ159" i="87" s="1"/>
  <c r="BA159" i="87" s="1"/>
  <c r="AG160" i="87"/>
  <c r="T169" i="87"/>
  <c r="AE163" i="87"/>
  <c r="S172" i="87"/>
  <c r="M172" i="87" s="1"/>
  <c r="V172" i="87"/>
  <c r="R172" i="87"/>
  <c r="K172" i="87" s="1"/>
  <c r="A172" i="87"/>
  <c r="B174" i="87"/>
  <c r="CD173" i="87"/>
  <c r="CB173" i="87"/>
  <c r="BZ173" i="87"/>
  <c r="BX173" i="87"/>
  <c r="BV173" i="87"/>
  <c r="BT173" i="87"/>
  <c r="BR173" i="87"/>
  <c r="BP173" i="87"/>
  <c r="BN173" i="87"/>
  <c r="BL173" i="87"/>
  <c r="BJ173" i="87"/>
  <c r="BH173" i="87"/>
  <c r="Z173" i="87"/>
  <c r="C173" i="87"/>
  <c r="N173" i="87" s="1"/>
  <c r="CC173" i="87"/>
  <c r="CA173" i="87"/>
  <c r="BY173" i="87"/>
  <c r="BW173" i="87"/>
  <c r="BU173" i="87"/>
  <c r="BS173" i="87"/>
  <c r="BQ173" i="87"/>
  <c r="BO173" i="87"/>
  <c r="BM173" i="87"/>
  <c r="BK173" i="87"/>
  <c r="BI173" i="87"/>
  <c r="BG173" i="87"/>
  <c r="CF172" i="87"/>
  <c r="E172" i="87" s="1"/>
  <c r="V171" i="87"/>
  <c r="R171" i="87"/>
  <c r="K171" i="87"/>
  <c r="A171" i="87"/>
  <c r="S171" i="87"/>
  <c r="M171" i="87" s="1"/>
  <c r="L143" i="74"/>
  <c r="Q144" i="74"/>
  <c r="R154" i="74"/>
  <c r="K153" i="74"/>
  <c r="B282" i="74"/>
  <c r="CF169" i="74"/>
  <c r="E169" i="74" s="1"/>
  <c r="BG171" i="74"/>
  <c r="BI171" i="74"/>
  <c r="BK171" i="74"/>
  <c r="BM171" i="74"/>
  <c r="BO171" i="74"/>
  <c r="BQ171" i="74"/>
  <c r="BS171" i="74"/>
  <c r="BU171" i="74"/>
  <c r="BW171" i="74"/>
  <c r="BY171" i="74"/>
  <c r="CA171" i="74"/>
  <c r="CC171" i="74"/>
  <c r="Z171" i="74"/>
  <c r="C171" i="74"/>
  <c r="N171" i="74" s="1"/>
  <c r="BH171" i="74"/>
  <c r="BJ171" i="74"/>
  <c r="BL171" i="74"/>
  <c r="BN171" i="74"/>
  <c r="BP171" i="74"/>
  <c r="BR171" i="74"/>
  <c r="BT171" i="74"/>
  <c r="BV171" i="74"/>
  <c r="BX171" i="74"/>
  <c r="BZ171" i="74"/>
  <c r="CB171" i="74"/>
  <c r="CD171" i="74"/>
  <c r="CE170" i="74"/>
  <c r="P170" i="74" s="1"/>
  <c r="D170" i="74" s="1"/>
  <c r="AD146" i="87" l="1"/>
  <c r="AC147" i="87"/>
  <c r="U171" i="87"/>
  <c r="U172" i="87" s="1"/>
  <c r="J171" i="87"/>
  <c r="CE173" i="87"/>
  <c r="P173" i="87" s="1"/>
  <c r="D173" i="87" s="1"/>
  <c r="CC174" i="87"/>
  <c r="CA174" i="87"/>
  <c r="BY174" i="87"/>
  <c r="BW174" i="87"/>
  <c r="BU174" i="87"/>
  <c r="BS174" i="87"/>
  <c r="BQ174" i="87"/>
  <c r="BO174" i="87"/>
  <c r="BM174" i="87"/>
  <c r="BK174" i="87"/>
  <c r="BI174" i="87"/>
  <c r="BG174" i="87"/>
  <c r="B175" i="87"/>
  <c r="CD174" i="87"/>
  <c r="CB174" i="87"/>
  <c r="BZ174" i="87"/>
  <c r="BX174" i="87"/>
  <c r="BV174" i="87"/>
  <c r="BT174" i="87"/>
  <c r="BR174" i="87"/>
  <c r="BP174" i="87"/>
  <c r="BN174" i="87"/>
  <c r="BL174" i="87"/>
  <c r="BJ174" i="87"/>
  <c r="BH174" i="87"/>
  <c r="CE174" i="87" s="1"/>
  <c r="Z174" i="87"/>
  <c r="P174" i="87"/>
  <c r="D174" i="87" s="1"/>
  <c r="C174" i="87"/>
  <c r="N174" i="87" s="1"/>
  <c r="J172" i="87"/>
  <c r="AE162" i="87"/>
  <c r="AH160" i="87"/>
  <c r="AI160" i="87" s="1"/>
  <c r="AJ160" i="87" s="1"/>
  <c r="AK160" i="87" s="1"/>
  <c r="AL160" i="87" s="1"/>
  <c r="AM160" i="87" s="1"/>
  <c r="AN160" i="87" s="1"/>
  <c r="AO160" i="87" s="1"/>
  <c r="AP160" i="87" s="1"/>
  <c r="AQ160" i="87" s="1"/>
  <c r="AR160" i="87" s="1"/>
  <c r="AS160" i="87" s="1"/>
  <c r="AT160" i="87" s="1"/>
  <c r="AU160" i="87" s="1"/>
  <c r="AV160" i="87" s="1"/>
  <c r="AW160" i="87" s="1"/>
  <c r="AX160" i="87" s="1"/>
  <c r="AY160" i="87" s="1"/>
  <c r="AZ160" i="87" s="1"/>
  <c r="BA160" i="87" s="1"/>
  <c r="AG161" i="87"/>
  <c r="AH161" i="87" s="1"/>
  <c r="AI161" i="87" s="1"/>
  <c r="AJ161" i="87" s="1"/>
  <c r="AK161" i="87" s="1"/>
  <c r="AL161" i="87" s="1"/>
  <c r="AM161" i="87" s="1"/>
  <c r="AN161" i="87" s="1"/>
  <c r="AO161" i="87" s="1"/>
  <c r="AP161" i="87" s="1"/>
  <c r="AQ161" i="87" s="1"/>
  <c r="AR161" i="87" s="1"/>
  <c r="AS161" i="87" s="1"/>
  <c r="AT161" i="87" s="1"/>
  <c r="AU161" i="87" s="1"/>
  <c r="AV161" i="87" s="1"/>
  <c r="AW161" i="87" s="1"/>
  <c r="AX161" i="87" s="1"/>
  <c r="AY161" i="87" s="1"/>
  <c r="AZ161" i="87" s="1"/>
  <c r="BA161" i="87" s="1"/>
  <c r="T170" i="87"/>
  <c r="L163" i="87"/>
  <c r="Q164" i="87"/>
  <c r="Q145" i="74"/>
  <c r="L144" i="74"/>
  <c r="R155" i="74"/>
  <c r="K154" i="74"/>
  <c r="B283" i="74"/>
  <c r="S169" i="74"/>
  <c r="J169" i="74" s="1"/>
  <c r="V169" i="74"/>
  <c r="A169" i="74"/>
  <c r="CF170" i="74"/>
  <c r="E170" i="74" s="1"/>
  <c r="CE171" i="74"/>
  <c r="P171" i="74" s="1"/>
  <c r="D171" i="74" s="1"/>
  <c r="Z172" i="74"/>
  <c r="BG172" i="74"/>
  <c r="BI172" i="74"/>
  <c r="BK172" i="74"/>
  <c r="BM172" i="74"/>
  <c r="BO172" i="74"/>
  <c r="BQ172" i="74"/>
  <c r="BS172" i="74"/>
  <c r="BU172" i="74"/>
  <c r="BW172" i="74"/>
  <c r="BY172" i="74"/>
  <c r="CA172" i="74"/>
  <c r="CC172" i="74"/>
  <c r="C172" i="74"/>
  <c r="N172" i="74" s="1"/>
  <c r="BH172" i="74"/>
  <c r="BJ172" i="74"/>
  <c r="BL172" i="74"/>
  <c r="BN172" i="74"/>
  <c r="BP172" i="74"/>
  <c r="BR172" i="74"/>
  <c r="BT172" i="74"/>
  <c r="BV172" i="74"/>
  <c r="BX172" i="74"/>
  <c r="BZ172" i="74"/>
  <c r="CB172" i="74"/>
  <c r="CD172" i="74"/>
  <c r="AD147" i="87" l="1"/>
  <c r="AC148" i="87"/>
  <c r="T171" i="87"/>
  <c r="T172" i="87" s="1"/>
  <c r="CF173" i="87"/>
  <c r="E173" i="87" s="1"/>
  <c r="L164" i="87"/>
  <c r="Q165" i="87"/>
  <c r="AG162" i="87"/>
  <c r="V174" i="87"/>
  <c r="W174" i="87" s="1"/>
  <c r="S174" i="87" s="1"/>
  <c r="A174" i="87"/>
  <c r="B176" i="87"/>
  <c r="CD175" i="87"/>
  <c r="CB175" i="87"/>
  <c r="BZ175" i="87"/>
  <c r="BX175" i="87"/>
  <c r="BV175" i="87"/>
  <c r="BT175" i="87"/>
  <c r="BR175" i="87"/>
  <c r="BP175" i="87"/>
  <c r="BN175" i="87"/>
  <c r="BL175" i="87"/>
  <c r="BJ175" i="87"/>
  <c r="BH175" i="87"/>
  <c r="Z175" i="87"/>
  <c r="C175" i="87"/>
  <c r="N175" i="87" s="1"/>
  <c r="CC175" i="87"/>
  <c r="CA175" i="87"/>
  <c r="BY175" i="87"/>
  <c r="BW175" i="87"/>
  <c r="BU175" i="87"/>
  <c r="BS175" i="87"/>
  <c r="BQ175" i="87"/>
  <c r="BO175" i="87"/>
  <c r="BM175" i="87"/>
  <c r="BK175" i="87"/>
  <c r="BI175" i="87"/>
  <c r="BG175" i="87"/>
  <c r="AE175" i="87"/>
  <c r="CF174" i="87"/>
  <c r="E174" i="87" s="1"/>
  <c r="V173" i="87"/>
  <c r="R173" i="87"/>
  <c r="R174" i="87" s="1"/>
  <c r="K174" i="87" s="1"/>
  <c r="A173" i="87"/>
  <c r="S173" i="87"/>
  <c r="M173" i="87" s="1"/>
  <c r="R156" i="74"/>
  <c r="K155" i="74"/>
  <c r="L145" i="74"/>
  <c r="Q146" i="74"/>
  <c r="B284" i="74"/>
  <c r="CE172" i="74"/>
  <c r="P172" i="74" s="1"/>
  <c r="D172" i="74" s="1"/>
  <c r="BG173" i="74"/>
  <c r="BI173" i="74"/>
  <c r="BK173" i="74"/>
  <c r="BM173" i="74"/>
  <c r="BO173" i="74"/>
  <c r="BQ173" i="74"/>
  <c r="BS173" i="74"/>
  <c r="BU173" i="74"/>
  <c r="BW173" i="74"/>
  <c r="BY173" i="74"/>
  <c r="CA173" i="74"/>
  <c r="CC173" i="74"/>
  <c r="Z173" i="74"/>
  <c r="C173" i="74"/>
  <c r="N173" i="74" s="1"/>
  <c r="BH173" i="74"/>
  <c r="BJ173" i="74"/>
  <c r="BL173" i="74"/>
  <c r="BN173" i="74"/>
  <c r="BP173" i="74"/>
  <c r="BR173" i="74"/>
  <c r="BT173" i="74"/>
  <c r="BV173" i="74"/>
  <c r="BX173" i="74"/>
  <c r="BZ173" i="74"/>
  <c r="CB173" i="74"/>
  <c r="CD173" i="74"/>
  <c r="S170" i="74"/>
  <c r="J170" i="74" s="1"/>
  <c r="V170" i="74"/>
  <c r="A170" i="74"/>
  <c r="CF171" i="74"/>
  <c r="E171" i="74" s="1"/>
  <c r="M169" i="74"/>
  <c r="AD148" i="87" l="1"/>
  <c r="AC149" i="87"/>
  <c r="AA174" i="87"/>
  <c r="AB174" i="87" s="1"/>
  <c r="X174" i="87"/>
  <c r="Y174" i="87" s="1"/>
  <c r="K173" i="87"/>
  <c r="BB168" i="87"/>
  <c r="BB167" i="87" s="1"/>
  <c r="BB166" i="87" s="1"/>
  <c r="BB165" i="87" s="1"/>
  <c r="BB164" i="87" s="1"/>
  <c r="BB163" i="87" s="1"/>
  <c r="BB162" i="87" s="1"/>
  <c r="AH162" i="87"/>
  <c r="AI162" i="87" s="1"/>
  <c r="AJ162" i="87" s="1"/>
  <c r="AK162" i="87" s="1"/>
  <c r="AL162" i="87" s="1"/>
  <c r="AM162" i="87" s="1"/>
  <c r="AN162" i="87" s="1"/>
  <c r="AO162" i="87" s="1"/>
  <c r="AP162" i="87" s="1"/>
  <c r="AQ162" i="87" s="1"/>
  <c r="AR162" i="87" s="1"/>
  <c r="AS162" i="87" s="1"/>
  <c r="AT162" i="87" s="1"/>
  <c r="AU162" i="87" s="1"/>
  <c r="AV162" i="87" s="1"/>
  <c r="AW162" i="87" s="1"/>
  <c r="AX162" i="87" s="1"/>
  <c r="AY162" i="87" s="1"/>
  <c r="AZ162" i="87" s="1"/>
  <c r="BA162" i="87" s="1"/>
  <c r="AG163" i="87"/>
  <c r="U173" i="87"/>
  <c r="J173" i="87"/>
  <c r="AE174" i="87"/>
  <c r="CE175" i="87"/>
  <c r="P175" i="87" s="1"/>
  <c r="D175" i="87" s="1"/>
  <c r="CC176" i="87"/>
  <c r="CA176" i="87"/>
  <c r="BY176" i="87"/>
  <c r="BW176" i="87"/>
  <c r="BU176" i="87"/>
  <c r="BS176" i="87"/>
  <c r="BQ176" i="87"/>
  <c r="BO176" i="87"/>
  <c r="BM176" i="87"/>
  <c r="BK176" i="87"/>
  <c r="BI176" i="87"/>
  <c r="BG176" i="87"/>
  <c r="B177" i="87"/>
  <c r="CD176" i="87"/>
  <c r="CB176" i="87"/>
  <c r="BZ176" i="87"/>
  <c r="BX176" i="87"/>
  <c r="BV176" i="87"/>
  <c r="BT176" i="87"/>
  <c r="BR176" i="87"/>
  <c r="BP176" i="87"/>
  <c r="BN176" i="87"/>
  <c r="BL176" i="87"/>
  <c r="BJ176" i="87"/>
  <c r="BH176" i="87"/>
  <c r="CE176" i="87" s="1"/>
  <c r="Z176" i="87"/>
  <c r="P176" i="87"/>
  <c r="D176" i="87" s="1"/>
  <c r="C176" i="87"/>
  <c r="N176" i="87" s="1"/>
  <c r="U174" i="87"/>
  <c r="J174" i="87"/>
  <c r="L165" i="87"/>
  <c r="Q166" i="87"/>
  <c r="Q147" i="74"/>
  <c r="L146" i="74"/>
  <c r="R157" i="74"/>
  <c r="K156" i="74"/>
  <c r="B285" i="74"/>
  <c r="CF172" i="74"/>
  <c r="E172" i="74" s="1"/>
  <c r="S171" i="74"/>
  <c r="J171" i="74" s="1"/>
  <c r="V171" i="74"/>
  <c r="A171" i="74"/>
  <c r="V168" i="74"/>
  <c r="A168" i="74"/>
  <c r="Z174" i="74"/>
  <c r="BG174" i="74"/>
  <c r="BI174" i="74"/>
  <c r="BK174" i="74"/>
  <c r="BM174" i="74"/>
  <c r="BO174" i="74"/>
  <c r="BQ174" i="74"/>
  <c r="BS174" i="74"/>
  <c r="BU174" i="74"/>
  <c r="BW174" i="74"/>
  <c r="BY174" i="74"/>
  <c r="CA174" i="74"/>
  <c r="CC174" i="74"/>
  <c r="C174" i="74"/>
  <c r="N174" i="74" s="1"/>
  <c r="BH174" i="74"/>
  <c r="BJ174" i="74"/>
  <c r="BL174" i="74"/>
  <c r="BN174" i="74"/>
  <c r="BP174" i="74"/>
  <c r="BR174" i="74"/>
  <c r="BT174" i="74"/>
  <c r="BV174" i="74"/>
  <c r="BX174" i="74"/>
  <c r="BZ174" i="74"/>
  <c r="CB174" i="74"/>
  <c r="CD174" i="74"/>
  <c r="V167" i="74"/>
  <c r="A167" i="74"/>
  <c r="M170" i="74"/>
  <c r="CE173" i="74"/>
  <c r="P173" i="74" s="1"/>
  <c r="D173" i="74" s="1"/>
  <c r="AD149" i="87" l="1"/>
  <c r="AC150" i="87"/>
  <c r="L166" i="87"/>
  <c r="Q167" i="87"/>
  <c r="S176" i="87"/>
  <c r="M176" i="87" s="1"/>
  <c r="V176" i="87"/>
  <c r="A176" i="87"/>
  <c r="B178" i="87"/>
  <c r="CD177" i="87"/>
  <c r="CB177" i="87"/>
  <c r="BZ177" i="87"/>
  <c r="BX177" i="87"/>
  <c r="BV177" i="87"/>
  <c r="BT177" i="87"/>
  <c r="BR177" i="87"/>
  <c r="BP177" i="87"/>
  <c r="BN177" i="87"/>
  <c r="BL177" i="87"/>
  <c r="BJ177" i="87"/>
  <c r="BH177" i="87"/>
  <c r="Z177" i="87"/>
  <c r="C177" i="87"/>
  <c r="N177" i="87" s="1"/>
  <c r="CC177" i="87"/>
  <c r="CA177" i="87"/>
  <c r="BY177" i="87"/>
  <c r="BW177" i="87"/>
  <c r="BU177" i="87"/>
  <c r="BS177" i="87"/>
  <c r="BQ177" i="87"/>
  <c r="BO177" i="87"/>
  <c r="BM177" i="87"/>
  <c r="BK177" i="87"/>
  <c r="BI177" i="87"/>
  <c r="BG177" i="87"/>
  <c r="CF176" i="87"/>
  <c r="E176" i="87" s="1"/>
  <c r="V175" i="87"/>
  <c r="R175" i="87"/>
  <c r="K175" i="87" s="1"/>
  <c r="A175" i="87"/>
  <c r="W175" i="87"/>
  <c r="S175" i="87" s="1"/>
  <c r="T173" i="87"/>
  <c r="T174" i="87" s="1"/>
  <c r="M174" i="87" s="1"/>
  <c r="AE173" i="87"/>
  <c r="AH163" i="87"/>
  <c r="AI163" i="87" s="1"/>
  <c r="AJ163" i="87" s="1"/>
  <c r="AK163" i="87" s="1"/>
  <c r="AL163" i="87" s="1"/>
  <c r="AM163" i="87" s="1"/>
  <c r="AN163" i="87" s="1"/>
  <c r="AO163" i="87" s="1"/>
  <c r="AP163" i="87" s="1"/>
  <c r="AQ163" i="87" s="1"/>
  <c r="AR163" i="87" s="1"/>
  <c r="AS163" i="87" s="1"/>
  <c r="AT163" i="87" s="1"/>
  <c r="AU163" i="87" s="1"/>
  <c r="AV163" i="87" s="1"/>
  <c r="AW163" i="87" s="1"/>
  <c r="AX163" i="87" s="1"/>
  <c r="AY163" i="87" s="1"/>
  <c r="AZ163" i="87" s="1"/>
  <c r="BA163" i="87" s="1"/>
  <c r="AG164" i="87"/>
  <c r="CF175" i="87"/>
  <c r="E175" i="87" s="1"/>
  <c r="K157" i="74"/>
  <c r="R158" i="74"/>
  <c r="L147" i="74"/>
  <c r="Q148" i="74"/>
  <c r="W162" i="74"/>
  <c r="X162" i="74" s="1"/>
  <c r="W168" i="74"/>
  <c r="X168" i="74" s="1"/>
  <c r="W163" i="74"/>
  <c r="X163" i="74" s="1"/>
  <c r="W167" i="74"/>
  <c r="X167" i="74" s="1"/>
  <c r="W164" i="74"/>
  <c r="X164" i="74" s="1"/>
  <c r="W166" i="74"/>
  <c r="X166" i="74" s="1"/>
  <c r="W165" i="74"/>
  <c r="X165" i="74" s="1"/>
  <c r="B286" i="74"/>
  <c r="AA168" i="74"/>
  <c r="AB168" i="74" s="1"/>
  <c r="S168" i="74"/>
  <c r="J168" i="74" s="1"/>
  <c r="Y168" i="74"/>
  <c r="AA167" i="74"/>
  <c r="AB167" i="74" s="1"/>
  <c r="Y167" i="74"/>
  <c r="S167" i="74"/>
  <c r="J167" i="74" s="1"/>
  <c r="S172" i="74"/>
  <c r="J172" i="74" s="1"/>
  <c r="V172" i="74"/>
  <c r="A172" i="74"/>
  <c r="CF173" i="74"/>
  <c r="E173" i="74" s="1"/>
  <c r="M171" i="74"/>
  <c r="CE174" i="74"/>
  <c r="P174" i="74" s="1"/>
  <c r="D174" i="74" s="1"/>
  <c r="BG175" i="74"/>
  <c r="BI175" i="74"/>
  <c r="BK175" i="74"/>
  <c r="BM175" i="74"/>
  <c r="BO175" i="74"/>
  <c r="BQ175" i="74"/>
  <c r="BS175" i="74"/>
  <c r="BU175" i="74"/>
  <c r="BW175" i="74"/>
  <c r="BY175" i="74"/>
  <c r="CA175" i="74"/>
  <c r="CC175" i="74"/>
  <c r="Z175" i="74"/>
  <c r="C175" i="74"/>
  <c r="N175" i="74" s="1"/>
  <c r="BH175" i="74"/>
  <c r="BJ175" i="74"/>
  <c r="BL175" i="74"/>
  <c r="BN175" i="74"/>
  <c r="BP175" i="74"/>
  <c r="BR175" i="74"/>
  <c r="BT175" i="74"/>
  <c r="BV175" i="74"/>
  <c r="BX175" i="74"/>
  <c r="BZ175" i="74"/>
  <c r="CB175" i="74"/>
  <c r="CD175" i="74"/>
  <c r="AD150" i="87" l="1"/>
  <c r="AC151" i="87"/>
  <c r="AE172" i="87"/>
  <c r="U175" i="87"/>
  <c r="U176" i="87" s="1"/>
  <c r="J175" i="87"/>
  <c r="R176" i="87"/>
  <c r="K176" i="87" s="1"/>
  <c r="AH164" i="87"/>
  <c r="AI164" i="87" s="1"/>
  <c r="AJ164" i="87" s="1"/>
  <c r="AK164" i="87" s="1"/>
  <c r="AL164" i="87" s="1"/>
  <c r="AM164" i="87" s="1"/>
  <c r="AN164" i="87" s="1"/>
  <c r="AO164" i="87" s="1"/>
  <c r="AP164" i="87" s="1"/>
  <c r="AQ164" i="87" s="1"/>
  <c r="AR164" i="87" s="1"/>
  <c r="AS164" i="87" s="1"/>
  <c r="AT164" i="87" s="1"/>
  <c r="AU164" i="87" s="1"/>
  <c r="AV164" i="87" s="1"/>
  <c r="AW164" i="87" s="1"/>
  <c r="AX164" i="87" s="1"/>
  <c r="AY164" i="87" s="1"/>
  <c r="AZ164" i="87" s="1"/>
  <c r="BA164" i="87" s="1"/>
  <c r="AG165" i="87"/>
  <c r="X175" i="87"/>
  <c r="Y175" i="87" s="1"/>
  <c r="AA175" i="87"/>
  <c r="AB175" i="87" s="1"/>
  <c r="W170" i="87"/>
  <c r="W173" i="87"/>
  <c r="W171" i="87"/>
  <c r="W172" i="87"/>
  <c r="W169" i="87"/>
  <c r="CE177" i="87"/>
  <c r="P177" i="87" s="1"/>
  <c r="D177" i="87" s="1"/>
  <c r="CC178" i="87"/>
  <c r="CA178" i="87"/>
  <c r="BY178" i="87"/>
  <c r="BW178" i="87"/>
  <c r="BU178" i="87"/>
  <c r="BS178" i="87"/>
  <c r="BQ178" i="87"/>
  <c r="BO178" i="87"/>
  <c r="BM178" i="87"/>
  <c r="BK178" i="87"/>
  <c r="BI178" i="87"/>
  <c r="BG178" i="87"/>
  <c r="B179" i="87"/>
  <c r="CD178" i="87"/>
  <c r="CB178" i="87"/>
  <c r="BZ178" i="87"/>
  <c r="BX178" i="87"/>
  <c r="BV178" i="87"/>
  <c r="BT178" i="87"/>
  <c r="BR178" i="87"/>
  <c r="BP178" i="87"/>
  <c r="BN178" i="87"/>
  <c r="BL178" i="87"/>
  <c r="BJ178" i="87"/>
  <c r="BH178" i="87"/>
  <c r="CE178" i="87" s="1"/>
  <c r="Z178" i="87"/>
  <c r="P178" i="87"/>
  <c r="D178" i="87" s="1"/>
  <c r="C178" i="87"/>
  <c r="N178" i="87" s="1"/>
  <c r="J176" i="87"/>
  <c r="L167" i="87"/>
  <c r="Q168" i="87"/>
  <c r="L168" i="87" s="1"/>
  <c r="L148" i="74"/>
  <c r="Q149" i="74"/>
  <c r="R159" i="74"/>
  <c r="K158" i="74"/>
  <c r="BB168" i="74"/>
  <c r="BB167" i="74" s="1"/>
  <c r="BB166" i="74" s="1"/>
  <c r="BB165" i="74" s="1"/>
  <c r="BB164" i="74" s="1"/>
  <c r="BB163" i="74" s="1"/>
  <c r="BB162" i="74" s="1"/>
  <c r="B287" i="74"/>
  <c r="S173" i="74"/>
  <c r="J173" i="74" s="1"/>
  <c r="V173" i="74"/>
  <c r="A173" i="74"/>
  <c r="AA163" i="74"/>
  <c r="AB163" i="74" s="1"/>
  <c r="Y163" i="74"/>
  <c r="CE175" i="74"/>
  <c r="P175" i="74" s="1"/>
  <c r="D175" i="74" s="1"/>
  <c r="AA166" i="74"/>
  <c r="AB166" i="74" s="1"/>
  <c r="Y166" i="74"/>
  <c r="AA164" i="74"/>
  <c r="AB164" i="74" s="1"/>
  <c r="Y164" i="74"/>
  <c r="AA162" i="74"/>
  <c r="AB162" i="74" s="1"/>
  <c r="Y162" i="74"/>
  <c r="Z176" i="74"/>
  <c r="BG176" i="74"/>
  <c r="BI176" i="74"/>
  <c r="BK176" i="74"/>
  <c r="BM176" i="74"/>
  <c r="BO176" i="74"/>
  <c r="BQ176" i="74"/>
  <c r="BS176" i="74"/>
  <c r="BU176" i="74"/>
  <c r="BW176" i="74"/>
  <c r="BY176" i="74"/>
  <c r="CA176" i="74"/>
  <c r="CC176" i="74"/>
  <c r="C176" i="74"/>
  <c r="N176" i="74" s="1"/>
  <c r="BH176" i="74"/>
  <c r="BJ176" i="74"/>
  <c r="BL176" i="74"/>
  <c r="BN176" i="74"/>
  <c r="BP176" i="74"/>
  <c r="BR176" i="74"/>
  <c r="BT176" i="74"/>
  <c r="BV176" i="74"/>
  <c r="BX176" i="74"/>
  <c r="BZ176" i="74"/>
  <c r="CB176" i="74"/>
  <c r="CD176" i="74"/>
  <c r="AA165" i="74"/>
  <c r="AB165" i="74" s="1"/>
  <c r="Y165" i="74"/>
  <c r="CF174" i="74"/>
  <c r="E174" i="74" s="1"/>
  <c r="M172" i="74"/>
  <c r="U167" i="74"/>
  <c r="U168" i="74" s="1"/>
  <c r="U169" i="74" s="1"/>
  <c r="U170" i="74" s="1"/>
  <c r="U171" i="74" s="1"/>
  <c r="U172" i="74" s="1"/>
  <c r="AD151" i="87" l="1"/>
  <c r="AC152" i="87"/>
  <c r="S178" i="87"/>
  <c r="M178" i="87" s="1"/>
  <c r="V178" i="87"/>
  <c r="R178" i="87"/>
  <c r="K178" i="87" s="1"/>
  <c r="A178" i="87"/>
  <c r="B180" i="87"/>
  <c r="CD179" i="87"/>
  <c r="CB179" i="87"/>
  <c r="BZ179" i="87"/>
  <c r="BX179" i="87"/>
  <c r="BV179" i="87"/>
  <c r="BT179" i="87"/>
  <c r="BR179" i="87"/>
  <c r="BP179" i="87"/>
  <c r="BN179" i="87"/>
  <c r="BL179" i="87"/>
  <c r="BJ179" i="87"/>
  <c r="BH179" i="87"/>
  <c r="Z179" i="87"/>
  <c r="C179" i="87"/>
  <c r="N179" i="87" s="1"/>
  <c r="CC179" i="87"/>
  <c r="CA179" i="87"/>
  <c r="BY179" i="87"/>
  <c r="BW179" i="87"/>
  <c r="BU179" i="87"/>
  <c r="BS179" i="87"/>
  <c r="BQ179" i="87"/>
  <c r="BO179" i="87"/>
  <c r="BM179" i="87"/>
  <c r="BK179" i="87"/>
  <c r="BI179" i="87"/>
  <c r="BG179" i="87"/>
  <c r="CF178" i="87"/>
  <c r="E178" i="87" s="1"/>
  <c r="V177" i="87"/>
  <c r="R177" i="87"/>
  <c r="K177" i="87"/>
  <c r="A177" i="87"/>
  <c r="S177" i="87"/>
  <c r="M177" i="87" s="1"/>
  <c r="AA172" i="87"/>
  <c r="AB172" i="87" s="1"/>
  <c r="X172" i="87"/>
  <c r="Y172" i="87" s="1"/>
  <c r="X173" i="87"/>
  <c r="Y173" i="87" s="1"/>
  <c r="AA173" i="87"/>
  <c r="AB173" i="87" s="1"/>
  <c r="T175" i="87"/>
  <c r="T176" i="87" s="1"/>
  <c r="AE171" i="87"/>
  <c r="X169" i="87"/>
  <c r="Y169" i="87" s="1"/>
  <c r="AA169" i="87"/>
  <c r="AB169" i="87" s="1"/>
  <c r="Q169" i="87"/>
  <c r="L169" i="87" s="1"/>
  <c r="X171" i="87"/>
  <c r="Y171" i="87" s="1"/>
  <c r="AA171" i="87"/>
  <c r="AB171" i="87" s="1"/>
  <c r="AA170" i="87"/>
  <c r="AB170" i="87" s="1"/>
  <c r="X170" i="87"/>
  <c r="Y170" i="87" s="1"/>
  <c r="AH165" i="87"/>
  <c r="AI165" i="87" s="1"/>
  <c r="AJ165" i="87" s="1"/>
  <c r="AK165" i="87" s="1"/>
  <c r="AL165" i="87" s="1"/>
  <c r="AM165" i="87" s="1"/>
  <c r="AN165" i="87" s="1"/>
  <c r="AO165" i="87" s="1"/>
  <c r="AP165" i="87" s="1"/>
  <c r="AQ165" i="87" s="1"/>
  <c r="AR165" i="87" s="1"/>
  <c r="AS165" i="87" s="1"/>
  <c r="AT165" i="87" s="1"/>
  <c r="AU165" i="87" s="1"/>
  <c r="AV165" i="87" s="1"/>
  <c r="AW165" i="87" s="1"/>
  <c r="AX165" i="87" s="1"/>
  <c r="AY165" i="87" s="1"/>
  <c r="AZ165" i="87" s="1"/>
  <c r="BA165" i="87" s="1"/>
  <c r="AG166" i="87"/>
  <c r="CF177" i="87"/>
  <c r="E177" i="87" s="1"/>
  <c r="Q150" i="74"/>
  <c r="L149" i="74"/>
  <c r="R160" i="74"/>
  <c r="K159" i="74"/>
  <c r="B288" i="74"/>
  <c r="CF175" i="74"/>
  <c r="E175" i="74" s="1"/>
  <c r="M173" i="74"/>
  <c r="U173" i="74"/>
  <c r="CE176" i="74"/>
  <c r="P176" i="74" s="1"/>
  <c r="D176" i="74" s="1"/>
  <c r="BG177" i="74"/>
  <c r="BI177" i="74"/>
  <c r="BK177" i="74"/>
  <c r="BM177" i="74"/>
  <c r="BO177" i="74"/>
  <c r="BQ177" i="74"/>
  <c r="BS177" i="74"/>
  <c r="BU177" i="74"/>
  <c r="BW177" i="74"/>
  <c r="BY177" i="74"/>
  <c r="CA177" i="74"/>
  <c r="CC177" i="74"/>
  <c r="Z177" i="74"/>
  <c r="C177" i="74"/>
  <c r="N177" i="74" s="1"/>
  <c r="BH177" i="74"/>
  <c r="BJ177" i="74"/>
  <c r="BL177" i="74"/>
  <c r="BN177" i="74"/>
  <c r="BP177" i="74"/>
  <c r="BR177" i="74"/>
  <c r="BT177" i="74"/>
  <c r="BV177" i="74"/>
  <c r="BX177" i="74"/>
  <c r="BZ177" i="74"/>
  <c r="CB177" i="74"/>
  <c r="CD177" i="74"/>
  <c r="AD152" i="87" l="1"/>
  <c r="AC153" i="87"/>
  <c r="M175" i="87"/>
  <c r="AH166" i="87"/>
  <c r="AI166" i="87" s="1"/>
  <c r="AJ166" i="87" s="1"/>
  <c r="AK166" i="87" s="1"/>
  <c r="AL166" i="87" s="1"/>
  <c r="AM166" i="87" s="1"/>
  <c r="AN166" i="87" s="1"/>
  <c r="AO166" i="87" s="1"/>
  <c r="AP166" i="87" s="1"/>
  <c r="AQ166" i="87" s="1"/>
  <c r="AR166" i="87" s="1"/>
  <c r="AS166" i="87" s="1"/>
  <c r="AT166" i="87" s="1"/>
  <c r="AU166" i="87" s="1"/>
  <c r="AV166" i="87" s="1"/>
  <c r="AW166" i="87" s="1"/>
  <c r="AX166" i="87" s="1"/>
  <c r="AY166" i="87" s="1"/>
  <c r="AZ166" i="87" s="1"/>
  <c r="BA166" i="87" s="1"/>
  <c r="AG167" i="87"/>
  <c r="Q170" i="87"/>
  <c r="AE170" i="87"/>
  <c r="U177" i="87"/>
  <c r="U178" i="87" s="1"/>
  <c r="J177" i="87"/>
  <c r="CE179" i="87"/>
  <c r="P179" i="87" s="1"/>
  <c r="D179" i="87" s="1"/>
  <c r="CC180" i="87"/>
  <c r="CA180" i="87"/>
  <c r="BY180" i="87"/>
  <c r="BW180" i="87"/>
  <c r="BU180" i="87"/>
  <c r="BS180" i="87"/>
  <c r="BQ180" i="87"/>
  <c r="BO180" i="87"/>
  <c r="BM180" i="87"/>
  <c r="BK180" i="87"/>
  <c r="BI180" i="87"/>
  <c r="BG180" i="87"/>
  <c r="B181" i="87"/>
  <c r="CD180" i="87"/>
  <c r="CB180" i="87"/>
  <c r="BZ180" i="87"/>
  <c r="BX180" i="87"/>
  <c r="BV180" i="87"/>
  <c r="BT180" i="87"/>
  <c r="BR180" i="87"/>
  <c r="BP180" i="87"/>
  <c r="BN180" i="87"/>
  <c r="BL180" i="87"/>
  <c r="BJ180" i="87"/>
  <c r="BH180" i="87"/>
  <c r="CE180" i="87" s="1"/>
  <c r="Z180" i="87"/>
  <c r="P180" i="87"/>
  <c r="D180" i="87" s="1"/>
  <c r="C180" i="87"/>
  <c r="N180" i="87" s="1"/>
  <c r="J178" i="87"/>
  <c r="K160" i="74"/>
  <c r="R161" i="74"/>
  <c r="Q151" i="74"/>
  <c r="L150" i="74"/>
  <c r="B289" i="74"/>
  <c r="Z178" i="74"/>
  <c r="BG178" i="74"/>
  <c r="BI178" i="74"/>
  <c r="BK178" i="74"/>
  <c r="BM178" i="74"/>
  <c r="BO178" i="74"/>
  <c r="BQ178" i="74"/>
  <c r="BS178" i="74"/>
  <c r="BU178" i="74"/>
  <c r="BW178" i="74"/>
  <c r="BY178" i="74"/>
  <c r="CA178" i="74"/>
  <c r="CC178" i="74"/>
  <c r="C178" i="74"/>
  <c r="N178" i="74" s="1"/>
  <c r="BH178" i="74"/>
  <c r="BJ178" i="74"/>
  <c r="BL178" i="74"/>
  <c r="BN178" i="74"/>
  <c r="BP178" i="74"/>
  <c r="BR178" i="74"/>
  <c r="BT178" i="74"/>
  <c r="BV178" i="74"/>
  <c r="BX178" i="74"/>
  <c r="BZ178" i="74"/>
  <c r="CB178" i="74"/>
  <c r="CD178" i="74"/>
  <c r="CF176" i="74"/>
  <c r="E176" i="74" s="1"/>
  <c r="CE177" i="74"/>
  <c r="P177" i="74" s="1"/>
  <c r="D177" i="74" s="1"/>
  <c r="AD153" i="87" l="1"/>
  <c r="AC154" i="87"/>
  <c r="S180" i="87"/>
  <c r="M180" i="87" s="1"/>
  <c r="V180" i="87"/>
  <c r="A180" i="87"/>
  <c r="B182" i="87"/>
  <c r="CD181" i="87"/>
  <c r="CB181" i="87"/>
  <c r="BZ181" i="87"/>
  <c r="BX181" i="87"/>
  <c r="BV181" i="87"/>
  <c r="BT181" i="87"/>
  <c r="BR181" i="87"/>
  <c r="BP181" i="87"/>
  <c r="BN181" i="87"/>
  <c r="BL181" i="87"/>
  <c r="BJ181" i="87"/>
  <c r="BH181" i="87"/>
  <c r="Z181" i="87"/>
  <c r="C181" i="87"/>
  <c r="N181" i="87" s="1"/>
  <c r="CC181" i="87"/>
  <c r="CA181" i="87"/>
  <c r="BY181" i="87"/>
  <c r="BW181" i="87"/>
  <c r="BU181" i="87"/>
  <c r="BS181" i="87"/>
  <c r="BQ181" i="87"/>
  <c r="BO181" i="87"/>
  <c r="BM181" i="87"/>
  <c r="BK181" i="87"/>
  <c r="BI181" i="87"/>
  <c r="BG181" i="87"/>
  <c r="CF180" i="87"/>
  <c r="E180" i="87" s="1"/>
  <c r="V179" i="87"/>
  <c r="R179" i="87"/>
  <c r="K179" i="87" s="1"/>
  <c r="A179" i="87"/>
  <c r="S179" i="87"/>
  <c r="M179" i="87" s="1"/>
  <c r="L170" i="87"/>
  <c r="Q171" i="87"/>
  <c r="T177" i="87"/>
  <c r="T178" i="87" s="1"/>
  <c r="AE169" i="87"/>
  <c r="CF179" i="87"/>
  <c r="E179" i="87" s="1"/>
  <c r="AH167" i="87"/>
  <c r="AI167" i="87" s="1"/>
  <c r="AJ167" i="87" s="1"/>
  <c r="AK167" i="87" s="1"/>
  <c r="AL167" i="87" s="1"/>
  <c r="AM167" i="87" s="1"/>
  <c r="AN167" i="87" s="1"/>
  <c r="AO167" i="87" s="1"/>
  <c r="AP167" i="87" s="1"/>
  <c r="AQ167" i="87" s="1"/>
  <c r="AR167" i="87" s="1"/>
  <c r="AS167" i="87" s="1"/>
  <c r="AT167" i="87" s="1"/>
  <c r="AU167" i="87" s="1"/>
  <c r="AV167" i="87" s="1"/>
  <c r="AW167" i="87" s="1"/>
  <c r="AX167" i="87" s="1"/>
  <c r="AY167" i="87" s="1"/>
  <c r="AZ167" i="87" s="1"/>
  <c r="BA167" i="87" s="1"/>
  <c r="AG168" i="87"/>
  <c r="AH168" i="87" s="1"/>
  <c r="AI168" i="87" s="1"/>
  <c r="AJ168" i="87" s="1"/>
  <c r="AK168" i="87" s="1"/>
  <c r="AL168" i="87" s="1"/>
  <c r="AM168" i="87" s="1"/>
  <c r="AN168" i="87" s="1"/>
  <c r="AO168" i="87" s="1"/>
  <c r="AP168" i="87" s="1"/>
  <c r="AQ168" i="87" s="1"/>
  <c r="AR168" i="87" s="1"/>
  <c r="AS168" i="87" s="1"/>
  <c r="AT168" i="87" s="1"/>
  <c r="AU168" i="87" s="1"/>
  <c r="AV168" i="87" s="1"/>
  <c r="AW168" i="87" s="1"/>
  <c r="AX168" i="87" s="1"/>
  <c r="AY168" i="87" s="1"/>
  <c r="AZ168" i="87" s="1"/>
  <c r="BA168" i="87" s="1"/>
  <c r="K161" i="74"/>
  <c r="R162" i="74"/>
  <c r="L151" i="74"/>
  <c r="Q152" i="74"/>
  <c r="B290" i="74"/>
  <c r="V174" i="74"/>
  <c r="A174" i="74"/>
  <c r="S176" i="74"/>
  <c r="J176" i="74" s="1"/>
  <c r="V176" i="74"/>
  <c r="A176" i="74"/>
  <c r="CF177" i="74"/>
  <c r="E177" i="74" s="1"/>
  <c r="V175" i="74"/>
  <c r="A175" i="74"/>
  <c r="CE178" i="74"/>
  <c r="P178" i="74" s="1"/>
  <c r="D178" i="74" s="1"/>
  <c r="BG179" i="74"/>
  <c r="BI179" i="74"/>
  <c r="BK179" i="74"/>
  <c r="BM179" i="74"/>
  <c r="BO179" i="74"/>
  <c r="BQ179" i="74"/>
  <c r="BS179" i="74"/>
  <c r="BU179" i="74"/>
  <c r="BW179" i="74"/>
  <c r="BY179" i="74"/>
  <c r="CA179" i="74"/>
  <c r="CC179" i="74"/>
  <c r="Z179" i="74"/>
  <c r="C179" i="74"/>
  <c r="N179" i="74" s="1"/>
  <c r="BH179" i="74"/>
  <c r="BJ179" i="74"/>
  <c r="BL179" i="74"/>
  <c r="BN179" i="74"/>
  <c r="BP179" i="74"/>
  <c r="BR179" i="74"/>
  <c r="BT179" i="74"/>
  <c r="BV179" i="74"/>
  <c r="BX179" i="74"/>
  <c r="BZ179" i="74"/>
  <c r="CB179" i="74"/>
  <c r="CD179" i="74"/>
  <c r="AD154" i="87" l="1"/>
  <c r="AC155" i="87"/>
  <c r="U179" i="87"/>
  <c r="U180" i="87" s="1"/>
  <c r="J179" i="87"/>
  <c r="CF181" i="87"/>
  <c r="E181" i="87" s="1"/>
  <c r="R180" i="87"/>
  <c r="K180" i="87" s="1"/>
  <c r="AG169" i="87"/>
  <c r="L171" i="87"/>
  <c r="Q172" i="87"/>
  <c r="CE181" i="87"/>
  <c r="P181" i="87" s="1"/>
  <c r="D181" i="87" s="1"/>
  <c r="CC182" i="87"/>
  <c r="CA182" i="87"/>
  <c r="BY182" i="87"/>
  <c r="BW182" i="87"/>
  <c r="BU182" i="87"/>
  <c r="BS182" i="87"/>
  <c r="BQ182" i="87"/>
  <c r="BO182" i="87"/>
  <c r="BM182" i="87"/>
  <c r="BK182" i="87"/>
  <c r="BI182" i="87"/>
  <c r="BG182" i="87"/>
  <c r="AE182" i="87"/>
  <c r="B183" i="87"/>
  <c r="CD182" i="87"/>
  <c r="CB182" i="87"/>
  <c r="BZ182" i="87"/>
  <c r="BX182" i="87"/>
  <c r="BV182" i="87"/>
  <c r="BT182" i="87"/>
  <c r="BR182" i="87"/>
  <c r="BP182" i="87"/>
  <c r="BN182" i="87"/>
  <c r="BL182" i="87"/>
  <c r="BJ182" i="87"/>
  <c r="BH182" i="87"/>
  <c r="Z182" i="87"/>
  <c r="C182" i="87"/>
  <c r="N182" i="87" s="1"/>
  <c r="J180" i="87"/>
  <c r="Q153" i="74"/>
  <c r="L152" i="74"/>
  <c r="K162" i="74"/>
  <c r="R163" i="74"/>
  <c r="W169" i="74"/>
  <c r="X169" i="74" s="1"/>
  <c r="W175" i="74"/>
  <c r="X175" i="74" s="1"/>
  <c r="W170" i="74"/>
  <c r="X170" i="74" s="1"/>
  <c r="W174" i="74"/>
  <c r="X174" i="74" s="1"/>
  <c r="W171" i="74"/>
  <c r="X171" i="74" s="1"/>
  <c r="W173" i="74"/>
  <c r="X173" i="74" s="1"/>
  <c r="W172" i="74"/>
  <c r="X172" i="74" s="1"/>
  <c r="B291" i="74"/>
  <c r="CE179" i="74"/>
  <c r="P179" i="74" s="1"/>
  <c r="D179" i="74" s="1"/>
  <c r="S177" i="74"/>
  <c r="J177" i="74" s="1"/>
  <c r="V177" i="74"/>
  <c r="A177" i="74"/>
  <c r="M176" i="74"/>
  <c r="Z180" i="74"/>
  <c r="BG180" i="74"/>
  <c r="BI180" i="74"/>
  <c r="BK180" i="74"/>
  <c r="BM180" i="74"/>
  <c r="BO180" i="74"/>
  <c r="BQ180" i="74"/>
  <c r="BS180" i="74"/>
  <c r="BU180" i="74"/>
  <c r="BW180" i="74"/>
  <c r="BY180" i="74"/>
  <c r="CA180" i="74"/>
  <c r="CC180" i="74"/>
  <c r="C180" i="74"/>
  <c r="N180" i="74" s="1"/>
  <c r="BH180" i="74"/>
  <c r="BJ180" i="74"/>
  <c r="BL180" i="74"/>
  <c r="BN180" i="74"/>
  <c r="BP180" i="74"/>
  <c r="BR180" i="74"/>
  <c r="BT180" i="74"/>
  <c r="BV180" i="74"/>
  <c r="BX180" i="74"/>
  <c r="BZ180" i="74"/>
  <c r="CB180" i="74"/>
  <c r="CD180" i="74"/>
  <c r="CF178" i="74"/>
  <c r="E178" i="74" s="1"/>
  <c r="AD155" i="87" l="1"/>
  <c r="AC156" i="87"/>
  <c r="BB175" i="87"/>
  <c r="BB174" i="87" s="1"/>
  <c r="BB173" i="87" s="1"/>
  <c r="BB172" i="87" s="1"/>
  <c r="BB171" i="87" s="1"/>
  <c r="BB170" i="87" s="1"/>
  <c r="BB169" i="87" s="1"/>
  <c r="AE181" i="87"/>
  <c r="CE182" i="87"/>
  <c r="P182" i="87" s="1"/>
  <c r="D182" i="87" s="1"/>
  <c r="B184" i="87"/>
  <c r="CD183" i="87"/>
  <c r="CB183" i="87"/>
  <c r="BZ183" i="87"/>
  <c r="BX183" i="87"/>
  <c r="BV183" i="87"/>
  <c r="BT183" i="87"/>
  <c r="BR183" i="87"/>
  <c r="BP183" i="87"/>
  <c r="BN183" i="87"/>
  <c r="BL183" i="87"/>
  <c r="BJ183" i="87"/>
  <c r="BH183" i="87"/>
  <c r="Z183" i="87"/>
  <c r="C183" i="87"/>
  <c r="N183" i="87" s="1"/>
  <c r="CC183" i="87"/>
  <c r="CA183" i="87"/>
  <c r="BY183" i="87"/>
  <c r="BW183" i="87"/>
  <c r="BU183" i="87"/>
  <c r="BS183" i="87"/>
  <c r="BQ183" i="87"/>
  <c r="BO183" i="87"/>
  <c r="BM183" i="87"/>
  <c r="BK183" i="87"/>
  <c r="BI183" i="87"/>
  <c r="BG183" i="87"/>
  <c r="CF182" i="87"/>
  <c r="E182" i="87" s="1"/>
  <c r="V181" i="87"/>
  <c r="R181" i="87"/>
  <c r="K181" i="87"/>
  <c r="A181" i="87"/>
  <c r="W181" i="87"/>
  <c r="S181" i="87" s="1"/>
  <c r="L172" i="87"/>
  <c r="Q173" i="87"/>
  <c r="AH169" i="87"/>
  <c r="AI169" i="87" s="1"/>
  <c r="AJ169" i="87" s="1"/>
  <c r="AK169" i="87" s="1"/>
  <c r="AL169" i="87" s="1"/>
  <c r="AM169" i="87" s="1"/>
  <c r="AN169" i="87" s="1"/>
  <c r="AO169" i="87" s="1"/>
  <c r="AP169" i="87" s="1"/>
  <c r="AQ169" i="87" s="1"/>
  <c r="AR169" i="87" s="1"/>
  <c r="AS169" i="87" s="1"/>
  <c r="AT169" i="87" s="1"/>
  <c r="AU169" i="87" s="1"/>
  <c r="AV169" i="87" s="1"/>
  <c r="AW169" i="87" s="1"/>
  <c r="AX169" i="87" s="1"/>
  <c r="AY169" i="87" s="1"/>
  <c r="AZ169" i="87" s="1"/>
  <c r="BA169" i="87" s="1"/>
  <c r="AG170" i="87"/>
  <c r="T179" i="87"/>
  <c r="T180" i="87" s="1"/>
  <c r="K163" i="74"/>
  <c r="R164" i="74"/>
  <c r="L153" i="74"/>
  <c r="Q154" i="74"/>
  <c r="B292" i="74"/>
  <c r="CF179" i="74"/>
  <c r="E179" i="74" s="1"/>
  <c r="AA173" i="74"/>
  <c r="AB173" i="74" s="1"/>
  <c r="Y173" i="74"/>
  <c r="AA171" i="74"/>
  <c r="AB171" i="74" s="1"/>
  <c r="Y171" i="74"/>
  <c r="AA175" i="74"/>
  <c r="AB175" i="74" s="1"/>
  <c r="Y175" i="74"/>
  <c r="S175" i="74"/>
  <c r="J175" i="74" s="1"/>
  <c r="AA169" i="74"/>
  <c r="AB169" i="74" s="1"/>
  <c r="Y169" i="74"/>
  <c r="S178" i="74"/>
  <c r="J178" i="74" s="1"/>
  <c r="V178" i="74"/>
  <c r="A178" i="74"/>
  <c r="AA174" i="74"/>
  <c r="AB174" i="74" s="1"/>
  <c r="Y174" i="74"/>
  <c r="S174" i="74"/>
  <c r="J174" i="74" s="1"/>
  <c r="CE180" i="74"/>
  <c r="P180" i="74" s="1"/>
  <c r="D180" i="74" s="1"/>
  <c r="BG181" i="74"/>
  <c r="BI181" i="74"/>
  <c r="BK181" i="74"/>
  <c r="BM181" i="74"/>
  <c r="BO181" i="74"/>
  <c r="BQ181" i="74"/>
  <c r="BS181" i="74"/>
  <c r="BU181" i="74"/>
  <c r="BW181" i="74"/>
  <c r="BY181" i="74"/>
  <c r="CA181" i="74"/>
  <c r="CC181" i="74"/>
  <c r="Z181" i="74"/>
  <c r="C181" i="74"/>
  <c r="N181" i="74" s="1"/>
  <c r="BH181" i="74"/>
  <c r="BJ181" i="74"/>
  <c r="BL181" i="74"/>
  <c r="BN181" i="74"/>
  <c r="BP181" i="74"/>
  <c r="BR181" i="74"/>
  <c r="BT181" i="74"/>
  <c r="BV181" i="74"/>
  <c r="BX181" i="74"/>
  <c r="BZ181" i="74"/>
  <c r="CB181" i="74"/>
  <c r="CD181" i="74"/>
  <c r="AA170" i="74"/>
  <c r="AB170" i="74" s="1"/>
  <c r="Y170" i="74"/>
  <c r="M177" i="74"/>
  <c r="AA172" i="74"/>
  <c r="AB172" i="74" s="1"/>
  <c r="Y172" i="74"/>
  <c r="AD156" i="87" l="1"/>
  <c r="AC157" i="87"/>
  <c r="AH170" i="87"/>
  <c r="AI170" i="87" s="1"/>
  <c r="AJ170" i="87" s="1"/>
  <c r="AK170" i="87" s="1"/>
  <c r="AL170" i="87" s="1"/>
  <c r="AM170" i="87" s="1"/>
  <c r="AN170" i="87" s="1"/>
  <c r="AO170" i="87" s="1"/>
  <c r="AP170" i="87" s="1"/>
  <c r="AQ170" i="87" s="1"/>
  <c r="AR170" i="87" s="1"/>
  <c r="AS170" i="87" s="1"/>
  <c r="AT170" i="87" s="1"/>
  <c r="AU170" i="87" s="1"/>
  <c r="AV170" i="87" s="1"/>
  <c r="AW170" i="87" s="1"/>
  <c r="AX170" i="87" s="1"/>
  <c r="AY170" i="87" s="1"/>
  <c r="AZ170" i="87" s="1"/>
  <c r="BA170" i="87" s="1"/>
  <c r="AG171" i="87"/>
  <c r="L173" i="87"/>
  <c r="Q174" i="87"/>
  <c r="X181" i="87"/>
  <c r="Y181" i="87" s="1"/>
  <c r="AA181" i="87"/>
  <c r="AB181" i="87" s="1"/>
  <c r="CE183" i="87"/>
  <c r="P183" i="87" s="1"/>
  <c r="D183" i="87" s="1"/>
  <c r="CC184" i="87"/>
  <c r="CA184" i="87"/>
  <c r="BY184" i="87"/>
  <c r="BW184" i="87"/>
  <c r="BU184" i="87"/>
  <c r="BS184" i="87"/>
  <c r="BQ184" i="87"/>
  <c r="BO184" i="87"/>
  <c r="BM184" i="87"/>
  <c r="BK184" i="87"/>
  <c r="BI184" i="87"/>
  <c r="BG184" i="87"/>
  <c r="B185" i="87"/>
  <c r="CD184" i="87"/>
  <c r="CB184" i="87"/>
  <c r="BZ184" i="87"/>
  <c r="BX184" i="87"/>
  <c r="BV184" i="87"/>
  <c r="BT184" i="87"/>
  <c r="BR184" i="87"/>
  <c r="BP184" i="87"/>
  <c r="BN184" i="87"/>
  <c r="BL184" i="87"/>
  <c r="BJ184" i="87"/>
  <c r="BH184" i="87"/>
  <c r="CE184" i="87" s="1"/>
  <c r="Z184" i="87"/>
  <c r="P184" i="87"/>
  <c r="D184" i="87" s="1"/>
  <c r="C184" i="87"/>
  <c r="N184" i="87" s="1"/>
  <c r="AE180" i="87"/>
  <c r="U181" i="87"/>
  <c r="J181" i="87"/>
  <c r="CF183" i="87"/>
  <c r="E183" i="87" s="1"/>
  <c r="V182" i="87"/>
  <c r="W179" i="87" s="1"/>
  <c r="R182" i="87"/>
  <c r="K182" i="87" s="1"/>
  <c r="A182" i="87"/>
  <c r="L154" i="74"/>
  <c r="Q155" i="74"/>
  <c r="R165" i="74"/>
  <c r="K164" i="74"/>
  <c r="B293" i="74"/>
  <c r="Z182" i="74"/>
  <c r="BG182" i="74"/>
  <c r="BI182" i="74"/>
  <c r="BK182" i="74"/>
  <c r="BM182" i="74"/>
  <c r="BO182" i="74"/>
  <c r="BQ182" i="74"/>
  <c r="BS182" i="74"/>
  <c r="BU182" i="74"/>
  <c r="BW182" i="74"/>
  <c r="BY182" i="74"/>
  <c r="CA182" i="74"/>
  <c r="CC182" i="74"/>
  <c r="C182" i="74"/>
  <c r="N182" i="74" s="1"/>
  <c r="BH182" i="74"/>
  <c r="BJ182" i="74"/>
  <c r="BL182" i="74"/>
  <c r="BN182" i="74"/>
  <c r="BP182" i="74"/>
  <c r="BR182" i="74"/>
  <c r="BT182" i="74"/>
  <c r="BV182" i="74"/>
  <c r="BX182" i="74"/>
  <c r="BZ182" i="74"/>
  <c r="CB182" i="74"/>
  <c r="CD182" i="74"/>
  <c r="CE181" i="74"/>
  <c r="P181" i="74" s="1"/>
  <c r="D181" i="74" s="1"/>
  <c r="U174" i="74"/>
  <c r="U175" i="74" s="1"/>
  <c r="U176" i="74" s="1"/>
  <c r="U177" i="74" s="1"/>
  <c r="U178" i="74" s="1"/>
  <c r="M178" i="74"/>
  <c r="CF180" i="74"/>
  <c r="E180" i="74" s="1"/>
  <c r="S179" i="74"/>
  <c r="J179" i="74" s="1"/>
  <c r="V179" i="74"/>
  <c r="A179" i="74"/>
  <c r="AD157" i="87" l="1"/>
  <c r="AC158" i="87"/>
  <c r="W180" i="87"/>
  <c r="W182" i="87"/>
  <c r="S182" i="87" s="1"/>
  <c r="W178" i="87"/>
  <c r="X178" i="87" s="1"/>
  <c r="Y178" i="87" s="1"/>
  <c r="X179" i="87"/>
  <c r="Y179" i="87" s="1"/>
  <c r="AA179" i="87"/>
  <c r="AB179" i="87" s="1"/>
  <c r="AA182" i="87"/>
  <c r="AB182" i="87" s="1"/>
  <c r="X182" i="87"/>
  <c r="Y182" i="87" s="1"/>
  <c r="S184" i="87"/>
  <c r="M184" i="87" s="1"/>
  <c r="V184" i="87"/>
  <c r="R184" i="87"/>
  <c r="K184" i="87" s="1"/>
  <c r="A184" i="87"/>
  <c r="B186" i="87"/>
  <c r="CD185" i="87"/>
  <c r="CB185" i="87"/>
  <c r="BZ185" i="87"/>
  <c r="BX185" i="87"/>
  <c r="BV185" i="87"/>
  <c r="BT185" i="87"/>
  <c r="BR185" i="87"/>
  <c r="BP185" i="87"/>
  <c r="BN185" i="87"/>
  <c r="BL185" i="87"/>
  <c r="BJ185" i="87"/>
  <c r="BH185" i="87"/>
  <c r="Z185" i="87"/>
  <c r="C185" i="87"/>
  <c r="N185" i="87" s="1"/>
  <c r="CC185" i="87"/>
  <c r="CA185" i="87"/>
  <c r="BY185" i="87"/>
  <c r="BW185" i="87"/>
  <c r="BU185" i="87"/>
  <c r="BS185" i="87"/>
  <c r="BQ185" i="87"/>
  <c r="BO185" i="87"/>
  <c r="BM185" i="87"/>
  <c r="BK185" i="87"/>
  <c r="BI185" i="87"/>
  <c r="BG185" i="87"/>
  <c r="CF184" i="87"/>
  <c r="E184" i="87" s="1"/>
  <c r="V183" i="87"/>
  <c r="R183" i="87"/>
  <c r="K183" i="87"/>
  <c r="A183" i="87"/>
  <c r="S183" i="87"/>
  <c r="M183" i="87" s="1"/>
  <c r="AA178" i="87"/>
  <c r="AB178" i="87" s="1"/>
  <c r="AA180" i="87"/>
  <c r="AB180" i="87" s="1"/>
  <c r="X180" i="87"/>
  <c r="Y180" i="87" s="1"/>
  <c r="U182" i="87"/>
  <c r="J182" i="87"/>
  <c r="T181" i="87"/>
  <c r="M181" i="87" s="1"/>
  <c r="AE179" i="87"/>
  <c r="W176" i="87"/>
  <c r="W177" i="87"/>
  <c r="L174" i="87"/>
  <c r="Q175" i="87"/>
  <c r="L175" i="87" s="1"/>
  <c r="AH171" i="87"/>
  <c r="AI171" i="87" s="1"/>
  <c r="AJ171" i="87" s="1"/>
  <c r="AK171" i="87" s="1"/>
  <c r="AL171" i="87" s="1"/>
  <c r="AM171" i="87" s="1"/>
  <c r="AN171" i="87" s="1"/>
  <c r="AO171" i="87" s="1"/>
  <c r="AP171" i="87" s="1"/>
  <c r="AQ171" i="87" s="1"/>
  <c r="AR171" i="87" s="1"/>
  <c r="AS171" i="87" s="1"/>
  <c r="AT171" i="87" s="1"/>
  <c r="AU171" i="87" s="1"/>
  <c r="AV171" i="87" s="1"/>
  <c r="AW171" i="87" s="1"/>
  <c r="AX171" i="87" s="1"/>
  <c r="AY171" i="87" s="1"/>
  <c r="AZ171" i="87" s="1"/>
  <c r="BA171" i="87" s="1"/>
  <c r="AG172" i="87"/>
  <c r="L155" i="74"/>
  <c r="Q156" i="74"/>
  <c r="R166" i="74"/>
  <c r="K165" i="74"/>
  <c r="BB175" i="74"/>
  <c r="BB174" i="74" s="1"/>
  <c r="BB173" i="74" s="1"/>
  <c r="BB172" i="74" s="1"/>
  <c r="BB171" i="74" s="1"/>
  <c r="BB170" i="74" s="1"/>
  <c r="BB169" i="74" s="1"/>
  <c r="B294" i="74"/>
  <c r="CF181" i="74"/>
  <c r="E181" i="74" s="1"/>
  <c r="M179" i="74"/>
  <c r="U179" i="74"/>
  <c r="S180" i="74"/>
  <c r="J180" i="74" s="1"/>
  <c r="V180" i="74"/>
  <c r="A180" i="74"/>
  <c r="CE182" i="74"/>
  <c r="P182" i="74" s="1"/>
  <c r="D182" i="74" s="1"/>
  <c r="BG183" i="74"/>
  <c r="BI183" i="74"/>
  <c r="BK183" i="74"/>
  <c r="BM183" i="74"/>
  <c r="BO183" i="74"/>
  <c r="BQ183" i="74"/>
  <c r="BS183" i="74"/>
  <c r="BU183" i="74"/>
  <c r="BW183" i="74"/>
  <c r="BY183" i="74"/>
  <c r="CA183" i="74"/>
  <c r="CC183" i="74"/>
  <c r="Z183" i="74"/>
  <c r="C183" i="74"/>
  <c r="N183" i="74" s="1"/>
  <c r="BH183" i="74"/>
  <c r="BJ183" i="74"/>
  <c r="BL183" i="74"/>
  <c r="BN183" i="74"/>
  <c r="BP183" i="74"/>
  <c r="BR183" i="74"/>
  <c r="BT183" i="74"/>
  <c r="BV183" i="74"/>
  <c r="BX183" i="74"/>
  <c r="BZ183" i="74"/>
  <c r="CB183" i="74"/>
  <c r="CD183" i="74"/>
  <c r="AD158" i="87" l="1"/>
  <c r="AC159" i="87"/>
  <c r="AA176" i="87"/>
  <c r="AB176" i="87" s="1"/>
  <c r="Q176" i="87"/>
  <c r="L176" i="87" s="1"/>
  <c r="X176" i="87"/>
  <c r="Y176" i="87" s="1"/>
  <c r="T182" i="87"/>
  <c r="M182" i="87" s="1"/>
  <c r="AH172" i="87"/>
  <c r="AI172" i="87" s="1"/>
  <c r="AJ172" i="87" s="1"/>
  <c r="AK172" i="87" s="1"/>
  <c r="AL172" i="87" s="1"/>
  <c r="AM172" i="87" s="1"/>
  <c r="AN172" i="87" s="1"/>
  <c r="AO172" i="87" s="1"/>
  <c r="AP172" i="87" s="1"/>
  <c r="AQ172" i="87" s="1"/>
  <c r="AR172" i="87" s="1"/>
  <c r="AS172" i="87" s="1"/>
  <c r="AT172" i="87" s="1"/>
  <c r="AU172" i="87" s="1"/>
  <c r="AV172" i="87" s="1"/>
  <c r="AW172" i="87" s="1"/>
  <c r="AX172" i="87" s="1"/>
  <c r="AY172" i="87" s="1"/>
  <c r="AZ172" i="87" s="1"/>
  <c r="BA172" i="87" s="1"/>
  <c r="AG173" i="87"/>
  <c r="X177" i="87"/>
  <c r="Y177" i="87" s="1"/>
  <c r="AA177" i="87"/>
  <c r="AB177" i="87" s="1"/>
  <c r="AE178" i="87"/>
  <c r="U183" i="87"/>
  <c r="J183" i="87"/>
  <c r="CE185" i="87"/>
  <c r="P185" i="87" s="1"/>
  <c r="D185" i="87" s="1"/>
  <c r="CC186" i="87"/>
  <c r="CA186" i="87"/>
  <c r="BY186" i="87"/>
  <c r="BW186" i="87"/>
  <c r="BU186" i="87"/>
  <c r="BS186" i="87"/>
  <c r="BQ186" i="87"/>
  <c r="BO186" i="87"/>
  <c r="BM186" i="87"/>
  <c r="BK186" i="87"/>
  <c r="BI186" i="87"/>
  <c r="BG186" i="87"/>
  <c r="B187" i="87"/>
  <c r="CD186" i="87"/>
  <c r="CB186" i="87"/>
  <c r="BZ186" i="87"/>
  <c r="BX186" i="87"/>
  <c r="BV186" i="87"/>
  <c r="BT186" i="87"/>
  <c r="BR186" i="87"/>
  <c r="BP186" i="87"/>
  <c r="BN186" i="87"/>
  <c r="BL186" i="87"/>
  <c r="BJ186" i="87"/>
  <c r="BH186" i="87"/>
  <c r="Z186" i="87"/>
  <c r="C186" i="87"/>
  <c r="N186" i="87" s="1"/>
  <c r="U184" i="87"/>
  <c r="J184" i="87"/>
  <c r="Q157" i="74"/>
  <c r="L156" i="74"/>
  <c r="K166" i="74"/>
  <c r="R167" i="74"/>
  <c r="B295" i="74"/>
  <c r="CE183" i="74"/>
  <c r="P183" i="74" s="1"/>
  <c r="D183" i="74" s="1"/>
  <c r="Z184" i="74"/>
  <c r="BG184" i="74"/>
  <c r="BI184" i="74"/>
  <c r="BK184" i="74"/>
  <c r="BM184" i="74"/>
  <c r="BO184" i="74"/>
  <c r="BQ184" i="74"/>
  <c r="BS184" i="74"/>
  <c r="BU184" i="74"/>
  <c r="BW184" i="74"/>
  <c r="BY184" i="74"/>
  <c r="CA184" i="74"/>
  <c r="CC184" i="74"/>
  <c r="C184" i="74"/>
  <c r="N184" i="74" s="1"/>
  <c r="BH184" i="74"/>
  <c r="BJ184" i="74"/>
  <c r="BL184" i="74"/>
  <c r="BN184" i="74"/>
  <c r="BP184" i="74"/>
  <c r="BR184" i="74"/>
  <c r="BT184" i="74"/>
  <c r="BV184" i="74"/>
  <c r="BX184" i="74"/>
  <c r="BZ184" i="74"/>
  <c r="CB184" i="74"/>
  <c r="CD184" i="74"/>
  <c r="CF182" i="74"/>
  <c r="E182" i="74" s="1"/>
  <c r="CF183" i="74"/>
  <c r="E183" i="74" s="1"/>
  <c r="M180" i="74"/>
  <c r="U180" i="74"/>
  <c r="AD159" i="87" l="1"/>
  <c r="AC160" i="87"/>
  <c r="Q177" i="87"/>
  <c r="L177" i="87" s="1"/>
  <c r="T183" i="87"/>
  <c r="AE177" i="87"/>
  <c r="AH173" i="87"/>
  <c r="AI173" i="87" s="1"/>
  <c r="AJ173" i="87" s="1"/>
  <c r="AK173" i="87" s="1"/>
  <c r="AL173" i="87" s="1"/>
  <c r="AM173" i="87" s="1"/>
  <c r="AN173" i="87" s="1"/>
  <c r="AO173" i="87" s="1"/>
  <c r="AP173" i="87" s="1"/>
  <c r="AQ173" i="87" s="1"/>
  <c r="AR173" i="87" s="1"/>
  <c r="AS173" i="87" s="1"/>
  <c r="AT173" i="87" s="1"/>
  <c r="AU173" i="87" s="1"/>
  <c r="AV173" i="87" s="1"/>
  <c r="AW173" i="87" s="1"/>
  <c r="AX173" i="87" s="1"/>
  <c r="AY173" i="87" s="1"/>
  <c r="AZ173" i="87" s="1"/>
  <c r="BA173" i="87" s="1"/>
  <c r="AG174" i="87"/>
  <c r="T184" i="87"/>
  <c r="CE186" i="87"/>
  <c r="P186" i="87" s="1"/>
  <c r="D186" i="87" s="1"/>
  <c r="B188" i="87"/>
  <c r="CD187" i="87"/>
  <c r="CB187" i="87"/>
  <c r="BZ187" i="87"/>
  <c r="BX187" i="87"/>
  <c r="BV187" i="87"/>
  <c r="BT187" i="87"/>
  <c r="BR187" i="87"/>
  <c r="BP187" i="87"/>
  <c r="BN187" i="87"/>
  <c r="BL187" i="87"/>
  <c r="BJ187" i="87"/>
  <c r="BH187" i="87"/>
  <c r="Z187" i="87"/>
  <c r="C187" i="87"/>
  <c r="N187" i="87" s="1"/>
  <c r="CC187" i="87"/>
  <c r="CA187" i="87"/>
  <c r="BY187" i="87"/>
  <c r="BW187" i="87"/>
  <c r="BU187" i="87"/>
  <c r="BS187" i="87"/>
  <c r="BQ187" i="87"/>
  <c r="BO187" i="87"/>
  <c r="BM187" i="87"/>
  <c r="BK187" i="87"/>
  <c r="BI187" i="87"/>
  <c r="BG187" i="87"/>
  <c r="CF186" i="87"/>
  <c r="E186" i="87" s="1"/>
  <c r="V185" i="87"/>
  <c r="R185" i="87"/>
  <c r="K185" i="87" s="1"/>
  <c r="A185" i="87"/>
  <c r="S185" i="87"/>
  <c r="M185" i="87" s="1"/>
  <c r="Q178" i="87"/>
  <c r="CF185" i="87"/>
  <c r="E185" i="87" s="1"/>
  <c r="K167" i="74"/>
  <c r="R168" i="74"/>
  <c r="Q158" i="74"/>
  <c r="L157" i="74"/>
  <c r="B296" i="74"/>
  <c r="CE184" i="74"/>
  <c r="P184" i="74" s="1"/>
  <c r="D184" i="74" s="1"/>
  <c r="BG185" i="74"/>
  <c r="BI185" i="74"/>
  <c r="BK185" i="74"/>
  <c r="BM185" i="74"/>
  <c r="BO185" i="74"/>
  <c r="BQ185" i="74"/>
  <c r="BS185" i="74"/>
  <c r="BU185" i="74"/>
  <c r="BW185" i="74"/>
  <c r="BY185" i="74"/>
  <c r="CA185" i="74"/>
  <c r="CC185" i="74"/>
  <c r="Z185" i="74"/>
  <c r="C185" i="74"/>
  <c r="N185" i="74" s="1"/>
  <c r="BH185" i="74"/>
  <c r="BJ185" i="74"/>
  <c r="BL185" i="74"/>
  <c r="BN185" i="74"/>
  <c r="BP185" i="74"/>
  <c r="BR185" i="74"/>
  <c r="BT185" i="74"/>
  <c r="BV185" i="74"/>
  <c r="BX185" i="74"/>
  <c r="BZ185" i="74"/>
  <c r="CB185" i="74"/>
  <c r="CD185" i="74"/>
  <c r="AD160" i="87" l="1"/>
  <c r="AC161" i="87"/>
  <c r="U185" i="87"/>
  <c r="J185" i="87"/>
  <c r="CF187" i="87"/>
  <c r="E187" i="87" s="1"/>
  <c r="S186" i="87"/>
  <c r="M186" i="87" s="1"/>
  <c r="V186" i="87"/>
  <c r="R186" i="87"/>
  <c r="K186" i="87" s="1"/>
  <c r="A186" i="87"/>
  <c r="L178" i="87"/>
  <c r="Q179" i="87"/>
  <c r="CE187" i="87"/>
  <c r="P187" i="87" s="1"/>
  <c r="D187" i="87" s="1"/>
  <c r="CC188" i="87"/>
  <c r="CA188" i="87"/>
  <c r="BY188" i="87"/>
  <c r="BW188" i="87"/>
  <c r="BU188" i="87"/>
  <c r="BS188" i="87"/>
  <c r="BQ188" i="87"/>
  <c r="BO188" i="87"/>
  <c r="BM188" i="87"/>
  <c r="BK188" i="87"/>
  <c r="BI188" i="87"/>
  <c r="BG188" i="87"/>
  <c r="B189" i="87"/>
  <c r="CD188" i="87"/>
  <c r="CB188" i="87"/>
  <c r="BZ188" i="87"/>
  <c r="BX188" i="87"/>
  <c r="BV188" i="87"/>
  <c r="BT188" i="87"/>
  <c r="BR188" i="87"/>
  <c r="BP188" i="87"/>
  <c r="BN188" i="87"/>
  <c r="BL188" i="87"/>
  <c r="BJ188" i="87"/>
  <c r="BH188" i="87"/>
  <c r="Z188" i="87"/>
  <c r="C188" i="87"/>
  <c r="N188" i="87" s="1"/>
  <c r="AH174" i="87"/>
  <c r="AI174" i="87" s="1"/>
  <c r="AJ174" i="87" s="1"/>
  <c r="AK174" i="87" s="1"/>
  <c r="AL174" i="87" s="1"/>
  <c r="AM174" i="87" s="1"/>
  <c r="AN174" i="87" s="1"/>
  <c r="AO174" i="87" s="1"/>
  <c r="AP174" i="87" s="1"/>
  <c r="AQ174" i="87" s="1"/>
  <c r="AR174" i="87" s="1"/>
  <c r="AS174" i="87" s="1"/>
  <c r="AT174" i="87" s="1"/>
  <c r="AU174" i="87" s="1"/>
  <c r="AV174" i="87" s="1"/>
  <c r="AW174" i="87" s="1"/>
  <c r="AX174" i="87" s="1"/>
  <c r="AY174" i="87" s="1"/>
  <c r="AZ174" i="87" s="1"/>
  <c r="BA174" i="87" s="1"/>
  <c r="AG175" i="87"/>
  <c r="AH175" i="87" s="1"/>
  <c r="AI175" i="87" s="1"/>
  <c r="AJ175" i="87" s="1"/>
  <c r="AK175" i="87" s="1"/>
  <c r="AL175" i="87" s="1"/>
  <c r="AM175" i="87" s="1"/>
  <c r="AN175" i="87" s="1"/>
  <c r="AO175" i="87" s="1"/>
  <c r="AP175" i="87" s="1"/>
  <c r="AQ175" i="87" s="1"/>
  <c r="AR175" i="87" s="1"/>
  <c r="AS175" i="87" s="1"/>
  <c r="AT175" i="87" s="1"/>
  <c r="AU175" i="87" s="1"/>
  <c r="AV175" i="87" s="1"/>
  <c r="AW175" i="87" s="1"/>
  <c r="AX175" i="87" s="1"/>
  <c r="AY175" i="87" s="1"/>
  <c r="AZ175" i="87" s="1"/>
  <c r="BA175" i="87" s="1"/>
  <c r="AE176" i="87"/>
  <c r="R169" i="74"/>
  <c r="K168" i="74"/>
  <c r="Q159" i="74"/>
  <c r="L158" i="74"/>
  <c r="B297" i="74"/>
  <c r="S183" i="74"/>
  <c r="J183" i="74" s="1"/>
  <c r="V183" i="74"/>
  <c r="A183" i="74"/>
  <c r="CE185" i="74"/>
  <c r="P185" i="74" s="1"/>
  <c r="D185" i="74" s="1"/>
  <c r="Z186" i="74"/>
  <c r="BG186" i="74"/>
  <c r="BI186" i="74"/>
  <c r="BK186" i="74"/>
  <c r="BM186" i="74"/>
  <c r="BO186" i="74"/>
  <c r="BQ186" i="74"/>
  <c r="BS186" i="74"/>
  <c r="BU186" i="74"/>
  <c r="BW186" i="74"/>
  <c r="BY186" i="74"/>
  <c r="CA186" i="74"/>
  <c r="CC186" i="74"/>
  <c r="C186" i="74"/>
  <c r="N186" i="74" s="1"/>
  <c r="BH186" i="74"/>
  <c r="BJ186" i="74"/>
  <c r="BL186" i="74"/>
  <c r="BN186" i="74"/>
  <c r="BP186" i="74"/>
  <c r="BR186" i="74"/>
  <c r="BT186" i="74"/>
  <c r="BV186" i="74"/>
  <c r="BX186" i="74"/>
  <c r="BZ186" i="74"/>
  <c r="CB186" i="74"/>
  <c r="CD186" i="74"/>
  <c r="CF184" i="74"/>
  <c r="E184" i="74" s="1"/>
  <c r="AD161" i="87" l="1"/>
  <c r="AC162" i="87"/>
  <c r="L179" i="87"/>
  <c r="Q180" i="87"/>
  <c r="AG176" i="87"/>
  <c r="CE188" i="87"/>
  <c r="P188" i="87" s="1"/>
  <c r="D188" i="87" s="1"/>
  <c r="B190" i="87"/>
  <c r="CD189" i="87"/>
  <c r="CB189" i="87"/>
  <c r="BZ189" i="87"/>
  <c r="BX189" i="87"/>
  <c r="BV189" i="87"/>
  <c r="BT189" i="87"/>
  <c r="BR189" i="87"/>
  <c r="BP189" i="87"/>
  <c r="BN189" i="87"/>
  <c r="BL189" i="87"/>
  <c r="BJ189" i="87"/>
  <c r="BH189" i="87"/>
  <c r="Z189" i="87"/>
  <c r="C189" i="87"/>
  <c r="N189" i="87" s="1"/>
  <c r="CC189" i="87"/>
  <c r="CA189" i="87"/>
  <c r="BY189" i="87"/>
  <c r="BW189" i="87"/>
  <c r="BU189" i="87"/>
  <c r="BS189" i="87"/>
  <c r="BQ189" i="87"/>
  <c r="BO189" i="87"/>
  <c r="BM189" i="87"/>
  <c r="BK189" i="87"/>
  <c r="BI189" i="87"/>
  <c r="BG189" i="87"/>
  <c r="AE189" i="87"/>
  <c r="CF188" i="87"/>
  <c r="E188" i="87" s="1"/>
  <c r="V187" i="87"/>
  <c r="R187" i="87"/>
  <c r="K187" i="87" s="1"/>
  <c r="A187" i="87"/>
  <c r="S187" i="87"/>
  <c r="M187" i="87" s="1"/>
  <c r="U186" i="87"/>
  <c r="J186" i="87"/>
  <c r="T185" i="87"/>
  <c r="Q160" i="74"/>
  <c r="L159" i="74"/>
  <c r="K169" i="74"/>
  <c r="R170" i="74"/>
  <c r="B298" i="74"/>
  <c r="S184" i="74"/>
  <c r="J184" i="74" s="1"/>
  <c r="V184" i="74"/>
  <c r="A184" i="74"/>
  <c r="S182" i="74"/>
  <c r="J182" i="74" s="1"/>
  <c r="V182" i="74"/>
  <c r="A182" i="74"/>
  <c r="CF185" i="74"/>
  <c r="E185" i="74" s="1"/>
  <c r="CE186" i="74"/>
  <c r="P186" i="74" s="1"/>
  <c r="D186" i="74" s="1"/>
  <c r="BG187" i="74"/>
  <c r="BI187" i="74"/>
  <c r="BK187" i="74"/>
  <c r="BM187" i="74"/>
  <c r="BO187" i="74"/>
  <c r="BQ187" i="74"/>
  <c r="BS187" i="74"/>
  <c r="BU187" i="74"/>
  <c r="BW187" i="74"/>
  <c r="BY187" i="74"/>
  <c r="CA187" i="74"/>
  <c r="CC187" i="74"/>
  <c r="Z187" i="74"/>
  <c r="C187" i="74"/>
  <c r="N187" i="74" s="1"/>
  <c r="BH187" i="74"/>
  <c r="BJ187" i="74"/>
  <c r="BL187" i="74"/>
  <c r="BN187" i="74"/>
  <c r="BP187" i="74"/>
  <c r="BR187" i="74"/>
  <c r="BT187" i="74"/>
  <c r="BV187" i="74"/>
  <c r="BX187" i="74"/>
  <c r="BZ187" i="74"/>
  <c r="CB187" i="74"/>
  <c r="CD187" i="74"/>
  <c r="V181" i="74"/>
  <c r="A181" i="74"/>
  <c r="M183" i="74"/>
  <c r="AD162" i="87" l="1"/>
  <c r="AC163" i="87"/>
  <c r="T186" i="87"/>
  <c r="U187" i="87"/>
  <c r="J187" i="87"/>
  <c r="AE188" i="87"/>
  <c r="CE189" i="87"/>
  <c r="P189" i="87" s="1"/>
  <c r="D189" i="87" s="1"/>
  <c r="CC190" i="87"/>
  <c r="CA190" i="87"/>
  <c r="BY190" i="87"/>
  <c r="BW190" i="87"/>
  <c r="BU190" i="87"/>
  <c r="BS190" i="87"/>
  <c r="BQ190" i="87"/>
  <c r="BO190" i="87"/>
  <c r="BM190" i="87"/>
  <c r="BK190" i="87"/>
  <c r="BI190" i="87"/>
  <c r="BG190" i="87"/>
  <c r="B191" i="87"/>
  <c r="CD190" i="87"/>
  <c r="CB190" i="87"/>
  <c r="BZ190" i="87"/>
  <c r="BX190" i="87"/>
  <c r="BV190" i="87"/>
  <c r="BT190" i="87"/>
  <c r="BR190" i="87"/>
  <c r="BP190" i="87"/>
  <c r="BN190" i="87"/>
  <c r="BL190" i="87"/>
  <c r="BJ190" i="87"/>
  <c r="BH190" i="87"/>
  <c r="Z190" i="87"/>
  <c r="C190" i="87"/>
  <c r="N190" i="87" s="1"/>
  <c r="L180" i="87"/>
  <c r="Q181" i="87"/>
  <c r="CF189" i="87"/>
  <c r="E189" i="87" s="1"/>
  <c r="BB182" i="87"/>
  <c r="BB181" i="87" s="1"/>
  <c r="BB180" i="87" s="1"/>
  <c r="BB179" i="87" s="1"/>
  <c r="BB178" i="87" s="1"/>
  <c r="BB177" i="87" s="1"/>
  <c r="BB176" i="87" s="1"/>
  <c r="V188" i="87"/>
  <c r="W188" i="87" s="1"/>
  <c r="S188" i="87" s="1"/>
  <c r="R188" i="87"/>
  <c r="K188" i="87" s="1"/>
  <c r="A188" i="87"/>
  <c r="AH176" i="87"/>
  <c r="AI176" i="87" s="1"/>
  <c r="AJ176" i="87" s="1"/>
  <c r="AK176" i="87" s="1"/>
  <c r="AL176" i="87" s="1"/>
  <c r="AM176" i="87" s="1"/>
  <c r="AN176" i="87" s="1"/>
  <c r="AO176" i="87" s="1"/>
  <c r="AP176" i="87" s="1"/>
  <c r="AQ176" i="87" s="1"/>
  <c r="AR176" i="87" s="1"/>
  <c r="AS176" i="87" s="1"/>
  <c r="AT176" i="87" s="1"/>
  <c r="AU176" i="87" s="1"/>
  <c r="AV176" i="87" s="1"/>
  <c r="AW176" i="87" s="1"/>
  <c r="AX176" i="87" s="1"/>
  <c r="AY176" i="87" s="1"/>
  <c r="AZ176" i="87" s="1"/>
  <c r="BA176" i="87" s="1"/>
  <c r="AG177" i="87"/>
  <c r="K170" i="74"/>
  <c r="R171" i="74"/>
  <c r="Q161" i="74"/>
  <c r="L160" i="74"/>
  <c r="W181" i="74"/>
  <c r="X181" i="74" s="1"/>
  <c r="W180" i="74"/>
  <c r="X180" i="74" s="1"/>
  <c r="W179" i="74"/>
  <c r="X179" i="74" s="1"/>
  <c r="W176" i="74"/>
  <c r="X176" i="74" s="1"/>
  <c r="W182" i="74"/>
  <c r="X182" i="74" s="1"/>
  <c r="Y182" i="74" s="1"/>
  <c r="W178" i="74"/>
  <c r="X178" i="74" s="1"/>
  <c r="W177" i="74"/>
  <c r="X177" i="74" s="1"/>
  <c r="B299" i="74"/>
  <c r="AA181" i="74"/>
  <c r="AB181" i="74" s="1"/>
  <c r="Y181" i="74"/>
  <c r="S181" i="74"/>
  <c r="J181" i="74" s="1"/>
  <c r="Z188" i="74"/>
  <c r="BG188" i="74"/>
  <c r="BI188" i="74"/>
  <c r="BK188" i="74"/>
  <c r="C188" i="74"/>
  <c r="N188" i="74" s="1"/>
  <c r="BH188" i="74"/>
  <c r="BJ188" i="74"/>
  <c r="BM188" i="74"/>
  <c r="BO188" i="74"/>
  <c r="BQ188" i="74"/>
  <c r="BS188" i="74"/>
  <c r="BU188" i="74"/>
  <c r="BW188" i="74"/>
  <c r="BY188" i="74"/>
  <c r="CA188" i="74"/>
  <c r="CC188" i="74"/>
  <c r="BL188" i="74"/>
  <c r="BN188" i="74"/>
  <c r="BP188" i="74"/>
  <c r="BR188" i="74"/>
  <c r="BT188" i="74"/>
  <c r="BV188" i="74"/>
  <c r="BX188" i="74"/>
  <c r="BZ188" i="74"/>
  <c r="CB188" i="74"/>
  <c r="CD188" i="74"/>
  <c r="CF186" i="74"/>
  <c r="E186" i="74" s="1"/>
  <c r="CE187" i="74"/>
  <c r="P187" i="74" s="1"/>
  <c r="D187" i="74" s="1"/>
  <c r="M184" i="74"/>
  <c r="AD163" i="87" l="1"/>
  <c r="AC164" i="87"/>
  <c r="AH177" i="87"/>
  <c r="AI177" i="87" s="1"/>
  <c r="AJ177" i="87" s="1"/>
  <c r="AK177" i="87" s="1"/>
  <c r="AL177" i="87" s="1"/>
  <c r="AM177" i="87" s="1"/>
  <c r="AN177" i="87" s="1"/>
  <c r="AO177" i="87" s="1"/>
  <c r="AP177" i="87" s="1"/>
  <c r="AQ177" i="87" s="1"/>
  <c r="AR177" i="87" s="1"/>
  <c r="AS177" i="87" s="1"/>
  <c r="AT177" i="87" s="1"/>
  <c r="AU177" i="87" s="1"/>
  <c r="AV177" i="87" s="1"/>
  <c r="AW177" i="87" s="1"/>
  <c r="AX177" i="87" s="1"/>
  <c r="AY177" i="87" s="1"/>
  <c r="AZ177" i="87" s="1"/>
  <c r="BA177" i="87" s="1"/>
  <c r="AG178" i="87"/>
  <c r="AA188" i="87"/>
  <c r="AB188" i="87" s="1"/>
  <c r="X188" i="87"/>
  <c r="Y188" i="87" s="1"/>
  <c r="AE187" i="87"/>
  <c r="U188" i="87"/>
  <c r="J188" i="87"/>
  <c r="L181" i="87"/>
  <c r="Q182" i="87"/>
  <c r="L182" i="87" s="1"/>
  <c r="CE190" i="87"/>
  <c r="P190" i="87" s="1"/>
  <c r="D190" i="87" s="1"/>
  <c r="B192" i="87"/>
  <c r="CD191" i="87"/>
  <c r="CB191" i="87"/>
  <c r="BZ191" i="87"/>
  <c r="BX191" i="87"/>
  <c r="BV191" i="87"/>
  <c r="BT191" i="87"/>
  <c r="BR191" i="87"/>
  <c r="BP191" i="87"/>
  <c r="BN191" i="87"/>
  <c r="BL191" i="87"/>
  <c r="BJ191" i="87"/>
  <c r="BH191" i="87"/>
  <c r="Z191" i="87"/>
  <c r="C191" i="87"/>
  <c r="N191" i="87" s="1"/>
  <c r="CC191" i="87"/>
  <c r="CA191" i="87"/>
  <c r="BY191" i="87"/>
  <c r="BW191" i="87"/>
  <c r="BU191" i="87"/>
  <c r="BS191" i="87"/>
  <c r="BQ191" i="87"/>
  <c r="BO191" i="87"/>
  <c r="BM191" i="87"/>
  <c r="BK191" i="87"/>
  <c r="BI191" i="87"/>
  <c r="BG191" i="87"/>
  <c r="V189" i="87"/>
  <c r="R189" i="87"/>
  <c r="K189" i="87"/>
  <c r="A189" i="87"/>
  <c r="W189" i="87"/>
  <c r="S189" i="87"/>
  <c r="T187" i="87"/>
  <c r="AA182" i="74"/>
  <c r="AB182" i="74" s="1"/>
  <c r="K171" i="74"/>
  <c r="R172" i="74"/>
  <c r="L161" i="74"/>
  <c r="Q162" i="74"/>
  <c r="B300" i="74"/>
  <c r="CF187" i="74"/>
  <c r="E187" i="74" s="1"/>
  <c r="S186" i="74"/>
  <c r="J186" i="74" s="1"/>
  <c r="V186" i="74"/>
  <c r="A186" i="74"/>
  <c r="AA179" i="74"/>
  <c r="AB179" i="74" s="1"/>
  <c r="Y179" i="74"/>
  <c r="AA180" i="74"/>
  <c r="AB180" i="74" s="1"/>
  <c r="Y180" i="74"/>
  <c r="V185" i="74"/>
  <c r="A185" i="74"/>
  <c r="AA176" i="74"/>
  <c r="AB176" i="74" s="1"/>
  <c r="Y176" i="74"/>
  <c r="CE188" i="74"/>
  <c r="P188" i="74" s="1"/>
  <c r="D188" i="74" s="1"/>
  <c r="Z189" i="74"/>
  <c r="BG189" i="74"/>
  <c r="BI189" i="74"/>
  <c r="BK189" i="74"/>
  <c r="BM189" i="74"/>
  <c r="BO189" i="74"/>
  <c r="BQ189" i="74"/>
  <c r="BS189" i="74"/>
  <c r="BU189" i="74"/>
  <c r="BW189" i="74"/>
  <c r="BY189" i="74"/>
  <c r="CA189" i="74"/>
  <c r="CC189" i="74"/>
  <c r="C189" i="74"/>
  <c r="N189" i="74" s="1"/>
  <c r="BH189" i="74"/>
  <c r="BJ189" i="74"/>
  <c r="BL189" i="74"/>
  <c r="BN189" i="74"/>
  <c r="BP189" i="74"/>
  <c r="BR189" i="74"/>
  <c r="BT189" i="74"/>
  <c r="BV189" i="74"/>
  <c r="BX189" i="74"/>
  <c r="BZ189" i="74"/>
  <c r="CB189" i="74"/>
  <c r="CD189" i="74"/>
  <c r="U181" i="74"/>
  <c r="U182" i="74" s="1"/>
  <c r="U183" i="74" s="1"/>
  <c r="U184" i="74" s="1"/>
  <c r="AA178" i="74"/>
  <c r="AB178" i="74" s="1"/>
  <c r="Y178" i="74"/>
  <c r="AA177" i="74"/>
  <c r="AB177" i="74" s="1"/>
  <c r="Y177" i="74"/>
  <c r="AD164" i="87" l="1"/>
  <c r="AC165" i="87"/>
  <c r="X189" i="87"/>
  <c r="Y189" i="87" s="1"/>
  <c r="AA189" i="87"/>
  <c r="AB189" i="87" s="1"/>
  <c r="W184" i="87"/>
  <c r="W183" i="87"/>
  <c r="S190" i="87"/>
  <c r="M190" i="87" s="1"/>
  <c r="V190" i="87"/>
  <c r="R190" i="87"/>
  <c r="K190" i="87"/>
  <c r="A190" i="87"/>
  <c r="T188" i="87"/>
  <c r="M188" i="87" s="1"/>
  <c r="W185" i="87"/>
  <c r="AE186" i="87"/>
  <c r="U189" i="87"/>
  <c r="J189" i="87"/>
  <c r="CF190" i="87"/>
  <c r="E190" i="87" s="1"/>
  <c r="CE191" i="87"/>
  <c r="P191" i="87" s="1"/>
  <c r="D191" i="87" s="1"/>
  <c r="CC192" i="87"/>
  <c r="CA192" i="87"/>
  <c r="BY192" i="87"/>
  <c r="BW192" i="87"/>
  <c r="BU192" i="87"/>
  <c r="BS192" i="87"/>
  <c r="BQ192" i="87"/>
  <c r="BO192" i="87"/>
  <c r="BM192" i="87"/>
  <c r="BK192" i="87"/>
  <c r="BI192" i="87"/>
  <c r="BG192" i="87"/>
  <c r="B193" i="87"/>
  <c r="CD192" i="87"/>
  <c r="CB192" i="87"/>
  <c r="BZ192" i="87"/>
  <c r="BX192" i="87"/>
  <c r="BV192" i="87"/>
  <c r="BT192" i="87"/>
  <c r="BR192" i="87"/>
  <c r="BP192" i="87"/>
  <c r="BN192" i="87"/>
  <c r="BL192" i="87"/>
  <c r="BJ192" i="87"/>
  <c r="BH192" i="87"/>
  <c r="Z192" i="87"/>
  <c r="C192" i="87"/>
  <c r="N192" i="87" s="1"/>
  <c r="W186" i="87"/>
  <c r="W187" i="87"/>
  <c r="AH178" i="87"/>
  <c r="AI178" i="87" s="1"/>
  <c r="AJ178" i="87" s="1"/>
  <c r="AK178" i="87" s="1"/>
  <c r="AL178" i="87" s="1"/>
  <c r="AM178" i="87" s="1"/>
  <c r="AN178" i="87" s="1"/>
  <c r="AO178" i="87" s="1"/>
  <c r="AP178" i="87" s="1"/>
  <c r="AQ178" i="87" s="1"/>
  <c r="AR178" i="87" s="1"/>
  <c r="AS178" i="87" s="1"/>
  <c r="AT178" i="87" s="1"/>
  <c r="AU178" i="87" s="1"/>
  <c r="AV178" i="87" s="1"/>
  <c r="AW178" i="87" s="1"/>
  <c r="AX178" i="87" s="1"/>
  <c r="AY178" i="87" s="1"/>
  <c r="AZ178" i="87" s="1"/>
  <c r="BA178" i="87" s="1"/>
  <c r="AG179" i="87"/>
  <c r="L162" i="74"/>
  <c r="Q163" i="74"/>
  <c r="K172" i="74"/>
  <c r="R173" i="74"/>
  <c r="BB182" i="74"/>
  <c r="BB181" i="74" s="1"/>
  <c r="BB180" i="74" s="1"/>
  <c r="BB179" i="74" s="1"/>
  <c r="BB178" i="74" s="1"/>
  <c r="BB177" i="74" s="1"/>
  <c r="BB176" i="74" s="1"/>
  <c r="B301" i="74"/>
  <c r="CF188" i="74"/>
  <c r="E188" i="74" s="1"/>
  <c r="Z190" i="74"/>
  <c r="BG190" i="74"/>
  <c r="BI190" i="74"/>
  <c r="BK190" i="74"/>
  <c r="BM190" i="74"/>
  <c r="BO190" i="74"/>
  <c r="BQ190" i="74"/>
  <c r="BS190" i="74"/>
  <c r="BU190" i="74"/>
  <c r="BW190" i="74"/>
  <c r="BY190" i="74"/>
  <c r="CA190" i="74"/>
  <c r="CC190" i="74"/>
  <c r="C190" i="74"/>
  <c r="N190" i="74" s="1"/>
  <c r="BH190" i="74"/>
  <c r="BJ190" i="74"/>
  <c r="BL190" i="74"/>
  <c r="BN190" i="74"/>
  <c r="BP190" i="74"/>
  <c r="BR190" i="74"/>
  <c r="BT190" i="74"/>
  <c r="BV190" i="74"/>
  <c r="BX190" i="74"/>
  <c r="BZ190" i="74"/>
  <c r="CB190" i="74"/>
  <c r="CD190" i="74"/>
  <c r="S187" i="74"/>
  <c r="J187" i="74" s="1"/>
  <c r="V187" i="74"/>
  <c r="A187" i="74"/>
  <c r="M186" i="74"/>
  <c r="CE189" i="74"/>
  <c r="P189" i="74" s="1"/>
  <c r="D189" i="74" s="1"/>
  <c r="AD165" i="87" l="1"/>
  <c r="AC166" i="87"/>
  <c r="AH179" i="87"/>
  <c r="AI179" i="87" s="1"/>
  <c r="AJ179" i="87" s="1"/>
  <c r="AK179" i="87" s="1"/>
  <c r="AL179" i="87" s="1"/>
  <c r="AM179" i="87" s="1"/>
  <c r="AN179" i="87" s="1"/>
  <c r="AO179" i="87" s="1"/>
  <c r="AP179" i="87" s="1"/>
  <c r="AQ179" i="87" s="1"/>
  <c r="AR179" i="87" s="1"/>
  <c r="AS179" i="87" s="1"/>
  <c r="AT179" i="87" s="1"/>
  <c r="AU179" i="87" s="1"/>
  <c r="AV179" i="87" s="1"/>
  <c r="AW179" i="87" s="1"/>
  <c r="AX179" i="87" s="1"/>
  <c r="AY179" i="87" s="1"/>
  <c r="AZ179" i="87" s="1"/>
  <c r="BA179" i="87" s="1"/>
  <c r="AG180" i="87"/>
  <c r="AA186" i="87"/>
  <c r="AB186" i="87" s="1"/>
  <c r="X186" i="87"/>
  <c r="Y186" i="87" s="1"/>
  <c r="X185" i="87"/>
  <c r="Y185" i="87" s="1"/>
  <c r="AA185" i="87"/>
  <c r="AB185" i="87" s="1"/>
  <c r="U190" i="87"/>
  <c r="J190" i="87"/>
  <c r="X183" i="87"/>
  <c r="Y183" i="87" s="1"/>
  <c r="AA183" i="87"/>
  <c r="AB183" i="87" s="1"/>
  <c r="Q183" i="87"/>
  <c r="L183" i="87" s="1"/>
  <c r="X187" i="87"/>
  <c r="Y187" i="87" s="1"/>
  <c r="AA187" i="87"/>
  <c r="AB187" i="87" s="1"/>
  <c r="CE192" i="87"/>
  <c r="P192" i="87" s="1"/>
  <c r="D192" i="87" s="1"/>
  <c r="B194" i="87"/>
  <c r="CD193" i="87"/>
  <c r="CB193" i="87"/>
  <c r="BZ193" i="87"/>
  <c r="BX193" i="87"/>
  <c r="BV193" i="87"/>
  <c r="BT193" i="87"/>
  <c r="BR193" i="87"/>
  <c r="BP193" i="87"/>
  <c r="BN193" i="87"/>
  <c r="BL193" i="87"/>
  <c r="BJ193" i="87"/>
  <c r="BH193" i="87"/>
  <c r="Z193" i="87"/>
  <c r="C193" i="87"/>
  <c r="N193" i="87" s="1"/>
  <c r="CC193" i="87"/>
  <c r="CA193" i="87"/>
  <c r="BY193" i="87"/>
  <c r="BW193" i="87"/>
  <c r="BU193" i="87"/>
  <c r="BS193" i="87"/>
  <c r="BQ193" i="87"/>
  <c r="BO193" i="87"/>
  <c r="BM193" i="87"/>
  <c r="BK193" i="87"/>
  <c r="BI193" i="87"/>
  <c r="BG193" i="87"/>
  <c r="V191" i="87"/>
  <c r="R191" i="87"/>
  <c r="K191" i="87"/>
  <c r="A191" i="87"/>
  <c r="S191" i="87"/>
  <c r="M191" i="87" s="1"/>
  <c r="T189" i="87"/>
  <c r="M189" i="87" s="1"/>
  <c r="AE185" i="87"/>
  <c r="CF191" i="87"/>
  <c r="E191" i="87" s="1"/>
  <c r="AA184" i="87"/>
  <c r="AB184" i="87" s="1"/>
  <c r="X184" i="87"/>
  <c r="Y184" i="87" s="1"/>
  <c r="K173" i="74"/>
  <c r="R174" i="74"/>
  <c r="Q164" i="74"/>
  <c r="L163" i="74"/>
  <c r="B302" i="74"/>
  <c r="M187" i="74"/>
  <c r="CF189" i="74"/>
  <c r="E189" i="74" s="1"/>
  <c r="CE190" i="74"/>
  <c r="P190" i="74" s="1"/>
  <c r="D190" i="74" s="1"/>
  <c r="Z191" i="74"/>
  <c r="BG191" i="74"/>
  <c r="BI191" i="74"/>
  <c r="BK191" i="74"/>
  <c r="BM191" i="74"/>
  <c r="BO191" i="74"/>
  <c r="BQ191" i="74"/>
  <c r="BS191" i="74"/>
  <c r="BU191" i="74"/>
  <c r="BW191" i="74"/>
  <c r="BY191" i="74"/>
  <c r="CA191" i="74"/>
  <c r="CC191" i="74"/>
  <c r="C191" i="74"/>
  <c r="N191" i="74" s="1"/>
  <c r="BH191" i="74"/>
  <c r="BJ191" i="74"/>
  <c r="BL191" i="74"/>
  <c r="BN191" i="74"/>
  <c r="BP191" i="74"/>
  <c r="BR191" i="74"/>
  <c r="BT191" i="74"/>
  <c r="BV191" i="74"/>
  <c r="BX191" i="74"/>
  <c r="BZ191" i="74"/>
  <c r="CB191" i="74"/>
  <c r="CD191" i="74"/>
  <c r="AD166" i="87" l="1"/>
  <c r="AC167" i="87"/>
  <c r="S192" i="87"/>
  <c r="M192" i="87" s="1"/>
  <c r="V192" i="87"/>
  <c r="R192" i="87"/>
  <c r="K192" i="87"/>
  <c r="A192" i="87"/>
  <c r="AH180" i="87"/>
  <c r="AI180" i="87" s="1"/>
  <c r="AJ180" i="87" s="1"/>
  <c r="AK180" i="87" s="1"/>
  <c r="AL180" i="87" s="1"/>
  <c r="AM180" i="87" s="1"/>
  <c r="AN180" i="87" s="1"/>
  <c r="AO180" i="87" s="1"/>
  <c r="AP180" i="87" s="1"/>
  <c r="AQ180" i="87" s="1"/>
  <c r="AR180" i="87" s="1"/>
  <c r="AS180" i="87" s="1"/>
  <c r="AT180" i="87" s="1"/>
  <c r="AU180" i="87" s="1"/>
  <c r="AV180" i="87" s="1"/>
  <c r="AW180" i="87" s="1"/>
  <c r="AX180" i="87" s="1"/>
  <c r="AY180" i="87" s="1"/>
  <c r="AZ180" i="87" s="1"/>
  <c r="BA180" i="87" s="1"/>
  <c r="AG181" i="87"/>
  <c r="Q184" i="87"/>
  <c r="AE184" i="87"/>
  <c r="U191" i="87"/>
  <c r="J191" i="87"/>
  <c r="CF192" i="87"/>
  <c r="E192" i="87" s="1"/>
  <c r="CE193" i="87"/>
  <c r="P193" i="87" s="1"/>
  <c r="D193" i="87" s="1"/>
  <c r="CC194" i="87"/>
  <c r="CA194" i="87"/>
  <c r="BY194" i="87"/>
  <c r="BW194" i="87"/>
  <c r="BU194" i="87"/>
  <c r="BS194" i="87"/>
  <c r="BQ194" i="87"/>
  <c r="BO194" i="87"/>
  <c r="BM194" i="87"/>
  <c r="BK194" i="87"/>
  <c r="BI194" i="87"/>
  <c r="BG194" i="87"/>
  <c r="B195" i="87"/>
  <c r="CD194" i="87"/>
  <c r="CB194" i="87"/>
  <c r="BZ194" i="87"/>
  <c r="BX194" i="87"/>
  <c r="BV194" i="87"/>
  <c r="BT194" i="87"/>
  <c r="BR194" i="87"/>
  <c r="BP194" i="87"/>
  <c r="BN194" i="87"/>
  <c r="BL194" i="87"/>
  <c r="BJ194" i="87"/>
  <c r="BH194" i="87"/>
  <c r="Z194" i="87"/>
  <c r="C194" i="87"/>
  <c r="N194" i="87" s="1"/>
  <c r="T190" i="87"/>
  <c r="R175" i="74"/>
  <c r="K174" i="74"/>
  <c r="L164" i="74"/>
  <c r="Q165" i="74"/>
  <c r="B303" i="74"/>
  <c r="Z192" i="74"/>
  <c r="BG192" i="74"/>
  <c r="BI192" i="74"/>
  <c r="BK192" i="74"/>
  <c r="BM192" i="74"/>
  <c r="BO192" i="74"/>
  <c r="BQ192" i="74"/>
  <c r="BS192" i="74"/>
  <c r="BU192" i="74"/>
  <c r="BW192" i="74"/>
  <c r="BY192" i="74"/>
  <c r="CA192" i="74"/>
  <c r="CC192" i="74"/>
  <c r="C192" i="74"/>
  <c r="N192" i="74" s="1"/>
  <c r="BH192" i="74"/>
  <c r="BJ192" i="74"/>
  <c r="BL192" i="74"/>
  <c r="BN192" i="74"/>
  <c r="BP192" i="74"/>
  <c r="BR192" i="74"/>
  <c r="BT192" i="74"/>
  <c r="BV192" i="74"/>
  <c r="BX192" i="74"/>
  <c r="BZ192" i="74"/>
  <c r="CB192" i="74"/>
  <c r="CD192" i="74"/>
  <c r="CE191" i="74"/>
  <c r="P191" i="74" s="1"/>
  <c r="D191" i="74" s="1"/>
  <c r="CF190" i="74"/>
  <c r="E190" i="74" s="1"/>
  <c r="AD167" i="87" l="1"/>
  <c r="AC168" i="87"/>
  <c r="L184" i="87"/>
  <c r="Q185" i="87"/>
  <c r="U192" i="87"/>
  <c r="J192" i="87"/>
  <c r="CE194" i="87"/>
  <c r="P194" i="87" s="1"/>
  <c r="D194" i="87" s="1"/>
  <c r="B196" i="87"/>
  <c r="CD195" i="87"/>
  <c r="CB195" i="87"/>
  <c r="BZ195" i="87"/>
  <c r="BX195" i="87"/>
  <c r="BV195" i="87"/>
  <c r="BT195" i="87"/>
  <c r="BR195" i="87"/>
  <c r="BP195" i="87"/>
  <c r="BN195" i="87"/>
  <c r="BL195" i="87"/>
  <c r="BJ195" i="87"/>
  <c r="BH195" i="87"/>
  <c r="Z195" i="87"/>
  <c r="C195" i="87"/>
  <c r="N195" i="87" s="1"/>
  <c r="CC195" i="87"/>
  <c r="CA195" i="87"/>
  <c r="BY195" i="87"/>
  <c r="BW195" i="87"/>
  <c r="BU195" i="87"/>
  <c r="BS195" i="87"/>
  <c r="BQ195" i="87"/>
  <c r="BO195" i="87"/>
  <c r="BM195" i="87"/>
  <c r="BK195" i="87"/>
  <c r="BI195" i="87"/>
  <c r="BG195" i="87"/>
  <c r="V193" i="87"/>
  <c r="R193" i="87"/>
  <c r="K193" i="87"/>
  <c r="A193" i="87"/>
  <c r="S193" i="87"/>
  <c r="M193" i="87" s="1"/>
  <c r="T191" i="87"/>
  <c r="AE183" i="87"/>
  <c r="AH181" i="87"/>
  <c r="AI181" i="87" s="1"/>
  <c r="AJ181" i="87" s="1"/>
  <c r="AK181" i="87" s="1"/>
  <c r="AL181" i="87" s="1"/>
  <c r="AM181" i="87" s="1"/>
  <c r="AN181" i="87" s="1"/>
  <c r="AO181" i="87" s="1"/>
  <c r="AP181" i="87" s="1"/>
  <c r="AQ181" i="87" s="1"/>
  <c r="AR181" i="87" s="1"/>
  <c r="AS181" i="87" s="1"/>
  <c r="AT181" i="87" s="1"/>
  <c r="AU181" i="87" s="1"/>
  <c r="AV181" i="87" s="1"/>
  <c r="AW181" i="87" s="1"/>
  <c r="AX181" i="87" s="1"/>
  <c r="AY181" i="87" s="1"/>
  <c r="AZ181" i="87" s="1"/>
  <c r="BA181" i="87" s="1"/>
  <c r="AG182" i="87"/>
  <c r="AH182" i="87" s="1"/>
  <c r="AI182" i="87" s="1"/>
  <c r="AJ182" i="87" s="1"/>
  <c r="AK182" i="87" s="1"/>
  <c r="AL182" i="87" s="1"/>
  <c r="AM182" i="87" s="1"/>
  <c r="AN182" i="87" s="1"/>
  <c r="AO182" i="87" s="1"/>
  <c r="AP182" i="87" s="1"/>
  <c r="AQ182" i="87" s="1"/>
  <c r="AR182" i="87" s="1"/>
  <c r="AS182" i="87" s="1"/>
  <c r="AT182" i="87" s="1"/>
  <c r="AU182" i="87" s="1"/>
  <c r="AV182" i="87" s="1"/>
  <c r="AW182" i="87" s="1"/>
  <c r="AX182" i="87" s="1"/>
  <c r="AY182" i="87" s="1"/>
  <c r="AZ182" i="87" s="1"/>
  <c r="BA182" i="87" s="1"/>
  <c r="CF193" i="87"/>
  <c r="E193" i="87" s="1"/>
  <c r="L165" i="74"/>
  <c r="Q166" i="74"/>
  <c r="K175" i="74"/>
  <c r="R176" i="74"/>
  <c r="B304" i="74"/>
  <c r="S190" i="74"/>
  <c r="J190" i="74" s="1"/>
  <c r="V190" i="74"/>
  <c r="A190" i="74"/>
  <c r="CF191" i="74"/>
  <c r="E191" i="74" s="1"/>
  <c r="V189" i="74"/>
  <c r="A189" i="74"/>
  <c r="CE192" i="74"/>
  <c r="P192" i="74" s="1"/>
  <c r="D192" i="74" s="1"/>
  <c r="Z193" i="74"/>
  <c r="BG193" i="74"/>
  <c r="BI193" i="74"/>
  <c r="BK193" i="74"/>
  <c r="BM193" i="74"/>
  <c r="BO193" i="74"/>
  <c r="BQ193" i="74"/>
  <c r="BS193" i="74"/>
  <c r="BU193" i="74"/>
  <c r="BW193" i="74"/>
  <c r="BY193" i="74"/>
  <c r="CA193" i="74"/>
  <c r="CC193" i="74"/>
  <c r="C193" i="74"/>
  <c r="N193" i="74" s="1"/>
  <c r="BH193" i="74"/>
  <c r="BJ193" i="74"/>
  <c r="BL193" i="74"/>
  <c r="BN193" i="74"/>
  <c r="BP193" i="74"/>
  <c r="BR193" i="74"/>
  <c r="BT193" i="74"/>
  <c r="BV193" i="74"/>
  <c r="BX193" i="74"/>
  <c r="BZ193" i="74"/>
  <c r="CB193" i="74"/>
  <c r="CD193" i="74"/>
  <c r="AD168" i="87" l="1"/>
  <c r="AC169" i="87"/>
  <c r="S194" i="87"/>
  <c r="M194" i="87" s="1"/>
  <c r="V194" i="87"/>
  <c r="R194" i="87"/>
  <c r="K194" i="87"/>
  <c r="A194" i="87"/>
  <c r="L185" i="87"/>
  <c r="Q186" i="87"/>
  <c r="AG183" i="87"/>
  <c r="U193" i="87"/>
  <c r="J193" i="87"/>
  <c r="CF194" i="87"/>
  <c r="E194" i="87" s="1"/>
  <c r="CE195" i="87"/>
  <c r="P195" i="87" s="1"/>
  <c r="D195" i="87" s="1"/>
  <c r="CC196" i="87"/>
  <c r="CA196" i="87"/>
  <c r="BY196" i="87"/>
  <c r="BW196" i="87"/>
  <c r="BU196" i="87"/>
  <c r="BS196" i="87"/>
  <c r="BQ196" i="87"/>
  <c r="BO196" i="87"/>
  <c r="BM196" i="87"/>
  <c r="BK196" i="87"/>
  <c r="BI196" i="87"/>
  <c r="BG196" i="87"/>
  <c r="AE196" i="87"/>
  <c r="B197" i="87"/>
  <c r="CD196" i="87"/>
  <c r="CB196" i="87"/>
  <c r="BZ196" i="87"/>
  <c r="BX196" i="87"/>
  <c r="BV196" i="87"/>
  <c r="BT196" i="87"/>
  <c r="BR196" i="87"/>
  <c r="BP196" i="87"/>
  <c r="BN196" i="87"/>
  <c r="BL196" i="87"/>
  <c r="BJ196" i="87"/>
  <c r="BH196" i="87"/>
  <c r="CE196" i="87" s="1"/>
  <c r="Z196" i="87"/>
  <c r="P196" i="87"/>
  <c r="D196" i="87" s="1"/>
  <c r="C196" i="87"/>
  <c r="N196" i="87" s="1"/>
  <c r="T192" i="87"/>
  <c r="K176" i="74"/>
  <c r="R177" i="74"/>
  <c r="L166" i="74"/>
  <c r="Q167" i="74"/>
  <c r="W189" i="74"/>
  <c r="X189" i="74" s="1"/>
  <c r="B305" i="74"/>
  <c r="S191" i="74"/>
  <c r="J191" i="74" s="1"/>
  <c r="V191" i="74"/>
  <c r="A191" i="74"/>
  <c r="CE193" i="74"/>
  <c r="P193" i="74" s="1"/>
  <c r="D193" i="74" s="1"/>
  <c r="M190" i="74"/>
  <c r="V188" i="74"/>
  <c r="W183" i="74" s="1"/>
  <c r="X183" i="74" s="1"/>
  <c r="A188" i="74"/>
  <c r="Z194" i="74"/>
  <c r="BG194" i="74"/>
  <c r="BI194" i="74"/>
  <c r="BK194" i="74"/>
  <c r="BM194" i="74"/>
  <c r="BO194" i="74"/>
  <c r="BQ194" i="74"/>
  <c r="BS194" i="74"/>
  <c r="BU194" i="74"/>
  <c r="BW194" i="74"/>
  <c r="BY194" i="74"/>
  <c r="CA194" i="74"/>
  <c r="CC194" i="74"/>
  <c r="C194" i="74"/>
  <c r="N194" i="74" s="1"/>
  <c r="BH194" i="74"/>
  <c r="BJ194" i="74"/>
  <c r="BL194" i="74"/>
  <c r="BN194" i="74"/>
  <c r="BP194" i="74"/>
  <c r="BR194" i="74"/>
  <c r="BT194" i="74"/>
  <c r="BV194" i="74"/>
  <c r="BX194" i="74"/>
  <c r="BZ194" i="74"/>
  <c r="CB194" i="74"/>
  <c r="CD194" i="74"/>
  <c r="CF192" i="74"/>
  <c r="E192" i="74" s="1"/>
  <c r="AD169" i="87" l="1"/>
  <c r="AC170" i="87"/>
  <c r="V196" i="87"/>
  <c r="W196" i="87" s="1"/>
  <c r="S196" i="87" s="1"/>
  <c r="A196" i="87"/>
  <c r="B198" i="87"/>
  <c r="CD197" i="87"/>
  <c r="CB197" i="87"/>
  <c r="BZ197" i="87"/>
  <c r="BX197" i="87"/>
  <c r="BV197" i="87"/>
  <c r="BT197" i="87"/>
  <c r="BR197" i="87"/>
  <c r="BP197" i="87"/>
  <c r="BN197" i="87"/>
  <c r="BL197" i="87"/>
  <c r="BJ197" i="87"/>
  <c r="BH197" i="87"/>
  <c r="Z197" i="87"/>
  <c r="C197" i="87"/>
  <c r="N197" i="87" s="1"/>
  <c r="CC197" i="87"/>
  <c r="CA197" i="87"/>
  <c r="BY197" i="87"/>
  <c r="BW197" i="87"/>
  <c r="BU197" i="87"/>
  <c r="BS197" i="87"/>
  <c r="BQ197" i="87"/>
  <c r="BO197" i="87"/>
  <c r="BM197" i="87"/>
  <c r="BK197" i="87"/>
  <c r="BI197" i="87"/>
  <c r="BG197" i="87"/>
  <c r="CF196" i="87"/>
  <c r="E196" i="87" s="1"/>
  <c r="V195" i="87"/>
  <c r="W192" i="87" s="1"/>
  <c r="R195" i="87"/>
  <c r="K195" i="87" s="1"/>
  <c r="A195" i="87"/>
  <c r="T193" i="87"/>
  <c r="AH183" i="87"/>
  <c r="AI183" i="87" s="1"/>
  <c r="AJ183" i="87" s="1"/>
  <c r="AK183" i="87" s="1"/>
  <c r="AL183" i="87" s="1"/>
  <c r="AM183" i="87" s="1"/>
  <c r="AN183" i="87" s="1"/>
  <c r="AO183" i="87" s="1"/>
  <c r="AP183" i="87" s="1"/>
  <c r="AQ183" i="87" s="1"/>
  <c r="AR183" i="87" s="1"/>
  <c r="AS183" i="87" s="1"/>
  <c r="AT183" i="87" s="1"/>
  <c r="AU183" i="87" s="1"/>
  <c r="AV183" i="87" s="1"/>
  <c r="AW183" i="87" s="1"/>
  <c r="AX183" i="87" s="1"/>
  <c r="AY183" i="87" s="1"/>
  <c r="AZ183" i="87" s="1"/>
  <c r="BA183" i="87" s="1"/>
  <c r="AG184" i="87"/>
  <c r="W193" i="87"/>
  <c r="U194" i="87"/>
  <c r="J194" i="87"/>
  <c r="BB189" i="87"/>
  <c r="BB188" i="87" s="1"/>
  <c r="BB187" i="87" s="1"/>
  <c r="BB186" i="87" s="1"/>
  <c r="BB185" i="87" s="1"/>
  <c r="BB184" i="87" s="1"/>
  <c r="BB183" i="87" s="1"/>
  <c r="AE195" i="87"/>
  <c r="L186" i="87"/>
  <c r="Q187" i="87"/>
  <c r="W194" i="87"/>
  <c r="CF195" i="87"/>
  <c r="E195" i="87" s="1"/>
  <c r="L167" i="74"/>
  <c r="Q168" i="74"/>
  <c r="R178" i="74"/>
  <c r="K177" i="74"/>
  <c r="W188" i="74"/>
  <c r="X188" i="74" s="1"/>
  <c r="Y188" i="74" s="1"/>
  <c r="W185" i="74"/>
  <c r="X185" i="74" s="1"/>
  <c r="W187" i="74"/>
  <c r="X187" i="74" s="1"/>
  <c r="W186" i="74"/>
  <c r="X186" i="74" s="1"/>
  <c r="W184" i="74"/>
  <c r="X184" i="74" s="1"/>
  <c r="B306" i="74"/>
  <c r="CF193" i="74"/>
  <c r="E193" i="74" s="1"/>
  <c r="S192" i="74"/>
  <c r="J192" i="74" s="1"/>
  <c r="V192" i="74"/>
  <c r="A192" i="74"/>
  <c r="AA188" i="74"/>
  <c r="AB188" i="74" s="1"/>
  <c r="AA189" i="74"/>
  <c r="AB189" i="74" s="1"/>
  <c r="Y189" i="74"/>
  <c r="S189" i="74"/>
  <c r="J189" i="74" s="1"/>
  <c r="AA186" i="74"/>
  <c r="AB186" i="74" s="1"/>
  <c r="Y186" i="74"/>
  <c r="CE194" i="74"/>
  <c r="P194" i="74" s="1"/>
  <c r="D194" i="74" s="1"/>
  <c r="Z195" i="74"/>
  <c r="BG195" i="74"/>
  <c r="BI195" i="74"/>
  <c r="BK195" i="74"/>
  <c r="BM195" i="74"/>
  <c r="BO195" i="74"/>
  <c r="BQ195" i="74"/>
  <c r="BS195" i="74"/>
  <c r="BU195" i="74"/>
  <c r="BW195" i="74"/>
  <c r="BY195" i="74"/>
  <c r="CA195" i="74"/>
  <c r="CC195" i="74"/>
  <c r="C195" i="74"/>
  <c r="N195" i="74" s="1"/>
  <c r="BH195" i="74"/>
  <c r="BJ195" i="74"/>
  <c r="BL195" i="74"/>
  <c r="BN195" i="74"/>
  <c r="BP195" i="74"/>
  <c r="BR195" i="74"/>
  <c r="BT195" i="74"/>
  <c r="BV195" i="74"/>
  <c r="BX195" i="74"/>
  <c r="BZ195" i="74"/>
  <c r="CB195" i="74"/>
  <c r="CD195" i="74"/>
  <c r="S188" i="74"/>
  <c r="J188" i="74" s="1"/>
  <c r="M191" i="74"/>
  <c r="AD170" i="87" l="1"/>
  <c r="AC171" i="87"/>
  <c r="W195" i="87"/>
  <c r="S195" i="87" s="1"/>
  <c r="AA194" i="87"/>
  <c r="AB194" i="87" s="1"/>
  <c r="X194" i="87"/>
  <c r="Y194" i="87" s="1"/>
  <c r="AE194" i="87"/>
  <c r="T194" i="87"/>
  <c r="X193" i="87"/>
  <c r="Y193" i="87" s="1"/>
  <c r="AA193" i="87"/>
  <c r="AB193" i="87" s="1"/>
  <c r="U195" i="87"/>
  <c r="R196" i="87"/>
  <c r="K196" i="87" s="1"/>
  <c r="AA196" i="87"/>
  <c r="AB196" i="87" s="1"/>
  <c r="X196" i="87"/>
  <c r="Y196" i="87" s="1"/>
  <c r="L187" i="87"/>
  <c r="Q188" i="87"/>
  <c r="AH184" i="87"/>
  <c r="AI184" i="87" s="1"/>
  <c r="AJ184" i="87" s="1"/>
  <c r="AK184" i="87" s="1"/>
  <c r="AL184" i="87" s="1"/>
  <c r="AM184" i="87" s="1"/>
  <c r="AN184" i="87" s="1"/>
  <c r="AO184" i="87" s="1"/>
  <c r="AP184" i="87" s="1"/>
  <c r="AQ184" i="87" s="1"/>
  <c r="AR184" i="87" s="1"/>
  <c r="AS184" i="87" s="1"/>
  <c r="AT184" i="87" s="1"/>
  <c r="AU184" i="87" s="1"/>
  <c r="AV184" i="87" s="1"/>
  <c r="AW184" i="87" s="1"/>
  <c r="AX184" i="87" s="1"/>
  <c r="AY184" i="87" s="1"/>
  <c r="AZ184" i="87" s="1"/>
  <c r="BA184" i="87" s="1"/>
  <c r="AG185" i="87"/>
  <c r="X195" i="87"/>
  <c r="Y195" i="87" s="1"/>
  <c r="AA195" i="87"/>
  <c r="AB195" i="87" s="1"/>
  <c r="AA192" i="87"/>
  <c r="AB192" i="87" s="1"/>
  <c r="X192" i="87"/>
  <c r="Y192" i="87" s="1"/>
  <c r="CE197" i="87"/>
  <c r="P197" i="87" s="1"/>
  <c r="D197" i="87" s="1"/>
  <c r="CC198" i="87"/>
  <c r="CA198" i="87"/>
  <c r="BY198" i="87"/>
  <c r="BW198" i="87"/>
  <c r="BU198" i="87"/>
  <c r="BS198" i="87"/>
  <c r="BQ198" i="87"/>
  <c r="BO198" i="87"/>
  <c r="BM198" i="87"/>
  <c r="BK198" i="87"/>
  <c r="BI198" i="87"/>
  <c r="BG198" i="87"/>
  <c r="B199" i="87"/>
  <c r="CD198" i="87"/>
  <c r="CB198" i="87"/>
  <c r="BZ198" i="87"/>
  <c r="BX198" i="87"/>
  <c r="BV198" i="87"/>
  <c r="BT198" i="87"/>
  <c r="BR198" i="87"/>
  <c r="BP198" i="87"/>
  <c r="BN198" i="87"/>
  <c r="BL198" i="87"/>
  <c r="BJ198" i="87"/>
  <c r="BH198" i="87"/>
  <c r="Z198" i="87"/>
  <c r="BB198" i="87" s="1"/>
  <c r="BB197" i="87" s="1"/>
  <c r="C198" i="87"/>
  <c r="N198" i="87" s="1"/>
  <c r="W190" i="87"/>
  <c r="W191" i="87"/>
  <c r="U196" i="87"/>
  <c r="J196" i="87"/>
  <c r="L168" i="74"/>
  <c r="Q169" i="74"/>
  <c r="R179" i="74"/>
  <c r="K178" i="74"/>
  <c r="B307" i="74"/>
  <c r="CF194" i="74"/>
  <c r="E194" i="74" s="1"/>
  <c r="AA183" i="74"/>
  <c r="AB183" i="74" s="1"/>
  <c r="Y183" i="74"/>
  <c r="AA187" i="74"/>
  <c r="AB187" i="74" s="1"/>
  <c r="Y187" i="74"/>
  <c r="CE195" i="74"/>
  <c r="P195" i="74" s="1"/>
  <c r="D195" i="74" s="1"/>
  <c r="S193" i="74"/>
  <c r="J193" i="74" s="1"/>
  <c r="V193" i="74"/>
  <c r="A193" i="74"/>
  <c r="AA184" i="74"/>
  <c r="AB184" i="74" s="1"/>
  <c r="Y184" i="74"/>
  <c r="AA185" i="74"/>
  <c r="AB185" i="74" s="1"/>
  <c r="Y185" i="74"/>
  <c r="S185" i="74"/>
  <c r="J185" i="74" s="1"/>
  <c r="Z196" i="74"/>
  <c r="BG196" i="74"/>
  <c r="BI196" i="74"/>
  <c r="BK196" i="74"/>
  <c r="BM196" i="74"/>
  <c r="BO196" i="74"/>
  <c r="BQ196" i="74"/>
  <c r="BS196" i="74"/>
  <c r="BU196" i="74"/>
  <c r="BW196" i="74"/>
  <c r="BY196" i="74"/>
  <c r="CA196" i="74"/>
  <c r="CC196" i="74"/>
  <c r="C196" i="74"/>
  <c r="N196" i="74" s="1"/>
  <c r="BH196" i="74"/>
  <c r="BJ196" i="74"/>
  <c r="BL196" i="74"/>
  <c r="BN196" i="74"/>
  <c r="BP196" i="74"/>
  <c r="BR196" i="74"/>
  <c r="BT196" i="74"/>
  <c r="BV196" i="74"/>
  <c r="BX196" i="74"/>
  <c r="BZ196" i="74"/>
  <c r="CB196" i="74"/>
  <c r="CD196" i="74"/>
  <c r="M192" i="74"/>
  <c r="AD171" i="87" l="1"/>
  <c r="AC172" i="87"/>
  <c r="J195" i="87"/>
  <c r="AA190" i="87"/>
  <c r="AB190" i="87" s="1"/>
  <c r="X190" i="87"/>
  <c r="Y190" i="87" s="1"/>
  <c r="AH185" i="87"/>
  <c r="AI185" i="87" s="1"/>
  <c r="AJ185" i="87" s="1"/>
  <c r="AK185" i="87" s="1"/>
  <c r="AL185" i="87" s="1"/>
  <c r="AM185" i="87" s="1"/>
  <c r="AN185" i="87" s="1"/>
  <c r="AO185" i="87" s="1"/>
  <c r="AP185" i="87" s="1"/>
  <c r="AQ185" i="87" s="1"/>
  <c r="AR185" i="87" s="1"/>
  <c r="AS185" i="87" s="1"/>
  <c r="AT185" i="87" s="1"/>
  <c r="AU185" i="87" s="1"/>
  <c r="AV185" i="87" s="1"/>
  <c r="AW185" i="87" s="1"/>
  <c r="AX185" i="87" s="1"/>
  <c r="AY185" i="87" s="1"/>
  <c r="AZ185" i="87" s="1"/>
  <c r="BA185" i="87" s="1"/>
  <c r="AG186" i="87"/>
  <c r="L188" i="87"/>
  <c r="Q189" i="87"/>
  <c r="L189" i="87" s="1"/>
  <c r="X191" i="87"/>
  <c r="Y191" i="87" s="1"/>
  <c r="AA191" i="87"/>
  <c r="AB191" i="87" s="1"/>
  <c r="CE198" i="87"/>
  <c r="P198" i="87" s="1"/>
  <c r="D198" i="87" s="1"/>
  <c r="B200" i="87"/>
  <c r="CD199" i="87"/>
  <c r="CB199" i="87"/>
  <c r="BZ199" i="87"/>
  <c r="BX199" i="87"/>
  <c r="BV199" i="87"/>
  <c r="BT199" i="87"/>
  <c r="BR199" i="87"/>
  <c r="BP199" i="87"/>
  <c r="BN199" i="87"/>
  <c r="BL199" i="87"/>
  <c r="BJ199" i="87"/>
  <c r="BH199" i="87"/>
  <c r="Z199" i="87"/>
  <c r="P199" i="87"/>
  <c r="D199" i="87" s="1"/>
  <c r="C199" i="87"/>
  <c r="N199" i="87" s="1"/>
  <c r="CC199" i="87"/>
  <c r="CA199" i="87"/>
  <c r="BY199" i="87"/>
  <c r="BW199" i="87"/>
  <c r="BU199" i="87"/>
  <c r="BS199" i="87"/>
  <c r="BQ199" i="87"/>
  <c r="BO199" i="87"/>
  <c r="BM199" i="87"/>
  <c r="BK199" i="87"/>
  <c r="BI199" i="87"/>
  <c r="BG199" i="87"/>
  <c r="CF198" i="87"/>
  <c r="E198" i="87" s="1"/>
  <c r="V197" i="87"/>
  <c r="R197" i="87"/>
  <c r="K197" i="87" s="1"/>
  <c r="A197" i="87"/>
  <c r="S197" i="87"/>
  <c r="M197" i="87" s="1"/>
  <c r="CF197" i="87"/>
  <c r="E197" i="87" s="1"/>
  <c r="AE193" i="87"/>
  <c r="L169" i="74"/>
  <c r="Q170" i="74"/>
  <c r="K179" i="74"/>
  <c r="R180" i="74"/>
  <c r="BB189" i="74"/>
  <c r="BB188" i="74" s="1"/>
  <c r="BB187" i="74" s="1"/>
  <c r="BB186" i="74" s="1"/>
  <c r="BB185" i="74" s="1"/>
  <c r="BB184" i="74" s="1"/>
  <c r="BB183" i="74" s="1"/>
  <c r="B308" i="74"/>
  <c r="S194" i="74"/>
  <c r="J194" i="74" s="1"/>
  <c r="V194" i="74"/>
  <c r="A194" i="74"/>
  <c r="CE196" i="74"/>
  <c r="P196" i="74" s="1"/>
  <c r="D196" i="74" s="1"/>
  <c r="Z197" i="74"/>
  <c r="BG197" i="74"/>
  <c r="BI197" i="74"/>
  <c r="BK197" i="74"/>
  <c r="BM197" i="74"/>
  <c r="BO197" i="74"/>
  <c r="BQ197" i="74"/>
  <c r="BS197" i="74"/>
  <c r="BU197" i="74"/>
  <c r="BW197" i="74"/>
  <c r="BY197" i="74"/>
  <c r="CA197" i="74"/>
  <c r="CC197" i="74"/>
  <c r="C197" i="74"/>
  <c r="N197" i="74" s="1"/>
  <c r="BH197" i="74"/>
  <c r="BJ197" i="74"/>
  <c r="BL197" i="74"/>
  <c r="BN197" i="74"/>
  <c r="BP197" i="74"/>
  <c r="BR197" i="74"/>
  <c r="BT197" i="74"/>
  <c r="BV197" i="74"/>
  <c r="BX197" i="74"/>
  <c r="BZ197" i="74"/>
  <c r="CB197" i="74"/>
  <c r="CD197" i="74"/>
  <c r="M185" i="74"/>
  <c r="U185" i="74"/>
  <c r="U186" i="74" s="1"/>
  <c r="U187" i="74" s="1"/>
  <c r="U188" i="74" s="1"/>
  <c r="U189" i="74" s="1"/>
  <c r="U190" i="74" s="1"/>
  <c r="U191" i="74" s="1"/>
  <c r="U192" i="74" s="1"/>
  <c r="U193" i="74" s="1"/>
  <c r="CF195" i="74"/>
  <c r="E195" i="74" s="1"/>
  <c r="M193" i="74"/>
  <c r="AC173" i="87" l="1"/>
  <c r="AD172" i="87"/>
  <c r="T195" i="87"/>
  <c r="T196" i="87" s="1"/>
  <c r="M196" i="87" s="1"/>
  <c r="U197" i="87"/>
  <c r="J197" i="87"/>
  <c r="CF199" i="87"/>
  <c r="E199" i="87" s="1"/>
  <c r="S198" i="87"/>
  <c r="M198" i="87" s="1"/>
  <c r="V198" i="87"/>
  <c r="R198" i="87"/>
  <c r="K198" i="87" s="1"/>
  <c r="A198" i="87"/>
  <c r="AH186" i="87"/>
  <c r="AI186" i="87" s="1"/>
  <c r="AJ186" i="87" s="1"/>
  <c r="AK186" i="87" s="1"/>
  <c r="AL186" i="87" s="1"/>
  <c r="AM186" i="87" s="1"/>
  <c r="AN186" i="87" s="1"/>
  <c r="AO186" i="87" s="1"/>
  <c r="AP186" i="87" s="1"/>
  <c r="AQ186" i="87" s="1"/>
  <c r="AR186" i="87" s="1"/>
  <c r="AS186" i="87" s="1"/>
  <c r="AT186" i="87" s="1"/>
  <c r="AU186" i="87" s="1"/>
  <c r="AV186" i="87" s="1"/>
  <c r="AW186" i="87" s="1"/>
  <c r="AX186" i="87" s="1"/>
  <c r="AY186" i="87" s="1"/>
  <c r="AZ186" i="87" s="1"/>
  <c r="BA186" i="87" s="1"/>
  <c r="AG187" i="87"/>
  <c r="AE192" i="87"/>
  <c r="V199" i="87"/>
  <c r="K199" i="87"/>
  <c r="A199" i="87"/>
  <c r="W199" i="87"/>
  <c r="S199" i="87"/>
  <c r="L199" i="87"/>
  <c r="CE199" i="87"/>
  <c r="CC200" i="87"/>
  <c r="CA200" i="87"/>
  <c r="BY200" i="87"/>
  <c r="BW200" i="87"/>
  <c r="BU200" i="87"/>
  <c r="BS200" i="87"/>
  <c r="BQ200" i="87"/>
  <c r="BO200" i="87"/>
  <c r="BM200" i="87"/>
  <c r="BK200" i="87"/>
  <c r="BI200" i="87"/>
  <c r="BG200" i="87"/>
  <c r="B201" i="87"/>
  <c r="CD200" i="87"/>
  <c r="CB200" i="87"/>
  <c r="BZ200" i="87"/>
  <c r="BX200" i="87"/>
  <c r="BV200" i="87"/>
  <c r="BT200" i="87"/>
  <c r="BR200" i="87"/>
  <c r="BP200" i="87"/>
  <c r="BN200" i="87"/>
  <c r="BL200" i="87"/>
  <c r="BJ200" i="87"/>
  <c r="BH200" i="87"/>
  <c r="Z200" i="87"/>
  <c r="P200" i="87"/>
  <c r="D200" i="87" s="1"/>
  <c r="C200" i="87"/>
  <c r="N200" i="87" s="1"/>
  <c r="Q190" i="87"/>
  <c r="K180" i="74"/>
  <c r="R181" i="74"/>
  <c r="L170" i="74"/>
  <c r="Q171" i="74"/>
  <c r="B309" i="74"/>
  <c r="CF196" i="74"/>
  <c r="E196" i="74" s="1"/>
  <c r="CE197" i="74"/>
  <c r="P197" i="74" s="1"/>
  <c r="D197" i="74" s="1"/>
  <c r="M194" i="74"/>
  <c r="U194" i="74"/>
  <c r="Z198" i="74"/>
  <c r="BG198" i="74"/>
  <c r="BI198" i="74"/>
  <c r="BK198" i="74"/>
  <c r="BM198" i="74"/>
  <c r="BO198" i="74"/>
  <c r="BQ198" i="74"/>
  <c r="BS198" i="74"/>
  <c r="BU198" i="74"/>
  <c r="BW198" i="74"/>
  <c r="BY198" i="74"/>
  <c r="CA198" i="74"/>
  <c r="CC198" i="74"/>
  <c r="C198" i="74"/>
  <c r="N198" i="74" s="1"/>
  <c r="BH198" i="74"/>
  <c r="BJ198" i="74"/>
  <c r="BL198" i="74"/>
  <c r="BN198" i="74"/>
  <c r="BP198" i="74"/>
  <c r="BR198" i="74"/>
  <c r="BT198" i="74"/>
  <c r="BV198" i="74"/>
  <c r="BX198" i="74"/>
  <c r="BZ198" i="74"/>
  <c r="CB198" i="74"/>
  <c r="CD198" i="74"/>
  <c r="AD173" i="87" l="1"/>
  <c r="AC174" i="87"/>
  <c r="M195" i="87"/>
  <c r="L190" i="87"/>
  <c r="Q191" i="87"/>
  <c r="X199" i="87"/>
  <c r="Y199" i="87" s="1"/>
  <c r="AA199" i="87"/>
  <c r="AB199" i="87" s="1"/>
  <c r="AH187" i="87"/>
  <c r="AI187" i="87" s="1"/>
  <c r="AJ187" i="87" s="1"/>
  <c r="AK187" i="87" s="1"/>
  <c r="AL187" i="87" s="1"/>
  <c r="AM187" i="87" s="1"/>
  <c r="AN187" i="87" s="1"/>
  <c r="AO187" i="87" s="1"/>
  <c r="AP187" i="87" s="1"/>
  <c r="AQ187" i="87" s="1"/>
  <c r="AR187" i="87" s="1"/>
  <c r="AS187" i="87" s="1"/>
  <c r="AT187" i="87" s="1"/>
  <c r="AU187" i="87" s="1"/>
  <c r="AV187" i="87" s="1"/>
  <c r="AW187" i="87" s="1"/>
  <c r="AX187" i="87" s="1"/>
  <c r="AY187" i="87" s="1"/>
  <c r="AZ187" i="87" s="1"/>
  <c r="BA187" i="87" s="1"/>
  <c r="AG188" i="87"/>
  <c r="W200" i="87"/>
  <c r="S200" i="87"/>
  <c r="L200" i="87"/>
  <c r="V200" i="87"/>
  <c r="K200" i="87"/>
  <c r="A200" i="87"/>
  <c r="CE200" i="87"/>
  <c r="CF200" i="87" s="1"/>
  <c r="E200" i="87" s="1"/>
  <c r="B202" i="87"/>
  <c r="CD201" i="87"/>
  <c r="CB201" i="87"/>
  <c r="BZ201" i="87"/>
  <c r="BX201" i="87"/>
  <c r="BV201" i="87"/>
  <c r="BT201" i="87"/>
  <c r="BR201" i="87"/>
  <c r="BP201" i="87"/>
  <c r="BN201" i="87"/>
  <c r="BL201" i="87"/>
  <c r="BJ201" i="87"/>
  <c r="BH201" i="87"/>
  <c r="Z201" i="87"/>
  <c r="P201" i="87"/>
  <c r="D201" i="87" s="1"/>
  <c r="C201" i="87"/>
  <c r="N201" i="87" s="1"/>
  <c r="CC201" i="87"/>
  <c r="CA201" i="87"/>
  <c r="BY201" i="87"/>
  <c r="BW201" i="87"/>
  <c r="BU201" i="87"/>
  <c r="BS201" i="87"/>
  <c r="BQ201" i="87"/>
  <c r="BO201" i="87"/>
  <c r="BM201" i="87"/>
  <c r="BK201" i="87"/>
  <c r="BI201" i="87"/>
  <c r="BG201" i="87"/>
  <c r="J199" i="87"/>
  <c r="R199" i="87"/>
  <c r="R200" i="87" s="1"/>
  <c r="AE191" i="87"/>
  <c r="U198" i="87"/>
  <c r="U199" i="87" s="1"/>
  <c r="J198" i="87"/>
  <c r="T197" i="87"/>
  <c r="L171" i="74"/>
  <c r="Q172" i="74"/>
  <c r="R182" i="74"/>
  <c r="K181" i="74"/>
  <c r="B310" i="74"/>
  <c r="CF197" i="74"/>
  <c r="E197" i="74" s="1"/>
  <c r="CE198" i="74"/>
  <c r="P198" i="74" s="1"/>
  <c r="D198" i="74" s="1"/>
  <c r="Z199" i="74"/>
  <c r="BG199" i="74"/>
  <c r="BI199" i="74"/>
  <c r="BK199" i="74"/>
  <c r="BM199" i="74"/>
  <c r="BO199" i="74"/>
  <c r="BQ199" i="74"/>
  <c r="BS199" i="74"/>
  <c r="BU199" i="74"/>
  <c r="BW199" i="74"/>
  <c r="BY199" i="74"/>
  <c r="CA199" i="74"/>
  <c r="CC199" i="74"/>
  <c r="C199" i="74"/>
  <c r="N199" i="74" s="1"/>
  <c r="BH199" i="74"/>
  <c r="BJ199" i="74"/>
  <c r="BL199" i="74"/>
  <c r="BN199" i="74"/>
  <c r="BP199" i="74"/>
  <c r="BR199" i="74"/>
  <c r="BT199" i="74"/>
  <c r="BV199" i="74"/>
  <c r="BX199" i="74"/>
  <c r="BZ199" i="74"/>
  <c r="CB199" i="74"/>
  <c r="CD199" i="74"/>
  <c r="AD174" i="87" l="1"/>
  <c r="AC175" i="87"/>
  <c r="U200" i="87"/>
  <c r="J200" i="87"/>
  <c r="AH188" i="87"/>
  <c r="AI188" i="87" s="1"/>
  <c r="AJ188" i="87" s="1"/>
  <c r="AK188" i="87" s="1"/>
  <c r="AL188" i="87" s="1"/>
  <c r="AM188" i="87" s="1"/>
  <c r="AN188" i="87" s="1"/>
  <c r="AO188" i="87" s="1"/>
  <c r="AP188" i="87" s="1"/>
  <c r="AQ188" i="87" s="1"/>
  <c r="AR188" i="87" s="1"/>
  <c r="AS188" i="87" s="1"/>
  <c r="AT188" i="87" s="1"/>
  <c r="AU188" i="87" s="1"/>
  <c r="AV188" i="87" s="1"/>
  <c r="AW188" i="87" s="1"/>
  <c r="AX188" i="87" s="1"/>
  <c r="AY188" i="87" s="1"/>
  <c r="AZ188" i="87" s="1"/>
  <c r="BA188" i="87" s="1"/>
  <c r="AG189" i="87"/>
  <c r="AH189" i="87" s="1"/>
  <c r="AI189" i="87" s="1"/>
  <c r="AJ189" i="87" s="1"/>
  <c r="AK189" i="87" s="1"/>
  <c r="AL189" i="87" s="1"/>
  <c r="AM189" i="87" s="1"/>
  <c r="AN189" i="87" s="1"/>
  <c r="AO189" i="87" s="1"/>
  <c r="AP189" i="87" s="1"/>
  <c r="AQ189" i="87" s="1"/>
  <c r="AR189" i="87" s="1"/>
  <c r="AS189" i="87" s="1"/>
  <c r="AT189" i="87" s="1"/>
  <c r="AU189" i="87" s="1"/>
  <c r="AV189" i="87" s="1"/>
  <c r="AW189" i="87" s="1"/>
  <c r="AX189" i="87" s="1"/>
  <c r="AY189" i="87" s="1"/>
  <c r="AZ189" i="87" s="1"/>
  <c r="BA189" i="87" s="1"/>
  <c r="L191" i="87"/>
  <c r="Q192" i="87"/>
  <c r="T198" i="87"/>
  <c r="AE190" i="87"/>
  <c r="T199" i="87"/>
  <c r="V201" i="87"/>
  <c r="R201" i="87"/>
  <c r="K201" i="87"/>
  <c r="A201" i="87"/>
  <c r="W201" i="87"/>
  <c r="S201" i="87"/>
  <c r="L201" i="87"/>
  <c r="CE201" i="87"/>
  <c r="CF201" i="87" s="1"/>
  <c r="E201" i="87" s="1"/>
  <c r="CC202" i="87"/>
  <c r="CA202" i="87"/>
  <c r="BY202" i="87"/>
  <c r="BW202" i="87"/>
  <c r="BU202" i="87"/>
  <c r="BS202" i="87"/>
  <c r="BQ202" i="87"/>
  <c r="BO202" i="87"/>
  <c r="BM202" i="87"/>
  <c r="BK202" i="87"/>
  <c r="BI202" i="87"/>
  <c r="BG202" i="87"/>
  <c r="B203" i="87"/>
  <c r="CD202" i="87"/>
  <c r="CB202" i="87"/>
  <c r="BZ202" i="87"/>
  <c r="BX202" i="87"/>
  <c r="BV202" i="87"/>
  <c r="BT202" i="87"/>
  <c r="BR202" i="87"/>
  <c r="BP202" i="87"/>
  <c r="BN202" i="87"/>
  <c r="BL202" i="87"/>
  <c r="BJ202" i="87"/>
  <c r="BH202" i="87"/>
  <c r="CE202" i="87" s="1"/>
  <c r="Z202" i="87"/>
  <c r="P202" i="87"/>
  <c r="D202" i="87" s="1"/>
  <c r="C202" i="87"/>
  <c r="N202" i="87" s="1"/>
  <c r="AA200" i="87"/>
  <c r="AB200" i="87" s="1"/>
  <c r="X200" i="87"/>
  <c r="Y200" i="87" s="1"/>
  <c r="Q173" i="74"/>
  <c r="L172" i="74"/>
  <c r="R183" i="74"/>
  <c r="K182" i="74"/>
  <c r="B311" i="74"/>
  <c r="S197" i="74"/>
  <c r="J197" i="74" s="1"/>
  <c r="V197" i="74"/>
  <c r="A197" i="74"/>
  <c r="CE199" i="74"/>
  <c r="P199" i="74" s="1"/>
  <c r="D199" i="74" s="1"/>
  <c r="Z200" i="74"/>
  <c r="BG200" i="74"/>
  <c r="BI200" i="74"/>
  <c r="BK200" i="74"/>
  <c r="BM200" i="74"/>
  <c r="BO200" i="74"/>
  <c r="BQ200" i="74"/>
  <c r="BS200" i="74"/>
  <c r="BU200" i="74"/>
  <c r="BW200" i="74"/>
  <c r="BY200" i="74"/>
  <c r="CA200" i="74"/>
  <c r="CC200" i="74"/>
  <c r="C200" i="74"/>
  <c r="N200" i="74" s="1"/>
  <c r="BH200" i="74"/>
  <c r="BJ200" i="74"/>
  <c r="BL200" i="74"/>
  <c r="BN200" i="74"/>
  <c r="BP200" i="74"/>
  <c r="BR200" i="74"/>
  <c r="BT200" i="74"/>
  <c r="BV200" i="74"/>
  <c r="BX200" i="74"/>
  <c r="BZ200" i="74"/>
  <c r="CB200" i="74"/>
  <c r="CD200" i="74"/>
  <c r="CF198" i="74"/>
  <c r="E198" i="74" s="1"/>
  <c r="AD175" i="87" l="1"/>
  <c r="AC176" i="87"/>
  <c r="W202" i="87"/>
  <c r="S202" i="87"/>
  <c r="L202" i="87"/>
  <c r="V202" i="87"/>
  <c r="R202" i="87"/>
  <c r="K202" i="87"/>
  <c r="A202" i="87"/>
  <c r="B204" i="87"/>
  <c r="CD203" i="87"/>
  <c r="CB203" i="87"/>
  <c r="BZ203" i="87"/>
  <c r="BX203" i="87"/>
  <c r="BV203" i="87"/>
  <c r="BT203" i="87"/>
  <c r="BR203" i="87"/>
  <c r="BP203" i="87"/>
  <c r="BN203" i="87"/>
  <c r="BL203" i="87"/>
  <c r="BJ203" i="87"/>
  <c r="BH203" i="87"/>
  <c r="Z203" i="87"/>
  <c r="P203" i="87"/>
  <c r="D203" i="87" s="1"/>
  <c r="C203" i="87"/>
  <c r="N203" i="87" s="1"/>
  <c r="CC203" i="87"/>
  <c r="CA203" i="87"/>
  <c r="BY203" i="87"/>
  <c r="BW203" i="87"/>
  <c r="BU203" i="87"/>
  <c r="BS203" i="87"/>
  <c r="BQ203" i="87"/>
  <c r="BO203" i="87"/>
  <c r="BM203" i="87"/>
  <c r="BK203" i="87"/>
  <c r="BI203" i="87"/>
  <c r="BG203" i="87"/>
  <c r="AE203" i="87"/>
  <c r="CF202" i="87"/>
  <c r="E202" i="87" s="1"/>
  <c r="U201" i="87"/>
  <c r="J201" i="87"/>
  <c r="AG190" i="87"/>
  <c r="L192" i="87"/>
  <c r="Q193" i="87"/>
  <c r="T200" i="87"/>
  <c r="X201" i="87"/>
  <c r="Y201" i="87" s="1"/>
  <c r="AA201" i="87"/>
  <c r="AB201" i="87" s="1"/>
  <c r="R184" i="74"/>
  <c r="K183" i="74"/>
  <c r="Q174" i="74"/>
  <c r="L173" i="74"/>
  <c r="B312" i="74"/>
  <c r="CF199" i="74"/>
  <c r="E199" i="74" s="1"/>
  <c r="S198" i="74"/>
  <c r="J198" i="74" s="1"/>
  <c r="V198" i="74"/>
  <c r="A198" i="74"/>
  <c r="CE200" i="74"/>
  <c r="P200" i="74" s="1"/>
  <c r="D200" i="74" s="1"/>
  <c r="Z201" i="74"/>
  <c r="BG201" i="74"/>
  <c r="BI201" i="74"/>
  <c r="BK201" i="74"/>
  <c r="BM201" i="74"/>
  <c r="BO201" i="74"/>
  <c r="BQ201" i="74"/>
  <c r="BS201" i="74"/>
  <c r="BU201" i="74"/>
  <c r="BW201" i="74"/>
  <c r="BY201" i="74"/>
  <c r="CA201" i="74"/>
  <c r="CC201" i="74"/>
  <c r="C201" i="74"/>
  <c r="N201" i="74" s="1"/>
  <c r="BH201" i="74"/>
  <c r="BJ201" i="74"/>
  <c r="BL201" i="74"/>
  <c r="BN201" i="74"/>
  <c r="BP201" i="74"/>
  <c r="BR201" i="74"/>
  <c r="BT201" i="74"/>
  <c r="BV201" i="74"/>
  <c r="BX201" i="74"/>
  <c r="BZ201" i="74"/>
  <c r="CB201" i="74"/>
  <c r="CD201" i="74"/>
  <c r="M197" i="74"/>
  <c r="AD176" i="87" l="1"/>
  <c r="AC177" i="87"/>
  <c r="T201" i="87"/>
  <c r="AE202" i="87"/>
  <c r="V203" i="87"/>
  <c r="R203" i="87"/>
  <c r="K203" i="87"/>
  <c r="A203" i="87"/>
  <c r="W203" i="87"/>
  <c r="S203" i="87"/>
  <c r="L203" i="87"/>
  <c r="CE203" i="87"/>
  <c r="CC204" i="87"/>
  <c r="CA204" i="87"/>
  <c r="BY204" i="87"/>
  <c r="BW204" i="87"/>
  <c r="BU204" i="87"/>
  <c r="BS204" i="87"/>
  <c r="BQ204" i="87"/>
  <c r="BO204" i="87"/>
  <c r="BM204" i="87"/>
  <c r="BK204" i="87"/>
  <c r="BI204" i="87"/>
  <c r="BG204" i="87"/>
  <c r="AE204" i="87"/>
  <c r="B205" i="87"/>
  <c r="CD204" i="87"/>
  <c r="CB204" i="87"/>
  <c r="BZ204" i="87"/>
  <c r="BX204" i="87"/>
  <c r="BV204" i="87"/>
  <c r="BT204" i="87"/>
  <c r="BR204" i="87"/>
  <c r="BP204" i="87"/>
  <c r="BN204" i="87"/>
  <c r="BL204" i="87"/>
  <c r="BJ204" i="87"/>
  <c r="BH204" i="87"/>
  <c r="CE204" i="87" s="1"/>
  <c r="Z204" i="87"/>
  <c r="BB204" i="87" s="1"/>
  <c r="P204" i="87"/>
  <c r="D204" i="87" s="1"/>
  <c r="C204" i="87"/>
  <c r="N204" i="87" s="1"/>
  <c r="U202" i="87"/>
  <c r="J202" i="87"/>
  <c r="L193" i="87"/>
  <c r="Q194" i="87"/>
  <c r="AG191" i="87"/>
  <c r="CF203" i="87"/>
  <c r="E203" i="87" s="1"/>
  <c r="BB196" i="87"/>
  <c r="BB195" i="87" s="1"/>
  <c r="BB194" i="87" s="1"/>
  <c r="BB193" i="87" s="1"/>
  <c r="BB192" i="87" s="1"/>
  <c r="BB191" i="87" s="1"/>
  <c r="BB190" i="87" s="1"/>
  <c r="AH190" i="87" s="1"/>
  <c r="AI190" i="87" s="1"/>
  <c r="AJ190" i="87" s="1"/>
  <c r="AK190" i="87" s="1"/>
  <c r="AL190" i="87" s="1"/>
  <c r="AM190" i="87" s="1"/>
  <c r="AN190" i="87" s="1"/>
  <c r="AO190" i="87" s="1"/>
  <c r="AP190" i="87" s="1"/>
  <c r="AQ190" i="87" s="1"/>
  <c r="AR190" i="87" s="1"/>
  <c r="AS190" i="87" s="1"/>
  <c r="AT190" i="87" s="1"/>
  <c r="AU190" i="87" s="1"/>
  <c r="AV190" i="87" s="1"/>
  <c r="AW190" i="87" s="1"/>
  <c r="AX190" i="87" s="1"/>
  <c r="AY190" i="87" s="1"/>
  <c r="AZ190" i="87" s="1"/>
  <c r="BA190" i="87" s="1"/>
  <c r="AA202" i="87"/>
  <c r="AB202" i="87" s="1"/>
  <c r="X202" i="87"/>
  <c r="Y202" i="87" s="1"/>
  <c r="Q175" i="74"/>
  <c r="L174" i="74"/>
  <c r="K184" i="74"/>
  <c r="R185" i="74"/>
  <c r="B313" i="74"/>
  <c r="CF200" i="74"/>
  <c r="E200" i="74" s="1"/>
  <c r="S199" i="74"/>
  <c r="J199" i="74" s="1"/>
  <c r="V199" i="74"/>
  <c r="A199" i="74"/>
  <c r="V195" i="74"/>
  <c r="A195" i="74"/>
  <c r="Z202" i="74"/>
  <c r="BG202" i="74"/>
  <c r="BI202" i="74"/>
  <c r="BK202" i="74"/>
  <c r="BM202" i="74"/>
  <c r="BO202" i="74"/>
  <c r="BQ202" i="74"/>
  <c r="BS202" i="74"/>
  <c r="BU202" i="74"/>
  <c r="BW202" i="74"/>
  <c r="BY202" i="74"/>
  <c r="CA202" i="74"/>
  <c r="CC202" i="74"/>
  <c r="C202" i="74"/>
  <c r="N202" i="74" s="1"/>
  <c r="BH202" i="74"/>
  <c r="BJ202" i="74"/>
  <c r="BL202" i="74"/>
  <c r="BN202" i="74"/>
  <c r="BP202" i="74"/>
  <c r="BR202" i="74"/>
  <c r="BT202" i="74"/>
  <c r="BV202" i="74"/>
  <c r="BX202" i="74"/>
  <c r="BZ202" i="74"/>
  <c r="CB202" i="74"/>
  <c r="CD202" i="74"/>
  <c r="M198" i="74"/>
  <c r="V196" i="74"/>
  <c r="A196" i="74"/>
  <c r="CE201" i="74"/>
  <c r="P201" i="74" s="1"/>
  <c r="D201" i="74" s="1"/>
  <c r="AD177" i="87" l="1"/>
  <c r="AC178" i="87"/>
  <c r="L194" i="87"/>
  <c r="Q195" i="87"/>
  <c r="T202" i="87"/>
  <c r="AG204" i="87"/>
  <c r="AH204" i="87" s="1"/>
  <c r="AI204" i="87" s="1"/>
  <c r="AJ204" i="87" s="1"/>
  <c r="AK204" i="87" s="1"/>
  <c r="AL204" i="87" s="1"/>
  <c r="AM204" i="87" s="1"/>
  <c r="AN204" i="87" s="1"/>
  <c r="AO204" i="87" s="1"/>
  <c r="AP204" i="87" s="1"/>
  <c r="AQ204" i="87" s="1"/>
  <c r="AR204" i="87" s="1"/>
  <c r="AS204" i="87" s="1"/>
  <c r="AT204" i="87" s="1"/>
  <c r="AU204" i="87" s="1"/>
  <c r="AV204" i="87" s="1"/>
  <c r="AW204" i="87" s="1"/>
  <c r="AX204" i="87" s="1"/>
  <c r="AY204" i="87" s="1"/>
  <c r="AZ204" i="87" s="1"/>
  <c r="BA204" i="87" s="1"/>
  <c r="X203" i="87"/>
  <c r="Y203" i="87" s="1"/>
  <c r="AA203" i="87"/>
  <c r="AB203" i="87" s="1"/>
  <c r="W197" i="87"/>
  <c r="W198" i="87"/>
  <c r="AH191" i="87"/>
  <c r="AI191" i="87" s="1"/>
  <c r="AJ191" i="87" s="1"/>
  <c r="AK191" i="87" s="1"/>
  <c r="AL191" i="87" s="1"/>
  <c r="AM191" i="87" s="1"/>
  <c r="AN191" i="87" s="1"/>
  <c r="AO191" i="87" s="1"/>
  <c r="AP191" i="87" s="1"/>
  <c r="AQ191" i="87" s="1"/>
  <c r="AR191" i="87" s="1"/>
  <c r="AS191" i="87" s="1"/>
  <c r="AT191" i="87" s="1"/>
  <c r="AU191" i="87" s="1"/>
  <c r="AV191" i="87" s="1"/>
  <c r="AW191" i="87" s="1"/>
  <c r="AX191" i="87" s="1"/>
  <c r="AY191" i="87" s="1"/>
  <c r="AZ191" i="87" s="1"/>
  <c r="BA191" i="87" s="1"/>
  <c r="AG192" i="87"/>
  <c r="W204" i="87"/>
  <c r="S204" i="87"/>
  <c r="L204" i="87"/>
  <c r="V204" i="87"/>
  <c r="R204" i="87"/>
  <c r="K204" i="87"/>
  <c r="A204" i="87"/>
  <c r="B206" i="87"/>
  <c r="CD205" i="87"/>
  <c r="CB205" i="87"/>
  <c r="BZ205" i="87"/>
  <c r="BX205" i="87"/>
  <c r="BV205" i="87"/>
  <c r="BT205" i="87"/>
  <c r="BR205" i="87"/>
  <c r="BP205" i="87"/>
  <c r="BN205" i="87"/>
  <c r="BL205" i="87"/>
  <c r="BJ205" i="87"/>
  <c r="BH205" i="87"/>
  <c r="Z205" i="87"/>
  <c r="BB205" i="87" s="1"/>
  <c r="P205" i="87"/>
  <c r="D205" i="87" s="1"/>
  <c r="C205" i="87"/>
  <c r="N205" i="87" s="1"/>
  <c r="CC205" i="87"/>
  <c r="CA205" i="87"/>
  <c r="BY205" i="87"/>
  <c r="BW205" i="87"/>
  <c r="BU205" i="87"/>
  <c r="BS205" i="87"/>
  <c r="BQ205" i="87"/>
  <c r="BO205" i="87"/>
  <c r="BM205" i="87"/>
  <c r="BK205" i="87"/>
  <c r="BI205" i="87"/>
  <c r="BG205" i="87"/>
  <c r="AE205" i="87"/>
  <c r="CF204" i="87"/>
  <c r="E204" i="87" s="1"/>
  <c r="U203" i="87"/>
  <c r="J203" i="87"/>
  <c r="AE201" i="87"/>
  <c r="R186" i="74"/>
  <c r="K185" i="74"/>
  <c r="Q176" i="74"/>
  <c r="L175" i="74"/>
  <c r="W193" i="74"/>
  <c r="X193" i="74" s="1"/>
  <c r="W195" i="74"/>
  <c r="X195" i="74" s="1"/>
  <c r="W192" i="74"/>
  <c r="X192" i="74" s="1"/>
  <c r="W194" i="74"/>
  <c r="X194" i="74" s="1"/>
  <c r="W190" i="74"/>
  <c r="X190" i="74" s="1"/>
  <c r="Y190" i="74" s="1"/>
  <c r="W196" i="74"/>
  <c r="X196" i="74" s="1"/>
  <c r="W191" i="74"/>
  <c r="X191" i="74" s="1"/>
  <c r="B314" i="74"/>
  <c r="CF201" i="74"/>
  <c r="E201" i="74" s="1"/>
  <c r="S200" i="74"/>
  <c r="J200" i="74" s="1"/>
  <c r="V200" i="74"/>
  <c r="A200" i="74"/>
  <c r="M199" i="74"/>
  <c r="CE202" i="74"/>
  <c r="P202" i="74" s="1"/>
  <c r="D202" i="74" s="1"/>
  <c r="Z203" i="74"/>
  <c r="BG203" i="74"/>
  <c r="BI203" i="74"/>
  <c r="BK203" i="74"/>
  <c r="BM203" i="74"/>
  <c r="BO203" i="74"/>
  <c r="BQ203" i="74"/>
  <c r="BS203" i="74"/>
  <c r="BU203" i="74"/>
  <c r="BW203" i="74"/>
  <c r="BY203" i="74"/>
  <c r="CA203" i="74"/>
  <c r="CC203" i="74"/>
  <c r="C203" i="74"/>
  <c r="N203" i="74" s="1"/>
  <c r="BH203" i="74"/>
  <c r="BJ203" i="74"/>
  <c r="BL203" i="74"/>
  <c r="BN203" i="74"/>
  <c r="BP203" i="74"/>
  <c r="BR203" i="74"/>
  <c r="BT203" i="74"/>
  <c r="BV203" i="74"/>
  <c r="BX203" i="74"/>
  <c r="BZ203" i="74"/>
  <c r="CB203" i="74"/>
  <c r="CD203" i="74"/>
  <c r="AD178" i="87" l="1"/>
  <c r="AC179" i="87"/>
  <c r="T203" i="87"/>
  <c r="AE200" i="87"/>
  <c r="AA204" i="87"/>
  <c r="AB204" i="87" s="1"/>
  <c r="X204" i="87"/>
  <c r="Y204" i="87" s="1"/>
  <c r="X197" i="87"/>
  <c r="Y197" i="87" s="1"/>
  <c r="AA197" i="87"/>
  <c r="AB197" i="87" s="1"/>
  <c r="L195" i="87"/>
  <c r="Q196" i="87"/>
  <c r="L196" i="87" s="1"/>
  <c r="AG205" i="87"/>
  <c r="AH205" i="87" s="1"/>
  <c r="AI205" i="87" s="1"/>
  <c r="AJ205" i="87" s="1"/>
  <c r="AK205" i="87" s="1"/>
  <c r="AL205" i="87" s="1"/>
  <c r="AM205" i="87" s="1"/>
  <c r="AN205" i="87" s="1"/>
  <c r="AO205" i="87" s="1"/>
  <c r="AP205" i="87" s="1"/>
  <c r="AQ205" i="87" s="1"/>
  <c r="AR205" i="87" s="1"/>
  <c r="AS205" i="87" s="1"/>
  <c r="AT205" i="87" s="1"/>
  <c r="AU205" i="87" s="1"/>
  <c r="AV205" i="87" s="1"/>
  <c r="AW205" i="87" s="1"/>
  <c r="AX205" i="87" s="1"/>
  <c r="AY205" i="87" s="1"/>
  <c r="AZ205" i="87" s="1"/>
  <c r="BA205" i="87" s="1"/>
  <c r="V205" i="87"/>
  <c r="R205" i="87"/>
  <c r="K205" i="87"/>
  <c r="A205" i="87"/>
  <c r="W205" i="87"/>
  <c r="S205" i="87"/>
  <c r="L205" i="87"/>
  <c r="CE205" i="87"/>
  <c r="CF205" i="87" s="1"/>
  <c r="E205" i="87" s="1"/>
  <c r="CC206" i="87"/>
  <c r="CA206" i="87"/>
  <c r="BY206" i="87"/>
  <c r="BW206" i="87"/>
  <c r="BU206" i="87"/>
  <c r="BS206" i="87"/>
  <c r="BQ206" i="87"/>
  <c r="BO206" i="87"/>
  <c r="BM206" i="87"/>
  <c r="BK206" i="87"/>
  <c r="BI206" i="87"/>
  <c r="BG206" i="87"/>
  <c r="AE206" i="87"/>
  <c r="B207" i="87"/>
  <c r="CD206" i="87"/>
  <c r="CB206" i="87"/>
  <c r="BZ206" i="87"/>
  <c r="BX206" i="87"/>
  <c r="BV206" i="87"/>
  <c r="BT206" i="87"/>
  <c r="BR206" i="87"/>
  <c r="BP206" i="87"/>
  <c r="BN206" i="87"/>
  <c r="BL206" i="87"/>
  <c r="BJ206" i="87"/>
  <c r="BH206" i="87"/>
  <c r="CE206" i="87" s="1"/>
  <c r="Z206" i="87"/>
  <c r="BB206" i="87" s="1"/>
  <c r="P206" i="87"/>
  <c r="D206" i="87" s="1"/>
  <c r="C206" i="87"/>
  <c r="N206" i="87" s="1"/>
  <c r="U204" i="87"/>
  <c r="J204" i="87"/>
  <c r="AH192" i="87"/>
  <c r="AI192" i="87" s="1"/>
  <c r="AJ192" i="87" s="1"/>
  <c r="AK192" i="87" s="1"/>
  <c r="AL192" i="87" s="1"/>
  <c r="AM192" i="87" s="1"/>
  <c r="AN192" i="87" s="1"/>
  <c r="AO192" i="87" s="1"/>
  <c r="AP192" i="87" s="1"/>
  <c r="AQ192" i="87" s="1"/>
  <c r="AR192" i="87" s="1"/>
  <c r="AS192" i="87" s="1"/>
  <c r="AT192" i="87" s="1"/>
  <c r="AU192" i="87" s="1"/>
  <c r="AV192" i="87" s="1"/>
  <c r="AW192" i="87" s="1"/>
  <c r="AX192" i="87" s="1"/>
  <c r="AY192" i="87" s="1"/>
  <c r="AZ192" i="87" s="1"/>
  <c r="BA192" i="87" s="1"/>
  <c r="AG193" i="87"/>
  <c r="AA198" i="87"/>
  <c r="AB198" i="87" s="1"/>
  <c r="X198" i="87"/>
  <c r="Y198" i="87" s="1"/>
  <c r="L176" i="74"/>
  <c r="Q177" i="74"/>
  <c r="R187" i="74"/>
  <c r="K186" i="74"/>
  <c r="BB196" i="74"/>
  <c r="BB195" i="74" s="1"/>
  <c r="BB194" i="74" s="1"/>
  <c r="BB193" i="74" s="1"/>
  <c r="BB192" i="74" s="1"/>
  <c r="BB191" i="74" s="1"/>
  <c r="BB190" i="74" s="1"/>
  <c r="AA190" i="74"/>
  <c r="AB190" i="74" s="1"/>
  <c r="B315" i="74"/>
  <c r="S201" i="74"/>
  <c r="J201" i="74" s="1"/>
  <c r="V201" i="74"/>
  <c r="A201" i="74"/>
  <c r="AA191" i="74"/>
  <c r="AB191" i="74" s="1"/>
  <c r="Y191" i="74"/>
  <c r="AA193" i="74"/>
  <c r="AB193" i="74" s="1"/>
  <c r="Y193" i="74"/>
  <c r="CE203" i="74"/>
  <c r="P203" i="74" s="1"/>
  <c r="D203" i="74" s="1"/>
  <c r="AA196" i="74"/>
  <c r="AB196" i="74" s="1"/>
  <c r="Y196" i="74"/>
  <c r="S196" i="74"/>
  <c r="J196" i="74" s="1"/>
  <c r="M200" i="74"/>
  <c r="AA195" i="74"/>
  <c r="AB195" i="74" s="1"/>
  <c r="Y195" i="74"/>
  <c r="S195" i="74"/>
  <c r="J195" i="74" s="1"/>
  <c r="AA194" i="74"/>
  <c r="AB194" i="74" s="1"/>
  <c r="Y194" i="74"/>
  <c r="AA192" i="74"/>
  <c r="AB192" i="74" s="1"/>
  <c r="Y192" i="74"/>
  <c r="CF203" i="74"/>
  <c r="E203" i="74" s="1"/>
  <c r="Z204" i="74"/>
  <c r="BG204" i="74"/>
  <c r="BI204" i="74"/>
  <c r="BK204" i="74"/>
  <c r="BM204" i="74"/>
  <c r="BO204" i="74"/>
  <c r="BQ204" i="74"/>
  <c r="BS204" i="74"/>
  <c r="BU204" i="74"/>
  <c r="BW204" i="74"/>
  <c r="BY204" i="74"/>
  <c r="CA204" i="74"/>
  <c r="CC204" i="74"/>
  <c r="C204" i="74"/>
  <c r="N204" i="74" s="1"/>
  <c r="BH204" i="74"/>
  <c r="BJ204" i="74"/>
  <c r="BL204" i="74"/>
  <c r="BN204" i="74"/>
  <c r="BP204" i="74"/>
  <c r="BR204" i="74"/>
  <c r="BT204" i="74"/>
  <c r="BV204" i="74"/>
  <c r="BX204" i="74"/>
  <c r="BZ204" i="74"/>
  <c r="CB204" i="74"/>
  <c r="CD204" i="74"/>
  <c r="CF202" i="74"/>
  <c r="E202" i="74" s="1"/>
  <c r="AD179" i="87" l="1"/>
  <c r="AC180" i="87"/>
  <c r="T204" i="87"/>
  <c r="AG206" i="87"/>
  <c r="AH206" i="87" s="1"/>
  <c r="AI206" i="87" s="1"/>
  <c r="AJ206" i="87" s="1"/>
  <c r="AK206" i="87" s="1"/>
  <c r="AL206" i="87" s="1"/>
  <c r="AM206" i="87" s="1"/>
  <c r="AN206" i="87" s="1"/>
  <c r="AO206" i="87" s="1"/>
  <c r="AP206" i="87" s="1"/>
  <c r="AQ206" i="87" s="1"/>
  <c r="AR206" i="87" s="1"/>
  <c r="AS206" i="87" s="1"/>
  <c r="AT206" i="87" s="1"/>
  <c r="AU206" i="87" s="1"/>
  <c r="AV206" i="87" s="1"/>
  <c r="AW206" i="87" s="1"/>
  <c r="AX206" i="87" s="1"/>
  <c r="AY206" i="87" s="1"/>
  <c r="AZ206" i="87" s="1"/>
  <c r="BA206" i="87" s="1"/>
  <c r="X205" i="87"/>
  <c r="Y205" i="87" s="1"/>
  <c r="AA205" i="87"/>
  <c r="AB205" i="87" s="1"/>
  <c r="AE199" i="87"/>
  <c r="AH193" i="87"/>
  <c r="AI193" i="87" s="1"/>
  <c r="AJ193" i="87" s="1"/>
  <c r="AK193" i="87" s="1"/>
  <c r="AL193" i="87" s="1"/>
  <c r="AM193" i="87" s="1"/>
  <c r="AN193" i="87" s="1"/>
  <c r="AO193" i="87" s="1"/>
  <c r="AP193" i="87" s="1"/>
  <c r="AQ193" i="87" s="1"/>
  <c r="AR193" i="87" s="1"/>
  <c r="AS193" i="87" s="1"/>
  <c r="AT193" i="87" s="1"/>
  <c r="AU193" i="87" s="1"/>
  <c r="AV193" i="87" s="1"/>
  <c r="AW193" i="87" s="1"/>
  <c r="AX193" i="87" s="1"/>
  <c r="AY193" i="87" s="1"/>
  <c r="AZ193" i="87" s="1"/>
  <c r="BA193" i="87" s="1"/>
  <c r="AG194" i="87"/>
  <c r="W206" i="87"/>
  <c r="S206" i="87"/>
  <c r="L206" i="87"/>
  <c r="V206" i="87"/>
  <c r="R206" i="87"/>
  <c r="K206" i="87"/>
  <c r="A206" i="87"/>
  <c r="B208" i="87"/>
  <c r="CD207" i="87"/>
  <c r="CB207" i="87"/>
  <c r="BZ207" i="87"/>
  <c r="BX207" i="87"/>
  <c r="BV207" i="87"/>
  <c r="BT207" i="87"/>
  <c r="BR207" i="87"/>
  <c r="BP207" i="87"/>
  <c r="BN207" i="87"/>
  <c r="BL207" i="87"/>
  <c r="BJ207" i="87"/>
  <c r="BH207" i="87"/>
  <c r="Z207" i="87"/>
  <c r="BB207" i="87" s="1"/>
  <c r="P207" i="87"/>
  <c r="D207" i="87" s="1"/>
  <c r="C207" i="87"/>
  <c r="N207" i="87" s="1"/>
  <c r="CC207" i="87"/>
  <c r="CA207" i="87"/>
  <c r="BY207" i="87"/>
  <c r="BW207" i="87"/>
  <c r="BU207" i="87"/>
  <c r="BS207" i="87"/>
  <c r="BQ207" i="87"/>
  <c r="BO207" i="87"/>
  <c r="BM207" i="87"/>
  <c r="BK207" i="87"/>
  <c r="BI207" i="87"/>
  <c r="BG207" i="87"/>
  <c r="AE207" i="87"/>
  <c r="CF206" i="87"/>
  <c r="E206" i="87" s="1"/>
  <c r="U205" i="87"/>
  <c r="J205" i="87"/>
  <c r="Q197" i="87"/>
  <c r="Q178" i="74"/>
  <c r="L177" i="74"/>
  <c r="K187" i="74"/>
  <c r="R188" i="74"/>
  <c r="B316" i="74"/>
  <c r="S202" i="74"/>
  <c r="J202" i="74" s="1"/>
  <c r="V202" i="74"/>
  <c r="W202" i="74" s="1"/>
  <c r="X202" i="74" s="1"/>
  <c r="A202" i="74"/>
  <c r="CE204" i="74"/>
  <c r="P204" i="74" s="1"/>
  <c r="D204" i="74" s="1"/>
  <c r="Z205" i="74"/>
  <c r="BG205" i="74"/>
  <c r="BI205" i="74"/>
  <c r="BK205" i="74"/>
  <c r="BM205" i="74"/>
  <c r="BO205" i="74"/>
  <c r="BQ205" i="74"/>
  <c r="BS205" i="74"/>
  <c r="BU205" i="74"/>
  <c r="BW205" i="74"/>
  <c r="BY205" i="74"/>
  <c r="CA205" i="74"/>
  <c r="CC205" i="74"/>
  <c r="C205" i="74"/>
  <c r="N205" i="74" s="1"/>
  <c r="BH205" i="74"/>
  <c r="BJ205" i="74"/>
  <c r="BL205" i="74"/>
  <c r="BN205" i="74"/>
  <c r="BP205" i="74"/>
  <c r="BR205" i="74"/>
  <c r="BT205" i="74"/>
  <c r="BV205" i="74"/>
  <c r="BX205" i="74"/>
  <c r="BZ205" i="74"/>
  <c r="CB205" i="74"/>
  <c r="CD205" i="74"/>
  <c r="U195" i="74"/>
  <c r="U196" i="74" s="1"/>
  <c r="U197" i="74" s="1"/>
  <c r="U198" i="74" s="1"/>
  <c r="U199" i="74" s="1"/>
  <c r="U200" i="74" s="1"/>
  <c r="U201" i="74" s="1"/>
  <c r="M201" i="74"/>
  <c r="AD180" i="87" l="1"/>
  <c r="AC181" i="87"/>
  <c r="L197" i="87"/>
  <c r="Q198" i="87"/>
  <c r="AG207" i="87"/>
  <c r="AH207" i="87" s="1"/>
  <c r="AI207" i="87" s="1"/>
  <c r="AJ207" i="87" s="1"/>
  <c r="AK207" i="87" s="1"/>
  <c r="AL207" i="87" s="1"/>
  <c r="AM207" i="87" s="1"/>
  <c r="AN207" i="87" s="1"/>
  <c r="AO207" i="87" s="1"/>
  <c r="AP207" i="87" s="1"/>
  <c r="AQ207" i="87" s="1"/>
  <c r="AR207" i="87" s="1"/>
  <c r="AS207" i="87" s="1"/>
  <c r="AT207" i="87" s="1"/>
  <c r="AU207" i="87" s="1"/>
  <c r="AV207" i="87" s="1"/>
  <c r="AW207" i="87" s="1"/>
  <c r="AX207" i="87" s="1"/>
  <c r="AY207" i="87" s="1"/>
  <c r="AZ207" i="87" s="1"/>
  <c r="BA207" i="87" s="1"/>
  <c r="V207" i="87"/>
  <c r="R207" i="87"/>
  <c r="K207" i="87"/>
  <c r="A207" i="87"/>
  <c r="W207" i="87"/>
  <c r="S207" i="87"/>
  <c r="L207" i="87"/>
  <c r="CE207" i="87"/>
  <c r="CC208" i="87"/>
  <c r="CA208" i="87"/>
  <c r="BY208" i="87"/>
  <c r="BW208" i="87"/>
  <c r="BU208" i="87"/>
  <c r="BS208" i="87"/>
  <c r="BQ208" i="87"/>
  <c r="BO208" i="87"/>
  <c r="BM208" i="87"/>
  <c r="BK208" i="87"/>
  <c r="BI208" i="87"/>
  <c r="BG208" i="87"/>
  <c r="AE208" i="87"/>
  <c r="B209" i="87"/>
  <c r="CD208" i="87"/>
  <c r="CB208" i="87"/>
  <c r="BZ208" i="87"/>
  <c r="BX208" i="87"/>
  <c r="BV208" i="87"/>
  <c r="BT208" i="87"/>
  <c r="BR208" i="87"/>
  <c r="BP208" i="87"/>
  <c r="BN208" i="87"/>
  <c r="BL208" i="87"/>
  <c r="BJ208" i="87"/>
  <c r="BH208" i="87"/>
  <c r="CE208" i="87" s="1"/>
  <c r="Z208" i="87"/>
  <c r="BB208" i="87" s="1"/>
  <c r="P208" i="87"/>
  <c r="D208" i="87" s="1"/>
  <c r="C208" i="87"/>
  <c r="N208" i="87" s="1"/>
  <c r="U206" i="87"/>
  <c r="J206" i="87"/>
  <c r="AH194" i="87"/>
  <c r="AI194" i="87" s="1"/>
  <c r="AJ194" i="87" s="1"/>
  <c r="AK194" i="87" s="1"/>
  <c r="AL194" i="87" s="1"/>
  <c r="AM194" i="87" s="1"/>
  <c r="AN194" i="87" s="1"/>
  <c r="AO194" i="87" s="1"/>
  <c r="AP194" i="87" s="1"/>
  <c r="AQ194" i="87" s="1"/>
  <c r="AR194" i="87" s="1"/>
  <c r="AS194" i="87" s="1"/>
  <c r="AT194" i="87" s="1"/>
  <c r="AU194" i="87" s="1"/>
  <c r="AV194" i="87" s="1"/>
  <c r="AW194" i="87" s="1"/>
  <c r="AX194" i="87" s="1"/>
  <c r="AY194" i="87" s="1"/>
  <c r="AZ194" i="87" s="1"/>
  <c r="BA194" i="87" s="1"/>
  <c r="AG195" i="87"/>
  <c r="AE198" i="87"/>
  <c r="T205" i="87"/>
  <c r="CF207" i="87"/>
  <c r="E207" i="87" s="1"/>
  <c r="AA206" i="87"/>
  <c r="AB206" i="87" s="1"/>
  <c r="X206" i="87"/>
  <c r="Y206" i="87" s="1"/>
  <c r="R189" i="74"/>
  <c r="K188" i="74"/>
  <c r="L178" i="74"/>
  <c r="Q179" i="74"/>
  <c r="B317" i="74"/>
  <c r="AA202" i="74"/>
  <c r="AB202" i="74" s="1"/>
  <c r="Y202" i="74"/>
  <c r="CE205" i="74"/>
  <c r="P205" i="74" s="1"/>
  <c r="D205" i="74" s="1"/>
  <c r="U202" i="74"/>
  <c r="Z206" i="74"/>
  <c r="BG206" i="74"/>
  <c r="BI206" i="74"/>
  <c r="BK206" i="74"/>
  <c r="BM206" i="74"/>
  <c r="BO206" i="74"/>
  <c r="BQ206" i="74"/>
  <c r="BS206" i="74"/>
  <c r="BU206" i="74"/>
  <c r="BW206" i="74"/>
  <c r="BY206" i="74"/>
  <c r="CA206" i="74"/>
  <c r="CC206" i="74"/>
  <c r="C206" i="74"/>
  <c r="N206" i="74" s="1"/>
  <c r="BH206" i="74"/>
  <c r="BJ206" i="74"/>
  <c r="BL206" i="74"/>
  <c r="BN206" i="74"/>
  <c r="BP206" i="74"/>
  <c r="BR206" i="74"/>
  <c r="BT206" i="74"/>
  <c r="BV206" i="74"/>
  <c r="BX206" i="74"/>
  <c r="BZ206" i="74"/>
  <c r="CB206" i="74"/>
  <c r="CD206" i="74"/>
  <c r="CF204" i="74"/>
  <c r="E204" i="74" s="1"/>
  <c r="AD181" i="87" l="1"/>
  <c r="AC182" i="87"/>
  <c r="AH195" i="87"/>
  <c r="AI195" i="87" s="1"/>
  <c r="AJ195" i="87" s="1"/>
  <c r="AK195" i="87" s="1"/>
  <c r="AL195" i="87" s="1"/>
  <c r="AM195" i="87" s="1"/>
  <c r="AN195" i="87" s="1"/>
  <c r="AO195" i="87" s="1"/>
  <c r="AP195" i="87" s="1"/>
  <c r="AQ195" i="87" s="1"/>
  <c r="AR195" i="87" s="1"/>
  <c r="AS195" i="87" s="1"/>
  <c r="AT195" i="87" s="1"/>
  <c r="AU195" i="87" s="1"/>
  <c r="AV195" i="87" s="1"/>
  <c r="AW195" i="87" s="1"/>
  <c r="AX195" i="87" s="1"/>
  <c r="AY195" i="87" s="1"/>
  <c r="AZ195" i="87" s="1"/>
  <c r="BA195" i="87" s="1"/>
  <c r="AG196" i="87"/>
  <c r="AH196" i="87" s="1"/>
  <c r="AI196" i="87" s="1"/>
  <c r="AJ196" i="87" s="1"/>
  <c r="AK196" i="87" s="1"/>
  <c r="AL196" i="87" s="1"/>
  <c r="AM196" i="87" s="1"/>
  <c r="AN196" i="87" s="1"/>
  <c r="AO196" i="87" s="1"/>
  <c r="AP196" i="87" s="1"/>
  <c r="AQ196" i="87" s="1"/>
  <c r="AR196" i="87" s="1"/>
  <c r="AS196" i="87" s="1"/>
  <c r="AT196" i="87" s="1"/>
  <c r="AU196" i="87" s="1"/>
  <c r="AV196" i="87" s="1"/>
  <c r="AW196" i="87" s="1"/>
  <c r="AX196" i="87" s="1"/>
  <c r="AY196" i="87" s="1"/>
  <c r="AZ196" i="87" s="1"/>
  <c r="BA196" i="87" s="1"/>
  <c r="T206" i="87"/>
  <c r="W208" i="87"/>
  <c r="S208" i="87"/>
  <c r="L208" i="87"/>
  <c r="V208" i="87"/>
  <c r="R208" i="87"/>
  <c r="K208" i="87"/>
  <c r="A208" i="87"/>
  <c r="B210" i="87"/>
  <c r="CD209" i="87"/>
  <c r="CB209" i="87"/>
  <c r="BZ209" i="87"/>
  <c r="BX209" i="87"/>
  <c r="BV209" i="87"/>
  <c r="BT209" i="87"/>
  <c r="BR209" i="87"/>
  <c r="BP209" i="87"/>
  <c r="BN209" i="87"/>
  <c r="BL209" i="87"/>
  <c r="BJ209" i="87"/>
  <c r="BH209" i="87"/>
  <c r="Z209" i="87"/>
  <c r="BB209" i="87" s="1"/>
  <c r="P209" i="87"/>
  <c r="D209" i="87" s="1"/>
  <c r="C209" i="87"/>
  <c r="N209" i="87" s="1"/>
  <c r="CC209" i="87"/>
  <c r="CA209" i="87"/>
  <c r="BY209" i="87"/>
  <c r="BW209" i="87"/>
  <c r="BU209" i="87"/>
  <c r="BS209" i="87"/>
  <c r="BQ209" i="87"/>
  <c r="BO209" i="87"/>
  <c r="BM209" i="87"/>
  <c r="BK209" i="87"/>
  <c r="BI209" i="87"/>
  <c r="BG209" i="87"/>
  <c r="AE209" i="87"/>
  <c r="CF208" i="87"/>
  <c r="E208" i="87" s="1"/>
  <c r="U207" i="87"/>
  <c r="J207" i="87"/>
  <c r="L198" i="87"/>
  <c r="Q199" i="87"/>
  <c r="Q200" i="87" s="1"/>
  <c r="Q201" i="87" s="1"/>
  <c r="Q202" i="87" s="1"/>
  <c r="Q203" i="87" s="1"/>
  <c r="Q204" i="87" s="1"/>
  <c r="Q205" i="87" s="1"/>
  <c r="Q206" i="87" s="1"/>
  <c r="Q207" i="87" s="1"/>
  <c r="AE197" i="87"/>
  <c r="AG208" i="87"/>
  <c r="AH208" i="87" s="1"/>
  <c r="AI208" i="87" s="1"/>
  <c r="AJ208" i="87" s="1"/>
  <c r="AK208" i="87" s="1"/>
  <c r="AL208" i="87" s="1"/>
  <c r="AM208" i="87" s="1"/>
  <c r="AN208" i="87" s="1"/>
  <c r="AO208" i="87" s="1"/>
  <c r="AP208" i="87" s="1"/>
  <c r="AQ208" i="87" s="1"/>
  <c r="AR208" i="87" s="1"/>
  <c r="AS208" i="87" s="1"/>
  <c r="AT208" i="87" s="1"/>
  <c r="AU208" i="87" s="1"/>
  <c r="AV208" i="87" s="1"/>
  <c r="AW208" i="87" s="1"/>
  <c r="AX208" i="87" s="1"/>
  <c r="AY208" i="87" s="1"/>
  <c r="AZ208" i="87" s="1"/>
  <c r="BA208" i="87" s="1"/>
  <c r="X207" i="87"/>
  <c r="Y207" i="87" s="1"/>
  <c r="AA207" i="87"/>
  <c r="AB207" i="87" s="1"/>
  <c r="L179" i="74"/>
  <c r="Q180" i="74"/>
  <c r="R190" i="74"/>
  <c r="K189" i="74"/>
  <c r="CF205" i="74"/>
  <c r="E205" i="74" s="1"/>
  <c r="B318" i="74"/>
  <c r="S204" i="74"/>
  <c r="J204" i="74" s="1"/>
  <c r="V204" i="74"/>
  <c r="A204" i="74"/>
  <c r="CE206" i="74"/>
  <c r="P206" i="74" s="1"/>
  <c r="D206" i="74" s="1"/>
  <c r="Z207" i="74"/>
  <c r="BG207" i="74"/>
  <c r="BI207" i="74"/>
  <c r="BK207" i="74"/>
  <c r="BM207" i="74"/>
  <c r="BO207" i="74"/>
  <c r="BQ207" i="74"/>
  <c r="BS207" i="74"/>
  <c r="BU207" i="74"/>
  <c r="BW207" i="74"/>
  <c r="BY207" i="74"/>
  <c r="CA207" i="74"/>
  <c r="CC207" i="74"/>
  <c r="C207" i="74"/>
  <c r="N207" i="74" s="1"/>
  <c r="BH207" i="74"/>
  <c r="BJ207" i="74"/>
  <c r="BL207" i="74"/>
  <c r="BN207" i="74"/>
  <c r="BP207" i="74"/>
  <c r="BR207" i="74"/>
  <c r="BT207" i="74"/>
  <c r="BV207" i="74"/>
  <c r="BX207" i="74"/>
  <c r="BZ207" i="74"/>
  <c r="CB207" i="74"/>
  <c r="CD207" i="74"/>
  <c r="AD182" i="87" l="1"/>
  <c r="AC183" i="87"/>
  <c r="T207" i="87"/>
  <c r="AG209" i="87"/>
  <c r="AH209" i="87" s="1"/>
  <c r="AI209" i="87" s="1"/>
  <c r="AJ209" i="87" s="1"/>
  <c r="AK209" i="87" s="1"/>
  <c r="AL209" i="87" s="1"/>
  <c r="AM209" i="87" s="1"/>
  <c r="AN209" i="87" s="1"/>
  <c r="AO209" i="87" s="1"/>
  <c r="AP209" i="87" s="1"/>
  <c r="AQ209" i="87" s="1"/>
  <c r="AR209" i="87" s="1"/>
  <c r="AS209" i="87" s="1"/>
  <c r="AT209" i="87" s="1"/>
  <c r="AU209" i="87" s="1"/>
  <c r="AV209" i="87" s="1"/>
  <c r="AW209" i="87" s="1"/>
  <c r="AX209" i="87" s="1"/>
  <c r="AY209" i="87" s="1"/>
  <c r="AZ209" i="87" s="1"/>
  <c r="BA209" i="87" s="1"/>
  <c r="V209" i="87"/>
  <c r="R209" i="87"/>
  <c r="K209" i="87"/>
  <c r="A209" i="87"/>
  <c r="W209" i="87"/>
  <c r="S209" i="87"/>
  <c r="L209" i="87"/>
  <c r="CE209" i="87"/>
  <c r="CF209" i="87" s="1"/>
  <c r="E209" i="87" s="1"/>
  <c r="CC210" i="87"/>
  <c r="CA210" i="87"/>
  <c r="BY210" i="87"/>
  <c r="BW210" i="87"/>
  <c r="BU210" i="87"/>
  <c r="BS210" i="87"/>
  <c r="BQ210" i="87"/>
  <c r="BO210" i="87"/>
  <c r="BM210" i="87"/>
  <c r="BK210" i="87"/>
  <c r="BI210" i="87"/>
  <c r="BG210" i="87"/>
  <c r="AE210" i="87"/>
  <c r="B211" i="87"/>
  <c r="CD210" i="87"/>
  <c r="CB210" i="87"/>
  <c r="BZ210" i="87"/>
  <c r="BX210" i="87"/>
  <c r="BV210" i="87"/>
  <c r="BT210" i="87"/>
  <c r="BR210" i="87"/>
  <c r="BP210" i="87"/>
  <c r="BN210" i="87"/>
  <c r="BL210" i="87"/>
  <c r="BJ210" i="87"/>
  <c r="BH210" i="87"/>
  <c r="CE210" i="87" s="1"/>
  <c r="Z210" i="87"/>
  <c r="P210" i="87"/>
  <c r="D210" i="87" s="1"/>
  <c r="C210" i="87"/>
  <c r="N210" i="87" s="1"/>
  <c r="U208" i="87"/>
  <c r="J208" i="87"/>
  <c r="AG197" i="87"/>
  <c r="AA208" i="87"/>
  <c r="AB208" i="87" s="1"/>
  <c r="Q208" i="87"/>
  <c r="X208" i="87"/>
  <c r="Y208" i="87" s="1"/>
  <c r="Q181" i="74"/>
  <c r="L180" i="74"/>
  <c r="K190" i="74"/>
  <c r="R191" i="74"/>
  <c r="B319" i="74"/>
  <c r="CF206" i="74"/>
  <c r="E206" i="74" s="1"/>
  <c r="CE207" i="74"/>
  <c r="P207" i="74" s="1"/>
  <c r="D207" i="74" s="1"/>
  <c r="M204" i="74"/>
  <c r="V203" i="74"/>
  <c r="A203" i="74"/>
  <c r="Z208" i="74"/>
  <c r="BG208" i="74"/>
  <c r="BI208" i="74"/>
  <c r="BK208" i="74"/>
  <c r="BM208" i="74"/>
  <c r="BO208" i="74"/>
  <c r="BQ208" i="74"/>
  <c r="BS208" i="74"/>
  <c r="BU208" i="74"/>
  <c r="BW208" i="74"/>
  <c r="BY208" i="74"/>
  <c r="CA208" i="74"/>
  <c r="CC208" i="74"/>
  <c r="C208" i="74"/>
  <c r="N208" i="74" s="1"/>
  <c r="BH208" i="74"/>
  <c r="BJ208" i="74"/>
  <c r="BL208" i="74"/>
  <c r="BN208" i="74"/>
  <c r="BP208" i="74"/>
  <c r="BR208" i="74"/>
  <c r="BT208" i="74"/>
  <c r="BV208" i="74"/>
  <c r="BX208" i="74"/>
  <c r="BZ208" i="74"/>
  <c r="CB208" i="74"/>
  <c r="CD208" i="74"/>
  <c r="AD183" i="87" l="1"/>
  <c r="AC184" i="87"/>
  <c r="W210" i="87"/>
  <c r="S210" i="87"/>
  <c r="L210" i="87"/>
  <c r="V210" i="87"/>
  <c r="R210" i="87"/>
  <c r="K210" i="87"/>
  <c r="A210" i="87"/>
  <c r="B212" i="87"/>
  <c r="CD211" i="87"/>
  <c r="CB211" i="87"/>
  <c r="BZ211" i="87"/>
  <c r="BX211" i="87"/>
  <c r="BV211" i="87"/>
  <c r="BT211" i="87"/>
  <c r="BR211" i="87"/>
  <c r="BP211" i="87"/>
  <c r="BN211" i="87"/>
  <c r="BL211" i="87"/>
  <c r="BJ211" i="87"/>
  <c r="BH211" i="87"/>
  <c r="Z211" i="87"/>
  <c r="BB211" i="87" s="1"/>
  <c r="P211" i="87"/>
  <c r="D211" i="87" s="1"/>
  <c r="C211" i="87"/>
  <c r="N211" i="87" s="1"/>
  <c r="CC211" i="87"/>
  <c r="CA211" i="87"/>
  <c r="BY211" i="87"/>
  <c r="BW211" i="87"/>
  <c r="BU211" i="87"/>
  <c r="BS211" i="87"/>
  <c r="BQ211" i="87"/>
  <c r="BO211" i="87"/>
  <c r="BM211" i="87"/>
  <c r="BK211" i="87"/>
  <c r="BI211" i="87"/>
  <c r="BG211" i="87"/>
  <c r="AE211" i="87"/>
  <c r="AH197" i="87"/>
  <c r="AI197" i="87" s="1"/>
  <c r="AJ197" i="87" s="1"/>
  <c r="AK197" i="87" s="1"/>
  <c r="AL197" i="87" s="1"/>
  <c r="AM197" i="87" s="1"/>
  <c r="AN197" i="87" s="1"/>
  <c r="AO197" i="87" s="1"/>
  <c r="AP197" i="87" s="1"/>
  <c r="AQ197" i="87" s="1"/>
  <c r="AR197" i="87" s="1"/>
  <c r="AS197" i="87" s="1"/>
  <c r="AT197" i="87" s="1"/>
  <c r="AU197" i="87" s="1"/>
  <c r="AV197" i="87" s="1"/>
  <c r="AW197" i="87" s="1"/>
  <c r="AX197" i="87" s="1"/>
  <c r="AY197" i="87" s="1"/>
  <c r="AZ197" i="87" s="1"/>
  <c r="BA197" i="87" s="1"/>
  <c r="AG198" i="87"/>
  <c r="T208" i="87"/>
  <c r="CF210" i="87"/>
  <c r="E210" i="87" s="1"/>
  <c r="U209" i="87"/>
  <c r="J209" i="87"/>
  <c r="BB210" i="87"/>
  <c r="BB203" i="87"/>
  <c r="BB202" i="87" s="1"/>
  <c r="BB201" i="87" s="1"/>
  <c r="BB200" i="87" s="1"/>
  <c r="BB199" i="87" s="1"/>
  <c r="AG210" i="87"/>
  <c r="AH210" i="87" s="1"/>
  <c r="AI210" i="87" s="1"/>
  <c r="AJ210" i="87" s="1"/>
  <c r="AK210" i="87" s="1"/>
  <c r="AL210" i="87" s="1"/>
  <c r="AM210" i="87" s="1"/>
  <c r="AN210" i="87" s="1"/>
  <c r="AO210" i="87" s="1"/>
  <c r="AP210" i="87" s="1"/>
  <c r="AQ210" i="87" s="1"/>
  <c r="AR210" i="87" s="1"/>
  <c r="AS210" i="87" s="1"/>
  <c r="AT210" i="87" s="1"/>
  <c r="AU210" i="87" s="1"/>
  <c r="AV210" i="87" s="1"/>
  <c r="AW210" i="87" s="1"/>
  <c r="AX210" i="87" s="1"/>
  <c r="AY210" i="87" s="1"/>
  <c r="AZ210" i="87" s="1"/>
  <c r="BA210" i="87" s="1"/>
  <c r="X209" i="87"/>
  <c r="Y209" i="87" s="1"/>
  <c r="AA209" i="87"/>
  <c r="AB209" i="87" s="1"/>
  <c r="Q209" i="87"/>
  <c r="R192" i="74"/>
  <c r="K191" i="74"/>
  <c r="L181" i="74"/>
  <c r="Q182" i="74"/>
  <c r="W197" i="74"/>
  <c r="X197" i="74" s="1"/>
  <c r="W199" i="74"/>
  <c r="X199" i="74" s="1"/>
  <c r="W200" i="74"/>
  <c r="X200" i="74" s="1"/>
  <c r="W203" i="74"/>
  <c r="X203" i="74" s="1"/>
  <c r="W198" i="74"/>
  <c r="X198" i="74" s="1"/>
  <c r="W201" i="74"/>
  <c r="X201" i="74" s="1"/>
  <c r="B320" i="74"/>
  <c r="CF207" i="74"/>
  <c r="E207" i="74" s="1"/>
  <c r="S206" i="74"/>
  <c r="J206" i="74" s="1"/>
  <c r="V206" i="74"/>
  <c r="A206" i="74"/>
  <c r="CE208" i="74"/>
  <c r="P208" i="74" s="1"/>
  <c r="D208" i="74" s="1"/>
  <c r="Z209" i="74"/>
  <c r="BG209" i="74"/>
  <c r="BI209" i="74"/>
  <c r="BK209" i="74"/>
  <c r="BM209" i="74"/>
  <c r="BO209" i="74"/>
  <c r="BQ209" i="74"/>
  <c r="BS209" i="74"/>
  <c r="BU209" i="74"/>
  <c r="BW209" i="74"/>
  <c r="BY209" i="74"/>
  <c r="CA209" i="74"/>
  <c r="CC209" i="74"/>
  <c r="C209" i="74"/>
  <c r="N209" i="74" s="1"/>
  <c r="BH209" i="74"/>
  <c r="BJ209" i="74"/>
  <c r="BL209" i="74"/>
  <c r="BN209" i="74"/>
  <c r="BP209" i="74"/>
  <c r="BR209" i="74"/>
  <c r="BT209" i="74"/>
  <c r="BV209" i="74"/>
  <c r="BX209" i="74"/>
  <c r="BZ209" i="74"/>
  <c r="CB209" i="74"/>
  <c r="CD209" i="74"/>
  <c r="AD184" i="87" l="1"/>
  <c r="AC185" i="87"/>
  <c r="AH198" i="87"/>
  <c r="AI198" i="87" s="1"/>
  <c r="AJ198" i="87" s="1"/>
  <c r="AK198" i="87" s="1"/>
  <c r="AL198" i="87" s="1"/>
  <c r="AM198" i="87" s="1"/>
  <c r="AN198" i="87" s="1"/>
  <c r="AO198" i="87" s="1"/>
  <c r="AP198" i="87" s="1"/>
  <c r="AQ198" i="87" s="1"/>
  <c r="AR198" i="87" s="1"/>
  <c r="AS198" i="87" s="1"/>
  <c r="AT198" i="87" s="1"/>
  <c r="AU198" i="87" s="1"/>
  <c r="AV198" i="87" s="1"/>
  <c r="AW198" i="87" s="1"/>
  <c r="AX198" i="87" s="1"/>
  <c r="AY198" i="87" s="1"/>
  <c r="AZ198" i="87" s="1"/>
  <c r="BA198" i="87" s="1"/>
  <c r="AG199" i="87"/>
  <c r="AG211" i="87"/>
  <c r="AH211" i="87" s="1"/>
  <c r="AI211" i="87" s="1"/>
  <c r="AJ211" i="87" s="1"/>
  <c r="AK211" i="87" s="1"/>
  <c r="AL211" i="87" s="1"/>
  <c r="AM211" i="87" s="1"/>
  <c r="AN211" i="87" s="1"/>
  <c r="AO211" i="87" s="1"/>
  <c r="AP211" i="87" s="1"/>
  <c r="AQ211" i="87" s="1"/>
  <c r="AR211" i="87" s="1"/>
  <c r="AS211" i="87" s="1"/>
  <c r="AT211" i="87" s="1"/>
  <c r="AU211" i="87" s="1"/>
  <c r="AV211" i="87" s="1"/>
  <c r="AW211" i="87" s="1"/>
  <c r="AX211" i="87" s="1"/>
  <c r="AY211" i="87" s="1"/>
  <c r="AZ211" i="87" s="1"/>
  <c r="BA211" i="87" s="1"/>
  <c r="V211" i="87"/>
  <c r="R211" i="87"/>
  <c r="K211" i="87"/>
  <c r="A211" i="87"/>
  <c r="W211" i="87"/>
  <c r="S211" i="87"/>
  <c r="L211" i="87"/>
  <c r="CE211" i="87"/>
  <c r="CC212" i="87"/>
  <c r="CA212" i="87"/>
  <c r="BY212" i="87"/>
  <c r="BW212" i="87"/>
  <c r="BU212" i="87"/>
  <c r="BS212" i="87"/>
  <c r="BQ212" i="87"/>
  <c r="BO212" i="87"/>
  <c r="BM212" i="87"/>
  <c r="BK212" i="87"/>
  <c r="BI212" i="87"/>
  <c r="BG212" i="87"/>
  <c r="AE212" i="87"/>
  <c r="B213" i="87"/>
  <c r="CD212" i="87"/>
  <c r="CB212" i="87"/>
  <c r="BZ212" i="87"/>
  <c r="BX212" i="87"/>
  <c r="BV212" i="87"/>
  <c r="BT212" i="87"/>
  <c r="BR212" i="87"/>
  <c r="BP212" i="87"/>
  <c r="BN212" i="87"/>
  <c r="BL212" i="87"/>
  <c r="BJ212" i="87"/>
  <c r="BH212" i="87"/>
  <c r="CE212" i="87" s="1"/>
  <c r="Z212" i="87"/>
  <c r="BB212" i="87" s="1"/>
  <c r="P212" i="87"/>
  <c r="D212" i="87" s="1"/>
  <c r="C212" i="87"/>
  <c r="N212" i="87" s="1"/>
  <c r="U210" i="87"/>
  <c r="J210" i="87"/>
  <c r="T209" i="87"/>
  <c r="CF211" i="87"/>
  <c r="E211" i="87" s="1"/>
  <c r="AA210" i="87"/>
  <c r="AB210" i="87" s="1"/>
  <c r="Q210" i="87"/>
  <c r="X210" i="87"/>
  <c r="Y210" i="87" s="1"/>
  <c r="L182" i="74"/>
  <c r="Q183" i="74"/>
  <c r="K192" i="74"/>
  <c r="R193" i="74"/>
  <c r="B321" i="74"/>
  <c r="CF208" i="74"/>
  <c r="E208" i="74" s="1"/>
  <c r="S207" i="74"/>
  <c r="J207" i="74" s="1"/>
  <c r="V207" i="74"/>
  <c r="A207" i="74"/>
  <c r="AA200" i="74"/>
  <c r="AB200" i="74" s="1"/>
  <c r="Y200" i="74"/>
  <c r="AA197" i="74"/>
  <c r="AB197" i="74" s="1"/>
  <c r="Y197" i="74"/>
  <c r="CE209" i="74"/>
  <c r="P209" i="74" s="1"/>
  <c r="D209" i="74" s="1"/>
  <c r="M206" i="74"/>
  <c r="AA203" i="74"/>
  <c r="AB203" i="74" s="1"/>
  <c r="Y203" i="74"/>
  <c r="S203" i="74"/>
  <c r="J203" i="74" s="1"/>
  <c r="V205" i="74"/>
  <c r="A205" i="74"/>
  <c r="AA201" i="74"/>
  <c r="AB201" i="74" s="1"/>
  <c r="Y201" i="74"/>
  <c r="AA199" i="74"/>
  <c r="AB199" i="74" s="1"/>
  <c r="Y199" i="74"/>
  <c r="AA198" i="74"/>
  <c r="AB198" i="74" s="1"/>
  <c r="Y198" i="74"/>
  <c r="Z210" i="74"/>
  <c r="BG210" i="74"/>
  <c r="BI210" i="74"/>
  <c r="BK210" i="74"/>
  <c r="BM210" i="74"/>
  <c r="BO210" i="74"/>
  <c r="BQ210" i="74"/>
  <c r="BS210" i="74"/>
  <c r="BU210" i="74"/>
  <c r="BW210" i="74"/>
  <c r="BY210" i="74"/>
  <c r="CA210" i="74"/>
  <c r="CC210" i="74"/>
  <c r="C210" i="74"/>
  <c r="N210" i="74" s="1"/>
  <c r="BH210" i="74"/>
  <c r="BJ210" i="74"/>
  <c r="BL210" i="74"/>
  <c r="BN210" i="74"/>
  <c r="BP210" i="74"/>
  <c r="BR210" i="74"/>
  <c r="BT210" i="74"/>
  <c r="BV210" i="74"/>
  <c r="BX210" i="74"/>
  <c r="BZ210" i="74"/>
  <c r="CB210" i="74"/>
  <c r="CD210" i="74"/>
  <c r="AD185" i="87" l="1"/>
  <c r="AC186" i="87"/>
  <c r="AH199" i="87"/>
  <c r="AI199" i="87" s="1"/>
  <c r="AJ199" i="87" s="1"/>
  <c r="AK199" i="87" s="1"/>
  <c r="AL199" i="87" s="1"/>
  <c r="AM199" i="87" s="1"/>
  <c r="AN199" i="87" s="1"/>
  <c r="AO199" i="87" s="1"/>
  <c r="AP199" i="87" s="1"/>
  <c r="AQ199" i="87" s="1"/>
  <c r="AR199" i="87" s="1"/>
  <c r="AS199" i="87" s="1"/>
  <c r="AT199" i="87" s="1"/>
  <c r="AU199" i="87" s="1"/>
  <c r="AV199" i="87" s="1"/>
  <c r="AW199" i="87" s="1"/>
  <c r="AX199" i="87" s="1"/>
  <c r="AY199" i="87" s="1"/>
  <c r="AZ199" i="87" s="1"/>
  <c r="BA199" i="87" s="1"/>
  <c r="AG200" i="87"/>
  <c r="W212" i="87"/>
  <c r="S212" i="87"/>
  <c r="L212" i="87"/>
  <c r="V212" i="87"/>
  <c r="R212" i="87"/>
  <c r="K212" i="87"/>
  <c r="A212" i="87"/>
  <c r="B214" i="87"/>
  <c r="CD213" i="87"/>
  <c r="CB213" i="87"/>
  <c r="BZ213" i="87"/>
  <c r="BX213" i="87"/>
  <c r="BV213" i="87"/>
  <c r="BT213" i="87"/>
  <c r="BR213" i="87"/>
  <c r="BP213" i="87"/>
  <c r="BN213" i="87"/>
  <c r="BL213" i="87"/>
  <c r="BJ213" i="87"/>
  <c r="BH213" i="87"/>
  <c r="Z213" i="87"/>
  <c r="BB213" i="87" s="1"/>
  <c r="P213" i="87"/>
  <c r="D213" i="87" s="1"/>
  <c r="C213" i="87"/>
  <c r="N213" i="87" s="1"/>
  <c r="CC213" i="87"/>
  <c r="CA213" i="87"/>
  <c r="BY213" i="87"/>
  <c r="BW213" i="87"/>
  <c r="BU213" i="87"/>
  <c r="BS213" i="87"/>
  <c r="BQ213" i="87"/>
  <c r="BO213" i="87"/>
  <c r="BM213" i="87"/>
  <c r="BK213" i="87"/>
  <c r="BI213" i="87"/>
  <c r="BG213" i="87"/>
  <c r="AE213" i="87"/>
  <c r="CF212" i="87"/>
  <c r="E212" i="87" s="1"/>
  <c r="U211" i="87"/>
  <c r="J211" i="87"/>
  <c r="T210" i="87"/>
  <c r="AG212" i="87"/>
  <c r="AH212" i="87" s="1"/>
  <c r="AI212" i="87" s="1"/>
  <c r="AJ212" i="87" s="1"/>
  <c r="AK212" i="87" s="1"/>
  <c r="AL212" i="87" s="1"/>
  <c r="AM212" i="87" s="1"/>
  <c r="AN212" i="87" s="1"/>
  <c r="AO212" i="87" s="1"/>
  <c r="AP212" i="87" s="1"/>
  <c r="AQ212" i="87" s="1"/>
  <c r="AR212" i="87" s="1"/>
  <c r="AS212" i="87" s="1"/>
  <c r="AT212" i="87" s="1"/>
  <c r="AU212" i="87" s="1"/>
  <c r="AV212" i="87" s="1"/>
  <c r="AW212" i="87" s="1"/>
  <c r="AX212" i="87" s="1"/>
  <c r="AY212" i="87" s="1"/>
  <c r="AZ212" i="87" s="1"/>
  <c r="BA212" i="87" s="1"/>
  <c r="X211" i="87"/>
  <c r="Y211" i="87" s="1"/>
  <c r="AA211" i="87"/>
  <c r="AB211" i="87" s="1"/>
  <c r="Q211" i="87"/>
  <c r="K193" i="74"/>
  <c r="R194" i="74"/>
  <c r="Q184" i="74"/>
  <c r="L183" i="74"/>
  <c r="K199" i="74"/>
  <c r="BB203" i="74"/>
  <c r="BB202" i="74" s="1"/>
  <c r="BB201" i="74" s="1"/>
  <c r="BB200" i="74" s="1"/>
  <c r="BB199" i="74" s="1"/>
  <c r="BB198" i="74" s="1"/>
  <c r="BB197" i="74" s="1"/>
  <c r="B322" i="74"/>
  <c r="CF209" i="74"/>
  <c r="E209" i="74" s="1"/>
  <c r="CE210" i="74"/>
  <c r="P210" i="74" s="1"/>
  <c r="D210" i="74" s="1"/>
  <c r="Z211" i="74"/>
  <c r="BG211" i="74"/>
  <c r="BI211" i="74"/>
  <c r="BK211" i="74"/>
  <c r="BM211" i="74"/>
  <c r="BO211" i="74"/>
  <c r="BQ211" i="74"/>
  <c r="BS211" i="74"/>
  <c r="BU211" i="74"/>
  <c r="BW211" i="74"/>
  <c r="BY211" i="74"/>
  <c r="CA211" i="74"/>
  <c r="CC211" i="74"/>
  <c r="C211" i="74"/>
  <c r="N211" i="74" s="1"/>
  <c r="BH211" i="74"/>
  <c r="BJ211" i="74"/>
  <c r="BL211" i="74"/>
  <c r="BN211" i="74"/>
  <c r="BP211" i="74"/>
  <c r="BR211" i="74"/>
  <c r="BT211" i="74"/>
  <c r="BV211" i="74"/>
  <c r="BX211" i="74"/>
  <c r="BZ211" i="74"/>
  <c r="CB211" i="74"/>
  <c r="CD211" i="74"/>
  <c r="M207" i="74"/>
  <c r="S208" i="74"/>
  <c r="J208" i="74" s="1"/>
  <c r="V208" i="74"/>
  <c r="A208" i="74"/>
  <c r="U203" i="74"/>
  <c r="U204" i="74" s="1"/>
  <c r="AD186" i="87" l="1"/>
  <c r="AC187" i="87"/>
  <c r="T211" i="87"/>
  <c r="AG213" i="87"/>
  <c r="AH213" i="87" s="1"/>
  <c r="AI213" i="87" s="1"/>
  <c r="AJ213" i="87" s="1"/>
  <c r="AK213" i="87" s="1"/>
  <c r="AL213" i="87" s="1"/>
  <c r="AM213" i="87" s="1"/>
  <c r="AN213" i="87" s="1"/>
  <c r="AO213" i="87" s="1"/>
  <c r="AP213" i="87" s="1"/>
  <c r="AQ213" i="87" s="1"/>
  <c r="AR213" i="87" s="1"/>
  <c r="AS213" i="87" s="1"/>
  <c r="AT213" i="87" s="1"/>
  <c r="AU213" i="87" s="1"/>
  <c r="AV213" i="87" s="1"/>
  <c r="AW213" i="87" s="1"/>
  <c r="AX213" i="87" s="1"/>
  <c r="AY213" i="87" s="1"/>
  <c r="AZ213" i="87" s="1"/>
  <c r="BA213" i="87" s="1"/>
  <c r="V213" i="87"/>
  <c r="R213" i="87"/>
  <c r="K213" i="87"/>
  <c r="A213" i="87"/>
  <c r="W213" i="87"/>
  <c r="S213" i="87"/>
  <c r="L213" i="87"/>
  <c r="CE213" i="87"/>
  <c r="CC214" i="87"/>
  <c r="CA214" i="87"/>
  <c r="BY214" i="87"/>
  <c r="BW214" i="87"/>
  <c r="BU214" i="87"/>
  <c r="BS214" i="87"/>
  <c r="BQ214" i="87"/>
  <c r="BO214" i="87"/>
  <c r="BM214" i="87"/>
  <c r="BK214" i="87"/>
  <c r="BI214" i="87"/>
  <c r="BG214" i="87"/>
  <c r="AE214" i="87"/>
  <c r="B215" i="87"/>
  <c r="CD214" i="87"/>
  <c r="CB214" i="87"/>
  <c r="BZ214" i="87"/>
  <c r="BX214" i="87"/>
  <c r="BV214" i="87"/>
  <c r="BT214" i="87"/>
  <c r="BR214" i="87"/>
  <c r="BP214" i="87"/>
  <c r="BN214" i="87"/>
  <c r="BL214" i="87"/>
  <c r="BJ214" i="87"/>
  <c r="BH214" i="87"/>
  <c r="CE214" i="87" s="1"/>
  <c r="Z214" i="87"/>
  <c r="BB214" i="87" s="1"/>
  <c r="P214" i="87"/>
  <c r="D214" i="87" s="1"/>
  <c r="C214" i="87"/>
  <c r="N214" i="87" s="1"/>
  <c r="U212" i="87"/>
  <c r="J212" i="87"/>
  <c r="AH200" i="87"/>
  <c r="AI200" i="87" s="1"/>
  <c r="AJ200" i="87" s="1"/>
  <c r="AK200" i="87" s="1"/>
  <c r="AL200" i="87" s="1"/>
  <c r="AM200" i="87" s="1"/>
  <c r="AN200" i="87" s="1"/>
  <c r="AO200" i="87" s="1"/>
  <c r="AP200" i="87" s="1"/>
  <c r="AQ200" i="87" s="1"/>
  <c r="AR200" i="87" s="1"/>
  <c r="AS200" i="87" s="1"/>
  <c r="AT200" i="87" s="1"/>
  <c r="AU200" i="87" s="1"/>
  <c r="AV200" i="87" s="1"/>
  <c r="AW200" i="87" s="1"/>
  <c r="AX200" i="87" s="1"/>
  <c r="AY200" i="87" s="1"/>
  <c r="AZ200" i="87" s="1"/>
  <c r="BA200" i="87" s="1"/>
  <c r="AG201" i="87"/>
  <c r="CF213" i="87"/>
  <c r="E213" i="87" s="1"/>
  <c r="AA212" i="87"/>
  <c r="AB212" i="87" s="1"/>
  <c r="Q212" i="87"/>
  <c r="X212" i="87"/>
  <c r="Y212" i="87" s="1"/>
  <c r="K194" i="74"/>
  <c r="R195" i="74"/>
  <c r="L184" i="74"/>
  <c r="Q185" i="74"/>
  <c r="K200" i="74"/>
  <c r="B323" i="74"/>
  <c r="CE211" i="74"/>
  <c r="P211" i="74" s="1"/>
  <c r="D211" i="74" s="1"/>
  <c r="CF210" i="74"/>
  <c r="E210" i="74" s="1"/>
  <c r="M208" i="74"/>
  <c r="Z212" i="74"/>
  <c r="BG212" i="74"/>
  <c r="BI212" i="74"/>
  <c r="BK212" i="74"/>
  <c r="BM212" i="74"/>
  <c r="BO212" i="74"/>
  <c r="BQ212" i="74"/>
  <c r="BS212" i="74"/>
  <c r="BU212" i="74"/>
  <c r="BW212" i="74"/>
  <c r="BY212" i="74"/>
  <c r="CA212" i="74"/>
  <c r="CC212" i="74"/>
  <c r="C212" i="74"/>
  <c r="N212" i="74" s="1"/>
  <c r="BH212" i="74"/>
  <c r="BJ212" i="74"/>
  <c r="BL212" i="74"/>
  <c r="BN212" i="74"/>
  <c r="BP212" i="74"/>
  <c r="BR212" i="74"/>
  <c r="BT212" i="74"/>
  <c r="BV212" i="74"/>
  <c r="BX212" i="74"/>
  <c r="BZ212" i="74"/>
  <c r="CB212" i="74"/>
  <c r="CD212" i="74"/>
  <c r="AD187" i="87" l="1"/>
  <c r="AC188" i="87"/>
  <c r="AH201" i="87"/>
  <c r="AI201" i="87" s="1"/>
  <c r="AJ201" i="87" s="1"/>
  <c r="AK201" i="87" s="1"/>
  <c r="AL201" i="87" s="1"/>
  <c r="AM201" i="87" s="1"/>
  <c r="AN201" i="87" s="1"/>
  <c r="AO201" i="87" s="1"/>
  <c r="AP201" i="87" s="1"/>
  <c r="AQ201" i="87" s="1"/>
  <c r="AR201" i="87" s="1"/>
  <c r="AS201" i="87" s="1"/>
  <c r="AT201" i="87" s="1"/>
  <c r="AU201" i="87" s="1"/>
  <c r="AV201" i="87" s="1"/>
  <c r="AW201" i="87" s="1"/>
  <c r="AX201" i="87" s="1"/>
  <c r="AY201" i="87" s="1"/>
  <c r="AZ201" i="87" s="1"/>
  <c r="BA201" i="87" s="1"/>
  <c r="AG202" i="87"/>
  <c r="T212" i="87"/>
  <c r="CF214" i="87"/>
  <c r="E214" i="87" s="1"/>
  <c r="U213" i="87"/>
  <c r="J213" i="87"/>
  <c r="W214" i="87"/>
  <c r="S214" i="87"/>
  <c r="L214" i="87"/>
  <c r="V214" i="87"/>
  <c r="R214" i="87"/>
  <c r="K214" i="87"/>
  <c r="A214" i="87"/>
  <c r="B216" i="87"/>
  <c r="CD215" i="87"/>
  <c r="CB215" i="87"/>
  <c r="BZ215" i="87"/>
  <c r="BX215" i="87"/>
  <c r="BV215" i="87"/>
  <c r="BT215" i="87"/>
  <c r="BR215" i="87"/>
  <c r="BP215" i="87"/>
  <c r="BN215" i="87"/>
  <c r="BL215" i="87"/>
  <c r="BJ215" i="87"/>
  <c r="BH215" i="87"/>
  <c r="Z215" i="87"/>
  <c r="BB215" i="87" s="1"/>
  <c r="P215" i="87"/>
  <c r="D215" i="87" s="1"/>
  <c r="C215" i="87"/>
  <c r="N215" i="87" s="1"/>
  <c r="CC215" i="87"/>
  <c r="CA215" i="87"/>
  <c r="BY215" i="87"/>
  <c r="BW215" i="87"/>
  <c r="BU215" i="87"/>
  <c r="BS215" i="87"/>
  <c r="BQ215" i="87"/>
  <c r="BO215" i="87"/>
  <c r="BM215" i="87"/>
  <c r="BK215" i="87"/>
  <c r="BI215" i="87"/>
  <c r="BG215" i="87"/>
  <c r="AE215" i="87"/>
  <c r="AG214" i="87"/>
  <c r="AH214" i="87" s="1"/>
  <c r="AI214" i="87" s="1"/>
  <c r="AJ214" i="87" s="1"/>
  <c r="AK214" i="87" s="1"/>
  <c r="AL214" i="87" s="1"/>
  <c r="AM214" i="87" s="1"/>
  <c r="AN214" i="87" s="1"/>
  <c r="AO214" i="87" s="1"/>
  <c r="AP214" i="87" s="1"/>
  <c r="AQ214" i="87" s="1"/>
  <c r="AR214" i="87" s="1"/>
  <c r="AS214" i="87" s="1"/>
  <c r="AT214" i="87" s="1"/>
  <c r="AU214" i="87" s="1"/>
  <c r="AV214" i="87" s="1"/>
  <c r="AW214" i="87" s="1"/>
  <c r="AX214" i="87" s="1"/>
  <c r="AY214" i="87" s="1"/>
  <c r="AZ214" i="87" s="1"/>
  <c r="BA214" i="87" s="1"/>
  <c r="X213" i="87"/>
  <c r="Y213" i="87" s="1"/>
  <c r="AA213" i="87"/>
  <c r="AB213" i="87" s="1"/>
  <c r="Q213" i="87"/>
  <c r="Q186" i="74"/>
  <c r="L185" i="74"/>
  <c r="R196" i="74"/>
  <c r="K195" i="74"/>
  <c r="K201" i="74"/>
  <c r="B324" i="74"/>
  <c r="CF211" i="74"/>
  <c r="E211" i="74" s="1"/>
  <c r="CE212" i="74"/>
  <c r="P212" i="74" s="1"/>
  <c r="D212" i="74" s="1"/>
  <c r="Z213" i="74"/>
  <c r="BG213" i="74"/>
  <c r="BI213" i="74"/>
  <c r="BK213" i="74"/>
  <c r="BM213" i="74"/>
  <c r="BO213" i="74"/>
  <c r="BQ213" i="74"/>
  <c r="BS213" i="74"/>
  <c r="BU213" i="74"/>
  <c r="BW213" i="74"/>
  <c r="BY213" i="74"/>
  <c r="CA213" i="74"/>
  <c r="CC213" i="74"/>
  <c r="C213" i="74"/>
  <c r="N213" i="74" s="1"/>
  <c r="BH213" i="74"/>
  <c r="BJ213" i="74"/>
  <c r="BL213" i="74"/>
  <c r="BN213" i="74"/>
  <c r="BP213" i="74"/>
  <c r="BR213" i="74"/>
  <c r="BT213" i="74"/>
  <c r="BV213" i="74"/>
  <c r="BX213" i="74"/>
  <c r="BZ213" i="74"/>
  <c r="CB213" i="74"/>
  <c r="CD213" i="74"/>
  <c r="AD188" i="87" l="1"/>
  <c r="AC189" i="87"/>
  <c r="AA214" i="87"/>
  <c r="AB214" i="87" s="1"/>
  <c r="Q214" i="87"/>
  <c r="X214" i="87"/>
  <c r="Y214" i="87" s="1"/>
  <c r="AH202" i="87"/>
  <c r="AI202" i="87" s="1"/>
  <c r="AJ202" i="87" s="1"/>
  <c r="AK202" i="87" s="1"/>
  <c r="AL202" i="87" s="1"/>
  <c r="AM202" i="87" s="1"/>
  <c r="AN202" i="87" s="1"/>
  <c r="AO202" i="87" s="1"/>
  <c r="AP202" i="87" s="1"/>
  <c r="AQ202" i="87" s="1"/>
  <c r="AR202" i="87" s="1"/>
  <c r="AS202" i="87" s="1"/>
  <c r="AT202" i="87" s="1"/>
  <c r="AU202" i="87" s="1"/>
  <c r="AV202" i="87" s="1"/>
  <c r="AW202" i="87" s="1"/>
  <c r="AX202" i="87" s="1"/>
  <c r="AY202" i="87" s="1"/>
  <c r="AZ202" i="87" s="1"/>
  <c r="BA202" i="87" s="1"/>
  <c r="AG203" i="87"/>
  <c r="AH203" i="87" s="1"/>
  <c r="AI203" i="87" s="1"/>
  <c r="AJ203" i="87" s="1"/>
  <c r="AK203" i="87" s="1"/>
  <c r="AL203" i="87" s="1"/>
  <c r="AM203" i="87" s="1"/>
  <c r="AN203" i="87" s="1"/>
  <c r="AO203" i="87" s="1"/>
  <c r="AP203" i="87" s="1"/>
  <c r="AQ203" i="87" s="1"/>
  <c r="AR203" i="87" s="1"/>
  <c r="AS203" i="87" s="1"/>
  <c r="AT203" i="87" s="1"/>
  <c r="AU203" i="87" s="1"/>
  <c r="AV203" i="87" s="1"/>
  <c r="AW203" i="87" s="1"/>
  <c r="AX203" i="87" s="1"/>
  <c r="AY203" i="87" s="1"/>
  <c r="AZ203" i="87" s="1"/>
  <c r="BA203" i="87" s="1"/>
  <c r="AG215" i="87"/>
  <c r="AH215" i="87" s="1"/>
  <c r="AI215" i="87" s="1"/>
  <c r="AJ215" i="87" s="1"/>
  <c r="AK215" i="87" s="1"/>
  <c r="AL215" i="87" s="1"/>
  <c r="AM215" i="87" s="1"/>
  <c r="AN215" i="87" s="1"/>
  <c r="AO215" i="87" s="1"/>
  <c r="AP215" i="87" s="1"/>
  <c r="AQ215" i="87" s="1"/>
  <c r="AR215" i="87" s="1"/>
  <c r="AS215" i="87" s="1"/>
  <c r="AT215" i="87" s="1"/>
  <c r="AU215" i="87" s="1"/>
  <c r="AV215" i="87" s="1"/>
  <c r="AW215" i="87" s="1"/>
  <c r="AX215" i="87" s="1"/>
  <c r="AY215" i="87" s="1"/>
  <c r="AZ215" i="87" s="1"/>
  <c r="BA215" i="87" s="1"/>
  <c r="V215" i="87"/>
  <c r="R215" i="87"/>
  <c r="K215" i="87"/>
  <c r="A215" i="87"/>
  <c r="W215" i="87"/>
  <c r="S215" i="87"/>
  <c r="L215" i="87"/>
  <c r="CE215" i="87"/>
  <c r="CF215" i="87" s="1"/>
  <c r="E215" i="87" s="1"/>
  <c r="CC216" i="87"/>
  <c r="CA216" i="87"/>
  <c r="BY216" i="87"/>
  <c r="BW216" i="87"/>
  <c r="BU216" i="87"/>
  <c r="BS216" i="87"/>
  <c r="BQ216" i="87"/>
  <c r="BO216" i="87"/>
  <c r="BM216" i="87"/>
  <c r="BK216" i="87"/>
  <c r="BI216" i="87"/>
  <c r="BG216" i="87"/>
  <c r="AE216" i="87"/>
  <c r="B217" i="87"/>
  <c r="CD216" i="87"/>
  <c r="CB216" i="87"/>
  <c r="BZ216" i="87"/>
  <c r="BX216" i="87"/>
  <c r="BV216" i="87"/>
  <c r="BT216" i="87"/>
  <c r="BR216" i="87"/>
  <c r="BP216" i="87"/>
  <c r="BN216" i="87"/>
  <c r="BL216" i="87"/>
  <c r="BJ216" i="87"/>
  <c r="BH216" i="87"/>
  <c r="CE216" i="87" s="1"/>
  <c r="Z216" i="87"/>
  <c r="BB216" i="87" s="1"/>
  <c r="P216" i="87"/>
  <c r="D216" i="87" s="1"/>
  <c r="C216" i="87"/>
  <c r="N216" i="87" s="1"/>
  <c r="U214" i="87"/>
  <c r="J214" i="87"/>
  <c r="T213" i="87"/>
  <c r="R197" i="74"/>
  <c r="K196" i="74"/>
  <c r="Q187" i="74"/>
  <c r="L186" i="74"/>
  <c r="K202" i="74"/>
  <c r="B325" i="74"/>
  <c r="S211" i="74"/>
  <c r="J211" i="74" s="1"/>
  <c r="V211" i="74"/>
  <c r="A211" i="74"/>
  <c r="CE213" i="74"/>
  <c r="P213" i="74" s="1"/>
  <c r="D213" i="74" s="1"/>
  <c r="CF212" i="74"/>
  <c r="E212" i="74" s="1"/>
  <c r="Z214" i="74"/>
  <c r="BG214" i="74"/>
  <c r="BI214" i="74"/>
  <c r="BK214" i="74"/>
  <c r="BM214" i="74"/>
  <c r="BO214" i="74"/>
  <c r="BQ214" i="74"/>
  <c r="BS214" i="74"/>
  <c r="BU214" i="74"/>
  <c r="BW214" i="74"/>
  <c r="BY214" i="74"/>
  <c r="CA214" i="74"/>
  <c r="CC214" i="74"/>
  <c r="C214" i="74"/>
  <c r="N214" i="74" s="1"/>
  <c r="BH214" i="74"/>
  <c r="BJ214" i="74"/>
  <c r="BL214" i="74"/>
  <c r="BN214" i="74"/>
  <c r="BP214" i="74"/>
  <c r="BR214" i="74"/>
  <c r="BT214" i="74"/>
  <c r="BV214" i="74"/>
  <c r="BX214" i="74"/>
  <c r="BZ214" i="74"/>
  <c r="CB214" i="74"/>
  <c r="CD214" i="74"/>
  <c r="AD189" i="87" l="1"/>
  <c r="AC190" i="87"/>
  <c r="W216" i="87"/>
  <c r="S216" i="87"/>
  <c r="L216" i="87"/>
  <c r="V216" i="87"/>
  <c r="R216" i="87"/>
  <c r="K216" i="87"/>
  <c r="A216" i="87"/>
  <c r="B218" i="87"/>
  <c r="CD217" i="87"/>
  <c r="CB217" i="87"/>
  <c r="BZ217" i="87"/>
  <c r="BX217" i="87"/>
  <c r="BV217" i="87"/>
  <c r="BT217" i="87"/>
  <c r="BR217" i="87"/>
  <c r="BP217" i="87"/>
  <c r="BN217" i="87"/>
  <c r="BL217" i="87"/>
  <c r="BJ217" i="87"/>
  <c r="BH217" i="87"/>
  <c r="Z217" i="87"/>
  <c r="BB217" i="87" s="1"/>
  <c r="P217" i="87"/>
  <c r="D217" i="87" s="1"/>
  <c r="C217" i="87"/>
  <c r="N217" i="87" s="1"/>
  <c r="CC217" i="87"/>
  <c r="CA217" i="87"/>
  <c r="BY217" i="87"/>
  <c r="BW217" i="87"/>
  <c r="BU217" i="87"/>
  <c r="BS217" i="87"/>
  <c r="BQ217" i="87"/>
  <c r="BO217" i="87"/>
  <c r="BM217" i="87"/>
  <c r="BK217" i="87"/>
  <c r="BI217" i="87"/>
  <c r="BG217" i="87"/>
  <c r="AE217" i="87"/>
  <c r="CF216" i="87"/>
  <c r="E216" i="87" s="1"/>
  <c r="U215" i="87"/>
  <c r="J215" i="87"/>
  <c r="AG216" i="87"/>
  <c r="AH216" i="87" s="1"/>
  <c r="AI216" i="87" s="1"/>
  <c r="AJ216" i="87" s="1"/>
  <c r="AK216" i="87" s="1"/>
  <c r="AL216" i="87" s="1"/>
  <c r="AM216" i="87" s="1"/>
  <c r="AN216" i="87" s="1"/>
  <c r="AO216" i="87" s="1"/>
  <c r="AP216" i="87" s="1"/>
  <c r="AQ216" i="87" s="1"/>
  <c r="AR216" i="87" s="1"/>
  <c r="AS216" i="87" s="1"/>
  <c r="AT216" i="87" s="1"/>
  <c r="AU216" i="87" s="1"/>
  <c r="AV216" i="87" s="1"/>
  <c r="AW216" i="87" s="1"/>
  <c r="AX216" i="87" s="1"/>
  <c r="AY216" i="87" s="1"/>
  <c r="AZ216" i="87" s="1"/>
  <c r="BA216" i="87" s="1"/>
  <c r="X215" i="87"/>
  <c r="Y215" i="87" s="1"/>
  <c r="AA215" i="87"/>
  <c r="AB215" i="87" s="1"/>
  <c r="Q215" i="87"/>
  <c r="T214" i="87"/>
  <c r="L187" i="74"/>
  <c r="Q188" i="74"/>
  <c r="R198" i="74"/>
  <c r="K197" i="74"/>
  <c r="K203" i="74"/>
  <c r="B326" i="74"/>
  <c r="S212" i="74"/>
  <c r="J212" i="74" s="1"/>
  <c r="V212" i="74"/>
  <c r="A212" i="74"/>
  <c r="CF213" i="74"/>
  <c r="E213" i="74" s="1"/>
  <c r="CE214" i="74"/>
  <c r="P214" i="74" s="1"/>
  <c r="D214" i="74" s="1"/>
  <c r="Z215" i="74"/>
  <c r="BG215" i="74"/>
  <c r="BI215" i="74"/>
  <c r="BK215" i="74"/>
  <c r="BM215" i="74"/>
  <c r="BO215" i="74"/>
  <c r="BQ215" i="74"/>
  <c r="BS215" i="74"/>
  <c r="BU215" i="74"/>
  <c r="BW215" i="74"/>
  <c r="BY215" i="74"/>
  <c r="CA215" i="74"/>
  <c r="CC215" i="74"/>
  <c r="C215" i="74"/>
  <c r="N215" i="74" s="1"/>
  <c r="BH215" i="74"/>
  <c r="BJ215" i="74"/>
  <c r="BL215" i="74"/>
  <c r="BN215" i="74"/>
  <c r="BP215" i="74"/>
  <c r="BR215" i="74"/>
  <c r="BT215" i="74"/>
  <c r="BV215" i="74"/>
  <c r="BX215" i="74"/>
  <c r="BZ215" i="74"/>
  <c r="CB215" i="74"/>
  <c r="CD215" i="74"/>
  <c r="M211" i="74"/>
  <c r="AD190" i="87" l="1"/>
  <c r="AC191" i="87"/>
  <c r="AG217" i="87"/>
  <c r="AH217" i="87" s="1"/>
  <c r="AI217" i="87" s="1"/>
  <c r="AJ217" i="87" s="1"/>
  <c r="AK217" i="87" s="1"/>
  <c r="AL217" i="87" s="1"/>
  <c r="AM217" i="87" s="1"/>
  <c r="AN217" i="87" s="1"/>
  <c r="AO217" i="87" s="1"/>
  <c r="AP217" i="87" s="1"/>
  <c r="AQ217" i="87" s="1"/>
  <c r="AR217" i="87" s="1"/>
  <c r="AS217" i="87" s="1"/>
  <c r="AT217" i="87" s="1"/>
  <c r="AU217" i="87" s="1"/>
  <c r="AV217" i="87" s="1"/>
  <c r="AW217" i="87" s="1"/>
  <c r="AX217" i="87" s="1"/>
  <c r="AY217" i="87" s="1"/>
  <c r="AZ217" i="87" s="1"/>
  <c r="BA217" i="87" s="1"/>
  <c r="V217" i="87"/>
  <c r="R217" i="87"/>
  <c r="K217" i="87"/>
  <c r="A217" i="87"/>
  <c r="W217" i="87"/>
  <c r="S217" i="87"/>
  <c r="L217" i="87"/>
  <c r="CE217" i="87"/>
  <c r="CC218" i="87"/>
  <c r="CA218" i="87"/>
  <c r="BY218" i="87"/>
  <c r="BW218" i="87"/>
  <c r="BU218" i="87"/>
  <c r="BS218" i="87"/>
  <c r="BQ218" i="87"/>
  <c r="BO218" i="87"/>
  <c r="BM218" i="87"/>
  <c r="BK218" i="87"/>
  <c r="BI218" i="87"/>
  <c r="BG218" i="87"/>
  <c r="AE218" i="87"/>
  <c r="B219" i="87"/>
  <c r="CD218" i="87"/>
  <c r="CB218" i="87"/>
  <c r="BZ218" i="87"/>
  <c r="BX218" i="87"/>
  <c r="BV218" i="87"/>
  <c r="BT218" i="87"/>
  <c r="BR218" i="87"/>
  <c r="BP218" i="87"/>
  <c r="BN218" i="87"/>
  <c r="BL218" i="87"/>
  <c r="BJ218" i="87"/>
  <c r="BH218" i="87"/>
  <c r="CE218" i="87" s="1"/>
  <c r="Z218" i="87"/>
  <c r="BB218" i="87" s="1"/>
  <c r="P218" i="87"/>
  <c r="D218" i="87" s="1"/>
  <c r="C218" i="87"/>
  <c r="N218" i="87" s="1"/>
  <c r="U216" i="87"/>
  <c r="J216" i="87"/>
  <c r="T215" i="87"/>
  <c r="CF217" i="87"/>
  <c r="E217" i="87" s="1"/>
  <c r="AA216" i="87"/>
  <c r="AB216" i="87" s="1"/>
  <c r="Q216" i="87"/>
  <c r="X216" i="87"/>
  <c r="Y216" i="87" s="1"/>
  <c r="L188" i="74"/>
  <c r="Q189" i="74"/>
  <c r="R199" i="74"/>
  <c r="R200" i="74" s="1"/>
  <c r="R201" i="74" s="1"/>
  <c r="R202" i="74" s="1"/>
  <c r="R203" i="74" s="1"/>
  <c r="R204" i="74" s="1"/>
  <c r="R205" i="74" s="1"/>
  <c r="K198" i="74"/>
  <c r="K204" i="74"/>
  <c r="B327" i="74"/>
  <c r="S213" i="74"/>
  <c r="J213" i="74" s="1"/>
  <c r="V213" i="74"/>
  <c r="A213" i="74"/>
  <c r="CE215" i="74"/>
  <c r="P215" i="74" s="1"/>
  <c r="D215" i="74" s="1"/>
  <c r="Z216" i="74"/>
  <c r="BG216" i="74"/>
  <c r="BI216" i="74"/>
  <c r="BK216" i="74"/>
  <c r="BM216" i="74"/>
  <c r="BO216" i="74"/>
  <c r="BQ216" i="74"/>
  <c r="BS216" i="74"/>
  <c r="BU216" i="74"/>
  <c r="BW216" i="74"/>
  <c r="BY216" i="74"/>
  <c r="CA216" i="74"/>
  <c r="CC216" i="74"/>
  <c r="C216" i="74"/>
  <c r="N216" i="74" s="1"/>
  <c r="BH216" i="74"/>
  <c r="BJ216" i="74"/>
  <c r="BL216" i="74"/>
  <c r="BN216" i="74"/>
  <c r="BP216" i="74"/>
  <c r="BR216" i="74"/>
  <c r="BT216" i="74"/>
  <c r="BV216" i="74"/>
  <c r="BX216" i="74"/>
  <c r="BZ216" i="74"/>
  <c r="CB216" i="74"/>
  <c r="CD216" i="74"/>
  <c r="S210" i="74"/>
  <c r="J210" i="74" s="1"/>
  <c r="V210" i="74"/>
  <c r="A210" i="74"/>
  <c r="CF214" i="74"/>
  <c r="E214" i="74" s="1"/>
  <c r="V209" i="74"/>
  <c r="A209" i="74"/>
  <c r="M212" i="74"/>
  <c r="AD191" i="87" l="1"/>
  <c r="AC192" i="87"/>
  <c r="W218" i="87"/>
  <c r="S218" i="87"/>
  <c r="L218" i="87"/>
  <c r="V218" i="87"/>
  <c r="R218" i="87"/>
  <c r="K218" i="87"/>
  <c r="A218" i="87"/>
  <c r="B220" i="87"/>
  <c r="CD219" i="87"/>
  <c r="CB219" i="87"/>
  <c r="BZ219" i="87"/>
  <c r="BX219" i="87"/>
  <c r="BV219" i="87"/>
  <c r="BT219" i="87"/>
  <c r="BR219" i="87"/>
  <c r="BP219" i="87"/>
  <c r="BN219" i="87"/>
  <c r="BL219" i="87"/>
  <c r="BJ219" i="87"/>
  <c r="BH219" i="87"/>
  <c r="Z219" i="87"/>
  <c r="BB219" i="87" s="1"/>
  <c r="P219" i="87"/>
  <c r="D219" i="87" s="1"/>
  <c r="C219" i="87"/>
  <c r="N219" i="87" s="1"/>
  <c r="CC219" i="87"/>
  <c r="CA219" i="87"/>
  <c r="BY219" i="87"/>
  <c r="BW219" i="87"/>
  <c r="BU219" i="87"/>
  <c r="BS219" i="87"/>
  <c r="BQ219" i="87"/>
  <c r="BO219" i="87"/>
  <c r="BM219" i="87"/>
  <c r="BK219" i="87"/>
  <c r="BI219" i="87"/>
  <c r="BG219" i="87"/>
  <c r="AE219" i="87"/>
  <c r="CF218" i="87"/>
  <c r="E218" i="87" s="1"/>
  <c r="U217" i="87"/>
  <c r="J217" i="87"/>
  <c r="T216" i="87"/>
  <c r="AG218" i="87"/>
  <c r="AH218" i="87" s="1"/>
  <c r="AI218" i="87" s="1"/>
  <c r="AJ218" i="87" s="1"/>
  <c r="AK218" i="87" s="1"/>
  <c r="AL218" i="87" s="1"/>
  <c r="AM218" i="87" s="1"/>
  <c r="AN218" i="87" s="1"/>
  <c r="AO218" i="87" s="1"/>
  <c r="AP218" i="87" s="1"/>
  <c r="AQ218" i="87" s="1"/>
  <c r="AR218" i="87" s="1"/>
  <c r="AS218" i="87" s="1"/>
  <c r="AT218" i="87" s="1"/>
  <c r="AU218" i="87" s="1"/>
  <c r="AV218" i="87" s="1"/>
  <c r="AW218" i="87" s="1"/>
  <c r="AX218" i="87" s="1"/>
  <c r="AY218" i="87" s="1"/>
  <c r="AZ218" i="87" s="1"/>
  <c r="BA218" i="87" s="1"/>
  <c r="X217" i="87"/>
  <c r="Y217" i="87" s="1"/>
  <c r="AA217" i="87"/>
  <c r="AB217" i="87" s="1"/>
  <c r="Q217" i="87"/>
  <c r="L189" i="74"/>
  <c r="Q190" i="74"/>
  <c r="W209" i="74"/>
  <c r="X209" i="74" s="1"/>
  <c r="W206" i="74"/>
  <c r="X206" i="74" s="1"/>
  <c r="W208" i="74"/>
  <c r="X208" i="74" s="1"/>
  <c r="W207" i="74"/>
  <c r="X207" i="74" s="1"/>
  <c r="W205" i="74"/>
  <c r="X205" i="74" s="1"/>
  <c r="W204" i="74"/>
  <c r="X204" i="74" s="1"/>
  <c r="W210" i="74"/>
  <c r="X210" i="74" s="1"/>
  <c r="Y210" i="74" s="1"/>
  <c r="K205" i="74"/>
  <c r="R206" i="74"/>
  <c r="B328" i="74"/>
  <c r="CF215" i="74"/>
  <c r="E215" i="74" s="1"/>
  <c r="CE216" i="74"/>
  <c r="P216" i="74" s="1"/>
  <c r="D216" i="74" s="1"/>
  <c r="Z217" i="74"/>
  <c r="BG217" i="74"/>
  <c r="BI217" i="74"/>
  <c r="BK217" i="74"/>
  <c r="BM217" i="74"/>
  <c r="BO217" i="74"/>
  <c r="BQ217" i="74"/>
  <c r="BS217" i="74"/>
  <c r="BU217" i="74"/>
  <c r="BW217" i="74"/>
  <c r="BY217" i="74"/>
  <c r="CA217" i="74"/>
  <c r="CC217" i="74"/>
  <c r="C217" i="74"/>
  <c r="N217" i="74" s="1"/>
  <c r="BH217" i="74"/>
  <c r="BJ217" i="74"/>
  <c r="BL217" i="74"/>
  <c r="BN217" i="74"/>
  <c r="BP217" i="74"/>
  <c r="BR217" i="74"/>
  <c r="BT217" i="74"/>
  <c r="BV217" i="74"/>
  <c r="BX217" i="74"/>
  <c r="BZ217" i="74"/>
  <c r="CB217" i="74"/>
  <c r="CD217" i="74"/>
  <c r="M213" i="74"/>
  <c r="S214" i="74"/>
  <c r="J214" i="74" s="1"/>
  <c r="V214" i="74"/>
  <c r="A214" i="74"/>
  <c r="AD192" i="87" l="1"/>
  <c r="AC193" i="87"/>
  <c r="T217" i="87"/>
  <c r="AG219" i="87"/>
  <c r="AH219" i="87" s="1"/>
  <c r="AI219" i="87" s="1"/>
  <c r="AJ219" i="87" s="1"/>
  <c r="AK219" i="87" s="1"/>
  <c r="AL219" i="87" s="1"/>
  <c r="AM219" i="87" s="1"/>
  <c r="AN219" i="87" s="1"/>
  <c r="AO219" i="87" s="1"/>
  <c r="AP219" i="87" s="1"/>
  <c r="AQ219" i="87" s="1"/>
  <c r="AR219" i="87" s="1"/>
  <c r="AS219" i="87" s="1"/>
  <c r="AT219" i="87" s="1"/>
  <c r="AU219" i="87" s="1"/>
  <c r="AV219" i="87" s="1"/>
  <c r="AW219" i="87" s="1"/>
  <c r="AX219" i="87" s="1"/>
  <c r="AY219" i="87" s="1"/>
  <c r="AZ219" i="87" s="1"/>
  <c r="BA219" i="87" s="1"/>
  <c r="V219" i="87"/>
  <c r="R219" i="87"/>
  <c r="K219" i="87"/>
  <c r="A219" i="87"/>
  <c r="W219" i="87"/>
  <c r="S219" i="87"/>
  <c r="L219" i="87"/>
  <c r="CE219" i="87"/>
  <c r="CC220" i="87"/>
  <c r="CA220" i="87"/>
  <c r="BY220" i="87"/>
  <c r="BW220" i="87"/>
  <c r="BU220" i="87"/>
  <c r="BS220" i="87"/>
  <c r="BQ220" i="87"/>
  <c r="BO220" i="87"/>
  <c r="BM220" i="87"/>
  <c r="BK220" i="87"/>
  <c r="BI220" i="87"/>
  <c r="BG220" i="87"/>
  <c r="AE220" i="87"/>
  <c r="B221" i="87"/>
  <c r="CD220" i="87"/>
  <c r="CB220" i="87"/>
  <c r="BZ220" i="87"/>
  <c r="BX220" i="87"/>
  <c r="BV220" i="87"/>
  <c r="BT220" i="87"/>
  <c r="BR220" i="87"/>
  <c r="BP220" i="87"/>
  <c r="BN220" i="87"/>
  <c r="BL220" i="87"/>
  <c r="BJ220" i="87"/>
  <c r="BH220" i="87"/>
  <c r="CE220" i="87" s="1"/>
  <c r="Z220" i="87"/>
  <c r="BB220" i="87" s="1"/>
  <c r="P220" i="87"/>
  <c r="D220" i="87" s="1"/>
  <c r="C220" i="87"/>
  <c r="N220" i="87" s="1"/>
  <c r="U218" i="87"/>
  <c r="J218" i="87"/>
  <c r="CF219" i="87"/>
  <c r="E219" i="87" s="1"/>
  <c r="AA218" i="87"/>
  <c r="AB218" i="87" s="1"/>
  <c r="Q218" i="87"/>
  <c r="X218" i="87"/>
  <c r="Y218" i="87" s="1"/>
  <c r="AA210" i="74"/>
  <c r="AB210" i="74" s="1"/>
  <c r="L190" i="74"/>
  <c r="Q191" i="74"/>
  <c r="K206" i="74"/>
  <c r="R207" i="74"/>
  <c r="BB210" i="74"/>
  <c r="BB209" i="74" s="1"/>
  <c r="BB208" i="74" s="1"/>
  <c r="BB207" i="74" s="1"/>
  <c r="BB206" i="74" s="1"/>
  <c r="BB205" i="74" s="1"/>
  <c r="BB204" i="74" s="1"/>
  <c r="B329" i="74"/>
  <c r="CF216" i="74"/>
  <c r="E216" i="74" s="1"/>
  <c r="S215" i="74"/>
  <c r="J215" i="74" s="1"/>
  <c r="V215" i="74"/>
  <c r="A215" i="74"/>
  <c r="M214" i="74"/>
  <c r="Z218" i="74"/>
  <c r="BG218" i="74"/>
  <c r="BI218" i="74"/>
  <c r="BK218" i="74"/>
  <c r="BM218" i="74"/>
  <c r="BO218" i="74"/>
  <c r="BQ218" i="74"/>
  <c r="BS218" i="74"/>
  <c r="BU218" i="74"/>
  <c r="BW218" i="74"/>
  <c r="BY218" i="74"/>
  <c r="CA218" i="74"/>
  <c r="CC218" i="74"/>
  <c r="C218" i="74"/>
  <c r="N218" i="74" s="1"/>
  <c r="BH218" i="74"/>
  <c r="BJ218" i="74"/>
  <c r="BL218" i="74"/>
  <c r="BN218" i="74"/>
  <c r="BP218" i="74"/>
  <c r="BR218" i="74"/>
  <c r="BT218" i="74"/>
  <c r="BV218" i="74"/>
  <c r="BX218" i="74"/>
  <c r="BZ218" i="74"/>
  <c r="CB218" i="74"/>
  <c r="CD218" i="74"/>
  <c r="AA206" i="74"/>
  <c r="AB206" i="74" s="1"/>
  <c r="Y206" i="74"/>
  <c r="AA207" i="74"/>
  <c r="AB207" i="74" s="1"/>
  <c r="Y207" i="74"/>
  <c r="CE217" i="74"/>
  <c r="P217" i="74" s="1"/>
  <c r="D217" i="74" s="1"/>
  <c r="AA204" i="74"/>
  <c r="AB204" i="74" s="1"/>
  <c r="Y204" i="74"/>
  <c r="AA209" i="74"/>
  <c r="AB209" i="74" s="1"/>
  <c r="Y209" i="74"/>
  <c r="S209" i="74"/>
  <c r="J209" i="74" s="1"/>
  <c r="AA208" i="74"/>
  <c r="AB208" i="74" s="1"/>
  <c r="Y208" i="74"/>
  <c r="AA205" i="74"/>
  <c r="AB205" i="74" s="1"/>
  <c r="Y205" i="74"/>
  <c r="S205" i="74"/>
  <c r="J205" i="74" s="1"/>
  <c r="AD193" i="87" l="1"/>
  <c r="AC194" i="87"/>
  <c r="W220" i="87"/>
  <c r="S220" i="87"/>
  <c r="L220" i="87"/>
  <c r="V220" i="87"/>
  <c r="R220" i="87"/>
  <c r="K220" i="87"/>
  <c r="A220" i="87"/>
  <c r="B222" i="87"/>
  <c r="CD221" i="87"/>
  <c r="CB221" i="87"/>
  <c r="BZ221" i="87"/>
  <c r="BX221" i="87"/>
  <c r="BV221" i="87"/>
  <c r="BT221" i="87"/>
  <c r="BR221" i="87"/>
  <c r="BP221" i="87"/>
  <c r="BN221" i="87"/>
  <c r="BL221" i="87"/>
  <c r="BJ221" i="87"/>
  <c r="BH221" i="87"/>
  <c r="Z221" i="87"/>
  <c r="BB221" i="87" s="1"/>
  <c r="P221" i="87"/>
  <c r="D221" i="87" s="1"/>
  <c r="C221" i="87"/>
  <c r="N221" i="87" s="1"/>
  <c r="CC221" i="87"/>
  <c r="CA221" i="87"/>
  <c r="BY221" i="87"/>
  <c r="BW221" i="87"/>
  <c r="BU221" i="87"/>
  <c r="BS221" i="87"/>
  <c r="BQ221" i="87"/>
  <c r="BO221" i="87"/>
  <c r="BM221" i="87"/>
  <c r="BK221" i="87"/>
  <c r="BI221" i="87"/>
  <c r="BG221" i="87"/>
  <c r="AE221" i="87"/>
  <c r="CF220" i="87"/>
  <c r="E220" i="87" s="1"/>
  <c r="U219" i="87"/>
  <c r="J219" i="87"/>
  <c r="T218" i="87"/>
  <c r="AG220" i="87"/>
  <c r="AH220" i="87" s="1"/>
  <c r="AI220" i="87" s="1"/>
  <c r="AJ220" i="87" s="1"/>
  <c r="AK220" i="87" s="1"/>
  <c r="AL220" i="87" s="1"/>
  <c r="AM220" i="87" s="1"/>
  <c r="AN220" i="87" s="1"/>
  <c r="AO220" i="87" s="1"/>
  <c r="AP220" i="87" s="1"/>
  <c r="AQ220" i="87" s="1"/>
  <c r="AR220" i="87" s="1"/>
  <c r="AS220" i="87" s="1"/>
  <c r="AT220" i="87" s="1"/>
  <c r="AU220" i="87" s="1"/>
  <c r="AV220" i="87" s="1"/>
  <c r="AW220" i="87" s="1"/>
  <c r="AX220" i="87" s="1"/>
  <c r="AY220" i="87" s="1"/>
  <c r="AZ220" i="87" s="1"/>
  <c r="BA220" i="87" s="1"/>
  <c r="X219" i="87"/>
  <c r="Y219" i="87" s="1"/>
  <c r="AA219" i="87"/>
  <c r="AB219" i="87" s="1"/>
  <c r="Q219" i="87"/>
  <c r="L191" i="74"/>
  <c r="Q192" i="74"/>
  <c r="R208" i="74"/>
  <c r="K207" i="74"/>
  <c r="B330" i="74"/>
  <c r="CE218" i="74"/>
  <c r="P218" i="74" s="1"/>
  <c r="D218" i="74" s="1"/>
  <c r="Z219" i="74"/>
  <c r="BG219" i="74"/>
  <c r="BI219" i="74"/>
  <c r="BK219" i="74"/>
  <c r="BM219" i="74"/>
  <c r="BO219" i="74"/>
  <c r="BQ219" i="74"/>
  <c r="BS219" i="74"/>
  <c r="BU219" i="74"/>
  <c r="BW219" i="74"/>
  <c r="BY219" i="74"/>
  <c r="CA219" i="74"/>
  <c r="CC219" i="74"/>
  <c r="C219" i="74"/>
  <c r="N219" i="74" s="1"/>
  <c r="BH219" i="74"/>
  <c r="BJ219" i="74"/>
  <c r="BL219" i="74"/>
  <c r="BN219" i="74"/>
  <c r="BP219" i="74"/>
  <c r="BR219" i="74"/>
  <c r="BT219" i="74"/>
  <c r="BV219" i="74"/>
  <c r="BX219" i="74"/>
  <c r="BZ219" i="74"/>
  <c r="CB219" i="74"/>
  <c r="CD219" i="74"/>
  <c r="M205" i="74"/>
  <c r="U205" i="74"/>
  <c r="U206" i="74" s="1"/>
  <c r="U207" i="74" s="1"/>
  <c r="U208" i="74" s="1"/>
  <c r="U209" i="74" s="1"/>
  <c r="U210" i="74" s="1"/>
  <c r="U211" i="74" s="1"/>
  <c r="U212" i="74" s="1"/>
  <c r="U213" i="74" s="1"/>
  <c r="U214" i="74" s="1"/>
  <c r="U215" i="74" s="1"/>
  <c r="S216" i="74"/>
  <c r="J216" i="74" s="1"/>
  <c r="V216" i="74"/>
  <c r="W216" i="74" s="1"/>
  <c r="X216" i="74" s="1"/>
  <c r="A216" i="74"/>
  <c r="CF218" i="74"/>
  <c r="E218" i="74" s="1"/>
  <c r="CF217" i="74"/>
  <c r="E217" i="74" s="1"/>
  <c r="M215" i="74"/>
  <c r="AD194" i="87" l="1"/>
  <c r="AC195" i="87"/>
  <c r="T219" i="87"/>
  <c r="AG221" i="87"/>
  <c r="AH221" i="87" s="1"/>
  <c r="AI221" i="87" s="1"/>
  <c r="AJ221" i="87" s="1"/>
  <c r="AK221" i="87" s="1"/>
  <c r="AL221" i="87" s="1"/>
  <c r="AM221" i="87" s="1"/>
  <c r="AN221" i="87" s="1"/>
  <c r="AO221" i="87" s="1"/>
  <c r="AP221" i="87" s="1"/>
  <c r="AQ221" i="87" s="1"/>
  <c r="AR221" i="87" s="1"/>
  <c r="AS221" i="87" s="1"/>
  <c r="AT221" i="87" s="1"/>
  <c r="AU221" i="87" s="1"/>
  <c r="AV221" i="87" s="1"/>
  <c r="AW221" i="87" s="1"/>
  <c r="AX221" i="87" s="1"/>
  <c r="AY221" i="87" s="1"/>
  <c r="AZ221" i="87" s="1"/>
  <c r="BA221" i="87" s="1"/>
  <c r="V221" i="87"/>
  <c r="R221" i="87"/>
  <c r="K221" i="87"/>
  <c r="A221" i="87"/>
  <c r="W221" i="87"/>
  <c r="S221" i="87"/>
  <c r="L221" i="87"/>
  <c r="CE221" i="87"/>
  <c r="CC222" i="87"/>
  <c r="CA222" i="87"/>
  <c r="BY222" i="87"/>
  <c r="BW222" i="87"/>
  <c r="BU222" i="87"/>
  <c r="BS222" i="87"/>
  <c r="BQ222" i="87"/>
  <c r="BO222" i="87"/>
  <c r="BM222" i="87"/>
  <c r="BK222" i="87"/>
  <c r="BI222" i="87"/>
  <c r="BG222" i="87"/>
  <c r="AE222" i="87"/>
  <c r="B223" i="87"/>
  <c r="CD222" i="87"/>
  <c r="CB222" i="87"/>
  <c r="BZ222" i="87"/>
  <c r="BX222" i="87"/>
  <c r="BV222" i="87"/>
  <c r="BT222" i="87"/>
  <c r="BR222" i="87"/>
  <c r="BP222" i="87"/>
  <c r="BN222" i="87"/>
  <c r="BL222" i="87"/>
  <c r="BJ222" i="87"/>
  <c r="BH222" i="87"/>
  <c r="CE222" i="87" s="1"/>
  <c r="Z222" i="87"/>
  <c r="BB222" i="87" s="1"/>
  <c r="P222" i="87"/>
  <c r="D222" i="87" s="1"/>
  <c r="C222" i="87"/>
  <c r="N222" i="87" s="1"/>
  <c r="U220" i="87"/>
  <c r="J220" i="87"/>
  <c r="CF221" i="87"/>
  <c r="E221" i="87" s="1"/>
  <c r="AA220" i="87"/>
  <c r="AB220" i="87" s="1"/>
  <c r="Q220" i="87"/>
  <c r="X220" i="87"/>
  <c r="Y220" i="87" s="1"/>
  <c r="Q193" i="74"/>
  <c r="L192" i="74"/>
  <c r="K208" i="74"/>
  <c r="R209" i="74"/>
  <c r="B331" i="74"/>
  <c r="CE219" i="74"/>
  <c r="P219" i="74" s="1"/>
  <c r="D219" i="74" s="1"/>
  <c r="U216" i="74"/>
  <c r="Z220" i="74"/>
  <c r="BG220" i="74"/>
  <c r="BI220" i="74"/>
  <c r="BK220" i="74"/>
  <c r="BM220" i="74"/>
  <c r="BO220" i="74"/>
  <c r="BQ220" i="74"/>
  <c r="BS220" i="74"/>
  <c r="BU220" i="74"/>
  <c r="BW220" i="74"/>
  <c r="BY220" i="74"/>
  <c r="CA220" i="74"/>
  <c r="CC220" i="74"/>
  <c r="C220" i="74"/>
  <c r="N220" i="74" s="1"/>
  <c r="BH220" i="74"/>
  <c r="BJ220" i="74"/>
  <c r="BL220" i="74"/>
  <c r="BN220" i="74"/>
  <c r="BP220" i="74"/>
  <c r="BR220" i="74"/>
  <c r="BT220" i="74"/>
  <c r="BV220" i="74"/>
  <c r="BX220" i="74"/>
  <c r="BZ220" i="74"/>
  <c r="CB220" i="74"/>
  <c r="CD220" i="74"/>
  <c r="AD195" i="87" l="1"/>
  <c r="AC196" i="87"/>
  <c r="W222" i="87"/>
  <c r="S222" i="87"/>
  <c r="L222" i="87"/>
  <c r="V222" i="87"/>
  <c r="R222" i="87"/>
  <c r="K222" i="87"/>
  <c r="A222" i="87"/>
  <c r="CF222" i="87"/>
  <c r="E222" i="87" s="1"/>
  <c r="B224" i="87"/>
  <c r="CD223" i="87"/>
  <c r="CB223" i="87"/>
  <c r="BZ223" i="87"/>
  <c r="BX223" i="87"/>
  <c r="BV223" i="87"/>
  <c r="BT223" i="87"/>
  <c r="BR223" i="87"/>
  <c r="BP223" i="87"/>
  <c r="BN223" i="87"/>
  <c r="BL223" i="87"/>
  <c r="BJ223" i="87"/>
  <c r="BH223" i="87"/>
  <c r="Z223" i="87"/>
  <c r="BB223" i="87" s="1"/>
  <c r="P223" i="87"/>
  <c r="D223" i="87" s="1"/>
  <c r="C223" i="87"/>
  <c r="N223" i="87" s="1"/>
  <c r="CC223" i="87"/>
  <c r="CA223" i="87"/>
  <c r="BY223" i="87"/>
  <c r="BW223" i="87"/>
  <c r="BU223" i="87"/>
  <c r="BS223" i="87"/>
  <c r="BQ223" i="87"/>
  <c r="BO223" i="87"/>
  <c r="BM223" i="87"/>
  <c r="BK223" i="87"/>
  <c r="BI223" i="87"/>
  <c r="BG223" i="87"/>
  <c r="AE223" i="87"/>
  <c r="U221" i="87"/>
  <c r="J221" i="87"/>
  <c r="T220" i="87"/>
  <c r="AG222" i="87"/>
  <c r="AH222" i="87" s="1"/>
  <c r="AI222" i="87" s="1"/>
  <c r="AJ222" i="87" s="1"/>
  <c r="AK222" i="87" s="1"/>
  <c r="AL222" i="87" s="1"/>
  <c r="AM222" i="87" s="1"/>
  <c r="AN222" i="87" s="1"/>
  <c r="AO222" i="87" s="1"/>
  <c r="AP222" i="87" s="1"/>
  <c r="AQ222" i="87" s="1"/>
  <c r="AR222" i="87" s="1"/>
  <c r="AS222" i="87" s="1"/>
  <c r="AT222" i="87" s="1"/>
  <c r="AU222" i="87" s="1"/>
  <c r="AV222" i="87" s="1"/>
  <c r="AW222" i="87" s="1"/>
  <c r="AX222" i="87" s="1"/>
  <c r="AY222" i="87" s="1"/>
  <c r="AZ222" i="87" s="1"/>
  <c r="BA222" i="87" s="1"/>
  <c r="X221" i="87"/>
  <c r="Y221" i="87" s="1"/>
  <c r="AA221" i="87"/>
  <c r="AB221" i="87" s="1"/>
  <c r="Q221" i="87"/>
  <c r="Q194" i="74"/>
  <c r="L193" i="74"/>
  <c r="L199" i="74"/>
  <c r="R210" i="74"/>
  <c r="K209" i="74"/>
  <c r="B332" i="74"/>
  <c r="CF219" i="74"/>
  <c r="E219" i="74" s="1"/>
  <c r="CE220" i="74"/>
  <c r="P220" i="74" s="1"/>
  <c r="D220" i="74" s="1"/>
  <c r="Z221" i="74"/>
  <c r="BG221" i="74"/>
  <c r="BI221" i="74"/>
  <c r="BK221" i="74"/>
  <c r="BM221" i="74"/>
  <c r="BO221" i="74"/>
  <c r="BQ221" i="74"/>
  <c r="BS221" i="74"/>
  <c r="BU221" i="74"/>
  <c r="BW221" i="74"/>
  <c r="BY221" i="74"/>
  <c r="CA221" i="74"/>
  <c r="CC221" i="74"/>
  <c r="C221" i="74"/>
  <c r="N221" i="74" s="1"/>
  <c r="BH221" i="74"/>
  <c r="BJ221" i="74"/>
  <c r="BL221" i="74"/>
  <c r="BN221" i="74"/>
  <c r="BP221" i="74"/>
  <c r="BR221" i="74"/>
  <c r="BT221" i="74"/>
  <c r="BV221" i="74"/>
  <c r="BX221" i="74"/>
  <c r="BZ221" i="74"/>
  <c r="CB221" i="74"/>
  <c r="CD221" i="74"/>
  <c r="AA216" i="74"/>
  <c r="AB216" i="74" s="1"/>
  <c r="Y216" i="74"/>
  <c r="S218" i="74"/>
  <c r="J218" i="74" s="1"/>
  <c r="V218" i="74"/>
  <c r="A218" i="74"/>
  <c r="AD196" i="87" l="1"/>
  <c r="AC197" i="87"/>
  <c r="T221" i="87"/>
  <c r="U222" i="87"/>
  <c r="J222" i="87"/>
  <c r="AG223" i="87"/>
  <c r="AH223" i="87" s="1"/>
  <c r="AI223" i="87" s="1"/>
  <c r="AJ223" i="87" s="1"/>
  <c r="AK223" i="87" s="1"/>
  <c r="AL223" i="87" s="1"/>
  <c r="AM223" i="87" s="1"/>
  <c r="AN223" i="87" s="1"/>
  <c r="AO223" i="87" s="1"/>
  <c r="AP223" i="87" s="1"/>
  <c r="AQ223" i="87" s="1"/>
  <c r="AR223" i="87" s="1"/>
  <c r="AS223" i="87" s="1"/>
  <c r="AT223" i="87" s="1"/>
  <c r="AU223" i="87" s="1"/>
  <c r="AV223" i="87" s="1"/>
  <c r="AW223" i="87" s="1"/>
  <c r="AX223" i="87" s="1"/>
  <c r="AY223" i="87" s="1"/>
  <c r="AZ223" i="87" s="1"/>
  <c r="BA223" i="87" s="1"/>
  <c r="V223" i="87"/>
  <c r="R223" i="87"/>
  <c r="K223" i="87"/>
  <c r="A223" i="87"/>
  <c r="W223" i="87"/>
  <c r="S223" i="87"/>
  <c r="L223" i="87"/>
  <c r="CE223" i="87"/>
  <c r="CF223" i="87" s="1"/>
  <c r="E223" i="87" s="1"/>
  <c r="CC224" i="87"/>
  <c r="CA224" i="87"/>
  <c r="BY224" i="87"/>
  <c r="BW224" i="87"/>
  <c r="BU224" i="87"/>
  <c r="BS224" i="87"/>
  <c r="BQ224" i="87"/>
  <c r="BO224" i="87"/>
  <c r="BM224" i="87"/>
  <c r="BK224" i="87"/>
  <c r="BI224" i="87"/>
  <c r="BG224" i="87"/>
  <c r="AE224" i="87"/>
  <c r="B225" i="87"/>
  <c r="CD224" i="87"/>
  <c r="CB224" i="87"/>
  <c r="BZ224" i="87"/>
  <c r="BX224" i="87"/>
  <c r="BV224" i="87"/>
  <c r="BT224" i="87"/>
  <c r="BR224" i="87"/>
  <c r="BP224" i="87"/>
  <c r="BN224" i="87"/>
  <c r="BL224" i="87"/>
  <c r="BJ224" i="87"/>
  <c r="BH224" i="87"/>
  <c r="CE224" i="87" s="1"/>
  <c r="Z224" i="87"/>
  <c r="BB224" i="87" s="1"/>
  <c r="P224" i="87"/>
  <c r="D224" i="87" s="1"/>
  <c r="C224" i="87"/>
  <c r="N224" i="87" s="1"/>
  <c r="AA222" i="87"/>
  <c r="AB222" i="87" s="1"/>
  <c r="Q222" i="87"/>
  <c r="X222" i="87"/>
  <c r="Y222" i="87" s="1"/>
  <c r="L194" i="74"/>
  <c r="Q195" i="74"/>
  <c r="R211" i="74"/>
  <c r="K210" i="74"/>
  <c r="L200" i="74"/>
  <c r="B333" i="74"/>
  <c r="CF220" i="74"/>
  <c r="E220" i="74" s="1"/>
  <c r="S219" i="74"/>
  <c r="J219" i="74" s="1"/>
  <c r="V219" i="74"/>
  <c r="A219" i="74"/>
  <c r="V217" i="74"/>
  <c r="A217" i="74"/>
  <c r="CE221" i="74"/>
  <c r="P221" i="74" s="1"/>
  <c r="D221" i="74" s="1"/>
  <c r="M218" i="74"/>
  <c r="Z222" i="74"/>
  <c r="BG222" i="74"/>
  <c r="BI222" i="74"/>
  <c r="BK222" i="74"/>
  <c r="BM222" i="74"/>
  <c r="BO222" i="74"/>
  <c r="BQ222" i="74"/>
  <c r="BS222" i="74"/>
  <c r="BU222" i="74"/>
  <c r="BW222" i="74"/>
  <c r="BY222" i="74"/>
  <c r="CA222" i="74"/>
  <c r="CC222" i="74"/>
  <c r="C222" i="74"/>
  <c r="N222" i="74" s="1"/>
  <c r="BH222" i="74"/>
  <c r="BJ222" i="74"/>
  <c r="BL222" i="74"/>
  <c r="BN222" i="74"/>
  <c r="BP222" i="74"/>
  <c r="BR222" i="74"/>
  <c r="BT222" i="74"/>
  <c r="BV222" i="74"/>
  <c r="BX222" i="74"/>
  <c r="BZ222" i="74"/>
  <c r="CB222" i="74"/>
  <c r="CD222" i="74"/>
  <c r="AD197" i="87" l="1"/>
  <c r="AC198" i="87"/>
  <c r="CF224" i="87"/>
  <c r="E224" i="87" s="1"/>
  <c r="U223" i="87"/>
  <c r="J223" i="87"/>
  <c r="AG224" i="87"/>
  <c r="AH224" i="87" s="1"/>
  <c r="AI224" i="87" s="1"/>
  <c r="AJ224" i="87" s="1"/>
  <c r="AK224" i="87" s="1"/>
  <c r="AL224" i="87" s="1"/>
  <c r="AM224" i="87" s="1"/>
  <c r="AN224" i="87" s="1"/>
  <c r="AO224" i="87" s="1"/>
  <c r="AP224" i="87" s="1"/>
  <c r="AQ224" i="87" s="1"/>
  <c r="AR224" i="87" s="1"/>
  <c r="AS224" i="87" s="1"/>
  <c r="AT224" i="87" s="1"/>
  <c r="AU224" i="87" s="1"/>
  <c r="AV224" i="87" s="1"/>
  <c r="AW224" i="87" s="1"/>
  <c r="AX224" i="87" s="1"/>
  <c r="AY224" i="87" s="1"/>
  <c r="AZ224" i="87" s="1"/>
  <c r="BA224" i="87" s="1"/>
  <c r="X223" i="87"/>
  <c r="Y223" i="87" s="1"/>
  <c r="AA223" i="87"/>
  <c r="AB223" i="87" s="1"/>
  <c r="Q223" i="87"/>
  <c r="W224" i="87"/>
  <c r="S224" i="87"/>
  <c r="L224" i="87"/>
  <c r="V224" i="87"/>
  <c r="R224" i="87"/>
  <c r="K224" i="87"/>
  <c r="A224" i="87"/>
  <c r="B226" i="87"/>
  <c r="CD225" i="87"/>
  <c r="CB225" i="87"/>
  <c r="BZ225" i="87"/>
  <c r="BX225" i="87"/>
  <c r="BV225" i="87"/>
  <c r="BT225" i="87"/>
  <c r="BR225" i="87"/>
  <c r="BP225" i="87"/>
  <c r="BN225" i="87"/>
  <c r="BL225" i="87"/>
  <c r="BJ225" i="87"/>
  <c r="BH225" i="87"/>
  <c r="Z225" i="87"/>
  <c r="BB225" i="87" s="1"/>
  <c r="P225" i="87"/>
  <c r="D225" i="87" s="1"/>
  <c r="C225" i="87"/>
  <c r="N225" i="87" s="1"/>
  <c r="CC225" i="87"/>
  <c r="CA225" i="87"/>
  <c r="BY225" i="87"/>
  <c r="BW225" i="87"/>
  <c r="BU225" i="87"/>
  <c r="BS225" i="87"/>
  <c r="BQ225" i="87"/>
  <c r="BO225" i="87"/>
  <c r="BM225" i="87"/>
  <c r="BK225" i="87"/>
  <c r="BI225" i="87"/>
  <c r="BG225" i="87"/>
  <c r="AE225" i="87"/>
  <c r="T222" i="87"/>
  <c r="L195" i="74"/>
  <c r="Q196" i="74"/>
  <c r="W211" i="74"/>
  <c r="X211" i="74" s="1"/>
  <c r="W212" i="74"/>
  <c r="X212" i="74" s="1"/>
  <c r="W217" i="74"/>
  <c r="X217" i="74" s="1"/>
  <c r="W215" i="74"/>
  <c r="X215" i="74" s="1"/>
  <c r="W214" i="74"/>
  <c r="X214" i="74" s="1"/>
  <c r="W213" i="74"/>
  <c r="X213" i="74" s="1"/>
  <c r="L201" i="74"/>
  <c r="R212" i="74"/>
  <c r="K211" i="74"/>
  <c r="B334" i="74"/>
  <c r="CF221" i="74"/>
  <c r="E221" i="74" s="1"/>
  <c r="S220" i="74"/>
  <c r="J220" i="74" s="1"/>
  <c r="V220" i="74"/>
  <c r="A220" i="74"/>
  <c r="M219" i="74"/>
  <c r="CE222" i="74"/>
  <c r="P222" i="74" s="1"/>
  <c r="D222" i="74" s="1"/>
  <c r="Z223" i="74"/>
  <c r="BG223" i="74"/>
  <c r="BI223" i="74"/>
  <c r="BK223" i="74"/>
  <c r="BM223" i="74"/>
  <c r="BO223" i="74"/>
  <c r="BQ223" i="74"/>
  <c r="BS223" i="74"/>
  <c r="BU223" i="74"/>
  <c r="BW223" i="74"/>
  <c r="BY223" i="74"/>
  <c r="CA223" i="74"/>
  <c r="CC223" i="74"/>
  <c r="C223" i="74"/>
  <c r="N223" i="74" s="1"/>
  <c r="BH223" i="74"/>
  <c r="BJ223" i="74"/>
  <c r="BL223" i="74"/>
  <c r="BN223" i="74"/>
  <c r="BP223" i="74"/>
  <c r="BR223" i="74"/>
  <c r="BT223" i="74"/>
  <c r="BV223" i="74"/>
  <c r="BX223" i="74"/>
  <c r="BZ223" i="74"/>
  <c r="CB223" i="74"/>
  <c r="CD223" i="74"/>
  <c r="AD198" i="87" l="1"/>
  <c r="AC199" i="87"/>
  <c r="AG225" i="87"/>
  <c r="AH225" i="87" s="1"/>
  <c r="AI225" i="87" s="1"/>
  <c r="AJ225" i="87" s="1"/>
  <c r="AK225" i="87" s="1"/>
  <c r="AL225" i="87" s="1"/>
  <c r="AM225" i="87" s="1"/>
  <c r="AN225" i="87" s="1"/>
  <c r="AO225" i="87" s="1"/>
  <c r="AP225" i="87" s="1"/>
  <c r="AQ225" i="87" s="1"/>
  <c r="AR225" i="87" s="1"/>
  <c r="AS225" i="87" s="1"/>
  <c r="AT225" i="87" s="1"/>
  <c r="AU225" i="87" s="1"/>
  <c r="AV225" i="87" s="1"/>
  <c r="AW225" i="87" s="1"/>
  <c r="AX225" i="87" s="1"/>
  <c r="AY225" i="87" s="1"/>
  <c r="AZ225" i="87" s="1"/>
  <c r="BA225" i="87" s="1"/>
  <c r="CE225" i="87"/>
  <c r="CF225" i="87"/>
  <c r="E225" i="87" s="1"/>
  <c r="AA224" i="87"/>
  <c r="AB224" i="87" s="1"/>
  <c r="Q224" i="87"/>
  <c r="X224" i="87"/>
  <c r="Y224" i="87" s="1"/>
  <c r="T223" i="87"/>
  <c r="V225" i="87"/>
  <c r="R225" i="87"/>
  <c r="K225" i="87"/>
  <c r="A225" i="87"/>
  <c r="W225" i="87"/>
  <c r="S225" i="87"/>
  <c r="L225" i="87"/>
  <c r="CC226" i="87"/>
  <c r="CA226" i="87"/>
  <c r="BY226" i="87"/>
  <c r="BW226" i="87"/>
  <c r="BU226" i="87"/>
  <c r="BS226" i="87"/>
  <c r="BQ226" i="87"/>
  <c r="BO226" i="87"/>
  <c r="BM226" i="87"/>
  <c r="BK226" i="87"/>
  <c r="BI226" i="87"/>
  <c r="BG226" i="87"/>
  <c r="AE226" i="87"/>
  <c r="B227" i="87"/>
  <c r="CD226" i="87"/>
  <c r="CB226" i="87"/>
  <c r="BZ226" i="87"/>
  <c r="BX226" i="87"/>
  <c r="BV226" i="87"/>
  <c r="BT226" i="87"/>
  <c r="BR226" i="87"/>
  <c r="BP226" i="87"/>
  <c r="BN226" i="87"/>
  <c r="BL226" i="87"/>
  <c r="BJ226" i="87"/>
  <c r="BH226" i="87"/>
  <c r="Z226" i="87"/>
  <c r="BB226" i="87" s="1"/>
  <c r="P226" i="87"/>
  <c r="D226" i="87" s="1"/>
  <c r="C226" i="87"/>
  <c r="N226" i="87" s="1"/>
  <c r="U224" i="87"/>
  <c r="J224" i="87"/>
  <c r="Q197" i="74"/>
  <c r="L196" i="74"/>
  <c r="L202" i="74"/>
  <c r="R213" i="74"/>
  <c r="K212" i="74"/>
  <c r="B335" i="74"/>
  <c r="AA213" i="74"/>
  <c r="AB213" i="74" s="1"/>
  <c r="Y213" i="74"/>
  <c r="AA217" i="74"/>
  <c r="AB217" i="74" s="1"/>
  <c r="Y217" i="74"/>
  <c r="S217" i="74"/>
  <c r="J217" i="74" s="1"/>
  <c r="AA212" i="74"/>
  <c r="AB212" i="74" s="1"/>
  <c r="Y212" i="74"/>
  <c r="AA215" i="74"/>
  <c r="AB215" i="74" s="1"/>
  <c r="Y215" i="74"/>
  <c r="CE223" i="74"/>
  <c r="P223" i="74" s="1"/>
  <c r="D223" i="74" s="1"/>
  <c r="CF222" i="74"/>
  <c r="E222" i="74" s="1"/>
  <c r="AA214" i="74"/>
  <c r="AB214" i="74" s="1"/>
  <c r="Y214" i="74"/>
  <c r="AA211" i="74"/>
  <c r="AB211" i="74" s="1"/>
  <c r="Y211" i="74"/>
  <c r="CF223" i="74"/>
  <c r="E223" i="74" s="1"/>
  <c r="Z224" i="74"/>
  <c r="BG224" i="74"/>
  <c r="BI224" i="74"/>
  <c r="BK224" i="74"/>
  <c r="BM224" i="74"/>
  <c r="BO224" i="74"/>
  <c r="BQ224" i="74"/>
  <c r="BS224" i="74"/>
  <c r="BU224" i="74"/>
  <c r="BW224" i="74"/>
  <c r="BY224" i="74"/>
  <c r="CA224" i="74"/>
  <c r="CC224" i="74"/>
  <c r="C224" i="74"/>
  <c r="N224" i="74" s="1"/>
  <c r="BH224" i="74"/>
  <c r="BJ224" i="74"/>
  <c r="BL224" i="74"/>
  <c r="BN224" i="74"/>
  <c r="BP224" i="74"/>
  <c r="BR224" i="74"/>
  <c r="BT224" i="74"/>
  <c r="BV224" i="74"/>
  <c r="BX224" i="74"/>
  <c r="BZ224" i="74"/>
  <c r="CB224" i="74"/>
  <c r="CD224" i="74"/>
  <c r="S221" i="74"/>
  <c r="J221" i="74" s="1"/>
  <c r="V221" i="74"/>
  <c r="A221" i="74"/>
  <c r="M220" i="74"/>
  <c r="AD199" i="87" l="1"/>
  <c r="AC200" i="87"/>
  <c r="T224" i="87"/>
  <c r="U225" i="87"/>
  <c r="J225" i="87"/>
  <c r="W226" i="87"/>
  <c r="S226" i="87"/>
  <c r="L226" i="87"/>
  <c r="V226" i="87"/>
  <c r="R226" i="87"/>
  <c r="K226" i="87"/>
  <c r="A226" i="87"/>
  <c r="CE226" i="87"/>
  <c r="B228" i="87"/>
  <c r="CD227" i="87"/>
  <c r="CB227" i="87"/>
  <c r="BZ227" i="87"/>
  <c r="BX227" i="87"/>
  <c r="BV227" i="87"/>
  <c r="BT227" i="87"/>
  <c r="BR227" i="87"/>
  <c r="BP227" i="87"/>
  <c r="BN227" i="87"/>
  <c r="BL227" i="87"/>
  <c r="BJ227" i="87"/>
  <c r="BH227" i="87"/>
  <c r="Z227" i="87"/>
  <c r="BB227" i="87" s="1"/>
  <c r="P227" i="87"/>
  <c r="D227" i="87" s="1"/>
  <c r="C227" i="87"/>
  <c r="N227" i="87" s="1"/>
  <c r="CC227" i="87"/>
  <c r="CA227" i="87"/>
  <c r="BY227" i="87"/>
  <c r="BW227" i="87"/>
  <c r="BU227" i="87"/>
  <c r="BS227" i="87"/>
  <c r="BQ227" i="87"/>
  <c r="BO227" i="87"/>
  <c r="BM227" i="87"/>
  <c r="BK227" i="87"/>
  <c r="BI227" i="87"/>
  <c r="BG227" i="87"/>
  <c r="AE227" i="87"/>
  <c r="CF226" i="87"/>
  <c r="E226" i="87" s="1"/>
  <c r="X225" i="87"/>
  <c r="Y225" i="87" s="1"/>
  <c r="AA225" i="87"/>
  <c r="AB225" i="87" s="1"/>
  <c r="Q225" i="87"/>
  <c r="AG226" i="87"/>
  <c r="AH226" i="87" s="1"/>
  <c r="AI226" i="87" s="1"/>
  <c r="AJ226" i="87" s="1"/>
  <c r="AK226" i="87" s="1"/>
  <c r="AL226" i="87" s="1"/>
  <c r="AM226" i="87" s="1"/>
  <c r="AN226" i="87" s="1"/>
  <c r="AO226" i="87" s="1"/>
  <c r="AP226" i="87" s="1"/>
  <c r="AQ226" i="87" s="1"/>
  <c r="AR226" i="87" s="1"/>
  <c r="AS226" i="87" s="1"/>
  <c r="AT226" i="87" s="1"/>
  <c r="AU226" i="87" s="1"/>
  <c r="AV226" i="87" s="1"/>
  <c r="AW226" i="87" s="1"/>
  <c r="AX226" i="87" s="1"/>
  <c r="AY226" i="87" s="1"/>
  <c r="AZ226" i="87" s="1"/>
  <c r="BA226" i="87" s="1"/>
  <c r="Q198" i="74"/>
  <c r="L197" i="74"/>
  <c r="BB217" i="74"/>
  <c r="BB216" i="74" s="1"/>
  <c r="BB215" i="74" s="1"/>
  <c r="BB214" i="74" s="1"/>
  <c r="BB213" i="74" s="1"/>
  <c r="BB212" i="74" s="1"/>
  <c r="BB211" i="74" s="1"/>
  <c r="L203" i="74"/>
  <c r="K213" i="74"/>
  <c r="R214" i="74"/>
  <c r="B336" i="74"/>
  <c r="S222" i="74"/>
  <c r="J222" i="74" s="1"/>
  <c r="V222" i="74"/>
  <c r="A222" i="74"/>
  <c r="CE224" i="74"/>
  <c r="P224" i="74" s="1"/>
  <c r="D224" i="74" s="1"/>
  <c r="Z225" i="74"/>
  <c r="BG225" i="74"/>
  <c r="BI225" i="74"/>
  <c r="BK225" i="74"/>
  <c r="BM225" i="74"/>
  <c r="BO225" i="74"/>
  <c r="BQ225" i="74"/>
  <c r="BS225" i="74"/>
  <c r="BU225" i="74"/>
  <c r="BW225" i="74"/>
  <c r="BY225" i="74"/>
  <c r="CA225" i="74"/>
  <c r="CC225" i="74"/>
  <c r="C225" i="74"/>
  <c r="N225" i="74" s="1"/>
  <c r="BH225" i="74"/>
  <c r="BJ225" i="74"/>
  <c r="BL225" i="74"/>
  <c r="BN225" i="74"/>
  <c r="BP225" i="74"/>
  <c r="BR225" i="74"/>
  <c r="BT225" i="74"/>
  <c r="BV225" i="74"/>
  <c r="BX225" i="74"/>
  <c r="BZ225" i="74"/>
  <c r="CB225" i="74"/>
  <c r="CD225" i="74"/>
  <c r="U217" i="74"/>
  <c r="U218" i="74" s="1"/>
  <c r="U219" i="74" s="1"/>
  <c r="U220" i="74" s="1"/>
  <c r="U221" i="74" s="1"/>
  <c r="M221" i="74"/>
  <c r="AD200" i="87" l="1"/>
  <c r="AC201" i="87"/>
  <c r="U226" i="87"/>
  <c r="J226" i="87"/>
  <c r="T225" i="87"/>
  <c r="AG227" i="87"/>
  <c r="AH227" i="87" s="1"/>
  <c r="AI227" i="87" s="1"/>
  <c r="AJ227" i="87" s="1"/>
  <c r="AK227" i="87" s="1"/>
  <c r="AL227" i="87" s="1"/>
  <c r="AM227" i="87" s="1"/>
  <c r="AN227" i="87" s="1"/>
  <c r="AO227" i="87" s="1"/>
  <c r="AP227" i="87" s="1"/>
  <c r="AQ227" i="87" s="1"/>
  <c r="AR227" i="87" s="1"/>
  <c r="AS227" i="87" s="1"/>
  <c r="AT227" i="87" s="1"/>
  <c r="AU227" i="87" s="1"/>
  <c r="AV227" i="87" s="1"/>
  <c r="AW227" i="87" s="1"/>
  <c r="AX227" i="87" s="1"/>
  <c r="AY227" i="87" s="1"/>
  <c r="AZ227" i="87" s="1"/>
  <c r="BA227" i="87" s="1"/>
  <c r="V227" i="87"/>
  <c r="R227" i="87"/>
  <c r="K227" i="87"/>
  <c r="A227" i="87"/>
  <c r="W227" i="87"/>
  <c r="S227" i="87"/>
  <c r="L227" i="87"/>
  <c r="CE227" i="87"/>
  <c r="CF227" i="87" s="1"/>
  <c r="E227" i="87" s="1"/>
  <c r="CC228" i="87"/>
  <c r="CA228" i="87"/>
  <c r="BY228" i="87"/>
  <c r="BW228" i="87"/>
  <c r="BU228" i="87"/>
  <c r="BS228" i="87"/>
  <c r="BQ228" i="87"/>
  <c r="BO228" i="87"/>
  <c r="BM228" i="87"/>
  <c r="BK228" i="87"/>
  <c r="BI228" i="87"/>
  <c r="BG228" i="87"/>
  <c r="AE228" i="87"/>
  <c r="B229" i="87"/>
  <c r="CD228" i="87"/>
  <c r="CB228" i="87"/>
  <c r="BZ228" i="87"/>
  <c r="BX228" i="87"/>
  <c r="BV228" i="87"/>
  <c r="BT228" i="87"/>
  <c r="BR228" i="87"/>
  <c r="BP228" i="87"/>
  <c r="BN228" i="87"/>
  <c r="BL228" i="87"/>
  <c r="BJ228" i="87"/>
  <c r="BH228" i="87"/>
  <c r="CE228" i="87" s="1"/>
  <c r="Z228" i="87"/>
  <c r="BB228" i="87" s="1"/>
  <c r="P228" i="87"/>
  <c r="D228" i="87" s="1"/>
  <c r="C228" i="87"/>
  <c r="N228" i="87" s="1"/>
  <c r="AA226" i="87"/>
  <c r="AB226" i="87" s="1"/>
  <c r="Q226" i="87"/>
  <c r="X226" i="87"/>
  <c r="Y226" i="87" s="1"/>
  <c r="Q199" i="74"/>
  <c r="Q200" i="74" s="1"/>
  <c r="Q201" i="74" s="1"/>
  <c r="Q202" i="74" s="1"/>
  <c r="Q203" i="74" s="1"/>
  <c r="Q204" i="74" s="1"/>
  <c r="L198" i="74"/>
  <c r="R215" i="74"/>
  <c r="K214" i="74"/>
  <c r="Q205" i="74"/>
  <c r="L204" i="74"/>
  <c r="B337" i="74"/>
  <c r="CF224" i="74"/>
  <c r="E224" i="74" s="1"/>
  <c r="Z226" i="74"/>
  <c r="BG226" i="74"/>
  <c r="BI226" i="74"/>
  <c r="BK226" i="74"/>
  <c r="BM226" i="74"/>
  <c r="BO226" i="74"/>
  <c r="BQ226" i="74"/>
  <c r="BS226" i="74"/>
  <c r="BU226" i="74"/>
  <c r="BW226" i="74"/>
  <c r="BY226" i="74"/>
  <c r="CA226" i="74"/>
  <c r="CC226" i="74"/>
  <c r="C226" i="74"/>
  <c r="N226" i="74" s="1"/>
  <c r="BH226" i="74"/>
  <c r="BJ226" i="74"/>
  <c r="BL226" i="74"/>
  <c r="BN226" i="74"/>
  <c r="BP226" i="74"/>
  <c r="BR226" i="74"/>
  <c r="BT226" i="74"/>
  <c r="BV226" i="74"/>
  <c r="BX226" i="74"/>
  <c r="BZ226" i="74"/>
  <c r="CB226" i="74"/>
  <c r="CD226" i="74"/>
  <c r="CE225" i="74"/>
  <c r="P225" i="74" s="1"/>
  <c r="D225" i="74" s="1"/>
  <c r="M222" i="74"/>
  <c r="U222" i="74"/>
  <c r="AD201" i="87" l="1"/>
  <c r="AC202" i="87"/>
  <c r="W228" i="87"/>
  <c r="S228" i="87"/>
  <c r="L228" i="87"/>
  <c r="V228" i="87"/>
  <c r="R228" i="87"/>
  <c r="K228" i="87"/>
  <c r="A228" i="87"/>
  <c r="CF228" i="87"/>
  <c r="E228" i="87" s="1"/>
  <c r="AG228" i="87"/>
  <c r="AH228" i="87" s="1"/>
  <c r="AI228" i="87" s="1"/>
  <c r="AJ228" i="87" s="1"/>
  <c r="AK228" i="87" s="1"/>
  <c r="AL228" i="87" s="1"/>
  <c r="AM228" i="87" s="1"/>
  <c r="AN228" i="87" s="1"/>
  <c r="AO228" i="87" s="1"/>
  <c r="AP228" i="87" s="1"/>
  <c r="AQ228" i="87" s="1"/>
  <c r="AR228" i="87" s="1"/>
  <c r="AS228" i="87" s="1"/>
  <c r="AT228" i="87" s="1"/>
  <c r="AU228" i="87" s="1"/>
  <c r="AV228" i="87" s="1"/>
  <c r="AW228" i="87" s="1"/>
  <c r="AX228" i="87" s="1"/>
  <c r="AY228" i="87" s="1"/>
  <c r="AZ228" i="87" s="1"/>
  <c r="BA228" i="87" s="1"/>
  <c r="X227" i="87"/>
  <c r="Y227" i="87" s="1"/>
  <c r="AA227" i="87"/>
  <c r="AB227" i="87" s="1"/>
  <c r="Q227" i="87"/>
  <c r="B230" i="87"/>
  <c r="CD229" i="87"/>
  <c r="CB229" i="87"/>
  <c r="BZ229" i="87"/>
  <c r="BX229" i="87"/>
  <c r="BV229" i="87"/>
  <c r="BT229" i="87"/>
  <c r="BR229" i="87"/>
  <c r="BP229" i="87"/>
  <c r="BN229" i="87"/>
  <c r="BL229" i="87"/>
  <c r="BJ229" i="87"/>
  <c r="BH229" i="87"/>
  <c r="Z229" i="87"/>
  <c r="BB229" i="87" s="1"/>
  <c r="P229" i="87"/>
  <c r="D229" i="87" s="1"/>
  <c r="C229" i="87"/>
  <c r="N229" i="87" s="1"/>
  <c r="CC229" i="87"/>
  <c r="CA229" i="87"/>
  <c r="BY229" i="87"/>
  <c r="BW229" i="87"/>
  <c r="BU229" i="87"/>
  <c r="BS229" i="87"/>
  <c r="BQ229" i="87"/>
  <c r="BO229" i="87"/>
  <c r="BM229" i="87"/>
  <c r="BK229" i="87"/>
  <c r="BI229" i="87"/>
  <c r="BG229" i="87"/>
  <c r="AE229" i="87"/>
  <c r="U227" i="87"/>
  <c r="J227" i="87"/>
  <c r="T226" i="87"/>
  <c r="L205" i="74"/>
  <c r="Q206" i="74"/>
  <c r="R216" i="74"/>
  <c r="K215" i="74"/>
  <c r="B338" i="74"/>
  <c r="CE226" i="74"/>
  <c r="P226" i="74" s="1"/>
  <c r="D226" i="74" s="1"/>
  <c r="Z227" i="74"/>
  <c r="BG227" i="74"/>
  <c r="BI227" i="74"/>
  <c r="BK227" i="74"/>
  <c r="BM227" i="74"/>
  <c r="BO227" i="74"/>
  <c r="BQ227" i="74"/>
  <c r="BS227" i="74"/>
  <c r="BU227" i="74"/>
  <c r="BW227" i="74"/>
  <c r="BY227" i="74"/>
  <c r="CA227" i="74"/>
  <c r="CC227" i="74"/>
  <c r="C227" i="74"/>
  <c r="N227" i="74" s="1"/>
  <c r="BH227" i="74"/>
  <c r="BJ227" i="74"/>
  <c r="BL227" i="74"/>
  <c r="BN227" i="74"/>
  <c r="BP227" i="74"/>
  <c r="BR227" i="74"/>
  <c r="BT227" i="74"/>
  <c r="BV227" i="74"/>
  <c r="BX227" i="74"/>
  <c r="BZ227" i="74"/>
  <c r="CB227" i="74"/>
  <c r="CD227" i="74"/>
  <c r="CF225" i="74"/>
  <c r="E225" i="74" s="1"/>
  <c r="AD202" i="87" l="1"/>
  <c r="AC203" i="87"/>
  <c r="AA228" i="87"/>
  <c r="AB228" i="87" s="1"/>
  <c r="Q228" i="87"/>
  <c r="X228" i="87"/>
  <c r="Y228" i="87" s="1"/>
  <c r="T227" i="87"/>
  <c r="AG229" i="87"/>
  <c r="AH229" i="87" s="1"/>
  <c r="AI229" i="87" s="1"/>
  <c r="AJ229" i="87" s="1"/>
  <c r="AK229" i="87" s="1"/>
  <c r="AL229" i="87" s="1"/>
  <c r="AM229" i="87" s="1"/>
  <c r="AN229" i="87" s="1"/>
  <c r="AO229" i="87" s="1"/>
  <c r="AP229" i="87" s="1"/>
  <c r="AQ229" i="87" s="1"/>
  <c r="AR229" i="87" s="1"/>
  <c r="AS229" i="87" s="1"/>
  <c r="AT229" i="87" s="1"/>
  <c r="AU229" i="87" s="1"/>
  <c r="AV229" i="87" s="1"/>
  <c r="AW229" i="87" s="1"/>
  <c r="AX229" i="87" s="1"/>
  <c r="AY229" i="87" s="1"/>
  <c r="AZ229" i="87" s="1"/>
  <c r="BA229" i="87" s="1"/>
  <c r="V229" i="87"/>
  <c r="R229" i="87"/>
  <c r="K229" i="87"/>
  <c r="A229" i="87"/>
  <c r="W229" i="87"/>
  <c r="S229" i="87"/>
  <c r="L229" i="87"/>
  <c r="CE229" i="87"/>
  <c r="CF229" i="87" s="1"/>
  <c r="E229" i="87" s="1"/>
  <c r="CC230" i="87"/>
  <c r="CA230" i="87"/>
  <c r="BY230" i="87"/>
  <c r="BW230" i="87"/>
  <c r="BU230" i="87"/>
  <c r="BS230" i="87"/>
  <c r="BQ230" i="87"/>
  <c r="BO230" i="87"/>
  <c r="BM230" i="87"/>
  <c r="BK230" i="87"/>
  <c r="BI230" i="87"/>
  <c r="BG230" i="87"/>
  <c r="AE230" i="87"/>
  <c r="B231" i="87"/>
  <c r="CD230" i="87"/>
  <c r="CB230" i="87"/>
  <c r="BZ230" i="87"/>
  <c r="BX230" i="87"/>
  <c r="BV230" i="87"/>
  <c r="BT230" i="87"/>
  <c r="BR230" i="87"/>
  <c r="BP230" i="87"/>
  <c r="BN230" i="87"/>
  <c r="BL230" i="87"/>
  <c r="BJ230" i="87"/>
  <c r="BH230" i="87"/>
  <c r="CE230" i="87" s="1"/>
  <c r="Z230" i="87"/>
  <c r="BB230" i="87" s="1"/>
  <c r="P230" i="87"/>
  <c r="D230" i="87" s="1"/>
  <c r="C230" i="87"/>
  <c r="N230" i="87" s="1"/>
  <c r="U228" i="87"/>
  <c r="J228" i="87"/>
  <c r="K216" i="74"/>
  <c r="R217" i="74"/>
  <c r="Q207" i="74"/>
  <c r="L206" i="74"/>
  <c r="B339" i="74"/>
  <c r="CF226" i="74"/>
  <c r="E226" i="74" s="1"/>
  <c r="S225" i="74"/>
  <c r="J225" i="74" s="1"/>
  <c r="V225" i="74"/>
  <c r="A225" i="74"/>
  <c r="Z228" i="74"/>
  <c r="BG228" i="74"/>
  <c r="BI228" i="74"/>
  <c r="BK228" i="74"/>
  <c r="BM228" i="74"/>
  <c r="BO228" i="74"/>
  <c r="BQ228" i="74"/>
  <c r="BS228" i="74"/>
  <c r="BU228" i="74"/>
  <c r="BW228" i="74"/>
  <c r="BY228" i="74"/>
  <c r="CA228" i="74"/>
  <c r="CC228" i="74"/>
  <c r="C228" i="74"/>
  <c r="N228" i="74" s="1"/>
  <c r="BH228" i="74"/>
  <c r="BJ228" i="74"/>
  <c r="BL228" i="74"/>
  <c r="BN228" i="74"/>
  <c r="BP228" i="74"/>
  <c r="BR228" i="74"/>
  <c r="BT228" i="74"/>
  <c r="BV228" i="74"/>
  <c r="BX228" i="74"/>
  <c r="BZ228" i="74"/>
  <c r="CB228" i="74"/>
  <c r="CD228" i="74"/>
  <c r="CE227" i="74"/>
  <c r="P227" i="74" s="1"/>
  <c r="D227" i="74" s="1"/>
  <c r="AD203" i="87" l="1"/>
  <c r="AC204" i="87"/>
  <c r="W230" i="87"/>
  <c r="S230" i="87"/>
  <c r="L230" i="87"/>
  <c r="V230" i="87"/>
  <c r="R230" i="87"/>
  <c r="K230" i="87"/>
  <c r="A230" i="87"/>
  <c r="CF230" i="87"/>
  <c r="E230" i="87" s="1"/>
  <c r="T228" i="87"/>
  <c r="B232" i="87"/>
  <c r="CD231" i="87"/>
  <c r="CB231" i="87"/>
  <c r="BZ231" i="87"/>
  <c r="BX231" i="87"/>
  <c r="BV231" i="87"/>
  <c r="BT231" i="87"/>
  <c r="BR231" i="87"/>
  <c r="BP231" i="87"/>
  <c r="BN231" i="87"/>
  <c r="BL231" i="87"/>
  <c r="BJ231" i="87"/>
  <c r="BH231" i="87"/>
  <c r="Z231" i="87"/>
  <c r="BB231" i="87" s="1"/>
  <c r="P231" i="87"/>
  <c r="D231" i="87" s="1"/>
  <c r="C231" i="87"/>
  <c r="N231" i="87" s="1"/>
  <c r="CC231" i="87"/>
  <c r="CA231" i="87"/>
  <c r="BY231" i="87"/>
  <c r="BW231" i="87"/>
  <c r="BU231" i="87"/>
  <c r="BS231" i="87"/>
  <c r="BQ231" i="87"/>
  <c r="BO231" i="87"/>
  <c r="BM231" i="87"/>
  <c r="BK231" i="87"/>
  <c r="BI231" i="87"/>
  <c r="BG231" i="87"/>
  <c r="AE231" i="87"/>
  <c r="U229" i="87"/>
  <c r="J229" i="87"/>
  <c r="AG230" i="87"/>
  <c r="AH230" i="87" s="1"/>
  <c r="AI230" i="87" s="1"/>
  <c r="AJ230" i="87" s="1"/>
  <c r="AK230" i="87" s="1"/>
  <c r="AL230" i="87" s="1"/>
  <c r="AM230" i="87" s="1"/>
  <c r="AN230" i="87" s="1"/>
  <c r="AO230" i="87" s="1"/>
  <c r="AP230" i="87" s="1"/>
  <c r="AQ230" i="87" s="1"/>
  <c r="AR230" i="87" s="1"/>
  <c r="AS230" i="87" s="1"/>
  <c r="AT230" i="87" s="1"/>
  <c r="AU230" i="87" s="1"/>
  <c r="AV230" i="87" s="1"/>
  <c r="AW230" i="87" s="1"/>
  <c r="AX230" i="87" s="1"/>
  <c r="AY230" i="87" s="1"/>
  <c r="AZ230" i="87" s="1"/>
  <c r="BA230" i="87" s="1"/>
  <c r="X229" i="87"/>
  <c r="Y229" i="87" s="1"/>
  <c r="AA229" i="87"/>
  <c r="AB229" i="87" s="1"/>
  <c r="Q229" i="87"/>
  <c r="Q208" i="74"/>
  <c r="L207" i="74"/>
  <c r="K217" i="74"/>
  <c r="R218" i="74"/>
  <c r="B340" i="74"/>
  <c r="S226" i="74"/>
  <c r="J226" i="74" s="1"/>
  <c r="V226" i="74"/>
  <c r="A226" i="74"/>
  <c r="CE228" i="74"/>
  <c r="P228" i="74" s="1"/>
  <c r="D228" i="74" s="1"/>
  <c r="Z229" i="74"/>
  <c r="BG229" i="74"/>
  <c r="BI229" i="74"/>
  <c r="BK229" i="74"/>
  <c r="BM229" i="74"/>
  <c r="BO229" i="74"/>
  <c r="BQ229" i="74"/>
  <c r="BS229" i="74"/>
  <c r="BU229" i="74"/>
  <c r="BW229" i="74"/>
  <c r="BY229" i="74"/>
  <c r="CA229" i="74"/>
  <c r="CC229" i="74"/>
  <c r="C229" i="74"/>
  <c r="N229" i="74" s="1"/>
  <c r="BH229" i="74"/>
  <c r="BJ229" i="74"/>
  <c r="BL229" i="74"/>
  <c r="BN229" i="74"/>
  <c r="BP229" i="74"/>
  <c r="BR229" i="74"/>
  <c r="BT229" i="74"/>
  <c r="BV229" i="74"/>
  <c r="BX229" i="74"/>
  <c r="BZ229" i="74"/>
  <c r="CB229" i="74"/>
  <c r="CD229" i="74"/>
  <c r="CF227" i="74"/>
  <c r="E227" i="74" s="1"/>
  <c r="M225" i="74"/>
  <c r="AD204" i="87" l="1"/>
  <c r="AC205" i="87"/>
  <c r="T229" i="87"/>
  <c r="U230" i="87"/>
  <c r="J230" i="87"/>
  <c r="AG231" i="87"/>
  <c r="AH231" i="87" s="1"/>
  <c r="AI231" i="87" s="1"/>
  <c r="AJ231" i="87" s="1"/>
  <c r="AK231" i="87" s="1"/>
  <c r="AL231" i="87" s="1"/>
  <c r="AM231" i="87" s="1"/>
  <c r="AN231" i="87" s="1"/>
  <c r="AO231" i="87" s="1"/>
  <c r="AP231" i="87" s="1"/>
  <c r="AQ231" i="87" s="1"/>
  <c r="AR231" i="87" s="1"/>
  <c r="AS231" i="87" s="1"/>
  <c r="AT231" i="87" s="1"/>
  <c r="AU231" i="87" s="1"/>
  <c r="AV231" i="87" s="1"/>
  <c r="AW231" i="87" s="1"/>
  <c r="AX231" i="87" s="1"/>
  <c r="AY231" i="87" s="1"/>
  <c r="AZ231" i="87" s="1"/>
  <c r="BA231" i="87" s="1"/>
  <c r="V231" i="87"/>
  <c r="R231" i="87"/>
  <c r="K231" i="87"/>
  <c r="A231" i="87"/>
  <c r="W231" i="87"/>
  <c r="S231" i="87"/>
  <c r="L231" i="87"/>
  <c r="CE231" i="87"/>
  <c r="CF231" i="87" s="1"/>
  <c r="E231" i="87" s="1"/>
  <c r="CC232" i="87"/>
  <c r="CA232" i="87"/>
  <c r="BY232" i="87"/>
  <c r="BW232" i="87"/>
  <c r="BU232" i="87"/>
  <c r="BS232" i="87"/>
  <c r="BQ232" i="87"/>
  <c r="BO232" i="87"/>
  <c r="BM232" i="87"/>
  <c r="BK232" i="87"/>
  <c r="BI232" i="87"/>
  <c r="BG232" i="87"/>
  <c r="AE232" i="87"/>
  <c r="B233" i="87"/>
  <c r="CD232" i="87"/>
  <c r="CB232" i="87"/>
  <c r="BZ232" i="87"/>
  <c r="BX232" i="87"/>
  <c r="BV232" i="87"/>
  <c r="BT232" i="87"/>
  <c r="BR232" i="87"/>
  <c r="BP232" i="87"/>
  <c r="BN232" i="87"/>
  <c r="BL232" i="87"/>
  <c r="BJ232" i="87"/>
  <c r="BH232" i="87"/>
  <c r="CE232" i="87" s="1"/>
  <c r="Z232" i="87"/>
  <c r="BB232" i="87" s="1"/>
  <c r="P232" i="87"/>
  <c r="D232" i="87" s="1"/>
  <c r="C232" i="87"/>
  <c r="N232" i="87" s="1"/>
  <c r="AA230" i="87"/>
  <c r="AB230" i="87" s="1"/>
  <c r="Q230" i="87"/>
  <c r="X230" i="87"/>
  <c r="Y230" i="87" s="1"/>
  <c r="L208" i="74"/>
  <c r="Q209" i="74"/>
  <c r="K218" i="74"/>
  <c r="R219" i="74"/>
  <c r="B341" i="74"/>
  <c r="CF228" i="74"/>
  <c r="E228" i="74" s="1"/>
  <c r="S227" i="74"/>
  <c r="J227" i="74" s="1"/>
  <c r="V227" i="74"/>
  <c r="A227" i="74"/>
  <c r="Z230" i="74"/>
  <c r="BG230" i="74"/>
  <c r="BI230" i="74"/>
  <c r="BK230" i="74"/>
  <c r="BM230" i="74"/>
  <c r="BO230" i="74"/>
  <c r="BQ230" i="74"/>
  <c r="BS230" i="74"/>
  <c r="BU230" i="74"/>
  <c r="BW230" i="74"/>
  <c r="BY230" i="74"/>
  <c r="CA230" i="74"/>
  <c r="CC230" i="74"/>
  <c r="C230" i="74"/>
  <c r="N230" i="74" s="1"/>
  <c r="BH230" i="74"/>
  <c r="BJ230" i="74"/>
  <c r="BL230" i="74"/>
  <c r="BN230" i="74"/>
  <c r="BP230" i="74"/>
  <c r="BR230" i="74"/>
  <c r="BT230" i="74"/>
  <c r="BV230" i="74"/>
  <c r="BX230" i="74"/>
  <c r="BZ230" i="74"/>
  <c r="CB230" i="74"/>
  <c r="CD230" i="74"/>
  <c r="V224" i="74"/>
  <c r="A224" i="74"/>
  <c r="CE229" i="74"/>
  <c r="P229" i="74" s="1"/>
  <c r="D229" i="74" s="1"/>
  <c r="V223" i="74"/>
  <c r="A223" i="74"/>
  <c r="M226" i="74"/>
  <c r="AD205" i="87" l="1"/>
  <c r="AC206" i="87"/>
  <c r="CF232" i="87"/>
  <c r="E232" i="87" s="1"/>
  <c r="U231" i="87"/>
  <c r="J231" i="87"/>
  <c r="AG232" i="87"/>
  <c r="AH232" i="87" s="1"/>
  <c r="AI232" i="87" s="1"/>
  <c r="AJ232" i="87" s="1"/>
  <c r="AK232" i="87" s="1"/>
  <c r="AL232" i="87" s="1"/>
  <c r="AM232" i="87" s="1"/>
  <c r="AN232" i="87" s="1"/>
  <c r="AO232" i="87" s="1"/>
  <c r="AP232" i="87" s="1"/>
  <c r="AQ232" i="87" s="1"/>
  <c r="AR232" i="87" s="1"/>
  <c r="AS232" i="87" s="1"/>
  <c r="AT232" i="87" s="1"/>
  <c r="AU232" i="87" s="1"/>
  <c r="AV232" i="87" s="1"/>
  <c r="AW232" i="87" s="1"/>
  <c r="AX232" i="87" s="1"/>
  <c r="AY232" i="87" s="1"/>
  <c r="AZ232" i="87" s="1"/>
  <c r="BA232" i="87" s="1"/>
  <c r="X231" i="87"/>
  <c r="Y231" i="87" s="1"/>
  <c r="AA231" i="87"/>
  <c r="AB231" i="87" s="1"/>
  <c r="Q231" i="87"/>
  <c r="W232" i="87"/>
  <c r="S232" i="87"/>
  <c r="L232" i="87"/>
  <c r="V232" i="87"/>
  <c r="R232" i="87"/>
  <c r="K232" i="87"/>
  <c r="A232" i="87"/>
  <c r="B234" i="87"/>
  <c r="CD233" i="87"/>
  <c r="CB233" i="87"/>
  <c r="BZ233" i="87"/>
  <c r="BX233" i="87"/>
  <c r="BV233" i="87"/>
  <c r="BT233" i="87"/>
  <c r="BR233" i="87"/>
  <c r="BP233" i="87"/>
  <c r="BN233" i="87"/>
  <c r="BL233" i="87"/>
  <c r="BJ233" i="87"/>
  <c r="BH233" i="87"/>
  <c r="Z233" i="87"/>
  <c r="BB233" i="87" s="1"/>
  <c r="P233" i="87"/>
  <c r="D233" i="87" s="1"/>
  <c r="C233" i="87"/>
  <c r="N233" i="87" s="1"/>
  <c r="CC233" i="87"/>
  <c r="CA233" i="87"/>
  <c r="BY233" i="87"/>
  <c r="BW233" i="87"/>
  <c r="BU233" i="87"/>
  <c r="BS233" i="87"/>
  <c r="BQ233" i="87"/>
  <c r="BO233" i="87"/>
  <c r="BM233" i="87"/>
  <c r="BK233" i="87"/>
  <c r="BI233" i="87"/>
  <c r="BG233" i="87"/>
  <c r="AE233" i="87"/>
  <c r="T230" i="87"/>
  <c r="W218" i="74"/>
  <c r="X218" i="74" s="1"/>
  <c r="W219" i="74"/>
  <c r="X219" i="74" s="1"/>
  <c r="W224" i="74"/>
  <c r="X224" i="74" s="1"/>
  <c r="W221" i="74"/>
  <c r="X221" i="74" s="1"/>
  <c r="W223" i="74"/>
  <c r="X223" i="74" s="1"/>
  <c r="W220" i="74"/>
  <c r="X220" i="74" s="1"/>
  <c r="W222" i="74"/>
  <c r="X222" i="74" s="1"/>
  <c r="L209" i="74"/>
  <c r="Q210" i="74"/>
  <c r="K219" i="74"/>
  <c r="R220" i="74"/>
  <c r="B342" i="74"/>
  <c r="AA224" i="74"/>
  <c r="AB224" i="74" s="1"/>
  <c r="S224" i="74"/>
  <c r="J224" i="74" s="1"/>
  <c r="Y224" i="74"/>
  <c r="S228" i="74"/>
  <c r="J228" i="74" s="1"/>
  <c r="V228" i="74"/>
  <c r="A228" i="74"/>
  <c r="CF229" i="74"/>
  <c r="E229" i="74" s="1"/>
  <c r="M227" i="74"/>
  <c r="CE230" i="74"/>
  <c r="P230" i="74" s="1"/>
  <c r="D230" i="74" s="1"/>
  <c r="Z231" i="74"/>
  <c r="BG231" i="74"/>
  <c r="BI231" i="74"/>
  <c r="BK231" i="74"/>
  <c r="BM231" i="74"/>
  <c r="BO231" i="74"/>
  <c r="BQ231" i="74"/>
  <c r="BS231" i="74"/>
  <c r="BU231" i="74"/>
  <c r="BW231" i="74"/>
  <c r="BY231" i="74"/>
  <c r="CA231" i="74"/>
  <c r="CC231" i="74"/>
  <c r="C231" i="74"/>
  <c r="N231" i="74" s="1"/>
  <c r="BH231" i="74"/>
  <c r="BJ231" i="74"/>
  <c r="BL231" i="74"/>
  <c r="BN231" i="74"/>
  <c r="BP231" i="74"/>
  <c r="BR231" i="74"/>
  <c r="BT231" i="74"/>
  <c r="BV231" i="74"/>
  <c r="BX231" i="74"/>
  <c r="BZ231" i="74"/>
  <c r="CB231" i="74"/>
  <c r="CD231" i="74"/>
  <c r="AD206" i="87" l="1"/>
  <c r="AC207" i="87"/>
  <c r="AG233" i="87"/>
  <c r="AH233" i="87" s="1"/>
  <c r="AI233" i="87" s="1"/>
  <c r="AJ233" i="87" s="1"/>
  <c r="AK233" i="87" s="1"/>
  <c r="AL233" i="87" s="1"/>
  <c r="AM233" i="87" s="1"/>
  <c r="AN233" i="87" s="1"/>
  <c r="AO233" i="87" s="1"/>
  <c r="AP233" i="87" s="1"/>
  <c r="AQ233" i="87" s="1"/>
  <c r="AR233" i="87" s="1"/>
  <c r="AS233" i="87" s="1"/>
  <c r="AT233" i="87" s="1"/>
  <c r="AU233" i="87" s="1"/>
  <c r="AV233" i="87" s="1"/>
  <c r="AW233" i="87" s="1"/>
  <c r="AX233" i="87" s="1"/>
  <c r="AY233" i="87" s="1"/>
  <c r="AZ233" i="87" s="1"/>
  <c r="BA233" i="87" s="1"/>
  <c r="V233" i="87"/>
  <c r="R233" i="87"/>
  <c r="K233" i="87"/>
  <c r="A233" i="87"/>
  <c r="W233" i="87"/>
  <c r="S233" i="87"/>
  <c r="L233" i="87"/>
  <c r="AA232" i="87"/>
  <c r="AB232" i="87" s="1"/>
  <c r="Q232" i="87"/>
  <c r="X232" i="87"/>
  <c r="Y232" i="87" s="1"/>
  <c r="T231" i="87"/>
  <c r="CE233" i="87"/>
  <c r="CF233" i="87" s="1"/>
  <c r="E233" i="87" s="1"/>
  <c r="CC234" i="87"/>
  <c r="CA234" i="87"/>
  <c r="BY234" i="87"/>
  <c r="BW234" i="87"/>
  <c r="BU234" i="87"/>
  <c r="BS234" i="87"/>
  <c r="BQ234" i="87"/>
  <c r="BO234" i="87"/>
  <c r="BM234" i="87"/>
  <c r="BK234" i="87"/>
  <c r="BI234" i="87"/>
  <c r="BG234" i="87"/>
  <c r="AE234" i="87"/>
  <c r="B235" i="87"/>
  <c r="CD234" i="87"/>
  <c r="CB234" i="87"/>
  <c r="BZ234" i="87"/>
  <c r="BX234" i="87"/>
  <c r="BV234" i="87"/>
  <c r="BT234" i="87"/>
  <c r="BR234" i="87"/>
  <c r="BP234" i="87"/>
  <c r="BN234" i="87"/>
  <c r="BL234" i="87"/>
  <c r="BJ234" i="87"/>
  <c r="BH234" i="87"/>
  <c r="Z234" i="87"/>
  <c r="BB234" i="87" s="1"/>
  <c r="P234" i="87"/>
  <c r="D234" i="87" s="1"/>
  <c r="C234" i="87"/>
  <c r="N234" i="87" s="1"/>
  <c r="U232" i="87"/>
  <c r="J232" i="87"/>
  <c r="Q211" i="74"/>
  <c r="L210" i="74"/>
  <c r="BB224" i="74"/>
  <c r="BB223" i="74" s="1"/>
  <c r="BB222" i="74" s="1"/>
  <c r="BB221" i="74" s="1"/>
  <c r="BB220" i="74" s="1"/>
  <c r="BB219" i="74" s="1"/>
  <c r="BB218" i="74" s="1"/>
  <c r="K220" i="74"/>
  <c r="R221" i="74"/>
  <c r="B343" i="74"/>
  <c r="Z232" i="74"/>
  <c r="BG232" i="74"/>
  <c r="BI232" i="74"/>
  <c r="BK232" i="74"/>
  <c r="BM232" i="74"/>
  <c r="BO232" i="74"/>
  <c r="BQ232" i="74"/>
  <c r="BS232" i="74"/>
  <c r="BU232" i="74"/>
  <c r="BW232" i="74"/>
  <c r="BY232" i="74"/>
  <c r="CA232" i="74"/>
  <c r="CC232" i="74"/>
  <c r="C232" i="74"/>
  <c r="N232" i="74" s="1"/>
  <c r="BH232" i="74"/>
  <c r="BJ232" i="74"/>
  <c r="BL232" i="74"/>
  <c r="BN232" i="74"/>
  <c r="BP232" i="74"/>
  <c r="BR232" i="74"/>
  <c r="BT232" i="74"/>
  <c r="BV232" i="74"/>
  <c r="BX232" i="74"/>
  <c r="BZ232" i="74"/>
  <c r="CB232" i="74"/>
  <c r="CD232" i="74"/>
  <c r="CE231" i="74"/>
  <c r="P231" i="74" s="1"/>
  <c r="D231" i="74" s="1"/>
  <c r="AA221" i="74"/>
  <c r="AB221" i="74" s="1"/>
  <c r="Y221" i="74"/>
  <c r="AA223" i="74"/>
  <c r="AB223" i="74" s="1"/>
  <c r="Y223" i="74"/>
  <c r="S223" i="74"/>
  <c r="J223" i="74" s="1"/>
  <c r="AA219" i="74"/>
  <c r="AB219" i="74" s="1"/>
  <c r="Y219" i="74"/>
  <c r="CF230" i="74"/>
  <c r="E230" i="74" s="1"/>
  <c r="AA218" i="74"/>
  <c r="AB218" i="74" s="1"/>
  <c r="Y218" i="74"/>
  <c r="S229" i="74"/>
  <c r="J229" i="74" s="1"/>
  <c r="V229" i="74"/>
  <c r="A229" i="74"/>
  <c r="AA222" i="74"/>
  <c r="AB222" i="74" s="1"/>
  <c r="Y222" i="74"/>
  <c r="AA220" i="74"/>
  <c r="AB220" i="74" s="1"/>
  <c r="Y220" i="74"/>
  <c r="M228" i="74"/>
  <c r="AD207" i="87" l="1"/>
  <c r="AC208" i="87"/>
  <c r="AG234" i="87"/>
  <c r="AH234" i="87" s="1"/>
  <c r="AI234" i="87" s="1"/>
  <c r="AJ234" i="87" s="1"/>
  <c r="AK234" i="87" s="1"/>
  <c r="AL234" i="87" s="1"/>
  <c r="AM234" i="87" s="1"/>
  <c r="AN234" i="87" s="1"/>
  <c r="AO234" i="87" s="1"/>
  <c r="AP234" i="87" s="1"/>
  <c r="AQ234" i="87" s="1"/>
  <c r="AR234" i="87" s="1"/>
  <c r="AS234" i="87" s="1"/>
  <c r="AT234" i="87" s="1"/>
  <c r="AU234" i="87" s="1"/>
  <c r="AV234" i="87" s="1"/>
  <c r="AW234" i="87" s="1"/>
  <c r="AX234" i="87" s="1"/>
  <c r="AY234" i="87" s="1"/>
  <c r="AZ234" i="87" s="1"/>
  <c r="BA234" i="87" s="1"/>
  <c r="U233" i="87"/>
  <c r="J233" i="87"/>
  <c r="T232" i="87"/>
  <c r="W234" i="87"/>
  <c r="S234" i="87"/>
  <c r="L234" i="87"/>
  <c r="V234" i="87"/>
  <c r="R234" i="87"/>
  <c r="K234" i="87"/>
  <c r="A234" i="87"/>
  <c r="CE234" i="87"/>
  <c r="B236" i="87"/>
  <c r="CD235" i="87"/>
  <c r="CB235" i="87"/>
  <c r="BZ235" i="87"/>
  <c r="BX235" i="87"/>
  <c r="BV235" i="87"/>
  <c r="BT235" i="87"/>
  <c r="BR235" i="87"/>
  <c r="BP235" i="87"/>
  <c r="BN235" i="87"/>
  <c r="BL235" i="87"/>
  <c r="BJ235" i="87"/>
  <c r="BH235" i="87"/>
  <c r="Z235" i="87"/>
  <c r="BB235" i="87" s="1"/>
  <c r="P235" i="87"/>
  <c r="D235" i="87" s="1"/>
  <c r="C235" i="87"/>
  <c r="N235" i="87" s="1"/>
  <c r="CC235" i="87"/>
  <c r="CA235" i="87"/>
  <c r="BY235" i="87"/>
  <c r="BW235" i="87"/>
  <c r="BU235" i="87"/>
  <c r="BS235" i="87"/>
  <c r="BQ235" i="87"/>
  <c r="BO235" i="87"/>
  <c r="BM235" i="87"/>
  <c r="BK235" i="87"/>
  <c r="BI235" i="87"/>
  <c r="BG235" i="87"/>
  <c r="AE235" i="87"/>
  <c r="CF234" i="87"/>
  <c r="E234" i="87" s="1"/>
  <c r="X233" i="87"/>
  <c r="Y233" i="87" s="1"/>
  <c r="AA233" i="87"/>
  <c r="AB233" i="87" s="1"/>
  <c r="Q233" i="87"/>
  <c r="Q212" i="74"/>
  <c r="L211" i="74"/>
  <c r="R222" i="74"/>
  <c r="K221" i="74"/>
  <c r="B344" i="74"/>
  <c r="M229" i="74"/>
  <c r="CF231" i="74"/>
  <c r="E231" i="74" s="1"/>
  <c r="U223" i="74"/>
  <c r="U224" i="74" s="1"/>
  <c r="U225" i="74" s="1"/>
  <c r="U226" i="74" s="1"/>
  <c r="U227" i="74" s="1"/>
  <c r="U228" i="74" s="1"/>
  <c r="U229" i="74" s="1"/>
  <c r="CE232" i="74"/>
  <c r="P232" i="74" s="1"/>
  <c r="D232" i="74" s="1"/>
  <c r="Z233" i="74"/>
  <c r="BG233" i="74"/>
  <c r="BI233" i="74"/>
  <c r="BK233" i="74"/>
  <c r="BM233" i="74"/>
  <c r="BO233" i="74"/>
  <c r="BQ233" i="74"/>
  <c r="BS233" i="74"/>
  <c r="BU233" i="74"/>
  <c r="BW233" i="74"/>
  <c r="BY233" i="74"/>
  <c r="CA233" i="74"/>
  <c r="CC233" i="74"/>
  <c r="C233" i="74"/>
  <c r="N233" i="74" s="1"/>
  <c r="BH233" i="74"/>
  <c r="BJ233" i="74"/>
  <c r="BL233" i="74"/>
  <c r="BN233" i="74"/>
  <c r="BP233" i="74"/>
  <c r="BR233" i="74"/>
  <c r="BT233" i="74"/>
  <c r="BV233" i="74"/>
  <c r="BX233" i="74"/>
  <c r="BZ233" i="74"/>
  <c r="CB233" i="74"/>
  <c r="CD233" i="74"/>
  <c r="AD208" i="87" l="1"/>
  <c r="AC209" i="87"/>
  <c r="AG235" i="87"/>
  <c r="AH235" i="87" s="1"/>
  <c r="AI235" i="87" s="1"/>
  <c r="AJ235" i="87" s="1"/>
  <c r="AK235" i="87" s="1"/>
  <c r="AL235" i="87" s="1"/>
  <c r="AM235" i="87" s="1"/>
  <c r="AN235" i="87" s="1"/>
  <c r="AO235" i="87" s="1"/>
  <c r="AP235" i="87" s="1"/>
  <c r="AQ235" i="87" s="1"/>
  <c r="AR235" i="87" s="1"/>
  <c r="AS235" i="87" s="1"/>
  <c r="AT235" i="87" s="1"/>
  <c r="AU235" i="87" s="1"/>
  <c r="AV235" i="87" s="1"/>
  <c r="AW235" i="87" s="1"/>
  <c r="AX235" i="87" s="1"/>
  <c r="AY235" i="87" s="1"/>
  <c r="AZ235" i="87" s="1"/>
  <c r="BA235" i="87" s="1"/>
  <c r="V235" i="87"/>
  <c r="R235" i="87"/>
  <c r="K235" i="87"/>
  <c r="A235" i="87"/>
  <c r="W235" i="87"/>
  <c r="S235" i="87"/>
  <c r="L235" i="87"/>
  <c r="CF235" i="87"/>
  <c r="E235" i="87" s="1"/>
  <c r="U234" i="87"/>
  <c r="J234" i="87"/>
  <c r="T233" i="87"/>
  <c r="CE235" i="87"/>
  <c r="CC236" i="87"/>
  <c r="CA236" i="87"/>
  <c r="BY236" i="87"/>
  <c r="BW236" i="87"/>
  <c r="BU236" i="87"/>
  <c r="BS236" i="87"/>
  <c r="BQ236" i="87"/>
  <c r="BO236" i="87"/>
  <c r="BM236" i="87"/>
  <c r="BK236" i="87"/>
  <c r="BI236" i="87"/>
  <c r="BG236" i="87"/>
  <c r="AE236" i="87"/>
  <c r="B237" i="87"/>
  <c r="CD236" i="87"/>
  <c r="CB236" i="87"/>
  <c r="BZ236" i="87"/>
  <c r="BX236" i="87"/>
  <c r="BV236" i="87"/>
  <c r="BT236" i="87"/>
  <c r="BR236" i="87"/>
  <c r="BP236" i="87"/>
  <c r="BN236" i="87"/>
  <c r="BL236" i="87"/>
  <c r="BJ236" i="87"/>
  <c r="BH236" i="87"/>
  <c r="Z236" i="87"/>
  <c r="BB236" i="87" s="1"/>
  <c r="P236" i="87"/>
  <c r="D236" i="87" s="1"/>
  <c r="C236" i="87"/>
  <c r="N236" i="87" s="1"/>
  <c r="AA234" i="87"/>
  <c r="AB234" i="87" s="1"/>
  <c r="Q234" i="87"/>
  <c r="X234" i="87"/>
  <c r="Y234" i="87" s="1"/>
  <c r="K222" i="74"/>
  <c r="R223" i="74"/>
  <c r="Q213" i="74"/>
  <c r="L212" i="74"/>
  <c r="B345" i="74"/>
  <c r="Z234" i="74"/>
  <c r="BG234" i="74"/>
  <c r="BI234" i="74"/>
  <c r="BK234" i="74"/>
  <c r="BM234" i="74"/>
  <c r="BO234" i="74"/>
  <c r="BQ234" i="74"/>
  <c r="BS234" i="74"/>
  <c r="BU234" i="74"/>
  <c r="BW234" i="74"/>
  <c r="BY234" i="74"/>
  <c r="CA234" i="74"/>
  <c r="CC234" i="74"/>
  <c r="C234" i="74"/>
  <c r="N234" i="74" s="1"/>
  <c r="BH234" i="74"/>
  <c r="BJ234" i="74"/>
  <c r="BL234" i="74"/>
  <c r="BN234" i="74"/>
  <c r="BP234" i="74"/>
  <c r="BR234" i="74"/>
  <c r="BT234" i="74"/>
  <c r="BV234" i="74"/>
  <c r="BX234" i="74"/>
  <c r="BZ234" i="74"/>
  <c r="CB234" i="74"/>
  <c r="CD234" i="74"/>
  <c r="CE233" i="74"/>
  <c r="P233" i="74" s="1"/>
  <c r="D233" i="74" s="1"/>
  <c r="CF232" i="74"/>
  <c r="E232" i="74" s="1"/>
  <c r="AD209" i="87" l="1"/>
  <c r="AC210" i="87"/>
  <c r="AG236" i="87"/>
  <c r="AH236" i="87" s="1"/>
  <c r="AI236" i="87" s="1"/>
  <c r="AJ236" i="87" s="1"/>
  <c r="AK236" i="87" s="1"/>
  <c r="AL236" i="87" s="1"/>
  <c r="AM236" i="87" s="1"/>
  <c r="AN236" i="87" s="1"/>
  <c r="AO236" i="87" s="1"/>
  <c r="AP236" i="87" s="1"/>
  <c r="AQ236" i="87" s="1"/>
  <c r="AR236" i="87" s="1"/>
  <c r="AS236" i="87" s="1"/>
  <c r="AT236" i="87" s="1"/>
  <c r="AU236" i="87" s="1"/>
  <c r="AV236" i="87" s="1"/>
  <c r="AW236" i="87" s="1"/>
  <c r="AX236" i="87" s="1"/>
  <c r="AY236" i="87" s="1"/>
  <c r="AZ236" i="87" s="1"/>
  <c r="BA236" i="87" s="1"/>
  <c r="T234" i="87"/>
  <c r="U235" i="87"/>
  <c r="J235" i="87"/>
  <c r="W236" i="87"/>
  <c r="S236" i="87"/>
  <c r="L236" i="87"/>
  <c r="V236" i="87"/>
  <c r="R236" i="87"/>
  <c r="K236" i="87"/>
  <c r="A236" i="87"/>
  <c r="CE236" i="87"/>
  <c r="B238" i="87"/>
  <c r="CD237" i="87"/>
  <c r="CB237" i="87"/>
  <c r="BZ237" i="87"/>
  <c r="BX237" i="87"/>
  <c r="BV237" i="87"/>
  <c r="BT237" i="87"/>
  <c r="BR237" i="87"/>
  <c r="BP237" i="87"/>
  <c r="BN237" i="87"/>
  <c r="BL237" i="87"/>
  <c r="BJ237" i="87"/>
  <c r="BH237" i="87"/>
  <c r="Z237" i="87"/>
  <c r="BB237" i="87" s="1"/>
  <c r="P237" i="87"/>
  <c r="D237" i="87" s="1"/>
  <c r="C237" i="87"/>
  <c r="N237" i="87" s="1"/>
  <c r="CC237" i="87"/>
  <c r="CA237" i="87"/>
  <c r="BY237" i="87"/>
  <c r="BW237" i="87"/>
  <c r="BU237" i="87"/>
  <c r="BS237" i="87"/>
  <c r="BQ237" i="87"/>
  <c r="BO237" i="87"/>
  <c r="BM237" i="87"/>
  <c r="BK237" i="87"/>
  <c r="BI237" i="87"/>
  <c r="BG237" i="87"/>
  <c r="AE237" i="87"/>
  <c r="CF236" i="87"/>
  <c r="E236" i="87" s="1"/>
  <c r="X235" i="87"/>
  <c r="Y235" i="87" s="1"/>
  <c r="AA235" i="87"/>
  <c r="AB235" i="87" s="1"/>
  <c r="Q235" i="87"/>
  <c r="Q214" i="74"/>
  <c r="L213" i="74"/>
  <c r="R224" i="74"/>
  <c r="K223" i="74"/>
  <c r="B346" i="74"/>
  <c r="CF233" i="74"/>
  <c r="E233" i="74" s="1"/>
  <c r="S232" i="74"/>
  <c r="J232" i="74" s="1"/>
  <c r="V232" i="74"/>
  <c r="A232" i="74"/>
  <c r="CE234" i="74"/>
  <c r="P234" i="74" s="1"/>
  <c r="D234" i="74" s="1"/>
  <c r="Z235" i="74"/>
  <c r="BG235" i="74"/>
  <c r="BI235" i="74"/>
  <c r="BK235" i="74"/>
  <c r="BM235" i="74"/>
  <c r="BO235" i="74"/>
  <c r="BQ235" i="74"/>
  <c r="BS235" i="74"/>
  <c r="BU235" i="74"/>
  <c r="BW235" i="74"/>
  <c r="BY235" i="74"/>
  <c r="CA235" i="74"/>
  <c r="CC235" i="74"/>
  <c r="C235" i="74"/>
  <c r="N235" i="74" s="1"/>
  <c r="BH235" i="74"/>
  <c r="BJ235" i="74"/>
  <c r="BL235" i="74"/>
  <c r="BN235" i="74"/>
  <c r="BP235" i="74"/>
  <c r="BR235" i="74"/>
  <c r="BT235" i="74"/>
  <c r="BV235" i="74"/>
  <c r="BX235" i="74"/>
  <c r="BZ235" i="74"/>
  <c r="CB235" i="74"/>
  <c r="CD235" i="74"/>
  <c r="AD210" i="87" l="1"/>
  <c r="AC211" i="87"/>
  <c r="AG237" i="87"/>
  <c r="AH237" i="87" s="1"/>
  <c r="AI237" i="87" s="1"/>
  <c r="AJ237" i="87" s="1"/>
  <c r="AK237" i="87" s="1"/>
  <c r="AL237" i="87" s="1"/>
  <c r="AM237" i="87" s="1"/>
  <c r="AN237" i="87" s="1"/>
  <c r="AO237" i="87" s="1"/>
  <c r="AP237" i="87" s="1"/>
  <c r="AQ237" i="87" s="1"/>
  <c r="AR237" i="87" s="1"/>
  <c r="AS237" i="87" s="1"/>
  <c r="AT237" i="87" s="1"/>
  <c r="AU237" i="87" s="1"/>
  <c r="AV237" i="87" s="1"/>
  <c r="AW237" i="87" s="1"/>
  <c r="AX237" i="87" s="1"/>
  <c r="AY237" i="87" s="1"/>
  <c r="AZ237" i="87" s="1"/>
  <c r="BA237" i="87" s="1"/>
  <c r="CE237" i="87"/>
  <c r="CF237" i="87"/>
  <c r="E237" i="87" s="1"/>
  <c r="U236" i="87"/>
  <c r="J236" i="87"/>
  <c r="T235" i="87"/>
  <c r="V237" i="87"/>
  <c r="R237" i="87"/>
  <c r="K237" i="87"/>
  <c r="A237" i="87"/>
  <c r="W237" i="87"/>
  <c r="S237" i="87"/>
  <c r="L237" i="87"/>
  <c r="CC238" i="87"/>
  <c r="CA238" i="87"/>
  <c r="BY238" i="87"/>
  <c r="BW238" i="87"/>
  <c r="BU238" i="87"/>
  <c r="BS238" i="87"/>
  <c r="BQ238" i="87"/>
  <c r="BO238" i="87"/>
  <c r="BM238" i="87"/>
  <c r="BK238" i="87"/>
  <c r="BI238" i="87"/>
  <c r="BG238" i="87"/>
  <c r="AE238" i="87"/>
  <c r="B239" i="87"/>
  <c r="CD238" i="87"/>
  <c r="CB238" i="87"/>
  <c r="BZ238" i="87"/>
  <c r="BX238" i="87"/>
  <c r="BV238" i="87"/>
  <c r="BT238" i="87"/>
  <c r="BR238" i="87"/>
  <c r="BP238" i="87"/>
  <c r="BN238" i="87"/>
  <c r="BL238" i="87"/>
  <c r="BJ238" i="87"/>
  <c r="BH238" i="87"/>
  <c r="CE238" i="87" s="1"/>
  <c r="Z238" i="87"/>
  <c r="BB238" i="87" s="1"/>
  <c r="P238" i="87"/>
  <c r="D238" i="87" s="1"/>
  <c r="C238" i="87"/>
  <c r="N238" i="87" s="1"/>
  <c r="AA236" i="87"/>
  <c r="AB236" i="87" s="1"/>
  <c r="Q236" i="87"/>
  <c r="X236" i="87"/>
  <c r="Y236" i="87" s="1"/>
  <c r="K224" i="74"/>
  <c r="R225" i="74"/>
  <c r="Q215" i="74"/>
  <c r="L214" i="74"/>
  <c r="B347" i="74"/>
  <c r="S233" i="74"/>
  <c r="J233" i="74" s="1"/>
  <c r="V233" i="74"/>
  <c r="A233" i="74"/>
  <c r="CE235" i="74"/>
  <c r="P235" i="74" s="1"/>
  <c r="D235" i="74" s="1"/>
  <c r="M232" i="74"/>
  <c r="Z236" i="74"/>
  <c r="BG236" i="74"/>
  <c r="BI236" i="74"/>
  <c r="BK236" i="74"/>
  <c r="BM236" i="74"/>
  <c r="BO236" i="74"/>
  <c r="BQ236" i="74"/>
  <c r="BS236" i="74"/>
  <c r="BU236" i="74"/>
  <c r="BW236" i="74"/>
  <c r="BY236" i="74"/>
  <c r="CA236" i="74"/>
  <c r="CC236" i="74"/>
  <c r="C236" i="74"/>
  <c r="N236" i="74" s="1"/>
  <c r="BH236" i="74"/>
  <c r="BJ236" i="74"/>
  <c r="BL236" i="74"/>
  <c r="BN236" i="74"/>
  <c r="BP236" i="74"/>
  <c r="BR236" i="74"/>
  <c r="BT236" i="74"/>
  <c r="BV236" i="74"/>
  <c r="BX236" i="74"/>
  <c r="BZ236" i="74"/>
  <c r="CB236" i="74"/>
  <c r="CD236" i="74"/>
  <c r="CF234" i="74"/>
  <c r="E234" i="74" s="1"/>
  <c r="AD211" i="87" l="1"/>
  <c r="AC212" i="87"/>
  <c r="W238" i="87"/>
  <c r="S238" i="87"/>
  <c r="L238" i="87"/>
  <c r="V238" i="87"/>
  <c r="R238" i="87"/>
  <c r="K238" i="87"/>
  <c r="A238" i="87"/>
  <c r="CF238" i="87"/>
  <c r="E238" i="87" s="1"/>
  <c r="X237" i="87"/>
  <c r="Y237" i="87" s="1"/>
  <c r="AA237" i="87"/>
  <c r="AB237" i="87" s="1"/>
  <c r="Q237" i="87"/>
  <c r="AG238" i="87"/>
  <c r="AH238" i="87" s="1"/>
  <c r="AI238" i="87" s="1"/>
  <c r="AJ238" i="87" s="1"/>
  <c r="AK238" i="87" s="1"/>
  <c r="AL238" i="87" s="1"/>
  <c r="AM238" i="87" s="1"/>
  <c r="AN238" i="87" s="1"/>
  <c r="AO238" i="87" s="1"/>
  <c r="AP238" i="87" s="1"/>
  <c r="AQ238" i="87" s="1"/>
  <c r="AR238" i="87" s="1"/>
  <c r="AS238" i="87" s="1"/>
  <c r="AT238" i="87" s="1"/>
  <c r="AU238" i="87" s="1"/>
  <c r="AV238" i="87" s="1"/>
  <c r="AW238" i="87" s="1"/>
  <c r="AX238" i="87" s="1"/>
  <c r="AY238" i="87" s="1"/>
  <c r="AZ238" i="87" s="1"/>
  <c r="BA238" i="87" s="1"/>
  <c r="U237" i="87"/>
  <c r="J237" i="87"/>
  <c r="T236" i="87"/>
  <c r="B240" i="87"/>
  <c r="CD239" i="87"/>
  <c r="CB239" i="87"/>
  <c r="BZ239" i="87"/>
  <c r="BX239" i="87"/>
  <c r="BV239" i="87"/>
  <c r="BT239" i="87"/>
  <c r="BR239" i="87"/>
  <c r="BP239" i="87"/>
  <c r="BN239" i="87"/>
  <c r="BL239" i="87"/>
  <c r="BJ239" i="87"/>
  <c r="BH239" i="87"/>
  <c r="Z239" i="87"/>
  <c r="BB239" i="87" s="1"/>
  <c r="P239" i="87"/>
  <c r="D239" i="87" s="1"/>
  <c r="C239" i="87"/>
  <c r="N239" i="87" s="1"/>
  <c r="CC239" i="87"/>
  <c r="CA239" i="87"/>
  <c r="BY239" i="87"/>
  <c r="BW239" i="87"/>
  <c r="BU239" i="87"/>
  <c r="BS239" i="87"/>
  <c r="BQ239" i="87"/>
  <c r="BO239" i="87"/>
  <c r="BM239" i="87"/>
  <c r="BK239" i="87"/>
  <c r="BI239" i="87"/>
  <c r="BG239" i="87"/>
  <c r="AE239" i="87"/>
  <c r="L215" i="74"/>
  <c r="Q216" i="74"/>
  <c r="K225" i="74"/>
  <c r="R226" i="74"/>
  <c r="B348" i="74"/>
  <c r="CF235" i="74"/>
  <c r="E235" i="74" s="1"/>
  <c r="S234" i="74"/>
  <c r="J234" i="74" s="1"/>
  <c r="V234" i="74"/>
  <c r="A234" i="74"/>
  <c r="S230" i="74"/>
  <c r="J230" i="74" s="1"/>
  <c r="V230" i="74"/>
  <c r="A230" i="74"/>
  <c r="CE236" i="74"/>
  <c r="P236" i="74" s="1"/>
  <c r="D236" i="74" s="1"/>
  <c r="Z237" i="74"/>
  <c r="BG237" i="74"/>
  <c r="BI237" i="74"/>
  <c r="BK237" i="74"/>
  <c r="BM237" i="74"/>
  <c r="BO237" i="74"/>
  <c r="BQ237" i="74"/>
  <c r="BS237" i="74"/>
  <c r="BU237" i="74"/>
  <c r="BW237" i="74"/>
  <c r="BY237" i="74"/>
  <c r="CA237" i="74"/>
  <c r="CC237" i="74"/>
  <c r="C237" i="74"/>
  <c r="N237" i="74" s="1"/>
  <c r="BH237" i="74"/>
  <c r="BJ237" i="74"/>
  <c r="BL237" i="74"/>
  <c r="BN237" i="74"/>
  <c r="BP237" i="74"/>
  <c r="BR237" i="74"/>
  <c r="BT237" i="74"/>
  <c r="BV237" i="74"/>
  <c r="BX237" i="74"/>
  <c r="BZ237" i="74"/>
  <c r="CB237" i="74"/>
  <c r="CD237" i="74"/>
  <c r="V231" i="74"/>
  <c r="A231" i="74"/>
  <c r="M233" i="74"/>
  <c r="AD212" i="87" l="1"/>
  <c r="AC213" i="87"/>
  <c r="V239" i="87"/>
  <c r="R239" i="87"/>
  <c r="K239" i="87"/>
  <c r="A239" i="87"/>
  <c r="W239" i="87"/>
  <c r="S239" i="87"/>
  <c r="L239" i="87"/>
  <c r="CE239" i="87"/>
  <c r="CC240" i="87"/>
  <c r="CA240" i="87"/>
  <c r="BY240" i="87"/>
  <c r="BW240" i="87"/>
  <c r="BU240" i="87"/>
  <c r="BS240" i="87"/>
  <c r="BQ240" i="87"/>
  <c r="BO240" i="87"/>
  <c r="BM240" i="87"/>
  <c r="BK240" i="87"/>
  <c r="BI240" i="87"/>
  <c r="BG240" i="87"/>
  <c r="AE240" i="87"/>
  <c r="B241" i="87"/>
  <c r="CD240" i="87"/>
  <c r="CB240" i="87"/>
  <c r="BZ240" i="87"/>
  <c r="BX240" i="87"/>
  <c r="BV240" i="87"/>
  <c r="BT240" i="87"/>
  <c r="BR240" i="87"/>
  <c r="BP240" i="87"/>
  <c r="BN240" i="87"/>
  <c r="BL240" i="87"/>
  <c r="BJ240" i="87"/>
  <c r="BH240" i="87"/>
  <c r="CE240" i="87" s="1"/>
  <c r="Z240" i="87"/>
  <c r="BB240" i="87" s="1"/>
  <c r="P240" i="87"/>
  <c r="D240" i="87" s="1"/>
  <c r="C240" i="87"/>
  <c r="N240" i="87" s="1"/>
  <c r="CF239" i="87"/>
  <c r="E239" i="87" s="1"/>
  <c r="T237" i="87"/>
  <c r="AA238" i="87"/>
  <c r="AB238" i="87" s="1"/>
  <c r="Q238" i="87"/>
  <c r="X238" i="87"/>
  <c r="Y238" i="87" s="1"/>
  <c r="AG239" i="87"/>
  <c r="AH239" i="87" s="1"/>
  <c r="AI239" i="87" s="1"/>
  <c r="AJ239" i="87" s="1"/>
  <c r="AK239" i="87" s="1"/>
  <c r="AL239" i="87" s="1"/>
  <c r="AM239" i="87" s="1"/>
  <c r="AN239" i="87" s="1"/>
  <c r="AO239" i="87" s="1"/>
  <c r="AP239" i="87" s="1"/>
  <c r="AQ239" i="87" s="1"/>
  <c r="AR239" i="87" s="1"/>
  <c r="AS239" i="87" s="1"/>
  <c r="AT239" i="87" s="1"/>
  <c r="AU239" i="87" s="1"/>
  <c r="AV239" i="87" s="1"/>
  <c r="AW239" i="87" s="1"/>
  <c r="AX239" i="87" s="1"/>
  <c r="AY239" i="87" s="1"/>
  <c r="AZ239" i="87" s="1"/>
  <c r="BA239" i="87" s="1"/>
  <c r="U238" i="87"/>
  <c r="J238" i="87"/>
  <c r="R227" i="74"/>
  <c r="K226" i="74"/>
  <c r="W225" i="74"/>
  <c r="X225" i="74" s="1"/>
  <c r="W226" i="74"/>
  <c r="X226" i="74" s="1"/>
  <c r="W231" i="74"/>
  <c r="X231" i="74" s="1"/>
  <c r="Q217" i="74"/>
  <c r="L216" i="74"/>
  <c r="W230" i="74"/>
  <c r="X230" i="74" s="1"/>
  <c r="W229" i="74"/>
  <c r="X229" i="74" s="1"/>
  <c r="W228" i="74"/>
  <c r="X228" i="74" s="1"/>
  <c r="W227" i="74"/>
  <c r="X227" i="74" s="1"/>
  <c r="B349" i="74"/>
  <c r="U230" i="74"/>
  <c r="Z238" i="74"/>
  <c r="BG238" i="74"/>
  <c r="BI238" i="74"/>
  <c r="BK238" i="74"/>
  <c r="BM238" i="74"/>
  <c r="BO238" i="74"/>
  <c r="BQ238" i="74"/>
  <c r="BS238" i="74"/>
  <c r="BU238" i="74"/>
  <c r="BW238" i="74"/>
  <c r="BY238" i="74"/>
  <c r="CA238" i="74"/>
  <c r="CC238" i="74"/>
  <c r="C238" i="74"/>
  <c r="N238" i="74" s="1"/>
  <c r="BH238" i="74"/>
  <c r="BJ238" i="74"/>
  <c r="BL238" i="74"/>
  <c r="BN238" i="74"/>
  <c r="BP238" i="74"/>
  <c r="BR238" i="74"/>
  <c r="BT238" i="74"/>
  <c r="BV238" i="74"/>
  <c r="BX238" i="74"/>
  <c r="BZ238" i="74"/>
  <c r="CB238" i="74"/>
  <c r="CD238" i="74"/>
  <c r="S235" i="74"/>
  <c r="J235" i="74" s="1"/>
  <c r="V235" i="74"/>
  <c r="A235" i="74"/>
  <c r="Y230" i="74"/>
  <c r="CE237" i="74"/>
  <c r="P237" i="74" s="1"/>
  <c r="D237" i="74" s="1"/>
  <c r="CF236" i="74"/>
  <c r="E236" i="74" s="1"/>
  <c r="AA230" i="74"/>
  <c r="AB230" i="74" s="1"/>
  <c r="M234" i="74"/>
  <c r="AD213" i="87" l="1"/>
  <c r="AC214" i="87"/>
  <c r="W240" i="87"/>
  <c r="S240" i="87"/>
  <c r="L240" i="87"/>
  <c r="V240" i="87"/>
  <c r="R240" i="87"/>
  <c r="K240" i="87"/>
  <c r="A240" i="87"/>
  <c r="B242" i="87"/>
  <c r="CD241" i="87"/>
  <c r="CB241" i="87"/>
  <c r="BZ241" i="87"/>
  <c r="BX241" i="87"/>
  <c r="BV241" i="87"/>
  <c r="BT241" i="87"/>
  <c r="BR241" i="87"/>
  <c r="BP241" i="87"/>
  <c r="BN241" i="87"/>
  <c r="BL241" i="87"/>
  <c r="BJ241" i="87"/>
  <c r="BH241" i="87"/>
  <c r="Z241" i="87"/>
  <c r="BB241" i="87" s="1"/>
  <c r="P241" i="87"/>
  <c r="D241" i="87" s="1"/>
  <c r="C241" i="87"/>
  <c r="N241" i="87" s="1"/>
  <c r="CC241" i="87"/>
  <c r="CA241" i="87"/>
  <c r="BY241" i="87"/>
  <c r="BW241" i="87"/>
  <c r="BU241" i="87"/>
  <c r="BS241" i="87"/>
  <c r="BQ241" i="87"/>
  <c r="BO241" i="87"/>
  <c r="BM241" i="87"/>
  <c r="BK241" i="87"/>
  <c r="BI241" i="87"/>
  <c r="BG241" i="87"/>
  <c r="AE241" i="87"/>
  <c r="CF240" i="87"/>
  <c r="E240" i="87" s="1"/>
  <c r="U239" i="87"/>
  <c r="J239" i="87"/>
  <c r="T238" i="87"/>
  <c r="AG240" i="87"/>
  <c r="AH240" i="87" s="1"/>
  <c r="AI240" i="87" s="1"/>
  <c r="AJ240" i="87" s="1"/>
  <c r="AK240" i="87" s="1"/>
  <c r="AL240" i="87" s="1"/>
  <c r="AM240" i="87" s="1"/>
  <c r="AN240" i="87" s="1"/>
  <c r="AO240" i="87" s="1"/>
  <c r="AP240" i="87" s="1"/>
  <c r="AQ240" i="87" s="1"/>
  <c r="AR240" i="87" s="1"/>
  <c r="AS240" i="87" s="1"/>
  <c r="AT240" i="87" s="1"/>
  <c r="AU240" i="87" s="1"/>
  <c r="AV240" i="87" s="1"/>
  <c r="AW240" i="87" s="1"/>
  <c r="AX240" i="87" s="1"/>
  <c r="AY240" i="87" s="1"/>
  <c r="AZ240" i="87" s="1"/>
  <c r="BA240" i="87" s="1"/>
  <c r="X239" i="87"/>
  <c r="Y239" i="87" s="1"/>
  <c r="AA239" i="87"/>
  <c r="AB239" i="87" s="1"/>
  <c r="Q239" i="87"/>
  <c r="R228" i="74"/>
  <c r="K227" i="74"/>
  <c r="BB231" i="74"/>
  <c r="BB230" i="74" s="1"/>
  <c r="BB229" i="74" s="1"/>
  <c r="BB228" i="74" s="1"/>
  <c r="BB227" i="74" s="1"/>
  <c r="BB226" i="74" s="1"/>
  <c r="BB225" i="74" s="1"/>
  <c r="Q218" i="74"/>
  <c r="L217" i="74"/>
  <c r="B350" i="74"/>
  <c r="S236" i="74"/>
  <c r="J236" i="74" s="1"/>
  <c r="V236" i="74"/>
  <c r="A236" i="74"/>
  <c r="AA227" i="74"/>
  <c r="AB227" i="74" s="1"/>
  <c r="Y227" i="74"/>
  <c r="AA225" i="74"/>
  <c r="AB225" i="74" s="1"/>
  <c r="Y225" i="74"/>
  <c r="CE238" i="74"/>
  <c r="P238" i="74" s="1"/>
  <c r="D238" i="74" s="1"/>
  <c r="Z239" i="74"/>
  <c r="BG239" i="74"/>
  <c r="BI239" i="74"/>
  <c r="BK239" i="74"/>
  <c r="BM239" i="74"/>
  <c r="BO239" i="74"/>
  <c r="BQ239" i="74"/>
  <c r="BS239" i="74"/>
  <c r="BU239" i="74"/>
  <c r="BW239" i="74"/>
  <c r="BY239" i="74"/>
  <c r="CA239" i="74"/>
  <c r="CC239" i="74"/>
  <c r="C239" i="74"/>
  <c r="N239" i="74" s="1"/>
  <c r="BH239" i="74"/>
  <c r="BJ239" i="74"/>
  <c r="BL239" i="74"/>
  <c r="BN239" i="74"/>
  <c r="BP239" i="74"/>
  <c r="BR239" i="74"/>
  <c r="BT239" i="74"/>
  <c r="BV239" i="74"/>
  <c r="BX239" i="74"/>
  <c r="BZ239" i="74"/>
  <c r="CB239" i="74"/>
  <c r="CD239" i="74"/>
  <c r="AA229" i="74"/>
  <c r="AB229" i="74" s="1"/>
  <c r="Y229" i="74"/>
  <c r="AA226" i="74"/>
  <c r="AB226" i="74" s="1"/>
  <c r="Y226" i="74"/>
  <c r="AA231" i="74"/>
  <c r="AB231" i="74" s="1"/>
  <c r="Y231" i="74"/>
  <c r="S231" i="74"/>
  <c r="J231" i="74" s="1"/>
  <c r="AA228" i="74"/>
  <c r="AB228" i="74" s="1"/>
  <c r="Y228" i="74"/>
  <c r="M235" i="74"/>
  <c r="CF237" i="74"/>
  <c r="E237" i="74" s="1"/>
  <c r="AD214" i="87" l="1"/>
  <c r="AC215" i="87"/>
  <c r="T239" i="87"/>
  <c r="AG241" i="87"/>
  <c r="AH241" i="87" s="1"/>
  <c r="AI241" i="87" s="1"/>
  <c r="AJ241" i="87" s="1"/>
  <c r="AK241" i="87" s="1"/>
  <c r="AL241" i="87" s="1"/>
  <c r="AM241" i="87" s="1"/>
  <c r="AN241" i="87" s="1"/>
  <c r="AO241" i="87" s="1"/>
  <c r="AP241" i="87" s="1"/>
  <c r="AQ241" i="87" s="1"/>
  <c r="AR241" i="87" s="1"/>
  <c r="AS241" i="87" s="1"/>
  <c r="AT241" i="87" s="1"/>
  <c r="AU241" i="87" s="1"/>
  <c r="AV241" i="87" s="1"/>
  <c r="AW241" i="87" s="1"/>
  <c r="AX241" i="87" s="1"/>
  <c r="AY241" i="87" s="1"/>
  <c r="AZ241" i="87" s="1"/>
  <c r="BA241" i="87" s="1"/>
  <c r="V241" i="87"/>
  <c r="R241" i="87"/>
  <c r="K241" i="87"/>
  <c r="A241" i="87"/>
  <c r="W241" i="87"/>
  <c r="S241" i="87"/>
  <c r="L241" i="87"/>
  <c r="CE241" i="87"/>
  <c r="CC242" i="87"/>
  <c r="CA242" i="87"/>
  <c r="BY242" i="87"/>
  <c r="BW242" i="87"/>
  <c r="BU242" i="87"/>
  <c r="BS242" i="87"/>
  <c r="BQ242" i="87"/>
  <c r="BO242" i="87"/>
  <c r="BM242" i="87"/>
  <c r="BK242" i="87"/>
  <c r="BI242" i="87"/>
  <c r="BG242" i="87"/>
  <c r="AE242" i="87"/>
  <c r="B243" i="87"/>
  <c r="CD242" i="87"/>
  <c r="CB242" i="87"/>
  <c r="BZ242" i="87"/>
  <c r="BX242" i="87"/>
  <c r="BV242" i="87"/>
  <c r="BT242" i="87"/>
  <c r="BR242" i="87"/>
  <c r="BP242" i="87"/>
  <c r="BN242" i="87"/>
  <c r="BL242" i="87"/>
  <c r="BJ242" i="87"/>
  <c r="BH242" i="87"/>
  <c r="CE242" i="87" s="1"/>
  <c r="Z242" i="87"/>
  <c r="BB242" i="87" s="1"/>
  <c r="P242" i="87"/>
  <c r="D242" i="87" s="1"/>
  <c r="C242" i="87"/>
  <c r="N242" i="87" s="1"/>
  <c r="U240" i="87"/>
  <c r="J240" i="87"/>
  <c r="CF241" i="87"/>
  <c r="E241" i="87" s="1"/>
  <c r="AA240" i="87"/>
  <c r="AB240" i="87" s="1"/>
  <c r="Q240" i="87"/>
  <c r="X240" i="87"/>
  <c r="Y240" i="87" s="1"/>
  <c r="Q219" i="74"/>
  <c r="L218" i="74"/>
  <c r="R229" i="74"/>
  <c r="K228" i="74"/>
  <c r="B351" i="74"/>
  <c r="CF238" i="74"/>
  <c r="E238" i="74" s="1"/>
  <c r="U231" i="74"/>
  <c r="U232" i="74" s="1"/>
  <c r="U233" i="74" s="1"/>
  <c r="U234" i="74" s="1"/>
  <c r="U235" i="74" s="1"/>
  <c r="U236" i="74" s="1"/>
  <c r="CE239" i="74"/>
  <c r="P239" i="74" s="1"/>
  <c r="D239" i="74" s="1"/>
  <c r="Z240" i="74"/>
  <c r="BG240" i="74"/>
  <c r="BI240" i="74"/>
  <c r="BK240" i="74"/>
  <c r="BM240" i="74"/>
  <c r="BO240" i="74"/>
  <c r="BQ240" i="74"/>
  <c r="BS240" i="74"/>
  <c r="BU240" i="74"/>
  <c r="BW240" i="74"/>
  <c r="BY240" i="74"/>
  <c r="CA240" i="74"/>
  <c r="CC240" i="74"/>
  <c r="C240" i="74"/>
  <c r="N240" i="74" s="1"/>
  <c r="BH240" i="74"/>
  <c r="BJ240" i="74"/>
  <c r="BL240" i="74"/>
  <c r="BN240" i="74"/>
  <c r="BP240" i="74"/>
  <c r="BR240" i="74"/>
  <c r="BT240" i="74"/>
  <c r="BV240" i="74"/>
  <c r="BX240" i="74"/>
  <c r="BZ240" i="74"/>
  <c r="CB240" i="74"/>
  <c r="CD240" i="74"/>
  <c r="M236" i="74"/>
  <c r="AD215" i="87" l="1"/>
  <c r="AC216" i="87"/>
  <c r="W242" i="87"/>
  <c r="S242" i="87"/>
  <c r="L242" i="87"/>
  <c r="V242" i="87"/>
  <c r="R242" i="87"/>
  <c r="K242" i="87"/>
  <c r="A242" i="87"/>
  <c r="B244" i="87"/>
  <c r="CD243" i="87"/>
  <c r="CB243" i="87"/>
  <c r="BZ243" i="87"/>
  <c r="BX243" i="87"/>
  <c r="BV243" i="87"/>
  <c r="BT243" i="87"/>
  <c r="BR243" i="87"/>
  <c r="BP243" i="87"/>
  <c r="BN243" i="87"/>
  <c r="BL243" i="87"/>
  <c r="BJ243" i="87"/>
  <c r="BH243" i="87"/>
  <c r="Z243" i="87"/>
  <c r="BB243" i="87" s="1"/>
  <c r="P243" i="87"/>
  <c r="D243" i="87" s="1"/>
  <c r="C243" i="87"/>
  <c r="N243" i="87" s="1"/>
  <c r="CC243" i="87"/>
  <c r="CA243" i="87"/>
  <c r="BY243" i="87"/>
  <c r="BW243" i="87"/>
  <c r="BU243" i="87"/>
  <c r="BS243" i="87"/>
  <c r="BQ243" i="87"/>
  <c r="BO243" i="87"/>
  <c r="BM243" i="87"/>
  <c r="BK243" i="87"/>
  <c r="BI243" i="87"/>
  <c r="BG243" i="87"/>
  <c r="AE243" i="87"/>
  <c r="U241" i="87"/>
  <c r="J241" i="87"/>
  <c r="CF242" i="87"/>
  <c r="E242" i="87" s="1"/>
  <c r="T240" i="87"/>
  <c r="AG242" i="87"/>
  <c r="AH242" i="87" s="1"/>
  <c r="AI242" i="87" s="1"/>
  <c r="AJ242" i="87" s="1"/>
  <c r="AK242" i="87" s="1"/>
  <c r="AL242" i="87" s="1"/>
  <c r="AM242" i="87" s="1"/>
  <c r="AN242" i="87" s="1"/>
  <c r="AO242" i="87" s="1"/>
  <c r="AP242" i="87" s="1"/>
  <c r="AQ242" i="87" s="1"/>
  <c r="AR242" i="87" s="1"/>
  <c r="AS242" i="87" s="1"/>
  <c r="AT242" i="87" s="1"/>
  <c r="AU242" i="87" s="1"/>
  <c r="AV242" i="87" s="1"/>
  <c r="AW242" i="87" s="1"/>
  <c r="AX242" i="87" s="1"/>
  <c r="AY242" i="87" s="1"/>
  <c r="AZ242" i="87" s="1"/>
  <c r="BA242" i="87" s="1"/>
  <c r="X241" i="87"/>
  <c r="Y241" i="87" s="1"/>
  <c r="AA241" i="87"/>
  <c r="AB241" i="87" s="1"/>
  <c r="Q241" i="87"/>
  <c r="K229" i="74"/>
  <c r="R230" i="74"/>
  <c r="Q220" i="74"/>
  <c r="L219" i="74"/>
  <c r="B352" i="74"/>
  <c r="CF239" i="74"/>
  <c r="E239" i="74" s="1"/>
  <c r="CE240" i="74"/>
  <c r="P240" i="74" s="1"/>
  <c r="D240" i="74" s="1"/>
  <c r="Z241" i="74"/>
  <c r="BG241" i="74"/>
  <c r="BI241" i="74"/>
  <c r="BK241" i="74"/>
  <c r="BM241" i="74"/>
  <c r="BO241" i="74"/>
  <c r="BQ241" i="74"/>
  <c r="BS241" i="74"/>
  <c r="BU241" i="74"/>
  <c r="BW241" i="74"/>
  <c r="BY241" i="74"/>
  <c r="CA241" i="74"/>
  <c r="CC241" i="74"/>
  <c r="C241" i="74"/>
  <c r="N241" i="74" s="1"/>
  <c r="BH241" i="74"/>
  <c r="BJ241" i="74"/>
  <c r="BL241" i="74"/>
  <c r="BN241" i="74"/>
  <c r="BP241" i="74"/>
  <c r="BR241" i="74"/>
  <c r="BT241" i="74"/>
  <c r="BV241" i="74"/>
  <c r="BX241" i="74"/>
  <c r="BZ241" i="74"/>
  <c r="CB241" i="74"/>
  <c r="CD241" i="74"/>
  <c r="AD216" i="87" l="1"/>
  <c r="AC217" i="87"/>
  <c r="AG243" i="87"/>
  <c r="AH243" i="87" s="1"/>
  <c r="AI243" i="87" s="1"/>
  <c r="AJ243" i="87" s="1"/>
  <c r="AK243" i="87" s="1"/>
  <c r="AL243" i="87" s="1"/>
  <c r="AM243" i="87" s="1"/>
  <c r="AN243" i="87" s="1"/>
  <c r="AO243" i="87" s="1"/>
  <c r="AP243" i="87" s="1"/>
  <c r="AQ243" i="87" s="1"/>
  <c r="AR243" i="87" s="1"/>
  <c r="AS243" i="87" s="1"/>
  <c r="AT243" i="87" s="1"/>
  <c r="AU243" i="87" s="1"/>
  <c r="AV243" i="87" s="1"/>
  <c r="AW243" i="87" s="1"/>
  <c r="AX243" i="87" s="1"/>
  <c r="AY243" i="87" s="1"/>
  <c r="AZ243" i="87" s="1"/>
  <c r="BA243" i="87" s="1"/>
  <c r="V243" i="87"/>
  <c r="R243" i="87"/>
  <c r="K243" i="87"/>
  <c r="A243" i="87"/>
  <c r="W243" i="87"/>
  <c r="S243" i="87"/>
  <c r="L243" i="87"/>
  <c r="CE243" i="87"/>
  <c r="CF243" i="87" s="1"/>
  <c r="E243" i="87" s="1"/>
  <c r="CC244" i="87"/>
  <c r="CA244" i="87"/>
  <c r="BY244" i="87"/>
  <c r="BW244" i="87"/>
  <c r="BU244" i="87"/>
  <c r="BS244" i="87"/>
  <c r="BQ244" i="87"/>
  <c r="BO244" i="87"/>
  <c r="BM244" i="87"/>
  <c r="BK244" i="87"/>
  <c r="BI244" i="87"/>
  <c r="BG244" i="87"/>
  <c r="AE244" i="87"/>
  <c r="B245" i="87"/>
  <c r="CD244" i="87"/>
  <c r="CB244" i="87"/>
  <c r="BZ244" i="87"/>
  <c r="BX244" i="87"/>
  <c r="BV244" i="87"/>
  <c r="BT244" i="87"/>
  <c r="BR244" i="87"/>
  <c r="BP244" i="87"/>
  <c r="BN244" i="87"/>
  <c r="BL244" i="87"/>
  <c r="BJ244" i="87"/>
  <c r="BH244" i="87"/>
  <c r="CE244" i="87" s="1"/>
  <c r="Z244" i="87"/>
  <c r="BB244" i="87" s="1"/>
  <c r="P244" i="87"/>
  <c r="D244" i="87" s="1"/>
  <c r="C244" i="87"/>
  <c r="N244" i="87" s="1"/>
  <c r="U242" i="87"/>
  <c r="J242" i="87"/>
  <c r="T241" i="87"/>
  <c r="AA242" i="87"/>
  <c r="AB242" i="87" s="1"/>
  <c r="Q242" i="87"/>
  <c r="X242" i="87"/>
  <c r="Y242" i="87" s="1"/>
  <c r="K230" i="74"/>
  <c r="R231" i="74"/>
  <c r="L220" i="74"/>
  <c r="Q221" i="74"/>
  <c r="B353" i="74"/>
  <c r="CF240" i="74"/>
  <c r="E240" i="74" s="1"/>
  <c r="S239" i="74"/>
  <c r="J239" i="74" s="1"/>
  <c r="V239" i="74"/>
  <c r="A239" i="74"/>
  <c r="Z242" i="74"/>
  <c r="BG242" i="74"/>
  <c r="BI242" i="74"/>
  <c r="BK242" i="74"/>
  <c r="BM242" i="74"/>
  <c r="BO242" i="74"/>
  <c r="BQ242" i="74"/>
  <c r="BS242" i="74"/>
  <c r="BU242" i="74"/>
  <c r="BW242" i="74"/>
  <c r="BY242" i="74"/>
  <c r="CA242" i="74"/>
  <c r="CC242" i="74"/>
  <c r="C242" i="74"/>
  <c r="N242" i="74" s="1"/>
  <c r="BH242" i="74"/>
  <c r="BJ242" i="74"/>
  <c r="BL242" i="74"/>
  <c r="BN242" i="74"/>
  <c r="BP242" i="74"/>
  <c r="BR242" i="74"/>
  <c r="BT242" i="74"/>
  <c r="BV242" i="74"/>
  <c r="BX242" i="74"/>
  <c r="BZ242" i="74"/>
  <c r="CB242" i="74"/>
  <c r="CD242" i="74"/>
  <c r="CE241" i="74"/>
  <c r="P241" i="74" s="1"/>
  <c r="D241" i="74" s="1"/>
  <c r="AD217" i="87" l="1"/>
  <c r="AC218" i="87"/>
  <c r="T242" i="87"/>
  <c r="B246" i="87"/>
  <c r="CD245" i="87"/>
  <c r="CB245" i="87"/>
  <c r="BZ245" i="87"/>
  <c r="BX245" i="87"/>
  <c r="BV245" i="87"/>
  <c r="BT245" i="87"/>
  <c r="BR245" i="87"/>
  <c r="BP245" i="87"/>
  <c r="BN245" i="87"/>
  <c r="BL245" i="87"/>
  <c r="BJ245" i="87"/>
  <c r="BH245" i="87"/>
  <c r="Z245" i="87"/>
  <c r="BB245" i="87" s="1"/>
  <c r="P245" i="87"/>
  <c r="D245" i="87" s="1"/>
  <c r="C245" i="87"/>
  <c r="N245" i="87" s="1"/>
  <c r="CC245" i="87"/>
  <c r="CA245" i="87"/>
  <c r="BY245" i="87"/>
  <c r="BW245" i="87"/>
  <c r="BU245" i="87"/>
  <c r="BS245" i="87"/>
  <c r="BQ245" i="87"/>
  <c r="BO245" i="87"/>
  <c r="BM245" i="87"/>
  <c r="BK245" i="87"/>
  <c r="BI245" i="87"/>
  <c r="BG245" i="87"/>
  <c r="AE245" i="87"/>
  <c r="W244" i="87"/>
  <c r="S244" i="87"/>
  <c r="L244" i="87"/>
  <c r="V244" i="87"/>
  <c r="R244" i="87"/>
  <c r="K244" i="87"/>
  <c r="A244" i="87"/>
  <c r="CF244" i="87"/>
  <c r="E244" i="87" s="1"/>
  <c r="U243" i="87"/>
  <c r="J243" i="87"/>
  <c r="AG244" i="87"/>
  <c r="AH244" i="87" s="1"/>
  <c r="AI244" i="87" s="1"/>
  <c r="AJ244" i="87" s="1"/>
  <c r="AK244" i="87" s="1"/>
  <c r="AL244" i="87" s="1"/>
  <c r="AM244" i="87" s="1"/>
  <c r="AN244" i="87" s="1"/>
  <c r="AO244" i="87" s="1"/>
  <c r="AP244" i="87" s="1"/>
  <c r="AQ244" i="87" s="1"/>
  <c r="AR244" i="87" s="1"/>
  <c r="AS244" i="87" s="1"/>
  <c r="AT244" i="87" s="1"/>
  <c r="AU244" i="87" s="1"/>
  <c r="AV244" i="87" s="1"/>
  <c r="AW244" i="87" s="1"/>
  <c r="AX244" i="87" s="1"/>
  <c r="AY244" i="87" s="1"/>
  <c r="AZ244" i="87" s="1"/>
  <c r="BA244" i="87" s="1"/>
  <c r="X243" i="87"/>
  <c r="Y243" i="87" s="1"/>
  <c r="AA243" i="87"/>
  <c r="AB243" i="87" s="1"/>
  <c r="Q243" i="87"/>
  <c r="L221" i="74"/>
  <c r="Q222" i="74"/>
  <c r="R232" i="74"/>
  <c r="K231" i="74"/>
  <c r="B354" i="74"/>
  <c r="S240" i="74"/>
  <c r="J240" i="74" s="1"/>
  <c r="V240" i="74"/>
  <c r="A240" i="74"/>
  <c r="CE242" i="74"/>
  <c r="P242" i="74" s="1"/>
  <c r="D242" i="74" s="1"/>
  <c r="Z243" i="74"/>
  <c r="BG243" i="74"/>
  <c r="BI243" i="74"/>
  <c r="BK243" i="74"/>
  <c r="BM243" i="74"/>
  <c r="BO243" i="74"/>
  <c r="BQ243" i="74"/>
  <c r="BS243" i="74"/>
  <c r="BU243" i="74"/>
  <c r="BW243" i="74"/>
  <c r="BY243" i="74"/>
  <c r="CA243" i="74"/>
  <c r="CC243" i="74"/>
  <c r="C243" i="74"/>
  <c r="N243" i="74" s="1"/>
  <c r="BH243" i="74"/>
  <c r="BJ243" i="74"/>
  <c r="BL243" i="74"/>
  <c r="BN243" i="74"/>
  <c r="BP243" i="74"/>
  <c r="BR243" i="74"/>
  <c r="BT243" i="74"/>
  <c r="BV243" i="74"/>
  <c r="BX243" i="74"/>
  <c r="BZ243" i="74"/>
  <c r="CB243" i="74"/>
  <c r="CD243" i="74"/>
  <c r="CF241" i="74"/>
  <c r="E241" i="74" s="1"/>
  <c r="M239" i="74"/>
  <c r="AD218" i="87" l="1"/>
  <c r="AC219" i="87"/>
  <c r="AA244" i="87"/>
  <c r="AB244" i="87" s="1"/>
  <c r="Q244" i="87"/>
  <c r="X244" i="87"/>
  <c r="Y244" i="87" s="1"/>
  <c r="T243" i="87"/>
  <c r="U244" i="87"/>
  <c r="J244" i="87"/>
  <c r="AG245" i="87"/>
  <c r="AH245" i="87" s="1"/>
  <c r="AI245" i="87" s="1"/>
  <c r="AJ245" i="87" s="1"/>
  <c r="AK245" i="87" s="1"/>
  <c r="AL245" i="87" s="1"/>
  <c r="AM245" i="87" s="1"/>
  <c r="AN245" i="87" s="1"/>
  <c r="AO245" i="87" s="1"/>
  <c r="AP245" i="87" s="1"/>
  <c r="AQ245" i="87" s="1"/>
  <c r="AR245" i="87" s="1"/>
  <c r="AS245" i="87" s="1"/>
  <c r="AT245" i="87" s="1"/>
  <c r="AU245" i="87" s="1"/>
  <c r="AV245" i="87" s="1"/>
  <c r="AW245" i="87" s="1"/>
  <c r="AX245" i="87" s="1"/>
  <c r="AY245" i="87" s="1"/>
  <c r="AZ245" i="87" s="1"/>
  <c r="BA245" i="87" s="1"/>
  <c r="V245" i="87"/>
  <c r="R245" i="87"/>
  <c r="K245" i="87"/>
  <c r="A245" i="87"/>
  <c r="W245" i="87"/>
  <c r="S245" i="87"/>
  <c r="L245" i="87"/>
  <c r="CE245" i="87"/>
  <c r="CF245" i="87" s="1"/>
  <c r="E245" i="87" s="1"/>
  <c r="CC246" i="87"/>
  <c r="CA246" i="87"/>
  <c r="BY246" i="87"/>
  <c r="BW246" i="87"/>
  <c r="BU246" i="87"/>
  <c r="BS246" i="87"/>
  <c r="BQ246" i="87"/>
  <c r="BO246" i="87"/>
  <c r="BM246" i="87"/>
  <c r="BK246" i="87"/>
  <c r="BI246" i="87"/>
  <c r="BG246" i="87"/>
  <c r="AE246" i="87"/>
  <c r="B247" i="87"/>
  <c r="CD246" i="87"/>
  <c r="CB246" i="87"/>
  <c r="BZ246" i="87"/>
  <c r="BX246" i="87"/>
  <c r="BV246" i="87"/>
  <c r="BT246" i="87"/>
  <c r="BR246" i="87"/>
  <c r="BP246" i="87"/>
  <c r="BN246" i="87"/>
  <c r="BL246" i="87"/>
  <c r="BJ246" i="87"/>
  <c r="BH246" i="87"/>
  <c r="CE246" i="87" s="1"/>
  <c r="Z246" i="87"/>
  <c r="BB246" i="87" s="1"/>
  <c r="P246" i="87"/>
  <c r="D246" i="87" s="1"/>
  <c r="C246" i="87"/>
  <c r="N246" i="87" s="1"/>
  <c r="Q223" i="74"/>
  <c r="L222" i="74"/>
  <c r="R233" i="74"/>
  <c r="K232" i="74"/>
  <c r="B355" i="74"/>
  <c r="CF242" i="74"/>
  <c r="E242" i="74" s="1"/>
  <c r="S241" i="74"/>
  <c r="J241" i="74" s="1"/>
  <c r="V241" i="74"/>
  <c r="A241" i="74"/>
  <c r="CE243" i="74"/>
  <c r="P243" i="74" s="1"/>
  <c r="D243" i="74" s="1"/>
  <c r="Z244" i="74"/>
  <c r="BG244" i="74"/>
  <c r="BI244" i="74"/>
  <c r="BK244" i="74"/>
  <c r="BM244" i="74"/>
  <c r="BO244" i="74"/>
  <c r="BQ244" i="74"/>
  <c r="BS244" i="74"/>
  <c r="BU244" i="74"/>
  <c r="BW244" i="74"/>
  <c r="BY244" i="74"/>
  <c r="CA244" i="74"/>
  <c r="CC244" i="74"/>
  <c r="C244" i="74"/>
  <c r="N244" i="74" s="1"/>
  <c r="BH244" i="74"/>
  <c r="BJ244" i="74"/>
  <c r="BL244" i="74"/>
  <c r="BN244" i="74"/>
  <c r="BP244" i="74"/>
  <c r="BR244" i="74"/>
  <c r="BT244" i="74"/>
  <c r="BV244" i="74"/>
  <c r="BX244" i="74"/>
  <c r="BZ244" i="74"/>
  <c r="CB244" i="74"/>
  <c r="CD244" i="74"/>
  <c r="S238" i="74"/>
  <c r="J238" i="74" s="1"/>
  <c r="V238" i="74"/>
  <c r="A238" i="74"/>
  <c r="V237" i="74"/>
  <c r="A237" i="74"/>
  <c r="M240" i="74"/>
  <c r="AD219" i="87" l="1"/>
  <c r="AC220" i="87"/>
  <c r="B248" i="87"/>
  <c r="CD247" i="87"/>
  <c r="CB247" i="87"/>
  <c r="BZ247" i="87"/>
  <c r="BX247" i="87"/>
  <c r="BV247" i="87"/>
  <c r="BT247" i="87"/>
  <c r="BR247" i="87"/>
  <c r="BP247" i="87"/>
  <c r="BN247" i="87"/>
  <c r="BL247" i="87"/>
  <c r="BJ247" i="87"/>
  <c r="BH247" i="87"/>
  <c r="Z247" i="87"/>
  <c r="BB247" i="87" s="1"/>
  <c r="P247" i="87"/>
  <c r="D247" i="87" s="1"/>
  <c r="C247" i="87"/>
  <c r="N247" i="87" s="1"/>
  <c r="CC247" i="87"/>
  <c r="CA247" i="87"/>
  <c r="BY247" i="87"/>
  <c r="BW247" i="87"/>
  <c r="BU247" i="87"/>
  <c r="BS247" i="87"/>
  <c r="BQ247" i="87"/>
  <c r="BO247" i="87"/>
  <c r="BM247" i="87"/>
  <c r="BK247" i="87"/>
  <c r="BI247" i="87"/>
  <c r="BG247" i="87"/>
  <c r="AE247" i="87"/>
  <c r="T244" i="87"/>
  <c r="W246" i="87"/>
  <c r="S246" i="87"/>
  <c r="L246" i="87"/>
  <c r="V246" i="87"/>
  <c r="R246" i="87"/>
  <c r="K246" i="87"/>
  <c r="A246" i="87"/>
  <c r="CF246" i="87"/>
  <c r="E246" i="87" s="1"/>
  <c r="U245" i="87"/>
  <c r="J245" i="87"/>
  <c r="AG246" i="87"/>
  <c r="AH246" i="87" s="1"/>
  <c r="AI246" i="87" s="1"/>
  <c r="AJ246" i="87" s="1"/>
  <c r="AK246" i="87" s="1"/>
  <c r="AL246" i="87" s="1"/>
  <c r="AM246" i="87" s="1"/>
  <c r="AN246" i="87" s="1"/>
  <c r="AO246" i="87" s="1"/>
  <c r="AP246" i="87" s="1"/>
  <c r="AQ246" i="87" s="1"/>
  <c r="AR246" i="87" s="1"/>
  <c r="AS246" i="87" s="1"/>
  <c r="AT246" i="87" s="1"/>
  <c r="AU246" i="87" s="1"/>
  <c r="AV246" i="87" s="1"/>
  <c r="AW246" i="87" s="1"/>
  <c r="AX246" i="87" s="1"/>
  <c r="AY246" i="87" s="1"/>
  <c r="AZ246" i="87" s="1"/>
  <c r="BA246" i="87" s="1"/>
  <c r="X245" i="87"/>
  <c r="Y245" i="87" s="1"/>
  <c r="AA245" i="87"/>
  <c r="AB245" i="87" s="1"/>
  <c r="Q245" i="87"/>
  <c r="W237" i="74"/>
  <c r="X237" i="74" s="1"/>
  <c r="W235" i="74"/>
  <c r="X235" i="74" s="1"/>
  <c r="W236" i="74"/>
  <c r="X236" i="74" s="1"/>
  <c r="W232" i="74"/>
  <c r="X232" i="74" s="1"/>
  <c r="W233" i="74"/>
  <c r="X233" i="74" s="1"/>
  <c r="W234" i="74"/>
  <c r="X234" i="74" s="1"/>
  <c r="W238" i="74"/>
  <c r="X238" i="74" s="1"/>
  <c r="Y238" i="74" s="1"/>
  <c r="L223" i="74"/>
  <c r="Q224" i="74"/>
  <c r="R234" i="74"/>
  <c r="K233" i="74"/>
  <c r="B356" i="74"/>
  <c r="CF243" i="74"/>
  <c r="E243" i="74" s="1"/>
  <c r="CE244" i="74"/>
  <c r="P244" i="74" s="1"/>
  <c r="D244" i="74" s="1"/>
  <c r="Z245" i="74"/>
  <c r="BG245" i="74"/>
  <c r="BI245" i="74"/>
  <c r="BK245" i="74"/>
  <c r="BM245" i="74"/>
  <c r="BO245" i="74"/>
  <c r="BQ245" i="74"/>
  <c r="BS245" i="74"/>
  <c r="BU245" i="74"/>
  <c r="BW245" i="74"/>
  <c r="BY245" i="74"/>
  <c r="CA245" i="74"/>
  <c r="CC245" i="74"/>
  <c r="C245" i="74"/>
  <c r="N245" i="74" s="1"/>
  <c r="BH245" i="74"/>
  <c r="BJ245" i="74"/>
  <c r="BL245" i="74"/>
  <c r="BN245" i="74"/>
  <c r="BP245" i="74"/>
  <c r="BR245" i="74"/>
  <c r="BT245" i="74"/>
  <c r="BV245" i="74"/>
  <c r="BX245" i="74"/>
  <c r="BZ245" i="74"/>
  <c r="CB245" i="74"/>
  <c r="CD245" i="74"/>
  <c r="M241" i="74"/>
  <c r="AA238" i="74"/>
  <c r="AB238" i="74" s="1"/>
  <c r="S242" i="74"/>
  <c r="J242" i="74" s="1"/>
  <c r="V242" i="74"/>
  <c r="A242" i="74"/>
  <c r="AD220" i="87" l="1"/>
  <c r="AC221" i="87"/>
  <c r="T245" i="87"/>
  <c r="U246" i="87"/>
  <c r="J246" i="87"/>
  <c r="AA246" i="87"/>
  <c r="AB246" i="87" s="1"/>
  <c r="Q246" i="87"/>
  <c r="X246" i="87"/>
  <c r="Y246" i="87" s="1"/>
  <c r="AG247" i="87"/>
  <c r="AH247" i="87" s="1"/>
  <c r="AI247" i="87" s="1"/>
  <c r="AJ247" i="87" s="1"/>
  <c r="AK247" i="87" s="1"/>
  <c r="AL247" i="87" s="1"/>
  <c r="AM247" i="87" s="1"/>
  <c r="AN247" i="87" s="1"/>
  <c r="AO247" i="87" s="1"/>
  <c r="AP247" i="87" s="1"/>
  <c r="AQ247" i="87" s="1"/>
  <c r="AR247" i="87" s="1"/>
  <c r="AS247" i="87" s="1"/>
  <c r="AT247" i="87" s="1"/>
  <c r="AU247" i="87" s="1"/>
  <c r="AV247" i="87" s="1"/>
  <c r="AW247" i="87" s="1"/>
  <c r="AX247" i="87" s="1"/>
  <c r="AY247" i="87" s="1"/>
  <c r="AZ247" i="87" s="1"/>
  <c r="BA247" i="87" s="1"/>
  <c r="V247" i="87"/>
  <c r="R247" i="87"/>
  <c r="K247" i="87"/>
  <c r="A247" i="87"/>
  <c r="W247" i="87"/>
  <c r="S247" i="87"/>
  <c r="L247" i="87"/>
  <c r="CE247" i="87"/>
  <c r="CF247" i="87" s="1"/>
  <c r="E247" i="87" s="1"/>
  <c r="CC248" i="87"/>
  <c r="CA248" i="87"/>
  <c r="BY248" i="87"/>
  <c r="BW248" i="87"/>
  <c r="BU248" i="87"/>
  <c r="BS248" i="87"/>
  <c r="BQ248" i="87"/>
  <c r="BO248" i="87"/>
  <c r="BM248" i="87"/>
  <c r="BK248" i="87"/>
  <c r="BI248" i="87"/>
  <c r="BG248" i="87"/>
  <c r="AE248" i="87"/>
  <c r="B249" i="87"/>
  <c r="CD248" i="87"/>
  <c r="CB248" i="87"/>
  <c r="BZ248" i="87"/>
  <c r="BX248" i="87"/>
  <c r="BV248" i="87"/>
  <c r="BT248" i="87"/>
  <c r="BR248" i="87"/>
  <c r="BP248" i="87"/>
  <c r="BN248" i="87"/>
  <c r="BL248" i="87"/>
  <c r="BJ248" i="87"/>
  <c r="BH248" i="87"/>
  <c r="Z248" i="87"/>
  <c r="BB248" i="87" s="1"/>
  <c r="P248" i="87"/>
  <c r="D248" i="87" s="1"/>
  <c r="C248" i="87"/>
  <c r="N248" i="87" s="1"/>
  <c r="BB238" i="74"/>
  <c r="BB237" i="74" s="1"/>
  <c r="BB236" i="74" s="1"/>
  <c r="BB235" i="74" s="1"/>
  <c r="BB234" i="74" s="1"/>
  <c r="BB233" i="74" s="1"/>
  <c r="BB232" i="74" s="1"/>
  <c r="L224" i="74"/>
  <c r="Q225" i="74"/>
  <c r="K234" i="74"/>
  <c r="R235" i="74"/>
  <c r="CF244" i="74"/>
  <c r="E244" i="74" s="1"/>
  <c r="B357" i="74"/>
  <c r="S243" i="74"/>
  <c r="J243" i="74" s="1"/>
  <c r="V243" i="74"/>
  <c r="A243" i="74"/>
  <c r="AA236" i="74"/>
  <c r="AB236" i="74" s="1"/>
  <c r="Y236" i="74"/>
  <c r="Z246" i="74"/>
  <c r="BG246" i="74"/>
  <c r="BI246" i="74"/>
  <c r="BK246" i="74"/>
  <c r="BM246" i="74"/>
  <c r="BO246" i="74"/>
  <c r="BQ246" i="74"/>
  <c r="BS246" i="74"/>
  <c r="BU246" i="74"/>
  <c r="BW246" i="74"/>
  <c r="BY246" i="74"/>
  <c r="CA246" i="74"/>
  <c r="CC246" i="74"/>
  <c r="C246" i="74"/>
  <c r="N246" i="74" s="1"/>
  <c r="BH246" i="74"/>
  <c r="BJ246" i="74"/>
  <c r="BL246" i="74"/>
  <c r="BN246" i="74"/>
  <c r="BP246" i="74"/>
  <c r="BR246" i="74"/>
  <c r="BT246" i="74"/>
  <c r="BV246" i="74"/>
  <c r="BX246" i="74"/>
  <c r="BZ246" i="74"/>
  <c r="CB246" i="74"/>
  <c r="CD246" i="74"/>
  <c r="AA233" i="74"/>
  <c r="AB233" i="74" s="1"/>
  <c r="Y233" i="74"/>
  <c r="AA232" i="74"/>
  <c r="AB232" i="74" s="1"/>
  <c r="Y232" i="74"/>
  <c r="M242" i="74"/>
  <c r="AA237" i="74"/>
  <c r="AB237" i="74" s="1"/>
  <c r="Y237" i="74"/>
  <c r="S237" i="74"/>
  <c r="J237" i="74" s="1"/>
  <c r="AA235" i="74"/>
  <c r="AB235" i="74" s="1"/>
  <c r="Y235" i="74"/>
  <c r="CE245" i="74"/>
  <c r="P245" i="74" s="1"/>
  <c r="D245" i="74" s="1"/>
  <c r="AA234" i="74"/>
  <c r="AB234" i="74" s="1"/>
  <c r="Y234" i="74"/>
  <c r="AD221" i="87" l="1"/>
  <c r="AC222" i="87"/>
  <c r="W248" i="87"/>
  <c r="S248" i="87"/>
  <c r="L248" i="87"/>
  <c r="V248" i="87"/>
  <c r="R248" i="87"/>
  <c r="K248" i="87"/>
  <c r="A248" i="87"/>
  <c r="T246" i="87"/>
  <c r="CE248" i="87"/>
  <c r="B250" i="87"/>
  <c r="CD249" i="87"/>
  <c r="CB249" i="87"/>
  <c r="BZ249" i="87"/>
  <c r="BX249" i="87"/>
  <c r="BV249" i="87"/>
  <c r="BT249" i="87"/>
  <c r="BR249" i="87"/>
  <c r="BP249" i="87"/>
  <c r="BN249" i="87"/>
  <c r="BL249" i="87"/>
  <c r="BJ249" i="87"/>
  <c r="BH249" i="87"/>
  <c r="Z249" i="87"/>
  <c r="BB249" i="87" s="1"/>
  <c r="P249" i="87"/>
  <c r="D249" i="87" s="1"/>
  <c r="C249" i="87"/>
  <c r="N249" i="87" s="1"/>
  <c r="CC249" i="87"/>
  <c r="CA249" i="87"/>
  <c r="BY249" i="87"/>
  <c r="BW249" i="87"/>
  <c r="BU249" i="87"/>
  <c r="BS249" i="87"/>
  <c r="BQ249" i="87"/>
  <c r="BO249" i="87"/>
  <c r="BM249" i="87"/>
  <c r="BK249" i="87"/>
  <c r="BI249" i="87"/>
  <c r="BG249" i="87"/>
  <c r="AE249" i="87"/>
  <c r="CF248" i="87"/>
  <c r="E248" i="87" s="1"/>
  <c r="U247" i="87"/>
  <c r="J247" i="87"/>
  <c r="AG248" i="87"/>
  <c r="AH248" i="87" s="1"/>
  <c r="AI248" i="87" s="1"/>
  <c r="AJ248" i="87" s="1"/>
  <c r="AK248" i="87" s="1"/>
  <c r="AL248" i="87" s="1"/>
  <c r="AM248" i="87" s="1"/>
  <c r="AN248" i="87" s="1"/>
  <c r="AO248" i="87" s="1"/>
  <c r="AP248" i="87" s="1"/>
  <c r="AQ248" i="87" s="1"/>
  <c r="AR248" i="87" s="1"/>
  <c r="AS248" i="87" s="1"/>
  <c r="AT248" i="87" s="1"/>
  <c r="AU248" i="87" s="1"/>
  <c r="AV248" i="87" s="1"/>
  <c r="AW248" i="87" s="1"/>
  <c r="AX248" i="87" s="1"/>
  <c r="AY248" i="87" s="1"/>
  <c r="AZ248" i="87" s="1"/>
  <c r="BA248" i="87" s="1"/>
  <c r="X247" i="87"/>
  <c r="Y247" i="87" s="1"/>
  <c r="AA247" i="87"/>
  <c r="AB247" i="87" s="1"/>
  <c r="Q247" i="87"/>
  <c r="R236" i="74"/>
  <c r="K235" i="74"/>
  <c r="Q226" i="74"/>
  <c r="L225" i="74"/>
  <c r="B358" i="74"/>
  <c r="U237" i="74"/>
  <c r="U238" i="74" s="1"/>
  <c r="U239" i="74" s="1"/>
  <c r="U240" i="74" s="1"/>
  <c r="U241" i="74" s="1"/>
  <c r="U242" i="74" s="1"/>
  <c r="U243" i="74" s="1"/>
  <c r="CE246" i="74"/>
  <c r="P246" i="74" s="1"/>
  <c r="D246" i="74" s="1"/>
  <c r="Z247" i="74"/>
  <c r="BG247" i="74"/>
  <c r="BI247" i="74"/>
  <c r="BK247" i="74"/>
  <c r="BM247" i="74"/>
  <c r="BO247" i="74"/>
  <c r="BQ247" i="74"/>
  <c r="BS247" i="74"/>
  <c r="BU247" i="74"/>
  <c r="BW247" i="74"/>
  <c r="BY247" i="74"/>
  <c r="CA247" i="74"/>
  <c r="CC247" i="74"/>
  <c r="C247" i="74"/>
  <c r="N247" i="74" s="1"/>
  <c r="BH247" i="74"/>
  <c r="BJ247" i="74"/>
  <c r="BL247" i="74"/>
  <c r="BN247" i="74"/>
  <c r="BP247" i="74"/>
  <c r="BR247" i="74"/>
  <c r="BT247" i="74"/>
  <c r="BV247" i="74"/>
  <c r="BX247" i="74"/>
  <c r="BZ247" i="74"/>
  <c r="CB247" i="74"/>
  <c r="CD247" i="74"/>
  <c r="M243" i="74"/>
  <c r="CF245" i="74"/>
  <c r="E245" i="74" s="1"/>
  <c r="AD222" i="87" l="1"/>
  <c r="AC223" i="87"/>
  <c r="U248" i="87"/>
  <c r="J248" i="87"/>
  <c r="T247" i="87"/>
  <c r="AG249" i="87"/>
  <c r="AH249" i="87" s="1"/>
  <c r="AI249" i="87" s="1"/>
  <c r="AJ249" i="87" s="1"/>
  <c r="AK249" i="87" s="1"/>
  <c r="AL249" i="87" s="1"/>
  <c r="AM249" i="87" s="1"/>
  <c r="AN249" i="87" s="1"/>
  <c r="AO249" i="87" s="1"/>
  <c r="AP249" i="87" s="1"/>
  <c r="AQ249" i="87" s="1"/>
  <c r="AR249" i="87" s="1"/>
  <c r="AS249" i="87" s="1"/>
  <c r="AT249" i="87" s="1"/>
  <c r="AU249" i="87" s="1"/>
  <c r="AV249" i="87" s="1"/>
  <c r="AW249" i="87" s="1"/>
  <c r="AX249" i="87" s="1"/>
  <c r="AY249" i="87" s="1"/>
  <c r="AZ249" i="87" s="1"/>
  <c r="BA249" i="87" s="1"/>
  <c r="V249" i="87"/>
  <c r="R249" i="87"/>
  <c r="K249" i="87"/>
  <c r="A249" i="87"/>
  <c r="W249" i="87"/>
  <c r="S249" i="87"/>
  <c r="L249" i="87"/>
  <c r="CE249" i="87"/>
  <c r="CF249" i="87" s="1"/>
  <c r="E249" i="87" s="1"/>
  <c r="CC250" i="87"/>
  <c r="CA250" i="87"/>
  <c r="BY250" i="87"/>
  <c r="BW250" i="87"/>
  <c r="BU250" i="87"/>
  <c r="BS250" i="87"/>
  <c r="BQ250" i="87"/>
  <c r="BO250" i="87"/>
  <c r="BM250" i="87"/>
  <c r="BK250" i="87"/>
  <c r="BI250" i="87"/>
  <c r="BG250" i="87"/>
  <c r="AE250" i="87"/>
  <c r="B251" i="87"/>
  <c r="CD250" i="87"/>
  <c r="CB250" i="87"/>
  <c r="BZ250" i="87"/>
  <c r="BX250" i="87"/>
  <c r="BV250" i="87"/>
  <c r="BT250" i="87"/>
  <c r="BR250" i="87"/>
  <c r="BP250" i="87"/>
  <c r="BN250" i="87"/>
  <c r="BL250" i="87"/>
  <c r="BJ250" i="87"/>
  <c r="BH250" i="87"/>
  <c r="CE250" i="87" s="1"/>
  <c r="Z250" i="87"/>
  <c r="BB250" i="87" s="1"/>
  <c r="P250" i="87"/>
  <c r="D250" i="87" s="1"/>
  <c r="C250" i="87"/>
  <c r="N250" i="87" s="1"/>
  <c r="AA248" i="87"/>
  <c r="AB248" i="87" s="1"/>
  <c r="Q248" i="87"/>
  <c r="X248" i="87"/>
  <c r="Y248" i="87" s="1"/>
  <c r="Q227" i="74"/>
  <c r="L226" i="74"/>
  <c r="K236" i="74"/>
  <c r="R237" i="74"/>
  <c r="B359" i="74"/>
  <c r="CF246" i="74"/>
  <c r="E246" i="74" s="1"/>
  <c r="Z248" i="74"/>
  <c r="BG248" i="74"/>
  <c r="BI248" i="74"/>
  <c r="BK248" i="74"/>
  <c r="BM248" i="74"/>
  <c r="BO248" i="74"/>
  <c r="BQ248" i="74"/>
  <c r="BS248" i="74"/>
  <c r="BU248" i="74"/>
  <c r="BW248" i="74"/>
  <c r="BY248" i="74"/>
  <c r="CA248" i="74"/>
  <c r="CC248" i="74"/>
  <c r="C248" i="74"/>
  <c r="N248" i="74" s="1"/>
  <c r="BH248" i="74"/>
  <c r="BJ248" i="74"/>
  <c r="BL248" i="74"/>
  <c r="BN248" i="74"/>
  <c r="BP248" i="74"/>
  <c r="BR248" i="74"/>
  <c r="BT248" i="74"/>
  <c r="BV248" i="74"/>
  <c r="BX248" i="74"/>
  <c r="BZ248" i="74"/>
  <c r="CB248" i="74"/>
  <c r="CD248" i="74"/>
  <c r="CE247" i="74"/>
  <c r="P247" i="74" s="1"/>
  <c r="D247" i="74" s="1"/>
  <c r="AD223" i="87" l="1"/>
  <c r="AC224" i="87"/>
  <c r="W250" i="87"/>
  <c r="S250" i="87"/>
  <c r="L250" i="87"/>
  <c r="V250" i="87"/>
  <c r="R250" i="87"/>
  <c r="K250" i="87"/>
  <c r="A250" i="87"/>
  <c r="B252" i="87"/>
  <c r="CD251" i="87"/>
  <c r="CB251" i="87"/>
  <c r="BZ251" i="87"/>
  <c r="BX251" i="87"/>
  <c r="BV251" i="87"/>
  <c r="BT251" i="87"/>
  <c r="BR251" i="87"/>
  <c r="BP251" i="87"/>
  <c r="BN251" i="87"/>
  <c r="BL251" i="87"/>
  <c r="BJ251" i="87"/>
  <c r="BH251" i="87"/>
  <c r="Z251" i="87"/>
  <c r="BB251" i="87" s="1"/>
  <c r="P251" i="87"/>
  <c r="D251" i="87" s="1"/>
  <c r="C251" i="87"/>
  <c r="N251" i="87" s="1"/>
  <c r="CC251" i="87"/>
  <c r="CA251" i="87"/>
  <c r="BY251" i="87"/>
  <c r="BW251" i="87"/>
  <c r="BU251" i="87"/>
  <c r="BS251" i="87"/>
  <c r="BQ251" i="87"/>
  <c r="BO251" i="87"/>
  <c r="BM251" i="87"/>
  <c r="BK251" i="87"/>
  <c r="BI251" i="87"/>
  <c r="BG251" i="87"/>
  <c r="AE251" i="87"/>
  <c r="CF250" i="87"/>
  <c r="E250" i="87" s="1"/>
  <c r="U249" i="87"/>
  <c r="J249" i="87"/>
  <c r="AG250" i="87"/>
  <c r="AH250" i="87" s="1"/>
  <c r="AI250" i="87" s="1"/>
  <c r="AJ250" i="87" s="1"/>
  <c r="AK250" i="87" s="1"/>
  <c r="AL250" i="87" s="1"/>
  <c r="AM250" i="87" s="1"/>
  <c r="AN250" i="87" s="1"/>
  <c r="AO250" i="87" s="1"/>
  <c r="AP250" i="87" s="1"/>
  <c r="AQ250" i="87" s="1"/>
  <c r="AR250" i="87" s="1"/>
  <c r="AS250" i="87" s="1"/>
  <c r="AT250" i="87" s="1"/>
  <c r="AU250" i="87" s="1"/>
  <c r="AV250" i="87" s="1"/>
  <c r="AW250" i="87" s="1"/>
  <c r="AX250" i="87" s="1"/>
  <c r="AY250" i="87" s="1"/>
  <c r="AZ250" i="87" s="1"/>
  <c r="BA250" i="87" s="1"/>
  <c r="X249" i="87"/>
  <c r="Y249" i="87" s="1"/>
  <c r="AA249" i="87"/>
  <c r="AB249" i="87" s="1"/>
  <c r="Q249" i="87"/>
  <c r="T248" i="87"/>
  <c r="Q228" i="74"/>
  <c r="L227" i="74"/>
  <c r="R238" i="74"/>
  <c r="K237" i="74"/>
  <c r="B360" i="74"/>
  <c r="S246" i="74"/>
  <c r="J246" i="74" s="1"/>
  <c r="V246" i="74"/>
  <c r="A246" i="74"/>
  <c r="CE248" i="74"/>
  <c r="P248" i="74" s="1"/>
  <c r="D248" i="74" s="1"/>
  <c r="Z249" i="74"/>
  <c r="BG249" i="74"/>
  <c r="BI249" i="74"/>
  <c r="BK249" i="74"/>
  <c r="BM249" i="74"/>
  <c r="BO249" i="74"/>
  <c r="BQ249" i="74"/>
  <c r="BS249" i="74"/>
  <c r="BU249" i="74"/>
  <c r="BW249" i="74"/>
  <c r="BY249" i="74"/>
  <c r="CA249" i="74"/>
  <c r="CC249" i="74"/>
  <c r="C249" i="74"/>
  <c r="N249" i="74" s="1"/>
  <c r="BH249" i="74"/>
  <c r="BJ249" i="74"/>
  <c r="BL249" i="74"/>
  <c r="BN249" i="74"/>
  <c r="BP249" i="74"/>
  <c r="BR249" i="74"/>
  <c r="BT249" i="74"/>
  <c r="BV249" i="74"/>
  <c r="BX249" i="74"/>
  <c r="BZ249" i="74"/>
  <c r="CB249" i="74"/>
  <c r="CD249" i="74"/>
  <c r="CF247" i="74"/>
  <c r="E247" i="74" s="1"/>
  <c r="AD224" i="87" l="1"/>
  <c r="AC225" i="87"/>
  <c r="T249" i="87"/>
  <c r="AG251" i="87"/>
  <c r="AH251" i="87" s="1"/>
  <c r="AI251" i="87" s="1"/>
  <c r="AJ251" i="87" s="1"/>
  <c r="AK251" i="87" s="1"/>
  <c r="AL251" i="87" s="1"/>
  <c r="AM251" i="87" s="1"/>
  <c r="AN251" i="87" s="1"/>
  <c r="AO251" i="87" s="1"/>
  <c r="AP251" i="87" s="1"/>
  <c r="AQ251" i="87" s="1"/>
  <c r="AR251" i="87" s="1"/>
  <c r="AS251" i="87" s="1"/>
  <c r="AT251" i="87" s="1"/>
  <c r="AU251" i="87" s="1"/>
  <c r="AV251" i="87" s="1"/>
  <c r="AW251" i="87" s="1"/>
  <c r="AX251" i="87" s="1"/>
  <c r="AY251" i="87" s="1"/>
  <c r="AZ251" i="87" s="1"/>
  <c r="BA251" i="87" s="1"/>
  <c r="V251" i="87"/>
  <c r="R251" i="87"/>
  <c r="K251" i="87"/>
  <c r="A251" i="87"/>
  <c r="W251" i="87"/>
  <c r="S251" i="87"/>
  <c r="L251" i="87"/>
  <c r="CE251" i="87"/>
  <c r="CC252" i="87"/>
  <c r="CA252" i="87"/>
  <c r="BY252" i="87"/>
  <c r="BW252" i="87"/>
  <c r="BU252" i="87"/>
  <c r="BS252" i="87"/>
  <c r="BQ252" i="87"/>
  <c r="BO252" i="87"/>
  <c r="BM252" i="87"/>
  <c r="BK252" i="87"/>
  <c r="BI252" i="87"/>
  <c r="BG252" i="87"/>
  <c r="AE252" i="87"/>
  <c r="B253" i="87"/>
  <c r="CD252" i="87"/>
  <c r="CB252" i="87"/>
  <c r="BZ252" i="87"/>
  <c r="BX252" i="87"/>
  <c r="BV252" i="87"/>
  <c r="BT252" i="87"/>
  <c r="BR252" i="87"/>
  <c r="BP252" i="87"/>
  <c r="BN252" i="87"/>
  <c r="BL252" i="87"/>
  <c r="BJ252" i="87"/>
  <c r="BH252" i="87"/>
  <c r="CE252" i="87" s="1"/>
  <c r="Z252" i="87"/>
  <c r="BB252" i="87" s="1"/>
  <c r="P252" i="87"/>
  <c r="D252" i="87" s="1"/>
  <c r="C252" i="87"/>
  <c r="N252" i="87" s="1"/>
  <c r="U250" i="87"/>
  <c r="J250" i="87"/>
  <c r="CF251" i="87"/>
  <c r="E251" i="87" s="1"/>
  <c r="AA250" i="87"/>
  <c r="AB250" i="87" s="1"/>
  <c r="Q250" i="87"/>
  <c r="X250" i="87"/>
  <c r="Y250" i="87" s="1"/>
  <c r="R239" i="74"/>
  <c r="K238" i="74"/>
  <c r="L228" i="74"/>
  <c r="Q229" i="74"/>
  <c r="B361" i="74"/>
  <c r="CF248" i="74"/>
  <c r="E248" i="74" s="1"/>
  <c r="CE249" i="74"/>
  <c r="P249" i="74" s="1"/>
  <c r="D249" i="74" s="1"/>
  <c r="V245" i="74"/>
  <c r="A245" i="74"/>
  <c r="M246" i="74"/>
  <c r="S247" i="74"/>
  <c r="J247" i="74" s="1"/>
  <c r="V247" i="74"/>
  <c r="A247" i="74"/>
  <c r="Z250" i="74"/>
  <c r="BG250" i="74"/>
  <c r="BI250" i="74"/>
  <c r="BK250" i="74"/>
  <c r="BM250" i="74"/>
  <c r="BO250" i="74"/>
  <c r="BQ250" i="74"/>
  <c r="BS250" i="74"/>
  <c r="BU250" i="74"/>
  <c r="BW250" i="74"/>
  <c r="BY250" i="74"/>
  <c r="CA250" i="74"/>
  <c r="CC250" i="74"/>
  <c r="C250" i="74"/>
  <c r="N250" i="74" s="1"/>
  <c r="BH250" i="74"/>
  <c r="BJ250" i="74"/>
  <c r="BL250" i="74"/>
  <c r="BN250" i="74"/>
  <c r="BP250" i="74"/>
  <c r="BR250" i="74"/>
  <c r="BT250" i="74"/>
  <c r="BV250" i="74"/>
  <c r="BX250" i="74"/>
  <c r="BZ250" i="74"/>
  <c r="CB250" i="74"/>
  <c r="CD250" i="74"/>
  <c r="V244" i="74"/>
  <c r="A244" i="74"/>
  <c r="AD225" i="87" l="1"/>
  <c r="AC226" i="87"/>
  <c r="W252" i="87"/>
  <c r="S252" i="87"/>
  <c r="L252" i="87"/>
  <c r="V252" i="87"/>
  <c r="R252" i="87"/>
  <c r="K252" i="87"/>
  <c r="A252" i="87"/>
  <c r="B254" i="87"/>
  <c r="CD253" i="87"/>
  <c r="CB253" i="87"/>
  <c r="BZ253" i="87"/>
  <c r="BX253" i="87"/>
  <c r="BV253" i="87"/>
  <c r="BT253" i="87"/>
  <c r="BR253" i="87"/>
  <c r="BP253" i="87"/>
  <c r="BN253" i="87"/>
  <c r="BL253" i="87"/>
  <c r="BJ253" i="87"/>
  <c r="BH253" i="87"/>
  <c r="Z253" i="87"/>
  <c r="BB253" i="87" s="1"/>
  <c r="P253" i="87"/>
  <c r="D253" i="87" s="1"/>
  <c r="C253" i="87"/>
  <c r="N253" i="87" s="1"/>
  <c r="CC253" i="87"/>
  <c r="CA253" i="87"/>
  <c r="BY253" i="87"/>
  <c r="BW253" i="87"/>
  <c r="BU253" i="87"/>
  <c r="BS253" i="87"/>
  <c r="BQ253" i="87"/>
  <c r="BO253" i="87"/>
  <c r="BM253" i="87"/>
  <c r="BK253" i="87"/>
  <c r="BI253" i="87"/>
  <c r="BG253" i="87"/>
  <c r="AE253" i="87"/>
  <c r="CF252" i="87"/>
  <c r="E252" i="87" s="1"/>
  <c r="U251" i="87"/>
  <c r="J251" i="87"/>
  <c r="T250" i="87"/>
  <c r="AG252" i="87"/>
  <c r="AH252" i="87" s="1"/>
  <c r="AI252" i="87" s="1"/>
  <c r="AJ252" i="87" s="1"/>
  <c r="AK252" i="87" s="1"/>
  <c r="AL252" i="87" s="1"/>
  <c r="AM252" i="87" s="1"/>
  <c r="AN252" i="87" s="1"/>
  <c r="AO252" i="87" s="1"/>
  <c r="AP252" i="87" s="1"/>
  <c r="AQ252" i="87" s="1"/>
  <c r="AR252" i="87" s="1"/>
  <c r="AS252" i="87" s="1"/>
  <c r="AT252" i="87" s="1"/>
  <c r="AU252" i="87" s="1"/>
  <c r="AV252" i="87" s="1"/>
  <c r="AW252" i="87" s="1"/>
  <c r="AX252" i="87" s="1"/>
  <c r="AY252" i="87" s="1"/>
  <c r="AZ252" i="87" s="1"/>
  <c r="BA252" i="87" s="1"/>
  <c r="X251" i="87"/>
  <c r="Y251" i="87" s="1"/>
  <c r="AA251" i="87"/>
  <c r="AB251" i="87" s="1"/>
  <c r="Q251" i="87"/>
  <c r="W239" i="74"/>
  <c r="X239" i="74" s="1"/>
  <c r="W240" i="74"/>
  <c r="X240" i="74" s="1"/>
  <c r="W245" i="74"/>
  <c r="X245" i="74" s="1"/>
  <c r="W241" i="74"/>
  <c r="X241" i="74" s="1"/>
  <c r="L229" i="74"/>
  <c r="Q230" i="74"/>
  <c r="W244" i="74"/>
  <c r="X244" i="74" s="1"/>
  <c r="W243" i="74"/>
  <c r="X243" i="74" s="1"/>
  <c r="W242" i="74"/>
  <c r="X242" i="74" s="1"/>
  <c r="K239" i="74"/>
  <c r="R240" i="74"/>
  <c r="B362" i="74"/>
  <c r="CF249" i="74"/>
  <c r="E249" i="74" s="1"/>
  <c r="S248" i="74"/>
  <c r="J248" i="74" s="1"/>
  <c r="V248" i="74"/>
  <c r="A248" i="74"/>
  <c r="AA244" i="74"/>
  <c r="AB244" i="74" s="1"/>
  <c r="S244" i="74"/>
  <c r="J244" i="74" s="1"/>
  <c r="Y244" i="74"/>
  <c r="M247" i="74"/>
  <c r="CE250" i="74"/>
  <c r="P250" i="74" s="1"/>
  <c r="D250" i="74" s="1"/>
  <c r="Z251" i="74"/>
  <c r="BG251" i="74"/>
  <c r="BI251" i="74"/>
  <c r="BK251" i="74"/>
  <c r="BM251" i="74"/>
  <c r="BO251" i="74"/>
  <c r="BQ251" i="74"/>
  <c r="BS251" i="74"/>
  <c r="BU251" i="74"/>
  <c r="BW251" i="74"/>
  <c r="BY251" i="74"/>
  <c r="CA251" i="74"/>
  <c r="CC251" i="74"/>
  <c r="C251" i="74"/>
  <c r="N251" i="74" s="1"/>
  <c r="BH251" i="74"/>
  <c r="BJ251" i="74"/>
  <c r="BL251" i="74"/>
  <c r="BN251" i="74"/>
  <c r="BP251" i="74"/>
  <c r="BR251" i="74"/>
  <c r="BT251" i="74"/>
  <c r="BV251" i="74"/>
  <c r="BX251" i="74"/>
  <c r="BZ251" i="74"/>
  <c r="CB251" i="74"/>
  <c r="CD251" i="74"/>
  <c r="AD226" i="87" l="1"/>
  <c r="AC227" i="87"/>
  <c r="T251" i="87"/>
  <c r="AG253" i="87"/>
  <c r="AH253" i="87" s="1"/>
  <c r="AI253" i="87" s="1"/>
  <c r="AJ253" i="87" s="1"/>
  <c r="AK253" i="87" s="1"/>
  <c r="AL253" i="87" s="1"/>
  <c r="AM253" i="87" s="1"/>
  <c r="AN253" i="87" s="1"/>
  <c r="AO253" i="87" s="1"/>
  <c r="AP253" i="87" s="1"/>
  <c r="AQ253" i="87" s="1"/>
  <c r="AR253" i="87" s="1"/>
  <c r="AS253" i="87" s="1"/>
  <c r="AT253" i="87" s="1"/>
  <c r="AU253" i="87" s="1"/>
  <c r="AV253" i="87" s="1"/>
  <c r="AW253" i="87" s="1"/>
  <c r="AX253" i="87" s="1"/>
  <c r="AY253" i="87" s="1"/>
  <c r="AZ253" i="87" s="1"/>
  <c r="BA253" i="87" s="1"/>
  <c r="V253" i="87"/>
  <c r="R253" i="87"/>
  <c r="K253" i="87"/>
  <c r="A253" i="87"/>
  <c r="W253" i="87"/>
  <c r="S253" i="87"/>
  <c r="L253" i="87"/>
  <c r="CE253" i="87"/>
  <c r="CC254" i="87"/>
  <c r="CA254" i="87"/>
  <c r="BY254" i="87"/>
  <c r="BW254" i="87"/>
  <c r="BU254" i="87"/>
  <c r="BS254" i="87"/>
  <c r="BQ254" i="87"/>
  <c r="BO254" i="87"/>
  <c r="BM254" i="87"/>
  <c r="BK254" i="87"/>
  <c r="BI254" i="87"/>
  <c r="BG254" i="87"/>
  <c r="AE254" i="87"/>
  <c r="B255" i="87"/>
  <c r="CD254" i="87"/>
  <c r="CB254" i="87"/>
  <c r="BZ254" i="87"/>
  <c r="BX254" i="87"/>
  <c r="BV254" i="87"/>
  <c r="BT254" i="87"/>
  <c r="BR254" i="87"/>
  <c r="BP254" i="87"/>
  <c r="BN254" i="87"/>
  <c r="BL254" i="87"/>
  <c r="BJ254" i="87"/>
  <c r="BH254" i="87"/>
  <c r="CE254" i="87" s="1"/>
  <c r="Z254" i="87"/>
  <c r="BB254" i="87" s="1"/>
  <c r="P254" i="87"/>
  <c r="D254" i="87" s="1"/>
  <c r="C254" i="87"/>
  <c r="N254" i="87" s="1"/>
  <c r="U252" i="87"/>
  <c r="J252" i="87"/>
  <c r="CF253" i="87"/>
  <c r="E253" i="87" s="1"/>
  <c r="AA252" i="87"/>
  <c r="AB252" i="87" s="1"/>
  <c r="Q252" i="87"/>
  <c r="X252" i="87"/>
  <c r="Y252" i="87" s="1"/>
  <c r="R241" i="74"/>
  <c r="K240" i="74"/>
  <c r="Q231" i="74"/>
  <c r="L230" i="74"/>
  <c r="B363" i="74"/>
  <c r="Z252" i="74"/>
  <c r="BG252" i="74"/>
  <c r="BI252" i="74"/>
  <c r="BK252" i="74"/>
  <c r="BM252" i="74"/>
  <c r="BO252" i="74"/>
  <c r="BQ252" i="74"/>
  <c r="BS252" i="74"/>
  <c r="BU252" i="74"/>
  <c r="BW252" i="74"/>
  <c r="BY252" i="74"/>
  <c r="CA252" i="74"/>
  <c r="CC252" i="74"/>
  <c r="C252" i="74"/>
  <c r="N252" i="74" s="1"/>
  <c r="BH252" i="74"/>
  <c r="BJ252" i="74"/>
  <c r="BL252" i="74"/>
  <c r="BN252" i="74"/>
  <c r="BP252" i="74"/>
  <c r="BR252" i="74"/>
  <c r="BT252" i="74"/>
  <c r="BV252" i="74"/>
  <c r="BX252" i="74"/>
  <c r="BZ252" i="74"/>
  <c r="CB252" i="74"/>
  <c r="CD252" i="74"/>
  <c r="AA241" i="74"/>
  <c r="AB241" i="74" s="1"/>
  <c r="Y241" i="74"/>
  <c r="AA245" i="74"/>
  <c r="AB245" i="74" s="1"/>
  <c r="Y245" i="74"/>
  <c r="S245" i="74"/>
  <c r="J245" i="74" s="1"/>
  <c r="AA239" i="74"/>
  <c r="AB239" i="74" s="1"/>
  <c r="Y239" i="74"/>
  <c r="CF250" i="74"/>
  <c r="E250" i="74" s="1"/>
  <c r="U244" i="74"/>
  <c r="CE251" i="74"/>
  <c r="P251" i="74" s="1"/>
  <c r="D251" i="74" s="1"/>
  <c r="AA243" i="74"/>
  <c r="AB243" i="74" s="1"/>
  <c r="Y243" i="74"/>
  <c r="AA240" i="74"/>
  <c r="AB240" i="74" s="1"/>
  <c r="Y240" i="74"/>
  <c r="S249" i="74"/>
  <c r="J249" i="74" s="1"/>
  <c r="V249" i="74"/>
  <c r="A249" i="74"/>
  <c r="AA242" i="74"/>
  <c r="AB242" i="74" s="1"/>
  <c r="Y242" i="74"/>
  <c r="M248" i="74"/>
  <c r="AD227" i="87" l="1"/>
  <c r="AC228" i="87"/>
  <c r="B256" i="87"/>
  <c r="CD255" i="87"/>
  <c r="CB255" i="87"/>
  <c r="BZ255" i="87"/>
  <c r="BX255" i="87"/>
  <c r="BV255" i="87"/>
  <c r="BT255" i="87"/>
  <c r="BR255" i="87"/>
  <c r="BP255" i="87"/>
  <c r="BN255" i="87"/>
  <c r="BL255" i="87"/>
  <c r="BJ255" i="87"/>
  <c r="BH255" i="87"/>
  <c r="Z255" i="87"/>
  <c r="BB255" i="87" s="1"/>
  <c r="P255" i="87"/>
  <c r="D255" i="87" s="1"/>
  <c r="C255" i="87"/>
  <c r="N255" i="87" s="1"/>
  <c r="CC255" i="87"/>
  <c r="CA255" i="87"/>
  <c r="BY255" i="87"/>
  <c r="BW255" i="87"/>
  <c r="BU255" i="87"/>
  <c r="BS255" i="87"/>
  <c r="BQ255" i="87"/>
  <c r="BO255" i="87"/>
  <c r="BM255" i="87"/>
  <c r="BK255" i="87"/>
  <c r="BI255" i="87"/>
  <c r="BG255" i="87"/>
  <c r="AE255" i="87"/>
  <c r="W254" i="87"/>
  <c r="S254" i="87"/>
  <c r="L254" i="87"/>
  <c r="V254" i="87"/>
  <c r="R254" i="87"/>
  <c r="K254" i="87"/>
  <c r="A254" i="87"/>
  <c r="CF254" i="87"/>
  <c r="E254" i="87" s="1"/>
  <c r="U253" i="87"/>
  <c r="J253" i="87"/>
  <c r="T252" i="87"/>
  <c r="AG254" i="87"/>
  <c r="AH254" i="87" s="1"/>
  <c r="AI254" i="87" s="1"/>
  <c r="AJ254" i="87" s="1"/>
  <c r="AK254" i="87" s="1"/>
  <c r="AL254" i="87" s="1"/>
  <c r="AM254" i="87" s="1"/>
  <c r="AN254" i="87" s="1"/>
  <c r="AO254" i="87" s="1"/>
  <c r="AP254" i="87" s="1"/>
  <c r="AQ254" i="87" s="1"/>
  <c r="AR254" i="87" s="1"/>
  <c r="AS254" i="87" s="1"/>
  <c r="AT254" i="87" s="1"/>
  <c r="AU254" i="87" s="1"/>
  <c r="AV254" i="87" s="1"/>
  <c r="AW254" i="87" s="1"/>
  <c r="AX254" i="87" s="1"/>
  <c r="AY254" i="87" s="1"/>
  <c r="AZ254" i="87" s="1"/>
  <c r="BA254" i="87" s="1"/>
  <c r="X253" i="87"/>
  <c r="Y253" i="87" s="1"/>
  <c r="AA253" i="87"/>
  <c r="AB253" i="87" s="1"/>
  <c r="Q253" i="87"/>
  <c r="BB245" i="74"/>
  <c r="BB244" i="74" s="1"/>
  <c r="BB243" i="74" s="1"/>
  <c r="BB242" i="74" s="1"/>
  <c r="BB241" i="74" s="1"/>
  <c r="BB240" i="74" s="1"/>
  <c r="BB239" i="74" s="1"/>
  <c r="Q232" i="74"/>
  <c r="L231" i="74"/>
  <c r="R242" i="74"/>
  <c r="K241" i="74"/>
  <c r="B364" i="74"/>
  <c r="S250" i="74"/>
  <c r="J250" i="74" s="1"/>
  <c r="V250" i="74"/>
  <c r="A250" i="74"/>
  <c r="U245" i="74"/>
  <c r="U246" i="74" s="1"/>
  <c r="U247" i="74" s="1"/>
  <c r="U248" i="74" s="1"/>
  <c r="U249" i="74" s="1"/>
  <c r="CF251" i="74"/>
  <c r="E251" i="74" s="1"/>
  <c r="M249" i="74"/>
  <c r="CE252" i="74"/>
  <c r="P252" i="74" s="1"/>
  <c r="D252" i="74" s="1"/>
  <c r="Z253" i="74"/>
  <c r="BG253" i="74"/>
  <c r="BI253" i="74"/>
  <c r="BK253" i="74"/>
  <c r="BM253" i="74"/>
  <c r="BO253" i="74"/>
  <c r="BQ253" i="74"/>
  <c r="BS253" i="74"/>
  <c r="BU253" i="74"/>
  <c r="BW253" i="74"/>
  <c r="BY253" i="74"/>
  <c r="CA253" i="74"/>
  <c r="CC253" i="74"/>
  <c r="C253" i="74"/>
  <c r="N253" i="74" s="1"/>
  <c r="BH253" i="74"/>
  <c r="BJ253" i="74"/>
  <c r="BL253" i="74"/>
  <c r="BN253" i="74"/>
  <c r="BP253" i="74"/>
  <c r="BR253" i="74"/>
  <c r="BT253" i="74"/>
  <c r="BV253" i="74"/>
  <c r="BX253" i="74"/>
  <c r="BZ253" i="74"/>
  <c r="CB253" i="74"/>
  <c r="CD253" i="74"/>
  <c r="AD228" i="87" l="1"/>
  <c r="AC229" i="87"/>
  <c r="T253" i="87"/>
  <c r="U254" i="87"/>
  <c r="J254" i="87"/>
  <c r="AA254" i="87"/>
  <c r="AB254" i="87" s="1"/>
  <c r="Q254" i="87"/>
  <c r="X254" i="87"/>
  <c r="Y254" i="87" s="1"/>
  <c r="AG255" i="87"/>
  <c r="AH255" i="87" s="1"/>
  <c r="AI255" i="87" s="1"/>
  <c r="AJ255" i="87" s="1"/>
  <c r="AK255" i="87" s="1"/>
  <c r="AL255" i="87" s="1"/>
  <c r="AM255" i="87" s="1"/>
  <c r="AN255" i="87" s="1"/>
  <c r="AO255" i="87" s="1"/>
  <c r="AP255" i="87" s="1"/>
  <c r="AQ255" i="87" s="1"/>
  <c r="AR255" i="87" s="1"/>
  <c r="AS255" i="87" s="1"/>
  <c r="AT255" i="87" s="1"/>
  <c r="AU255" i="87" s="1"/>
  <c r="AV255" i="87" s="1"/>
  <c r="AW255" i="87" s="1"/>
  <c r="AX255" i="87" s="1"/>
  <c r="AY255" i="87" s="1"/>
  <c r="AZ255" i="87" s="1"/>
  <c r="BA255" i="87" s="1"/>
  <c r="V255" i="87"/>
  <c r="R255" i="87"/>
  <c r="K255" i="87"/>
  <c r="A255" i="87"/>
  <c r="W255" i="87"/>
  <c r="S255" i="87"/>
  <c r="L255" i="87"/>
  <c r="CE255" i="87"/>
  <c r="CF255" i="87" s="1"/>
  <c r="E255" i="87" s="1"/>
  <c r="CC256" i="87"/>
  <c r="CA256" i="87"/>
  <c r="BY256" i="87"/>
  <c r="BW256" i="87"/>
  <c r="BU256" i="87"/>
  <c r="BS256" i="87"/>
  <c r="BQ256" i="87"/>
  <c r="BO256" i="87"/>
  <c r="BM256" i="87"/>
  <c r="BK256" i="87"/>
  <c r="BI256" i="87"/>
  <c r="BG256" i="87"/>
  <c r="AE256" i="87"/>
  <c r="B257" i="87"/>
  <c r="CD256" i="87"/>
  <c r="CB256" i="87"/>
  <c r="BZ256" i="87"/>
  <c r="BX256" i="87"/>
  <c r="BV256" i="87"/>
  <c r="BT256" i="87"/>
  <c r="BR256" i="87"/>
  <c r="BP256" i="87"/>
  <c r="BN256" i="87"/>
  <c r="BL256" i="87"/>
  <c r="BJ256" i="87"/>
  <c r="BH256" i="87"/>
  <c r="CE256" i="87" s="1"/>
  <c r="Z256" i="87"/>
  <c r="BB256" i="87" s="1"/>
  <c r="P256" i="87"/>
  <c r="D256" i="87" s="1"/>
  <c r="C256" i="87"/>
  <c r="N256" i="87" s="1"/>
  <c r="Q233" i="74"/>
  <c r="L232" i="74"/>
  <c r="R243" i="74"/>
  <c r="K242" i="74"/>
  <c r="B365" i="74"/>
  <c r="CE253" i="74"/>
  <c r="P253" i="74" s="1"/>
  <c r="D253" i="74" s="1"/>
  <c r="CF252" i="74"/>
  <c r="E252" i="74" s="1"/>
  <c r="M250" i="74"/>
  <c r="U250" i="74"/>
  <c r="Z254" i="74"/>
  <c r="BG254" i="74"/>
  <c r="BI254" i="74"/>
  <c r="BK254" i="74"/>
  <c r="BM254" i="74"/>
  <c r="BO254" i="74"/>
  <c r="BQ254" i="74"/>
  <c r="BS254" i="74"/>
  <c r="BU254" i="74"/>
  <c r="BW254" i="74"/>
  <c r="BY254" i="74"/>
  <c r="CA254" i="74"/>
  <c r="CC254" i="74"/>
  <c r="C254" i="74"/>
  <c r="N254" i="74" s="1"/>
  <c r="BH254" i="74"/>
  <c r="BJ254" i="74"/>
  <c r="BL254" i="74"/>
  <c r="BN254" i="74"/>
  <c r="BP254" i="74"/>
  <c r="BR254" i="74"/>
  <c r="BT254" i="74"/>
  <c r="BV254" i="74"/>
  <c r="BX254" i="74"/>
  <c r="BZ254" i="74"/>
  <c r="CB254" i="74"/>
  <c r="CD254" i="74"/>
  <c r="AD229" i="87" l="1"/>
  <c r="AC230" i="87"/>
  <c r="W256" i="87"/>
  <c r="S256" i="87"/>
  <c r="L256" i="87"/>
  <c r="V256" i="87"/>
  <c r="R256" i="87"/>
  <c r="K256" i="87"/>
  <c r="A256" i="87"/>
  <c r="T254" i="87"/>
  <c r="B258" i="87"/>
  <c r="CD257" i="87"/>
  <c r="CB257" i="87"/>
  <c r="BZ257" i="87"/>
  <c r="BX257" i="87"/>
  <c r="BV257" i="87"/>
  <c r="BT257" i="87"/>
  <c r="BR257" i="87"/>
  <c r="BP257" i="87"/>
  <c r="BN257" i="87"/>
  <c r="BL257" i="87"/>
  <c r="BJ257" i="87"/>
  <c r="BH257" i="87"/>
  <c r="Z257" i="87"/>
  <c r="BB257" i="87" s="1"/>
  <c r="P257" i="87"/>
  <c r="D257" i="87" s="1"/>
  <c r="C257" i="87"/>
  <c r="N257" i="87" s="1"/>
  <c r="CC257" i="87"/>
  <c r="CA257" i="87"/>
  <c r="BY257" i="87"/>
  <c r="BW257" i="87"/>
  <c r="BU257" i="87"/>
  <c r="BS257" i="87"/>
  <c r="BQ257" i="87"/>
  <c r="BO257" i="87"/>
  <c r="BM257" i="87"/>
  <c r="BK257" i="87"/>
  <c r="BI257" i="87"/>
  <c r="BG257" i="87"/>
  <c r="AE257" i="87"/>
  <c r="CF256" i="87"/>
  <c r="E256" i="87" s="1"/>
  <c r="U255" i="87"/>
  <c r="J255" i="87"/>
  <c r="AG256" i="87"/>
  <c r="AH256" i="87" s="1"/>
  <c r="AI256" i="87" s="1"/>
  <c r="AJ256" i="87" s="1"/>
  <c r="AK256" i="87" s="1"/>
  <c r="AL256" i="87" s="1"/>
  <c r="AM256" i="87" s="1"/>
  <c r="AN256" i="87" s="1"/>
  <c r="AO256" i="87" s="1"/>
  <c r="AP256" i="87" s="1"/>
  <c r="AQ256" i="87" s="1"/>
  <c r="AR256" i="87" s="1"/>
  <c r="AS256" i="87" s="1"/>
  <c r="AT256" i="87" s="1"/>
  <c r="AU256" i="87" s="1"/>
  <c r="AV256" i="87" s="1"/>
  <c r="AW256" i="87" s="1"/>
  <c r="AX256" i="87" s="1"/>
  <c r="AY256" i="87" s="1"/>
  <c r="AZ256" i="87" s="1"/>
  <c r="BA256" i="87" s="1"/>
  <c r="X255" i="87"/>
  <c r="Y255" i="87" s="1"/>
  <c r="AA255" i="87"/>
  <c r="AB255" i="87" s="1"/>
  <c r="Q255" i="87"/>
  <c r="Q234" i="74"/>
  <c r="L233" i="74"/>
  <c r="K243" i="74"/>
  <c r="R244" i="74"/>
  <c r="CF253" i="74"/>
  <c r="E253" i="74" s="1"/>
  <c r="B366" i="74"/>
  <c r="CE254" i="74"/>
  <c r="P254" i="74" s="1"/>
  <c r="D254" i="74" s="1"/>
  <c r="Z255" i="74"/>
  <c r="BG255" i="74"/>
  <c r="BI255" i="74"/>
  <c r="BK255" i="74"/>
  <c r="BM255" i="74"/>
  <c r="BO255" i="74"/>
  <c r="BQ255" i="74"/>
  <c r="BS255" i="74"/>
  <c r="BU255" i="74"/>
  <c r="BW255" i="74"/>
  <c r="BY255" i="74"/>
  <c r="CA255" i="74"/>
  <c r="CC255" i="74"/>
  <c r="C255" i="74"/>
  <c r="N255" i="74" s="1"/>
  <c r="BH255" i="74"/>
  <c r="BJ255" i="74"/>
  <c r="BL255" i="74"/>
  <c r="BN255" i="74"/>
  <c r="BP255" i="74"/>
  <c r="BR255" i="74"/>
  <c r="BT255" i="74"/>
  <c r="BV255" i="74"/>
  <c r="BX255" i="74"/>
  <c r="BZ255" i="74"/>
  <c r="CB255" i="74"/>
  <c r="CD255" i="74"/>
  <c r="AD230" i="87" l="1"/>
  <c r="AC231" i="87"/>
  <c r="T255" i="87"/>
  <c r="AG257" i="87"/>
  <c r="AH257" i="87" s="1"/>
  <c r="AI257" i="87" s="1"/>
  <c r="AJ257" i="87" s="1"/>
  <c r="AK257" i="87" s="1"/>
  <c r="AL257" i="87" s="1"/>
  <c r="AM257" i="87" s="1"/>
  <c r="AN257" i="87" s="1"/>
  <c r="AO257" i="87" s="1"/>
  <c r="AP257" i="87" s="1"/>
  <c r="AQ257" i="87" s="1"/>
  <c r="AR257" i="87" s="1"/>
  <c r="AS257" i="87" s="1"/>
  <c r="AT257" i="87" s="1"/>
  <c r="AU257" i="87" s="1"/>
  <c r="AV257" i="87" s="1"/>
  <c r="AW257" i="87" s="1"/>
  <c r="AX257" i="87" s="1"/>
  <c r="AY257" i="87" s="1"/>
  <c r="AZ257" i="87" s="1"/>
  <c r="BA257" i="87" s="1"/>
  <c r="V257" i="87"/>
  <c r="R257" i="87"/>
  <c r="K257" i="87"/>
  <c r="A257" i="87"/>
  <c r="W257" i="87"/>
  <c r="S257" i="87"/>
  <c r="L257" i="87"/>
  <c r="CE257" i="87"/>
  <c r="CC258" i="87"/>
  <c r="CA258" i="87"/>
  <c r="BY258" i="87"/>
  <c r="BW258" i="87"/>
  <c r="BU258" i="87"/>
  <c r="BS258" i="87"/>
  <c r="BQ258" i="87"/>
  <c r="BO258" i="87"/>
  <c r="BM258" i="87"/>
  <c r="BK258" i="87"/>
  <c r="BI258" i="87"/>
  <c r="BG258" i="87"/>
  <c r="AE258" i="87"/>
  <c r="B259" i="87"/>
  <c r="CD258" i="87"/>
  <c r="CB258" i="87"/>
  <c r="BZ258" i="87"/>
  <c r="BX258" i="87"/>
  <c r="BV258" i="87"/>
  <c r="BT258" i="87"/>
  <c r="BR258" i="87"/>
  <c r="BP258" i="87"/>
  <c r="BN258" i="87"/>
  <c r="BL258" i="87"/>
  <c r="BJ258" i="87"/>
  <c r="BH258" i="87"/>
  <c r="CE258" i="87" s="1"/>
  <c r="Z258" i="87"/>
  <c r="BB258" i="87" s="1"/>
  <c r="P258" i="87"/>
  <c r="D258" i="87" s="1"/>
  <c r="C258" i="87"/>
  <c r="N258" i="87" s="1"/>
  <c r="U256" i="87"/>
  <c r="J256" i="87"/>
  <c r="CF257" i="87"/>
  <c r="E257" i="87" s="1"/>
  <c r="AA256" i="87"/>
  <c r="AB256" i="87" s="1"/>
  <c r="Q256" i="87"/>
  <c r="X256" i="87"/>
  <c r="Y256" i="87" s="1"/>
  <c r="Q235" i="74"/>
  <c r="L234" i="74"/>
  <c r="R245" i="74"/>
  <c r="K244" i="74"/>
  <c r="B367" i="74"/>
  <c r="S253" i="74"/>
  <c r="J253" i="74" s="1"/>
  <c r="V253" i="74"/>
  <c r="A253" i="74"/>
  <c r="Z256" i="74"/>
  <c r="BG256" i="74"/>
  <c r="BI256" i="74"/>
  <c r="BK256" i="74"/>
  <c r="BM256" i="74"/>
  <c r="BO256" i="74"/>
  <c r="BQ256" i="74"/>
  <c r="BS256" i="74"/>
  <c r="BU256" i="74"/>
  <c r="BW256" i="74"/>
  <c r="BY256" i="74"/>
  <c r="CA256" i="74"/>
  <c r="CC256" i="74"/>
  <c r="C256" i="74"/>
  <c r="N256" i="74" s="1"/>
  <c r="BH256" i="74"/>
  <c r="BJ256" i="74"/>
  <c r="BL256" i="74"/>
  <c r="BN256" i="74"/>
  <c r="BP256" i="74"/>
  <c r="BR256" i="74"/>
  <c r="BT256" i="74"/>
  <c r="BV256" i="74"/>
  <c r="BX256" i="74"/>
  <c r="BZ256" i="74"/>
  <c r="CB256" i="74"/>
  <c r="CD256" i="74"/>
  <c r="CF254" i="74"/>
  <c r="E254" i="74" s="1"/>
  <c r="CE255" i="74"/>
  <c r="P255" i="74" s="1"/>
  <c r="D255" i="74" s="1"/>
  <c r="AD231" i="87" l="1"/>
  <c r="AC232" i="87"/>
  <c r="CF258" i="87"/>
  <c r="E258" i="87" s="1"/>
  <c r="W258" i="87"/>
  <c r="S258" i="87"/>
  <c r="L258" i="87"/>
  <c r="V258" i="87"/>
  <c r="R258" i="87"/>
  <c r="K258" i="87"/>
  <c r="A258" i="87"/>
  <c r="B260" i="87"/>
  <c r="CD259" i="87"/>
  <c r="CB259" i="87"/>
  <c r="BZ259" i="87"/>
  <c r="BX259" i="87"/>
  <c r="BV259" i="87"/>
  <c r="BT259" i="87"/>
  <c r="BR259" i="87"/>
  <c r="BP259" i="87"/>
  <c r="BN259" i="87"/>
  <c r="BL259" i="87"/>
  <c r="BJ259" i="87"/>
  <c r="BH259" i="87"/>
  <c r="Z259" i="87"/>
  <c r="BB259" i="87" s="1"/>
  <c r="P259" i="87"/>
  <c r="D259" i="87" s="1"/>
  <c r="C259" i="87"/>
  <c r="N259" i="87" s="1"/>
  <c r="CC259" i="87"/>
  <c r="CA259" i="87"/>
  <c r="BY259" i="87"/>
  <c r="BW259" i="87"/>
  <c r="BU259" i="87"/>
  <c r="BS259" i="87"/>
  <c r="BQ259" i="87"/>
  <c r="BO259" i="87"/>
  <c r="BM259" i="87"/>
  <c r="BK259" i="87"/>
  <c r="BI259" i="87"/>
  <c r="BG259" i="87"/>
  <c r="AE259" i="87"/>
  <c r="U257" i="87"/>
  <c r="J257" i="87"/>
  <c r="T256" i="87"/>
  <c r="AG258" i="87"/>
  <c r="AH258" i="87" s="1"/>
  <c r="AI258" i="87" s="1"/>
  <c r="AJ258" i="87" s="1"/>
  <c r="AK258" i="87" s="1"/>
  <c r="AL258" i="87" s="1"/>
  <c r="AM258" i="87" s="1"/>
  <c r="AN258" i="87" s="1"/>
  <c r="AO258" i="87" s="1"/>
  <c r="AP258" i="87" s="1"/>
  <c r="AQ258" i="87" s="1"/>
  <c r="AR258" i="87" s="1"/>
  <c r="AS258" i="87" s="1"/>
  <c r="AT258" i="87" s="1"/>
  <c r="AU258" i="87" s="1"/>
  <c r="AV258" i="87" s="1"/>
  <c r="AW258" i="87" s="1"/>
  <c r="AX258" i="87" s="1"/>
  <c r="AY258" i="87" s="1"/>
  <c r="AZ258" i="87" s="1"/>
  <c r="BA258" i="87" s="1"/>
  <c r="X257" i="87"/>
  <c r="Y257" i="87" s="1"/>
  <c r="AA257" i="87"/>
  <c r="AB257" i="87" s="1"/>
  <c r="Q257" i="87"/>
  <c r="Q236" i="74"/>
  <c r="L235" i="74"/>
  <c r="R246" i="74"/>
  <c r="K245" i="74"/>
  <c r="B368" i="74"/>
  <c r="CE256" i="74"/>
  <c r="P256" i="74" s="1"/>
  <c r="D256" i="74" s="1"/>
  <c r="Z257" i="74"/>
  <c r="BG257" i="74"/>
  <c r="BI257" i="74"/>
  <c r="BK257" i="74"/>
  <c r="BM257" i="74"/>
  <c r="BO257" i="74"/>
  <c r="BQ257" i="74"/>
  <c r="BS257" i="74"/>
  <c r="BU257" i="74"/>
  <c r="BW257" i="74"/>
  <c r="BY257" i="74"/>
  <c r="CA257" i="74"/>
  <c r="CC257" i="74"/>
  <c r="C257" i="74"/>
  <c r="N257" i="74" s="1"/>
  <c r="BH257" i="74"/>
  <c r="BJ257" i="74"/>
  <c r="BL257" i="74"/>
  <c r="BN257" i="74"/>
  <c r="BP257" i="74"/>
  <c r="BR257" i="74"/>
  <c r="BT257" i="74"/>
  <c r="BV257" i="74"/>
  <c r="BX257" i="74"/>
  <c r="BZ257" i="74"/>
  <c r="CB257" i="74"/>
  <c r="CD257" i="74"/>
  <c r="S254" i="74"/>
  <c r="J254" i="74" s="1"/>
  <c r="V254" i="74"/>
  <c r="A254" i="74"/>
  <c r="CF256" i="74"/>
  <c r="E256" i="74" s="1"/>
  <c r="CF255" i="74"/>
  <c r="E255" i="74" s="1"/>
  <c r="M253" i="74"/>
  <c r="AD232" i="87" l="1"/>
  <c r="AC233" i="87"/>
  <c r="T257" i="87"/>
  <c r="AA258" i="87"/>
  <c r="AB258" i="87" s="1"/>
  <c r="Q258" i="87"/>
  <c r="X258" i="87"/>
  <c r="Y258" i="87" s="1"/>
  <c r="AG259" i="87"/>
  <c r="AH259" i="87" s="1"/>
  <c r="AI259" i="87" s="1"/>
  <c r="AJ259" i="87" s="1"/>
  <c r="AK259" i="87" s="1"/>
  <c r="AL259" i="87" s="1"/>
  <c r="AM259" i="87" s="1"/>
  <c r="AN259" i="87" s="1"/>
  <c r="AO259" i="87" s="1"/>
  <c r="AP259" i="87" s="1"/>
  <c r="AQ259" i="87" s="1"/>
  <c r="AR259" i="87" s="1"/>
  <c r="AS259" i="87" s="1"/>
  <c r="AT259" i="87" s="1"/>
  <c r="AU259" i="87" s="1"/>
  <c r="AV259" i="87" s="1"/>
  <c r="AW259" i="87" s="1"/>
  <c r="AX259" i="87" s="1"/>
  <c r="AY259" i="87" s="1"/>
  <c r="AZ259" i="87" s="1"/>
  <c r="BA259" i="87" s="1"/>
  <c r="V259" i="87"/>
  <c r="R259" i="87"/>
  <c r="K259" i="87"/>
  <c r="A259" i="87"/>
  <c r="W259" i="87"/>
  <c r="S259" i="87"/>
  <c r="L259" i="87"/>
  <c r="CE259" i="87"/>
  <c r="CF259" i="87" s="1"/>
  <c r="E259" i="87" s="1"/>
  <c r="CC260" i="87"/>
  <c r="CA260" i="87"/>
  <c r="BY260" i="87"/>
  <c r="BW260" i="87"/>
  <c r="BU260" i="87"/>
  <c r="BS260" i="87"/>
  <c r="BQ260" i="87"/>
  <c r="BO260" i="87"/>
  <c r="BM260" i="87"/>
  <c r="BK260" i="87"/>
  <c r="BI260" i="87"/>
  <c r="BG260" i="87"/>
  <c r="AE260" i="87"/>
  <c r="B261" i="87"/>
  <c r="CD260" i="87"/>
  <c r="CB260" i="87"/>
  <c r="BZ260" i="87"/>
  <c r="BX260" i="87"/>
  <c r="BV260" i="87"/>
  <c r="BT260" i="87"/>
  <c r="BR260" i="87"/>
  <c r="BP260" i="87"/>
  <c r="BN260" i="87"/>
  <c r="BL260" i="87"/>
  <c r="BJ260" i="87"/>
  <c r="BH260" i="87"/>
  <c r="CE260" i="87" s="1"/>
  <c r="Z260" i="87"/>
  <c r="BB260" i="87" s="1"/>
  <c r="P260" i="87"/>
  <c r="D260" i="87" s="1"/>
  <c r="C260" i="87"/>
  <c r="N260" i="87" s="1"/>
  <c r="U258" i="87"/>
  <c r="J258" i="87"/>
  <c r="Q237" i="74"/>
  <c r="L236" i="74"/>
  <c r="R247" i="74"/>
  <c r="K246" i="74"/>
  <c r="B369" i="74"/>
  <c r="S255" i="74"/>
  <c r="J255" i="74" s="1"/>
  <c r="V255" i="74"/>
  <c r="A255" i="74"/>
  <c r="M254" i="74"/>
  <c r="V252" i="74"/>
  <c r="A252" i="74"/>
  <c r="Z258" i="74"/>
  <c r="BG258" i="74"/>
  <c r="BI258" i="74"/>
  <c r="BK258" i="74"/>
  <c r="BM258" i="74"/>
  <c r="BO258" i="74"/>
  <c r="BQ258" i="74"/>
  <c r="BS258" i="74"/>
  <c r="BU258" i="74"/>
  <c r="BW258" i="74"/>
  <c r="BY258" i="74"/>
  <c r="CA258" i="74"/>
  <c r="CC258" i="74"/>
  <c r="C258" i="74"/>
  <c r="N258" i="74" s="1"/>
  <c r="BH258" i="74"/>
  <c r="BJ258" i="74"/>
  <c r="BL258" i="74"/>
  <c r="BN258" i="74"/>
  <c r="BP258" i="74"/>
  <c r="BR258" i="74"/>
  <c r="BT258" i="74"/>
  <c r="BV258" i="74"/>
  <c r="BX258" i="74"/>
  <c r="BZ258" i="74"/>
  <c r="CB258" i="74"/>
  <c r="CD258" i="74"/>
  <c r="V251" i="74"/>
  <c r="A251" i="74"/>
  <c r="CE257" i="74"/>
  <c r="P257" i="74" s="1"/>
  <c r="D257" i="74" s="1"/>
  <c r="AD233" i="87" l="1"/>
  <c r="AC234" i="87"/>
  <c r="W260" i="87"/>
  <c r="S260" i="87"/>
  <c r="L260" i="87"/>
  <c r="V260" i="87"/>
  <c r="R260" i="87"/>
  <c r="K260" i="87"/>
  <c r="A260" i="87"/>
  <c r="B262" i="87"/>
  <c r="CD261" i="87"/>
  <c r="CB261" i="87"/>
  <c r="BZ261" i="87"/>
  <c r="BX261" i="87"/>
  <c r="BV261" i="87"/>
  <c r="BT261" i="87"/>
  <c r="BR261" i="87"/>
  <c r="BP261" i="87"/>
  <c r="BN261" i="87"/>
  <c r="BL261" i="87"/>
  <c r="BJ261" i="87"/>
  <c r="BH261" i="87"/>
  <c r="Z261" i="87"/>
  <c r="BB261" i="87" s="1"/>
  <c r="P261" i="87"/>
  <c r="D261" i="87" s="1"/>
  <c r="C261" i="87"/>
  <c r="N261" i="87" s="1"/>
  <c r="CC261" i="87"/>
  <c r="CA261" i="87"/>
  <c r="BY261" i="87"/>
  <c r="BW261" i="87"/>
  <c r="BU261" i="87"/>
  <c r="BS261" i="87"/>
  <c r="BQ261" i="87"/>
  <c r="BO261" i="87"/>
  <c r="BM261" i="87"/>
  <c r="BK261" i="87"/>
  <c r="BI261" i="87"/>
  <c r="BG261" i="87"/>
  <c r="AE261" i="87"/>
  <c r="CF260" i="87"/>
  <c r="E260" i="87" s="1"/>
  <c r="U259" i="87"/>
  <c r="J259" i="87"/>
  <c r="T258" i="87"/>
  <c r="AG260" i="87"/>
  <c r="AH260" i="87" s="1"/>
  <c r="AI260" i="87" s="1"/>
  <c r="AJ260" i="87" s="1"/>
  <c r="AK260" i="87" s="1"/>
  <c r="AL260" i="87" s="1"/>
  <c r="AM260" i="87" s="1"/>
  <c r="AN260" i="87" s="1"/>
  <c r="AO260" i="87" s="1"/>
  <c r="AP260" i="87" s="1"/>
  <c r="AQ260" i="87" s="1"/>
  <c r="AR260" i="87" s="1"/>
  <c r="AS260" i="87" s="1"/>
  <c r="AT260" i="87" s="1"/>
  <c r="AU260" i="87" s="1"/>
  <c r="AV260" i="87" s="1"/>
  <c r="AW260" i="87" s="1"/>
  <c r="AX260" i="87" s="1"/>
  <c r="AY260" i="87" s="1"/>
  <c r="AZ260" i="87" s="1"/>
  <c r="BA260" i="87" s="1"/>
  <c r="X259" i="87"/>
  <c r="Y259" i="87" s="1"/>
  <c r="AA259" i="87"/>
  <c r="AB259" i="87" s="1"/>
  <c r="Q259" i="87"/>
  <c r="R248" i="74"/>
  <c r="K247" i="74"/>
  <c r="W251" i="74"/>
  <c r="X251" i="74" s="1"/>
  <c r="W250" i="74"/>
  <c r="X250" i="74" s="1"/>
  <c r="W246" i="74"/>
  <c r="X246" i="74" s="1"/>
  <c r="W248" i="74"/>
  <c r="X248" i="74" s="1"/>
  <c r="W247" i="74"/>
  <c r="X247" i="74" s="1"/>
  <c r="W249" i="74"/>
  <c r="X249" i="74" s="1"/>
  <c r="W252" i="74"/>
  <c r="X252" i="74" s="1"/>
  <c r="Y252" i="74" s="1"/>
  <c r="Q238" i="74"/>
  <c r="L237" i="74"/>
  <c r="B370" i="74"/>
  <c r="S256" i="74"/>
  <c r="J256" i="74" s="1"/>
  <c r="V256" i="74"/>
  <c r="A256" i="74"/>
  <c r="S252" i="74"/>
  <c r="J252" i="74" s="1"/>
  <c r="CE258" i="74"/>
  <c r="P258" i="74" s="1"/>
  <c r="D258" i="74" s="1"/>
  <c r="Z259" i="74"/>
  <c r="BG259" i="74"/>
  <c r="BI259" i="74"/>
  <c r="BK259" i="74"/>
  <c r="BM259" i="74"/>
  <c r="BO259" i="74"/>
  <c r="BQ259" i="74"/>
  <c r="BS259" i="74"/>
  <c r="BU259" i="74"/>
  <c r="BW259" i="74"/>
  <c r="BY259" i="74"/>
  <c r="CA259" i="74"/>
  <c r="CC259" i="74"/>
  <c r="C259" i="74"/>
  <c r="N259" i="74" s="1"/>
  <c r="BH259" i="74"/>
  <c r="BJ259" i="74"/>
  <c r="BL259" i="74"/>
  <c r="BN259" i="74"/>
  <c r="BP259" i="74"/>
  <c r="BR259" i="74"/>
  <c r="BT259" i="74"/>
  <c r="BV259" i="74"/>
  <c r="BX259" i="74"/>
  <c r="BZ259" i="74"/>
  <c r="CB259" i="74"/>
  <c r="CD259" i="74"/>
  <c r="CF257" i="74"/>
  <c r="E257" i="74" s="1"/>
  <c r="M255" i="74"/>
  <c r="AD234" i="87" l="1"/>
  <c r="AC235" i="87"/>
  <c r="T259" i="87"/>
  <c r="AG261" i="87"/>
  <c r="AH261" i="87" s="1"/>
  <c r="AI261" i="87" s="1"/>
  <c r="AJ261" i="87" s="1"/>
  <c r="AK261" i="87" s="1"/>
  <c r="AL261" i="87" s="1"/>
  <c r="AM261" i="87" s="1"/>
  <c r="AN261" i="87" s="1"/>
  <c r="AO261" i="87" s="1"/>
  <c r="AP261" i="87" s="1"/>
  <c r="AQ261" i="87" s="1"/>
  <c r="AR261" i="87" s="1"/>
  <c r="AS261" i="87" s="1"/>
  <c r="AT261" i="87" s="1"/>
  <c r="AU261" i="87" s="1"/>
  <c r="AV261" i="87" s="1"/>
  <c r="AW261" i="87" s="1"/>
  <c r="AX261" i="87" s="1"/>
  <c r="AY261" i="87" s="1"/>
  <c r="AZ261" i="87" s="1"/>
  <c r="BA261" i="87" s="1"/>
  <c r="V261" i="87"/>
  <c r="R261" i="87"/>
  <c r="K261" i="87"/>
  <c r="A261" i="87"/>
  <c r="W261" i="87"/>
  <c r="S261" i="87"/>
  <c r="L261" i="87"/>
  <c r="CE261" i="87"/>
  <c r="CC262" i="87"/>
  <c r="CA262" i="87"/>
  <c r="BY262" i="87"/>
  <c r="BW262" i="87"/>
  <c r="BU262" i="87"/>
  <c r="BS262" i="87"/>
  <c r="BQ262" i="87"/>
  <c r="BO262" i="87"/>
  <c r="BM262" i="87"/>
  <c r="BK262" i="87"/>
  <c r="BI262" i="87"/>
  <c r="BG262" i="87"/>
  <c r="AE262" i="87"/>
  <c r="B263" i="87"/>
  <c r="CD262" i="87"/>
  <c r="CB262" i="87"/>
  <c r="BZ262" i="87"/>
  <c r="BX262" i="87"/>
  <c r="BV262" i="87"/>
  <c r="BT262" i="87"/>
  <c r="BR262" i="87"/>
  <c r="BP262" i="87"/>
  <c r="BN262" i="87"/>
  <c r="BL262" i="87"/>
  <c r="BJ262" i="87"/>
  <c r="BH262" i="87"/>
  <c r="CE262" i="87" s="1"/>
  <c r="Z262" i="87"/>
  <c r="BB262" i="87" s="1"/>
  <c r="P262" i="87"/>
  <c r="D262" i="87" s="1"/>
  <c r="C262" i="87"/>
  <c r="N262" i="87" s="1"/>
  <c r="U260" i="87"/>
  <c r="J260" i="87"/>
  <c r="CF261" i="87"/>
  <c r="E261" i="87" s="1"/>
  <c r="AA260" i="87"/>
  <c r="AB260" i="87" s="1"/>
  <c r="Q260" i="87"/>
  <c r="X260" i="87"/>
  <c r="Y260" i="87" s="1"/>
  <c r="BB252" i="74"/>
  <c r="BB251" i="74" s="1"/>
  <c r="BB250" i="74" s="1"/>
  <c r="BB249" i="74" s="1"/>
  <c r="BB248" i="74" s="1"/>
  <c r="BB247" i="74" s="1"/>
  <c r="BB246" i="74" s="1"/>
  <c r="AA252" i="74"/>
  <c r="AB252" i="74" s="1"/>
  <c r="Q239" i="74"/>
  <c r="L238" i="74"/>
  <c r="R249" i="74"/>
  <c r="K248" i="74"/>
  <c r="CF258" i="74"/>
  <c r="E258" i="74" s="1"/>
  <c r="B371" i="74"/>
  <c r="S257" i="74"/>
  <c r="J257" i="74" s="1"/>
  <c r="V257" i="74"/>
  <c r="A257" i="74"/>
  <c r="AA246" i="74"/>
  <c r="AB246" i="74" s="1"/>
  <c r="Y246" i="74"/>
  <c r="Z260" i="74"/>
  <c r="BG260" i="74"/>
  <c r="BI260" i="74"/>
  <c r="BK260" i="74"/>
  <c r="BM260" i="74"/>
  <c r="BO260" i="74"/>
  <c r="BQ260" i="74"/>
  <c r="BS260" i="74"/>
  <c r="BU260" i="74"/>
  <c r="BW260" i="74"/>
  <c r="BY260" i="74"/>
  <c r="CA260" i="74"/>
  <c r="CC260" i="74"/>
  <c r="C260" i="74"/>
  <c r="N260" i="74" s="1"/>
  <c r="BH260" i="74"/>
  <c r="BJ260" i="74"/>
  <c r="BL260" i="74"/>
  <c r="BN260" i="74"/>
  <c r="BP260" i="74"/>
  <c r="BR260" i="74"/>
  <c r="BT260" i="74"/>
  <c r="BV260" i="74"/>
  <c r="BX260" i="74"/>
  <c r="BZ260" i="74"/>
  <c r="CB260" i="74"/>
  <c r="CD260" i="74"/>
  <c r="AA249" i="74"/>
  <c r="AB249" i="74" s="1"/>
  <c r="Y249" i="74"/>
  <c r="AA247" i="74"/>
  <c r="AB247" i="74" s="1"/>
  <c r="Y247" i="74"/>
  <c r="AA251" i="74"/>
  <c r="AB251" i="74" s="1"/>
  <c r="Y251" i="74"/>
  <c r="S251" i="74"/>
  <c r="J251" i="74" s="1"/>
  <c r="CE259" i="74"/>
  <c r="P259" i="74" s="1"/>
  <c r="D259" i="74" s="1"/>
  <c r="AA250" i="74"/>
  <c r="AB250" i="74" s="1"/>
  <c r="Y250" i="74"/>
  <c r="AA248" i="74"/>
  <c r="AB248" i="74" s="1"/>
  <c r="Y248" i="74"/>
  <c r="M256" i="74"/>
  <c r="AD235" i="87" l="1"/>
  <c r="AC236" i="87"/>
  <c r="W262" i="87"/>
  <c r="S262" i="87"/>
  <c r="L262" i="87"/>
  <c r="V262" i="87"/>
  <c r="R262" i="87"/>
  <c r="K262" i="87"/>
  <c r="A262" i="87"/>
  <c r="CF262" i="87"/>
  <c r="E262" i="87" s="1"/>
  <c r="B264" i="87"/>
  <c r="CD263" i="87"/>
  <c r="CB263" i="87"/>
  <c r="BZ263" i="87"/>
  <c r="BX263" i="87"/>
  <c r="BV263" i="87"/>
  <c r="BT263" i="87"/>
  <c r="BR263" i="87"/>
  <c r="BP263" i="87"/>
  <c r="BN263" i="87"/>
  <c r="BL263" i="87"/>
  <c r="BJ263" i="87"/>
  <c r="BH263" i="87"/>
  <c r="Z263" i="87"/>
  <c r="BB263" i="87" s="1"/>
  <c r="P263" i="87"/>
  <c r="D263" i="87" s="1"/>
  <c r="C263" i="87"/>
  <c r="N263" i="87" s="1"/>
  <c r="CC263" i="87"/>
  <c r="CA263" i="87"/>
  <c r="BY263" i="87"/>
  <c r="BW263" i="87"/>
  <c r="BU263" i="87"/>
  <c r="BS263" i="87"/>
  <c r="BQ263" i="87"/>
  <c r="BO263" i="87"/>
  <c r="BM263" i="87"/>
  <c r="BK263" i="87"/>
  <c r="BI263" i="87"/>
  <c r="BG263" i="87"/>
  <c r="AE263" i="87"/>
  <c r="U261" i="87"/>
  <c r="J261" i="87"/>
  <c r="T260" i="87"/>
  <c r="AG262" i="87"/>
  <c r="AH262" i="87" s="1"/>
  <c r="AI262" i="87" s="1"/>
  <c r="AJ262" i="87" s="1"/>
  <c r="AK262" i="87" s="1"/>
  <c r="AL262" i="87" s="1"/>
  <c r="AM262" i="87" s="1"/>
  <c r="AN262" i="87" s="1"/>
  <c r="AO262" i="87" s="1"/>
  <c r="AP262" i="87" s="1"/>
  <c r="AQ262" i="87" s="1"/>
  <c r="AR262" i="87" s="1"/>
  <c r="AS262" i="87" s="1"/>
  <c r="AT262" i="87" s="1"/>
  <c r="AU262" i="87" s="1"/>
  <c r="AV262" i="87" s="1"/>
  <c r="AW262" i="87" s="1"/>
  <c r="AX262" i="87" s="1"/>
  <c r="AY262" i="87" s="1"/>
  <c r="AZ262" i="87" s="1"/>
  <c r="BA262" i="87" s="1"/>
  <c r="X261" i="87"/>
  <c r="Y261" i="87" s="1"/>
  <c r="AA261" i="87"/>
  <c r="AB261" i="87" s="1"/>
  <c r="Q261" i="87"/>
  <c r="K249" i="74"/>
  <c r="R250" i="74"/>
  <c r="L239" i="74"/>
  <c r="Q240" i="74"/>
  <c r="B372" i="74"/>
  <c r="CE260" i="74"/>
  <c r="P260" i="74" s="1"/>
  <c r="D260" i="74" s="1"/>
  <c r="Z261" i="74"/>
  <c r="BG261" i="74"/>
  <c r="BI261" i="74"/>
  <c r="BK261" i="74"/>
  <c r="BM261" i="74"/>
  <c r="BO261" i="74"/>
  <c r="BQ261" i="74"/>
  <c r="BS261" i="74"/>
  <c r="BU261" i="74"/>
  <c r="BW261" i="74"/>
  <c r="BY261" i="74"/>
  <c r="CA261" i="74"/>
  <c r="CC261" i="74"/>
  <c r="C261" i="74"/>
  <c r="N261" i="74" s="1"/>
  <c r="BH261" i="74"/>
  <c r="BJ261" i="74"/>
  <c r="BL261" i="74"/>
  <c r="BN261" i="74"/>
  <c r="BP261" i="74"/>
  <c r="BR261" i="74"/>
  <c r="BT261" i="74"/>
  <c r="BV261" i="74"/>
  <c r="BX261" i="74"/>
  <c r="BZ261" i="74"/>
  <c r="CB261" i="74"/>
  <c r="CD261" i="74"/>
  <c r="M257" i="74"/>
  <c r="U251" i="74"/>
  <c r="U252" i="74" s="1"/>
  <c r="U253" i="74" s="1"/>
  <c r="U254" i="74" s="1"/>
  <c r="U255" i="74" s="1"/>
  <c r="U256" i="74" s="1"/>
  <c r="U257" i="74" s="1"/>
  <c r="CF259" i="74"/>
  <c r="E259" i="74" s="1"/>
  <c r="AD236" i="87" l="1"/>
  <c r="AC237" i="87"/>
  <c r="T261" i="87"/>
  <c r="U262" i="87"/>
  <c r="J262" i="87"/>
  <c r="AG263" i="87"/>
  <c r="AH263" i="87" s="1"/>
  <c r="AI263" i="87" s="1"/>
  <c r="AJ263" i="87" s="1"/>
  <c r="AK263" i="87" s="1"/>
  <c r="AL263" i="87" s="1"/>
  <c r="AM263" i="87" s="1"/>
  <c r="AN263" i="87" s="1"/>
  <c r="AO263" i="87" s="1"/>
  <c r="AP263" i="87" s="1"/>
  <c r="AQ263" i="87" s="1"/>
  <c r="AR263" i="87" s="1"/>
  <c r="AS263" i="87" s="1"/>
  <c r="AT263" i="87" s="1"/>
  <c r="AU263" i="87" s="1"/>
  <c r="AV263" i="87" s="1"/>
  <c r="AW263" i="87" s="1"/>
  <c r="AX263" i="87" s="1"/>
  <c r="AY263" i="87" s="1"/>
  <c r="AZ263" i="87" s="1"/>
  <c r="BA263" i="87" s="1"/>
  <c r="V263" i="87"/>
  <c r="R263" i="87"/>
  <c r="K263" i="87"/>
  <c r="A263" i="87"/>
  <c r="W263" i="87"/>
  <c r="S263" i="87"/>
  <c r="L263" i="87"/>
  <c r="CE263" i="87"/>
  <c r="CF263" i="87" s="1"/>
  <c r="E263" i="87" s="1"/>
  <c r="CC264" i="87"/>
  <c r="CA264" i="87"/>
  <c r="BY264" i="87"/>
  <c r="BW264" i="87"/>
  <c r="BU264" i="87"/>
  <c r="BS264" i="87"/>
  <c r="BQ264" i="87"/>
  <c r="BO264" i="87"/>
  <c r="BM264" i="87"/>
  <c r="BK264" i="87"/>
  <c r="BI264" i="87"/>
  <c r="BG264" i="87"/>
  <c r="AE264" i="87"/>
  <c r="B265" i="87"/>
  <c r="CD264" i="87"/>
  <c r="CB264" i="87"/>
  <c r="BZ264" i="87"/>
  <c r="BX264" i="87"/>
  <c r="BV264" i="87"/>
  <c r="BT264" i="87"/>
  <c r="BR264" i="87"/>
  <c r="BP264" i="87"/>
  <c r="BN264" i="87"/>
  <c r="BL264" i="87"/>
  <c r="BJ264" i="87"/>
  <c r="BH264" i="87"/>
  <c r="CE264" i="87" s="1"/>
  <c r="Z264" i="87"/>
  <c r="BB264" i="87" s="1"/>
  <c r="P264" i="87"/>
  <c r="D264" i="87" s="1"/>
  <c r="C264" i="87"/>
  <c r="N264" i="87" s="1"/>
  <c r="AA262" i="87"/>
  <c r="AB262" i="87" s="1"/>
  <c r="Q262" i="87"/>
  <c r="X262" i="87"/>
  <c r="Y262" i="87" s="1"/>
  <c r="L240" i="74"/>
  <c r="Q241" i="74"/>
  <c r="K250" i="74"/>
  <c r="R251" i="74"/>
  <c r="CF260" i="74"/>
  <c r="E260" i="74" s="1"/>
  <c r="B373" i="74"/>
  <c r="CE261" i="74"/>
  <c r="P261" i="74" s="1"/>
  <c r="D261" i="74" s="1"/>
  <c r="Z262" i="74"/>
  <c r="BG262" i="74"/>
  <c r="BI262" i="74"/>
  <c r="BK262" i="74"/>
  <c r="BM262" i="74"/>
  <c r="BO262" i="74"/>
  <c r="BQ262" i="74"/>
  <c r="BS262" i="74"/>
  <c r="BU262" i="74"/>
  <c r="BW262" i="74"/>
  <c r="BY262" i="74"/>
  <c r="CA262" i="74"/>
  <c r="CC262" i="74"/>
  <c r="C262" i="74"/>
  <c r="N262" i="74" s="1"/>
  <c r="BH262" i="74"/>
  <c r="BJ262" i="74"/>
  <c r="BL262" i="74"/>
  <c r="BN262" i="74"/>
  <c r="BP262" i="74"/>
  <c r="BR262" i="74"/>
  <c r="BT262" i="74"/>
  <c r="BV262" i="74"/>
  <c r="BX262" i="74"/>
  <c r="BZ262" i="74"/>
  <c r="CB262" i="74"/>
  <c r="CD262" i="74"/>
  <c r="AD237" i="87" l="1"/>
  <c r="AC238" i="87"/>
  <c r="W264" i="87"/>
  <c r="S264" i="87"/>
  <c r="L264" i="87"/>
  <c r="V264" i="87"/>
  <c r="R264" i="87"/>
  <c r="K264" i="87"/>
  <c r="A264" i="87"/>
  <c r="CF264" i="87"/>
  <c r="E264" i="87" s="1"/>
  <c r="U263" i="87"/>
  <c r="J263" i="87"/>
  <c r="AG264" i="87"/>
  <c r="AH264" i="87" s="1"/>
  <c r="AI264" i="87" s="1"/>
  <c r="AJ264" i="87" s="1"/>
  <c r="AK264" i="87" s="1"/>
  <c r="AL264" i="87" s="1"/>
  <c r="AM264" i="87" s="1"/>
  <c r="AN264" i="87" s="1"/>
  <c r="AO264" i="87" s="1"/>
  <c r="AP264" i="87" s="1"/>
  <c r="AQ264" i="87" s="1"/>
  <c r="AR264" i="87" s="1"/>
  <c r="AS264" i="87" s="1"/>
  <c r="AT264" i="87" s="1"/>
  <c r="AU264" i="87" s="1"/>
  <c r="AV264" i="87" s="1"/>
  <c r="AW264" i="87" s="1"/>
  <c r="AX264" i="87" s="1"/>
  <c r="AY264" i="87" s="1"/>
  <c r="AZ264" i="87" s="1"/>
  <c r="BA264" i="87" s="1"/>
  <c r="X263" i="87"/>
  <c r="Y263" i="87" s="1"/>
  <c r="AA263" i="87"/>
  <c r="AB263" i="87" s="1"/>
  <c r="Q263" i="87"/>
  <c r="B266" i="87"/>
  <c r="CD265" i="87"/>
  <c r="CB265" i="87"/>
  <c r="BZ265" i="87"/>
  <c r="BX265" i="87"/>
  <c r="BV265" i="87"/>
  <c r="BT265" i="87"/>
  <c r="BR265" i="87"/>
  <c r="BP265" i="87"/>
  <c r="BN265" i="87"/>
  <c r="BL265" i="87"/>
  <c r="BJ265" i="87"/>
  <c r="BH265" i="87"/>
  <c r="Z265" i="87"/>
  <c r="BB265" i="87" s="1"/>
  <c r="P265" i="87"/>
  <c r="D265" i="87" s="1"/>
  <c r="C265" i="87"/>
  <c r="N265" i="87" s="1"/>
  <c r="CC265" i="87"/>
  <c r="CA265" i="87"/>
  <c r="BY265" i="87"/>
  <c r="BW265" i="87"/>
  <c r="BU265" i="87"/>
  <c r="BS265" i="87"/>
  <c r="BQ265" i="87"/>
  <c r="BO265" i="87"/>
  <c r="BM265" i="87"/>
  <c r="BK265" i="87"/>
  <c r="BI265" i="87"/>
  <c r="BG265" i="87"/>
  <c r="AE265" i="87"/>
  <c r="T262" i="87"/>
  <c r="R252" i="74"/>
  <c r="K251" i="74"/>
  <c r="Q242" i="74"/>
  <c r="L241" i="74"/>
  <c r="B374" i="74"/>
  <c r="S260" i="74"/>
  <c r="J260" i="74" s="1"/>
  <c r="V260" i="74"/>
  <c r="A260" i="74"/>
  <c r="CE262" i="74"/>
  <c r="P262" i="74" s="1"/>
  <c r="D262" i="74" s="1"/>
  <c r="Z263" i="74"/>
  <c r="BG263" i="74"/>
  <c r="BI263" i="74"/>
  <c r="BK263" i="74"/>
  <c r="BM263" i="74"/>
  <c r="BO263" i="74"/>
  <c r="BQ263" i="74"/>
  <c r="BS263" i="74"/>
  <c r="BU263" i="74"/>
  <c r="BW263" i="74"/>
  <c r="BY263" i="74"/>
  <c r="CA263" i="74"/>
  <c r="CC263" i="74"/>
  <c r="C263" i="74"/>
  <c r="N263" i="74" s="1"/>
  <c r="BH263" i="74"/>
  <c r="BJ263" i="74"/>
  <c r="BL263" i="74"/>
  <c r="BN263" i="74"/>
  <c r="BP263" i="74"/>
  <c r="BR263" i="74"/>
  <c r="BT263" i="74"/>
  <c r="BV263" i="74"/>
  <c r="BX263" i="74"/>
  <c r="BZ263" i="74"/>
  <c r="CB263" i="74"/>
  <c r="CD263" i="74"/>
  <c r="CF261" i="74"/>
  <c r="E261" i="74" s="1"/>
  <c r="AD238" i="87" l="1"/>
  <c r="AC239" i="87"/>
  <c r="AA264" i="87"/>
  <c r="AB264" i="87" s="1"/>
  <c r="Q264" i="87"/>
  <c r="X264" i="87"/>
  <c r="Y264" i="87" s="1"/>
  <c r="AG265" i="87"/>
  <c r="AH265" i="87" s="1"/>
  <c r="AI265" i="87" s="1"/>
  <c r="AJ265" i="87" s="1"/>
  <c r="AK265" i="87" s="1"/>
  <c r="AL265" i="87" s="1"/>
  <c r="AM265" i="87" s="1"/>
  <c r="AN265" i="87" s="1"/>
  <c r="AO265" i="87" s="1"/>
  <c r="AP265" i="87" s="1"/>
  <c r="AQ265" i="87" s="1"/>
  <c r="AR265" i="87" s="1"/>
  <c r="AS265" i="87" s="1"/>
  <c r="AT265" i="87" s="1"/>
  <c r="AU265" i="87" s="1"/>
  <c r="AV265" i="87" s="1"/>
  <c r="AW265" i="87" s="1"/>
  <c r="AX265" i="87" s="1"/>
  <c r="AY265" i="87" s="1"/>
  <c r="AZ265" i="87" s="1"/>
  <c r="BA265" i="87" s="1"/>
  <c r="V265" i="87"/>
  <c r="R265" i="87"/>
  <c r="K265" i="87"/>
  <c r="A265" i="87"/>
  <c r="W265" i="87"/>
  <c r="S265" i="87"/>
  <c r="L265" i="87"/>
  <c r="CE265" i="87"/>
  <c r="CF265" i="87" s="1"/>
  <c r="E265" i="87" s="1"/>
  <c r="CC266" i="87"/>
  <c r="CA266" i="87"/>
  <c r="BY266" i="87"/>
  <c r="BW266" i="87"/>
  <c r="BU266" i="87"/>
  <c r="BS266" i="87"/>
  <c r="BQ266" i="87"/>
  <c r="BO266" i="87"/>
  <c r="BM266" i="87"/>
  <c r="BK266" i="87"/>
  <c r="BI266" i="87"/>
  <c r="BG266" i="87"/>
  <c r="AE266" i="87"/>
  <c r="B267" i="87"/>
  <c r="CD266" i="87"/>
  <c r="CB266" i="87"/>
  <c r="BZ266" i="87"/>
  <c r="BX266" i="87"/>
  <c r="BV266" i="87"/>
  <c r="BT266" i="87"/>
  <c r="BR266" i="87"/>
  <c r="BP266" i="87"/>
  <c r="BN266" i="87"/>
  <c r="BL266" i="87"/>
  <c r="BJ266" i="87"/>
  <c r="BH266" i="87"/>
  <c r="CE266" i="87" s="1"/>
  <c r="Z266" i="87"/>
  <c r="BB266" i="87" s="1"/>
  <c r="P266" i="87"/>
  <c r="D266" i="87" s="1"/>
  <c r="C266" i="87"/>
  <c r="N266" i="87" s="1"/>
  <c r="T263" i="87"/>
  <c r="U264" i="87"/>
  <c r="J264" i="87"/>
  <c r="L242" i="74"/>
  <c r="Q243" i="74"/>
  <c r="R253" i="74"/>
  <c r="K252" i="74"/>
  <c r="B375" i="74"/>
  <c r="CF262" i="74"/>
  <c r="E262" i="74" s="1"/>
  <c r="S261" i="74"/>
  <c r="J261" i="74" s="1"/>
  <c r="V261" i="74"/>
  <c r="A261" i="74"/>
  <c r="CE263" i="74"/>
  <c r="P263" i="74" s="1"/>
  <c r="D263" i="74" s="1"/>
  <c r="M260" i="74"/>
  <c r="Z264" i="74"/>
  <c r="BG264" i="74"/>
  <c r="BI264" i="74"/>
  <c r="BK264" i="74"/>
  <c r="BM264" i="74"/>
  <c r="BO264" i="74"/>
  <c r="BQ264" i="74"/>
  <c r="BS264" i="74"/>
  <c r="BU264" i="74"/>
  <c r="BW264" i="74"/>
  <c r="BY264" i="74"/>
  <c r="CA264" i="74"/>
  <c r="CC264" i="74"/>
  <c r="C264" i="74"/>
  <c r="N264" i="74" s="1"/>
  <c r="BH264" i="74"/>
  <c r="BJ264" i="74"/>
  <c r="BL264" i="74"/>
  <c r="BN264" i="74"/>
  <c r="BP264" i="74"/>
  <c r="BR264" i="74"/>
  <c r="BT264" i="74"/>
  <c r="BV264" i="74"/>
  <c r="BX264" i="74"/>
  <c r="BZ264" i="74"/>
  <c r="CB264" i="74"/>
  <c r="CD264" i="74"/>
  <c r="AD239" i="87" l="1"/>
  <c r="AC240" i="87"/>
  <c r="T264" i="87"/>
  <c r="B268" i="87"/>
  <c r="CD267" i="87"/>
  <c r="CB267" i="87"/>
  <c r="BZ267" i="87"/>
  <c r="BX267" i="87"/>
  <c r="BV267" i="87"/>
  <c r="BT267" i="87"/>
  <c r="BR267" i="87"/>
  <c r="BP267" i="87"/>
  <c r="BN267" i="87"/>
  <c r="BL267" i="87"/>
  <c r="BJ267" i="87"/>
  <c r="BH267" i="87"/>
  <c r="Z267" i="87"/>
  <c r="BB267" i="87" s="1"/>
  <c r="P267" i="87"/>
  <c r="D267" i="87" s="1"/>
  <c r="C267" i="87"/>
  <c r="N267" i="87" s="1"/>
  <c r="CC267" i="87"/>
  <c r="CA267" i="87"/>
  <c r="BY267" i="87"/>
  <c r="BW267" i="87"/>
  <c r="BU267" i="87"/>
  <c r="BS267" i="87"/>
  <c r="BQ267" i="87"/>
  <c r="BO267" i="87"/>
  <c r="BM267" i="87"/>
  <c r="BK267" i="87"/>
  <c r="BI267" i="87"/>
  <c r="BG267" i="87"/>
  <c r="AE267" i="87"/>
  <c r="W266" i="87"/>
  <c r="S266" i="87"/>
  <c r="L266" i="87"/>
  <c r="V266" i="87"/>
  <c r="R266" i="87"/>
  <c r="K266" i="87"/>
  <c r="A266" i="87"/>
  <c r="CF266" i="87"/>
  <c r="E266" i="87" s="1"/>
  <c r="U265" i="87"/>
  <c r="J265" i="87"/>
  <c r="AG266" i="87"/>
  <c r="AH266" i="87" s="1"/>
  <c r="AI266" i="87" s="1"/>
  <c r="AJ266" i="87" s="1"/>
  <c r="AK266" i="87" s="1"/>
  <c r="AL266" i="87" s="1"/>
  <c r="AM266" i="87" s="1"/>
  <c r="AN266" i="87" s="1"/>
  <c r="AO266" i="87" s="1"/>
  <c r="AP266" i="87" s="1"/>
  <c r="AQ266" i="87" s="1"/>
  <c r="AR266" i="87" s="1"/>
  <c r="AS266" i="87" s="1"/>
  <c r="AT266" i="87" s="1"/>
  <c r="AU266" i="87" s="1"/>
  <c r="AV266" i="87" s="1"/>
  <c r="AW266" i="87" s="1"/>
  <c r="AX266" i="87" s="1"/>
  <c r="AY266" i="87" s="1"/>
  <c r="AZ266" i="87" s="1"/>
  <c r="BA266" i="87" s="1"/>
  <c r="X265" i="87"/>
  <c r="Y265" i="87" s="1"/>
  <c r="AA265" i="87"/>
  <c r="AB265" i="87" s="1"/>
  <c r="Q265" i="87"/>
  <c r="Q244" i="74"/>
  <c r="L243" i="74"/>
  <c r="K253" i="74"/>
  <c r="R254" i="74"/>
  <c r="B376" i="74"/>
  <c r="CF263" i="74"/>
  <c r="E263" i="74" s="1"/>
  <c r="S262" i="74"/>
  <c r="J262" i="74" s="1"/>
  <c r="V262" i="74"/>
  <c r="A262" i="74"/>
  <c r="V259" i="74"/>
  <c r="A259" i="74"/>
  <c r="M261" i="74"/>
  <c r="CE264" i="74"/>
  <c r="P264" i="74" s="1"/>
  <c r="D264" i="74" s="1"/>
  <c r="Z265" i="74"/>
  <c r="BG265" i="74"/>
  <c r="BI265" i="74"/>
  <c r="BK265" i="74"/>
  <c r="BM265" i="74"/>
  <c r="BO265" i="74"/>
  <c r="BQ265" i="74"/>
  <c r="BS265" i="74"/>
  <c r="BU265" i="74"/>
  <c r="BW265" i="74"/>
  <c r="BY265" i="74"/>
  <c r="CA265" i="74"/>
  <c r="CC265" i="74"/>
  <c r="C265" i="74"/>
  <c r="N265" i="74" s="1"/>
  <c r="BH265" i="74"/>
  <c r="BJ265" i="74"/>
  <c r="BL265" i="74"/>
  <c r="BN265" i="74"/>
  <c r="BP265" i="74"/>
  <c r="BR265" i="74"/>
  <c r="BT265" i="74"/>
  <c r="BV265" i="74"/>
  <c r="BX265" i="74"/>
  <c r="BZ265" i="74"/>
  <c r="CB265" i="74"/>
  <c r="CD265" i="74"/>
  <c r="V258" i="74"/>
  <c r="A258" i="74"/>
  <c r="AD240" i="87" l="1"/>
  <c r="AC241" i="87"/>
  <c r="T265" i="87"/>
  <c r="U266" i="87"/>
  <c r="J266" i="87"/>
  <c r="AA266" i="87"/>
  <c r="AB266" i="87" s="1"/>
  <c r="Q266" i="87"/>
  <c r="X266" i="87"/>
  <c r="Y266" i="87" s="1"/>
  <c r="AG267" i="87"/>
  <c r="AH267" i="87" s="1"/>
  <c r="AI267" i="87" s="1"/>
  <c r="AJ267" i="87" s="1"/>
  <c r="AK267" i="87" s="1"/>
  <c r="AL267" i="87" s="1"/>
  <c r="AM267" i="87" s="1"/>
  <c r="AN267" i="87" s="1"/>
  <c r="AO267" i="87" s="1"/>
  <c r="AP267" i="87" s="1"/>
  <c r="AQ267" i="87" s="1"/>
  <c r="AR267" i="87" s="1"/>
  <c r="AS267" i="87" s="1"/>
  <c r="AT267" i="87" s="1"/>
  <c r="AU267" i="87" s="1"/>
  <c r="AV267" i="87" s="1"/>
  <c r="AW267" i="87" s="1"/>
  <c r="AX267" i="87" s="1"/>
  <c r="AY267" i="87" s="1"/>
  <c r="AZ267" i="87" s="1"/>
  <c r="BA267" i="87" s="1"/>
  <c r="V267" i="87"/>
  <c r="R267" i="87"/>
  <c r="K267" i="87"/>
  <c r="A267" i="87"/>
  <c r="W267" i="87"/>
  <c r="S267" i="87"/>
  <c r="L267" i="87"/>
  <c r="CE267" i="87"/>
  <c r="CF267" i="87" s="1"/>
  <c r="E267" i="87" s="1"/>
  <c r="CC268" i="87"/>
  <c r="CA268" i="87"/>
  <c r="BY268" i="87"/>
  <c r="BW268" i="87"/>
  <c r="BU268" i="87"/>
  <c r="BS268" i="87"/>
  <c r="BQ268" i="87"/>
  <c r="BO268" i="87"/>
  <c r="BM268" i="87"/>
  <c r="BK268" i="87"/>
  <c r="BI268" i="87"/>
  <c r="BG268" i="87"/>
  <c r="AE268" i="87"/>
  <c r="B269" i="87"/>
  <c r="CD268" i="87"/>
  <c r="CB268" i="87"/>
  <c r="BZ268" i="87"/>
  <c r="BX268" i="87"/>
  <c r="BV268" i="87"/>
  <c r="BT268" i="87"/>
  <c r="BR268" i="87"/>
  <c r="BP268" i="87"/>
  <c r="BN268" i="87"/>
  <c r="BL268" i="87"/>
  <c r="BJ268" i="87"/>
  <c r="BH268" i="87"/>
  <c r="CE268" i="87" s="1"/>
  <c r="Z268" i="87"/>
  <c r="BB268" i="87" s="1"/>
  <c r="P268" i="87"/>
  <c r="D268" i="87" s="1"/>
  <c r="C268" i="87"/>
  <c r="N268" i="87" s="1"/>
  <c r="W258" i="74"/>
  <c r="X258" i="74" s="1"/>
  <c r="W257" i="74"/>
  <c r="X257" i="74" s="1"/>
  <c r="W256" i="74"/>
  <c r="X256" i="74" s="1"/>
  <c r="W253" i="74"/>
  <c r="X253" i="74" s="1"/>
  <c r="W254" i="74"/>
  <c r="X254" i="74" s="1"/>
  <c r="W255" i="74"/>
  <c r="X255" i="74" s="1"/>
  <c r="W259" i="74"/>
  <c r="X259" i="74" s="1"/>
  <c r="K254" i="74"/>
  <c r="R255" i="74"/>
  <c r="L244" i="74"/>
  <c r="Q245" i="74"/>
  <c r="B377" i="74"/>
  <c r="AA258" i="74"/>
  <c r="AB258" i="74" s="1"/>
  <c r="S258" i="74"/>
  <c r="J258" i="74" s="1"/>
  <c r="Y258" i="74"/>
  <c r="Z266" i="74"/>
  <c r="BG266" i="74"/>
  <c r="BI266" i="74"/>
  <c r="BK266" i="74"/>
  <c r="BM266" i="74"/>
  <c r="BO266" i="74"/>
  <c r="BQ266" i="74"/>
  <c r="BS266" i="74"/>
  <c r="BU266" i="74"/>
  <c r="BW266" i="74"/>
  <c r="BY266" i="74"/>
  <c r="CA266" i="74"/>
  <c r="CC266" i="74"/>
  <c r="C266" i="74"/>
  <c r="N266" i="74" s="1"/>
  <c r="BH266" i="74"/>
  <c r="BJ266" i="74"/>
  <c r="BL266" i="74"/>
  <c r="BN266" i="74"/>
  <c r="BP266" i="74"/>
  <c r="BR266" i="74"/>
  <c r="BT266" i="74"/>
  <c r="BV266" i="74"/>
  <c r="BX266" i="74"/>
  <c r="BZ266" i="74"/>
  <c r="CB266" i="74"/>
  <c r="CD266" i="74"/>
  <c r="CF264" i="74"/>
  <c r="E264" i="74" s="1"/>
  <c r="CE265" i="74"/>
  <c r="P265" i="74" s="1"/>
  <c r="D265" i="74" s="1"/>
  <c r="S263" i="74"/>
  <c r="J263" i="74" s="1"/>
  <c r="V263" i="74"/>
  <c r="A263" i="74"/>
  <c r="M262" i="74"/>
  <c r="AD241" i="87" l="1"/>
  <c r="AC242" i="87"/>
  <c r="T266" i="87"/>
  <c r="W268" i="87"/>
  <c r="S268" i="87"/>
  <c r="L268" i="87"/>
  <c r="V268" i="87"/>
  <c r="R268" i="87"/>
  <c r="K268" i="87"/>
  <c r="A268" i="87"/>
  <c r="B270" i="87"/>
  <c r="CD269" i="87"/>
  <c r="CB269" i="87"/>
  <c r="BZ269" i="87"/>
  <c r="BX269" i="87"/>
  <c r="BV269" i="87"/>
  <c r="BT269" i="87"/>
  <c r="BR269" i="87"/>
  <c r="BP269" i="87"/>
  <c r="BN269" i="87"/>
  <c r="BL269" i="87"/>
  <c r="BJ269" i="87"/>
  <c r="BH269" i="87"/>
  <c r="Z269" i="87"/>
  <c r="BB269" i="87" s="1"/>
  <c r="P269" i="87"/>
  <c r="D269" i="87" s="1"/>
  <c r="C269" i="87"/>
  <c r="N269" i="87" s="1"/>
  <c r="CC269" i="87"/>
  <c r="CA269" i="87"/>
  <c r="BY269" i="87"/>
  <c r="BW269" i="87"/>
  <c r="BU269" i="87"/>
  <c r="BS269" i="87"/>
  <c r="BQ269" i="87"/>
  <c r="BO269" i="87"/>
  <c r="BM269" i="87"/>
  <c r="BK269" i="87"/>
  <c r="BI269" i="87"/>
  <c r="BG269" i="87"/>
  <c r="AE269" i="87"/>
  <c r="CF268" i="87"/>
  <c r="E268" i="87" s="1"/>
  <c r="U267" i="87"/>
  <c r="J267" i="87"/>
  <c r="AG268" i="87"/>
  <c r="AH268" i="87" s="1"/>
  <c r="AI268" i="87" s="1"/>
  <c r="AJ268" i="87" s="1"/>
  <c r="AK268" i="87" s="1"/>
  <c r="AL268" i="87" s="1"/>
  <c r="AM268" i="87" s="1"/>
  <c r="AN268" i="87" s="1"/>
  <c r="AO268" i="87" s="1"/>
  <c r="AP268" i="87" s="1"/>
  <c r="AQ268" i="87" s="1"/>
  <c r="AR268" i="87" s="1"/>
  <c r="AS268" i="87" s="1"/>
  <c r="AT268" i="87" s="1"/>
  <c r="AU268" i="87" s="1"/>
  <c r="AV268" i="87" s="1"/>
  <c r="AW268" i="87" s="1"/>
  <c r="AX268" i="87" s="1"/>
  <c r="AY268" i="87" s="1"/>
  <c r="AZ268" i="87" s="1"/>
  <c r="BA268" i="87" s="1"/>
  <c r="X267" i="87"/>
  <c r="Y267" i="87" s="1"/>
  <c r="AA267" i="87"/>
  <c r="AB267" i="87" s="1"/>
  <c r="Q267" i="87"/>
  <c r="L245" i="74"/>
  <c r="Q246" i="74"/>
  <c r="BB259" i="74"/>
  <c r="BB258" i="74" s="1"/>
  <c r="BB257" i="74" s="1"/>
  <c r="BB256" i="74" s="1"/>
  <c r="BB255" i="74" s="1"/>
  <c r="BB254" i="74" s="1"/>
  <c r="BB253" i="74" s="1"/>
  <c r="R256" i="74"/>
  <c r="K255" i="74"/>
  <c r="B378" i="74"/>
  <c r="S264" i="74"/>
  <c r="J264" i="74" s="1"/>
  <c r="V264" i="74"/>
  <c r="A264" i="74"/>
  <c r="M263" i="74"/>
  <c r="AA257" i="74"/>
  <c r="AB257" i="74" s="1"/>
  <c r="Y257" i="74"/>
  <c r="AA254" i="74"/>
  <c r="AB254" i="74" s="1"/>
  <c r="Y254" i="74"/>
  <c r="AA259" i="74"/>
  <c r="AB259" i="74" s="1"/>
  <c r="Y259" i="74"/>
  <c r="S259" i="74"/>
  <c r="J259" i="74" s="1"/>
  <c r="AA253" i="74"/>
  <c r="AB253" i="74" s="1"/>
  <c r="Y253" i="74"/>
  <c r="CF265" i="74"/>
  <c r="E265" i="74" s="1"/>
  <c r="U258" i="74"/>
  <c r="AA255" i="74"/>
  <c r="AB255" i="74" s="1"/>
  <c r="Y255" i="74"/>
  <c r="AA256" i="74"/>
  <c r="AB256" i="74" s="1"/>
  <c r="Y256" i="74"/>
  <c r="CE266" i="74"/>
  <c r="P266" i="74" s="1"/>
  <c r="D266" i="74" s="1"/>
  <c r="Z267" i="74"/>
  <c r="BG267" i="74"/>
  <c r="BI267" i="74"/>
  <c r="BK267" i="74"/>
  <c r="BM267" i="74"/>
  <c r="BO267" i="74"/>
  <c r="BQ267" i="74"/>
  <c r="BS267" i="74"/>
  <c r="BU267" i="74"/>
  <c r="BW267" i="74"/>
  <c r="BY267" i="74"/>
  <c r="CA267" i="74"/>
  <c r="CC267" i="74"/>
  <c r="C267" i="74"/>
  <c r="N267" i="74" s="1"/>
  <c r="BH267" i="74"/>
  <c r="BJ267" i="74"/>
  <c r="BL267" i="74"/>
  <c r="BN267" i="74"/>
  <c r="BP267" i="74"/>
  <c r="BR267" i="74"/>
  <c r="BT267" i="74"/>
  <c r="BV267" i="74"/>
  <c r="BX267" i="74"/>
  <c r="BZ267" i="74"/>
  <c r="CB267" i="74"/>
  <c r="CD267" i="74"/>
  <c r="AD242" i="87" l="1"/>
  <c r="AC243" i="87"/>
  <c r="T267" i="87"/>
  <c r="AG269" i="87"/>
  <c r="AH269" i="87" s="1"/>
  <c r="AI269" i="87" s="1"/>
  <c r="AJ269" i="87" s="1"/>
  <c r="AK269" i="87" s="1"/>
  <c r="AL269" i="87" s="1"/>
  <c r="AM269" i="87" s="1"/>
  <c r="AN269" i="87" s="1"/>
  <c r="AO269" i="87" s="1"/>
  <c r="AP269" i="87" s="1"/>
  <c r="AQ269" i="87" s="1"/>
  <c r="AR269" i="87" s="1"/>
  <c r="AS269" i="87" s="1"/>
  <c r="AT269" i="87" s="1"/>
  <c r="AU269" i="87" s="1"/>
  <c r="AV269" i="87" s="1"/>
  <c r="AW269" i="87" s="1"/>
  <c r="AX269" i="87" s="1"/>
  <c r="AY269" i="87" s="1"/>
  <c r="AZ269" i="87" s="1"/>
  <c r="BA269" i="87" s="1"/>
  <c r="V269" i="87"/>
  <c r="R269" i="87"/>
  <c r="K269" i="87"/>
  <c r="A269" i="87"/>
  <c r="W269" i="87"/>
  <c r="S269" i="87"/>
  <c r="L269" i="87"/>
  <c r="CE269" i="87"/>
  <c r="CF269" i="87" s="1"/>
  <c r="E269" i="87" s="1"/>
  <c r="CC270" i="87"/>
  <c r="CA270" i="87"/>
  <c r="BY270" i="87"/>
  <c r="BW270" i="87"/>
  <c r="BU270" i="87"/>
  <c r="BS270" i="87"/>
  <c r="BQ270" i="87"/>
  <c r="BO270" i="87"/>
  <c r="BM270" i="87"/>
  <c r="BK270" i="87"/>
  <c r="BI270" i="87"/>
  <c r="BG270" i="87"/>
  <c r="AE270" i="87"/>
  <c r="B271" i="87"/>
  <c r="CD270" i="87"/>
  <c r="CB270" i="87"/>
  <c r="BZ270" i="87"/>
  <c r="BX270" i="87"/>
  <c r="BV270" i="87"/>
  <c r="BT270" i="87"/>
  <c r="BR270" i="87"/>
  <c r="BP270" i="87"/>
  <c r="BN270" i="87"/>
  <c r="BL270" i="87"/>
  <c r="BJ270" i="87"/>
  <c r="BH270" i="87"/>
  <c r="CE270" i="87" s="1"/>
  <c r="Z270" i="87"/>
  <c r="BB270" i="87" s="1"/>
  <c r="P270" i="87"/>
  <c r="D270" i="87" s="1"/>
  <c r="C270" i="87"/>
  <c r="N270" i="87" s="1"/>
  <c r="U268" i="87"/>
  <c r="J268" i="87"/>
  <c r="AA268" i="87"/>
  <c r="AB268" i="87" s="1"/>
  <c r="Q268" i="87"/>
  <c r="X268" i="87"/>
  <c r="Y268" i="87" s="1"/>
  <c r="L246" i="74"/>
  <c r="Q247" i="74"/>
  <c r="R257" i="74"/>
  <c r="K256" i="74"/>
  <c r="B379" i="74"/>
  <c r="Z268" i="74"/>
  <c r="BG268" i="74"/>
  <c r="BI268" i="74"/>
  <c r="BK268" i="74"/>
  <c r="BM268" i="74"/>
  <c r="BO268" i="74"/>
  <c r="BQ268" i="74"/>
  <c r="BS268" i="74"/>
  <c r="BU268" i="74"/>
  <c r="BW268" i="74"/>
  <c r="BY268" i="74"/>
  <c r="CA268" i="74"/>
  <c r="CC268" i="74"/>
  <c r="C268" i="74"/>
  <c r="N268" i="74" s="1"/>
  <c r="BH268" i="74"/>
  <c r="BJ268" i="74"/>
  <c r="BL268" i="74"/>
  <c r="BN268" i="74"/>
  <c r="BP268" i="74"/>
  <c r="BR268" i="74"/>
  <c r="BT268" i="74"/>
  <c r="BV268" i="74"/>
  <c r="BX268" i="74"/>
  <c r="BZ268" i="74"/>
  <c r="CB268" i="74"/>
  <c r="CD268" i="74"/>
  <c r="M264" i="74"/>
  <c r="CE267" i="74"/>
  <c r="P267" i="74" s="1"/>
  <c r="D267" i="74" s="1"/>
  <c r="CF266" i="74"/>
  <c r="E266" i="74" s="1"/>
  <c r="U259" i="74"/>
  <c r="U260" i="74" s="1"/>
  <c r="U261" i="74" s="1"/>
  <c r="U262" i="74" s="1"/>
  <c r="U263" i="74" s="1"/>
  <c r="U264" i="74" s="1"/>
  <c r="AD243" i="87" l="1"/>
  <c r="AC244" i="87"/>
  <c r="T268" i="87"/>
  <c r="W270" i="87"/>
  <c r="S270" i="87"/>
  <c r="L270" i="87"/>
  <c r="V270" i="87"/>
  <c r="R270" i="87"/>
  <c r="K270" i="87"/>
  <c r="A270" i="87"/>
  <c r="B272" i="87"/>
  <c r="CD271" i="87"/>
  <c r="CB271" i="87"/>
  <c r="BZ271" i="87"/>
  <c r="BX271" i="87"/>
  <c r="BV271" i="87"/>
  <c r="BT271" i="87"/>
  <c r="BR271" i="87"/>
  <c r="BP271" i="87"/>
  <c r="BN271" i="87"/>
  <c r="BL271" i="87"/>
  <c r="BJ271" i="87"/>
  <c r="BH271" i="87"/>
  <c r="Z271" i="87"/>
  <c r="BB271" i="87" s="1"/>
  <c r="P271" i="87"/>
  <c r="D271" i="87" s="1"/>
  <c r="C271" i="87"/>
  <c r="N271" i="87" s="1"/>
  <c r="CC271" i="87"/>
  <c r="CA271" i="87"/>
  <c r="BY271" i="87"/>
  <c r="BW271" i="87"/>
  <c r="BU271" i="87"/>
  <c r="BS271" i="87"/>
  <c r="BQ271" i="87"/>
  <c r="BO271" i="87"/>
  <c r="BM271" i="87"/>
  <c r="BK271" i="87"/>
  <c r="BI271" i="87"/>
  <c r="BG271" i="87"/>
  <c r="AE271" i="87"/>
  <c r="CF270" i="87"/>
  <c r="E270" i="87" s="1"/>
  <c r="U269" i="87"/>
  <c r="J269" i="87"/>
  <c r="AG270" i="87"/>
  <c r="AH270" i="87" s="1"/>
  <c r="AI270" i="87" s="1"/>
  <c r="AJ270" i="87" s="1"/>
  <c r="AK270" i="87" s="1"/>
  <c r="AL270" i="87" s="1"/>
  <c r="AM270" i="87" s="1"/>
  <c r="AN270" i="87" s="1"/>
  <c r="AO270" i="87" s="1"/>
  <c r="AP270" i="87" s="1"/>
  <c r="AQ270" i="87" s="1"/>
  <c r="AR270" i="87" s="1"/>
  <c r="AS270" i="87" s="1"/>
  <c r="AT270" i="87" s="1"/>
  <c r="AU270" i="87" s="1"/>
  <c r="AV270" i="87" s="1"/>
  <c r="AW270" i="87" s="1"/>
  <c r="AX270" i="87" s="1"/>
  <c r="AY270" i="87" s="1"/>
  <c r="AZ270" i="87" s="1"/>
  <c r="BA270" i="87" s="1"/>
  <c r="X269" i="87"/>
  <c r="Y269" i="87" s="1"/>
  <c r="AA269" i="87"/>
  <c r="AB269" i="87" s="1"/>
  <c r="Q269" i="87"/>
  <c r="Q248" i="74"/>
  <c r="L247" i="74"/>
  <c r="K257" i="74"/>
  <c r="R258" i="74"/>
  <c r="B380" i="74"/>
  <c r="CF267" i="74"/>
  <c r="E267" i="74" s="1"/>
  <c r="CE268" i="74"/>
  <c r="P268" i="74" s="1"/>
  <c r="D268" i="74" s="1"/>
  <c r="Z269" i="74"/>
  <c r="BG269" i="74"/>
  <c r="BI269" i="74"/>
  <c r="BK269" i="74"/>
  <c r="BM269" i="74"/>
  <c r="BO269" i="74"/>
  <c r="BQ269" i="74"/>
  <c r="BS269" i="74"/>
  <c r="BU269" i="74"/>
  <c r="BW269" i="74"/>
  <c r="BY269" i="74"/>
  <c r="CA269" i="74"/>
  <c r="CC269" i="74"/>
  <c r="C269" i="74"/>
  <c r="N269" i="74" s="1"/>
  <c r="BH269" i="74"/>
  <c r="BJ269" i="74"/>
  <c r="BL269" i="74"/>
  <c r="BN269" i="74"/>
  <c r="BP269" i="74"/>
  <c r="BR269" i="74"/>
  <c r="BT269" i="74"/>
  <c r="BV269" i="74"/>
  <c r="BX269" i="74"/>
  <c r="BZ269" i="74"/>
  <c r="CB269" i="74"/>
  <c r="CD269" i="74"/>
  <c r="AD244" i="87" l="1"/>
  <c r="AC245" i="87"/>
  <c r="T269" i="87"/>
  <c r="AG271" i="87"/>
  <c r="AH271" i="87" s="1"/>
  <c r="AI271" i="87" s="1"/>
  <c r="AJ271" i="87" s="1"/>
  <c r="AK271" i="87" s="1"/>
  <c r="AL271" i="87" s="1"/>
  <c r="AM271" i="87" s="1"/>
  <c r="AN271" i="87" s="1"/>
  <c r="AO271" i="87" s="1"/>
  <c r="AP271" i="87" s="1"/>
  <c r="AQ271" i="87" s="1"/>
  <c r="AR271" i="87" s="1"/>
  <c r="AS271" i="87" s="1"/>
  <c r="AT271" i="87" s="1"/>
  <c r="AU271" i="87" s="1"/>
  <c r="AV271" i="87" s="1"/>
  <c r="AW271" i="87" s="1"/>
  <c r="AX271" i="87" s="1"/>
  <c r="AY271" i="87" s="1"/>
  <c r="AZ271" i="87" s="1"/>
  <c r="BA271" i="87" s="1"/>
  <c r="V271" i="87"/>
  <c r="R271" i="87"/>
  <c r="K271" i="87"/>
  <c r="A271" i="87"/>
  <c r="W271" i="87"/>
  <c r="S271" i="87"/>
  <c r="L271" i="87"/>
  <c r="CE271" i="87"/>
  <c r="CF271" i="87" s="1"/>
  <c r="E271" i="87" s="1"/>
  <c r="CC272" i="87"/>
  <c r="CA272" i="87"/>
  <c r="BY272" i="87"/>
  <c r="BW272" i="87"/>
  <c r="BU272" i="87"/>
  <c r="BS272" i="87"/>
  <c r="BQ272" i="87"/>
  <c r="BO272" i="87"/>
  <c r="BM272" i="87"/>
  <c r="BK272" i="87"/>
  <c r="BI272" i="87"/>
  <c r="BG272" i="87"/>
  <c r="AE272" i="87"/>
  <c r="B273" i="87"/>
  <c r="CD272" i="87"/>
  <c r="CB272" i="87"/>
  <c r="BZ272" i="87"/>
  <c r="BX272" i="87"/>
  <c r="BV272" i="87"/>
  <c r="BT272" i="87"/>
  <c r="BR272" i="87"/>
  <c r="BP272" i="87"/>
  <c r="BN272" i="87"/>
  <c r="BL272" i="87"/>
  <c r="BJ272" i="87"/>
  <c r="BH272" i="87"/>
  <c r="CE272" i="87" s="1"/>
  <c r="Z272" i="87"/>
  <c r="BB272" i="87" s="1"/>
  <c r="P272" i="87"/>
  <c r="D272" i="87" s="1"/>
  <c r="C272" i="87"/>
  <c r="N272" i="87" s="1"/>
  <c r="U270" i="87"/>
  <c r="J270" i="87"/>
  <c r="AA270" i="87"/>
  <c r="AB270" i="87" s="1"/>
  <c r="Q270" i="87"/>
  <c r="X270" i="87"/>
  <c r="Y270" i="87" s="1"/>
  <c r="R259" i="74"/>
  <c r="K258" i="74"/>
  <c r="Q249" i="74"/>
  <c r="L248" i="74"/>
  <c r="B381" i="74"/>
  <c r="S267" i="74"/>
  <c r="J267" i="74" s="1"/>
  <c r="V267" i="74"/>
  <c r="A267" i="74"/>
  <c r="CE269" i="74"/>
  <c r="P269" i="74" s="1"/>
  <c r="D269" i="74" s="1"/>
  <c r="V266" i="74"/>
  <c r="A266" i="74"/>
  <c r="CF268" i="74"/>
  <c r="E268" i="74" s="1"/>
  <c r="Z270" i="74"/>
  <c r="BG270" i="74"/>
  <c r="BI270" i="74"/>
  <c r="BK270" i="74"/>
  <c r="BM270" i="74"/>
  <c r="BO270" i="74"/>
  <c r="BQ270" i="74"/>
  <c r="BS270" i="74"/>
  <c r="BU270" i="74"/>
  <c r="BW270" i="74"/>
  <c r="BY270" i="74"/>
  <c r="CA270" i="74"/>
  <c r="CC270" i="74"/>
  <c r="C270" i="74"/>
  <c r="N270" i="74" s="1"/>
  <c r="BH270" i="74"/>
  <c r="BJ270" i="74"/>
  <c r="BL270" i="74"/>
  <c r="BN270" i="74"/>
  <c r="BP270" i="74"/>
  <c r="BR270" i="74"/>
  <c r="BT270" i="74"/>
  <c r="BV270" i="74"/>
  <c r="BX270" i="74"/>
  <c r="BZ270" i="74"/>
  <c r="CB270" i="74"/>
  <c r="CD270" i="74"/>
  <c r="AD245" i="87" l="1"/>
  <c r="AC246" i="87"/>
  <c r="T270" i="87"/>
  <c r="B274" i="87"/>
  <c r="CD273" i="87"/>
  <c r="CB273" i="87"/>
  <c r="BZ273" i="87"/>
  <c r="BX273" i="87"/>
  <c r="BV273" i="87"/>
  <c r="BT273" i="87"/>
  <c r="BR273" i="87"/>
  <c r="BP273" i="87"/>
  <c r="BN273" i="87"/>
  <c r="BL273" i="87"/>
  <c r="BJ273" i="87"/>
  <c r="BH273" i="87"/>
  <c r="Z273" i="87"/>
  <c r="BB273" i="87" s="1"/>
  <c r="P273" i="87"/>
  <c r="D273" i="87" s="1"/>
  <c r="C273" i="87"/>
  <c r="N273" i="87" s="1"/>
  <c r="CC273" i="87"/>
  <c r="CA273" i="87"/>
  <c r="BY273" i="87"/>
  <c r="BW273" i="87"/>
  <c r="BU273" i="87"/>
  <c r="BS273" i="87"/>
  <c r="BQ273" i="87"/>
  <c r="BO273" i="87"/>
  <c r="BM273" i="87"/>
  <c r="BK273" i="87"/>
  <c r="BI273" i="87"/>
  <c r="BG273" i="87"/>
  <c r="AE273" i="87"/>
  <c r="W272" i="87"/>
  <c r="S272" i="87"/>
  <c r="L272" i="87"/>
  <c r="V272" i="87"/>
  <c r="R272" i="87"/>
  <c r="K272" i="87"/>
  <c r="A272" i="87"/>
  <c r="CF272" i="87"/>
  <c r="E272" i="87" s="1"/>
  <c r="U271" i="87"/>
  <c r="J271" i="87"/>
  <c r="AG272" i="87"/>
  <c r="AH272" i="87" s="1"/>
  <c r="AI272" i="87" s="1"/>
  <c r="AJ272" i="87" s="1"/>
  <c r="AK272" i="87" s="1"/>
  <c r="AL272" i="87" s="1"/>
  <c r="AM272" i="87" s="1"/>
  <c r="AN272" i="87" s="1"/>
  <c r="AO272" i="87" s="1"/>
  <c r="AP272" i="87" s="1"/>
  <c r="AQ272" i="87" s="1"/>
  <c r="AR272" i="87" s="1"/>
  <c r="AS272" i="87" s="1"/>
  <c r="AT272" i="87" s="1"/>
  <c r="AU272" i="87" s="1"/>
  <c r="AV272" i="87" s="1"/>
  <c r="AW272" i="87" s="1"/>
  <c r="AX272" i="87" s="1"/>
  <c r="AY272" i="87" s="1"/>
  <c r="AZ272" i="87" s="1"/>
  <c r="BA272" i="87" s="1"/>
  <c r="X271" i="87"/>
  <c r="Y271" i="87" s="1"/>
  <c r="AA271" i="87"/>
  <c r="AB271" i="87" s="1"/>
  <c r="Q271" i="87"/>
  <c r="Q250" i="74"/>
  <c r="L249" i="74"/>
  <c r="K259" i="74"/>
  <c r="R260" i="74"/>
  <c r="W260" i="74"/>
  <c r="X260" i="74" s="1"/>
  <c r="W266" i="74"/>
  <c r="X266" i="74" s="1"/>
  <c r="CF269" i="74"/>
  <c r="E269" i="74" s="1"/>
  <c r="B382" i="74"/>
  <c r="AA266" i="74"/>
  <c r="AB266" i="74" s="1"/>
  <c r="S266" i="74"/>
  <c r="J266" i="74" s="1"/>
  <c r="Y266" i="74"/>
  <c r="V265" i="74"/>
  <c r="A265" i="74"/>
  <c r="CE270" i="74"/>
  <c r="P270" i="74" s="1"/>
  <c r="D270" i="74" s="1"/>
  <c r="Z271" i="74"/>
  <c r="BG271" i="74"/>
  <c r="BI271" i="74"/>
  <c r="BK271" i="74"/>
  <c r="BM271" i="74"/>
  <c r="BO271" i="74"/>
  <c r="BQ271" i="74"/>
  <c r="BS271" i="74"/>
  <c r="BU271" i="74"/>
  <c r="BW271" i="74"/>
  <c r="BY271" i="74"/>
  <c r="CA271" i="74"/>
  <c r="CC271" i="74"/>
  <c r="C271" i="74"/>
  <c r="N271" i="74" s="1"/>
  <c r="BH271" i="74"/>
  <c r="BJ271" i="74"/>
  <c r="BL271" i="74"/>
  <c r="BN271" i="74"/>
  <c r="BP271" i="74"/>
  <c r="BR271" i="74"/>
  <c r="BT271" i="74"/>
  <c r="BV271" i="74"/>
  <c r="BX271" i="74"/>
  <c r="BZ271" i="74"/>
  <c r="CB271" i="74"/>
  <c r="CD271" i="74"/>
  <c r="S268" i="74"/>
  <c r="J268" i="74" s="1"/>
  <c r="V268" i="74"/>
  <c r="A268" i="74"/>
  <c r="M267" i="74"/>
  <c r="AD246" i="87" l="1"/>
  <c r="AC247" i="87"/>
  <c r="AA272" i="87"/>
  <c r="AB272" i="87" s="1"/>
  <c r="Q272" i="87"/>
  <c r="X272" i="87"/>
  <c r="Y272" i="87" s="1"/>
  <c r="T271" i="87"/>
  <c r="U272" i="87"/>
  <c r="J272" i="87"/>
  <c r="AG273" i="87"/>
  <c r="AH273" i="87" s="1"/>
  <c r="AI273" i="87" s="1"/>
  <c r="AJ273" i="87" s="1"/>
  <c r="AK273" i="87" s="1"/>
  <c r="AL273" i="87" s="1"/>
  <c r="AM273" i="87" s="1"/>
  <c r="AN273" i="87" s="1"/>
  <c r="AO273" i="87" s="1"/>
  <c r="AP273" i="87" s="1"/>
  <c r="AQ273" i="87" s="1"/>
  <c r="AR273" i="87" s="1"/>
  <c r="AS273" i="87" s="1"/>
  <c r="AT273" i="87" s="1"/>
  <c r="AU273" i="87" s="1"/>
  <c r="AV273" i="87" s="1"/>
  <c r="AW273" i="87" s="1"/>
  <c r="AX273" i="87" s="1"/>
  <c r="AY273" i="87" s="1"/>
  <c r="AZ273" i="87" s="1"/>
  <c r="BA273" i="87" s="1"/>
  <c r="V273" i="87"/>
  <c r="R273" i="87"/>
  <c r="K273" i="87"/>
  <c r="A273" i="87"/>
  <c r="W273" i="87"/>
  <c r="S273" i="87"/>
  <c r="L273" i="87"/>
  <c r="CE273" i="87"/>
  <c r="CF273" i="87" s="1"/>
  <c r="E273" i="87" s="1"/>
  <c r="CC274" i="87"/>
  <c r="CA274" i="87"/>
  <c r="BY274" i="87"/>
  <c r="BW274" i="87"/>
  <c r="BU274" i="87"/>
  <c r="BS274" i="87"/>
  <c r="BQ274" i="87"/>
  <c r="BO274" i="87"/>
  <c r="BM274" i="87"/>
  <c r="BK274" i="87"/>
  <c r="BI274" i="87"/>
  <c r="BG274" i="87"/>
  <c r="AE274" i="87"/>
  <c r="B275" i="87"/>
  <c r="CD274" i="87"/>
  <c r="CB274" i="87"/>
  <c r="BZ274" i="87"/>
  <c r="BX274" i="87"/>
  <c r="BV274" i="87"/>
  <c r="BT274" i="87"/>
  <c r="BR274" i="87"/>
  <c r="BP274" i="87"/>
  <c r="BN274" i="87"/>
  <c r="BL274" i="87"/>
  <c r="BJ274" i="87"/>
  <c r="BH274" i="87"/>
  <c r="CE274" i="87" s="1"/>
  <c r="Z274" i="87"/>
  <c r="BB274" i="87" s="1"/>
  <c r="P274" i="87"/>
  <c r="D274" i="87" s="1"/>
  <c r="C274" i="87"/>
  <c r="N274" i="87" s="1"/>
  <c r="R261" i="74"/>
  <c r="K260" i="74"/>
  <c r="W263" i="74"/>
  <c r="X263" i="74" s="1"/>
  <c r="W262" i="74"/>
  <c r="X262" i="74" s="1"/>
  <c r="W265" i="74"/>
  <c r="X265" i="74" s="1"/>
  <c r="W264" i="74"/>
  <c r="X264" i="74" s="1"/>
  <c r="W261" i="74"/>
  <c r="X261" i="74" s="1"/>
  <c r="Q251" i="74"/>
  <c r="L250" i="74"/>
  <c r="B383" i="74"/>
  <c r="CF270" i="74"/>
  <c r="E270" i="74" s="1"/>
  <c r="S269" i="74"/>
  <c r="J269" i="74" s="1"/>
  <c r="V269" i="74"/>
  <c r="A269" i="74"/>
  <c r="AA260" i="74"/>
  <c r="AB260" i="74" s="1"/>
  <c r="Y260" i="74"/>
  <c r="Z272" i="74"/>
  <c r="BG272" i="74"/>
  <c r="BI272" i="74"/>
  <c r="BK272" i="74"/>
  <c r="BM272" i="74"/>
  <c r="BO272" i="74"/>
  <c r="BQ272" i="74"/>
  <c r="BS272" i="74"/>
  <c r="BU272" i="74"/>
  <c r="BW272" i="74"/>
  <c r="BY272" i="74"/>
  <c r="CA272" i="74"/>
  <c r="CC272" i="74"/>
  <c r="C272" i="74"/>
  <c r="N272" i="74" s="1"/>
  <c r="BH272" i="74"/>
  <c r="BJ272" i="74"/>
  <c r="BL272" i="74"/>
  <c r="BN272" i="74"/>
  <c r="BP272" i="74"/>
  <c r="BR272" i="74"/>
  <c r="BT272" i="74"/>
  <c r="BV272" i="74"/>
  <c r="BX272" i="74"/>
  <c r="BZ272" i="74"/>
  <c r="CB272" i="74"/>
  <c r="CD272" i="74"/>
  <c r="M268" i="74"/>
  <c r="CE271" i="74"/>
  <c r="P271" i="74" s="1"/>
  <c r="D271" i="74" s="1"/>
  <c r="AD247" i="87" l="1"/>
  <c r="AC248" i="87"/>
  <c r="B276" i="87"/>
  <c r="CD275" i="87"/>
  <c r="CB275" i="87"/>
  <c r="BZ275" i="87"/>
  <c r="BX275" i="87"/>
  <c r="BV275" i="87"/>
  <c r="BT275" i="87"/>
  <c r="BR275" i="87"/>
  <c r="BP275" i="87"/>
  <c r="BN275" i="87"/>
  <c r="BL275" i="87"/>
  <c r="BJ275" i="87"/>
  <c r="BH275" i="87"/>
  <c r="Z275" i="87"/>
  <c r="BB275" i="87" s="1"/>
  <c r="P275" i="87"/>
  <c r="D275" i="87" s="1"/>
  <c r="C275" i="87"/>
  <c r="N275" i="87" s="1"/>
  <c r="CC275" i="87"/>
  <c r="CA275" i="87"/>
  <c r="BY275" i="87"/>
  <c r="BW275" i="87"/>
  <c r="BU275" i="87"/>
  <c r="BS275" i="87"/>
  <c r="BQ275" i="87"/>
  <c r="BO275" i="87"/>
  <c r="BM275" i="87"/>
  <c r="BK275" i="87"/>
  <c r="BI275" i="87"/>
  <c r="BG275" i="87"/>
  <c r="AE275" i="87"/>
  <c r="T272" i="87"/>
  <c r="W274" i="87"/>
  <c r="S274" i="87"/>
  <c r="L274" i="87"/>
  <c r="V274" i="87"/>
  <c r="R274" i="87"/>
  <c r="K274" i="87"/>
  <c r="A274" i="87"/>
  <c r="CF274" i="87"/>
  <c r="E274" i="87" s="1"/>
  <c r="U273" i="87"/>
  <c r="J273" i="87"/>
  <c r="AG274" i="87"/>
  <c r="AH274" i="87" s="1"/>
  <c r="AI274" i="87" s="1"/>
  <c r="AJ274" i="87" s="1"/>
  <c r="AK274" i="87" s="1"/>
  <c r="AL274" i="87" s="1"/>
  <c r="AM274" i="87" s="1"/>
  <c r="AN274" i="87" s="1"/>
  <c r="AO274" i="87" s="1"/>
  <c r="AP274" i="87" s="1"/>
  <c r="AQ274" i="87" s="1"/>
  <c r="AR274" i="87" s="1"/>
  <c r="AS274" i="87" s="1"/>
  <c r="AT274" i="87" s="1"/>
  <c r="AU274" i="87" s="1"/>
  <c r="AV274" i="87" s="1"/>
  <c r="AW274" i="87" s="1"/>
  <c r="AX274" i="87" s="1"/>
  <c r="AY274" i="87" s="1"/>
  <c r="AZ274" i="87" s="1"/>
  <c r="BA274" i="87" s="1"/>
  <c r="X273" i="87"/>
  <c r="Y273" i="87" s="1"/>
  <c r="AA273" i="87"/>
  <c r="AB273" i="87" s="1"/>
  <c r="Q273" i="87"/>
  <c r="K261" i="74"/>
  <c r="R262" i="74"/>
  <c r="L251" i="74"/>
  <c r="Q252" i="74"/>
  <c r="B384" i="74"/>
  <c r="S270" i="74"/>
  <c r="J270" i="74" s="1"/>
  <c r="V270" i="74"/>
  <c r="A270" i="74"/>
  <c r="AA261" i="74"/>
  <c r="AB261" i="74" s="1"/>
  <c r="Y261" i="74"/>
  <c r="AA264" i="74"/>
  <c r="AB264" i="74" s="1"/>
  <c r="Y264" i="74"/>
  <c r="AA262" i="74"/>
  <c r="AB262" i="74" s="1"/>
  <c r="Y262" i="74"/>
  <c r="CF271" i="74"/>
  <c r="E271" i="74" s="1"/>
  <c r="AA265" i="74"/>
  <c r="AB265" i="74" s="1"/>
  <c r="Y265" i="74"/>
  <c r="S265" i="74"/>
  <c r="J265" i="74" s="1"/>
  <c r="AA263" i="74"/>
  <c r="AB263" i="74" s="1"/>
  <c r="Y263" i="74"/>
  <c r="CE272" i="74"/>
  <c r="P272" i="74" s="1"/>
  <c r="D272" i="74" s="1"/>
  <c r="Z273" i="74"/>
  <c r="BG273" i="74"/>
  <c r="BI273" i="74"/>
  <c r="BK273" i="74"/>
  <c r="BM273" i="74"/>
  <c r="BO273" i="74"/>
  <c r="BQ273" i="74"/>
  <c r="BS273" i="74"/>
  <c r="BU273" i="74"/>
  <c r="BW273" i="74"/>
  <c r="BY273" i="74"/>
  <c r="CA273" i="74"/>
  <c r="CC273" i="74"/>
  <c r="C273" i="74"/>
  <c r="N273" i="74" s="1"/>
  <c r="BH273" i="74"/>
  <c r="BJ273" i="74"/>
  <c r="BL273" i="74"/>
  <c r="BN273" i="74"/>
  <c r="BP273" i="74"/>
  <c r="BR273" i="74"/>
  <c r="BT273" i="74"/>
  <c r="BV273" i="74"/>
  <c r="BX273" i="74"/>
  <c r="BZ273" i="74"/>
  <c r="CB273" i="74"/>
  <c r="CD273" i="74"/>
  <c r="M269" i="74"/>
  <c r="AD248" i="87" l="1"/>
  <c r="AC249" i="87"/>
  <c r="T273" i="87"/>
  <c r="U274" i="87"/>
  <c r="J274" i="87"/>
  <c r="AA274" i="87"/>
  <c r="AB274" i="87" s="1"/>
  <c r="Q274" i="87"/>
  <c r="X274" i="87"/>
  <c r="Y274" i="87" s="1"/>
  <c r="AG275" i="87"/>
  <c r="AH275" i="87" s="1"/>
  <c r="AI275" i="87" s="1"/>
  <c r="AJ275" i="87" s="1"/>
  <c r="AK275" i="87" s="1"/>
  <c r="AL275" i="87" s="1"/>
  <c r="AM275" i="87" s="1"/>
  <c r="AN275" i="87" s="1"/>
  <c r="AO275" i="87" s="1"/>
  <c r="AP275" i="87" s="1"/>
  <c r="AQ275" i="87" s="1"/>
  <c r="AR275" i="87" s="1"/>
  <c r="AS275" i="87" s="1"/>
  <c r="AT275" i="87" s="1"/>
  <c r="AU275" i="87" s="1"/>
  <c r="AV275" i="87" s="1"/>
  <c r="AW275" i="87" s="1"/>
  <c r="AX275" i="87" s="1"/>
  <c r="AY275" i="87" s="1"/>
  <c r="AZ275" i="87" s="1"/>
  <c r="BA275" i="87" s="1"/>
  <c r="V275" i="87"/>
  <c r="R275" i="87"/>
  <c r="K275" i="87"/>
  <c r="A275" i="87"/>
  <c r="W275" i="87"/>
  <c r="S275" i="87"/>
  <c r="L275" i="87"/>
  <c r="CE275" i="87"/>
  <c r="CF275" i="87" s="1"/>
  <c r="E275" i="87" s="1"/>
  <c r="CC276" i="87"/>
  <c r="CA276" i="87"/>
  <c r="BY276" i="87"/>
  <c r="BW276" i="87"/>
  <c r="BU276" i="87"/>
  <c r="BS276" i="87"/>
  <c r="BQ276" i="87"/>
  <c r="BO276" i="87"/>
  <c r="BM276" i="87"/>
  <c r="BK276" i="87"/>
  <c r="BI276" i="87"/>
  <c r="BG276" i="87"/>
  <c r="AE276" i="87"/>
  <c r="B277" i="87"/>
  <c r="CD276" i="87"/>
  <c r="CB276" i="87"/>
  <c r="BZ276" i="87"/>
  <c r="BX276" i="87"/>
  <c r="BV276" i="87"/>
  <c r="BT276" i="87"/>
  <c r="BR276" i="87"/>
  <c r="BP276" i="87"/>
  <c r="BN276" i="87"/>
  <c r="BL276" i="87"/>
  <c r="BJ276" i="87"/>
  <c r="BH276" i="87"/>
  <c r="CE276" i="87" s="1"/>
  <c r="Z276" i="87"/>
  <c r="BB276" i="87" s="1"/>
  <c r="P276" i="87"/>
  <c r="D276" i="87" s="1"/>
  <c r="C276" i="87"/>
  <c r="N276" i="87" s="1"/>
  <c r="K262" i="74"/>
  <c r="R263" i="74"/>
  <c r="BB266" i="74"/>
  <c r="BB265" i="74" s="1"/>
  <c r="BB264" i="74" s="1"/>
  <c r="BB263" i="74" s="1"/>
  <c r="BB262" i="74" s="1"/>
  <c r="BB261" i="74" s="1"/>
  <c r="BB260" i="74" s="1"/>
  <c r="L252" i="74"/>
  <c r="Q253" i="74"/>
  <c r="B385" i="74"/>
  <c r="CF272" i="74"/>
  <c r="E272" i="74" s="1"/>
  <c r="Z274" i="74"/>
  <c r="BG274" i="74"/>
  <c r="BI274" i="74"/>
  <c r="BK274" i="74"/>
  <c r="BM274" i="74"/>
  <c r="BO274" i="74"/>
  <c r="BQ274" i="74"/>
  <c r="BS274" i="74"/>
  <c r="BU274" i="74"/>
  <c r="BW274" i="74"/>
  <c r="BY274" i="74"/>
  <c r="CA274" i="74"/>
  <c r="CC274" i="74"/>
  <c r="C274" i="74"/>
  <c r="N274" i="74" s="1"/>
  <c r="BH274" i="74"/>
  <c r="BJ274" i="74"/>
  <c r="BL274" i="74"/>
  <c r="BN274" i="74"/>
  <c r="BP274" i="74"/>
  <c r="BR274" i="74"/>
  <c r="BT274" i="74"/>
  <c r="BV274" i="74"/>
  <c r="BX274" i="74"/>
  <c r="BZ274" i="74"/>
  <c r="CB274" i="74"/>
  <c r="CD274" i="74"/>
  <c r="U265" i="74"/>
  <c r="U266" i="74" s="1"/>
  <c r="U267" i="74" s="1"/>
  <c r="U268" i="74" s="1"/>
  <c r="U269" i="74" s="1"/>
  <c r="U270" i="74" s="1"/>
  <c r="CE273" i="74"/>
  <c r="P273" i="74" s="1"/>
  <c r="D273" i="74" s="1"/>
  <c r="S271" i="74"/>
  <c r="J271" i="74" s="1"/>
  <c r="V271" i="74"/>
  <c r="A271" i="74"/>
  <c r="M270" i="74"/>
  <c r="AD249" i="87" l="1"/>
  <c r="AC250" i="87"/>
  <c r="T274" i="87"/>
  <c r="W276" i="87"/>
  <c r="S276" i="87"/>
  <c r="L276" i="87"/>
  <c r="V276" i="87"/>
  <c r="R276" i="87"/>
  <c r="K276" i="87"/>
  <c r="A276" i="87"/>
  <c r="B278" i="87"/>
  <c r="CD277" i="87"/>
  <c r="CB277" i="87"/>
  <c r="BZ277" i="87"/>
  <c r="BX277" i="87"/>
  <c r="BV277" i="87"/>
  <c r="BT277" i="87"/>
  <c r="BR277" i="87"/>
  <c r="BP277" i="87"/>
  <c r="BN277" i="87"/>
  <c r="BL277" i="87"/>
  <c r="BJ277" i="87"/>
  <c r="BH277" i="87"/>
  <c r="Z277" i="87"/>
  <c r="BB277" i="87" s="1"/>
  <c r="P277" i="87"/>
  <c r="D277" i="87" s="1"/>
  <c r="C277" i="87"/>
  <c r="N277" i="87" s="1"/>
  <c r="CC277" i="87"/>
  <c r="CA277" i="87"/>
  <c r="BY277" i="87"/>
  <c r="BW277" i="87"/>
  <c r="BU277" i="87"/>
  <c r="BS277" i="87"/>
  <c r="BQ277" i="87"/>
  <c r="BO277" i="87"/>
  <c r="BM277" i="87"/>
  <c r="BK277" i="87"/>
  <c r="BI277" i="87"/>
  <c r="BG277" i="87"/>
  <c r="AE277" i="87"/>
  <c r="CF276" i="87"/>
  <c r="E276" i="87" s="1"/>
  <c r="U275" i="87"/>
  <c r="J275" i="87"/>
  <c r="AG276" i="87"/>
  <c r="AH276" i="87" s="1"/>
  <c r="AI276" i="87" s="1"/>
  <c r="AJ276" i="87" s="1"/>
  <c r="AK276" i="87" s="1"/>
  <c r="AL276" i="87" s="1"/>
  <c r="AM276" i="87" s="1"/>
  <c r="AN276" i="87" s="1"/>
  <c r="AO276" i="87" s="1"/>
  <c r="AP276" i="87" s="1"/>
  <c r="AQ276" i="87" s="1"/>
  <c r="AR276" i="87" s="1"/>
  <c r="AS276" i="87" s="1"/>
  <c r="AT276" i="87" s="1"/>
  <c r="AU276" i="87" s="1"/>
  <c r="AV276" i="87" s="1"/>
  <c r="AW276" i="87" s="1"/>
  <c r="AX276" i="87" s="1"/>
  <c r="AY276" i="87" s="1"/>
  <c r="AZ276" i="87" s="1"/>
  <c r="BA276" i="87" s="1"/>
  <c r="X275" i="87"/>
  <c r="Y275" i="87" s="1"/>
  <c r="AA275" i="87"/>
  <c r="AB275" i="87" s="1"/>
  <c r="Q275" i="87"/>
  <c r="R264" i="74"/>
  <c r="K263" i="74"/>
  <c r="Q254" i="74"/>
  <c r="L253" i="74"/>
  <c r="B386" i="74"/>
  <c r="M271" i="74"/>
  <c r="U271" i="74"/>
  <c r="CF273" i="74"/>
  <c r="E273" i="74" s="1"/>
  <c r="CE274" i="74"/>
  <c r="P274" i="74" s="1"/>
  <c r="D274" i="74" s="1"/>
  <c r="Z275" i="74"/>
  <c r="BG275" i="74"/>
  <c r="BI275" i="74"/>
  <c r="BK275" i="74"/>
  <c r="BM275" i="74"/>
  <c r="BO275" i="74"/>
  <c r="BQ275" i="74"/>
  <c r="BS275" i="74"/>
  <c r="BU275" i="74"/>
  <c r="BW275" i="74"/>
  <c r="BY275" i="74"/>
  <c r="CA275" i="74"/>
  <c r="CC275" i="74"/>
  <c r="C275" i="74"/>
  <c r="N275" i="74" s="1"/>
  <c r="BH275" i="74"/>
  <c r="BJ275" i="74"/>
  <c r="BL275" i="74"/>
  <c r="BN275" i="74"/>
  <c r="BP275" i="74"/>
  <c r="BR275" i="74"/>
  <c r="BT275" i="74"/>
  <c r="BV275" i="74"/>
  <c r="BX275" i="74"/>
  <c r="BZ275" i="74"/>
  <c r="CB275" i="74"/>
  <c r="CD275" i="74"/>
  <c r="AD250" i="87" l="1"/>
  <c r="AC251" i="87"/>
  <c r="T275" i="87"/>
  <c r="AG277" i="87"/>
  <c r="AH277" i="87" s="1"/>
  <c r="AI277" i="87" s="1"/>
  <c r="AJ277" i="87" s="1"/>
  <c r="AK277" i="87" s="1"/>
  <c r="AL277" i="87" s="1"/>
  <c r="AM277" i="87" s="1"/>
  <c r="AN277" i="87" s="1"/>
  <c r="AO277" i="87" s="1"/>
  <c r="AP277" i="87" s="1"/>
  <c r="AQ277" i="87" s="1"/>
  <c r="AR277" i="87" s="1"/>
  <c r="AS277" i="87" s="1"/>
  <c r="AT277" i="87" s="1"/>
  <c r="AU277" i="87" s="1"/>
  <c r="AV277" i="87" s="1"/>
  <c r="AW277" i="87" s="1"/>
  <c r="AX277" i="87" s="1"/>
  <c r="AY277" i="87" s="1"/>
  <c r="AZ277" i="87" s="1"/>
  <c r="BA277" i="87" s="1"/>
  <c r="V277" i="87"/>
  <c r="R277" i="87"/>
  <c r="K277" i="87"/>
  <c r="A277" i="87"/>
  <c r="W277" i="87"/>
  <c r="S277" i="87"/>
  <c r="L277" i="87"/>
  <c r="CE277" i="87"/>
  <c r="CC278" i="87"/>
  <c r="CA278" i="87"/>
  <c r="BY278" i="87"/>
  <c r="BW278" i="87"/>
  <c r="BU278" i="87"/>
  <c r="BS278" i="87"/>
  <c r="BQ278" i="87"/>
  <c r="BO278" i="87"/>
  <c r="BM278" i="87"/>
  <c r="BK278" i="87"/>
  <c r="BI278" i="87"/>
  <c r="BG278" i="87"/>
  <c r="AE278" i="87"/>
  <c r="B279" i="87"/>
  <c r="CD278" i="87"/>
  <c r="CB278" i="87"/>
  <c r="BZ278" i="87"/>
  <c r="BX278" i="87"/>
  <c r="BV278" i="87"/>
  <c r="BT278" i="87"/>
  <c r="BR278" i="87"/>
  <c r="BP278" i="87"/>
  <c r="BN278" i="87"/>
  <c r="BL278" i="87"/>
  <c r="BJ278" i="87"/>
  <c r="BH278" i="87"/>
  <c r="CE278" i="87" s="1"/>
  <c r="Z278" i="87"/>
  <c r="BB278" i="87" s="1"/>
  <c r="P278" i="87"/>
  <c r="D278" i="87" s="1"/>
  <c r="C278" i="87"/>
  <c r="N278" i="87" s="1"/>
  <c r="U276" i="87"/>
  <c r="J276" i="87"/>
  <c r="CF277" i="87"/>
  <c r="E277" i="87" s="1"/>
  <c r="AA276" i="87"/>
  <c r="AB276" i="87" s="1"/>
  <c r="Q276" i="87"/>
  <c r="X276" i="87"/>
  <c r="Y276" i="87" s="1"/>
  <c r="L254" i="74"/>
  <c r="Q255" i="74"/>
  <c r="K264" i="74"/>
  <c r="R265" i="74"/>
  <c r="B387" i="74"/>
  <c r="CE275" i="74"/>
  <c r="P275" i="74" s="1"/>
  <c r="D275" i="74" s="1"/>
  <c r="Z276" i="74"/>
  <c r="BG276" i="74"/>
  <c r="BI276" i="74"/>
  <c r="BK276" i="74"/>
  <c r="BM276" i="74"/>
  <c r="BO276" i="74"/>
  <c r="BQ276" i="74"/>
  <c r="BS276" i="74"/>
  <c r="BU276" i="74"/>
  <c r="BW276" i="74"/>
  <c r="BY276" i="74"/>
  <c r="CA276" i="74"/>
  <c r="CC276" i="74"/>
  <c r="C276" i="74"/>
  <c r="N276" i="74" s="1"/>
  <c r="BH276" i="74"/>
  <c r="BJ276" i="74"/>
  <c r="BL276" i="74"/>
  <c r="BN276" i="74"/>
  <c r="BP276" i="74"/>
  <c r="BR276" i="74"/>
  <c r="BT276" i="74"/>
  <c r="BV276" i="74"/>
  <c r="BX276" i="74"/>
  <c r="BZ276" i="74"/>
  <c r="CB276" i="74"/>
  <c r="CD276" i="74"/>
  <c r="CF274" i="74"/>
  <c r="E274" i="74" s="1"/>
  <c r="AD251" i="87" l="1"/>
  <c r="AC252" i="87"/>
  <c r="CF278" i="87"/>
  <c r="E278" i="87" s="1"/>
  <c r="W278" i="87"/>
  <c r="S278" i="87"/>
  <c r="L278" i="87"/>
  <c r="V278" i="87"/>
  <c r="R278" i="87"/>
  <c r="K278" i="87"/>
  <c r="A278" i="87"/>
  <c r="B280" i="87"/>
  <c r="CD279" i="87"/>
  <c r="CB279" i="87"/>
  <c r="BZ279" i="87"/>
  <c r="BX279" i="87"/>
  <c r="BV279" i="87"/>
  <c r="BT279" i="87"/>
  <c r="BR279" i="87"/>
  <c r="BP279" i="87"/>
  <c r="BN279" i="87"/>
  <c r="BL279" i="87"/>
  <c r="BJ279" i="87"/>
  <c r="BH279" i="87"/>
  <c r="Z279" i="87"/>
  <c r="BB279" i="87" s="1"/>
  <c r="P279" i="87"/>
  <c r="D279" i="87" s="1"/>
  <c r="C279" i="87"/>
  <c r="N279" i="87" s="1"/>
  <c r="CC279" i="87"/>
  <c r="CA279" i="87"/>
  <c r="BY279" i="87"/>
  <c r="BW279" i="87"/>
  <c r="BU279" i="87"/>
  <c r="BS279" i="87"/>
  <c r="BQ279" i="87"/>
  <c r="BO279" i="87"/>
  <c r="BM279" i="87"/>
  <c r="BK279" i="87"/>
  <c r="BI279" i="87"/>
  <c r="BG279" i="87"/>
  <c r="AE279" i="87"/>
  <c r="U277" i="87"/>
  <c r="J277" i="87"/>
  <c r="T276" i="87"/>
  <c r="AG278" i="87"/>
  <c r="AH278" i="87" s="1"/>
  <c r="AI278" i="87" s="1"/>
  <c r="AJ278" i="87" s="1"/>
  <c r="AK278" i="87" s="1"/>
  <c r="AL278" i="87" s="1"/>
  <c r="AM278" i="87" s="1"/>
  <c r="AN278" i="87" s="1"/>
  <c r="AO278" i="87" s="1"/>
  <c r="AP278" i="87" s="1"/>
  <c r="AQ278" i="87" s="1"/>
  <c r="AR278" i="87" s="1"/>
  <c r="AS278" i="87" s="1"/>
  <c r="AT278" i="87" s="1"/>
  <c r="AU278" i="87" s="1"/>
  <c r="AV278" i="87" s="1"/>
  <c r="AW278" i="87" s="1"/>
  <c r="AX278" i="87" s="1"/>
  <c r="AY278" i="87" s="1"/>
  <c r="AZ278" i="87" s="1"/>
  <c r="BA278" i="87" s="1"/>
  <c r="X277" i="87"/>
  <c r="Y277" i="87" s="1"/>
  <c r="AA277" i="87"/>
  <c r="AB277" i="87" s="1"/>
  <c r="Q277" i="87"/>
  <c r="R266" i="74"/>
  <c r="K265" i="74"/>
  <c r="L255" i="74"/>
  <c r="Q256" i="74"/>
  <c r="B388" i="74"/>
  <c r="S274" i="74"/>
  <c r="J274" i="74" s="1"/>
  <c r="V274" i="74"/>
  <c r="A274" i="74"/>
  <c r="CE276" i="74"/>
  <c r="P276" i="74" s="1"/>
  <c r="D276" i="74" s="1"/>
  <c r="Z277" i="74"/>
  <c r="BG277" i="74"/>
  <c r="BI277" i="74"/>
  <c r="BK277" i="74"/>
  <c r="BM277" i="74"/>
  <c r="BO277" i="74"/>
  <c r="BQ277" i="74"/>
  <c r="BS277" i="74"/>
  <c r="BU277" i="74"/>
  <c r="BW277" i="74"/>
  <c r="BY277" i="74"/>
  <c r="CA277" i="74"/>
  <c r="CC277" i="74"/>
  <c r="C277" i="74"/>
  <c r="N277" i="74" s="1"/>
  <c r="BH277" i="74"/>
  <c r="BJ277" i="74"/>
  <c r="BL277" i="74"/>
  <c r="BN277" i="74"/>
  <c r="BP277" i="74"/>
  <c r="BR277" i="74"/>
  <c r="BT277" i="74"/>
  <c r="BV277" i="74"/>
  <c r="BX277" i="74"/>
  <c r="BZ277" i="74"/>
  <c r="CB277" i="74"/>
  <c r="CD277" i="74"/>
  <c r="CF275" i="74"/>
  <c r="E275" i="74" s="1"/>
  <c r="AD252" i="87" l="1"/>
  <c r="AC253" i="87"/>
  <c r="T277" i="87"/>
  <c r="AA278" i="87"/>
  <c r="AB278" i="87" s="1"/>
  <c r="Q278" i="87"/>
  <c r="X278" i="87"/>
  <c r="Y278" i="87" s="1"/>
  <c r="AG279" i="87"/>
  <c r="AH279" i="87" s="1"/>
  <c r="AI279" i="87" s="1"/>
  <c r="AJ279" i="87" s="1"/>
  <c r="AK279" i="87" s="1"/>
  <c r="AL279" i="87" s="1"/>
  <c r="AM279" i="87" s="1"/>
  <c r="AN279" i="87" s="1"/>
  <c r="AO279" i="87" s="1"/>
  <c r="AP279" i="87" s="1"/>
  <c r="AQ279" i="87" s="1"/>
  <c r="AR279" i="87" s="1"/>
  <c r="AS279" i="87" s="1"/>
  <c r="AT279" i="87" s="1"/>
  <c r="AU279" i="87" s="1"/>
  <c r="AV279" i="87" s="1"/>
  <c r="AW279" i="87" s="1"/>
  <c r="AX279" i="87" s="1"/>
  <c r="AY279" i="87" s="1"/>
  <c r="AZ279" i="87" s="1"/>
  <c r="BA279" i="87" s="1"/>
  <c r="V279" i="87"/>
  <c r="R279" i="87"/>
  <c r="K279" i="87"/>
  <c r="A279" i="87"/>
  <c r="W279" i="87"/>
  <c r="S279" i="87"/>
  <c r="L279" i="87"/>
  <c r="CE279" i="87"/>
  <c r="CF279" i="87" s="1"/>
  <c r="E279" i="87" s="1"/>
  <c r="CC280" i="87"/>
  <c r="CA280" i="87"/>
  <c r="BY280" i="87"/>
  <c r="BW280" i="87"/>
  <c r="BU280" i="87"/>
  <c r="BS280" i="87"/>
  <c r="BQ280" i="87"/>
  <c r="BO280" i="87"/>
  <c r="BM280" i="87"/>
  <c r="BK280" i="87"/>
  <c r="BI280" i="87"/>
  <c r="BG280" i="87"/>
  <c r="AE280" i="87"/>
  <c r="B281" i="87"/>
  <c r="CD280" i="87"/>
  <c r="CB280" i="87"/>
  <c r="BZ280" i="87"/>
  <c r="BX280" i="87"/>
  <c r="BV280" i="87"/>
  <c r="BT280" i="87"/>
  <c r="BR280" i="87"/>
  <c r="BP280" i="87"/>
  <c r="BN280" i="87"/>
  <c r="BL280" i="87"/>
  <c r="BJ280" i="87"/>
  <c r="BH280" i="87"/>
  <c r="CE280" i="87" s="1"/>
  <c r="Z280" i="87"/>
  <c r="BB280" i="87" s="1"/>
  <c r="P280" i="87"/>
  <c r="D280" i="87" s="1"/>
  <c r="C280" i="87"/>
  <c r="N280" i="87" s="1"/>
  <c r="U278" i="87"/>
  <c r="J278" i="87"/>
  <c r="R267" i="74"/>
  <c r="K266" i="74"/>
  <c r="Q257" i="74"/>
  <c r="L256" i="74"/>
  <c r="B389" i="74"/>
  <c r="CE277" i="74"/>
  <c r="P277" i="74" s="1"/>
  <c r="D277" i="74" s="1"/>
  <c r="M274" i="74"/>
  <c r="S275" i="74"/>
  <c r="J275" i="74" s="1"/>
  <c r="V275" i="74"/>
  <c r="A275" i="74"/>
  <c r="Z278" i="74"/>
  <c r="BG278" i="74"/>
  <c r="BI278" i="74"/>
  <c r="BK278" i="74"/>
  <c r="BM278" i="74"/>
  <c r="BO278" i="74"/>
  <c r="BQ278" i="74"/>
  <c r="BS278" i="74"/>
  <c r="BU278" i="74"/>
  <c r="BW278" i="74"/>
  <c r="BY278" i="74"/>
  <c r="CA278" i="74"/>
  <c r="CC278" i="74"/>
  <c r="C278" i="74"/>
  <c r="N278" i="74" s="1"/>
  <c r="BH278" i="74"/>
  <c r="BJ278" i="74"/>
  <c r="BL278" i="74"/>
  <c r="BN278" i="74"/>
  <c r="BP278" i="74"/>
  <c r="BR278" i="74"/>
  <c r="BT278" i="74"/>
  <c r="BV278" i="74"/>
  <c r="BX278" i="74"/>
  <c r="BZ278" i="74"/>
  <c r="CB278" i="74"/>
  <c r="CD278" i="74"/>
  <c r="CF276" i="74"/>
  <c r="E276" i="74" s="1"/>
  <c r="AD253" i="87" l="1"/>
  <c r="AC254" i="87"/>
  <c r="W280" i="87"/>
  <c r="S280" i="87"/>
  <c r="L280" i="87"/>
  <c r="V280" i="87"/>
  <c r="R280" i="87"/>
  <c r="K280" i="87"/>
  <c r="A280" i="87"/>
  <c r="B282" i="87"/>
  <c r="CD281" i="87"/>
  <c r="CB281" i="87"/>
  <c r="BZ281" i="87"/>
  <c r="BX281" i="87"/>
  <c r="BV281" i="87"/>
  <c r="BT281" i="87"/>
  <c r="BR281" i="87"/>
  <c r="BP281" i="87"/>
  <c r="BN281" i="87"/>
  <c r="BL281" i="87"/>
  <c r="BJ281" i="87"/>
  <c r="BH281" i="87"/>
  <c r="Z281" i="87"/>
  <c r="BB281" i="87" s="1"/>
  <c r="P281" i="87"/>
  <c r="D281" i="87" s="1"/>
  <c r="C281" i="87"/>
  <c r="N281" i="87" s="1"/>
  <c r="CC281" i="87"/>
  <c r="CA281" i="87"/>
  <c r="BY281" i="87"/>
  <c r="BW281" i="87"/>
  <c r="BU281" i="87"/>
  <c r="BS281" i="87"/>
  <c r="BQ281" i="87"/>
  <c r="BO281" i="87"/>
  <c r="BM281" i="87"/>
  <c r="BK281" i="87"/>
  <c r="BI281" i="87"/>
  <c r="BG281" i="87"/>
  <c r="AE281" i="87"/>
  <c r="CF280" i="87"/>
  <c r="E280" i="87" s="1"/>
  <c r="U279" i="87"/>
  <c r="J279" i="87"/>
  <c r="T278" i="87"/>
  <c r="AG280" i="87"/>
  <c r="AH280" i="87" s="1"/>
  <c r="AI280" i="87" s="1"/>
  <c r="AJ280" i="87" s="1"/>
  <c r="AK280" i="87" s="1"/>
  <c r="AL280" i="87" s="1"/>
  <c r="AM280" i="87" s="1"/>
  <c r="AN280" i="87" s="1"/>
  <c r="AO280" i="87" s="1"/>
  <c r="AP280" i="87" s="1"/>
  <c r="AQ280" i="87" s="1"/>
  <c r="AR280" i="87" s="1"/>
  <c r="AS280" i="87" s="1"/>
  <c r="AT280" i="87" s="1"/>
  <c r="AU280" i="87" s="1"/>
  <c r="AV280" i="87" s="1"/>
  <c r="AW280" i="87" s="1"/>
  <c r="AX280" i="87" s="1"/>
  <c r="AY280" i="87" s="1"/>
  <c r="AZ280" i="87" s="1"/>
  <c r="BA280" i="87" s="1"/>
  <c r="X279" i="87"/>
  <c r="Y279" i="87" s="1"/>
  <c r="AA279" i="87"/>
  <c r="AB279" i="87" s="1"/>
  <c r="Q279" i="87"/>
  <c r="Q258" i="74"/>
  <c r="L257" i="74"/>
  <c r="R268" i="74"/>
  <c r="K267" i="74"/>
  <c r="B390" i="74"/>
  <c r="CF277" i="74"/>
  <c r="E277" i="74" s="1"/>
  <c r="S276" i="74"/>
  <c r="J276" i="74" s="1"/>
  <c r="V276" i="74"/>
  <c r="A276" i="74"/>
  <c r="M275" i="74"/>
  <c r="V272" i="74"/>
  <c r="A272" i="74"/>
  <c r="CE278" i="74"/>
  <c r="P278" i="74" s="1"/>
  <c r="D278" i="74" s="1"/>
  <c r="Z279" i="74"/>
  <c r="BG279" i="74"/>
  <c r="BI279" i="74"/>
  <c r="BK279" i="74"/>
  <c r="BM279" i="74"/>
  <c r="BO279" i="74"/>
  <c r="BQ279" i="74"/>
  <c r="BS279" i="74"/>
  <c r="BU279" i="74"/>
  <c r="BW279" i="74"/>
  <c r="BY279" i="74"/>
  <c r="CA279" i="74"/>
  <c r="CC279" i="74"/>
  <c r="C279" i="74"/>
  <c r="N279" i="74" s="1"/>
  <c r="BH279" i="74"/>
  <c r="BJ279" i="74"/>
  <c r="BL279" i="74"/>
  <c r="BN279" i="74"/>
  <c r="BP279" i="74"/>
  <c r="BR279" i="74"/>
  <c r="BT279" i="74"/>
  <c r="BV279" i="74"/>
  <c r="BX279" i="74"/>
  <c r="BZ279" i="74"/>
  <c r="CB279" i="74"/>
  <c r="CD279" i="74"/>
  <c r="V273" i="74"/>
  <c r="A273" i="74"/>
  <c r="AD254" i="87" l="1"/>
  <c r="AC255" i="87"/>
  <c r="T279" i="87"/>
  <c r="AG281" i="87"/>
  <c r="AH281" i="87" s="1"/>
  <c r="AI281" i="87" s="1"/>
  <c r="AJ281" i="87" s="1"/>
  <c r="AK281" i="87" s="1"/>
  <c r="AL281" i="87" s="1"/>
  <c r="AM281" i="87" s="1"/>
  <c r="AN281" i="87" s="1"/>
  <c r="AO281" i="87" s="1"/>
  <c r="AP281" i="87" s="1"/>
  <c r="AQ281" i="87" s="1"/>
  <c r="AR281" i="87" s="1"/>
  <c r="AS281" i="87" s="1"/>
  <c r="AT281" i="87" s="1"/>
  <c r="AU281" i="87" s="1"/>
  <c r="AV281" i="87" s="1"/>
  <c r="AW281" i="87" s="1"/>
  <c r="AX281" i="87" s="1"/>
  <c r="AY281" i="87" s="1"/>
  <c r="AZ281" i="87" s="1"/>
  <c r="BA281" i="87" s="1"/>
  <c r="V281" i="87"/>
  <c r="R281" i="87"/>
  <c r="K281" i="87"/>
  <c r="A281" i="87"/>
  <c r="W281" i="87"/>
  <c r="S281" i="87"/>
  <c r="L281" i="87"/>
  <c r="CE281" i="87"/>
  <c r="CC282" i="87"/>
  <c r="CA282" i="87"/>
  <c r="BY282" i="87"/>
  <c r="BW282" i="87"/>
  <c r="BU282" i="87"/>
  <c r="BS282" i="87"/>
  <c r="BQ282" i="87"/>
  <c r="BO282" i="87"/>
  <c r="BM282" i="87"/>
  <c r="BK282" i="87"/>
  <c r="BI282" i="87"/>
  <c r="BG282" i="87"/>
  <c r="AE282" i="87"/>
  <c r="B283" i="87"/>
  <c r="CD282" i="87"/>
  <c r="CB282" i="87"/>
  <c r="BZ282" i="87"/>
  <c r="BX282" i="87"/>
  <c r="BV282" i="87"/>
  <c r="BT282" i="87"/>
  <c r="BR282" i="87"/>
  <c r="BP282" i="87"/>
  <c r="BN282" i="87"/>
  <c r="BL282" i="87"/>
  <c r="BJ282" i="87"/>
  <c r="BH282" i="87"/>
  <c r="CE282" i="87" s="1"/>
  <c r="Z282" i="87"/>
  <c r="BB282" i="87" s="1"/>
  <c r="P282" i="87"/>
  <c r="D282" i="87" s="1"/>
  <c r="C282" i="87"/>
  <c r="N282" i="87" s="1"/>
  <c r="U280" i="87"/>
  <c r="J280" i="87"/>
  <c r="CF281" i="87"/>
  <c r="E281" i="87" s="1"/>
  <c r="AA280" i="87"/>
  <c r="AB280" i="87" s="1"/>
  <c r="Q280" i="87"/>
  <c r="X280" i="87"/>
  <c r="Y280" i="87" s="1"/>
  <c r="W267" i="74"/>
  <c r="X267" i="74" s="1"/>
  <c r="W268" i="74"/>
  <c r="X268" i="74" s="1"/>
  <c r="W273" i="74"/>
  <c r="X273" i="74" s="1"/>
  <c r="W272" i="74"/>
  <c r="X272" i="74" s="1"/>
  <c r="W269" i="74"/>
  <c r="X269" i="74" s="1"/>
  <c r="W270" i="74"/>
  <c r="X270" i="74" s="1"/>
  <c r="W271" i="74"/>
  <c r="X271" i="74" s="1"/>
  <c r="K268" i="74"/>
  <c r="R269" i="74"/>
  <c r="L258" i="74"/>
  <c r="Q259" i="74"/>
  <c r="B391" i="74"/>
  <c r="S277" i="74"/>
  <c r="J277" i="74" s="1"/>
  <c r="V277" i="74"/>
  <c r="A277" i="74"/>
  <c r="AA272" i="74"/>
  <c r="AB272" i="74" s="1"/>
  <c r="S272" i="74"/>
  <c r="J272" i="74" s="1"/>
  <c r="Y272" i="74"/>
  <c r="Z280" i="74"/>
  <c r="BG280" i="74"/>
  <c r="BI280" i="74"/>
  <c r="BK280" i="74"/>
  <c r="BM280" i="74"/>
  <c r="BO280" i="74"/>
  <c r="BQ280" i="74"/>
  <c r="BS280" i="74"/>
  <c r="BU280" i="74"/>
  <c r="BW280" i="74"/>
  <c r="BY280" i="74"/>
  <c r="CA280" i="74"/>
  <c r="CC280" i="74"/>
  <c r="C280" i="74"/>
  <c r="N280" i="74" s="1"/>
  <c r="BH280" i="74"/>
  <c r="BJ280" i="74"/>
  <c r="BL280" i="74"/>
  <c r="BN280" i="74"/>
  <c r="BP280" i="74"/>
  <c r="BR280" i="74"/>
  <c r="BT280" i="74"/>
  <c r="BV280" i="74"/>
  <c r="BX280" i="74"/>
  <c r="BZ280" i="74"/>
  <c r="CB280" i="74"/>
  <c r="CD280" i="74"/>
  <c r="CF278" i="74"/>
  <c r="E278" i="74" s="1"/>
  <c r="CE279" i="74"/>
  <c r="P279" i="74" s="1"/>
  <c r="D279" i="74" s="1"/>
  <c r="M276" i="74"/>
  <c r="AD255" i="87" l="1"/>
  <c r="AC256" i="87"/>
  <c r="W282" i="87"/>
  <c r="S282" i="87"/>
  <c r="L282" i="87"/>
  <c r="V282" i="87"/>
  <c r="R282" i="87"/>
  <c r="K282" i="87"/>
  <c r="A282" i="87"/>
  <c r="B284" i="87"/>
  <c r="CD283" i="87"/>
  <c r="CB283" i="87"/>
  <c r="BZ283" i="87"/>
  <c r="BX283" i="87"/>
  <c r="BV283" i="87"/>
  <c r="BT283" i="87"/>
  <c r="BR283" i="87"/>
  <c r="BP283" i="87"/>
  <c r="BN283" i="87"/>
  <c r="BL283" i="87"/>
  <c r="BJ283" i="87"/>
  <c r="BH283" i="87"/>
  <c r="Z283" i="87"/>
  <c r="BB283" i="87" s="1"/>
  <c r="P283" i="87"/>
  <c r="D283" i="87" s="1"/>
  <c r="C283" i="87"/>
  <c r="N283" i="87" s="1"/>
  <c r="CC283" i="87"/>
  <c r="CA283" i="87"/>
  <c r="BY283" i="87"/>
  <c r="BW283" i="87"/>
  <c r="BU283" i="87"/>
  <c r="BS283" i="87"/>
  <c r="BQ283" i="87"/>
  <c r="BO283" i="87"/>
  <c r="BM283" i="87"/>
  <c r="BK283" i="87"/>
  <c r="BI283" i="87"/>
  <c r="BG283" i="87"/>
  <c r="AE283" i="87"/>
  <c r="CF282" i="87"/>
  <c r="E282" i="87" s="1"/>
  <c r="U281" i="87"/>
  <c r="J281" i="87"/>
  <c r="T280" i="87"/>
  <c r="AG282" i="87"/>
  <c r="AH282" i="87" s="1"/>
  <c r="AI282" i="87" s="1"/>
  <c r="AJ282" i="87" s="1"/>
  <c r="AK282" i="87" s="1"/>
  <c r="AL282" i="87" s="1"/>
  <c r="AM282" i="87" s="1"/>
  <c r="AN282" i="87" s="1"/>
  <c r="AO282" i="87" s="1"/>
  <c r="AP282" i="87" s="1"/>
  <c r="AQ282" i="87" s="1"/>
  <c r="AR282" i="87" s="1"/>
  <c r="AS282" i="87" s="1"/>
  <c r="AT282" i="87" s="1"/>
  <c r="AU282" i="87" s="1"/>
  <c r="AV282" i="87" s="1"/>
  <c r="AW282" i="87" s="1"/>
  <c r="AX282" i="87" s="1"/>
  <c r="AY282" i="87" s="1"/>
  <c r="AZ282" i="87" s="1"/>
  <c r="BA282" i="87" s="1"/>
  <c r="X281" i="87"/>
  <c r="Y281" i="87" s="1"/>
  <c r="AA281" i="87"/>
  <c r="AB281" i="87" s="1"/>
  <c r="Q281" i="87"/>
  <c r="Q260" i="74"/>
  <c r="L259" i="74"/>
  <c r="K269" i="74"/>
  <c r="R270" i="74"/>
  <c r="BB273" i="74"/>
  <c r="BB272" i="74" s="1"/>
  <c r="BB271" i="74" s="1"/>
  <c r="BB270" i="74" s="1"/>
  <c r="BB269" i="74" s="1"/>
  <c r="BB268" i="74" s="1"/>
  <c r="BB267" i="74" s="1"/>
  <c r="B392" i="74"/>
  <c r="S278" i="74"/>
  <c r="J278" i="74" s="1"/>
  <c r="V278" i="74"/>
  <c r="A278" i="74"/>
  <c r="AA271" i="74"/>
  <c r="AB271" i="74" s="1"/>
  <c r="Y271" i="74"/>
  <c r="AA269" i="74"/>
  <c r="AB269" i="74" s="1"/>
  <c r="Y269" i="74"/>
  <c r="CF279" i="74"/>
  <c r="E279" i="74" s="1"/>
  <c r="AA267" i="74"/>
  <c r="AB267" i="74" s="1"/>
  <c r="Y267" i="74"/>
  <c r="U272" i="74"/>
  <c r="M277" i="74"/>
  <c r="AA268" i="74"/>
  <c r="AB268" i="74" s="1"/>
  <c r="Y268" i="74"/>
  <c r="CE280" i="74"/>
  <c r="P280" i="74" s="1"/>
  <c r="D280" i="74" s="1"/>
  <c r="Z281" i="74"/>
  <c r="BG281" i="74"/>
  <c r="BI281" i="74"/>
  <c r="BK281" i="74"/>
  <c r="BM281" i="74"/>
  <c r="BO281" i="74"/>
  <c r="BQ281" i="74"/>
  <c r="BS281" i="74"/>
  <c r="BU281" i="74"/>
  <c r="BW281" i="74"/>
  <c r="BY281" i="74"/>
  <c r="CA281" i="74"/>
  <c r="CC281" i="74"/>
  <c r="C281" i="74"/>
  <c r="N281" i="74" s="1"/>
  <c r="BH281" i="74"/>
  <c r="BJ281" i="74"/>
  <c r="BL281" i="74"/>
  <c r="BN281" i="74"/>
  <c r="BP281" i="74"/>
  <c r="BR281" i="74"/>
  <c r="BT281" i="74"/>
  <c r="BV281" i="74"/>
  <c r="BX281" i="74"/>
  <c r="BZ281" i="74"/>
  <c r="CB281" i="74"/>
  <c r="CD281" i="74"/>
  <c r="AA273" i="74"/>
  <c r="AB273" i="74" s="1"/>
  <c r="Y273" i="74"/>
  <c r="S273" i="74"/>
  <c r="J273" i="74" s="1"/>
  <c r="AA270" i="74"/>
  <c r="AB270" i="74" s="1"/>
  <c r="Y270" i="74"/>
  <c r="AD256" i="87" l="1"/>
  <c r="AC257" i="87"/>
  <c r="T281" i="87"/>
  <c r="AG283" i="87"/>
  <c r="AH283" i="87" s="1"/>
  <c r="AI283" i="87" s="1"/>
  <c r="AJ283" i="87" s="1"/>
  <c r="AK283" i="87" s="1"/>
  <c r="AL283" i="87" s="1"/>
  <c r="AM283" i="87" s="1"/>
  <c r="AN283" i="87" s="1"/>
  <c r="AO283" i="87" s="1"/>
  <c r="AP283" i="87" s="1"/>
  <c r="AQ283" i="87" s="1"/>
  <c r="AR283" i="87" s="1"/>
  <c r="AS283" i="87" s="1"/>
  <c r="AT283" i="87" s="1"/>
  <c r="AU283" i="87" s="1"/>
  <c r="AV283" i="87" s="1"/>
  <c r="AW283" i="87" s="1"/>
  <c r="AX283" i="87" s="1"/>
  <c r="AY283" i="87" s="1"/>
  <c r="AZ283" i="87" s="1"/>
  <c r="BA283" i="87" s="1"/>
  <c r="V283" i="87"/>
  <c r="R283" i="87"/>
  <c r="K283" i="87"/>
  <c r="A283" i="87"/>
  <c r="W283" i="87"/>
  <c r="S283" i="87"/>
  <c r="L283" i="87"/>
  <c r="CE283" i="87"/>
  <c r="CC284" i="87"/>
  <c r="CA284" i="87"/>
  <c r="BY284" i="87"/>
  <c r="BW284" i="87"/>
  <c r="BU284" i="87"/>
  <c r="BS284" i="87"/>
  <c r="BQ284" i="87"/>
  <c r="BO284" i="87"/>
  <c r="BM284" i="87"/>
  <c r="BK284" i="87"/>
  <c r="BI284" i="87"/>
  <c r="BG284" i="87"/>
  <c r="AE284" i="87"/>
  <c r="B285" i="87"/>
  <c r="CD284" i="87"/>
  <c r="CB284" i="87"/>
  <c r="BZ284" i="87"/>
  <c r="BX284" i="87"/>
  <c r="BV284" i="87"/>
  <c r="BT284" i="87"/>
  <c r="BR284" i="87"/>
  <c r="BP284" i="87"/>
  <c r="BN284" i="87"/>
  <c r="BL284" i="87"/>
  <c r="BJ284" i="87"/>
  <c r="BH284" i="87"/>
  <c r="CE284" i="87" s="1"/>
  <c r="Z284" i="87"/>
  <c r="BB284" i="87" s="1"/>
  <c r="P284" i="87"/>
  <c r="D284" i="87" s="1"/>
  <c r="C284" i="87"/>
  <c r="N284" i="87" s="1"/>
  <c r="U282" i="87"/>
  <c r="J282" i="87"/>
  <c r="CF283" i="87"/>
  <c r="E283" i="87" s="1"/>
  <c r="AA282" i="87"/>
  <c r="AB282" i="87" s="1"/>
  <c r="Q282" i="87"/>
  <c r="X282" i="87"/>
  <c r="Y282" i="87" s="1"/>
  <c r="R271" i="74"/>
  <c r="K270" i="74"/>
  <c r="Q261" i="74"/>
  <c r="L260" i="74"/>
  <c r="B393" i="74"/>
  <c r="U273" i="74"/>
  <c r="U274" i="74" s="1"/>
  <c r="U275" i="74" s="1"/>
  <c r="U276" i="74" s="1"/>
  <c r="U277" i="74" s="1"/>
  <c r="U278" i="74" s="1"/>
  <c r="CE281" i="74"/>
  <c r="P281" i="74" s="1"/>
  <c r="D281" i="74" s="1"/>
  <c r="M278" i="74"/>
  <c r="Z282" i="74"/>
  <c r="BG282" i="74"/>
  <c r="BI282" i="74"/>
  <c r="BK282" i="74"/>
  <c r="BM282" i="74"/>
  <c r="BO282" i="74"/>
  <c r="BQ282" i="74"/>
  <c r="BS282" i="74"/>
  <c r="BU282" i="74"/>
  <c r="BW282" i="74"/>
  <c r="BY282" i="74"/>
  <c r="CA282" i="74"/>
  <c r="CC282" i="74"/>
  <c r="C282" i="74"/>
  <c r="N282" i="74" s="1"/>
  <c r="BH282" i="74"/>
  <c r="BJ282" i="74"/>
  <c r="BL282" i="74"/>
  <c r="BN282" i="74"/>
  <c r="BP282" i="74"/>
  <c r="BR282" i="74"/>
  <c r="BT282" i="74"/>
  <c r="BV282" i="74"/>
  <c r="BX282" i="74"/>
  <c r="BZ282" i="74"/>
  <c r="CB282" i="74"/>
  <c r="CD282" i="74"/>
  <c r="CF280" i="74"/>
  <c r="E280" i="74" s="1"/>
  <c r="AD257" i="87" l="1"/>
  <c r="AC258" i="87"/>
  <c r="W284" i="87"/>
  <c r="S284" i="87"/>
  <c r="L284" i="87"/>
  <c r="V284" i="87"/>
  <c r="R284" i="87"/>
  <c r="K284" i="87"/>
  <c r="A284" i="87"/>
  <c r="B286" i="87"/>
  <c r="CD285" i="87"/>
  <c r="CB285" i="87"/>
  <c r="BZ285" i="87"/>
  <c r="BX285" i="87"/>
  <c r="BV285" i="87"/>
  <c r="BT285" i="87"/>
  <c r="BR285" i="87"/>
  <c r="BP285" i="87"/>
  <c r="BN285" i="87"/>
  <c r="BL285" i="87"/>
  <c r="BJ285" i="87"/>
  <c r="BH285" i="87"/>
  <c r="Z285" i="87"/>
  <c r="BB285" i="87" s="1"/>
  <c r="P285" i="87"/>
  <c r="D285" i="87" s="1"/>
  <c r="C285" i="87"/>
  <c r="N285" i="87" s="1"/>
  <c r="CC285" i="87"/>
  <c r="CA285" i="87"/>
  <c r="BY285" i="87"/>
  <c r="BW285" i="87"/>
  <c r="BU285" i="87"/>
  <c r="BS285" i="87"/>
  <c r="BQ285" i="87"/>
  <c r="BO285" i="87"/>
  <c r="BM285" i="87"/>
  <c r="BK285" i="87"/>
  <c r="BI285" i="87"/>
  <c r="BG285" i="87"/>
  <c r="AE285" i="87"/>
  <c r="CF284" i="87"/>
  <c r="E284" i="87" s="1"/>
  <c r="U283" i="87"/>
  <c r="J283" i="87"/>
  <c r="T282" i="87"/>
  <c r="AG284" i="87"/>
  <c r="AH284" i="87" s="1"/>
  <c r="AI284" i="87" s="1"/>
  <c r="AJ284" i="87" s="1"/>
  <c r="AK284" i="87" s="1"/>
  <c r="AL284" i="87" s="1"/>
  <c r="AM284" i="87" s="1"/>
  <c r="AN284" i="87" s="1"/>
  <c r="AO284" i="87" s="1"/>
  <c r="AP284" i="87" s="1"/>
  <c r="AQ284" i="87" s="1"/>
  <c r="AR284" i="87" s="1"/>
  <c r="AS284" i="87" s="1"/>
  <c r="AT284" i="87" s="1"/>
  <c r="AU284" i="87" s="1"/>
  <c r="AV284" i="87" s="1"/>
  <c r="AW284" i="87" s="1"/>
  <c r="AX284" i="87" s="1"/>
  <c r="AY284" i="87" s="1"/>
  <c r="AZ284" i="87" s="1"/>
  <c r="BA284" i="87" s="1"/>
  <c r="X283" i="87"/>
  <c r="Y283" i="87" s="1"/>
  <c r="AA283" i="87"/>
  <c r="AB283" i="87" s="1"/>
  <c r="Q283" i="87"/>
  <c r="L261" i="74"/>
  <c r="Q262" i="74"/>
  <c r="K271" i="74"/>
  <c r="R272" i="74"/>
  <c r="B394" i="74"/>
  <c r="CF281" i="74"/>
  <c r="E281" i="74" s="1"/>
  <c r="CE282" i="74"/>
  <c r="P282" i="74" s="1"/>
  <c r="D282" i="74" s="1"/>
  <c r="Z283" i="74"/>
  <c r="BG283" i="74"/>
  <c r="BI283" i="74"/>
  <c r="BK283" i="74"/>
  <c r="BM283" i="74"/>
  <c r="BO283" i="74"/>
  <c r="BQ283" i="74"/>
  <c r="BS283" i="74"/>
  <c r="BU283" i="74"/>
  <c r="BW283" i="74"/>
  <c r="BY283" i="74"/>
  <c r="CA283" i="74"/>
  <c r="CC283" i="74"/>
  <c r="C283" i="74"/>
  <c r="N283" i="74" s="1"/>
  <c r="BH283" i="74"/>
  <c r="BJ283" i="74"/>
  <c r="BL283" i="74"/>
  <c r="BN283" i="74"/>
  <c r="BP283" i="74"/>
  <c r="BR283" i="74"/>
  <c r="BT283" i="74"/>
  <c r="BV283" i="74"/>
  <c r="BX283" i="74"/>
  <c r="BZ283" i="74"/>
  <c r="CB283" i="74"/>
  <c r="CD283" i="74"/>
  <c r="AD258" i="87" l="1"/>
  <c r="AC259" i="87"/>
  <c r="T283" i="87"/>
  <c r="AG285" i="87"/>
  <c r="AH285" i="87" s="1"/>
  <c r="AI285" i="87" s="1"/>
  <c r="AJ285" i="87" s="1"/>
  <c r="AK285" i="87" s="1"/>
  <c r="AL285" i="87" s="1"/>
  <c r="AM285" i="87" s="1"/>
  <c r="AN285" i="87" s="1"/>
  <c r="AO285" i="87" s="1"/>
  <c r="AP285" i="87" s="1"/>
  <c r="AQ285" i="87" s="1"/>
  <c r="AR285" i="87" s="1"/>
  <c r="AS285" i="87" s="1"/>
  <c r="AT285" i="87" s="1"/>
  <c r="AU285" i="87" s="1"/>
  <c r="AV285" i="87" s="1"/>
  <c r="AW285" i="87" s="1"/>
  <c r="AX285" i="87" s="1"/>
  <c r="AY285" i="87" s="1"/>
  <c r="AZ285" i="87" s="1"/>
  <c r="BA285" i="87" s="1"/>
  <c r="V285" i="87"/>
  <c r="R285" i="87"/>
  <c r="K285" i="87"/>
  <c r="A285" i="87"/>
  <c r="W285" i="87"/>
  <c r="S285" i="87"/>
  <c r="L285" i="87"/>
  <c r="CE285" i="87"/>
  <c r="CC286" i="87"/>
  <c r="CA286" i="87"/>
  <c r="BY286" i="87"/>
  <c r="BW286" i="87"/>
  <c r="BU286" i="87"/>
  <c r="BS286" i="87"/>
  <c r="BQ286" i="87"/>
  <c r="BO286" i="87"/>
  <c r="BM286" i="87"/>
  <c r="BK286" i="87"/>
  <c r="BI286" i="87"/>
  <c r="BG286" i="87"/>
  <c r="AE286" i="87"/>
  <c r="B287" i="87"/>
  <c r="CD286" i="87"/>
  <c r="CB286" i="87"/>
  <c r="BZ286" i="87"/>
  <c r="BX286" i="87"/>
  <c r="BV286" i="87"/>
  <c r="BT286" i="87"/>
  <c r="BR286" i="87"/>
  <c r="BP286" i="87"/>
  <c r="BN286" i="87"/>
  <c r="BL286" i="87"/>
  <c r="BJ286" i="87"/>
  <c r="BH286" i="87"/>
  <c r="CE286" i="87" s="1"/>
  <c r="Z286" i="87"/>
  <c r="BB286" i="87" s="1"/>
  <c r="P286" i="87"/>
  <c r="D286" i="87" s="1"/>
  <c r="C286" i="87"/>
  <c r="N286" i="87" s="1"/>
  <c r="U284" i="87"/>
  <c r="J284" i="87"/>
  <c r="CF285" i="87"/>
  <c r="E285" i="87" s="1"/>
  <c r="AA284" i="87"/>
  <c r="AB284" i="87" s="1"/>
  <c r="Q284" i="87"/>
  <c r="X284" i="87"/>
  <c r="Y284" i="87" s="1"/>
  <c r="K272" i="74"/>
  <c r="R273" i="74"/>
  <c r="L262" i="74"/>
  <c r="Q263" i="74"/>
  <c r="B395" i="74"/>
  <c r="CE283" i="74"/>
  <c r="P283" i="74" s="1"/>
  <c r="D283" i="74" s="1"/>
  <c r="CF282" i="74"/>
  <c r="E282" i="74" s="1"/>
  <c r="S281" i="74"/>
  <c r="J281" i="74" s="1"/>
  <c r="V281" i="74"/>
  <c r="A281" i="74"/>
  <c r="Z284" i="74"/>
  <c r="BG284" i="74"/>
  <c r="BI284" i="74"/>
  <c r="BK284" i="74"/>
  <c r="BM284" i="74"/>
  <c r="BO284" i="74"/>
  <c r="BQ284" i="74"/>
  <c r="BS284" i="74"/>
  <c r="BU284" i="74"/>
  <c r="BW284" i="74"/>
  <c r="BY284" i="74"/>
  <c r="CA284" i="74"/>
  <c r="CC284" i="74"/>
  <c r="C284" i="74"/>
  <c r="N284" i="74" s="1"/>
  <c r="BH284" i="74"/>
  <c r="BJ284" i="74"/>
  <c r="BL284" i="74"/>
  <c r="BN284" i="74"/>
  <c r="BP284" i="74"/>
  <c r="BR284" i="74"/>
  <c r="BT284" i="74"/>
  <c r="BV284" i="74"/>
  <c r="BX284" i="74"/>
  <c r="BZ284" i="74"/>
  <c r="CB284" i="74"/>
  <c r="CD284" i="74"/>
  <c r="AD259" i="87" l="1"/>
  <c r="AC260" i="87"/>
  <c r="W286" i="87"/>
  <c r="S286" i="87"/>
  <c r="L286" i="87"/>
  <c r="V286" i="87"/>
  <c r="R286" i="87"/>
  <c r="K286" i="87"/>
  <c r="A286" i="87"/>
  <c r="B288" i="87"/>
  <c r="CD287" i="87"/>
  <c r="CB287" i="87"/>
  <c r="BZ287" i="87"/>
  <c r="BX287" i="87"/>
  <c r="BV287" i="87"/>
  <c r="BT287" i="87"/>
  <c r="BR287" i="87"/>
  <c r="BP287" i="87"/>
  <c r="BN287" i="87"/>
  <c r="BL287" i="87"/>
  <c r="BJ287" i="87"/>
  <c r="BH287" i="87"/>
  <c r="Z287" i="87"/>
  <c r="BB287" i="87" s="1"/>
  <c r="P287" i="87"/>
  <c r="D287" i="87" s="1"/>
  <c r="C287" i="87"/>
  <c r="N287" i="87" s="1"/>
  <c r="CC287" i="87"/>
  <c r="CA287" i="87"/>
  <c r="BY287" i="87"/>
  <c r="BW287" i="87"/>
  <c r="BU287" i="87"/>
  <c r="BS287" i="87"/>
  <c r="BQ287" i="87"/>
  <c r="BO287" i="87"/>
  <c r="BM287" i="87"/>
  <c r="BK287" i="87"/>
  <c r="BI287" i="87"/>
  <c r="BG287" i="87"/>
  <c r="AE287" i="87"/>
  <c r="CF286" i="87"/>
  <c r="E286" i="87" s="1"/>
  <c r="U285" i="87"/>
  <c r="J285" i="87"/>
  <c r="T284" i="87"/>
  <c r="AG286" i="87"/>
  <c r="AH286" i="87" s="1"/>
  <c r="AI286" i="87" s="1"/>
  <c r="AJ286" i="87" s="1"/>
  <c r="AK286" i="87" s="1"/>
  <c r="AL286" i="87" s="1"/>
  <c r="AM286" i="87" s="1"/>
  <c r="AN286" i="87" s="1"/>
  <c r="AO286" i="87" s="1"/>
  <c r="AP286" i="87" s="1"/>
  <c r="AQ286" i="87" s="1"/>
  <c r="AR286" i="87" s="1"/>
  <c r="AS286" i="87" s="1"/>
  <c r="AT286" i="87" s="1"/>
  <c r="AU286" i="87" s="1"/>
  <c r="AV286" i="87" s="1"/>
  <c r="AW286" i="87" s="1"/>
  <c r="AX286" i="87" s="1"/>
  <c r="AY286" i="87" s="1"/>
  <c r="AZ286" i="87" s="1"/>
  <c r="BA286" i="87" s="1"/>
  <c r="X285" i="87"/>
  <c r="Y285" i="87" s="1"/>
  <c r="AA285" i="87"/>
  <c r="AB285" i="87" s="1"/>
  <c r="Q285" i="87"/>
  <c r="L263" i="74"/>
  <c r="Q264" i="74"/>
  <c r="R274" i="74"/>
  <c r="K273" i="74"/>
  <c r="B396" i="74"/>
  <c r="CF283" i="74"/>
  <c r="E283" i="74" s="1"/>
  <c r="CE284" i="74"/>
  <c r="P284" i="74" s="1"/>
  <c r="D284" i="74" s="1"/>
  <c r="Z285" i="74"/>
  <c r="BG285" i="74"/>
  <c r="BI285" i="74"/>
  <c r="BK285" i="74"/>
  <c r="BM285" i="74"/>
  <c r="BO285" i="74"/>
  <c r="BQ285" i="74"/>
  <c r="BS285" i="74"/>
  <c r="BU285" i="74"/>
  <c r="BW285" i="74"/>
  <c r="BY285" i="74"/>
  <c r="CA285" i="74"/>
  <c r="CC285" i="74"/>
  <c r="C285" i="74"/>
  <c r="N285" i="74" s="1"/>
  <c r="BH285" i="74"/>
  <c r="BJ285" i="74"/>
  <c r="BL285" i="74"/>
  <c r="BN285" i="74"/>
  <c r="BP285" i="74"/>
  <c r="BR285" i="74"/>
  <c r="BT285" i="74"/>
  <c r="BV285" i="74"/>
  <c r="BX285" i="74"/>
  <c r="BZ285" i="74"/>
  <c r="CB285" i="74"/>
  <c r="CD285" i="74"/>
  <c r="S282" i="74"/>
  <c r="J282" i="74" s="1"/>
  <c r="V282" i="74"/>
  <c r="A282" i="74"/>
  <c r="M281" i="74"/>
  <c r="AD260" i="87" l="1"/>
  <c r="AC261" i="87"/>
  <c r="T285" i="87"/>
  <c r="AG287" i="87"/>
  <c r="AH287" i="87" s="1"/>
  <c r="AI287" i="87" s="1"/>
  <c r="AJ287" i="87" s="1"/>
  <c r="AK287" i="87" s="1"/>
  <c r="AL287" i="87" s="1"/>
  <c r="AM287" i="87" s="1"/>
  <c r="AN287" i="87" s="1"/>
  <c r="AO287" i="87" s="1"/>
  <c r="AP287" i="87" s="1"/>
  <c r="AQ287" i="87" s="1"/>
  <c r="AR287" i="87" s="1"/>
  <c r="AS287" i="87" s="1"/>
  <c r="AT287" i="87" s="1"/>
  <c r="AU287" i="87" s="1"/>
  <c r="AV287" i="87" s="1"/>
  <c r="AW287" i="87" s="1"/>
  <c r="AX287" i="87" s="1"/>
  <c r="AY287" i="87" s="1"/>
  <c r="AZ287" i="87" s="1"/>
  <c r="BA287" i="87" s="1"/>
  <c r="V287" i="87"/>
  <c r="R287" i="87"/>
  <c r="K287" i="87"/>
  <c r="A287" i="87"/>
  <c r="W287" i="87"/>
  <c r="S287" i="87"/>
  <c r="L287" i="87"/>
  <c r="CE287" i="87"/>
  <c r="CC288" i="87"/>
  <c r="CA288" i="87"/>
  <c r="BY288" i="87"/>
  <c r="BW288" i="87"/>
  <c r="BU288" i="87"/>
  <c r="BS288" i="87"/>
  <c r="BQ288" i="87"/>
  <c r="BO288" i="87"/>
  <c r="BM288" i="87"/>
  <c r="BK288" i="87"/>
  <c r="BI288" i="87"/>
  <c r="BG288" i="87"/>
  <c r="AE288" i="87"/>
  <c r="B289" i="87"/>
  <c r="CD288" i="87"/>
  <c r="CB288" i="87"/>
  <c r="BZ288" i="87"/>
  <c r="BX288" i="87"/>
  <c r="BV288" i="87"/>
  <c r="BT288" i="87"/>
  <c r="BR288" i="87"/>
  <c r="BP288" i="87"/>
  <c r="BN288" i="87"/>
  <c r="BL288" i="87"/>
  <c r="BJ288" i="87"/>
  <c r="BH288" i="87"/>
  <c r="CE288" i="87" s="1"/>
  <c r="Z288" i="87"/>
  <c r="BB288" i="87" s="1"/>
  <c r="P288" i="87"/>
  <c r="D288" i="87" s="1"/>
  <c r="C288" i="87"/>
  <c r="N288" i="87" s="1"/>
  <c r="U286" i="87"/>
  <c r="J286" i="87"/>
  <c r="CF287" i="87"/>
  <c r="E287" i="87" s="1"/>
  <c r="AA286" i="87"/>
  <c r="AB286" i="87" s="1"/>
  <c r="Q286" i="87"/>
  <c r="X286" i="87"/>
  <c r="Y286" i="87" s="1"/>
  <c r="L264" i="74"/>
  <c r="Q265" i="74"/>
  <c r="R275" i="74"/>
  <c r="K274" i="74"/>
  <c r="B397" i="74"/>
  <c r="CF284" i="74"/>
  <c r="E284" i="74" s="1"/>
  <c r="S283" i="74"/>
  <c r="J283" i="74" s="1"/>
  <c r="V283" i="74"/>
  <c r="A283" i="74"/>
  <c r="Z286" i="74"/>
  <c r="BG286" i="74"/>
  <c r="BI286" i="74"/>
  <c r="BK286" i="74"/>
  <c r="BM286" i="74"/>
  <c r="BO286" i="74"/>
  <c r="BQ286" i="74"/>
  <c r="BS286" i="74"/>
  <c r="BU286" i="74"/>
  <c r="BW286" i="74"/>
  <c r="BY286" i="74"/>
  <c r="CA286" i="74"/>
  <c r="CC286" i="74"/>
  <c r="C286" i="74"/>
  <c r="N286" i="74" s="1"/>
  <c r="BH286" i="74"/>
  <c r="BJ286" i="74"/>
  <c r="BL286" i="74"/>
  <c r="BN286" i="74"/>
  <c r="BP286" i="74"/>
  <c r="BR286" i="74"/>
  <c r="BT286" i="74"/>
  <c r="BV286" i="74"/>
  <c r="BX286" i="74"/>
  <c r="BZ286" i="74"/>
  <c r="CB286" i="74"/>
  <c r="CD286" i="74"/>
  <c r="V280" i="74"/>
  <c r="A280" i="74"/>
  <c r="M282" i="74"/>
  <c r="CE285" i="74"/>
  <c r="P285" i="74" s="1"/>
  <c r="D285" i="74" s="1"/>
  <c r="V279" i="74"/>
  <c r="A279" i="74"/>
  <c r="AD261" i="87" l="1"/>
  <c r="AC262" i="87"/>
  <c r="B290" i="87"/>
  <c r="CD289" i="87"/>
  <c r="CB289" i="87"/>
  <c r="BZ289" i="87"/>
  <c r="BX289" i="87"/>
  <c r="BV289" i="87"/>
  <c r="BT289" i="87"/>
  <c r="BR289" i="87"/>
  <c r="BP289" i="87"/>
  <c r="BN289" i="87"/>
  <c r="BL289" i="87"/>
  <c r="BJ289" i="87"/>
  <c r="BH289" i="87"/>
  <c r="Z289" i="87"/>
  <c r="BB289" i="87" s="1"/>
  <c r="P289" i="87"/>
  <c r="D289" i="87" s="1"/>
  <c r="C289" i="87"/>
  <c r="N289" i="87" s="1"/>
  <c r="CC289" i="87"/>
  <c r="CA289" i="87"/>
  <c r="BY289" i="87"/>
  <c r="BW289" i="87"/>
  <c r="BU289" i="87"/>
  <c r="BS289" i="87"/>
  <c r="BQ289" i="87"/>
  <c r="BO289" i="87"/>
  <c r="BM289" i="87"/>
  <c r="BK289" i="87"/>
  <c r="BI289" i="87"/>
  <c r="BG289" i="87"/>
  <c r="AE289" i="87"/>
  <c r="W288" i="87"/>
  <c r="S288" i="87"/>
  <c r="L288" i="87"/>
  <c r="V288" i="87"/>
  <c r="R288" i="87"/>
  <c r="K288" i="87"/>
  <c r="A288" i="87"/>
  <c r="CF288" i="87"/>
  <c r="E288" i="87" s="1"/>
  <c r="U287" i="87"/>
  <c r="J287" i="87"/>
  <c r="T286" i="87"/>
  <c r="AG288" i="87"/>
  <c r="AH288" i="87" s="1"/>
  <c r="AI288" i="87" s="1"/>
  <c r="AJ288" i="87" s="1"/>
  <c r="AK288" i="87" s="1"/>
  <c r="AL288" i="87" s="1"/>
  <c r="AM288" i="87" s="1"/>
  <c r="AN288" i="87" s="1"/>
  <c r="AO288" i="87" s="1"/>
  <c r="AP288" i="87" s="1"/>
  <c r="AQ288" i="87" s="1"/>
  <c r="AR288" i="87" s="1"/>
  <c r="AS288" i="87" s="1"/>
  <c r="AT288" i="87" s="1"/>
  <c r="AU288" i="87" s="1"/>
  <c r="AV288" i="87" s="1"/>
  <c r="AW288" i="87" s="1"/>
  <c r="AX288" i="87" s="1"/>
  <c r="AY288" i="87" s="1"/>
  <c r="AZ288" i="87" s="1"/>
  <c r="BA288" i="87" s="1"/>
  <c r="X287" i="87"/>
  <c r="Y287" i="87" s="1"/>
  <c r="AA287" i="87"/>
  <c r="AB287" i="87" s="1"/>
  <c r="Q287" i="87"/>
  <c r="W279" i="74"/>
  <c r="X279" i="74" s="1"/>
  <c r="W277" i="74"/>
  <c r="X277" i="74" s="1"/>
  <c r="W278" i="74"/>
  <c r="X278" i="74" s="1"/>
  <c r="W275" i="74"/>
  <c r="X275" i="74" s="1"/>
  <c r="W274" i="74"/>
  <c r="X274" i="74" s="1"/>
  <c r="Y274" i="74" s="1"/>
  <c r="W280" i="74"/>
  <c r="X280" i="74" s="1"/>
  <c r="W276" i="74"/>
  <c r="X276" i="74" s="1"/>
  <c r="R276" i="74"/>
  <c r="K275" i="74"/>
  <c r="L265" i="74"/>
  <c r="Q266" i="74"/>
  <c r="B398" i="74"/>
  <c r="S284" i="74"/>
  <c r="J284" i="74" s="1"/>
  <c r="V284" i="74"/>
  <c r="A284" i="74"/>
  <c r="CE286" i="74"/>
  <c r="P286" i="74" s="1"/>
  <c r="D286" i="74" s="1"/>
  <c r="Z287" i="74"/>
  <c r="BG287" i="74"/>
  <c r="BI287" i="74"/>
  <c r="BK287" i="74"/>
  <c r="BM287" i="74"/>
  <c r="BO287" i="74"/>
  <c r="BQ287" i="74"/>
  <c r="BS287" i="74"/>
  <c r="BU287" i="74"/>
  <c r="BW287" i="74"/>
  <c r="BY287" i="74"/>
  <c r="CA287" i="74"/>
  <c r="CC287" i="74"/>
  <c r="C287" i="74"/>
  <c r="N287" i="74" s="1"/>
  <c r="BH287" i="74"/>
  <c r="BJ287" i="74"/>
  <c r="BL287" i="74"/>
  <c r="BN287" i="74"/>
  <c r="BP287" i="74"/>
  <c r="BR287" i="74"/>
  <c r="BT287" i="74"/>
  <c r="BV287" i="74"/>
  <c r="BX287" i="74"/>
  <c r="BZ287" i="74"/>
  <c r="CB287" i="74"/>
  <c r="CD287" i="74"/>
  <c r="M283" i="74"/>
  <c r="CF285" i="74"/>
  <c r="E285" i="74" s="1"/>
  <c r="AD262" i="87" l="1"/>
  <c r="AC263" i="87"/>
  <c r="T287" i="87"/>
  <c r="U288" i="87"/>
  <c r="J288" i="87"/>
  <c r="AA288" i="87"/>
  <c r="AB288" i="87" s="1"/>
  <c r="Q288" i="87"/>
  <c r="X288" i="87"/>
  <c r="Y288" i="87" s="1"/>
  <c r="AG289" i="87"/>
  <c r="AH289" i="87" s="1"/>
  <c r="AI289" i="87" s="1"/>
  <c r="AJ289" i="87" s="1"/>
  <c r="AK289" i="87" s="1"/>
  <c r="AL289" i="87" s="1"/>
  <c r="AM289" i="87" s="1"/>
  <c r="AN289" i="87" s="1"/>
  <c r="AO289" i="87" s="1"/>
  <c r="AP289" i="87" s="1"/>
  <c r="AQ289" i="87" s="1"/>
  <c r="AR289" i="87" s="1"/>
  <c r="AS289" i="87" s="1"/>
  <c r="AT289" i="87" s="1"/>
  <c r="AU289" i="87" s="1"/>
  <c r="AV289" i="87" s="1"/>
  <c r="AW289" i="87" s="1"/>
  <c r="AX289" i="87" s="1"/>
  <c r="AY289" i="87" s="1"/>
  <c r="AZ289" i="87" s="1"/>
  <c r="BA289" i="87" s="1"/>
  <c r="V289" i="87"/>
  <c r="R289" i="87"/>
  <c r="K289" i="87"/>
  <c r="A289" i="87"/>
  <c r="W289" i="87"/>
  <c r="S289" i="87"/>
  <c r="L289" i="87"/>
  <c r="CE289" i="87"/>
  <c r="CF289" i="87" s="1"/>
  <c r="E289" i="87" s="1"/>
  <c r="CC290" i="87"/>
  <c r="CA290" i="87"/>
  <c r="BY290" i="87"/>
  <c r="BW290" i="87"/>
  <c r="BU290" i="87"/>
  <c r="BS290" i="87"/>
  <c r="BQ290" i="87"/>
  <c r="BO290" i="87"/>
  <c r="BM290" i="87"/>
  <c r="BK290" i="87"/>
  <c r="BI290" i="87"/>
  <c r="BG290" i="87"/>
  <c r="AE290" i="87"/>
  <c r="B291" i="87"/>
  <c r="CD290" i="87"/>
  <c r="CB290" i="87"/>
  <c r="BZ290" i="87"/>
  <c r="BX290" i="87"/>
  <c r="BV290" i="87"/>
  <c r="BT290" i="87"/>
  <c r="BR290" i="87"/>
  <c r="BP290" i="87"/>
  <c r="BN290" i="87"/>
  <c r="BL290" i="87"/>
  <c r="BJ290" i="87"/>
  <c r="BH290" i="87"/>
  <c r="CE290" i="87" s="1"/>
  <c r="Z290" i="87"/>
  <c r="BB290" i="87" s="1"/>
  <c r="P290" i="87"/>
  <c r="D290" i="87" s="1"/>
  <c r="C290" i="87"/>
  <c r="N290" i="87" s="1"/>
  <c r="AA274" i="74"/>
  <c r="AB274" i="74" s="1"/>
  <c r="BB280" i="74"/>
  <c r="BB279" i="74" s="1"/>
  <c r="BB278" i="74" s="1"/>
  <c r="BB277" i="74" s="1"/>
  <c r="BB276" i="74" s="1"/>
  <c r="BB275" i="74" s="1"/>
  <c r="BB274" i="74" s="1"/>
  <c r="Q267" i="74"/>
  <c r="L266" i="74"/>
  <c r="R277" i="74"/>
  <c r="K276" i="74"/>
  <c r="B399" i="74"/>
  <c r="CF286" i="74"/>
  <c r="E286" i="74" s="1"/>
  <c r="AA278" i="74"/>
  <c r="AB278" i="74" s="1"/>
  <c r="Y278" i="74"/>
  <c r="AA279" i="74"/>
  <c r="AB279" i="74" s="1"/>
  <c r="Y279" i="74"/>
  <c r="S279" i="74"/>
  <c r="J279" i="74" s="1"/>
  <c r="AA276" i="74"/>
  <c r="AB276" i="74" s="1"/>
  <c r="Y276" i="74"/>
  <c r="AA277" i="74"/>
  <c r="AB277" i="74" s="1"/>
  <c r="Y277" i="74"/>
  <c r="CE287" i="74"/>
  <c r="P287" i="74" s="1"/>
  <c r="D287" i="74" s="1"/>
  <c r="AA280" i="74"/>
  <c r="AB280" i="74" s="1"/>
  <c r="Y280" i="74"/>
  <c r="S280" i="74"/>
  <c r="J280" i="74" s="1"/>
  <c r="S285" i="74"/>
  <c r="J285" i="74" s="1"/>
  <c r="V285" i="74"/>
  <c r="A285" i="74"/>
  <c r="AA275" i="74"/>
  <c r="AB275" i="74" s="1"/>
  <c r="Y275" i="74"/>
  <c r="Z288" i="74"/>
  <c r="BG288" i="74"/>
  <c r="BI288" i="74"/>
  <c r="BK288" i="74"/>
  <c r="BM288" i="74"/>
  <c r="BO288" i="74"/>
  <c r="BQ288" i="74"/>
  <c r="BS288" i="74"/>
  <c r="BU288" i="74"/>
  <c r="BW288" i="74"/>
  <c r="BY288" i="74"/>
  <c r="CA288" i="74"/>
  <c r="CC288" i="74"/>
  <c r="C288" i="74"/>
  <c r="N288" i="74" s="1"/>
  <c r="BH288" i="74"/>
  <c r="BJ288" i="74"/>
  <c r="BL288" i="74"/>
  <c r="BN288" i="74"/>
  <c r="BP288" i="74"/>
  <c r="BR288" i="74"/>
  <c r="BT288" i="74"/>
  <c r="BV288" i="74"/>
  <c r="BX288" i="74"/>
  <c r="BZ288" i="74"/>
  <c r="CB288" i="74"/>
  <c r="CD288" i="74"/>
  <c r="M284" i="74"/>
  <c r="AD263" i="87" l="1"/>
  <c r="AC264" i="87"/>
  <c r="T288" i="87"/>
  <c r="W290" i="87"/>
  <c r="S290" i="87"/>
  <c r="L290" i="87"/>
  <c r="V290" i="87"/>
  <c r="R290" i="87"/>
  <c r="K290" i="87"/>
  <c r="A290" i="87"/>
  <c r="B292" i="87"/>
  <c r="CD291" i="87"/>
  <c r="CB291" i="87"/>
  <c r="BZ291" i="87"/>
  <c r="BX291" i="87"/>
  <c r="BV291" i="87"/>
  <c r="BT291" i="87"/>
  <c r="BR291" i="87"/>
  <c r="BP291" i="87"/>
  <c r="BN291" i="87"/>
  <c r="BL291" i="87"/>
  <c r="BJ291" i="87"/>
  <c r="BH291" i="87"/>
  <c r="Z291" i="87"/>
  <c r="BB291" i="87" s="1"/>
  <c r="P291" i="87"/>
  <c r="D291" i="87" s="1"/>
  <c r="C291" i="87"/>
  <c r="N291" i="87" s="1"/>
  <c r="CC291" i="87"/>
  <c r="CA291" i="87"/>
  <c r="BY291" i="87"/>
  <c r="BW291" i="87"/>
  <c r="BU291" i="87"/>
  <c r="BS291" i="87"/>
  <c r="BQ291" i="87"/>
  <c r="BO291" i="87"/>
  <c r="BM291" i="87"/>
  <c r="BK291" i="87"/>
  <c r="BI291" i="87"/>
  <c r="BG291" i="87"/>
  <c r="AE291" i="87"/>
  <c r="CF290" i="87"/>
  <c r="E290" i="87" s="1"/>
  <c r="U289" i="87"/>
  <c r="J289" i="87"/>
  <c r="AG290" i="87"/>
  <c r="AH290" i="87" s="1"/>
  <c r="AI290" i="87" s="1"/>
  <c r="AJ290" i="87" s="1"/>
  <c r="AK290" i="87" s="1"/>
  <c r="AL290" i="87" s="1"/>
  <c r="AM290" i="87" s="1"/>
  <c r="AN290" i="87" s="1"/>
  <c r="AO290" i="87" s="1"/>
  <c r="AP290" i="87" s="1"/>
  <c r="AQ290" i="87" s="1"/>
  <c r="AR290" i="87" s="1"/>
  <c r="AS290" i="87" s="1"/>
  <c r="AT290" i="87" s="1"/>
  <c r="AU290" i="87" s="1"/>
  <c r="AV290" i="87" s="1"/>
  <c r="AW290" i="87" s="1"/>
  <c r="AX290" i="87" s="1"/>
  <c r="AY290" i="87" s="1"/>
  <c r="AZ290" i="87" s="1"/>
  <c r="BA290" i="87" s="1"/>
  <c r="X289" i="87"/>
  <c r="Y289" i="87" s="1"/>
  <c r="AA289" i="87"/>
  <c r="AB289" i="87" s="1"/>
  <c r="Q289" i="87"/>
  <c r="R278" i="74"/>
  <c r="K277" i="74"/>
  <c r="L267" i="74"/>
  <c r="Q268" i="74"/>
  <c r="B400" i="74"/>
  <c r="CF287" i="74"/>
  <c r="E287" i="74" s="1"/>
  <c r="CE288" i="74"/>
  <c r="P288" i="74" s="1"/>
  <c r="D288" i="74" s="1"/>
  <c r="Z289" i="74"/>
  <c r="BG289" i="74"/>
  <c r="BI289" i="74"/>
  <c r="BK289" i="74"/>
  <c r="BM289" i="74"/>
  <c r="BO289" i="74"/>
  <c r="BQ289" i="74"/>
  <c r="BS289" i="74"/>
  <c r="BU289" i="74"/>
  <c r="BW289" i="74"/>
  <c r="BY289" i="74"/>
  <c r="CA289" i="74"/>
  <c r="CC289" i="74"/>
  <c r="C289" i="74"/>
  <c r="N289" i="74" s="1"/>
  <c r="BH289" i="74"/>
  <c r="BJ289" i="74"/>
  <c r="BL289" i="74"/>
  <c r="BN289" i="74"/>
  <c r="BP289" i="74"/>
  <c r="BR289" i="74"/>
  <c r="BT289" i="74"/>
  <c r="BV289" i="74"/>
  <c r="BX289" i="74"/>
  <c r="BZ289" i="74"/>
  <c r="CB289" i="74"/>
  <c r="CD289" i="74"/>
  <c r="M285" i="74"/>
  <c r="U279" i="74"/>
  <c r="U280" i="74" s="1"/>
  <c r="U281" i="74" s="1"/>
  <c r="U282" i="74" s="1"/>
  <c r="U283" i="74" s="1"/>
  <c r="U284" i="74" s="1"/>
  <c r="U285" i="74" s="1"/>
  <c r="AD264" i="87" l="1"/>
  <c r="AC265" i="87"/>
  <c r="T289" i="87"/>
  <c r="AG291" i="87"/>
  <c r="AH291" i="87" s="1"/>
  <c r="AI291" i="87" s="1"/>
  <c r="AJ291" i="87" s="1"/>
  <c r="AK291" i="87" s="1"/>
  <c r="AL291" i="87" s="1"/>
  <c r="AM291" i="87" s="1"/>
  <c r="AN291" i="87" s="1"/>
  <c r="AO291" i="87" s="1"/>
  <c r="AP291" i="87" s="1"/>
  <c r="AQ291" i="87" s="1"/>
  <c r="AR291" i="87" s="1"/>
  <c r="AS291" i="87" s="1"/>
  <c r="AT291" i="87" s="1"/>
  <c r="AU291" i="87" s="1"/>
  <c r="AV291" i="87" s="1"/>
  <c r="AW291" i="87" s="1"/>
  <c r="AX291" i="87" s="1"/>
  <c r="AY291" i="87" s="1"/>
  <c r="AZ291" i="87" s="1"/>
  <c r="BA291" i="87" s="1"/>
  <c r="V291" i="87"/>
  <c r="R291" i="87"/>
  <c r="K291" i="87"/>
  <c r="A291" i="87"/>
  <c r="W291" i="87"/>
  <c r="S291" i="87"/>
  <c r="L291" i="87"/>
  <c r="CE291" i="87"/>
  <c r="CC292" i="87"/>
  <c r="CA292" i="87"/>
  <c r="BY292" i="87"/>
  <c r="BW292" i="87"/>
  <c r="BU292" i="87"/>
  <c r="BS292" i="87"/>
  <c r="BQ292" i="87"/>
  <c r="BO292" i="87"/>
  <c r="BM292" i="87"/>
  <c r="BK292" i="87"/>
  <c r="BI292" i="87"/>
  <c r="BG292" i="87"/>
  <c r="AE292" i="87"/>
  <c r="B293" i="87"/>
  <c r="CD292" i="87"/>
  <c r="CB292" i="87"/>
  <c r="BZ292" i="87"/>
  <c r="BX292" i="87"/>
  <c r="BV292" i="87"/>
  <c r="BT292" i="87"/>
  <c r="BR292" i="87"/>
  <c r="BP292" i="87"/>
  <c r="BN292" i="87"/>
  <c r="BL292" i="87"/>
  <c r="BJ292" i="87"/>
  <c r="BH292" i="87"/>
  <c r="CE292" i="87" s="1"/>
  <c r="Z292" i="87"/>
  <c r="BB292" i="87" s="1"/>
  <c r="P292" i="87"/>
  <c r="D292" i="87" s="1"/>
  <c r="C292" i="87"/>
  <c r="N292" i="87" s="1"/>
  <c r="U290" i="87"/>
  <c r="J290" i="87"/>
  <c r="CF291" i="87"/>
  <c r="E291" i="87" s="1"/>
  <c r="AA290" i="87"/>
  <c r="AB290" i="87" s="1"/>
  <c r="Q290" i="87"/>
  <c r="X290" i="87"/>
  <c r="Y290" i="87" s="1"/>
  <c r="K278" i="74"/>
  <c r="R279" i="74"/>
  <c r="L268" i="74"/>
  <c r="Q269" i="74"/>
  <c r="B401" i="74"/>
  <c r="CF288" i="74"/>
  <c r="E288" i="74" s="1"/>
  <c r="CE289" i="74"/>
  <c r="P289" i="74" s="1"/>
  <c r="D289" i="74" s="1"/>
  <c r="Z290" i="74"/>
  <c r="BG290" i="74"/>
  <c r="BI290" i="74"/>
  <c r="BK290" i="74"/>
  <c r="BM290" i="74"/>
  <c r="BO290" i="74"/>
  <c r="BQ290" i="74"/>
  <c r="BS290" i="74"/>
  <c r="BU290" i="74"/>
  <c r="BW290" i="74"/>
  <c r="BY290" i="74"/>
  <c r="CA290" i="74"/>
  <c r="CC290" i="74"/>
  <c r="C290" i="74"/>
  <c r="N290" i="74" s="1"/>
  <c r="BH290" i="74"/>
  <c r="BJ290" i="74"/>
  <c r="BL290" i="74"/>
  <c r="BN290" i="74"/>
  <c r="BP290" i="74"/>
  <c r="BR290" i="74"/>
  <c r="BT290" i="74"/>
  <c r="BV290" i="74"/>
  <c r="BX290" i="74"/>
  <c r="BZ290" i="74"/>
  <c r="CB290" i="74"/>
  <c r="CD290" i="74"/>
  <c r="AD265" i="87" l="1"/>
  <c r="AC266" i="87"/>
  <c r="W292" i="87"/>
  <c r="S292" i="87"/>
  <c r="L292" i="87"/>
  <c r="V292" i="87"/>
  <c r="R292" i="87"/>
  <c r="K292" i="87"/>
  <c r="A292" i="87"/>
  <c r="CF292" i="87"/>
  <c r="E292" i="87" s="1"/>
  <c r="U291" i="87"/>
  <c r="J291" i="87"/>
  <c r="B294" i="87"/>
  <c r="CD293" i="87"/>
  <c r="CB293" i="87"/>
  <c r="BZ293" i="87"/>
  <c r="BX293" i="87"/>
  <c r="BV293" i="87"/>
  <c r="BT293" i="87"/>
  <c r="BR293" i="87"/>
  <c r="BP293" i="87"/>
  <c r="BN293" i="87"/>
  <c r="BL293" i="87"/>
  <c r="BJ293" i="87"/>
  <c r="BH293" i="87"/>
  <c r="Z293" i="87"/>
  <c r="BB293" i="87" s="1"/>
  <c r="P293" i="87"/>
  <c r="D293" i="87" s="1"/>
  <c r="C293" i="87"/>
  <c r="N293" i="87" s="1"/>
  <c r="CC293" i="87"/>
  <c r="CA293" i="87"/>
  <c r="BY293" i="87"/>
  <c r="BW293" i="87"/>
  <c r="BU293" i="87"/>
  <c r="BS293" i="87"/>
  <c r="BQ293" i="87"/>
  <c r="BO293" i="87"/>
  <c r="BM293" i="87"/>
  <c r="BK293" i="87"/>
  <c r="BI293" i="87"/>
  <c r="BG293" i="87"/>
  <c r="AE293" i="87"/>
  <c r="T290" i="87"/>
  <c r="AG292" i="87"/>
  <c r="AH292" i="87" s="1"/>
  <c r="AI292" i="87" s="1"/>
  <c r="AJ292" i="87" s="1"/>
  <c r="AK292" i="87" s="1"/>
  <c r="AL292" i="87" s="1"/>
  <c r="AM292" i="87" s="1"/>
  <c r="AN292" i="87" s="1"/>
  <c r="AO292" i="87" s="1"/>
  <c r="AP292" i="87" s="1"/>
  <c r="AQ292" i="87" s="1"/>
  <c r="AR292" i="87" s="1"/>
  <c r="AS292" i="87" s="1"/>
  <c r="AT292" i="87" s="1"/>
  <c r="AU292" i="87" s="1"/>
  <c r="AV292" i="87" s="1"/>
  <c r="AW292" i="87" s="1"/>
  <c r="AX292" i="87" s="1"/>
  <c r="AY292" i="87" s="1"/>
  <c r="AZ292" i="87" s="1"/>
  <c r="BA292" i="87" s="1"/>
  <c r="X291" i="87"/>
  <c r="Y291" i="87" s="1"/>
  <c r="AA291" i="87"/>
  <c r="AB291" i="87" s="1"/>
  <c r="Q291" i="87"/>
  <c r="Q270" i="74"/>
  <c r="L269" i="74"/>
  <c r="R280" i="74"/>
  <c r="K279" i="74"/>
  <c r="B402" i="74"/>
  <c r="CF289" i="74"/>
  <c r="E289" i="74" s="1"/>
  <c r="S288" i="74"/>
  <c r="J288" i="74" s="1"/>
  <c r="V288" i="74"/>
  <c r="A288" i="74"/>
  <c r="CE290" i="74"/>
  <c r="P290" i="74" s="1"/>
  <c r="D290" i="74" s="1"/>
  <c r="Z291" i="74"/>
  <c r="BG291" i="74"/>
  <c r="BI291" i="74"/>
  <c r="BK291" i="74"/>
  <c r="BM291" i="74"/>
  <c r="BO291" i="74"/>
  <c r="BQ291" i="74"/>
  <c r="BS291" i="74"/>
  <c r="BU291" i="74"/>
  <c r="BW291" i="74"/>
  <c r="BY291" i="74"/>
  <c r="CA291" i="74"/>
  <c r="CC291" i="74"/>
  <c r="C291" i="74"/>
  <c r="N291" i="74" s="1"/>
  <c r="BH291" i="74"/>
  <c r="BJ291" i="74"/>
  <c r="BL291" i="74"/>
  <c r="BN291" i="74"/>
  <c r="BP291" i="74"/>
  <c r="BR291" i="74"/>
  <c r="BT291" i="74"/>
  <c r="BV291" i="74"/>
  <c r="BX291" i="74"/>
  <c r="BZ291" i="74"/>
  <c r="CB291" i="74"/>
  <c r="CD291" i="74"/>
  <c r="AD266" i="87" l="1"/>
  <c r="AC267" i="87"/>
  <c r="T291" i="87"/>
  <c r="U292" i="87"/>
  <c r="J292" i="87"/>
  <c r="AG293" i="87"/>
  <c r="AH293" i="87" s="1"/>
  <c r="AI293" i="87" s="1"/>
  <c r="AJ293" i="87" s="1"/>
  <c r="AK293" i="87" s="1"/>
  <c r="AL293" i="87" s="1"/>
  <c r="AM293" i="87" s="1"/>
  <c r="AN293" i="87" s="1"/>
  <c r="AO293" i="87" s="1"/>
  <c r="AP293" i="87" s="1"/>
  <c r="AQ293" i="87" s="1"/>
  <c r="AR293" i="87" s="1"/>
  <c r="AS293" i="87" s="1"/>
  <c r="AT293" i="87" s="1"/>
  <c r="AU293" i="87" s="1"/>
  <c r="AV293" i="87" s="1"/>
  <c r="AW293" i="87" s="1"/>
  <c r="AX293" i="87" s="1"/>
  <c r="AY293" i="87" s="1"/>
  <c r="AZ293" i="87" s="1"/>
  <c r="BA293" i="87" s="1"/>
  <c r="V293" i="87"/>
  <c r="R293" i="87"/>
  <c r="K293" i="87"/>
  <c r="A293" i="87"/>
  <c r="W293" i="87"/>
  <c r="S293" i="87"/>
  <c r="L293" i="87"/>
  <c r="CE293" i="87"/>
  <c r="CF293" i="87" s="1"/>
  <c r="E293" i="87" s="1"/>
  <c r="CC294" i="87"/>
  <c r="CA294" i="87"/>
  <c r="BY294" i="87"/>
  <c r="BW294" i="87"/>
  <c r="BU294" i="87"/>
  <c r="BS294" i="87"/>
  <c r="BQ294" i="87"/>
  <c r="BO294" i="87"/>
  <c r="BM294" i="87"/>
  <c r="BK294" i="87"/>
  <c r="BI294" i="87"/>
  <c r="BG294" i="87"/>
  <c r="AE294" i="87"/>
  <c r="B295" i="87"/>
  <c r="CD294" i="87"/>
  <c r="CB294" i="87"/>
  <c r="BZ294" i="87"/>
  <c r="BX294" i="87"/>
  <c r="BV294" i="87"/>
  <c r="BT294" i="87"/>
  <c r="BR294" i="87"/>
  <c r="BP294" i="87"/>
  <c r="BN294" i="87"/>
  <c r="BL294" i="87"/>
  <c r="BJ294" i="87"/>
  <c r="BH294" i="87"/>
  <c r="CE294" i="87" s="1"/>
  <c r="Z294" i="87"/>
  <c r="BB294" i="87" s="1"/>
  <c r="P294" i="87"/>
  <c r="D294" i="87" s="1"/>
  <c r="C294" i="87"/>
  <c r="N294" i="87" s="1"/>
  <c r="AA292" i="87"/>
  <c r="AB292" i="87" s="1"/>
  <c r="Q292" i="87"/>
  <c r="X292" i="87"/>
  <c r="Y292" i="87" s="1"/>
  <c r="K280" i="74"/>
  <c r="R281" i="74"/>
  <c r="L270" i="74"/>
  <c r="Q271" i="74"/>
  <c r="B403" i="74"/>
  <c r="S289" i="74"/>
  <c r="J289" i="74" s="1"/>
  <c r="V289" i="74"/>
  <c r="A289" i="74"/>
  <c r="Z292" i="74"/>
  <c r="BG292" i="74"/>
  <c r="BI292" i="74"/>
  <c r="BK292" i="74"/>
  <c r="BM292" i="74"/>
  <c r="BO292" i="74"/>
  <c r="BQ292" i="74"/>
  <c r="BS292" i="74"/>
  <c r="BU292" i="74"/>
  <c r="BW292" i="74"/>
  <c r="BY292" i="74"/>
  <c r="CA292" i="74"/>
  <c r="CC292" i="74"/>
  <c r="C292" i="74"/>
  <c r="N292" i="74" s="1"/>
  <c r="BH292" i="74"/>
  <c r="BJ292" i="74"/>
  <c r="BL292" i="74"/>
  <c r="BN292" i="74"/>
  <c r="BP292" i="74"/>
  <c r="BR292" i="74"/>
  <c r="BT292" i="74"/>
  <c r="BV292" i="74"/>
  <c r="BX292" i="74"/>
  <c r="BZ292" i="74"/>
  <c r="CB292" i="74"/>
  <c r="CD292" i="74"/>
  <c r="CE291" i="74"/>
  <c r="P291" i="74" s="1"/>
  <c r="D291" i="74" s="1"/>
  <c r="M288" i="74"/>
  <c r="CF290" i="74"/>
  <c r="E290" i="74" s="1"/>
  <c r="AD267" i="87" l="1"/>
  <c r="AC268" i="87"/>
  <c r="W294" i="87"/>
  <c r="S294" i="87"/>
  <c r="L294" i="87"/>
  <c r="V294" i="87"/>
  <c r="R294" i="87"/>
  <c r="K294" i="87"/>
  <c r="A294" i="87"/>
  <c r="B296" i="87"/>
  <c r="CD295" i="87"/>
  <c r="CB295" i="87"/>
  <c r="BZ295" i="87"/>
  <c r="BX295" i="87"/>
  <c r="BV295" i="87"/>
  <c r="BT295" i="87"/>
  <c r="BR295" i="87"/>
  <c r="BP295" i="87"/>
  <c r="BN295" i="87"/>
  <c r="BL295" i="87"/>
  <c r="BJ295" i="87"/>
  <c r="BH295" i="87"/>
  <c r="Z295" i="87"/>
  <c r="BB295" i="87" s="1"/>
  <c r="P295" i="87"/>
  <c r="D295" i="87" s="1"/>
  <c r="C295" i="87"/>
  <c r="N295" i="87" s="1"/>
  <c r="CC295" i="87"/>
  <c r="CA295" i="87"/>
  <c r="BY295" i="87"/>
  <c r="BW295" i="87"/>
  <c r="BU295" i="87"/>
  <c r="BS295" i="87"/>
  <c r="BQ295" i="87"/>
  <c r="BO295" i="87"/>
  <c r="BM295" i="87"/>
  <c r="BK295" i="87"/>
  <c r="BI295" i="87"/>
  <c r="BG295" i="87"/>
  <c r="AE295" i="87"/>
  <c r="AG294" i="87"/>
  <c r="AH294" i="87" s="1"/>
  <c r="AI294" i="87" s="1"/>
  <c r="AJ294" i="87" s="1"/>
  <c r="AK294" i="87" s="1"/>
  <c r="AL294" i="87" s="1"/>
  <c r="AM294" i="87" s="1"/>
  <c r="AN294" i="87" s="1"/>
  <c r="AO294" i="87" s="1"/>
  <c r="AP294" i="87" s="1"/>
  <c r="AQ294" i="87" s="1"/>
  <c r="AR294" i="87" s="1"/>
  <c r="AS294" i="87" s="1"/>
  <c r="AT294" i="87" s="1"/>
  <c r="AU294" i="87" s="1"/>
  <c r="AV294" i="87" s="1"/>
  <c r="AW294" i="87" s="1"/>
  <c r="AX294" i="87" s="1"/>
  <c r="AY294" i="87" s="1"/>
  <c r="AZ294" i="87" s="1"/>
  <c r="BA294" i="87" s="1"/>
  <c r="X293" i="87"/>
  <c r="Y293" i="87" s="1"/>
  <c r="AA293" i="87"/>
  <c r="AB293" i="87" s="1"/>
  <c r="Q293" i="87"/>
  <c r="CF294" i="87"/>
  <c r="E294" i="87" s="1"/>
  <c r="U293" i="87"/>
  <c r="J293" i="87"/>
  <c r="T292" i="87"/>
  <c r="L271" i="74"/>
  <c r="Q272" i="74"/>
  <c r="K281" i="74"/>
  <c r="R282" i="74"/>
  <c r="B404" i="74"/>
  <c r="S290" i="74"/>
  <c r="J290" i="74" s="1"/>
  <c r="V290" i="74"/>
  <c r="A290" i="74"/>
  <c r="CF291" i="74"/>
  <c r="E291" i="74" s="1"/>
  <c r="V287" i="74"/>
  <c r="A287" i="74"/>
  <c r="M289" i="74"/>
  <c r="CE292" i="74"/>
  <c r="P292" i="74" s="1"/>
  <c r="D292" i="74" s="1"/>
  <c r="Z293" i="74"/>
  <c r="BG293" i="74"/>
  <c r="BI293" i="74"/>
  <c r="BK293" i="74"/>
  <c r="BM293" i="74"/>
  <c r="BO293" i="74"/>
  <c r="BQ293" i="74"/>
  <c r="BS293" i="74"/>
  <c r="BU293" i="74"/>
  <c r="BW293" i="74"/>
  <c r="BY293" i="74"/>
  <c r="CA293" i="74"/>
  <c r="CC293" i="74"/>
  <c r="C293" i="74"/>
  <c r="N293" i="74" s="1"/>
  <c r="BH293" i="74"/>
  <c r="BJ293" i="74"/>
  <c r="BL293" i="74"/>
  <c r="BN293" i="74"/>
  <c r="BP293" i="74"/>
  <c r="BR293" i="74"/>
  <c r="BT293" i="74"/>
  <c r="BV293" i="74"/>
  <c r="BX293" i="74"/>
  <c r="BZ293" i="74"/>
  <c r="CB293" i="74"/>
  <c r="CD293" i="74"/>
  <c r="S286" i="74"/>
  <c r="J286" i="74" s="1"/>
  <c r="V286" i="74"/>
  <c r="A286" i="74"/>
  <c r="AD268" i="87" l="1"/>
  <c r="AC269" i="87"/>
  <c r="AG295" i="87"/>
  <c r="AH295" i="87" s="1"/>
  <c r="AI295" i="87" s="1"/>
  <c r="AJ295" i="87" s="1"/>
  <c r="AK295" i="87" s="1"/>
  <c r="AL295" i="87" s="1"/>
  <c r="AM295" i="87" s="1"/>
  <c r="AN295" i="87" s="1"/>
  <c r="AO295" i="87" s="1"/>
  <c r="AP295" i="87" s="1"/>
  <c r="AQ295" i="87" s="1"/>
  <c r="AR295" i="87" s="1"/>
  <c r="AS295" i="87" s="1"/>
  <c r="AT295" i="87" s="1"/>
  <c r="AU295" i="87" s="1"/>
  <c r="AV295" i="87" s="1"/>
  <c r="AW295" i="87" s="1"/>
  <c r="AX295" i="87" s="1"/>
  <c r="AY295" i="87" s="1"/>
  <c r="AZ295" i="87" s="1"/>
  <c r="BA295" i="87" s="1"/>
  <c r="V295" i="87"/>
  <c r="R295" i="87"/>
  <c r="K295" i="87"/>
  <c r="A295" i="87"/>
  <c r="W295" i="87"/>
  <c r="S295" i="87"/>
  <c r="L295" i="87"/>
  <c r="CE295" i="87"/>
  <c r="CC296" i="87"/>
  <c r="CA296" i="87"/>
  <c r="BY296" i="87"/>
  <c r="BW296" i="87"/>
  <c r="BU296" i="87"/>
  <c r="BS296" i="87"/>
  <c r="BQ296" i="87"/>
  <c r="BO296" i="87"/>
  <c r="BM296" i="87"/>
  <c r="BK296" i="87"/>
  <c r="BI296" i="87"/>
  <c r="BG296" i="87"/>
  <c r="AE296" i="87"/>
  <c r="B297" i="87"/>
  <c r="CD296" i="87"/>
  <c r="CB296" i="87"/>
  <c r="BZ296" i="87"/>
  <c r="BX296" i="87"/>
  <c r="BV296" i="87"/>
  <c r="BT296" i="87"/>
  <c r="BR296" i="87"/>
  <c r="BP296" i="87"/>
  <c r="BN296" i="87"/>
  <c r="BL296" i="87"/>
  <c r="BJ296" i="87"/>
  <c r="BH296" i="87"/>
  <c r="CE296" i="87" s="1"/>
  <c r="Z296" i="87"/>
  <c r="BB296" i="87" s="1"/>
  <c r="P296" i="87"/>
  <c r="D296" i="87" s="1"/>
  <c r="C296" i="87"/>
  <c r="N296" i="87" s="1"/>
  <c r="U294" i="87"/>
  <c r="J294" i="87"/>
  <c r="T293" i="87"/>
  <c r="CF295" i="87"/>
  <c r="E295" i="87" s="1"/>
  <c r="AA294" i="87"/>
  <c r="AB294" i="87" s="1"/>
  <c r="Q294" i="87"/>
  <c r="X294" i="87"/>
  <c r="Y294" i="87" s="1"/>
  <c r="W284" i="74"/>
  <c r="X284" i="74" s="1"/>
  <c r="W286" i="74"/>
  <c r="X286" i="74" s="1"/>
  <c r="W283" i="74"/>
  <c r="X283" i="74" s="1"/>
  <c r="W285" i="74"/>
  <c r="X285" i="74" s="1"/>
  <c r="W282" i="74"/>
  <c r="X282" i="74" s="1"/>
  <c r="W281" i="74"/>
  <c r="X281" i="74" s="1"/>
  <c r="W287" i="74"/>
  <c r="X287" i="74" s="1"/>
  <c r="R283" i="74"/>
  <c r="K282" i="74"/>
  <c r="L272" i="74"/>
  <c r="Q273" i="74"/>
  <c r="B405" i="74"/>
  <c r="S291" i="74"/>
  <c r="J291" i="74" s="1"/>
  <c r="V291" i="74"/>
  <c r="A291" i="74"/>
  <c r="U286" i="74"/>
  <c r="Y286" i="74"/>
  <c r="Z294" i="74"/>
  <c r="BG294" i="74"/>
  <c r="BI294" i="74"/>
  <c r="BK294" i="74"/>
  <c r="BM294" i="74"/>
  <c r="BO294" i="74"/>
  <c r="BQ294" i="74"/>
  <c r="BS294" i="74"/>
  <c r="BU294" i="74"/>
  <c r="BW294" i="74"/>
  <c r="BY294" i="74"/>
  <c r="CA294" i="74"/>
  <c r="CC294" i="74"/>
  <c r="C294" i="74"/>
  <c r="N294" i="74" s="1"/>
  <c r="BH294" i="74"/>
  <c r="BJ294" i="74"/>
  <c r="BL294" i="74"/>
  <c r="BN294" i="74"/>
  <c r="BP294" i="74"/>
  <c r="BR294" i="74"/>
  <c r="BT294" i="74"/>
  <c r="BV294" i="74"/>
  <c r="BX294" i="74"/>
  <c r="BZ294" i="74"/>
  <c r="CB294" i="74"/>
  <c r="CD294" i="74"/>
  <c r="CE293" i="74"/>
  <c r="P293" i="74" s="1"/>
  <c r="D293" i="74" s="1"/>
  <c r="CF292" i="74"/>
  <c r="E292" i="74" s="1"/>
  <c r="AA286" i="74"/>
  <c r="AB286" i="74" s="1"/>
  <c r="M290" i="74"/>
  <c r="AD269" i="87" l="1"/>
  <c r="AC270" i="87"/>
  <c r="B298" i="87"/>
  <c r="CD297" i="87"/>
  <c r="CB297" i="87"/>
  <c r="BZ297" i="87"/>
  <c r="BX297" i="87"/>
  <c r="BV297" i="87"/>
  <c r="BT297" i="87"/>
  <c r="BR297" i="87"/>
  <c r="BP297" i="87"/>
  <c r="BN297" i="87"/>
  <c r="BL297" i="87"/>
  <c r="BJ297" i="87"/>
  <c r="BH297" i="87"/>
  <c r="Z297" i="87"/>
  <c r="BB297" i="87" s="1"/>
  <c r="P297" i="87"/>
  <c r="D297" i="87" s="1"/>
  <c r="C297" i="87"/>
  <c r="N297" i="87" s="1"/>
  <c r="CC297" i="87"/>
  <c r="CA297" i="87"/>
  <c r="BY297" i="87"/>
  <c r="BW297" i="87"/>
  <c r="BU297" i="87"/>
  <c r="BS297" i="87"/>
  <c r="BQ297" i="87"/>
  <c r="BO297" i="87"/>
  <c r="BM297" i="87"/>
  <c r="BK297" i="87"/>
  <c r="BI297" i="87"/>
  <c r="BG297" i="87"/>
  <c r="AE297" i="87"/>
  <c r="U295" i="87"/>
  <c r="J295" i="87"/>
  <c r="W296" i="87"/>
  <c r="S296" i="87"/>
  <c r="L296" i="87"/>
  <c r="V296" i="87"/>
  <c r="R296" i="87"/>
  <c r="K296" i="87"/>
  <c r="A296" i="87"/>
  <c r="CF296" i="87"/>
  <c r="E296" i="87" s="1"/>
  <c r="T294" i="87"/>
  <c r="AG296" i="87"/>
  <c r="AH296" i="87" s="1"/>
  <c r="AI296" i="87" s="1"/>
  <c r="AJ296" i="87" s="1"/>
  <c r="AK296" i="87" s="1"/>
  <c r="AL296" i="87" s="1"/>
  <c r="AM296" i="87" s="1"/>
  <c r="AN296" i="87" s="1"/>
  <c r="AO296" i="87" s="1"/>
  <c r="AP296" i="87" s="1"/>
  <c r="AQ296" i="87" s="1"/>
  <c r="AR296" i="87" s="1"/>
  <c r="AS296" i="87" s="1"/>
  <c r="AT296" i="87" s="1"/>
  <c r="AU296" i="87" s="1"/>
  <c r="AV296" i="87" s="1"/>
  <c r="AW296" i="87" s="1"/>
  <c r="AX296" i="87" s="1"/>
  <c r="AY296" i="87" s="1"/>
  <c r="AZ296" i="87" s="1"/>
  <c r="BA296" i="87" s="1"/>
  <c r="X295" i="87"/>
  <c r="Y295" i="87" s="1"/>
  <c r="AA295" i="87"/>
  <c r="AB295" i="87" s="1"/>
  <c r="Q295" i="87"/>
  <c r="BB287" i="74"/>
  <c r="BB286" i="74" s="1"/>
  <c r="BB285" i="74" s="1"/>
  <c r="BB284" i="74" s="1"/>
  <c r="BB283" i="74" s="1"/>
  <c r="BB282" i="74" s="1"/>
  <c r="BB281" i="74" s="1"/>
  <c r="L273" i="74"/>
  <c r="Q274" i="74"/>
  <c r="K283" i="74"/>
  <c r="R284" i="74"/>
  <c r="B406" i="74"/>
  <c r="S292" i="74"/>
  <c r="J292" i="74" s="1"/>
  <c r="V292" i="74"/>
  <c r="A292" i="74"/>
  <c r="AA287" i="74"/>
  <c r="AB287" i="74" s="1"/>
  <c r="Y287" i="74"/>
  <c r="S287" i="74"/>
  <c r="J287" i="74" s="1"/>
  <c r="AA281" i="74"/>
  <c r="AB281" i="74" s="1"/>
  <c r="Y281" i="74"/>
  <c r="AA285" i="74"/>
  <c r="AB285" i="74" s="1"/>
  <c r="Y285" i="74"/>
  <c r="AA282" i="74"/>
  <c r="AB282" i="74" s="1"/>
  <c r="Y282" i="74"/>
  <c r="CF293" i="74"/>
  <c r="E293" i="74" s="1"/>
  <c r="M291" i="74"/>
  <c r="AA284" i="74"/>
  <c r="AB284" i="74" s="1"/>
  <c r="Y284" i="74"/>
  <c r="AA283" i="74"/>
  <c r="AB283" i="74" s="1"/>
  <c r="Y283" i="74"/>
  <c r="CE294" i="74"/>
  <c r="P294" i="74" s="1"/>
  <c r="D294" i="74" s="1"/>
  <c r="Z295" i="74"/>
  <c r="BG295" i="74"/>
  <c r="BI295" i="74"/>
  <c r="BK295" i="74"/>
  <c r="BM295" i="74"/>
  <c r="BO295" i="74"/>
  <c r="BQ295" i="74"/>
  <c r="BS295" i="74"/>
  <c r="BU295" i="74"/>
  <c r="BW295" i="74"/>
  <c r="BY295" i="74"/>
  <c r="CA295" i="74"/>
  <c r="CC295" i="74"/>
  <c r="C295" i="74"/>
  <c r="N295" i="74" s="1"/>
  <c r="BH295" i="74"/>
  <c r="BJ295" i="74"/>
  <c r="BL295" i="74"/>
  <c r="BN295" i="74"/>
  <c r="BP295" i="74"/>
  <c r="BR295" i="74"/>
  <c r="BT295" i="74"/>
  <c r="BV295" i="74"/>
  <c r="BX295" i="74"/>
  <c r="BZ295" i="74"/>
  <c r="CB295" i="74"/>
  <c r="CD295" i="74"/>
  <c r="AD270" i="87" l="1"/>
  <c r="AC271" i="87"/>
  <c r="U296" i="87"/>
  <c r="J296" i="87"/>
  <c r="T295" i="87"/>
  <c r="AA296" i="87"/>
  <c r="AB296" i="87" s="1"/>
  <c r="Q296" i="87"/>
  <c r="X296" i="87"/>
  <c r="Y296" i="87" s="1"/>
  <c r="AG297" i="87"/>
  <c r="AH297" i="87" s="1"/>
  <c r="AI297" i="87" s="1"/>
  <c r="AJ297" i="87" s="1"/>
  <c r="AK297" i="87" s="1"/>
  <c r="AL297" i="87" s="1"/>
  <c r="AM297" i="87" s="1"/>
  <c r="AN297" i="87" s="1"/>
  <c r="AO297" i="87" s="1"/>
  <c r="AP297" i="87" s="1"/>
  <c r="AQ297" i="87" s="1"/>
  <c r="AR297" i="87" s="1"/>
  <c r="AS297" i="87" s="1"/>
  <c r="AT297" i="87" s="1"/>
  <c r="AU297" i="87" s="1"/>
  <c r="AV297" i="87" s="1"/>
  <c r="AW297" i="87" s="1"/>
  <c r="AX297" i="87" s="1"/>
  <c r="AY297" i="87" s="1"/>
  <c r="AZ297" i="87" s="1"/>
  <c r="BA297" i="87" s="1"/>
  <c r="V297" i="87"/>
  <c r="R297" i="87"/>
  <c r="K297" i="87"/>
  <c r="A297" i="87"/>
  <c r="W297" i="87"/>
  <c r="S297" i="87"/>
  <c r="L297" i="87"/>
  <c r="CE297" i="87"/>
  <c r="CF297" i="87" s="1"/>
  <c r="E297" i="87" s="1"/>
  <c r="CC298" i="87"/>
  <c r="CA298" i="87"/>
  <c r="BY298" i="87"/>
  <c r="BW298" i="87"/>
  <c r="BU298" i="87"/>
  <c r="BS298" i="87"/>
  <c r="BQ298" i="87"/>
  <c r="BO298" i="87"/>
  <c r="BM298" i="87"/>
  <c r="BK298" i="87"/>
  <c r="BI298" i="87"/>
  <c r="BG298" i="87"/>
  <c r="AE298" i="87"/>
  <c r="B299" i="87"/>
  <c r="CD298" i="87"/>
  <c r="CB298" i="87"/>
  <c r="BZ298" i="87"/>
  <c r="BX298" i="87"/>
  <c r="BV298" i="87"/>
  <c r="BT298" i="87"/>
  <c r="BR298" i="87"/>
  <c r="BP298" i="87"/>
  <c r="BN298" i="87"/>
  <c r="BL298" i="87"/>
  <c r="BJ298" i="87"/>
  <c r="BH298" i="87"/>
  <c r="CE298" i="87" s="1"/>
  <c r="Z298" i="87"/>
  <c r="BB298" i="87" s="1"/>
  <c r="P298" i="87"/>
  <c r="D298" i="87" s="1"/>
  <c r="C298" i="87"/>
  <c r="N298" i="87" s="1"/>
  <c r="R285" i="74"/>
  <c r="K284" i="74"/>
  <c r="L274" i="74"/>
  <c r="Q275" i="74"/>
  <c r="B407" i="74"/>
  <c r="CE295" i="74"/>
  <c r="P295" i="74" s="1"/>
  <c r="D295" i="74" s="1"/>
  <c r="CF294" i="74"/>
  <c r="E294" i="74" s="1"/>
  <c r="U287" i="74"/>
  <c r="U288" i="74" s="1"/>
  <c r="U289" i="74" s="1"/>
  <c r="U290" i="74" s="1"/>
  <c r="U291" i="74" s="1"/>
  <c r="U292" i="74" s="1"/>
  <c r="M292" i="74"/>
  <c r="Z296" i="74"/>
  <c r="BG296" i="74"/>
  <c r="BI296" i="74"/>
  <c r="BK296" i="74"/>
  <c r="BM296" i="74"/>
  <c r="BO296" i="74"/>
  <c r="BQ296" i="74"/>
  <c r="BS296" i="74"/>
  <c r="BU296" i="74"/>
  <c r="BW296" i="74"/>
  <c r="BY296" i="74"/>
  <c r="CA296" i="74"/>
  <c r="CC296" i="74"/>
  <c r="C296" i="74"/>
  <c r="N296" i="74" s="1"/>
  <c r="BH296" i="74"/>
  <c r="BJ296" i="74"/>
  <c r="BL296" i="74"/>
  <c r="BN296" i="74"/>
  <c r="BP296" i="74"/>
  <c r="BR296" i="74"/>
  <c r="BT296" i="74"/>
  <c r="BV296" i="74"/>
  <c r="BX296" i="74"/>
  <c r="BZ296" i="74"/>
  <c r="CB296" i="74"/>
  <c r="CD296" i="74"/>
  <c r="AD271" i="87" l="1"/>
  <c r="AC272" i="87"/>
  <c r="W298" i="87"/>
  <c r="S298" i="87"/>
  <c r="L298" i="87"/>
  <c r="V298" i="87"/>
  <c r="R298" i="87"/>
  <c r="K298" i="87"/>
  <c r="A298" i="87"/>
  <c r="T296" i="87"/>
  <c r="B300" i="87"/>
  <c r="CD299" i="87"/>
  <c r="CB299" i="87"/>
  <c r="BZ299" i="87"/>
  <c r="BX299" i="87"/>
  <c r="BV299" i="87"/>
  <c r="BT299" i="87"/>
  <c r="BR299" i="87"/>
  <c r="BP299" i="87"/>
  <c r="BN299" i="87"/>
  <c r="BL299" i="87"/>
  <c r="BJ299" i="87"/>
  <c r="BH299" i="87"/>
  <c r="Z299" i="87"/>
  <c r="BB299" i="87" s="1"/>
  <c r="P299" i="87"/>
  <c r="D299" i="87" s="1"/>
  <c r="C299" i="87"/>
  <c r="N299" i="87" s="1"/>
  <c r="CC299" i="87"/>
  <c r="CA299" i="87"/>
  <c r="BY299" i="87"/>
  <c r="BW299" i="87"/>
  <c r="BU299" i="87"/>
  <c r="BS299" i="87"/>
  <c r="BQ299" i="87"/>
  <c r="BO299" i="87"/>
  <c r="BM299" i="87"/>
  <c r="BK299" i="87"/>
  <c r="BI299" i="87"/>
  <c r="BG299" i="87"/>
  <c r="AE299" i="87"/>
  <c r="CF298" i="87"/>
  <c r="E298" i="87" s="1"/>
  <c r="U297" i="87"/>
  <c r="J297" i="87"/>
  <c r="AG298" i="87"/>
  <c r="AH298" i="87" s="1"/>
  <c r="AI298" i="87" s="1"/>
  <c r="AJ298" i="87" s="1"/>
  <c r="AK298" i="87" s="1"/>
  <c r="AL298" i="87" s="1"/>
  <c r="AM298" i="87" s="1"/>
  <c r="AN298" i="87" s="1"/>
  <c r="AO298" i="87" s="1"/>
  <c r="AP298" i="87" s="1"/>
  <c r="AQ298" i="87" s="1"/>
  <c r="AR298" i="87" s="1"/>
  <c r="AS298" i="87" s="1"/>
  <c r="AT298" i="87" s="1"/>
  <c r="AU298" i="87" s="1"/>
  <c r="AV298" i="87" s="1"/>
  <c r="AW298" i="87" s="1"/>
  <c r="AX298" i="87" s="1"/>
  <c r="AY298" i="87" s="1"/>
  <c r="AZ298" i="87" s="1"/>
  <c r="BA298" i="87" s="1"/>
  <c r="X297" i="87"/>
  <c r="Y297" i="87" s="1"/>
  <c r="AA297" i="87"/>
  <c r="AB297" i="87" s="1"/>
  <c r="Q297" i="87"/>
  <c r="K285" i="74"/>
  <c r="R286" i="74"/>
  <c r="L275" i="74"/>
  <c r="Q276" i="74"/>
  <c r="B408" i="74"/>
  <c r="CF295" i="74"/>
  <c r="E295" i="74" s="1"/>
  <c r="CE296" i="74"/>
  <c r="P296" i="74" s="1"/>
  <c r="D296" i="74" s="1"/>
  <c r="Z297" i="74"/>
  <c r="BG297" i="74"/>
  <c r="BI297" i="74"/>
  <c r="BK297" i="74"/>
  <c r="BM297" i="74"/>
  <c r="BO297" i="74"/>
  <c r="BQ297" i="74"/>
  <c r="BS297" i="74"/>
  <c r="BU297" i="74"/>
  <c r="BW297" i="74"/>
  <c r="BY297" i="74"/>
  <c r="CA297" i="74"/>
  <c r="CC297" i="74"/>
  <c r="C297" i="74"/>
  <c r="N297" i="74" s="1"/>
  <c r="BH297" i="74"/>
  <c r="BJ297" i="74"/>
  <c r="BL297" i="74"/>
  <c r="BN297" i="74"/>
  <c r="BP297" i="74"/>
  <c r="BR297" i="74"/>
  <c r="BT297" i="74"/>
  <c r="BV297" i="74"/>
  <c r="BX297" i="74"/>
  <c r="BZ297" i="74"/>
  <c r="CB297" i="74"/>
  <c r="CD297" i="74"/>
  <c r="AD272" i="87" l="1"/>
  <c r="AC273" i="87"/>
  <c r="T297" i="87"/>
  <c r="AG299" i="87"/>
  <c r="AH299" i="87" s="1"/>
  <c r="AI299" i="87" s="1"/>
  <c r="AJ299" i="87" s="1"/>
  <c r="AK299" i="87" s="1"/>
  <c r="AL299" i="87" s="1"/>
  <c r="AM299" i="87" s="1"/>
  <c r="AN299" i="87" s="1"/>
  <c r="AO299" i="87" s="1"/>
  <c r="AP299" i="87" s="1"/>
  <c r="AQ299" i="87" s="1"/>
  <c r="AR299" i="87" s="1"/>
  <c r="AS299" i="87" s="1"/>
  <c r="AT299" i="87" s="1"/>
  <c r="AU299" i="87" s="1"/>
  <c r="AV299" i="87" s="1"/>
  <c r="AW299" i="87" s="1"/>
  <c r="AX299" i="87" s="1"/>
  <c r="AY299" i="87" s="1"/>
  <c r="AZ299" i="87" s="1"/>
  <c r="BA299" i="87" s="1"/>
  <c r="V299" i="87"/>
  <c r="R299" i="87"/>
  <c r="K299" i="87"/>
  <c r="A299" i="87"/>
  <c r="W299" i="87"/>
  <c r="S299" i="87"/>
  <c r="L299" i="87"/>
  <c r="CE299" i="87"/>
  <c r="CC300" i="87"/>
  <c r="CA300" i="87"/>
  <c r="BY300" i="87"/>
  <c r="BW300" i="87"/>
  <c r="BU300" i="87"/>
  <c r="BS300" i="87"/>
  <c r="BQ300" i="87"/>
  <c r="BO300" i="87"/>
  <c r="BM300" i="87"/>
  <c r="BK300" i="87"/>
  <c r="BI300" i="87"/>
  <c r="BG300" i="87"/>
  <c r="AE300" i="87"/>
  <c r="B301" i="87"/>
  <c r="CD300" i="87"/>
  <c r="CB300" i="87"/>
  <c r="BZ300" i="87"/>
  <c r="BX300" i="87"/>
  <c r="BV300" i="87"/>
  <c r="BT300" i="87"/>
  <c r="BR300" i="87"/>
  <c r="BP300" i="87"/>
  <c r="BN300" i="87"/>
  <c r="BL300" i="87"/>
  <c r="BJ300" i="87"/>
  <c r="BH300" i="87"/>
  <c r="CE300" i="87" s="1"/>
  <c r="Z300" i="87"/>
  <c r="BB300" i="87" s="1"/>
  <c r="P300" i="87"/>
  <c r="D300" i="87" s="1"/>
  <c r="C300" i="87"/>
  <c r="N300" i="87" s="1"/>
  <c r="U298" i="87"/>
  <c r="J298" i="87"/>
  <c r="CF299" i="87"/>
  <c r="E299" i="87" s="1"/>
  <c r="AA298" i="87"/>
  <c r="AB298" i="87" s="1"/>
  <c r="Q298" i="87"/>
  <c r="X298" i="87"/>
  <c r="Y298" i="87" s="1"/>
  <c r="R287" i="74"/>
  <c r="K286" i="74"/>
  <c r="L276" i="74"/>
  <c r="Q277" i="74"/>
  <c r="B409" i="74"/>
  <c r="S295" i="74"/>
  <c r="J295" i="74" s="1"/>
  <c r="V295" i="74"/>
  <c r="A295" i="74"/>
  <c r="Z298" i="74"/>
  <c r="BG298" i="74"/>
  <c r="BI298" i="74"/>
  <c r="BK298" i="74"/>
  <c r="BM298" i="74"/>
  <c r="BO298" i="74"/>
  <c r="BQ298" i="74"/>
  <c r="BS298" i="74"/>
  <c r="BU298" i="74"/>
  <c r="BW298" i="74"/>
  <c r="BY298" i="74"/>
  <c r="CA298" i="74"/>
  <c r="CC298" i="74"/>
  <c r="C298" i="74"/>
  <c r="N298" i="74" s="1"/>
  <c r="BH298" i="74"/>
  <c r="BJ298" i="74"/>
  <c r="BL298" i="74"/>
  <c r="BN298" i="74"/>
  <c r="BP298" i="74"/>
  <c r="BR298" i="74"/>
  <c r="BT298" i="74"/>
  <c r="BV298" i="74"/>
  <c r="BX298" i="74"/>
  <c r="BZ298" i="74"/>
  <c r="CB298" i="74"/>
  <c r="CD298" i="74"/>
  <c r="CE297" i="74"/>
  <c r="P297" i="74" s="1"/>
  <c r="D297" i="74" s="1"/>
  <c r="CF296" i="74"/>
  <c r="E296" i="74" s="1"/>
  <c r="AD273" i="87" l="1"/>
  <c r="AC274" i="87"/>
  <c r="W300" i="87"/>
  <c r="S300" i="87"/>
  <c r="L300" i="87"/>
  <c r="V300" i="87"/>
  <c r="R300" i="87"/>
  <c r="K300" i="87"/>
  <c r="A300" i="87"/>
  <c r="B302" i="87"/>
  <c r="CD301" i="87"/>
  <c r="CB301" i="87"/>
  <c r="BZ301" i="87"/>
  <c r="BX301" i="87"/>
  <c r="BV301" i="87"/>
  <c r="BT301" i="87"/>
  <c r="BR301" i="87"/>
  <c r="BP301" i="87"/>
  <c r="BN301" i="87"/>
  <c r="BL301" i="87"/>
  <c r="BJ301" i="87"/>
  <c r="BH301" i="87"/>
  <c r="CC301" i="87"/>
  <c r="CA301" i="87"/>
  <c r="BY301" i="87"/>
  <c r="BW301" i="87"/>
  <c r="BU301" i="87"/>
  <c r="BS301" i="87"/>
  <c r="BQ301" i="87"/>
  <c r="BO301" i="87"/>
  <c r="BM301" i="87"/>
  <c r="BK301" i="87"/>
  <c r="BI301" i="87"/>
  <c r="BG301" i="87"/>
  <c r="Z301" i="87"/>
  <c r="BB301" i="87" s="1"/>
  <c r="P301" i="87"/>
  <c r="D301" i="87" s="1"/>
  <c r="C301" i="87"/>
  <c r="N301" i="87" s="1"/>
  <c r="AE301" i="87"/>
  <c r="CF300" i="87"/>
  <c r="E300" i="87" s="1"/>
  <c r="U299" i="87"/>
  <c r="J299" i="87"/>
  <c r="T298" i="87"/>
  <c r="AG300" i="87"/>
  <c r="AH300" i="87" s="1"/>
  <c r="AI300" i="87" s="1"/>
  <c r="AJ300" i="87" s="1"/>
  <c r="AK300" i="87" s="1"/>
  <c r="AL300" i="87" s="1"/>
  <c r="AM300" i="87" s="1"/>
  <c r="AN300" i="87" s="1"/>
  <c r="AO300" i="87" s="1"/>
  <c r="AP300" i="87" s="1"/>
  <c r="AQ300" i="87" s="1"/>
  <c r="AR300" i="87" s="1"/>
  <c r="AS300" i="87" s="1"/>
  <c r="AT300" i="87" s="1"/>
  <c r="AU300" i="87" s="1"/>
  <c r="AV300" i="87" s="1"/>
  <c r="AW300" i="87" s="1"/>
  <c r="AX300" i="87" s="1"/>
  <c r="AY300" i="87" s="1"/>
  <c r="AZ300" i="87" s="1"/>
  <c r="BA300" i="87" s="1"/>
  <c r="X299" i="87"/>
  <c r="Y299" i="87" s="1"/>
  <c r="AA299" i="87"/>
  <c r="AB299" i="87" s="1"/>
  <c r="Q299" i="87"/>
  <c r="R288" i="74"/>
  <c r="K287" i="74"/>
  <c r="Q278" i="74"/>
  <c r="L277" i="74"/>
  <c r="B410" i="74"/>
  <c r="CE298" i="74"/>
  <c r="P298" i="74" s="1"/>
  <c r="D298" i="74" s="1"/>
  <c r="Z299" i="74"/>
  <c r="BG299" i="74"/>
  <c r="BI299" i="74"/>
  <c r="BK299" i="74"/>
  <c r="BM299" i="74"/>
  <c r="BO299" i="74"/>
  <c r="BQ299" i="74"/>
  <c r="BS299" i="74"/>
  <c r="BU299" i="74"/>
  <c r="BW299" i="74"/>
  <c r="BY299" i="74"/>
  <c r="CA299" i="74"/>
  <c r="CC299" i="74"/>
  <c r="C299" i="74"/>
  <c r="N299" i="74" s="1"/>
  <c r="BH299" i="74"/>
  <c r="BJ299" i="74"/>
  <c r="BL299" i="74"/>
  <c r="BN299" i="74"/>
  <c r="BP299" i="74"/>
  <c r="BR299" i="74"/>
  <c r="BT299" i="74"/>
  <c r="BV299" i="74"/>
  <c r="BX299" i="74"/>
  <c r="BZ299" i="74"/>
  <c r="CB299" i="74"/>
  <c r="CD299" i="74"/>
  <c r="S296" i="74"/>
  <c r="J296" i="74" s="1"/>
  <c r="V296" i="74"/>
  <c r="A296" i="74"/>
  <c r="CF298" i="74"/>
  <c r="E298" i="74" s="1"/>
  <c r="CF297" i="74"/>
  <c r="E297" i="74" s="1"/>
  <c r="M295" i="74"/>
  <c r="AD274" i="87" l="1"/>
  <c r="AC275" i="87"/>
  <c r="T299" i="87"/>
  <c r="AG301" i="87"/>
  <c r="AH301" i="87" s="1"/>
  <c r="AI301" i="87" s="1"/>
  <c r="AJ301" i="87" s="1"/>
  <c r="AK301" i="87" s="1"/>
  <c r="AL301" i="87" s="1"/>
  <c r="AM301" i="87" s="1"/>
  <c r="AN301" i="87" s="1"/>
  <c r="AO301" i="87" s="1"/>
  <c r="AP301" i="87" s="1"/>
  <c r="AQ301" i="87" s="1"/>
  <c r="AR301" i="87" s="1"/>
  <c r="AS301" i="87" s="1"/>
  <c r="AT301" i="87" s="1"/>
  <c r="AU301" i="87" s="1"/>
  <c r="AV301" i="87" s="1"/>
  <c r="AW301" i="87" s="1"/>
  <c r="AX301" i="87" s="1"/>
  <c r="AY301" i="87" s="1"/>
  <c r="AZ301" i="87" s="1"/>
  <c r="BA301" i="87" s="1"/>
  <c r="V301" i="87"/>
  <c r="R301" i="87"/>
  <c r="K301" i="87"/>
  <c r="A301" i="87"/>
  <c r="W301" i="87"/>
  <c r="S301" i="87"/>
  <c r="L301" i="87"/>
  <c r="CF301" i="87"/>
  <c r="E301" i="87" s="1"/>
  <c r="CE301" i="87"/>
  <c r="CC302" i="87"/>
  <c r="CA302" i="87"/>
  <c r="BY302" i="87"/>
  <c r="BW302" i="87"/>
  <c r="BU302" i="87"/>
  <c r="BS302" i="87"/>
  <c r="BQ302" i="87"/>
  <c r="BO302" i="87"/>
  <c r="BM302" i="87"/>
  <c r="BK302" i="87"/>
  <c r="BI302" i="87"/>
  <c r="BG302" i="87"/>
  <c r="AE302" i="87"/>
  <c r="B303" i="87"/>
  <c r="CD302" i="87"/>
  <c r="CB302" i="87"/>
  <c r="BZ302" i="87"/>
  <c r="BX302" i="87"/>
  <c r="BV302" i="87"/>
  <c r="BT302" i="87"/>
  <c r="BR302" i="87"/>
  <c r="BP302" i="87"/>
  <c r="BN302" i="87"/>
  <c r="BL302" i="87"/>
  <c r="BJ302" i="87"/>
  <c r="BH302" i="87"/>
  <c r="Z302" i="87"/>
  <c r="BB302" i="87" s="1"/>
  <c r="P302" i="87"/>
  <c r="D302" i="87" s="1"/>
  <c r="C302" i="87"/>
  <c r="N302" i="87" s="1"/>
  <c r="U300" i="87"/>
  <c r="J300" i="87"/>
  <c r="AA300" i="87"/>
  <c r="AB300" i="87" s="1"/>
  <c r="Q300" i="87"/>
  <c r="X300" i="87"/>
  <c r="Y300" i="87" s="1"/>
  <c r="R289" i="74"/>
  <c r="K288" i="74"/>
  <c r="Q279" i="74"/>
  <c r="L278" i="74"/>
  <c r="B411" i="74"/>
  <c r="S297" i="74"/>
  <c r="J297" i="74" s="1"/>
  <c r="V297" i="74"/>
  <c r="A297" i="74"/>
  <c r="Z300" i="74"/>
  <c r="BG300" i="74"/>
  <c r="BI300" i="74"/>
  <c r="BK300" i="74"/>
  <c r="BM300" i="74"/>
  <c r="BO300" i="74"/>
  <c r="BQ300" i="74"/>
  <c r="BS300" i="74"/>
  <c r="BU300" i="74"/>
  <c r="BW300" i="74"/>
  <c r="BY300" i="74"/>
  <c r="CA300" i="74"/>
  <c r="CC300" i="74"/>
  <c r="C300" i="74"/>
  <c r="N300" i="74" s="1"/>
  <c r="BH300" i="74"/>
  <c r="BJ300" i="74"/>
  <c r="BL300" i="74"/>
  <c r="BN300" i="74"/>
  <c r="BP300" i="74"/>
  <c r="BR300" i="74"/>
  <c r="BT300" i="74"/>
  <c r="BV300" i="74"/>
  <c r="BX300" i="74"/>
  <c r="BZ300" i="74"/>
  <c r="CB300" i="74"/>
  <c r="CD300" i="74"/>
  <c r="V294" i="74"/>
  <c r="A294" i="74"/>
  <c r="M296" i="74"/>
  <c r="CE299" i="74"/>
  <c r="P299" i="74" s="1"/>
  <c r="D299" i="74" s="1"/>
  <c r="V293" i="74"/>
  <c r="A293" i="74"/>
  <c r="AD275" i="87" l="1"/>
  <c r="AC276" i="87"/>
  <c r="T300" i="87"/>
  <c r="AG302" i="87"/>
  <c r="AH302" i="87" s="1"/>
  <c r="AI302" i="87" s="1"/>
  <c r="AJ302" i="87" s="1"/>
  <c r="AK302" i="87" s="1"/>
  <c r="AL302" i="87" s="1"/>
  <c r="AM302" i="87" s="1"/>
  <c r="AN302" i="87" s="1"/>
  <c r="AO302" i="87" s="1"/>
  <c r="AP302" i="87" s="1"/>
  <c r="AQ302" i="87" s="1"/>
  <c r="AR302" i="87" s="1"/>
  <c r="AS302" i="87" s="1"/>
  <c r="AT302" i="87" s="1"/>
  <c r="AU302" i="87" s="1"/>
  <c r="AV302" i="87" s="1"/>
  <c r="AW302" i="87" s="1"/>
  <c r="AX302" i="87" s="1"/>
  <c r="AY302" i="87" s="1"/>
  <c r="AZ302" i="87" s="1"/>
  <c r="BA302" i="87" s="1"/>
  <c r="U301" i="87"/>
  <c r="J301" i="87"/>
  <c r="W302" i="87"/>
  <c r="S302" i="87"/>
  <c r="L302" i="87"/>
  <c r="V302" i="87"/>
  <c r="R302" i="87"/>
  <c r="K302" i="87"/>
  <c r="A302" i="87"/>
  <c r="CE302" i="87"/>
  <c r="B304" i="87"/>
  <c r="CD303" i="87"/>
  <c r="CB303" i="87"/>
  <c r="BZ303" i="87"/>
  <c r="BX303" i="87"/>
  <c r="BV303" i="87"/>
  <c r="BT303" i="87"/>
  <c r="BR303" i="87"/>
  <c r="BP303" i="87"/>
  <c r="BN303" i="87"/>
  <c r="BL303" i="87"/>
  <c r="BJ303" i="87"/>
  <c r="BH303" i="87"/>
  <c r="Z303" i="87"/>
  <c r="BB303" i="87" s="1"/>
  <c r="P303" i="87"/>
  <c r="D303" i="87" s="1"/>
  <c r="C303" i="87"/>
  <c r="N303" i="87" s="1"/>
  <c r="CC303" i="87"/>
  <c r="CA303" i="87"/>
  <c r="BY303" i="87"/>
  <c r="BW303" i="87"/>
  <c r="BU303" i="87"/>
  <c r="BS303" i="87"/>
  <c r="BQ303" i="87"/>
  <c r="BO303" i="87"/>
  <c r="BM303" i="87"/>
  <c r="BK303" i="87"/>
  <c r="BI303" i="87"/>
  <c r="BG303" i="87"/>
  <c r="AE303" i="87"/>
  <c r="CF302" i="87"/>
  <c r="E302" i="87" s="1"/>
  <c r="X301" i="87"/>
  <c r="Y301" i="87" s="1"/>
  <c r="AA301" i="87"/>
  <c r="AB301" i="87" s="1"/>
  <c r="Q301" i="87"/>
  <c r="W293" i="74"/>
  <c r="X293" i="74" s="1"/>
  <c r="W290" i="74"/>
  <c r="X290" i="74" s="1"/>
  <c r="W291" i="74"/>
  <c r="X291" i="74" s="1"/>
  <c r="W292" i="74"/>
  <c r="X292" i="74" s="1"/>
  <c r="W289" i="74"/>
  <c r="X289" i="74" s="1"/>
  <c r="W288" i="74"/>
  <c r="X288" i="74" s="1"/>
  <c r="W294" i="74"/>
  <c r="X294" i="74" s="1"/>
  <c r="L279" i="74"/>
  <c r="Q280" i="74"/>
  <c r="R290" i="74"/>
  <c r="K289" i="74"/>
  <c r="B412" i="74"/>
  <c r="S298" i="74"/>
  <c r="J298" i="74" s="1"/>
  <c r="V298" i="74"/>
  <c r="A298" i="74"/>
  <c r="Y288" i="74"/>
  <c r="CE300" i="74"/>
  <c r="P300" i="74" s="1"/>
  <c r="D300" i="74" s="1"/>
  <c r="Z301" i="74"/>
  <c r="BG301" i="74"/>
  <c r="BI301" i="74"/>
  <c r="BK301" i="74"/>
  <c r="BM301" i="74"/>
  <c r="BO301" i="74"/>
  <c r="BQ301" i="74"/>
  <c r="BS301" i="74"/>
  <c r="BU301" i="74"/>
  <c r="BW301" i="74"/>
  <c r="BY301" i="74"/>
  <c r="CA301" i="74"/>
  <c r="CC301" i="74"/>
  <c r="C301" i="74"/>
  <c r="N301" i="74" s="1"/>
  <c r="BH301" i="74"/>
  <c r="BJ301" i="74"/>
  <c r="BL301" i="74"/>
  <c r="BN301" i="74"/>
  <c r="BP301" i="74"/>
  <c r="BR301" i="74"/>
  <c r="BT301" i="74"/>
  <c r="BV301" i="74"/>
  <c r="BX301" i="74"/>
  <c r="BZ301" i="74"/>
  <c r="CB301" i="74"/>
  <c r="CD301" i="74"/>
  <c r="M297" i="74"/>
  <c r="CF299" i="74"/>
  <c r="E299" i="74" s="1"/>
  <c r="AD276" i="87" l="1"/>
  <c r="AC277" i="87"/>
  <c r="U302" i="87"/>
  <c r="J302" i="87"/>
  <c r="T301" i="87"/>
  <c r="AG303" i="87"/>
  <c r="AH303" i="87" s="1"/>
  <c r="AI303" i="87" s="1"/>
  <c r="AJ303" i="87" s="1"/>
  <c r="AK303" i="87" s="1"/>
  <c r="AL303" i="87" s="1"/>
  <c r="AM303" i="87" s="1"/>
  <c r="AN303" i="87" s="1"/>
  <c r="AO303" i="87" s="1"/>
  <c r="AP303" i="87" s="1"/>
  <c r="AQ303" i="87" s="1"/>
  <c r="AR303" i="87" s="1"/>
  <c r="AS303" i="87" s="1"/>
  <c r="AT303" i="87" s="1"/>
  <c r="AU303" i="87" s="1"/>
  <c r="AV303" i="87" s="1"/>
  <c r="AW303" i="87" s="1"/>
  <c r="AX303" i="87" s="1"/>
  <c r="AY303" i="87" s="1"/>
  <c r="AZ303" i="87" s="1"/>
  <c r="BA303" i="87" s="1"/>
  <c r="V303" i="87"/>
  <c r="R303" i="87"/>
  <c r="K303" i="87"/>
  <c r="A303" i="87"/>
  <c r="W303" i="87"/>
  <c r="S303" i="87"/>
  <c r="L303" i="87"/>
  <c r="CE303" i="87"/>
  <c r="CF303" i="87" s="1"/>
  <c r="E303" i="87" s="1"/>
  <c r="CC304" i="87"/>
  <c r="CA304" i="87"/>
  <c r="BY304" i="87"/>
  <c r="BW304" i="87"/>
  <c r="BU304" i="87"/>
  <c r="BS304" i="87"/>
  <c r="BQ304" i="87"/>
  <c r="BO304" i="87"/>
  <c r="BM304" i="87"/>
  <c r="BK304" i="87"/>
  <c r="BI304" i="87"/>
  <c r="BG304" i="87"/>
  <c r="AE304" i="87"/>
  <c r="B305" i="87"/>
  <c r="CD304" i="87"/>
  <c r="CB304" i="87"/>
  <c r="BZ304" i="87"/>
  <c r="BX304" i="87"/>
  <c r="BV304" i="87"/>
  <c r="BT304" i="87"/>
  <c r="BR304" i="87"/>
  <c r="BP304" i="87"/>
  <c r="BN304" i="87"/>
  <c r="BL304" i="87"/>
  <c r="BJ304" i="87"/>
  <c r="BH304" i="87"/>
  <c r="CE304" i="87" s="1"/>
  <c r="Z304" i="87"/>
  <c r="BB304" i="87" s="1"/>
  <c r="P304" i="87"/>
  <c r="D304" i="87" s="1"/>
  <c r="C304" i="87"/>
  <c r="N304" i="87" s="1"/>
  <c r="AA302" i="87"/>
  <c r="AB302" i="87" s="1"/>
  <c r="Q302" i="87"/>
  <c r="X302" i="87"/>
  <c r="Y302" i="87" s="1"/>
  <c r="BB294" i="74"/>
  <c r="BB293" i="74" s="1"/>
  <c r="BB292" i="74" s="1"/>
  <c r="BB291" i="74" s="1"/>
  <c r="BB290" i="74" s="1"/>
  <c r="BB289" i="74" s="1"/>
  <c r="BB288" i="74" s="1"/>
  <c r="AA288" i="74"/>
  <c r="AB288" i="74" s="1"/>
  <c r="R291" i="74"/>
  <c r="K290" i="74"/>
  <c r="Q281" i="74"/>
  <c r="L280" i="74"/>
  <c r="B413" i="74"/>
  <c r="CF300" i="74"/>
  <c r="E300" i="74" s="1"/>
  <c r="AA292" i="74"/>
  <c r="AB292" i="74" s="1"/>
  <c r="Y292" i="74"/>
  <c r="AA293" i="74"/>
  <c r="AB293" i="74" s="1"/>
  <c r="Y293" i="74"/>
  <c r="S293" i="74"/>
  <c r="J293" i="74" s="1"/>
  <c r="AA290" i="74"/>
  <c r="AB290" i="74" s="1"/>
  <c r="Y290" i="74"/>
  <c r="AA289" i="74"/>
  <c r="AB289" i="74" s="1"/>
  <c r="Y289" i="74"/>
  <c r="CE301" i="74"/>
  <c r="P301" i="74" s="1"/>
  <c r="D301" i="74" s="1"/>
  <c r="AA294" i="74"/>
  <c r="AB294" i="74" s="1"/>
  <c r="Y294" i="74"/>
  <c r="S294" i="74"/>
  <c r="J294" i="74" s="1"/>
  <c r="S299" i="74"/>
  <c r="J299" i="74" s="1"/>
  <c r="V299" i="74"/>
  <c r="A299" i="74"/>
  <c r="AA291" i="74"/>
  <c r="AB291" i="74" s="1"/>
  <c r="Y291" i="74"/>
  <c r="Z302" i="74"/>
  <c r="BG302" i="74"/>
  <c r="BI302" i="74"/>
  <c r="BK302" i="74"/>
  <c r="BM302" i="74"/>
  <c r="BO302" i="74"/>
  <c r="BQ302" i="74"/>
  <c r="BS302" i="74"/>
  <c r="BU302" i="74"/>
  <c r="BW302" i="74"/>
  <c r="BY302" i="74"/>
  <c r="CA302" i="74"/>
  <c r="CC302" i="74"/>
  <c r="C302" i="74"/>
  <c r="N302" i="74" s="1"/>
  <c r="BH302" i="74"/>
  <c r="BJ302" i="74"/>
  <c r="BL302" i="74"/>
  <c r="BN302" i="74"/>
  <c r="BP302" i="74"/>
  <c r="BR302" i="74"/>
  <c r="BT302" i="74"/>
  <c r="BV302" i="74"/>
  <c r="BX302" i="74"/>
  <c r="BZ302" i="74"/>
  <c r="CB302" i="74"/>
  <c r="CD302" i="74"/>
  <c r="M298" i="74"/>
  <c r="AD277" i="87" l="1"/>
  <c r="AC278" i="87"/>
  <c r="CF304" i="87"/>
  <c r="E304" i="87" s="1"/>
  <c r="U303" i="87"/>
  <c r="J303" i="87"/>
  <c r="AG304" i="87"/>
  <c r="AH304" i="87" s="1"/>
  <c r="AI304" i="87" s="1"/>
  <c r="AJ304" i="87" s="1"/>
  <c r="AK304" i="87" s="1"/>
  <c r="AL304" i="87" s="1"/>
  <c r="AM304" i="87" s="1"/>
  <c r="AN304" i="87" s="1"/>
  <c r="AO304" i="87" s="1"/>
  <c r="AP304" i="87" s="1"/>
  <c r="AQ304" i="87" s="1"/>
  <c r="AR304" i="87" s="1"/>
  <c r="AS304" i="87" s="1"/>
  <c r="AT304" i="87" s="1"/>
  <c r="AU304" i="87" s="1"/>
  <c r="AV304" i="87" s="1"/>
  <c r="AW304" i="87" s="1"/>
  <c r="AX304" i="87" s="1"/>
  <c r="AY304" i="87" s="1"/>
  <c r="AZ304" i="87" s="1"/>
  <c r="BA304" i="87" s="1"/>
  <c r="X303" i="87"/>
  <c r="Y303" i="87" s="1"/>
  <c r="AA303" i="87"/>
  <c r="AB303" i="87" s="1"/>
  <c r="Q303" i="87"/>
  <c r="W304" i="87"/>
  <c r="S304" i="87"/>
  <c r="L304" i="87"/>
  <c r="V304" i="87"/>
  <c r="R304" i="87"/>
  <c r="K304" i="87"/>
  <c r="A304" i="87"/>
  <c r="B306" i="87"/>
  <c r="CD305" i="87"/>
  <c r="CB305" i="87"/>
  <c r="BZ305" i="87"/>
  <c r="BX305" i="87"/>
  <c r="BV305" i="87"/>
  <c r="BT305" i="87"/>
  <c r="BR305" i="87"/>
  <c r="BP305" i="87"/>
  <c r="BN305" i="87"/>
  <c r="BL305" i="87"/>
  <c r="BJ305" i="87"/>
  <c r="BH305" i="87"/>
  <c r="Z305" i="87"/>
  <c r="BB305" i="87" s="1"/>
  <c r="P305" i="87"/>
  <c r="D305" i="87" s="1"/>
  <c r="C305" i="87"/>
  <c r="N305" i="87" s="1"/>
  <c r="CC305" i="87"/>
  <c r="CA305" i="87"/>
  <c r="BY305" i="87"/>
  <c r="BW305" i="87"/>
  <c r="BU305" i="87"/>
  <c r="BS305" i="87"/>
  <c r="BQ305" i="87"/>
  <c r="BO305" i="87"/>
  <c r="BM305" i="87"/>
  <c r="BK305" i="87"/>
  <c r="BI305" i="87"/>
  <c r="BG305" i="87"/>
  <c r="AE305" i="87"/>
  <c r="T302" i="87"/>
  <c r="Q282" i="74"/>
  <c r="L281" i="74"/>
  <c r="K291" i="74"/>
  <c r="R292" i="74"/>
  <c r="B414" i="74"/>
  <c r="CF301" i="74"/>
  <c r="E301" i="74" s="1"/>
  <c r="CE302" i="74"/>
  <c r="P302" i="74" s="1"/>
  <c r="D302" i="74" s="1"/>
  <c r="Z303" i="74"/>
  <c r="BG303" i="74"/>
  <c r="BI303" i="74"/>
  <c r="BK303" i="74"/>
  <c r="BM303" i="74"/>
  <c r="BO303" i="74"/>
  <c r="BQ303" i="74"/>
  <c r="BS303" i="74"/>
  <c r="BU303" i="74"/>
  <c r="BW303" i="74"/>
  <c r="BY303" i="74"/>
  <c r="CA303" i="74"/>
  <c r="CC303" i="74"/>
  <c r="C303" i="74"/>
  <c r="N303" i="74" s="1"/>
  <c r="BH303" i="74"/>
  <c r="BJ303" i="74"/>
  <c r="BL303" i="74"/>
  <c r="BN303" i="74"/>
  <c r="BP303" i="74"/>
  <c r="BR303" i="74"/>
  <c r="BT303" i="74"/>
  <c r="BV303" i="74"/>
  <c r="BX303" i="74"/>
  <c r="BZ303" i="74"/>
  <c r="CB303" i="74"/>
  <c r="CD303" i="74"/>
  <c r="M299" i="74"/>
  <c r="U293" i="74"/>
  <c r="U294" i="74" s="1"/>
  <c r="U295" i="74" s="1"/>
  <c r="U296" i="74" s="1"/>
  <c r="U297" i="74" s="1"/>
  <c r="U298" i="74" s="1"/>
  <c r="U299" i="74" s="1"/>
  <c r="AD278" i="87" l="1"/>
  <c r="AC279" i="87"/>
  <c r="AG305" i="87"/>
  <c r="AH305" i="87" s="1"/>
  <c r="AI305" i="87" s="1"/>
  <c r="AJ305" i="87" s="1"/>
  <c r="AK305" i="87" s="1"/>
  <c r="AL305" i="87" s="1"/>
  <c r="AM305" i="87" s="1"/>
  <c r="AN305" i="87" s="1"/>
  <c r="AO305" i="87" s="1"/>
  <c r="AP305" i="87" s="1"/>
  <c r="AQ305" i="87" s="1"/>
  <c r="AR305" i="87" s="1"/>
  <c r="AS305" i="87" s="1"/>
  <c r="AT305" i="87" s="1"/>
  <c r="AU305" i="87" s="1"/>
  <c r="AV305" i="87" s="1"/>
  <c r="AW305" i="87" s="1"/>
  <c r="AX305" i="87" s="1"/>
  <c r="AY305" i="87" s="1"/>
  <c r="AZ305" i="87" s="1"/>
  <c r="BA305" i="87" s="1"/>
  <c r="CE305" i="87"/>
  <c r="CF305" i="87"/>
  <c r="E305" i="87" s="1"/>
  <c r="AA304" i="87"/>
  <c r="AB304" i="87" s="1"/>
  <c r="Q304" i="87"/>
  <c r="X304" i="87"/>
  <c r="Y304" i="87" s="1"/>
  <c r="T303" i="87"/>
  <c r="V305" i="87"/>
  <c r="R305" i="87"/>
  <c r="K305" i="87"/>
  <c r="A305" i="87"/>
  <c r="W305" i="87"/>
  <c r="S305" i="87"/>
  <c r="L305" i="87"/>
  <c r="CC306" i="87"/>
  <c r="CA306" i="87"/>
  <c r="BY306" i="87"/>
  <c r="BW306" i="87"/>
  <c r="BU306" i="87"/>
  <c r="BS306" i="87"/>
  <c r="BQ306" i="87"/>
  <c r="BO306" i="87"/>
  <c r="BM306" i="87"/>
  <c r="BK306" i="87"/>
  <c r="BI306" i="87"/>
  <c r="BG306" i="87"/>
  <c r="AE306" i="87"/>
  <c r="B307" i="87"/>
  <c r="CD306" i="87"/>
  <c r="CB306" i="87"/>
  <c r="BZ306" i="87"/>
  <c r="BX306" i="87"/>
  <c r="BV306" i="87"/>
  <c r="BT306" i="87"/>
  <c r="BR306" i="87"/>
  <c r="BP306" i="87"/>
  <c r="BN306" i="87"/>
  <c r="BL306" i="87"/>
  <c r="BJ306" i="87"/>
  <c r="BH306" i="87"/>
  <c r="CE306" i="87" s="1"/>
  <c r="Z306" i="87"/>
  <c r="BB306" i="87" s="1"/>
  <c r="P306" i="87"/>
  <c r="D306" i="87" s="1"/>
  <c r="C306" i="87"/>
  <c r="N306" i="87" s="1"/>
  <c r="U304" i="87"/>
  <c r="J304" i="87"/>
  <c r="K292" i="74"/>
  <c r="R293" i="74"/>
  <c r="Q283" i="74"/>
  <c r="L282" i="74"/>
  <c r="B415" i="74"/>
  <c r="CF302" i="74"/>
  <c r="E302" i="74" s="1"/>
  <c r="CE303" i="74"/>
  <c r="P303" i="74" s="1"/>
  <c r="D303" i="74" s="1"/>
  <c r="Z304" i="74"/>
  <c r="BG304" i="74"/>
  <c r="BI304" i="74"/>
  <c r="BK304" i="74"/>
  <c r="BM304" i="74"/>
  <c r="BO304" i="74"/>
  <c r="BQ304" i="74"/>
  <c r="BS304" i="74"/>
  <c r="BU304" i="74"/>
  <c r="BW304" i="74"/>
  <c r="BY304" i="74"/>
  <c r="CA304" i="74"/>
  <c r="CC304" i="74"/>
  <c r="C304" i="74"/>
  <c r="N304" i="74" s="1"/>
  <c r="BH304" i="74"/>
  <c r="BJ304" i="74"/>
  <c r="BL304" i="74"/>
  <c r="BN304" i="74"/>
  <c r="BP304" i="74"/>
  <c r="BR304" i="74"/>
  <c r="BT304" i="74"/>
  <c r="BV304" i="74"/>
  <c r="BX304" i="74"/>
  <c r="BZ304" i="74"/>
  <c r="CB304" i="74"/>
  <c r="CD304" i="74"/>
  <c r="AD279" i="87" l="1"/>
  <c r="AC280" i="87"/>
  <c r="W306" i="87"/>
  <c r="S306" i="87"/>
  <c r="L306" i="87"/>
  <c r="V306" i="87"/>
  <c r="R306" i="87"/>
  <c r="K306" i="87"/>
  <c r="A306" i="87"/>
  <c r="B308" i="87"/>
  <c r="CD307" i="87"/>
  <c r="CB307" i="87"/>
  <c r="BZ307" i="87"/>
  <c r="BX307" i="87"/>
  <c r="BV307" i="87"/>
  <c r="BT307" i="87"/>
  <c r="BR307" i="87"/>
  <c r="BP307" i="87"/>
  <c r="BN307" i="87"/>
  <c r="BL307" i="87"/>
  <c r="BJ307" i="87"/>
  <c r="BH307" i="87"/>
  <c r="Z307" i="87"/>
  <c r="BB307" i="87" s="1"/>
  <c r="P307" i="87"/>
  <c r="D307" i="87" s="1"/>
  <c r="C307" i="87"/>
  <c r="N307" i="87" s="1"/>
  <c r="CC307" i="87"/>
  <c r="CA307" i="87"/>
  <c r="BY307" i="87"/>
  <c r="BW307" i="87"/>
  <c r="BU307" i="87"/>
  <c r="BS307" i="87"/>
  <c r="BQ307" i="87"/>
  <c r="BO307" i="87"/>
  <c r="BM307" i="87"/>
  <c r="BK307" i="87"/>
  <c r="BI307" i="87"/>
  <c r="BG307" i="87"/>
  <c r="AE307" i="87"/>
  <c r="CF306" i="87"/>
  <c r="E306" i="87" s="1"/>
  <c r="X305" i="87"/>
  <c r="Y305" i="87" s="1"/>
  <c r="AA305" i="87"/>
  <c r="AB305" i="87" s="1"/>
  <c r="Q305" i="87"/>
  <c r="T304" i="87"/>
  <c r="AG306" i="87"/>
  <c r="AH306" i="87" s="1"/>
  <c r="AI306" i="87" s="1"/>
  <c r="AJ306" i="87" s="1"/>
  <c r="AK306" i="87" s="1"/>
  <c r="AL306" i="87" s="1"/>
  <c r="AM306" i="87" s="1"/>
  <c r="AN306" i="87" s="1"/>
  <c r="AO306" i="87" s="1"/>
  <c r="AP306" i="87" s="1"/>
  <c r="AQ306" i="87" s="1"/>
  <c r="AR306" i="87" s="1"/>
  <c r="AS306" i="87" s="1"/>
  <c r="AT306" i="87" s="1"/>
  <c r="AU306" i="87" s="1"/>
  <c r="AV306" i="87" s="1"/>
  <c r="AW306" i="87" s="1"/>
  <c r="AX306" i="87" s="1"/>
  <c r="AY306" i="87" s="1"/>
  <c r="AZ306" i="87" s="1"/>
  <c r="BA306" i="87" s="1"/>
  <c r="U305" i="87"/>
  <c r="J305" i="87"/>
  <c r="Q284" i="74"/>
  <c r="L283" i="74"/>
  <c r="R294" i="74"/>
  <c r="K293" i="74"/>
  <c r="B416" i="74"/>
  <c r="CF303" i="74"/>
  <c r="E303" i="74" s="1"/>
  <c r="S302" i="74"/>
  <c r="J302" i="74" s="1"/>
  <c r="V302" i="74"/>
  <c r="A302" i="74"/>
  <c r="CE304" i="74"/>
  <c r="P304" i="74" s="1"/>
  <c r="D304" i="74" s="1"/>
  <c r="Z305" i="74"/>
  <c r="BG305" i="74"/>
  <c r="BI305" i="74"/>
  <c r="BK305" i="74"/>
  <c r="BM305" i="74"/>
  <c r="BO305" i="74"/>
  <c r="BQ305" i="74"/>
  <c r="BS305" i="74"/>
  <c r="BU305" i="74"/>
  <c r="BW305" i="74"/>
  <c r="BY305" i="74"/>
  <c r="CA305" i="74"/>
  <c r="CC305" i="74"/>
  <c r="C305" i="74"/>
  <c r="N305" i="74" s="1"/>
  <c r="BH305" i="74"/>
  <c r="BJ305" i="74"/>
  <c r="BL305" i="74"/>
  <c r="BN305" i="74"/>
  <c r="BP305" i="74"/>
  <c r="BR305" i="74"/>
  <c r="BT305" i="74"/>
  <c r="BV305" i="74"/>
  <c r="BX305" i="74"/>
  <c r="BZ305" i="74"/>
  <c r="CB305" i="74"/>
  <c r="CD305" i="74"/>
  <c r="AD280" i="87" l="1"/>
  <c r="AC281" i="87"/>
  <c r="AG307" i="87"/>
  <c r="AH307" i="87" s="1"/>
  <c r="AI307" i="87" s="1"/>
  <c r="AJ307" i="87" s="1"/>
  <c r="AK307" i="87" s="1"/>
  <c r="AL307" i="87" s="1"/>
  <c r="AM307" i="87" s="1"/>
  <c r="AN307" i="87" s="1"/>
  <c r="AO307" i="87" s="1"/>
  <c r="AP307" i="87" s="1"/>
  <c r="AQ307" i="87" s="1"/>
  <c r="AR307" i="87" s="1"/>
  <c r="AS307" i="87" s="1"/>
  <c r="AT307" i="87" s="1"/>
  <c r="AU307" i="87" s="1"/>
  <c r="AV307" i="87" s="1"/>
  <c r="AW307" i="87" s="1"/>
  <c r="AX307" i="87" s="1"/>
  <c r="AY307" i="87" s="1"/>
  <c r="AZ307" i="87" s="1"/>
  <c r="BA307" i="87" s="1"/>
  <c r="V307" i="87"/>
  <c r="R307" i="87"/>
  <c r="K307" i="87"/>
  <c r="A307" i="87"/>
  <c r="W307" i="87"/>
  <c r="S307" i="87"/>
  <c r="L307" i="87"/>
  <c r="CE307" i="87"/>
  <c r="CF307" i="87" s="1"/>
  <c r="E307" i="87" s="1"/>
  <c r="CC308" i="87"/>
  <c r="CA308" i="87"/>
  <c r="BY308" i="87"/>
  <c r="BW308" i="87"/>
  <c r="BU308" i="87"/>
  <c r="BS308" i="87"/>
  <c r="BQ308" i="87"/>
  <c r="BO308" i="87"/>
  <c r="BM308" i="87"/>
  <c r="BK308" i="87"/>
  <c r="BI308" i="87"/>
  <c r="BG308" i="87"/>
  <c r="AE308" i="87"/>
  <c r="B309" i="87"/>
  <c r="CD308" i="87"/>
  <c r="CB308" i="87"/>
  <c r="BZ308" i="87"/>
  <c r="BX308" i="87"/>
  <c r="BV308" i="87"/>
  <c r="BT308" i="87"/>
  <c r="BR308" i="87"/>
  <c r="BP308" i="87"/>
  <c r="BN308" i="87"/>
  <c r="BL308" i="87"/>
  <c r="BJ308" i="87"/>
  <c r="BH308" i="87"/>
  <c r="CE308" i="87" s="1"/>
  <c r="Z308" i="87"/>
  <c r="BB308" i="87" s="1"/>
  <c r="P308" i="87"/>
  <c r="D308" i="87" s="1"/>
  <c r="C308" i="87"/>
  <c r="N308" i="87" s="1"/>
  <c r="U306" i="87"/>
  <c r="J306" i="87"/>
  <c r="T305" i="87"/>
  <c r="AA306" i="87"/>
  <c r="AB306" i="87" s="1"/>
  <c r="Q306" i="87"/>
  <c r="X306" i="87"/>
  <c r="Y306" i="87" s="1"/>
  <c r="K294" i="74"/>
  <c r="R295" i="74"/>
  <c r="L284" i="74"/>
  <c r="Q285" i="74"/>
  <c r="B417" i="74"/>
  <c r="S303" i="74"/>
  <c r="J303" i="74" s="1"/>
  <c r="V303" i="74"/>
  <c r="A303" i="74"/>
  <c r="Z306" i="74"/>
  <c r="BG306" i="74"/>
  <c r="BI306" i="74"/>
  <c r="BK306" i="74"/>
  <c r="BM306" i="74"/>
  <c r="BO306" i="74"/>
  <c r="BQ306" i="74"/>
  <c r="BS306" i="74"/>
  <c r="BU306" i="74"/>
  <c r="BW306" i="74"/>
  <c r="BY306" i="74"/>
  <c r="CA306" i="74"/>
  <c r="CC306" i="74"/>
  <c r="C306" i="74"/>
  <c r="N306" i="74" s="1"/>
  <c r="BH306" i="74"/>
  <c r="BJ306" i="74"/>
  <c r="BL306" i="74"/>
  <c r="BN306" i="74"/>
  <c r="BP306" i="74"/>
  <c r="BR306" i="74"/>
  <c r="BT306" i="74"/>
  <c r="BV306" i="74"/>
  <c r="BX306" i="74"/>
  <c r="BZ306" i="74"/>
  <c r="CB306" i="74"/>
  <c r="CD306" i="74"/>
  <c r="CE305" i="74"/>
  <c r="P305" i="74" s="1"/>
  <c r="D305" i="74" s="1"/>
  <c r="M302" i="74"/>
  <c r="CF304" i="74"/>
  <c r="E304" i="74" s="1"/>
  <c r="AD281" i="87" l="1"/>
  <c r="AC282" i="87"/>
  <c r="W308" i="87"/>
  <c r="S308" i="87"/>
  <c r="L308" i="87"/>
  <c r="V308" i="87"/>
  <c r="R308" i="87"/>
  <c r="K308" i="87"/>
  <c r="A308" i="87"/>
  <c r="B310" i="87"/>
  <c r="CD309" i="87"/>
  <c r="CB309" i="87"/>
  <c r="BZ309" i="87"/>
  <c r="BX309" i="87"/>
  <c r="BV309" i="87"/>
  <c r="BT309" i="87"/>
  <c r="BR309" i="87"/>
  <c r="BP309" i="87"/>
  <c r="BN309" i="87"/>
  <c r="BL309" i="87"/>
  <c r="BJ309" i="87"/>
  <c r="BH309" i="87"/>
  <c r="Z309" i="87"/>
  <c r="BB309" i="87" s="1"/>
  <c r="P309" i="87"/>
  <c r="D309" i="87" s="1"/>
  <c r="C309" i="87"/>
  <c r="N309" i="87" s="1"/>
  <c r="CC309" i="87"/>
  <c r="CA309" i="87"/>
  <c r="BY309" i="87"/>
  <c r="BW309" i="87"/>
  <c r="BU309" i="87"/>
  <c r="BS309" i="87"/>
  <c r="BQ309" i="87"/>
  <c r="BO309" i="87"/>
  <c r="BM309" i="87"/>
  <c r="BK309" i="87"/>
  <c r="BI309" i="87"/>
  <c r="BG309" i="87"/>
  <c r="AE309" i="87"/>
  <c r="T306" i="87"/>
  <c r="CF308" i="87"/>
  <c r="E308" i="87" s="1"/>
  <c r="U307" i="87"/>
  <c r="J307" i="87"/>
  <c r="AG308" i="87"/>
  <c r="AH308" i="87" s="1"/>
  <c r="AI308" i="87" s="1"/>
  <c r="AJ308" i="87" s="1"/>
  <c r="AK308" i="87" s="1"/>
  <c r="AL308" i="87" s="1"/>
  <c r="AM308" i="87" s="1"/>
  <c r="AN308" i="87" s="1"/>
  <c r="AO308" i="87" s="1"/>
  <c r="AP308" i="87" s="1"/>
  <c r="AQ308" i="87" s="1"/>
  <c r="AR308" i="87" s="1"/>
  <c r="AS308" i="87" s="1"/>
  <c r="AT308" i="87" s="1"/>
  <c r="AU308" i="87" s="1"/>
  <c r="AV308" i="87" s="1"/>
  <c r="AW308" i="87" s="1"/>
  <c r="AX308" i="87" s="1"/>
  <c r="AY308" i="87" s="1"/>
  <c r="AZ308" i="87" s="1"/>
  <c r="BA308" i="87" s="1"/>
  <c r="X307" i="87"/>
  <c r="Y307" i="87" s="1"/>
  <c r="AA307" i="87"/>
  <c r="AB307" i="87" s="1"/>
  <c r="Q307" i="87"/>
  <c r="Q286" i="74"/>
  <c r="L285" i="74"/>
  <c r="R296" i="74"/>
  <c r="K295" i="74"/>
  <c r="B418" i="74"/>
  <c r="S304" i="74"/>
  <c r="J304" i="74" s="1"/>
  <c r="V304" i="74"/>
  <c r="A304" i="74"/>
  <c r="CF305" i="74"/>
  <c r="E305" i="74" s="1"/>
  <c r="V301" i="74"/>
  <c r="A301" i="74"/>
  <c r="M303" i="74"/>
  <c r="CE306" i="74"/>
  <c r="P306" i="74" s="1"/>
  <c r="D306" i="74" s="1"/>
  <c r="Z307" i="74"/>
  <c r="BG307" i="74"/>
  <c r="BI307" i="74"/>
  <c r="BK307" i="74"/>
  <c r="BM307" i="74"/>
  <c r="BO307" i="74"/>
  <c r="BQ307" i="74"/>
  <c r="BS307" i="74"/>
  <c r="BU307" i="74"/>
  <c r="BW307" i="74"/>
  <c r="BY307" i="74"/>
  <c r="CA307" i="74"/>
  <c r="CC307" i="74"/>
  <c r="C307" i="74"/>
  <c r="N307" i="74" s="1"/>
  <c r="BH307" i="74"/>
  <c r="BJ307" i="74"/>
  <c r="BL307" i="74"/>
  <c r="BN307" i="74"/>
  <c r="BP307" i="74"/>
  <c r="BR307" i="74"/>
  <c r="BT307" i="74"/>
  <c r="BV307" i="74"/>
  <c r="BX307" i="74"/>
  <c r="BZ307" i="74"/>
  <c r="CB307" i="74"/>
  <c r="CD307" i="74"/>
  <c r="S300" i="74"/>
  <c r="J300" i="74" s="1"/>
  <c r="V300" i="74"/>
  <c r="A300" i="74"/>
  <c r="AD282" i="87" l="1"/>
  <c r="AC283" i="87"/>
  <c r="AG309" i="87"/>
  <c r="AH309" i="87" s="1"/>
  <c r="AI309" i="87" s="1"/>
  <c r="AJ309" i="87" s="1"/>
  <c r="AK309" i="87" s="1"/>
  <c r="AL309" i="87" s="1"/>
  <c r="AM309" i="87" s="1"/>
  <c r="AN309" i="87" s="1"/>
  <c r="AO309" i="87" s="1"/>
  <c r="AP309" i="87" s="1"/>
  <c r="AQ309" i="87" s="1"/>
  <c r="AR309" i="87" s="1"/>
  <c r="AS309" i="87" s="1"/>
  <c r="AT309" i="87" s="1"/>
  <c r="AU309" i="87" s="1"/>
  <c r="AV309" i="87" s="1"/>
  <c r="AW309" i="87" s="1"/>
  <c r="AX309" i="87" s="1"/>
  <c r="AY309" i="87" s="1"/>
  <c r="AZ309" i="87" s="1"/>
  <c r="BA309" i="87" s="1"/>
  <c r="V309" i="87"/>
  <c r="R309" i="87"/>
  <c r="K309" i="87"/>
  <c r="A309" i="87"/>
  <c r="W309" i="87"/>
  <c r="S309" i="87"/>
  <c r="L309" i="87"/>
  <c r="CE309" i="87"/>
  <c r="CC310" i="87"/>
  <c r="CA310" i="87"/>
  <c r="BY310" i="87"/>
  <c r="BW310" i="87"/>
  <c r="BU310" i="87"/>
  <c r="BS310" i="87"/>
  <c r="BQ310" i="87"/>
  <c r="BO310" i="87"/>
  <c r="BM310" i="87"/>
  <c r="BK310" i="87"/>
  <c r="BI310" i="87"/>
  <c r="BG310" i="87"/>
  <c r="AE310" i="87"/>
  <c r="B311" i="87"/>
  <c r="CD310" i="87"/>
  <c r="CB310" i="87"/>
  <c r="BZ310" i="87"/>
  <c r="BX310" i="87"/>
  <c r="BV310" i="87"/>
  <c r="BT310" i="87"/>
  <c r="BR310" i="87"/>
  <c r="BP310" i="87"/>
  <c r="BN310" i="87"/>
  <c r="BL310" i="87"/>
  <c r="BJ310" i="87"/>
  <c r="BH310" i="87"/>
  <c r="CE310" i="87" s="1"/>
  <c r="Z310" i="87"/>
  <c r="BB310" i="87" s="1"/>
  <c r="P310" i="87"/>
  <c r="D310" i="87" s="1"/>
  <c r="C310" i="87"/>
  <c r="N310" i="87" s="1"/>
  <c r="U308" i="87"/>
  <c r="J308" i="87"/>
  <c r="T307" i="87"/>
  <c r="CF309" i="87"/>
  <c r="E309" i="87" s="1"/>
  <c r="AA308" i="87"/>
  <c r="AB308" i="87" s="1"/>
  <c r="Q308" i="87"/>
  <c r="X308" i="87"/>
  <c r="Y308" i="87" s="1"/>
  <c r="W300" i="74"/>
  <c r="X300" i="74" s="1"/>
  <c r="W299" i="74"/>
  <c r="X299" i="74" s="1"/>
  <c r="W298" i="74"/>
  <c r="X298" i="74" s="1"/>
  <c r="W297" i="74"/>
  <c r="X297" i="74" s="1"/>
  <c r="K296" i="74"/>
  <c r="R297" i="74"/>
  <c r="L286" i="74"/>
  <c r="Q287" i="74"/>
  <c r="W295" i="74"/>
  <c r="X295" i="74" s="1"/>
  <c r="W301" i="74"/>
  <c r="X301" i="74" s="1"/>
  <c r="W296" i="74"/>
  <c r="X296" i="74" s="1"/>
  <c r="B419" i="74"/>
  <c r="S305" i="74"/>
  <c r="J305" i="74" s="1"/>
  <c r="V305" i="74"/>
  <c r="A305" i="74"/>
  <c r="U300" i="74"/>
  <c r="Y300" i="74"/>
  <c r="Z308" i="74"/>
  <c r="BG308" i="74"/>
  <c r="BI308" i="74"/>
  <c r="BK308" i="74"/>
  <c r="BM308" i="74"/>
  <c r="BO308" i="74"/>
  <c r="BQ308" i="74"/>
  <c r="BS308" i="74"/>
  <c r="BU308" i="74"/>
  <c r="BW308" i="74"/>
  <c r="BY308" i="74"/>
  <c r="CA308" i="74"/>
  <c r="CC308" i="74"/>
  <c r="C308" i="74"/>
  <c r="N308" i="74" s="1"/>
  <c r="BH308" i="74"/>
  <c r="BJ308" i="74"/>
  <c r="BL308" i="74"/>
  <c r="BN308" i="74"/>
  <c r="BP308" i="74"/>
  <c r="BR308" i="74"/>
  <c r="BT308" i="74"/>
  <c r="BV308" i="74"/>
  <c r="BX308" i="74"/>
  <c r="BZ308" i="74"/>
  <c r="CB308" i="74"/>
  <c r="CD308" i="74"/>
  <c r="CE307" i="74"/>
  <c r="P307" i="74" s="1"/>
  <c r="D307" i="74" s="1"/>
  <c r="CF306" i="74"/>
  <c r="E306" i="74" s="1"/>
  <c r="AA300" i="74"/>
  <c r="AB300" i="74" s="1"/>
  <c r="M304" i="74"/>
  <c r="AD283" i="87" l="1"/>
  <c r="AC284" i="87"/>
  <c r="W310" i="87"/>
  <c r="S310" i="87"/>
  <c r="L310" i="87"/>
  <c r="V310" i="87"/>
  <c r="R310" i="87"/>
  <c r="K310" i="87"/>
  <c r="A310" i="87"/>
  <c r="CF310" i="87"/>
  <c r="E310" i="87" s="1"/>
  <c r="U309" i="87"/>
  <c r="J309" i="87"/>
  <c r="B312" i="87"/>
  <c r="CD311" i="87"/>
  <c r="CB311" i="87"/>
  <c r="BZ311" i="87"/>
  <c r="BX311" i="87"/>
  <c r="BV311" i="87"/>
  <c r="BT311" i="87"/>
  <c r="BR311" i="87"/>
  <c r="BP311" i="87"/>
  <c r="BN311" i="87"/>
  <c r="BL311" i="87"/>
  <c r="BJ311" i="87"/>
  <c r="BH311" i="87"/>
  <c r="Z311" i="87"/>
  <c r="BB311" i="87" s="1"/>
  <c r="P311" i="87"/>
  <c r="D311" i="87" s="1"/>
  <c r="C311" i="87"/>
  <c r="N311" i="87" s="1"/>
  <c r="CC311" i="87"/>
  <c r="CA311" i="87"/>
  <c r="BY311" i="87"/>
  <c r="BW311" i="87"/>
  <c r="BU311" i="87"/>
  <c r="BS311" i="87"/>
  <c r="BQ311" i="87"/>
  <c r="BO311" i="87"/>
  <c r="BM311" i="87"/>
  <c r="BK311" i="87"/>
  <c r="BI311" i="87"/>
  <c r="BG311" i="87"/>
  <c r="AE311" i="87"/>
  <c r="T308" i="87"/>
  <c r="AG310" i="87"/>
  <c r="AH310" i="87" s="1"/>
  <c r="AI310" i="87" s="1"/>
  <c r="AJ310" i="87" s="1"/>
  <c r="AK310" i="87" s="1"/>
  <c r="AL310" i="87" s="1"/>
  <c r="AM310" i="87" s="1"/>
  <c r="AN310" i="87" s="1"/>
  <c r="AO310" i="87" s="1"/>
  <c r="AP310" i="87" s="1"/>
  <c r="AQ310" i="87" s="1"/>
  <c r="AR310" i="87" s="1"/>
  <c r="AS310" i="87" s="1"/>
  <c r="AT310" i="87" s="1"/>
  <c r="AU310" i="87" s="1"/>
  <c r="AV310" i="87" s="1"/>
  <c r="AW310" i="87" s="1"/>
  <c r="AX310" i="87" s="1"/>
  <c r="AY310" i="87" s="1"/>
  <c r="AZ310" i="87" s="1"/>
  <c r="BA310" i="87" s="1"/>
  <c r="X309" i="87"/>
  <c r="Y309" i="87" s="1"/>
  <c r="AA309" i="87"/>
  <c r="AB309" i="87" s="1"/>
  <c r="Q309" i="87"/>
  <c r="BB301" i="74"/>
  <c r="BB300" i="74" s="1"/>
  <c r="BB299" i="74" s="1"/>
  <c r="BB298" i="74" s="1"/>
  <c r="BB297" i="74" s="1"/>
  <c r="BB296" i="74" s="1"/>
  <c r="BB295" i="74" s="1"/>
  <c r="Q288" i="74"/>
  <c r="L287" i="74"/>
  <c r="K297" i="74"/>
  <c r="R298" i="74"/>
  <c r="B420" i="74"/>
  <c r="S306" i="74"/>
  <c r="J306" i="74" s="1"/>
  <c r="V306" i="74"/>
  <c r="A306" i="74"/>
  <c r="AA298" i="74"/>
  <c r="AB298" i="74" s="1"/>
  <c r="Y298" i="74"/>
  <c r="AA301" i="74"/>
  <c r="AB301" i="74" s="1"/>
  <c r="Y301" i="74"/>
  <c r="S301" i="74"/>
  <c r="J301" i="74" s="1"/>
  <c r="AA295" i="74"/>
  <c r="AB295" i="74" s="1"/>
  <c r="Y295" i="74"/>
  <c r="AA299" i="74"/>
  <c r="AB299" i="74" s="1"/>
  <c r="Y299" i="74"/>
  <c r="AA297" i="74"/>
  <c r="AB297" i="74" s="1"/>
  <c r="Y297" i="74"/>
  <c r="CF307" i="74"/>
  <c r="E307" i="74" s="1"/>
  <c r="M305" i="74"/>
  <c r="AA296" i="74"/>
  <c r="AB296" i="74" s="1"/>
  <c r="Y296" i="74"/>
  <c r="CE308" i="74"/>
  <c r="P308" i="74" s="1"/>
  <c r="D308" i="74" s="1"/>
  <c r="Z309" i="74"/>
  <c r="BG309" i="74"/>
  <c r="BI309" i="74"/>
  <c r="BK309" i="74"/>
  <c r="BM309" i="74"/>
  <c r="BO309" i="74"/>
  <c r="BQ309" i="74"/>
  <c r="BS309" i="74"/>
  <c r="BU309" i="74"/>
  <c r="BW309" i="74"/>
  <c r="BY309" i="74"/>
  <c r="CA309" i="74"/>
  <c r="CC309" i="74"/>
  <c r="C309" i="74"/>
  <c r="N309" i="74" s="1"/>
  <c r="BH309" i="74"/>
  <c r="BJ309" i="74"/>
  <c r="BL309" i="74"/>
  <c r="BN309" i="74"/>
  <c r="BP309" i="74"/>
  <c r="BR309" i="74"/>
  <c r="BT309" i="74"/>
  <c r="BV309" i="74"/>
  <c r="BX309" i="74"/>
  <c r="BZ309" i="74"/>
  <c r="CB309" i="74"/>
  <c r="CD309" i="74"/>
  <c r="AD284" i="87" l="1"/>
  <c r="AC285" i="87"/>
  <c r="T309" i="87"/>
  <c r="U310" i="87"/>
  <c r="J310" i="87"/>
  <c r="AG311" i="87"/>
  <c r="AH311" i="87" s="1"/>
  <c r="AI311" i="87" s="1"/>
  <c r="AJ311" i="87" s="1"/>
  <c r="AK311" i="87" s="1"/>
  <c r="AL311" i="87" s="1"/>
  <c r="AM311" i="87" s="1"/>
  <c r="AN311" i="87" s="1"/>
  <c r="AO311" i="87" s="1"/>
  <c r="AP311" i="87" s="1"/>
  <c r="AQ311" i="87" s="1"/>
  <c r="AR311" i="87" s="1"/>
  <c r="AS311" i="87" s="1"/>
  <c r="AT311" i="87" s="1"/>
  <c r="AU311" i="87" s="1"/>
  <c r="AV311" i="87" s="1"/>
  <c r="AW311" i="87" s="1"/>
  <c r="AX311" i="87" s="1"/>
  <c r="AY311" i="87" s="1"/>
  <c r="AZ311" i="87" s="1"/>
  <c r="BA311" i="87" s="1"/>
  <c r="V311" i="87"/>
  <c r="R311" i="87"/>
  <c r="K311" i="87"/>
  <c r="A311" i="87"/>
  <c r="W311" i="87"/>
  <c r="S311" i="87"/>
  <c r="L311" i="87"/>
  <c r="CE311" i="87"/>
  <c r="CF311" i="87" s="1"/>
  <c r="E311" i="87" s="1"/>
  <c r="CC312" i="87"/>
  <c r="CA312" i="87"/>
  <c r="BY312" i="87"/>
  <c r="BW312" i="87"/>
  <c r="BU312" i="87"/>
  <c r="BS312" i="87"/>
  <c r="BQ312" i="87"/>
  <c r="BO312" i="87"/>
  <c r="BM312" i="87"/>
  <c r="BK312" i="87"/>
  <c r="BI312" i="87"/>
  <c r="BG312" i="87"/>
  <c r="AE312" i="87"/>
  <c r="B313" i="87"/>
  <c r="CD312" i="87"/>
  <c r="CB312" i="87"/>
  <c r="BZ312" i="87"/>
  <c r="BX312" i="87"/>
  <c r="BV312" i="87"/>
  <c r="BT312" i="87"/>
  <c r="BR312" i="87"/>
  <c r="BP312" i="87"/>
  <c r="BN312" i="87"/>
  <c r="BL312" i="87"/>
  <c r="BJ312" i="87"/>
  <c r="BH312" i="87"/>
  <c r="CE312" i="87" s="1"/>
  <c r="Z312" i="87"/>
  <c r="BB312" i="87" s="1"/>
  <c r="P312" i="87"/>
  <c r="D312" i="87" s="1"/>
  <c r="C312" i="87"/>
  <c r="N312" i="87" s="1"/>
  <c r="AA310" i="87"/>
  <c r="AB310" i="87" s="1"/>
  <c r="Q310" i="87"/>
  <c r="X310" i="87"/>
  <c r="Y310" i="87" s="1"/>
  <c r="K298" i="74"/>
  <c r="R299" i="74"/>
  <c r="L288" i="74"/>
  <c r="Q289" i="74"/>
  <c r="B421" i="74"/>
  <c r="CE309" i="74"/>
  <c r="P309" i="74" s="1"/>
  <c r="D309" i="74" s="1"/>
  <c r="M306" i="74"/>
  <c r="CF309" i="74"/>
  <c r="E309" i="74" s="1"/>
  <c r="Z310" i="74"/>
  <c r="BG310" i="74"/>
  <c r="BI310" i="74"/>
  <c r="BK310" i="74"/>
  <c r="BM310" i="74"/>
  <c r="BO310" i="74"/>
  <c r="BQ310" i="74"/>
  <c r="BS310" i="74"/>
  <c r="BU310" i="74"/>
  <c r="BW310" i="74"/>
  <c r="BY310" i="74"/>
  <c r="CA310" i="74"/>
  <c r="CC310" i="74"/>
  <c r="C310" i="74"/>
  <c r="N310" i="74" s="1"/>
  <c r="BH310" i="74"/>
  <c r="BJ310" i="74"/>
  <c r="BL310" i="74"/>
  <c r="BN310" i="74"/>
  <c r="BP310" i="74"/>
  <c r="BR310" i="74"/>
  <c r="BT310" i="74"/>
  <c r="BV310" i="74"/>
  <c r="BX310" i="74"/>
  <c r="BZ310" i="74"/>
  <c r="CB310" i="74"/>
  <c r="CD310" i="74"/>
  <c r="CF308" i="74"/>
  <c r="E308" i="74" s="1"/>
  <c r="U301" i="74"/>
  <c r="U302" i="74" s="1"/>
  <c r="U303" i="74" s="1"/>
  <c r="U304" i="74" s="1"/>
  <c r="U305" i="74" s="1"/>
  <c r="U306" i="74" s="1"/>
  <c r="AD285" i="87" l="1"/>
  <c r="AC286" i="87"/>
  <c r="CF312" i="87"/>
  <c r="E312" i="87" s="1"/>
  <c r="U311" i="87"/>
  <c r="J311" i="87"/>
  <c r="AG312" i="87"/>
  <c r="AH312" i="87" s="1"/>
  <c r="AI312" i="87" s="1"/>
  <c r="AJ312" i="87" s="1"/>
  <c r="AK312" i="87" s="1"/>
  <c r="AL312" i="87" s="1"/>
  <c r="AM312" i="87" s="1"/>
  <c r="AN312" i="87" s="1"/>
  <c r="AO312" i="87" s="1"/>
  <c r="AP312" i="87" s="1"/>
  <c r="AQ312" i="87" s="1"/>
  <c r="AR312" i="87" s="1"/>
  <c r="AS312" i="87" s="1"/>
  <c r="AT312" i="87" s="1"/>
  <c r="AU312" i="87" s="1"/>
  <c r="AV312" i="87" s="1"/>
  <c r="AW312" i="87" s="1"/>
  <c r="AX312" i="87" s="1"/>
  <c r="AY312" i="87" s="1"/>
  <c r="AZ312" i="87" s="1"/>
  <c r="BA312" i="87" s="1"/>
  <c r="X311" i="87"/>
  <c r="Y311" i="87" s="1"/>
  <c r="AA311" i="87"/>
  <c r="AB311" i="87" s="1"/>
  <c r="Q311" i="87"/>
  <c r="T310" i="87"/>
  <c r="W312" i="87"/>
  <c r="S312" i="87"/>
  <c r="L312" i="87"/>
  <c r="V312" i="87"/>
  <c r="R312" i="87"/>
  <c r="K312" i="87"/>
  <c r="A312" i="87"/>
  <c r="B314" i="87"/>
  <c r="CD313" i="87"/>
  <c r="CB313" i="87"/>
  <c r="BZ313" i="87"/>
  <c r="BX313" i="87"/>
  <c r="BV313" i="87"/>
  <c r="BT313" i="87"/>
  <c r="BR313" i="87"/>
  <c r="BP313" i="87"/>
  <c r="BN313" i="87"/>
  <c r="BL313" i="87"/>
  <c r="BJ313" i="87"/>
  <c r="BH313" i="87"/>
  <c r="Z313" i="87"/>
  <c r="BB313" i="87" s="1"/>
  <c r="P313" i="87"/>
  <c r="D313" i="87" s="1"/>
  <c r="C313" i="87"/>
  <c r="N313" i="87" s="1"/>
  <c r="CC313" i="87"/>
  <c r="CA313" i="87"/>
  <c r="BY313" i="87"/>
  <c r="BW313" i="87"/>
  <c r="BU313" i="87"/>
  <c r="BS313" i="87"/>
  <c r="BQ313" i="87"/>
  <c r="BO313" i="87"/>
  <c r="BM313" i="87"/>
  <c r="BK313" i="87"/>
  <c r="BI313" i="87"/>
  <c r="BG313" i="87"/>
  <c r="AE313" i="87"/>
  <c r="Q290" i="74"/>
  <c r="L289" i="74"/>
  <c r="K299" i="74"/>
  <c r="R300" i="74"/>
  <c r="B422" i="74"/>
  <c r="CE310" i="74"/>
  <c r="P310" i="74" s="1"/>
  <c r="D310" i="74" s="1"/>
  <c r="Z311" i="74"/>
  <c r="BG311" i="74"/>
  <c r="BI311" i="74"/>
  <c r="BK311" i="74"/>
  <c r="BM311" i="74"/>
  <c r="BO311" i="74"/>
  <c r="BQ311" i="74"/>
  <c r="BS311" i="74"/>
  <c r="BU311" i="74"/>
  <c r="BW311" i="74"/>
  <c r="BY311" i="74"/>
  <c r="CA311" i="74"/>
  <c r="CC311" i="74"/>
  <c r="C311" i="74"/>
  <c r="N311" i="74" s="1"/>
  <c r="BH311" i="74"/>
  <c r="BJ311" i="74"/>
  <c r="BL311" i="74"/>
  <c r="BN311" i="74"/>
  <c r="BP311" i="74"/>
  <c r="BR311" i="74"/>
  <c r="BT311" i="74"/>
  <c r="BV311" i="74"/>
  <c r="BX311" i="74"/>
  <c r="BZ311" i="74"/>
  <c r="CB311" i="74"/>
  <c r="CD311" i="74"/>
  <c r="AD286" i="87" l="1"/>
  <c r="AC287" i="87"/>
  <c r="AG313" i="87"/>
  <c r="AH313" i="87" s="1"/>
  <c r="AI313" i="87" s="1"/>
  <c r="AJ313" i="87" s="1"/>
  <c r="AK313" i="87" s="1"/>
  <c r="AL313" i="87" s="1"/>
  <c r="AM313" i="87" s="1"/>
  <c r="AN313" i="87" s="1"/>
  <c r="AO313" i="87" s="1"/>
  <c r="AP313" i="87" s="1"/>
  <c r="AQ313" i="87" s="1"/>
  <c r="AR313" i="87" s="1"/>
  <c r="AS313" i="87" s="1"/>
  <c r="AT313" i="87" s="1"/>
  <c r="AU313" i="87" s="1"/>
  <c r="AV313" i="87" s="1"/>
  <c r="AW313" i="87" s="1"/>
  <c r="AX313" i="87" s="1"/>
  <c r="AY313" i="87" s="1"/>
  <c r="AZ313" i="87" s="1"/>
  <c r="BA313" i="87" s="1"/>
  <c r="AA312" i="87"/>
  <c r="AB312" i="87" s="1"/>
  <c r="Q312" i="87"/>
  <c r="X312" i="87"/>
  <c r="Y312" i="87" s="1"/>
  <c r="T311" i="87"/>
  <c r="V313" i="87"/>
  <c r="R313" i="87"/>
  <c r="K313" i="87"/>
  <c r="A313" i="87"/>
  <c r="W313" i="87"/>
  <c r="S313" i="87"/>
  <c r="L313" i="87"/>
  <c r="CE313" i="87"/>
  <c r="CF313" i="87" s="1"/>
  <c r="E313" i="87" s="1"/>
  <c r="CC314" i="87"/>
  <c r="CA314" i="87"/>
  <c r="BY314" i="87"/>
  <c r="BW314" i="87"/>
  <c r="BU314" i="87"/>
  <c r="BS314" i="87"/>
  <c r="BQ314" i="87"/>
  <c r="BO314" i="87"/>
  <c r="BM314" i="87"/>
  <c r="BK314" i="87"/>
  <c r="BI314" i="87"/>
  <c r="BG314" i="87"/>
  <c r="AE314" i="87"/>
  <c r="B315" i="87"/>
  <c r="CD314" i="87"/>
  <c r="CB314" i="87"/>
  <c r="BZ314" i="87"/>
  <c r="BX314" i="87"/>
  <c r="BV314" i="87"/>
  <c r="BT314" i="87"/>
  <c r="BR314" i="87"/>
  <c r="BP314" i="87"/>
  <c r="BN314" i="87"/>
  <c r="BL314" i="87"/>
  <c r="BJ314" i="87"/>
  <c r="BH314" i="87"/>
  <c r="CE314" i="87" s="1"/>
  <c r="Z314" i="87"/>
  <c r="BB314" i="87" s="1"/>
  <c r="P314" i="87"/>
  <c r="D314" i="87" s="1"/>
  <c r="C314" i="87"/>
  <c r="N314" i="87" s="1"/>
  <c r="U312" i="87"/>
  <c r="J312" i="87"/>
  <c r="R301" i="74"/>
  <c r="K300" i="74"/>
  <c r="L290" i="74"/>
  <c r="Q291" i="74"/>
  <c r="B423" i="74"/>
  <c r="CF310" i="74"/>
  <c r="E310" i="74" s="1"/>
  <c r="Z312" i="74"/>
  <c r="BG312" i="74"/>
  <c r="BI312" i="74"/>
  <c r="BK312" i="74"/>
  <c r="BM312" i="74"/>
  <c r="BO312" i="74"/>
  <c r="BQ312" i="74"/>
  <c r="BS312" i="74"/>
  <c r="BU312" i="74"/>
  <c r="BW312" i="74"/>
  <c r="BY312" i="74"/>
  <c r="CA312" i="74"/>
  <c r="CC312" i="74"/>
  <c r="C312" i="74"/>
  <c r="N312" i="74" s="1"/>
  <c r="BH312" i="74"/>
  <c r="BJ312" i="74"/>
  <c r="BL312" i="74"/>
  <c r="BN312" i="74"/>
  <c r="BP312" i="74"/>
  <c r="BR312" i="74"/>
  <c r="BT312" i="74"/>
  <c r="BV312" i="74"/>
  <c r="BX312" i="74"/>
  <c r="BZ312" i="74"/>
  <c r="CB312" i="74"/>
  <c r="CD312" i="74"/>
  <c r="S309" i="74"/>
  <c r="J309" i="74" s="1"/>
  <c r="V309" i="74"/>
  <c r="A309" i="74"/>
  <c r="CE311" i="74"/>
  <c r="P311" i="74" s="1"/>
  <c r="D311" i="74" s="1"/>
  <c r="AD287" i="87" l="1"/>
  <c r="AC288" i="87"/>
  <c r="B316" i="87"/>
  <c r="CD315" i="87"/>
  <c r="CB315" i="87"/>
  <c r="BZ315" i="87"/>
  <c r="BX315" i="87"/>
  <c r="BV315" i="87"/>
  <c r="BT315" i="87"/>
  <c r="BR315" i="87"/>
  <c r="BP315" i="87"/>
  <c r="BN315" i="87"/>
  <c r="BL315" i="87"/>
  <c r="BJ315" i="87"/>
  <c r="BH315" i="87"/>
  <c r="Z315" i="87"/>
  <c r="BB315" i="87" s="1"/>
  <c r="P315" i="87"/>
  <c r="D315" i="87" s="1"/>
  <c r="C315" i="87"/>
  <c r="N315" i="87" s="1"/>
  <c r="CC315" i="87"/>
  <c r="CA315" i="87"/>
  <c r="BY315" i="87"/>
  <c r="BW315" i="87"/>
  <c r="BU315" i="87"/>
  <c r="BS315" i="87"/>
  <c r="BQ315" i="87"/>
  <c r="BO315" i="87"/>
  <c r="BM315" i="87"/>
  <c r="BK315" i="87"/>
  <c r="BI315" i="87"/>
  <c r="BG315" i="87"/>
  <c r="AE315" i="87"/>
  <c r="T312" i="87"/>
  <c r="AG314" i="87"/>
  <c r="AH314" i="87" s="1"/>
  <c r="AI314" i="87" s="1"/>
  <c r="AJ314" i="87" s="1"/>
  <c r="AK314" i="87" s="1"/>
  <c r="AL314" i="87" s="1"/>
  <c r="AM314" i="87" s="1"/>
  <c r="AN314" i="87" s="1"/>
  <c r="AO314" i="87" s="1"/>
  <c r="AP314" i="87" s="1"/>
  <c r="AQ314" i="87" s="1"/>
  <c r="AR314" i="87" s="1"/>
  <c r="AS314" i="87" s="1"/>
  <c r="AT314" i="87" s="1"/>
  <c r="AU314" i="87" s="1"/>
  <c r="AV314" i="87" s="1"/>
  <c r="AW314" i="87" s="1"/>
  <c r="AX314" i="87" s="1"/>
  <c r="AY314" i="87" s="1"/>
  <c r="AZ314" i="87" s="1"/>
  <c r="BA314" i="87" s="1"/>
  <c r="X313" i="87"/>
  <c r="Y313" i="87" s="1"/>
  <c r="AA313" i="87"/>
  <c r="AB313" i="87" s="1"/>
  <c r="Q313" i="87"/>
  <c r="W314" i="87"/>
  <c r="S314" i="87"/>
  <c r="L314" i="87"/>
  <c r="V314" i="87"/>
  <c r="R314" i="87"/>
  <c r="K314" i="87"/>
  <c r="A314" i="87"/>
  <c r="CF314" i="87"/>
  <c r="E314" i="87" s="1"/>
  <c r="U313" i="87"/>
  <c r="J313" i="87"/>
  <c r="L291" i="74"/>
  <c r="Q292" i="74"/>
  <c r="R302" i="74"/>
  <c r="K301" i="74"/>
  <c r="B424" i="74"/>
  <c r="S310" i="74"/>
  <c r="J310" i="74" s="1"/>
  <c r="V310" i="74"/>
  <c r="A310" i="74"/>
  <c r="CE312" i="74"/>
  <c r="P312" i="74" s="1"/>
  <c r="D312" i="74" s="1"/>
  <c r="Z313" i="74"/>
  <c r="BG313" i="74"/>
  <c r="BI313" i="74"/>
  <c r="BK313" i="74"/>
  <c r="BM313" i="74"/>
  <c r="BO313" i="74"/>
  <c r="BQ313" i="74"/>
  <c r="BS313" i="74"/>
  <c r="BU313" i="74"/>
  <c r="BW313" i="74"/>
  <c r="BY313" i="74"/>
  <c r="CA313" i="74"/>
  <c r="CC313" i="74"/>
  <c r="C313" i="74"/>
  <c r="N313" i="74" s="1"/>
  <c r="BH313" i="74"/>
  <c r="BJ313" i="74"/>
  <c r="BL313" i="74"/>
  <c r="BN313" i="74"/>
  <c r="BP313" i="74"/>
  <c r="BR313" i="74"/>
  <c r="BT313" i="74"/>
  <c r="BV313" i="74"/>
  <c r="BX313" i="74"/>
  <c r="BZ313" i="74"/>
  <c r="CB313" i="74"/>
  <c r="CD313" i="74"/>
  <c r="M309" i="74"/>
  <c r="CF311" i="74"/>
  <c r="E311" i="74" s="1"/>
  <c r="AD288" i="87" l="1"/>
  <c r="AC289" i="87"/>
  <c r="T313" i="87"/>
  <c r="U314" i="87"/>
  <c r="J314" i="87"/>
  <c r="AA314" i="87"/>
  <c r="AB314" i="87" s="1"/>
  <c r="Q314" i="87"/>
  <c r="X314" i="87"/>
  <c r="Y314" i="87" s="1"/>
  <c r="AG315" i="87"/>
  <c r="AH315" i="87" s="1"/>
  <c r="AI315" i="87" s="1"/>
  <c r="AJ315" i="87" s="1"/>
  <c r="AK315" i="87" s="1"/>
  <c r="AL315" i="87" s="1"/>
  <c r="AM315" i="87" s="1"/>
  <c r="AN315" i="87" s="1"/>
  <c r="AO315" i="87" s="1"/>
  <c r="AP315" i="87" s="1"/>
  <c r="AQ315" i="87" s="1"/>
  <c r="AR315" i="87" s="1"/>
  <c r="AS315" i="87" s="1"/>
  <c r="AT315" i="87" s="1"/>
  <c r="AU315" i="87" s="1"/>
  <c r="AV315" i="87" s="1"/>
  <c r="AW315" i="87" s="1"/>
  <c r="AX315" i="87" s="1"/>
  <c r="AY315" i="87" s="1"/>
  <c r="AZ315" i="87" s="1"/>
  <c r="BA315" i="87" s="1"/>
  <c r="V315" i="87"/>
  <c r="R315" i="87"/>
  <c r="K315" i="87"/>
  <c r="A315" i="87"/>
  <c r="W315" i="87"/>
  <c r="S315" i="87"/>
  <c r="L315" i="87"/>
  <c r="CE315" i="87"/>
  <c r="CF315" i="87" s="1"/>
  <c r="E315" i="87" s="1"/>
  <c r="CC316" i="87"/>
  <c r="CA316" i="87"/>
  <c r="BY316" i="87"/>
  <c r="BW316" i="87"/>
  <c r="BU316" i="87"/>
  <c r="BS316" i="87"/>
  <c r="BQ316" i="87"/>
  <c r="BO316" i="87"/>
  <c r="BM316" i="87"/>
  <c r="BK316" i="87"/>
  <c r="BI316" i="87"/>
  <c r="BG316" i="87"/>
  <c r="AE316" i="87"/>
  <c r="B317" i="87"/>
  <c r="CD316" i="87"/>
  <c r="CB316" i="87"/>
  <c r="BZ316" i="87"/>
  <c r="BX316" i="87"/>
  <c r="BV316" i="87"/>
  <c r="BT316" i="87"/>
  <c r="BR316" i="87"/>
  <c r="BP316" i="87"/>
  <c r="BN316" i="87"/>
  <c r="BL316" i="87"/>
  <c r="BJ316" i="87"/>
  <c r="BH316" i="87"/>
  <c r="CE316" i="87" s="1"/>
  <c r="Z316" i="87"/>
  <c r="BB316" i="87" s="1"/>
  <c r="P316" i="87"/>
  <c r="D316" i="87" s="1"/>
  <c r="C316" i="87"/>
  <c r="N316" i="87" s="1"/>
  <c r="Q293" i="74"/>
  <c r="L292" i="74"/>
  <c r="R303" i="74"/>
  <c r="K302" i="74"/>
  <c r="B425" i="74"/>
  <c r="CF312" i="74"/>
  <c r="E312" i="74" s="1"/>
  <c r="S311" i="74"/>
  <c r="J311" i="74" s="1"/>
  <c r="V311" i="74"/>
  <c r="A311" i="74"/>
  <c r="Z314" i="74"/>
  <c r="BG314" i="74"/>
  <c r="BI314" i="74"/>
  <c r="BK314" i="74"/>
  <c r="BM314" i="74"/>
  <c r="BO314" i="74"/>
  <c r="BQ314" i="74"/>
  <c r="BS314" i="74"/>
  <c r="BU314" i="74"/>
  <c r="BW314" i="74"/>
  <c r="BY314" i="74"/>
  <c r="CA314" i="74"/>
  <c r="CC314" i="74"/>
  <c r="C314" i="74"/>
  <c r="N314" i="74" s="1"/>
  <c r="BH314" i="74"/>
  <c r="BJ314" i="74"/>
  <c r="BL314" i="74"/>
  <c r="BN314" i="74"/>
  <c r="BP314" i="74"/>
  <c r="BR314" i="74"/>
  <c r="BT314" i="74"/>
  <c r="BV314" i="74"/>
  <c r="BX314" i="74"/>
  <c r="BZ314" i="74"/>
  <c r="CB314" i="74"/>
  <c r="CD314" i="74"/>
  <c r="V308" i="74"/>
  <c r="A308" i="74"/>
  <c r="M310" i="74"/>
  <c r="CE313" i="74"/>
  <c r="P313" i="74" s="1"/>
  <c r="D313" i="74" s="1"/>
  <c r="V307" i="74"/>
  <c r="A307" i="74"/>
  <c r="AD289" i="87" l="1"/>
  <c r="AC290" i="87"/>
  <c r="W316" i="87"/>
  <c r="S316" i="87"/>
  <c r="L316" i="87"/>
  <c r="V316" i="87"/>
  <c r="R316" i="87"/>
  <c r="K316" i="87"/>
  <c r="A316" i="87"/>
  <c r="B318" i="87"/>
  <c r="CD317" i="87"/>
  <c r="CB317" i="87"/>
  <c r="BZ317" i="87"/>
  <c r="BX317" i="87"/>
  <c r="BV317" i="87"/>
  <c r="BT317" i="87"/>
  <c r="BR317" i="87"/>
  <c r="BP317" i="87"/>
  <c r="BN317" i="87"/>
  <c r="BL317" i="87"/>
  <c r="BJ317" i="87"/>
  <c r="BH317" i="87"/>
  <c r="Z317" i="87"/>
  <c r="BB317" i="87" s="1"/>
  <c r="P317" i="87"/>
  <c r="D317" i="87" s="1"/>
  <c r="C317" i="87"/>
  <c r="N317" i="87" s="1"/>
  <c r="CC317" i="87"/>
  <c r="CA317" i="87"/>
  <c r="BY317" i="87"/>
  <c r="BW317" i="87"/>
  <c r="BU317" i="87"/>
  <c r="BS317" i="87"/>
  <c r="BQ317" i="87"/>
  <c r="BO317" i="87"/>
  <c r="BM317" i="87"/>
  <c r="BK317" i="87"/>
  <c r="BI317" i="87"/>
  <c r="BG317" i="87"/>
  <c r="AE317" i="87"/>
  <c r="CF316" i="87"/>
  <c r="E316" i="87" s="1"/>
  <c r="U315" i="87"/>
  <c r="J315" i="87"/>
  <c r="AG316" i="87"/>
  <c r="AH316" i="87" s="1"/>
  <c r="AI316" i="87" s="1"/>
  <c r="AJ316" i="87" s="1"/>
  <c r="AK316" i="87" s="1"/>
  <c r="AL316" i="87" s="1"/>
  <c r="AM316" i="87" s="1"/>
  <c r="AN316" i="87" s="1"/>
  <c r="AO316" i="87" s="1"/>
  <c r="AP316" i="87" s="1"/>
  <c r="AQ316" i="87" s="1"/>
  <c r="AR316" i="87" s="1"/>
  <c r="AS316" i="87" s="1"/>
  <c r="AT316" i="87" s="1"/>
  <c r="AU316" i="87" s="1"/>
  <c r="AV316" i="87" s="1"/>
  <c r="AW316" i="87" s="1"/>
  <c r="AX316" i="87" s="1"/>
  <c r="AY316" i="87" s="1"/>
  <c r="AZ316" i="87" s="1"/>
  <c r="BA316" i="87" s="1"/>
  <c r="X315" i="87"/>
  <c r="Y315" i="87" s="1"/>
  <c r="AA315" i="87"/>
  <c r="AB315" i="87" s="1"/>
  <c r="Q315" i="87"/>
  <c r="T314" i="87"/>
  <c r="W307" i="74"/>
  <c r="X307" i="74" s="1"/>
  <c r="W305" i="74"/>
  <c r="X305" i="74" s="1"/>
  <c r="W306" i="74"/>
  <c r="X306" i="74" s="1"/>
  <c r="W302" i="74"/>
  <c r="X302" i="74" s="1"/>
  <c r="W308" i="74"/>
  <c r="X308" i="74" s="1"/>
  <c r="W304" i="74"/>
  <c r="X304" i="74" s="1"/>
  <c r="W303" i="74"/>
  <c r="X303" i="74" s="1"/>
  <c r="K303" i="74"/>
  <c r="R304" i="74"/>
  <c r="L293" i="74"/>
  <c r="Q294" i="74"/>
  <c r="B426" i="74"/>
  <c r="S312" i="74"/>
  <c r="J312" i="74" s="1"/>
  <c r="V312" i="74"/>
  <c r="A312" i="74"/>
  <c r="CE314" i="74"/>
  <c r="P314" i="74" s="1"/>
  <c r="D314" i="74" s="1"/>
  <c r="CF313" i="74"/>
  <c r="E313" i="74" s="1"/>
  <c r="M311" i="74"/>
  <c r="AA302" i="74"/>
  <c r="AB302" i="74" s="1"/>
  <c r="Y302" i="74"/>
  <c r="Z315" i="74"/>
  <c r="BG315" i="74"/>
  <c r="BI315" i="74"/>
  <c r="BK315" i="74"/>
  <c r="BM315" i="74"/>
  <c r="BO315" i="74"/>
  <c r="BQ315" i="74"/>
  <c r="BS315" i="74"/>
  <c r="BU315" i="74"/>
  <c r="BW315" i="74"/>
  <c r="BY315" i="74"/>
  <c r="CA315" i="74"/>
  <c r="CC315" i="74"/>
  <c r="C315" i="74"/>
  <c r="N315" i="74" s="1"/>
  <c r="BH315" i="74"/>
  <c r="BJ315" i="74"/>
  <c r="BL315" i="74"/>
  <c r="BN315" i="74"/>
  <c r="BP315" i="74"/>
  <c r="BR315" i="74"/>
  <c r="BT315" i="74"/>
  <c r="BV315" i="74"/>
  <c r="BX315" i="74"/>
  <c r="BZ315" i="74"/>
  <c r="CB315" i="74"/>
  <c r="CD315" i="74"/>
  <c r="AD290" i="87" l="1"/>
  <c r="AC291" i="87"/>
  <c r="T315" i="87"/>
  <c r="AG317" i="87"/>
  <c r="AH317" i="87" s="1"/>
  <c r="AI317" i="87" s="1"/>
  <c r="AJ317" i="87" s="1"/>
  <c r="AK317" i="87" s="1"/>
  <c r="AL317" i="87" s="1"/>
  <c r="AM317" i="87" s="1"/>
  <c r="AN317" i="87" s="1"/>
  <c r="AO317" i="87" s="1"/>
  <c r="AP317" i="87" s="1"/>
  <c r="AQ317" i="87" s="1"/>
  <c r="AR317" i="87" s="1"/>
  <c r="AS317" i="87" s="1"/>
  <c r="AT317" i="87" s="1"/>
  <c r="AU317" i="87" s="1"/>
  <c r="AV317" i="87" s="1"/>
  <c r="AW317" i="87" s="1"/>
  <c r="AX317" i="87" s="1"/>
  <c r="AY317" i="87" s="1"/>
  <c r="AZ317" i="87" s="1"/>
  <c r="BA317" i="87" s="1"/>
  <c r="V317" i="87"/>
  <c r="R317" i="87"/>
  <c r="K317" i="87"/>
  <c r="A317" i="87"/>
  <c r="W317" i="87"/>
  <c r="S317" i="87"/>
  <c r="L317" i="87"/>
  <c r="CE317" i="87"/>
  <c r="CC318" i="87"/>
  <c r="CA318" i="87"/>
  <c r="BY318" i="87"/>
  <c r="BW318" i="87"/>
  <c r="BU318" i="87"/>
  <c r="BS318" i="87"/>
  <c r="BQ318" i="87"/>
  <c r="BO318" i="87"/>
  <c r="BM318" i="87"/>
  <c r="BK318" i="87"/>
  <c r="BI318" i="87"/>
  <c r="BG318" i="87"/>
  <c r="AE318" i="87"/>
  <c r="B319" i="87"/>
  <c r="CD318" i="87"/>
  <c r="CB318" i="87"/>
  <c r="BZ318" i="87"/>
  <c r="BX318" i="87"/>
  <c r="BV318" i="87"/>
  <c r="BT318" i="87"/>
  <c r="BR318" i="87"/>
  <c r="BP318" i="87"/>
  <c r="BN318" i="87"/>
  <c r="BL318" i="87"/>
  <c r="BJ318" i="87"/>
  <c r="BH318" i="87"/>
  <c r="CE318" i="87" s="1"/>
  <c r="Z318" i="87"/>
  <c r="BB318" i="87" s="1"/>
  <c r="P318" i="87"/>
  <c r="D318" i="87" s="1"/>
  <c r="C318" i="87"/>
  <c r="N318" i="87" s="1"/>
  <c r="U316" i="87"/>
  <c r="J316" i="87"/>
  <c r="CF317" i="87"/>
  <c r="E317" i="87" s="1"/>
  <c r="AA316" i="87"/>
  <c r="AB316" i="87" s="1"/>
  <c r="Q316" i="87"/>
  <c r="X316" i="87"/>
  <c r="Y316" i="87" s="1"/>
  <c r="BB308" i="74"/>
  <c r="BB307" i="74" s="1"/>
  <c r="BB306" i="74" s="1"/>
  <c r="BB305" i="74" s="1"/>
  <c r="BB304" i="74" s="1"/>
  <c r="BB303" i="74" s="1"/>
  <c r="BB302" i="74" s="1"/>
  <c r="Q295" i="74"/>
  <c r="L294" i="74"/>
  <c r="K304" i="74"/>
  <c r="R305" i="74"/>
  <c r="CF314" i="74"/>
  <c r="E314" i="74" s="1"/>
  <c r="B427" i="74"/>
  <c r="S313" i="74"/>
  <c r="J313" i="74" s="1"/>
  <c r="V313" i="74"/>
  <c r="A313" i="74"/>
  <c r="CE315" i="74"/>
  <c r="P315" i="74" s="1"/>
  <c r="D315" i="74" s="1"/>
  <c r="AA306" i="74"/>
  <c r="AB306" i="74" s="1"/>
  <c r="Y306" i="74"/>
  <c r="AA305" i="74"/>
  <c r="AB305" i="74" s="1"/>
  <c r="Y305" i="74"/>
  <c r="M312" i="74"/>
  <c r="Z316" i="74"/>
  <c r="BG316" i="74"/>
  <c r="BI316" i="74"/>
  <c r="BK316" i="74"/>
  <c r="BM316" i="74"/>
  <c r="BO316" i="74"/>
  <c r="BQ316" i="74"/>
  <c r="BS316" i="74"/>
  <c r="BU316" i="74"/>
  <c r="BW316" i="74"/>
  <c r="BY316" i="74"/>
  <c r="CA316" i="74"/>
  <c r="CC316" i="74"/>
  <c r="C316" i="74"/>
  <c r="N316" i="74" s="1"/>
  <c r="BH316" i="74"/>
  <c r="BJ316" i="74"/>
  <c r="BL316" i="74"/>
  <c r="BN316" i="74"/>
  <c r="BP316" i="74"/>
  <c r="BR316" i="74"/>
  <c r="BT316" i="74"/>
  <c r="BV316" i="74"/>
  <c r="BX316" i="74"/>
  <c r="BZ316" i="74"/>
  <c r="CB316" i="74"/>
  <c r="CD316" i="74"/>
  <c r="AA308" i="74"/>
  <c r="AB308" i="74" s="1"/>
  <c r="S308" i="74"/>
  <c r="J308" i="74" s="1"/>
  <c r="Y308" i="74"/>
  <c r="AA307" i="74"/>
  <c r="AB307" i="74" s="1"/>
  <c r="Y307" i="74"/>
  <c r="S307" i="74"/>
  <c r="J307" i="74" s="1"/>
  <c r="AA304" i="74"/>
  <c r="AB304" i="74" s="1"/>
  <c r="Y304" i="74"/>
  <c r="AA303" i="74"/>
  <c r="AB303" i="74" s="1"/>
  <c r="Y303" i="74"/>
  <c r="AD291" i="87" l="1"/>
  <c r="AC292" i="87"/>
  <c r="W318" i="87"/>
  <c r="S318" i="87"/>
  <c r="L318" i="87"/>
  <c r="V318" i="87"/>
  <c r="R318" i="87"/>
  <c r="K318" i="87"/>
  <c r="A318" i="87"/>
  <c r="B320" i="87"/>
  <c r="CD319" i="87"/>
  <c r="CB319" i="87"/>
  <c r="BZ319" i="87"/>
  <c r="BX319" i="87"/>
  <c r="BV319" i="87"/>
  <c r="BT319" i="87"/>
  <c r="BR319" i="87"/>
  <c r="BP319" i="87"/>
  <c r="BN319" i="87"/>
  <c r="BL319" i="87"/>
  <c r="BJ319" i="87"/>
  <c r="BH319" i="87"/>
  <c r="Z319" i="87"/>
  <c r="BB319" i="87" s="1"/>
  <c r="P319" i="87"/>
  <c r="D319" i="87" s="1"/>
  <c r="C319" i="87"/>
  <c r="N319" i="87" s="1"/>
  <c r="CC319" i="87"/>
  <c r="CA319" i="87"/>
  <c r="BY319" i="87"/>
  <c r="BW319" i="87"/>
  <c r="BU319" i="87"/>
  <c r="BS319" i="87"/>
  <c r="BQ319" i="87"/>
  <c r="BO319" i="87"/>
  <c r="BM319" i="87"/>
  <c r="BK319" i="87"/>
  <c r="BI319" i="87"/>
  <c r="BG319" i="87"/>
  <c r="AE319" i="87"/>
  <c r="CF318" i="87"/>
  <c r="E318" i="87" s="1"/>
  <c r="U317" i="87"/>
  <c r="J317" i="87"/>
  <c r="T316" i="87"/>
  <c r="AG318" i="87"/>
  <c r="AH318" i="87" s="1"/>
  <c r="AI318" i="87" s="1"/>
  <c r="AJ318" i="87" s="1"/>
  <c r="AK318" i="87" s="1"/>
  <c r="AL318" i="87" s="1"/>
  <c r="AM318" i="87" s="1"/>
  <c r="AN318" i="87" s="1"/>
  <c r="AO318" i="87" s="1"/>
  <c r="AP318" i="87" s="1"/>
  <c r="AQ318" i="87" s="1"/>
  <c r="AR318" i="87" s="1"/>
  <c r="AS318" i="87" s="1"/>
  <c r="AT318" i="87" s="1"/>
  <c r="AU318" i="87" s="1"/>
  <c r="AV318" i="87" s="1"/>
  <c r="AW318" i="87" s="1"/>
  <c r="AX318" i="87" s="1"/>
  <c r="AY318" i="87" s="1"/>
  <c r="AZ318" i="87" s="1"/>
  <c r="BA318" i="87" s="1"/>
  <c r="X317" i="87"/>
  <c r="Y317" i="87" s="1"/>
  <c r="AA317" i="87"/>
  <c r="AB317" i="87" s="1"/>
  <c r="Q317" i="87"/>
  <c r="R306" i="74"/>
  <c r="K305" i="74"/>
  <c r="Q296" i="74"/>
  <c r="L295" i="74"/>
  <c r="B428" i="74"/>
  <c r="CF315" i="74"/>
  <c r="E315" i="74" s="1"/>
  <c r="M313" i="74"/>
  <c r="U307" i="74"/>
  <c r="U308" i="74" s="1"/>
  <c r="U309" i="74" s="1"/>
  <c r="U310" i="74" s="1"/>
  <c r="U311" i="74" s="1"/>
  <c r="U312" i="74" s="1"/>
  <c r="U313" i="74" s="1"/>
  <c r="CE316" i="74"/>
  <c r="P316" i="74" s="1"/>
  <c r="D316" i="74" s="1"/>
  <c r="Z317" i="74"/>
  <c r="BG317" i="74"/>
  <c r="BI317" i="74"/>
  <c r="BK317" i="74"/>
  <c r="BM317" i="74"/>
  <c r="BO317" i="74"/>
  <c r="BQ317" i="74"/>
  <c r="BS317" i="74"/>
  <c r="BU317" i="74"/>
  <c r="BW317" i="74"/>
  <c r="BY317" i="74"/>
  <c r="CA317" i="74"/>
  <c r="CC317" i="74"/>
  <c r="C317" i="74"/>
  <c r="N317" i="74" s="1"/>
  <c r="BH317" i="74"/>
  <c r="BJ317" i="74"/>
  <c r="BL317" i="74"/>
  <c r="BN317" i="74"/>
  <c r="BP317" i="74"/>
  <c r="BR317" i="74"/>
  <c r="BT317" i="74"/>
  <c r="BV317" i="74"/>
  <c r="BX317" i="74"/>
  <c r="BZ317" i="74"/>
  <c r="CB317" i="74"/>
  <c r="CD317" i="74"/>
  <c r="AD292" i="87" l="1"/>
  <c r="AC293" i="87"/>
  <c r="AG319" i="87"/>
  <c r="AH319" i="87" s="1"/>
  <c r="AI319" i="87" s="1"/>
  <c r="AJ319" i="87" s="1"/>
  <c r="AK319" i="87" s="1"/>
  <c r="AL319" i="87" s="1"/>
  <c r="AM319" i="87" s="1"/>
  <c r="AN319" i="87" s="1"/>
  <c r="AO319" i="87" s="1"/>
  <c r="AP319" i="87" s="1"/>
  <c r="AQ319" i="87" s="1"/>
  <c r="AR319" i="87" s="1"/>
  <c r="AS319" i="87" s="1"/>
  <c r="AT319" i="87" s="1"/>
  <c r="AU319" i="87" s="1"/>
  <c r="AV319" i="87" s="1"/>
  <c r="AW319" i="87" s="1"/>
  <c r="AX319" i="87" s="1"/>
  <c r="AY319" i="87" s="1"/>
  <c r="AZ319" i="87" s="1"/>
  <c r="BA319" i="87" s="1"/>
  <c r="V319" i="87"/>
  <c r="R319" i="87"/>
  <c r="K319" i="87"/>
  <c r="A319" i="87"/>
  <c r="W319" i="87"/>
  <c r="S319" i="87"/>
  <c r="L319" i="87"/>
  <c r="CE319" i="87"/>
  <c r="CC320" i="87"/>
  <c r="CA320" i="87"/>
  <c r="BY320" i="87"/>
  <c r="BW320" i="87"/>
  <c r="BU320" i="87"/>
  <c r="BS320" i="87"/>
  <c r="BQ320" i="87"/>
  <c r="BO320" i="87"/>
  <c r="BM320" i="87"/>
  <c r="BK320" i="87"/>
  <c r="BI320" i="87"/>
  <c r="BG320" i="87"/>
  <c r="AE320" i="87"/>
  <c r="B321" i="87"/>
  <c r="CD320" i="87"/>
  <c r="CB320" i="87"/>
  <c r="BZ320" i="87"/>
  <c r="BX320" i="87"/>
  <c r="BV320" i="87"/>
  <c r="BT320" i="87"/>
  <c r="BR320" i="87"/>
  <c r="BP320" i="87"/>
  <c r="BN320" i="87"/>
  <c r="BL320" i="87"/>
  <c r="BJ320" i="87"/>
  <c r="BH320" i="87"/>
  <c r="CE320" i="87" s="1"/>
  <c r="Z320" i="87"/>
  <c r="BB320" i="87" s="1"/>
  <c r="P320" i="87"/>
  <c r="D320" i="87" s="1"/>
  <c r="C320" i="87"/>
  <c r="N320" i="87" s="1"/>
  <c r="U318" i="87"/>
  <c r="J318" i="87"/>
  <c r="T317" i="87"/>
  <c r="CF319" i="87"/>
  <c r="E319" i="87" s="1"/>
  <c r="AA318" i="87"/>
  <c r="AB318" i="87" s="1"/>
  <c r="Q318" i="87"/>
  <c r="X318" i="87"/>
  <c r="Y318" i="87" s="1"/>
  <c r="K306" i="74"/>
  <c r="R307" i="74"/>
  <c r="Q297" i="74"/>
  <c r="L296" i="74"/>
  <c r="B429" i="74"/>
  <c r="Z318" i="74"/>
  <c r="BG318" i="74"/>
  <c r="BI318" i="74"/>
  <c r="BK318" i="74"/>
  <c r="BM318" i="74"/>
  <c r="BO318" i="74"/>
  <c r="BQ318" i="74"/>
  <c r="BS318" i="74"/>
  <c r="BU318" i="74"/>
  <c r="BW318" i="74"/>
  <c r="BY318" i="74"/>
  <c r="CA318" i="74"/>
  <c r="CC318" i="74"/>
  <c r="C318" i="74"/>
  <c r="N318" i="74" s="1"/>
  <c r="BH318" i="74"/>
  <c r="BJ318" i="74"/>
  <c r="BL318" i="74"/>
  <c r="BN318" i="74"/>
  <c r="BP318" i="74"/>
  <c r="BR318" i="74"/>
  <c r="BT318" i="74"/>
  <c r="BV318" i="74"/>
  <c r="BX318" i="74"/>
  <c r="BZ318" i="74"/>
  <c r="CB318" i="74"/>
  <c r="CD318" i="74"/>
  <c r="CF316" i="74"/>
  <c r="E316" i="74" s="1"/>
  <c r="CE317" i="74"/>
  <c r="P317" i="74" s="1"/>
  <c r="D317" i="74" s="1"/>
  <c r="AD293" i="87" l="1"/>
  <c r="AC294" i="87"/>
  <c r="B322" i="87"/>
  <c r="CD321" i="87"/>
  <c r="CB321" i="87"/>
  <c r="BZ321" i="87"/>
  <c r="BX321" i="87"/>
  <c r="BV321" i="87"/>
  <c r="BT321" i="87"/>
  <c r="BR321" i="87"/>
  <c r="BP321" i="87"/>
  <c r="BN321" i="87"/>
  <c r="BL321" i="87"/>
  <c r="BJ321" i="87"/>
  <c r="BH321" i="87"/>
  <c r="Z321" i="87"/>
  <c r="BB321" i="87" s="1"/>
  <c r="P321" i="87"/>
  <c r="D321" i="87" s="1"/>
  <c r="C321" i="87"/>
  <c r="N321" i="87" s="1"/>
  <c r="CC321" i="87"/>
  <c r="CA321" i="87"/>
  <c r="BY321" i="87"/>
  <c r="BW321" i="87"/>
  <c r="BU321" i="87"/>
  <c r="BS321" i="87"/>
  <c r="BQ321" i="87"/>
  <c r="BO321" i="87"/>
  <c r="BM321" i="87"/>
  <c r="BK321" i="87"/>
  <c r="BI321" i="87"/>
  <c r="BG321" i="87"/>
  <c r="AE321" i="87"/>
  <c r="U319" i="87"/>
  <c r="J319" i="87"/>
  <c r="W320" i="87"/>
  <c r="S320" i="87"/>
  <c r="L320" i="87"/>
  <c r="V320" i="87"/>
  <c r="R320" i="87"/>
  <c r="K320" i="87"/>
  <c r="A320" i="87"/>
  <c r="CF320" i="87"/>
  <c r="E320" i="87" s="1"/>
  <c r="T318" i="87"/>
  <c r="AG320" i="87"/>
  <c r="AH320" i="87" s="1"/>
  <c r="AI320" i="87" s="1"/>
  <c r="AJ320" i="87" s="1"/>
  <c r="AK320" i="87" s="1"/>
  <c r="AL320" i="87" s="1"/>
  <c r="AM320" i="87" s="1"/>
  <c r="AN320" i="87" s="1"/>
  <c r="AO320" i="87" s="1"/>
  <c r="AP320" i="87" s="1"/>
  <c r="AQ320" i="87" s="1"/>
  <c r="AR320" i="87" s="1"/>
  <c r="AS320" i="87" s="1"/>
  <c r="AT320" i="87" s="1"/>
  <c r="AU320" i="87" s="1"/>
  <c r="AV320" i="87" s="1"/>
  <c r="AW320" i="87" s="1"/>
  <c r="AX320" i="87" s="1"/>
  <c r="AY320" i="87" s="1"/>
  <c r="AZ320" i="87" s="1"/>
  <c r="BA320" i="87" s="1"/>
  <c r="X319" i="87"/>
  <c r="Y319" i="87" s="1"/>
  <c r="AA319" i="87"/>
  <c r="AB319" i="87" s="1"/>
  <c r="Q319" i="87"/>
  <c r="Q298" i="74"/>
  <c r="L297" i="74"/>
  <c r="R308" i="74"/>
  <c r="K307" i="74"/>
  <c r="B430" i="74"/>
  <c r="S316" i="74"/>
  <c r="J316" i="74" s="1"/>
  <c r="V316" i="74"/>
  <c r="A316" i="74"/>
  <c r="V314" i="74"/>
  <c r="A314" i="74"/>
  <c r="CE318" i="74"/>
  <c r="P318" i="74" s="1"/>
  <c r="D318" i="74" s="1"/>
  <c r="Z319" i="74"/>
  <c r="BG319" i="74"/>
  <c r="BI319" i="74"/>
  <c r="BK319" i="74"/>
  <c r="BM319" i="74"/>
  <c r="BO319" i="74"/>
  <c r="BQ319" i="74"/>
  <c r="BS319" i="74"/>
  <c r="BU319" i="74"/>
  <c r="BW319" i="74"/>
  <c r="BY319" i="74"/>
  <c r="CA319" i="74"/>
  <c r="CC319" i="74"/>
  <c r="C319" i="74"/>
  <c r="N319" i="74" s="1"/>
  <c r="BH319" i="74"/>
  <c r="BJ319" i="74"/>
  <c r="BL319" i="74"/>
  <c r="BN319" i="74"/>
  <c r="BP319" i="74"/>
  <c r="BR319" i="74"/>
  <c r="BT319" i="74"/>
  <c r="BV319" i="74"/>
  <c r="BX319" i="74"/>
  <c r="BZ319" i="74"/>
  <c r="CB319" i="74"/>
  <c r="CD319" i="74"/>
  <c r="V315" i="74"/>
  <c r="A315" i="74"/>
  <c r="CF317" i="74"/>
  <c r="E317" i="74" s="1"/>
  <c r="AD294" i="87" l="1"/>
  <c r="AC295" i="87"/>
  <c r="AA320" i="87"/>
  <c r="AB320" i="87" s="1"/>
  <c r="Q320" i="87"/>
  <c r="X320" i="87"/>
  <c r="Y320" i="87" s="1"/>
  <c r="U320" i="87"/>
  <c r="J320" i="87"/>
  <c r="T319" i="87"/>
  <c r="AG321" i="87"/>
  <c r="AH321" i="87" s="1"/>
  <c r="AI321" i="87" s="1"/>
  <c r="AJ321" i="87" s="1"/>
  <c r="AK321" i="87" s="1"/>
  <c r="AL321" i="87" s="1"/>
  <c r="AM321" i="87" s="1"/>
  <c r="AN321" i="87" s="1"/>
  <c r="AO321" i="87" s="1"/>
  <c r="AP321" i="87" s="1"/>
  <c r="AQ321" i="87" s="1"/>
  <c r="AR321" i="87" s="1"/>
  <c r="AS321" i="87" s="1"/>
  <c r="AT321" i="87" s="1"/>
  <c r="AU321" i="87" s="1"/>
  <c r="AV321" i="87" s="1"/>
  <c r="AW321" i="87" s="1"/>
  <c r="AX321" i="87" s="1"/>
  <c r="AY321" i="87" s="1"/>
  <c r="AZ321" i="87" s="1"/>
  <c r="BA321" i="87" s="1"/>
  <c r="V321" i="87"/>
  <c r="R321" i="87"/>
  <c r="K321" i="87"/>
  <c r="A321" i="87"/>
  <c r="W321" i="87"/>
  <c r="S321" i="87"/>
  <c r="L321" i="87"/>
  <c r="CE321" i="87"/>
  <c r="CF321" i="87" s="1"/>
  <c r="E321" i="87" s="1"/>
  <c r="CC322" i="87"/>
  <c r="CA322" i="87"/>
  <c r="BY322" i="87"/>
  <c r="BW322" i="87"/>
  <c r="BU322" i="87"/>
  <c r="BS322" i="87"/>
  <c r="BQ322" i="87"/>
  <c r="BO322" i="87"/>
  <c r="BM322" i="87"/>
  <c r="BK322" i="87"/>
  <c r="BI322" i="87"/>
  <c r="BG322" i="87"/>
  <c r="AE322" i="87"/>
  <c r="B323" i="87"/>
  <c r="CD322" i="87"/>
  <c r="CB322" i="87"/>
  <c r="BZ322" i="87"/>
  <c r="BX322" i="87"/>
  <c r="BV322" i="87"/>
  <c r="BT322" i="87"/>
  <c r="BR322" i="87"/>
  <c r="BP322" i="87"/>
  <c r="BN322" i="87"/>
  <c r="BL322" i="87"/>
  <c r="BJ322" i="87"/>
  <c r="BH322" i="87"/>
  <c r="CE322" i="87" s="1"/>
  <c r="Z322" i="87"/>
  <c r="BB322" i="87" s="1"/>
  <c r="P322" i="87"/>
  <c r="D322" i="87" s="1"/>
  <c r="C322" i="87"/>
  <c r="N322" i="87" s="1"/>
  <c r="W309" i="74"/>
  <c r="X309" i="74" s="1"/>
  <c r="W310" i="74"/>
  <c r="X310" i="74" s="1"/>
  <c r="W315" i="74"/>
  <c r="X315" i="74" s="1"/>
  <c r="W311" i="74"/>
  <c r="X311" i="74" s="1"/>
  <c r="K308" i="74"/>
  <c r="R309" i="74"/>
  <c r="Q299" i="74"/>
  <c r="L298" i="74"/>
  <c r="W312" i="74"/>
  <c r="X312" i="74" s="1"/>
  <c r="W314" i="74"/>
  <c r="X314" i="74" s="1"/>
  <c r="Y314" i="74" s="1"/>
  <c r="W313" i="74"/>
  <c r="X313" i="74" s="1"/>
  <c r="B431" i="74"/>
  <c r="CF318" i="74"/>
  <c r="E318" i="74" s="1"/>
  <c r="S317" i="74"/>
  <c r="J317" i="74" s="1"/>
  <c r="V317" i="74"/>
  <c r="A317" i="74"/>
  <c r="AA314" i="74"/>
  <c r="AB314" i="74" s="1"/>
  <c r="CE319" i="74"/>
  <c r="P319" i="74" s="1"/>
  <c r="D319" i="74" s="1"/>
  <c r="S314" i="74"/>
  <c r="J314" i="74" s="1"/>
  <c r="M316" i="74"/>
  <c r="Z320" i="74"/>
  <c r="BG320" i="74"/>
  <c r="BI320" i="74"/>
  <c r="BK320" i="74"/>
  <c r="BM320" i="74"/>
  <c r="BO320" i="74"/>
  <c r="BQ320" i="74"/>
  <c r="BS320" i="74"/>
  <c r="BU320" i="74"/>
  <c r="BW320" i="74"/>
  <c r="BY320" i="74"/>
  <c r="CA320" i="74"/>
  <c r="CC320" i="74"/>
  <c r="C320" i="74"/>
  <c r="N320" i="74" s="1"/>
  <c r="BH320" i="74"/>
  <c r="BJ320" i="74"/>
  <c r="BL320" i="74"/>
  <c r="BN320" i="74"/>
  <c r="BP320" i="74"/>
  <c r="BR320" i="74"/>
  <c r="BT320" i="74"/>
  <c r="BV320" i="74"/>
  <c r="BX320" i="74"/>
  <c r="BZ320" i="74"/>
  <c r="CB320" i="74"/>
  <c r="CD320" i="74"/>
  <c r="AD295" i="87" l="1"/>
  <c r="AC296" i="87"/>
  <c r="W322" i="87"/>
  <c r="S322" i="87"/>
  <c r="L322" i="87"/>
  <c r="V322" i="87"/>
  <c r="R322" i="87"/>
  <c r="K322" i="87"/>
  <c r="A322" i="87"/>
  <c r="B324" i="87"/>
  <c r="CD323" i="87"/>
  <c r="CB323" i="87"/>
  <c r="BZ323" i="87"/>
  <c r="BX323" i="87"/>
  <c r="BV323" i="87"/>
  <c r="BT323" i="87"/>
  <c r="BR323" i="87"/>
  <c r="BP323" i="87"/>
  <c r="BN323" i="87"/>
  <c r="BL323" i="87"/>
  <c r="BJ323" i="87"/>
  <c r="BH323" i="87"/>
  <c r="Z323" i="87"/>
  <c r="BB323" i="87" s="1"/>
  <c r="P323" i="87"/>
  <c r="D323" i="87" s="1"/>
  <c r="C323" i="87"/>
  <c r="N323" i="87" s="1"/>
  <c r="CC323" i="87"/>
  <c r="CA323" i="87"/>
  <c r="BY323" i="87"/>
  <c r="BW323" i="87"/>
  <c r="BU323" i="87"/>
  <c r="BS323" i="87"/>
  <c r="BQ323" i="87"/>
  <c r="BO323" i="87"/>
  <c r="BM323" i="87"/>
  <c r="BK323" i="87"/>
  <c r="BI323" i="87"/>
  <c r="BG323" i="87"/>
  <c r="AE323" i="87"/>
  <c r="T320" i="87"/>
  <c r="CF322" i="87"/>
  <c r="E322" i="87" s="1"/>
  <c r="U321" i="87"/>
  <c r="J321" i="87"/>
  <c r="AG322" i="87"/>
  <c r="AH322" i="87" s="1"/>
  <c r="AI322" i="87" s="1"/>
  <c r="AJ322" i="87" s="1"/>
  <c r="AK322" i="87" s="1"/>
  <c r="AL322" i="87" s="1"/>
  <c r="AM322" i="87" s="1"/>
  <c r="AN322" i="87" s="1"/>
  <c r="AO322" i="87" s="1"/>
  <c r="AP322" i="87" s="1"/>
  <c r="AQ322" i="87" s="1"/>
  <c r="AR322" i="87" s="1"/>
  <c r="AS322" i="87" s="1"/>
  <c r="AT322" i="87" s="1"/>
  <c r="AU322" i="87" s="1"/>
  <c r="AV322" i="87" s="1"/>
  <c r="AW322" i="87" s="1"/>
  <c r="AX322" i="87" s="1"/>
  <c r="AY322" i="87" s="1"/>
  <c r="AZ322" i="87" s="1"/>
  <c r="BA322" i="87" s="1"/>
  <c r="X321" i="87"/>
  <c r="Y321" i="87" s="1"/>
  <c r="AA321" i="87"/>
  <c r="AB321" i="87" s="1"/>
  <c r="Q321" i="87"/>
  <c r="L299" i="74"/>
  <c r="Q300" i="74"/>
  <c r="R310" i="74"/>
  <c r="K309" i="74"/>
  <c r="B432" i="74"/>
  <c r="CF319" i="74"/>
  <c r="E319" i="74" s="1"/>
  <c r="S318" i="74"/>
  <c r="J318" i="74" s="1"/>
  <c r="V318" i="74"/>
  <c r="A318" i="74"/>
  <c r="CE320" i="74"/>
  <c r="P320" i="74" s="1"/>
  <c r="D320" i="74" s="1"/>
  <c r="AA313" i="74"/>
  <c r="AB313" i="74" s="1"/>
  <c r="Y313" i="74"/>
  <c r="AA311" i="74"/>
  <c r="AB311" i="74" s="1"/>
  <c r="Y311" i="74"/>
  <c r="AA315" i="74"/>
  <c r="AB315" i="74" s="1"/>
  <c r="Y315" i="74"/>
  <c r="S315" i="74"/>
  <c r="J315" i="74" s="1"/>
  <c r="AA309" i="74"/>
  <c r="AB309" i="74" s="1"/>
  <c r="Y309" i="74"/>
  <c r="Z321" i="74"/>
  <c r="BG321" i="74"/>
  <c r="BI321" i="74"/>
  <c r="BK321" i="74"/>
  <c r="BM321" i="74"/>
  <c r="BO321" i="74"/>
  <c r="BQ321" i="74"/>
  <c r="BS321" i="74"/>
  <c r="BU321" i="74"/>
  <c r="BW321" i="74"/>
  <c r="BY321" i="74"/>
  <c r="CA321" i="74"/>
  <c r="CC321" i="74"/>
  <c r="C321" i="74"/>
  <c r="N321" i="74" s="1"/>
  <c r="BH321" i="74"/>
  <c r="BJ321" i="74"/>
  <c r="BL321" i="74"/>
  <c r="BN321" i="74"/>
  <c r="BP321" i="74"/>
  <c r="BR321" i="74"/>
  <c r="BT321" i="74"/>
  <c r="BV321" i="74"/>
  <c r="BX321" i="74"/>
  <c r="BZ321" i="74"/>
  <c r="CB321" i="74"/>
  <c r="CD321" i="74"/>
  <c r="U314" i="74"/>
  <c r="AA312" i="74"/>
  <c r="AB312" i="74" s="1"/>
  <c r="Y312" i="74"/>
  <c r="AA310" i="74"/>
  <c r="AB310" i="74" s="1"/>
  <c r="Y310" i="74"/>
  <c r="M317" i="74"/>
  <c r="AD296" i="87" l="1"/>
  <c r="AC297" i="87"/>
  <c r="T321" i="87"/>
  <c r="AG323" i="87"/>
  <c r="AH323" i="87" s="1"/>
  <c r="AI323" i="87" s="1"/>
  <c r="AJ323" i="87" s="1"/>
  <c r="AK323" i="87" s="1"/>
  <c r="AL323" i="87" s="1"/>
  <c r="AM323" i="87" s="1"/>
  <c r="AN323" i="87" s="1"/>
  <c r="AO323" i="87" s="1"/>
  <c r="AP323" i="87" s="1"/>
  <c r="AQ323" i="87" s="1"/>
  <c r="AR323" i="87" s="1"/>
  <c r="AS323" i="87" s="1"/>
  <c r="AT323" i="87" s="1"/>
  <c r="AU323" i="87" s="1"/>
  <c r="AV323" i="87" s="1"/>
  <c r="AW323" i="87" s="1"/>
  <c r="AX323" i="87" s="1"/>
  <c r="AY323" i="87" s="1"/>
  <c r="AZ323" i="87" s="1"/>
  <c r="BA323" i="87" s="1"/>
  <c r="V323" i="87"/>
  <c r="R323" i="87"/>
  <c r="K323" i="87"/>
  <c r="A323" i="87"/>
  <c r="W323" i="87"/>
  <c r="S323" i="87"/>
  <c r="L323" i="87"/>
  <c r="CE323" i="87"/>
  <c r="CC324" i="87"/>
  <c r="CA324" i="87"/>
  <c r="BY324" i="87"/>
  <c r="BW324" i="87"/>
  <c r="BU324" i="87"/>
  <c r="BS324" i="87"/>
  <c r="BQ324" i="87"/>
  <c r="BO324" i="87"/>
  <c r="BM324" i="87"/>
  <c r="BK324" i="87"/>
  <c r="BI324" i="87"/>
  <c r="BG324" i="87"/>
  <c r="AE324" i="87"/>
  <c r="B325" i="87"/>
  <c r="CD324" i="87"/>
  <c r="CB324" i="87"/>
  <c r="BZ324" i="87"/>
  <c r="BX324" i="87"/>
  <c r="BV324" i="87"/>
  <c r="BT324" i="87"/>
  <c r="BR324" i="87"/>
  <c r="BP324" i="87"/>
  <c r="BN324" i="87"/>
  <c r="BL324" i="87"/>
  <c r="BJ324" i="87"/>
  <c r="BH324" i="87"/>
  <c r="CE324" i="87" s="1"/>
  <c r="Z324" i="87"/>
  <c r="BB324" i="87" s="1"/>
  <c r="P324" i="87"/>
  <c r="D324" i="87" s="1"/>
  <c r="C324" i="87"/>
  <c r="N324" i="87" s="1"/>
  <c r="U322" i="87"/>
  <c r="J322" i="87"/>
  <c r="CF323" i="87"/>
  <c r="E323" i="87" s="1"/>
  <c r="AA322" i="87"/>
  <c r="AB322" i="87" s="1"/>
  <c r="Q322" i="87"/>
  <c r="X322" i="87"/>
  <c r="Y322" i="87" s="1"/>
  <c r="K310" i="74"/>
  <c r="R311" i="74"/>
  <c r="Q301" i="74"/>
  <c r="L300" i="74"/>
  <c r="B433" i="74"/>
  <c r="CF320" i="74"/>
  <c r="E320" i="74" s="1"/>
  <c r="S319" i="74"/>
  <c r="J319" i="74" s="1"/>
  <c r="V319" i="74"/>
  <c r="A319" i="74"/>
  <c r="Z322" i="74"/>
  <c r="BG322" i="74"/>
  <c r="BI322" i="74"/>
  <c r="BK322" i="74"/>
  <c r="BM322" i="74"/>
  <c r="BO322" i="74"/>
  <c r="BQ322" i="74"/>
  <c r="BS322" i="74"/>
  <c r="BU322" i="74"/>
  <c r="BW322" i="74"/>
  <c r="BY322" i="74"/>
  <c r="CA322" i="74"/>
  <c r="CC322" i="74"/>
  <c r="C322" i="74"/>
  <c r="N322" i="74" s="1"/>
  <c r="BH322" i="74"/>
  <c r="BJ322" i="74"/>
  <c r="BL322" i="74"/>
  <c r="BN322" i="74"/>
  <c r="BP322" i="74"/>
  <c r="BR322" i="74"/>
  <c r="BT322" i="74"/>
  <c r="BV322" i="74"/>
  <c r="BX322" i="74"/>
  <c r="BZ322" i="74"/>
  <c r="CB322" i="74"/>
  <c r="CD322" i="74"/>
  <c r="M318" i="74"/>
  <c r="CE321" i="74"/>
  <c r="P321" i="74" s="1"/>
  <c r="D321" i="74" s="1"/>
  <c r="U315" i="74"/>
  <c r="U316" i="74" s="1"/>
  <c r="U317" i="74" s="1"/>
  <c r="U318" i="74" s="1"/>
  <c r="AD297" i="87" l="1"/>
  <c r="AC298" i="87"/>
  <c r="W324" i="87"/>
  <c r="S324" i="87"/>
  <c r="L324" i="87"/>
  <c r="V324" i="87"/>
  <c r="R324" i="87"/>
  <c r="K324" i="87"/>
  <c r="A324" i="87"/>
  <c r="B326" i="87"/>
  <c r="CD325" i="87"/>
  <c r="CB325" i="87"/>
  <c r="BZ325" i="87"/>
  <c r="BX325" i="87"/>
  <c r="BV325" i="87"/>
  <c r="BT325" i="87"/>
  <c r="BR325" i="87"/>
  <c r="BP325" i="87"/>
  <c r="BN325" i="87"/>
  <c r="BL325" i="87"/>
  <c r="BJ325" i="87"/>
  <c r="BH325" i="87"/>
  <c r="Z325" i="87"/>
  <c r="BB325" i="87" s="1"/>
  <c r="P325" i="87"/>
  <c r="D325" i="87" s="1"/>
  <c r="C325" i="87"/>
  <c r="N325" i="87" s="1"/>
  <c r="CC325" i="87"/>
  <c r="CA325" i="87"/>
  <c r="BY325" i="87"/>
  <c r="BW325" i="87"/>
  <c r="BU325" i="87"/>
  <c r="BS325" i="87"/>
  <c r="BQ325" i="87"/>
  <c r="BO325" i="87"/>
  <c r="BM325" i="87"/>
  <c r="BK325" i="87"/>
  <c r="BI325" i="87"/>
  <c r="BG325" i="87"/>
  <c r="AE325" i="87"/>
  <c r="CF324" i="87"/>
  <c r="E324" i="87" s="1"/>
  <c r="U323" i="87"/>
  <c r="J323" i="87"/>
  <c r="T322" i="87"/>
  <c r="AG324" i="87"/>
  <c r="AH324" i="87" s="1"/>
  <c r="AI324" i="87" s="1"/>
  <c r="AJ324" i="87" s="1"/>
  <c r="AK324" i="87" s="1"/>
  <c r="AL324" i="87" s="1"/>
  <c r="AM324" i="87" s="1"/>
  <c r="AN324" i="87" s="1"/>
  <c r="AO324" i="87" s="1"/>
  <c r="AP324" i="87" s="1"/>
  <c r="AQ324" i="87" s="1"/>
  <c r="AR324" i="87" s="1"/>
  <c r="AS324" i="87" s="1"/>
  <c r="AT324" i="87" s="1"/>
  <c r="AU324" i="87" s="1"/>
  <c r="AV324" i="87" s="1"/>
  <c r="AW324" i="87" s="1"/>
  <c r="AX324" i="87" s="1"/>
  <c r="AY324" i="87" s="1"/>
  <c r="AZ324" i="87" s="1"/>
  <c r="BA324" i="87" s="1"/>
  <c r="X323" i="87"/>
  <c r="Y323" i="87" s="1"/>
  <c r="AA323" i="87"/>
  <c r="AB323" i="87" s="1"/>
  <c r="Q323" i="87"/>
  <c r="L301" i="74"/>
  <c r="Q302" i="74"/>
  <c r="R312" i="74"/>
  <c r="K311" i="74"/>
  <c r="BB315" i="74"/>
  <c r="BB314" i="74" s="1"/>
  <c r="BB313" i="74" s="1"/>
  <c r="BB312" i="74" s="1"/>
  <c r="BB311" i="74" s="1"/>
  <c r="BB310" i="74" s="1"/>
  <c r="BB309" i="74" s="1"/>
  <c r="B434" i="74"/>
  <c r="S320" i="74"/>
  <c r="J320" i="74" s="1"/>
  <c r="V320" i="74"/>
  <c r="A320" i="74"/>
  <c r="CF321" i="74"/>
  <c r="E321" i="74" s="1"/>
  <c r="M319" i="74"/>
  <c r="U319" i="74"/>
  <c r="CE322" i="74"/>
  <c r="P322" i="74" s="1"/>
  <c r="D322" i="74" s="1"/>
  <c r="Z323" i="74"/>
  <c r="BG323" i="74"/>
  <c r="BI323" i="74"/>
  <c r="BK323" i="74"/>
  <c r="BM323" i="74"/>
  <c r="BO323" i="74"/>
  <c r="BQ323" i="74"/>
  <c r="BS323" i="74"/>
  <c r="BU323" i="74"/>
  <c r="BW323" i="74"/>
  <c r="BY323" i="74"/>
  <c r="CA323" i="74"/>
  <c r="CC323" i="74"/>
  <c r="C323" i="74"/>
  <c r="N323" i="74" s="1"/>
  <c r="BH323" i="74"/>
  <c r="BJ323" i="74"/>
  <c r="BL323" i="74"/>
  <c r="BN323" i="74"/>
  <c r="BP323" i="74"/>
  <c r="BR323" i="74"/>
  <c r="BT323" i="74"/>
  <c r="BV323" i="74"/>
  <c r="BX323" i="74"/>
  <c r="BZ323" i="74"/>
  <c r="CB323" i="74"/>
  <c r="CD323" i="74"/>
  <c r="AD298" i="87" l="1"/>
  <c r="AC299" i="87"/>
  <c r="T323" i="87"/>
  <c r="AG325" i="87"/>
  <c r="AH325" i="87" s="1"/>
  <c r="AI325" i="87" s="1"/>
  <c r="AJ325" i="87" s="1"/>
  <c r="AK325" i="87" s="1"/>
  <c r="AL325" i="87" s="1"/>
  <c r="AM325" i="87" s="1"/>
  <c r="AN325" i="87" s="1"/>
  <c r="AO325" i="87" s="1"/>
  <c r="AP325" i="87" s="1"/>
  <c r="AQ325" i="87" s="1"/>
  <c r="AR325" i="87" s="1"/>
  <c r="AS325" i="87" s="1"/>
  <c r="AT325" i="87" s="1"/>
  <c r="AU325" i="87" s="1"/>
  <c r="AV325" i="87" s="1"/>
  <c r="AW325" i="87" s="1"/>
  <c r="AX325" i="87" s="1"/>
  <c r="AY325" i="87" s="1"/>
  <c r="AZ325" i="87" s="1"/>
  <c r="BA325" i="87" s="1"/>
  <c r="V325" i="87"/>
  <c r="R325" i="87"/>
  <c r="K325" i="87"/>
  <c r="A325" i="87"/>
  <c r="W325" i="87"/>
  <c r="S325" i="87"/>
  <c r="L325" i="87"/>
  <c r="CE325" i="87"/>
  <c r="CC326" i="87"/>
  <c r="CA326" i="87"/>
  <c r="BY326" i="87"/>
  <c r="BW326" i="87"/>
  <c r="BU326" i="87"/>
  <c r="BS326" i="87"/>
  <c r="BQ326" i="87"/>
  <c r="BO326" i="87"/>
  <c r="BM326" i="87"/>
  <c r="BK326" i="87"/>
  <c r="BI326" i="87"/>
  <c r="BG326" i="87"/>
  <c r="AE326" i="87"/>
  <c r="B327" i="87"/>
  <c r="CD326" i="87"/>
  <c r="CB326" i="87"/>
  <c r="BZ326" i="87"/>
  <c r="BX326" i="87"/>
  <c r="BV326" i="87"/>
  <c r="BT326" i="87"/>
  <c r="BR326" i="87"/>
  <c r="BP326" i="87"/>
  <c r="BN326" i="87"/>
  <c r="BL326" i="87"/>
  <c r="BJ326" i="87"/>
  <c r="BH326" i="87"/>
  <c r="CE326" i="87" s="1"/>
  <c r="Z326" i="87"/>
  <c r="BB326" i="87" s="1"/>
  <c r="P326" i="87"/>
  <c r="D326" i="87" s="1"/>
  <c r="C326" i="87"/>
  <c r="N326" i="87" s="1"/>
  <c r="U324" i="87"/>
  <c r="J324" i="87"/>
  <c r="CF325" i="87"/>
  <c r="E325" i="87" s="1"/>
  <c r="AA324" i="87"/>
  <c r="AB324" i="87" s="1"/>
  <c r="Q324" i="87"/>
  <c r="X324" i="87"/>
  <c r="Y324" i="87" s="1"/>
  <c r="R313" i="74"/>
  <c r="K312" i="74"/>
  <c r="Q303" i="74"/>
  <c r="L302" i="74"/>
  <c r="B435" i="74"/>
  <c r="CE323" i="74"/>
  <c r="P323" i="74" s="1"/>
  <c r="D323" i="74" s="1"/>
  <c r="M320" i="74"/>
  <c r="U320" i="74"/>
  <c r="Z324" i="74"/>
  <c r="BG324" i="74"/>
  <c r="BI324" i="74"/>
  <c r="BK324" i="74"/>
  <c r="BM324" i="74"/>
  <c r="BO324" i="74"/>
  <c r="BQ324" i="74"/>
  <c r="BS324" i="74"/>
  <c r="BU324" i="74"/>
  <c r="BW324" i="74"/>
  <c r="BY324" i="74"/>
  <c r="CA324" i="74"/>
  <c r="CC324" i="74"/>
  <c r="C324" i="74"/>
  <c r="N324" i="74" s="1"/>
  <c r="BH324" i="74"/>
  <c r="BJ324" i="74"/>
  <c r="BL324" i="74"/>
  <c r="BN324" i="74"/>
  <c r="BP324" i="74"/>
  <c r="BR324" i="74"/>
  <c r="BT324" i="74"/>
  <c r="BV324" i="74"/>
  <c r="BX324" i="74"/>
  <c r="BZ324" i="74"/>
  <c r="CB324" i="74"/>
  <c r="CD324" i="74"/>
  <c r="CF322" i="74"/>
  <c r="E322" i="74" s="1"/>
  <c r="AD299" i="87" l="1"/>
  <c r="AC300" i="87"/>
  <c r="W326" i="87"/>
  <c r="S326" i="87"/>
  <c r="L326" i="87"/>
  <c r="V326" i="87"/>
  <c r="R326" i="87"/>
  <c r="K326" i="87"/>
  <c r="A326" i="87"/>
  <c r="B328" i="87"/>
  <c r="CD327" i="87"/>
  <c r="CB327" i="87"/>
  <c r="BZ327" i="87"/>
  <c r="BX327" i="87"/>
  <c r="BV327" i="87"/>
  <c r="BT327" i="87"/>
  <c r="BR327" i="87"/>
  <c r="BP327" i="87"/>
  <c r="BN327" i="87"/>
  <c r="BL327" i="87"/>
  <c r="BJ327" i="87"/>
  <c r="BH327" i="87"/>
  <c r="Z327" i="87"/>
  <c r="BB327" i="87" s="1"/>
  <c r="P327" i="87"/>
  <c r="D327" i="87" s="1"/>
  <c r="C327" i="87"/>
  <c r="N327" i="87" s="1"/>
  <c r="CC327" i="87"/>
  <c r="CA327" i="87"/>
  <c r="BY327" i="87"/>
  <c r="BW327" i="87"/>
  <c r="BU327" i="87"/>
  <c r="BS327" i="87"/>
  <c r="BQ327" i="87"/>
  <c r="BO327" i="87"/>
  <c r="BM327" i="87"/>
  <c r="BK327" i="87"/>
  <c r="BI327" i="87"/>
  <c r="BG327" i="87"/>
  <c r="AE327" i="87"/>
  <c r="CF326" i="87"/>
  <c r="E326" i="87" s="1"/>
  <c r="U325" i="87"/>
  <c r="J325" i="87"/>
  <c r="T324" i="87"/>
  <c r="AG326" i="87"/>
  <c r="AH326" i="87" s="1"/>
  <c r="AI326" i="87" s="1"/>
  <c r="AJ326" i="87" s="1"/>
  <c r="AK326" i="87" s="1"/>
  <c r="AL326" i="87" s="1"/>
  <c r="AM326" i="87" s="1"/>
  <c r="AN326" i="87" s="1"/>
  <c r="AO326" i="87" s="1"/>
  <c r="AP326" i="87" s="1"/>
  <c r="AQ326" i="87" s="1"/>
  <c r="AR326" i="87" s="1"/>
  <c r="AS326" i="87" s="1"/>
  <c r="AT326" i="87" s="1"/>
  <c r="AU326" i="87" s="1"/>
  <c r="AV326" i="87" s="1"/>
  <c r="AW326" i="87" s="1"/>
  <c r="AX326" i="87" s="1"/>
  <c r="AY326" i="87" s="1"/>
  <c r="AZ326" i="87" s="1"/>
  <c r="BA326" i="87" s="1"/>
  <c r="X325" i="87"/>
  <c r="Y325" i="87" s="1"/>
  <c r="AA325" i="87"/>
  <c r="AB325" i="87" s="1"/>
  <c r="Q325" i="87"/>
  <c r="L303" i="74"/>
  <c r="Q304" i="74"/>
  <c r="K313" i="74"/>
  <c r="R314" i="74"/>
  <c r="B436" i="74"/>
  <c r="CF323" i="74"/>
  <c r="E323" i="74" s="1"/>
  <c r="CE324" i="74"/>
  <c r="P324" i="74" s="1"/>
  <c r="D324" i="74" s="1"/>
  <c r="Z325" i="74"/>
  <c r="BG325" i="74"/>
  <c r="BI325" i="74"/>
  <c r="BK325" i="74"/>
  <c r="BM325" i="74"/>
  <c r="BO325" i="74"/>
  <c r="BQ325" i="74"/>
  <c r="BS325" i="74"/>
  <c r="BU325" i="74"/>
  <c r="BW325" i="74"/>
  <c r="BY325" i="74"/>
  <c r="CA325" i="74"/>
  <c r="CC325" i="74"/>
  <c r="C325" i="74"/>
  <c r="N325" i="74" s="1"/>
  <c r="BH325" i="74"/>
  <c r="BJ325" i="74"/>
  <c r="BL325" i="74"/>
  <c r="BN325" i="74"/>
  <c r="BP325" i="74"/>
  <c r="BR325" i="74"/>
  <c r="BT325" i="74"/>
  <c r="BV325" i="74"/>
  <c r="BX325" i="74"/>
  <c r="BZ325" i="74"/>
  <c r="CB325" i="74"/>
  <c r="CD325" i="74"/>
  <c r="AD300" i="87" l="1"/>
  <c r="AC301" i="87"/>
  <c r="T325" i="87"/>
  <c r="AG327" i="87"/>
  <c r="AH327" i="87" s="1"/>
  <c r="AI327" i="87" s="1"/>
  <c r="AJ327" i="87" s="1"/>
  <c r="AK327" i="87" s="1"/>
  <c r="AL327" i="87" s="1"/>
  <c r="AM327" i="87" s="1"/>
  <c r="AN327" i="87" s="1"/>
  <c r="AO327" i="87" s="1"/>
  <c r="AP327" i="87" s="1"/>
  <c r="AQ327" i="87" s="1"/>
  <c r="AR327" i="87" s="1"/>
  <c r="AS327" i="87" s="1"/>
  <c r="AT327" i="87" s="1"/>
  <c r="AU327" i="87" s="1"/>
  <c r="AV327" i="87" s="1"/>
  <c r="AW327" i="87" s="1"/>
  <c r="AX327" i="87" s="1"/>
  <c r="AY327" i="87" s="1"/>
  <c r="AZ327" i="87" s="1"/>
  <c r="BA327" i="87" s="1"/>
  <c r="V327" i="87"/>
  <c r="R327" i="87"/>
  <c r="K327" i="87"/>
  <c r="A327" i="87"/>
  <c r="W327" i="87"/>
  <c r="S327" i="87"/>
  <c r="L327" i="87"/>
  <c r="CE327" i="87"/>
  <c r="CC328" i="87"/>
  <c r="CA328" i="87"/>
  <c r="BY328" i="87"/>
  <c r="BW328" i="87"/>
  <c r="BU328" i="87"/>
  <c r="BS328" i="87"/>
  <c r="BQ328" i="87"/>
  <c r="BO328" i="87"/>
  <c r="BM328" i="87"/>
  <c r="BK328" i="87"/>
  <c r="BI328" i="87"/>
  <c r="BG328" i="87"/>
  <c r="AE328" i="87"/>
  <c r="B329" i="87"/>
  <c r="CD328" i="87"/>
  <c r="CB328" i="87"/>
  <c r="BZ328" i="87"/>
  <c r="BX328" i="87"/>
  <c r="BV328" i="87"/>
  <c r="BT328" i="87"/>
  <c r="BR328" i="87"/>
  <c r="BP328" i="87"/>
  <c r="BN328" i="87"/>
  <c r="BL328" i="87"/>
  <c r="BJ328" i="87"/>
  <c r="BH328" i="87"/>
  <c r="CE328" i="87" s="1"/>
  <c r="Z328" i="87"/>
  <c r="BB328" i="87" s="1"/>
  <c r="P328" i="87"/>
  <c r="D328" i="87" s="1"/>
  <c r="C328" i="87"/>
  <c r="N328" i="87" s="1"/>
  <c r="U326" i="87"/>
  <c r="J326" i="87"/>
  <c r="CF327" i="87"/>
  <c r="E327" i="87" s="1"/>
  <c r="AA326" i="87"/>
  <c r="AB326" i="87" s="1"/>
  <c r="Q326" i="87"/>
  <c r="X326" i="87"/>
  <c r="Y326" i="87" s="1"/>
  <c r="K314" i="74"/>
  <c r="R315" i="74"/>
  <c r="Q305" i="74"/>
  <c r="L304" i="74"/>
  <c r="B437" i="74"/>
  <c r="CF324" i="74"/>
  <c r="E324" i="74" s="1"/>
  <c r="Z326" i="74"/>
  <c r="BG326" i="74"/>
  <c r="BI326" i="74"/>
  <c r="BK326" i="74"/>
  <c r="BM326" i="74"/>
  <c r="BO326" i="74"/>
  <c r="BQ326" i="74"/>
  <c r="BS326" i="74"/>
  <c r="BU326" i="74"/>
  <c r="BW326" i="74"/>
  <c r="BY326" i="74"/>
  <c r="CA326" i="74"/>
  <c r="CC326" i="74"/>
  <c r="C326" i="74"/>
  <c r="N326" i="74" s="1"/>
  <c r="BH326" i="74"/>
  <c r="BJ326" i="74"/>
  <c r="BL326" i="74"/>
  <c r="BN326" i="74"/>
  <c r="BP326" i="74"/>
  <c r="BR326" i="74"/>
  <c r="BT326" i="74"/>
  <c r="BV326" i="74"/>
  <c r="BX326" i="74"/>
  <c r="BZ326" i="74"/>
  <c r="CB326" i="74"/>
  <c r="CD326" i="74"/>
  <c r="S323" i="74"/>
  <c r="J323" i="74" s="1"/>
  <c r="V323" i="74"/>
  <c r="A323" i="74"/>
  <c r="CE325" i="74"/>
  <c r="P325" i="74" s="1"/>
  <c r="D325" i="74" s="1"/>
  <c r="AD301" i="87" l="1"/>
  <c r="AC302" i="87"/>
  <c r="W328" i="87"/>
  <c r="S328" i="87"/>
  <c r="L328" i="87"/>
  <c r="V328" i="87"/>
  <c r="R328" i="87"/>
  <c r="K328" i="87"/>
  <c r="A328" i="87"/>
  <c r="CF328" i="87"/>
  <c r="E328" i="87" s="1"/>
  <c r="B330" i="87"/>
  <c r="CD329" i="87"/>
  <c r="CB329" i="87"/>
  <c r="BZ329" i="87"/>
  <c r="BX329" i="87"/>
  <c r="BV329" i="87"/>
  <c r="BT329" i="87"/>
  <c r="BR329" i="87"/>
  <c r="BP329" i="87"/>
  <c r="BN329" i="87"/>
  <c r="BL329" i="87"/>
  <c r="BJ329" i="87"/>
  <c r="BH329" i="87"/>
  <c r="Z329" i="87"/>
  <c r="BB329" i="87" s="1"/>
  <c r="P329" i="87"/>
  <c r="D329" i="87" s="1"/>
  <c r="C329" i="87"/>
  <c r="N329" i="87" s="1"/>
  <c r="CC329" i="87"/>
  <c r="CA329" i="87"/>
  <c r="BY329" i="87"/>
  <c r="BW329" i="87"/>
  <c r="BU329" i="87"/>
  <c r="BS329" i="87"/>
  <c r="BQ329" i="87"/>
  <c r="BO329" i="87"/>
  <c r="BM329" i="87"/>
  <c r="BK329" i="87"/>
  <c r="BI329" i="87"/>
  <c r="BG329" i="87"/>
  <c r="AE329" i="87"/>
  <c r="U327" i="87"/>
  <c r="J327" i="87"/>
  <c r="T326" i="87"/>
  <c r="AG328" i="87"/>
  <c r="AH328" i="87" s="1"/>
  <c r="AI328" i="87" s="1"/>
  <c r="AJ328" i="87" s="1"/>
  <c r="AK328" i="87" s="1"/>
  <c r="AL328" i="87" s="1"/>
  <c r="AM328" i="87" s="1"/>
  <c r="AN328" i="87" s="1"/>
  <c r="AO328" i="87" s="1"/>
  <c r="AP328" i="87" s="1"/>
  <c r="AQ328" i="87" s="1"/>
  <c r="AR328" i="87" s="1"/>
  <c r="AS328" i="87" s="1"/>
  <c r="AT328" i="87" s="1"/>
  <c r="AU328" i="87" s="1"/>
  <c r="AV328" i="87" s="1"/>
  <c r="AW328" i="87" s="1"/>
  <c r="AX328" i="87" s="1"/>
  <c r="AY328" i="87" s="1"/>
  <c r="AZ328" i="87" s="1"/>
  <c r="BA328" i="87" s="1"/>
  <c r="X327" i="87"/>
  <c r="Y327" i="87" s="1"/>
  <c r="AA327" i="87"/>
  <c r="AB327" i="87" s="1"/>
  <c r="Q327" i="87"/>
  <c r="Q306" i="74"/>
  <c r="L305" i="74"/>
  <c r="R316" i="74"/>
  <c r="K315" i="74"/>
  <c r="B438" i="74"/>
  <c r="CE326" i="74"/>
  <c r="P326" i="74" s="1"/>
  <c r="D326" i="74" s="1"/>
  <c r="Z327" i="74"/>
  <c r="BG327" i="74"/>
  <c r="BI327" i="74"/>
  <c r="BK327" i="74"/>
  <c r="BM327" i="74"/>
  <c r="BO327" i="74"/>
  <c r="BQ327" i="74"/>
  <c r="BS327" i="74"/>
  <c r="BU327" i="74"/>
  <c r="BW327" i="74"/>
  <c r="BY327" i="74"/>
  <c r="CA327" i="74"/>
  <c r="CC327" i="74"/>
  <c r="C327" i="74"/>
  <c r="N327" i="74" s="1"/>
  <c r="BH327" i="74"/>
  <c r="BJ327" i="74"/>
  <c r="BL327" i="74"/>
  <c r="BN327" i="74"/>
  <c r="BP327" i="74"/>
  <c r="BR327" i="74"/>
  <c r="BT327" i="74"/>
  <c r="BV327" i="74"/>
  <c r="BX327" i="74"/>
  <c r="BZ327" i="74"/>
  <c r="CB327" i="74"/>
  <c r="CD327" i="74"/>
  <c r="M323" i="74"/>
  <c r="S324" i="74"/>
  <c r="J324" i="74" s="1"/>
  <c r="V324" i="74"/>
  <c r="A324" i="74"/>
  <c r="CF325" i="74"/>
  <c r="E325" i="74" s="1"/>
  <c r="AD302" i="87" l="1"/>
  <c r="AC303" i="87"/>
  <c r="T327" i="87"/>
  <c r="U328" i="87"/>
  <c r="J328" i="87"/>
  <c r="AG329" i="87"/>
  <c r="AH329" i="87" s="1"/>
  <c r="AI329" i="87" s="1"/>
  <c r="AJ329" i="87" s="1"/>
  <c r="AK329" i="87" s="1"/>
  <c r="AL329" i="87" s="1"/>
  <c r="AM329" i="87" s="1"/>
  <c r="AN329" i="87" s="1"/>
  <c r="AO329" i="87" s="1"/>
  <c r="AP329" i="87" s="1"/>
  <c r="AQ329" i="87" s="1"/>
  <c r="AR329" i="87" s="1"/>
  <c r="AS329" i="87" s="1"/>
  <c r="AT329" i="87" s="1"/>
  <c r="AU329" i="87" s="1"/>
  <c r="AV329" i="87" s="1"/>
  <c r="AW329" i="87" s="1"/>
  <c r="AX329" i="87" s="1"/>
  <c r="AY329" i="87" s="1"/>
  <c r="AZ329" i="87" s="1"/>
  <c r="BA329" i="87" s="1"/>
  <c r="V329" i="87"/>
  <c r="R329" i="87"/>
  <c r="K329" i="87"/>
  <c r="A329" i="87"/>
  <c r="W329" i="87"/>
  <c r="S329" i="87"/>
  <c r="L329" i="87"/>
  <c r="CE329" i="87"/>
  <c r="CF329" i="87" s="1"/>
  <c r="E329" i="87" s="1"/>
  <c r="CC330" i="87"/>
  <c r="CA330" i="87"/>
  <c r="BY330" i="87"/>
  <c r="BW330" i="87"/>
  <c r="BU330" i="87"/>
  <c r="BS330" i="87"/>
  <c r="BQ330" i="87"/>
  <c r="BO330" i="87"/>
  <c r="BM330" i="87"/>
  <c r="BK330" i="87"/>
  <c r="BI330" i="87"/>
  <c r="BG330" i="87"/>
  <c r="AE330" i="87"/>
  <c r="B331" i="87"/>
  <c r="CD330" i="87"/>
  <c r="CB330" i="87"/>
  <c r="BZ330" i="87"/>
  <c r="BX330" i="87"/>
  <c r="BV330" i="87"/>
  <c r="BT330" i="87"/>
  <c r="BR330" i="87"/>
  <c r="BP330" i="87"/>
  <c r="BN330" i="87"/>
  <c r="BL330" i="87"/>
  <c r="BJ330" i="87"/>
  <c r="BH330" i="87"/>
  <c r="CE330" i="87" s="1"/>
  <c r="Z330" i="87"/>
  <c r="BB330" i="87" s="1"/>
  <c r="P330" i="87"/>
  <c r="D330" i="87" s="1"/>
  <c r="C330" i="87"/>
  <c r="N330" i="87" s="1"/>
  <c r="AA328" i="87"/>
  <c r="AB328" i="87" s="1"/>
  <c r="Q328" i="87"/>
  <c r="X328" i="87"/>
  <c r="Y328" i="87" s="1"/>
  <c r="Q307" i="74"/>
  <c r="L306" i="74"/>
  <c r="K316" i="74"/>
  <c r="R317" i="74"/>
  <c r="B439" i="74"/>
  <c r="CF326" i="74"/>
  <c r="E326" i="74" s="1"/>
  <c r="S325" i="74"/>
  <c r="J325" i="74" s="1"/>
  <c r="V325" i="74"/>
  <c r="A325" i="74"/>
  <c r="M324" i="74"/>
  <c r="Z328" i="74"/>
  <c r="BG328" i="74"/>
  <c r="BI328" i="74"/>
  <c r="BK328" i="74"/>
  <c r="BM328" i="74"/>
  <c r="BO328" i="74"/>
  <c r="BQ328" i="74"/>
  <c r="BS328" i="74"/>
  <c r="BU328" i="74"/>
  <c r="BW328" i="74"/>
  <c r="BY328" i="74"/>
  <c r="CA328" i="74"/>
  <c r="CC328" i="74"/>
  <c r="C328" i="74"/>
  <c r="N328" i="74" s="1"/>
  <c r="BH328" i="74"/>
  <c r="BJ328" i="74"/>
  <c r="BL328" i="74"/>
  <c r="BN328" i="74"/>
  <c r="BP328" i="74"/>
  <c r="BR328" i="74"/>
  <c r="BT328" i="74"/>
  <c r="BV328" i="74"/>
  <c r="BX328" i="74"/>
  <c r="BZ328" i="74"/>
  <c r="CB328" i="74"/>
  <c r="CD328" i="74"/>
  <c r="V322" i="74"/>
  <c r="A322" i="74"/>
  <c r="CE327" i="74"/>
  <c r="P327" i="74" s="1"/>
  <c r="D327" i="74" s="1"/>
  <c r="V321" i="74"/>
  <c r="A321" i="74"/>
  <c r="AD303" i="87" l="1"/>
  <c r="AC304" i="87"/>
  <c r="W330" i="87"/>
  <c r="S330" i="87"/>
  <c r="L330" i="87"/>
  <c r="V330" i="87"/>
  <c r="R330" i="87"/>
  <c r="K330" i="87"/>
  <c r="A330" i="87"/>
  <c r="B332" i="87"/>
  <c r="CD331" i="87"/>
  <c r="CB331" i="87"/>
  <c r="BZ331" i="87"/>
  <c r="BX331" i="87"/>
  <c r="BV331" i="87"/>
  <c r="BT331" i="87"/>
  <c r="BR331" i="87"/>
  <c r="BP331" i="87"/>
  <c r="BN331" i="87"/>
  <c r="BL331" i="87"/>
  <c r="BJ331" i="87"/>
  <c r="BH331" i="87"/>
  <c r="Z331" i="87"/>
  <c r="BB331" i="87" s="1"/>
  <c r="P331" i="87"/>
  <c r="D331" i="87" s="1"/>
  <c r="C331" i="87"/>
  <c r="N331" i="87" s="1"/>
  <c r="CC331" i="87"/>
  <c r="CA331" i="87"/>
  <c r="BY331" i="87"/>
  <c r="BW331" i="87"/>
  <c r="BU331" i="87"/>
  <c r="BS331" i="87"/>
  <c r="BQ331" i="87"/>
  <c r="BO331" i="87"/>
  <c r="BM331" i="87"/>
  <c r="BK331" i="87"/>
  <c r="BI331" i="87"/>
  <c r="BG331" i="87"/>
  <c r="AE331" i="87"/>
  <c r="U329" i="87"/>
  <c r="J329" i="87"/>
  <c r="AG330" i="87"/>
  <c r="AH330" i="87" s="1"/>
  <c r="AI330" i="87" s="1"/>
  <c r="AJ330" i="87" s="1"/>
  <c r="AK330" i="87" s="1"/>
  <c r="AL330" i="87" s="1"/>
  <c r="AM330" i="87" s="1"/>
  <c r="AN330" i="87" s="1"/>
  <c r="AO330" i="87" s="1"/>
  <c r="AP330" i="87" s="1"/>
  <c r="AQ330" i="87" s="1"/>
  <c r="AR330" i="87" s="1"/>
  <c r="AS330" i="87" s="1"/>
  <c r="AT330" i="87" s="1"/>
  <c r="AU330" i="87" s="1"/>
  <c r="AV330" i="87" s="1"/>
  <c r="AW330" i="87" s="1"/>
  <c r="AX330" i="87" s="1"/>
  <c r="AY330" i="87" s="1"/>
  <c r="AZ330" i="87" s="1"/>
  <c r="BA330" i="87" s="1"/>
  <c r="X329" i="87"/>
  <c r="Y329" i="87" s="1"/>
  <c r="AA329" i="87"/>
  <c r="AB329" i="87" s="1"/>
  <c r="Q329" i="87"/>
  <c r="CF330" i="87"/>
  <c r="E330" i="87" s="1"/>
  <c r="T328" i="87"/>
  <c r="W321" i="74"/>
  <c r="X321" i="74" s="1"/>
  <c r="W320" i="74"/>
  <c r="X320" i="74" s="1"/>
  <c r="W319" i="74"/>
  <c r="X319" i="74" s="1"/>
  <c r="L307" i="74"/>
  <c r="Q308" i="74"/>
  <c r="W316" i="74"/>
  <c r="X316" i="74" s="1"/>
  <c r="W318" i="74"/>
  <c r="X318" i="74" s="1"/>
  <c r="W322" i="74"/>
  <c r="X322" i="74" s="1"/>
  <c r="W317" i="74"/>
  <c r="X317" i="74" s="1"/>
  <c r="K317" i="74"/>
  <c r="R318" i="74"/>
  <c r="B440" i="74"/>
  <c r="AA322" i="74"/>
  <c r="AB322" i="74" s="1"/>
  <c r="S322" i="74"/>
  <c r="J322" i="74" s="1"/>
  <c r="CE328" i="74"/>
  <c r="P328" i="74" s="1"/>
  <c r="D328" i="74" s="1"/>
  <c r="Z329" i="74"/>
  <c r="BG329" i="74"/>
  <c r="BI329" i="74"/>
  <c r="BK329" i="74"/>
  <c r="BM329" i="74"/>
  <c r="BO329" i="74"/>
  <c r="BQ329" i="74"/>
  <c r="BS329" i="74"/>
  <c r="BU329" i="74"/>
  <c r="BW329" i="74"/>
  <c r="BY329" i="74"/>
  <c r="CA329" i="74"/>
  <c r="CC329" i="74"/>
  <c r="C329" i="74"/>
  <c r="N329" i="74" s="1"/>
  <c r="BH329" i="74"/>
  <c r="BJ329" i="74"/>
  <c r="BL329" i="74"/>
  <c r="BN329" i="74"/>
  <c r="BP329" i="74"/>
  <c r="BR329" i="74"/>
  <c r="BT329" i="74"/>
  <c r="BV329" i="74"/>
  <c r="BX329" i="74"/>
  <c r="BZ329" i="74"/>
  <c r="CB329" i="74"/>
  <c r="CD329" i="74"/>
  <c r="M325" i="74"/>
  <c r="Y322" i="74"/>
  <c r="S326" i="74"/>
  <c r="J326" i="74" s="1"/>
  <c r="V326" i="74"/>
  <c r="A326" i="74"/>
  <c r="CF327" i="74"/>
  <c r="E327" i="74" s="1"/>
  <c r="AD304" i="87" l="1"/>
  <c r="AC305" i="87"/>
  <c r="AG331" i="87"/>
  <c r="AH331" i="87" s="1"/>
  <c r="AI331" i="87" s="1"/>
  <c r="AJ331" i="87" s="1"/>
  <c r="AK331" i="87" s="1"/>
  <c r="AL331" i="87" s="1"/>
  <c r="AM331" i="87" s="1"/>
  <c r="AN331" i="87" s="1"/>
  <c r="AO331" i="87" s="1"/>
  <c r="AP331" i="87" s="1"/>
  <c r="AQ331" i="87" s="1"/>
  <c r="AR331" i="87" s="1"/>
  <c r="AS331" i="87" s="1"/>
  <c r="AT331" i="87" s="1"/>
  <c r="AU331" i="87" s="1"/>
  <c r="AV331" i="87" s="1"/>
  <c r="AW331" i="87" s="1"/>
  <c r="AX331" i="87" s="1"/>
  <c r="AY331" i="87" s="1"/>
  <c r="AZ331" i="87" s="1"/>
  <c r="BA331" i="87" s="1"/>
  <c r="V331" i="87"/>
  <c r="R331" i="87"/>
  <c r="K331" i="87"/>
  <c r="A331" i="87"/>
  <c r="W331" i="87"/>
  <c r="S331" i="87"/>
  <c r="L331" i="87"/>
  <c r="CE331" i="87"/>
  <c r="CC332" i="87"/>
  <c r="CA332" i="87"/>
  <c r="BY332" i="87"/>
  <c r="BW332" i="87"/>
  <c r="BU332" i="87"/>
  <c r="BS332" i="87"/>
  <c r="BQ332" i="87"/>
  <c r="BO332" i="87"/>
  <c r="BM332" i="87"/>
  <c r="BK332" i="87"/>
  <c r="BI332" i="87"/>
  <c r="BG332" i="87"/>
  <c r="AE332" i="87"/>
  <c r="B333" i="87"/>
  <c r="CD332" i="87"/>
  <c r="CB332" i="87"/>
  <c r="BZ332" i="87"/>
  <c r="BX332" i="87"/>
  <c r="BV332" i="87"/>
  <c r="BT332" i="87"/>
  <c r="BR332" i="87"/>
  <c r="BP332" i="87"/>
  <c r="BN332" i="87"/>
  <c r="BL332" i="87"/>
  <c r="BJ332" i="87"/>
  <c r="BH332" i="87"/>
  <c r="CE332" i="87" s="1"/>
  <c r="Z332" i="87"/>
  <c r="BB332" i="87" s="1"/>
  <c r="P332" i="87"/>
  <c r="D332" i="87" s="1"/>
  <c r="C332" i="87"/>
  <c r="N332" i="87" s="1"/>
  <c r="U330" i="87"/>
  <c r="J330" i="87"/>
  <c r="T329" i="87"/>
  <c r="CF331" i="87"/>
  <c r="E331" i="87" s="1"/>
  <c r="AA330" i="87"/>
  <c r="AB330" i="87" s="1"/>
  <c r="Q330" i="87"/>
  <c r="X330" i="87"/>
  <c r="Y330" i="87" s="1"/>
  <c r="BB322" i="74"/>
  <c r="BB321" i="74" s="1"/>
  <c r="BB320" i="74" s="1"/>
  <c r="BB319" i="74" s="1"/>
  <c r="BB318" i="74" s="1"/>
  <c r="BB317" i="74" s="1"/>
  <c r="BB316" i="74" s="1"/>
  <c r="R319" i="74"/>
  <c r="K318" i="74"/>
  <c r="Q309" i="74"/>
  <c r="L308" i="74"/>
  <c r="B441" i="74"/>
  <c r="CF328" i="74"/>
  <c r="E328" i="74" s="1"/>
  <c r="S327" i="74"/>
  <c r="J327" i="74" s="1"/>
  <c r="V327" i="74"/>
  <c r="A327" i="74"/>
  <c r="M326" i="74"/>
  <c r="CE329" i="74"/>
  <c r="P329" i="74" s="1"/>
  <c r="D329" i="74" s="1"/>
  <c r="AA321" i="74"/>
  <c r="AB321" i="74" s="1"/>
  <c r="Y321" i="74"/>
  <c r="S321" i="74"/>
  <c r="J321" i="74" s="1"/>
  <c r="AA318" i="74"/>
  <c r="AB318" i="74" s="1"/>
  <c r="Y318" i="74"/>
  <c r="AA319" i="74"/>
  <c r="AB319" i="74" s="1"/>
  <c r="Y319" i="74"/>
  <c r="CF329" i="74"/>
  <c r="E329" i="74" s="1"/>
  <c r="Z330" i="74"/>
  <c r="BG330" i="74"/>
  <c r="BI330" i="74"/>
  <c r="BK330" i="74"/>
  <c r="BM330" i="74"/>
  <c r="BO330" i="74"/>
  <c r="BQ330" i="74"/>
  <c r="BS330" i="74"/>
  <c r="BU330" i="74"/>
  <c r="BW330" i="74"/>
  <c r="BY330" i="74"/>
  <c r="CA330" i="74"/>
  <c r="CC330" i="74"/>
  <c r="C330" i="74"/>
  <c r="N330" i="74" s="1"/>
  <c r="BH330" i="74"/>
  <c r="BJ330" i="74"/>
  <c r="BL330" i="74"/>
  <c r="BN330" i="74"/>
  <c r="BP330" i="74"/>
  <c r="BR330" i="74"/>
  <c r="BT330" i="74"/>
  <c r="BV330" i="74"/>
  <c r="BX330" i="74"/>
  <c r="BZ330" i="74"/>
  <c r="CB330" i="74"/>
  <c r="CD330" i="74"/>
  <c r="AA320" i="74"/>
  <c r="AB320" i="74" s="1"/>
  <c r="Y320" i="74"/>
  <c r="AA317" i="74"/>
  <c r="AB317" i="74" s="1"/>
  <c r="Y317" i="74"/>
  <c r="AA316" i="74"/>
  <c r="AB316" i="74" s="1"/>
  <c r="Y316" i="74"/>
  <c r="AD305" i="87" l="1"/>
  <c r="AC306" i="87"/>
  <c r="B334" i="87"/>
  <c r="CD333" i="87"/>
  <c r="CB333" i="87"/>
  <c r="BZ333" i="87"/>
  <c r="BX333" i="87"/>
  <c r="BV333" i="87"/>
  <c r="BT333" i="87"/>
  <c r="BR333" i="87"/>
  <c r="BP333" i="87"/>
  <c r="BN333" i="87"/>
  <c r="BL333" i="87"/>
  <c r="BJ333" i="87"/>
  <c r="BH333" i="87"/>
  <c r="Z333" i="87"/>
  <c r="BB333" i="87" s="1"/>
  <c r="P333" i="87"/>
  <c r="D333" i="87" s="1"/>
  <c r="C333" i="87"/>
  <c r="N333" i="87" s="1"/>
  <c r="CC333" i="87"/>
  <c r="CA333" i="87"/>
  <c r="BY333" i="87"/>
  <c r="BW333" i="87"/>
  <c r="BU333" i="87"/>
  <c r="BS333" i="87"/>
  <c r="BQ333" i="87"/>
  <c r="BO333" i="87"/>
  <c r="BM333" i="87"/>
  <c r="BK333" i="87"/>
  <c r="BI333" i="87"/>
  <c r="BG333" i="87"/>
  <c r="AE333" i="87"/>
  <c r="U331" i="87"/>
  <c r="J331" i="87"/>
  <c r="W332" i="87"/>
  <c r="S332" i="87"/>
  <c r="L332" i="87"/>
  <c r="V332" i="87"/>
  <c r="R332" i="87"/>
  <c r="K332" i="87"/>
  <c r="A332" i="87"/>
  <c r="CF332" i="87"/>
  <c r="E332" i="87" s="1"/>
  <c r="T330" i="87"/>
  <c r="AG332" i="87"/>
  <c r="AH332" i="87" s="1"/>
  <c r="AI332" i="87" s="1"/>
  <c r="AJ332" i="87" s="1"/>
  <c r="AK332" i="87" s="1"/>
  <c r="AL332" i="87" s="1"/>
  <c r="AM332" i="87" s="1"/>
  <c r="AN332" i="87" s="1"/>
  <c r="AO332" i="87" s="1"/>
  <c r="AP332" i="87" s="1"/>
  <c r="AQ332" i="87" s="1"/>
  <c r="AR332" i="87" s="1"/>
  <c r="AS332" i="87" s="1"/>
  <c r="AT332" i="87" s="1"/>
  <c r="AU332" i="87" s="1"/>
  <c r="AV332" i="87" s="1"/>
  <c r="AW332" i="87" s="1"/>
  <c r="AX332" i="87" s="1"/>
  <c r="AY332" i="87" s="1"/>
  <c r="AZ332" i="87" s="1"/>
  <c r="BA332" i="87" s="1"/>
  <c r="X331" i="87"/>
  <c r="Y331" i="87" s="1"/>
  <c r="AA331" i="87"/>
  <c r="AB331" i="87" s="1"/>
  <c r="Q331" i="87"/>
  <c r="R320" i="74"/>
  <c r="K319" i="74"/>
  <c r="Q310" i="74"/>
  <c r="L309" i="74"/>
  <c r="B442" i="74"/>
  <c r="CE330" i="74"/>
  <c r="P330" i="74" s="1"/>
  <c r="D330" i="74" s="1"/>
  <c r="Z331" i="74"/>
  <c r="BG331" i="74"/>
  <c r="BI331" i="74"/>
  <c r="BK331" i="74"/>
  <c r="BM331" i="74"/>
  <c r="BO331" i="74"/>
  <c r="BQ331" i="74"/>
  <c r="BS331" i="74"/>
  <c r="BU331" i="74"/>
  <c r="BW331" i="74"/>
  <c r="BY331" i="74"/>
  <c r="CA331" i="74"/>
  <c r="CC331" i="74"/>
  <c r="C331" i="74"/>
  <c r="N331" i="74" s="1"/>
  <c r="BH331" i="74"/>
  <c r="BJ331" i="74"/>
  <c r="BL331" i="74"/>
  <c r="BN331" i="74"/>
  <c r="BP331" i="74"/>
  <c r="BR331" i="74"/>
  <c r="BT331" i="74"/>
  <c r="BV331" i="74"/>
  <c r="BX331" i="74"/>
  <c r="BZ331" i="74"/>
  <c r="CB331" i="74"/>
  <c r="CD331" i="74"/>
  <c r="U321" i="74"/>
  <c r="U322" i="74" s="1"/>
  <c r="U323" i="74" s="1"/>
  <c r="U324" i="74" s="1"/>
  <c r="U325" i="74" s="1"/>
  <c r="U326" i="74" s="1"/>
  <c r="U327" i="74" s="1"/>
  <c r="M327" i="74"/>
  <c r="AD306" i="87" l="1"/>
  <c r="AC307" i="87"/>
  <c r="U332" i="87"/>
  <c r="J332" i="87"/>
  <c r="T331" i="87"/>
  <c r="AA332" i="87"/>
  <c r="AB332" i="87" s="1"/>
  <c r="Q332" i="87"/>
  <c r="X332" i="87"/>
  <c r="Y332" i="87" s="1"/>
  <c r="AG333" i="87"/>
  <c r="AH333" i="87" s="1"/>
  <c r="AI333" i="87" s="1"/>
  <c r="AJ333" i="87" s="1"/>
  <c r="AK333" i="87" s="1"/>
  <c r="AL333" i="87" s="1"/>
  <c r="AM333" i="87" s="1"/>
  <c r="AN333" i="87" s="1"/>
  <c r="AO333" i="87" s="1"/>
  <c r="AP333" i="87" s="1"/>
  <c r="AQ333" i="87" s="1"/>
  <c r="AR333" i="87" s="1"/>
  <c r="AS333" i="87" s="1"/>
  <c r="AT333" i="87" s="1"/>
  <c r="AU333" i="87" s="1"/>
  <c r="AV333" i="87" s="1"/>
  <c r="AW333" i="87" s="1"/>
  <c r="AX333" i="87" s="1"/>
  <c r="AY333" i="87" s="1"/>
  <c r="AZ333" i="87" s="1"/>
  <c r="BA333" i="87" s="1"/>
  <c r="V333" i="87"/>
  <c r="R333" i="87"/>
  <c r="K333" i="87"/>
  <c r="A333" i="87"/>
  <c r="W333" i="87"/>
  <c r="S333" i="87"/>
  <c r="L333" i="87"/>
  <c r="CE333" i="87"/>
  <c r="CF333" i="87" s="1"/>
  <c r="E333" i="87" s="1"/>
  <c r="CC334" i="87"/>
  <c r="CA334" i="87"/>
  <c r="BY334" i="87"/>
  <c r="BW334" i="87"/>
  <c r="BU334" i="87"/>
  <c r="BS334" i="87"/>
  <c r="BQ334" i="87"/>
  <c r="BO334" i="87"/>
  <c r="BM334" i="87"/>
  <c r="BK334" i="87"/>
  <c r="BI334" i="87"/>
  <c r="BG334" i="87"/>
  <c r="AE334" i="87"/>
  <c r="B335" i="87"/>
  <c r="CD334" i="87"/>
  <c r="CB334" i="87"/>
  <c r="BZ334" i="87"/>
  <c r="BX334" i="87"/>
  <c r="BV334" i="87"/>
  <c r="BT334" i="87"/>
  <c r="BR334" i="87"/>
  <c r="BP334" i="87"/>
  <c r="BN334" i="87"/>
  <c r="BL334" i="87"/>
  <c r="BJ334" i="87"/>
  <c r="BH334" i="87"/>
  <c r="CE334" i="87" s="1"/>
  <c r="Z334" i="87"/>
  <c r="BB334" i="87" s="1"/>
  <c r="P334" i="87"/>
  <c r="D334" i="87" s="1"/>
  <c r="C334" i="87"/>
  <c r="N334" i="87" s="1"/>
  <c r="Q311" i="74"/>
  <c r="L310" i="74"/>
  <c r="K320" i="74"/>
  <c r="R321" i="74"/>
  <c r="B443" i="74"/>
  <c r="CE331" i="74"/>
  <c r="P331" i="74" s="1"/>
  <c r="D331" i="74" s="1"/>
  <c r="Z332" i="74"/>
  <c r="BG332" i="74"/>
  <c r="BI332" i="74"/>
  <c r="BK332" i="74"/>
  <c r="BM332" i="74"/>
  <c r="BO332" i="74"/>
  <c r="BQ332" i="74"/>
  <c r="BS332" i="74"/>
  <c r="BU332" i="74"/>
  <c r="BW332" i="74"/>
  <c r="BY332" i="74"/>
  <c r="CA332" i="74"/>
  <c r="CC332" i="74"/>
  <c r="C332" i="74"/>
  <c r="N332" i="74" s="1"/>
  <c r="BH332" i="74"/>
  <c r="BJ332" i="74"/>
  <c r="BL332" i="74"/>
  <c r="BN332" i="74"/>
  <c r="BP332" i="74"/>
  <c r="BR332" i="74"/>
  <c r="BT332" i="74"/>
  <c r="BV332" i="74"/>
  <c r="BX332" i="74"/>
  <c r="BZ332" i="74"/>
  <c r="CB332" i="74"/>
  <c r="CD332" i="74"/>
  <c r="CF330" i="74"/>
  <c r="E330" i="74" s="1"/>
  <c r="AD307" i="87" l="1"/>
  <c r="AC308" i="87"/>
  <c r="W334" i="87"/>
  <c r="S334" i="87"/>
  <c r="L334" i="87"/>
  <c r="V334" i="87"/>
  <c r="R334" i="87"/>
  <c r="K334" i="87"/>
  <c r="A334" i="87"/>
  <c r="T332" i="87"/>
  <c r="B336" i="87"/>
  <c r="CD335" i="87"/>
  <c r="CB335" i="87"/>
  <c r="BZ335" i="87"/>
  <c r="BX335" i="87"/>
  <c r="BV335" i="87"/>
  <c r="BT335" i="87"/>
  <c r="BR335" i="87"/>
  <c r="BP335" i="87"/>
  <c r="BN335" i="87"/>
  <c r="BL335" i="87"/>
  <c r="BJ335" i="87"/>
  <c r="BH335" i="87"/>
  <c r="Z335" i="87"/>
  <c r="BB335" i="87" s="1"/>
  <c r="P335" i="87"/>
  <c r="D335" i="87" s="1"/>
  <c r="C335" i="87"/>
  <c r="N335" i="87" s="1"/>
  <c r="CC335" i="87"/>
  <c r="CA335" i="87"/>
  <c r="BY335" i="87"/>
  <c r="BW335" i="87"/>
  <c r="BU335" i="87"/>
  <c r="BS335" i="87"/>
  <c r="BQ335" i="87"/>
  <c r="BO335" i="87"/>
  <c r="BM335" i="87"/>
  <c r="BK335" i="87"/>
  <c r="BI335" i="87"/>
  <c r="BG335" i="87"/>
  <c r="AE335" i="87"/>
  <c r="CF334" i="87"/>
  <c r="E334" i="87" s="1"/>
  <c r="U333" i="87"/>
  <c r="J333" i="87"/>
  <c r="AG334" i="87"/>
  <c r="AH334" i="87" s="1"/>
  <c r="AI334" i="87" s="1"/>
  <c r="AJ334" i="87" s="1"/>
  <c r="AK334" i="87" s="1"/>
  <c r="AL334" i="87" s="1"/>
  <c r="AM334" i="87" s="1"/>
  <c r="AN334" i="87" s="1"/>
  <c r="AO334" i="87" s="1"/>
  <c r="AP334" i="87" s="1"/>
  <c r="AQ334" i="87" s="1"/>
  <c r="AR334" i="87" s="1"/>
  <c r="AS334" i="87" s="1"/>
  <c r="AT334" i="87" s="1"/>
  <c r="AU334" i="87" s="1"/>
  <c r="AV334" i="87" s="1"/>
  <c r="AW334" i="87" s="1"/>
  <c r="AX334" i="87" s="1"/>
  <c r="AY334" i="87" s="1"/>
  <c r="AZ334" i="87" s="1"/>
  <c r="BA334" i="87" s="1"/>
  <c r="X333" i="87"/>
  <c r="Y333" i="87" s="1"/>
  <c r="AA333" i="87"/>
  <c r="AB333" i="87" s="1"/>
  <c r="Q333" i="87"/>
  <c r="Q312" i="74"/>
  <c r="L311" i="74"/>
  <c r="R322" i="74"/>
  <c r="K321" i="74"/>
  <c r="B444" i="74"/>
  <c r="S330" i="74"/>
  <c r="J330" i="74" s="1"/>
  <c r="V330" i="74"/>
  <c r="A330" i="74"/>
  <c r="CF331" i="74"/>
  <c r="E331" i="74" s="1"/>
  <c r="CE332" i="74"/>
  <c r="P332" i="74" s="1"/>
  <c r="D332" i="74" s="1"/>
  <c r="Z333" i="74"/>
  <c r="BG333" i="74"/>
  <c r="BI333" i="74"/>
  <c r="BK333" i="74"/>
  <c r="BM333" i="74"/>
  <c r="BO333" i="74"/>
  <c r="BQ333" i="74"/>
  <c r="BS333" i="74"/>
  <c r="BU333" i="74"/>
  <c r="BW333" i="74"/>
  <c r="BY333" i="74"/>
  <c r="CA333" i="74"/>
  <c r="CC333" i="74"/>
  <c r="C333" i="74"/>
  <c r="N333" i="74" s="1"/>
  <c r="BH333" i="74"/>
  <c r="BJ333" i="74"/>
  <c r="BL333" i="74"/>
  <c r="BN333" i="74"/>
  <c r="BP333" i="74"/>
  <c r="BR333" i="74"/>
  <c r="BT333" i="74"/>
  <c r="BV333" i="74"/>
  <c r="BX333" i="74"/>
  <c r="BZ333" i="74"/>
  <c r="CB333" i="74"/>
  <c r="CD333" i="74"/>
  <c r="AD308" i="87" l="1"/>
  <c r="AC309" i="87"/>
  <c r="T333" i="87"/>
  <c r="AG335" i="87"/>
  <c r="AH335" i="87" s="1"/>
  <c r="AI335" i="87" s="1"/>
  <c r="AJ335" i="87" s="1"/>
  <c r="AK335" i="87" s="1"/>
  <c r="AL335" i="87" s="1"/>
  <c r="AM335" i="87" s="1"/>
  <c r="AN335" i="87" s="1"/>
  <c r="AO335" i="87" s="1"/>
  <c r="AP335" i="87" s="1"/>
  <c r="AQ335" i="87" s="1"/>
  <c r="AR335" i="87" s="1"/>
  <c r="AS335" i="87" s="1"/>
  <c r="AT335" i="87" s="1"/>
  <c r="AU335" i="87" s="1"/>
  <c r="AV335" i="87" s="1"/>
  <c r="AW335" i="87" s="1"/>
  <c r="AX335" i="87" s="1"/>
  <c r="AY335" i="87" s="1"/>
  <c r="AZ335" i="87" s="1"/>
  <c r="BA335" i="87" s="1"/>
  <c r="V335" i="87"/>
  <c r="R335" i="87"/>
  <c r="K335" i="87"/>
  <c r="A335" i="87"/>
  <c r="W335" i="87"/>
  <c r="S335" i="87"/>
  <c r="L335" i="87"/>
  <c r="CE335" i="87"/>
  <c r="CC336" i="87"/>
  <c r="CA336" i="87"/>
  <c r="BY336" i="87"/>
  <c r="BW336" i="87"/>
  <c r="BU336" i="87"/>
  <c r="BS336" i="87"/>
  <c r="BQ336" i="87"/>
  <c r="BO336" i="87"/>
  <c r="BM336" i="87"/>
  <c r="BK336" i="87"/>
  <c r="BI336" i="87"/>
  <c r="BG336" i="87"/>
  <c r="AE336" i="87"/>
  <c r="B337" i="87"/>
  <c r="CD336" i="87"/>
  <c r="CB336" i="87"/>
  <c r="BZ336" i="87"/>
  <c r="BX336" i="87"/>
  <c r="BV336" i="87"/>
  <c r="BT336" i="87"/>
  <c r="BR336" i="87"/>
  <c r="BP336" i="87"/>
  <c r="BN336" i="87"/>
  <c r="BL336" i="87"/>
  <c r="BJ336" i="87"/>
  <c r="BH336" i="87"/>
  <c r="CE336" i="87" s="1"/>
  <c r="Z336" i="87"/>
  <c r="BB336" i="87" s="1"/>
  <c r="P336" i="87"/>
  <c r="D336" i="87" s="1"/>
  <c r="C336" i="87"/>
  <c r="N336" i="87" s="1"/>
  <c r="U334" i="87"/>
  <c r="J334" i="87"/>
  <c r="CF335" i="87"/>
  <c r="E335" i="87" s="1"/>
  <c r="AA334" i="87"/>
  <c r="AB334" i="87" s="1"/>
  <c r="Q334" i="87"/>
  <c r="X334" i="87"/>
  <c r="Y334" i="87" s="1"/>
  <c r="R323" i="74"/>
  <c r="K322" i="74"/>
  <c r="L312" i="74"/>
  <c r="Q313" i="74"/>
  <c r="B445" i="74"/>
  <c r="Z334" i="74"/>
  <c r="BG334" i="74"/>
  <c r="BI334" i="74"/>
  <c r="BK334" i="74"/>
  <c r="BM334" i="74"/>
  <c r="BO334" i="74"/>
  <c r="BQ334" i="74"/>
  <c r="BS334" i="74"/>
  <c r="BU334" i="74"/>
  <c r="BW334" i="74"/>
  <c r="BY334" i="74"/>
  <c r="CA334" i="74"/>
  <c r="CC334" i="74"/>
  <c r="C334" i="74"/>
  <c r="N334" i="74" s="1"/>
  <c r="BH334" i="74"/>
  <c r="BJ334" i="74"/>
  <c r="BL334" i="74"/>
  <c r="BN334" i="74"/>
  <c r="BP334" i="74"/>
  <c r="BR334" i="74"/>
  <c r="BT334" i="74"/>
  <c r="BV334" i="74"/>
  <c r="BX334" i="74"/>
  <c r="BZ334" i="74"/>
  <c r="CB334" i="74"/>
  <c r="CD334" i="74"/>
  <c r="CF332" i="74"/>
  <c r="E332" i="74" s="1"/>
  <c r="M330" i="74"/>
  <c r="S331" i="74"/>
  <c r="J331" i="74" s="1"/>
  <c r="V331" i="74"/>
  <c r="A331" i="74"/>
  <c r="CE333" i="74"/>
  <c r="P333" i="74" s="1"/>
  <c r="D333" i="74" s="1"/>
  <c r="AD309" i="87" l="1"/>
  <c r="AC310" i="87"/>
  <c r="W336" i="87"/>
  <c r="S336" i="87"/>
  <c r="L336" i="87"/>
  <c r="V336" i="87"/>
  <c r="R336" i="87"/>
  <c r="K336" i="87"/>
  <c r="A336" i="87"/>
  <c r="B338" i="87"/>
  <c r="CD337" i="87"/>
  <c r="CB337" i="87"/>
  <c r="BZ337" i="87"/>
  <c r="BX337" i="87"/>
  <c r="BV337" i="87"/>
  <c r="BT337" i="87"/>
  <c r="BR337" i="87"/>
  <c r="BP337" i="87"/>
  <c r="BN337" i="87"/>
  <c r="BL337" i="87"/>
  <c r="BJ337" i="87"/>
  <c r="BH337" i="87"/>
  <c r="Z337" i="87"/>
  <c r="BB337" i="87" s="1"/>
  <c r="P337" i="87"/>
  <c r="D337" i="87" s="1"/>
  <c r="C337" i="87"/>
  <c r="N337" i="87" s="1"/>
  <c r="CC337" i="87"/>
  <c r="CA337" i="87"/>
  <c r="BY337" i="87"/>
  <c r="BW337" i="87"/>
  <c r="BU337" i="87"/>
  <c r="BS337" i="87"/>
  <c r="BQ337" i="87"/>
  <c r="BO337" i="87"/>
  <c r="BM337" i="87"/>
  <c r="BK337" i="87"/>
  <c r="BI337" i="87"/>
  <c r="BG337" i="87"/>
  <c r="AE337" i="87"/>
  <c r="CF336" i="87"/>
  <c r="E336" i="87" s="1"/>
  <c r="U335" i="87"/>
  <c r="J335" i="87"/>
  <c r="T334" i="87"/>
  <c r="AG336" i="87"/>
  <c r="AH336" i="87" s="1"/>
  <c r="AI336" i="87" s="1"/>
  <c r="AJ336" i="87" s="1"/>
  <c r="AK336" i="87" s="1"/>
  <c r="AL336" i="87" s="1"/>
  <c r="AM336" i="87" s="1"/>
  <c r="AN336" i="87" s="1"/>
  <c r="AO336" i="87" s="1"/>
  <c r="AP336" i="87" s="1"/>
  <c r="AQ336" i="87" s="1"/>
  <c r="AR336" i="87" s="1"/>
  <c r="AS336" i="87" s="1"/>
  <c r="AT336" i="87" s="1"/>
  <c r="AU336" i="87" s="1"/>
  <c r="AV336" i="87" s="1"/>
  <c r="AW336" i="87" s="1"/>
  <c r="AX336" i="87" s="1"/>
  <c r="AY336" i="87" s="1"/>
  <c r="AZ336" i="87" s="1"/>
  <c r="BA336" i="87" s="1"/>
  <c r="X335" i="87"/>
  <c r="Y335" i="87" s="1"/>
  <c r="AA335" i="87"/>
  <c r="AB335" i="87" s="1"/>
  <c r="Q335" i="87"/>
  <c r="Q314" i="74"/>
  <c r="L313" i="74"/>
  <c r="R324" i="74"/>
  <c r="K323" i="74"/>
  <c r="B446" i="74"/>
  <c r="S332" i="74"/>
  <c r="J332" i="74" s="1"/>
  <c r="V332" i="74"/>
  <c r="A332" i="74"/>
  <c r="V329" i="74"/>
  <c r="A329" i="74"/>
  <c r="V328" i="74"/>
  <c r="A328" i="74"/>
  <c r="M331" i="74"/>
  <c r="CF333" i="74"/>
  <c r="E333" i="74" s="1"/>
  <c r="CE334" i="74"/>
  <c r="P334" i="74" s="1"/>
  <c r="D334" i="74" s="1"/>
  <c r="Z335" i="74"/>
  <c r="BG335" i="74"/>
  <c r="BI335" i="74"/>
  <c r="BK335" i="74"/>
  <c r="BM335" i="74"/>
  <c r="BO335" i="74"/>
  <c r="BQ335" i="74"/>
  <c r="BS335" i="74"/>
  <c r="BU335" i="74"/>
  <c r="BW335" i="74"/>
  <c r="BY335" i="74"/>
  <c r="CA335" i="74"/>
  <c r="CC335" i="74"/>
  <c r="C335" i="74"/>
  <c r="N335" i="74" s="1"/>
  <c r="BH335" i="74"/>
  <c r="BJ335" i="74"/>
  <c r="BL335" i="74"/>
  <c r="BN335" i="74"/>
  <c r="BP335" i="74"/>
  <c r="BR335" i="74"/>
  <c r="BT335" i="74"/>
  <c r="BV335" i="74"/>
  <c r="BX335" i="74"/>
  <c r="BZ335" i="74"/>
  <c r="CB335" i="74"/>
  <c r="CD335" i="74"/>
  <c r="AD310" i="87" l="1"/>
  <c r="AC311" i="87"/>
  <c r="T335" i="87"/>
  <c r="AG337" i="87"/>
  <c r="AH337" i="87" s="1"/>
  <c r="AI337" i="87" s="1"/>
  <c r="AJ337" i="87" s="1"/>
  <c r="AK337" i="87" s="1"/>
  <c r="AL337" i="87" s="1"/>
  <c r="AM337" i="87" s="1"/>
  <c r="AN337" i="87" s="1"/>
  <c r="AO337" i="87" s="1"/>
  <c r="AP337" i="87" s="1"/>
  <c r="AQ337" i="87" s="1"/>
  <c r="AR337" i="87" s="1"/>
  <c r="AS337" i="87" s="1"/>
  <c r="AT337" i="87" s="1"/>
  <c r="AU337" i="87" s="1"/>
  <c r="AV337" i="87" s="1"/>
  <c r="AW337" i="87" s="1"/>
  <c r="AX337" i="87" s="1"/>
  <c r="AY337" i="87" s="1"/>
  <c r="AZ337" i="87" s="1"/>
  <c r="BA337" i="87" s="1"/>
  <c r="V337" i="87"/>
  <c r="R337" i="87"/>
  <c r="K337" i="87"/>
  <c r="A337" i="87"/>
  <c r="W337" i="87"/>
  <c r="S337" i="87"/>
  <c r="L337" i="87"/>
  <c r="CE337" i="87"/>
  <c r="CC338" i="87"/>
  <c r="CA338" i="87"/>
  <c r="BY338" i="87"/>
  <c r="BW338" i="87"/>
  <c r="BU338" i="87"/>
  <c r="BS338" i="87"/>
  <c r="BQ338" i="87"/>
  <c r="BO338" i="87"/>
  <c r="BM338" i="87"/>
  <c r="BK338" i="87"/>
  <c r="BI338" i="87"/>
  <c r="BG338" i="87"/>
  <c r="AE338" i="87"/>
  <c r="B339" i="87"/>
  <c r="CD338" i="87"/>
  <c r="CB338" i="87"/>
  <c r="BZ338" i="87"/>
  <c r="BX338" i="87"/>
  <c r="BV338" i="87"/>
  <c r="BT338" i="87"/>
  <c r="BR338" i="87"/>
  <c r="BP338" i="87"/>
  <c r="BN338" i="87"/>
  <c r="BL338" i="87"/>
  <c r="BJ338" i="87"/>
  <c r="BH338" i="87"/>
  <c r="CE338" i="87" s="1"/>
  <c r="Z338" i="87"/>
  <c r="BB338" i="87" s="1"/>
  <c r="P338" i="87"/>
  <c r="D338" i="87" s="1"/>
  <c r="C338" i="87"/>
  <c r="N338" i="87" s="1"/>
  <c r="U336" i="87"/>
  <c r="J336" i="87"/>
  <c r="CF337" i="87"/>
  <c r="E337" i="87" s="1"/>
  <c r="AA336" i="87"/>
  <c r="AB336" i="87" s="1"/>
  <c r="Q336" i="87"/>
  <c r="X336" i="87"/>
  <c r="Y336" i="87" s="1"/>
  <c r="W328" i="74"/>
  <c r="X328" i="74" s="1"/>
  <c r="W327" i="74"/>
  <c r="X327" i="74" s="1"/>
  <c r="W326" i="74"/>
  <c r="X326" i="74" s="1"/>
  <c r="W323" i="74"/>
  <c r="X323" i="74" s="1"/>
  <c r="W324" i="74"/>
  <c r="X324" i="74" s="1"/>
  <c r="W325" i="74"/>
  <c r="X325" i="74" s="1"/>
  <c r="W329" i="74"/>
  <c r="X329" i="74" s="1"/>
  <c r="K324" i="74"/>
  <c r="R325" i="74"/>
  <c r="Q315" i="74"/>
  <c r="L314" i="74"/>
  <c r="B447" i="74"/>
  <c r="CF334" i="74"/>
  <c r="E334" i="74" s="1"/>
  <c r="S333" i="74"/>
  <c r="J333" i="74" s="1"/>
  <c r="V333" i="74"/>
  <c r="A333" i="74"/>
  <c r="CE335" i="74"/>
  <c r="P335" i="74" s="1"/>
  <c r="D335" i="74" s="1"/>
  <c r="Z336" i="74"/>
  <c r="BG336" i="74"/>
  <c r="BI336" i="74"/>
  <c r="BK336" i="74"/>
  <c r="BM336" i="74"/>
  <c r="BO336" i="74"/>
  <c r="BQ336" i="74"/>
  <c r="BS336" i="74"/>
  <c r="BU336" i="74"/>
  <c r="BW336" i="74"/>
  <c r="BY336" i="74"/>
  <c r="CA336" i="74"/>
  <c r="CC336" i="74"/>
  <c r="C336" i="74"/>
  <c r="N336" i="74" s="1"/>
  <c r="BH336" i="74"/>
  <c r="BJ336" i="74"/>
  <c r="BL336" i="74"/>
  <c r="BN336" i="74"/>
  <c r="BP336" i="74"/>
  <c r="BR336" i="74"/>
  <c r="BT336" i="74"/>
  <c r="BV336" i="74"/>
  <c r="BX336" i="74"/>
  <c r="BZ336" i="74"/>
  <c r="CB336" i="74"/>
  <c r="CD336" i="74"/>
  <c r="M332" i="74"/>
  <c r="AD311" i="87" l="1"/>
  <c r="AC312" i="87"/>
  <c r="B340" i="87"/>
  <c r="CD339" i="87"/>
  <c r="CB339" i="87"/>
  <c r="BZ339" i="87"/>
  <c r="BX339" i="87"/>
  <c r="BV339" i="87"/>
  <c r="BT339" i="87"/>
  <c r="BR339" i="87"/>
  <c r="BP339" i="87"/>
  <c r="BN339" i="87"/>
  <c r="BL339" i="87"/>
  <c r="BJ339" i="87"/>
  <c r="BH339" i="87"/>
  <c r="Z339" i="87"/>
  <c r="BB339" i="87" s="1"/>
  <c r="P339" i="87"/>
  <c r="D339" i="87" s="1"/>
  <c r="C339" i="87"/>
  <c r="N339" i="87" s="1"/>
  <c r="CC339" i="87"/>
  <c r="CA339" i="87"/>
  <c r="BY339" i="87"/>
  <c r="BW339" i="87"/>
  <c r="BU339" i="87"/>
  <c r="BS339" i="87"/>
  <c r="BQ339" i="87"/>
  <c r="BO339" i="87"/>
  <c r="BM339" i="87"/>
  <c r="BK339" i="87"/>
  <c r="BI339" i="87"/>
  <c r="BG339" i="87"/>
  <c r="AE339" i="87"/>
  <c r="W338" i="87"/>
  <c r="S338" i="87"/>
  <c r="L338" i="87"/>
  <c r="V338" i="87"/>
  <c r="R338" i="87"/>
  <c r="K338" i="87"/>
  <c r="A338" i="87"/>
  <c r="CF338" i="87"/>
  <c r="E338" i="87" s="1"/>
  <c r="U337" i="87"/>
  <c r="J337" i="87"/>
  <c r="T336" i="87"/>
  <c r="AG338" i="87"/>
  <c r="AH338" i="87" s="1"/>
  <c r="AI338" i="87" s="1"/>
  <c r="AJ338" i="87" s="1"/>
  <c r="AK338" i="87" s="1"/>
  <c r="AL338" i="87" s="1"/>
  <c r="AM338" i="87" s="1"/>
  <c r="AN338" i="87" s="1"/>
  <c r="AO338" i="87" s="1"/>
  <c r="AP338" i="87" s="1"/>
  <c r="AQ338" i="87" s="1"/>
  <c r="AR338" i="87" s="1"/>
  <c r="AS338" i="87" s="1"/>
  <c r="AT338" i="87" s="1"/>
  <c r="AU338" i="87" s="1"/>
  <c r="AV338" i="87" s="1"/>
  <c r="AW338" i="87" s="1"/>
  <c r="AX338" i="87" s="1"/>
  <c r="AY338" i="87" s="1"/>
  <c r="AZ338" i="87" s="1"/>
  <c r="BA338" i="87" s="1"/>
  <c r="X337" i="87"/>
  <c r="Y337" i="87" s="1"/>
  <c r="AA337" i="87"/>
  <c r="AB337" i="87" s="1"/>
  <c r="Q337" i="87"/>
  <c r="K325" i="74"/>
  <c r="R326" i="74"/>
  <c r="BB329" i="74"/>
  <c r="BB328" i="74" s="1"/>
  <c r="BB327" i="74" s="1"/>
  <c r="BB326" i="74" s="1"/>
  <c r="BB325" i="74" s="1"/>
  <c r="BB324" i="74" s="1"/>
  <c r="BB323" i="74" s="1"/>
  <c r="L315" i="74"/>
  <c r="Q316" i="74"/>
  <c r="B448" i="74"/>
  <c r="CF335" i="74"/>
  <c r="E335" i="74" s="1"/>
  <c r="AA323" i="74"/>
  <c r="AB323" i="74" s="1"/>
  <c r="Y323" i="74"/>
  <c r="S334" i="74"/>
  <c r="J334" i="74" s="1"/>
  <c r="V334" i="74"/>
  <c r="A334" i="74"/>
  <c r="AA329" i="74"/>
  <c r="AB329" i="74" s="1"/>
  <c r="Y329" i="74"/>
  <c r="S329" i="74"/>
  <c r="J329" i="74" s="1"/>
  <c r="CE336" i="74"/>
  <c r="P336" i="74" s="1"/>
  <c r="D336" i="74" s="1"/>
  <c r="Z337" i="74"/>
  <c r="BG337" i="74"/>
  <c r="BI337" i="74"/>
  <c r="BK337" i="74"/>
  <c r="BM337" i="74"/>
  <c r="BO337" i="74"/>
  <c r="BQ337" i="74"/>
  <c r="BS337" i="74"/>
  <c r="BU337" i="74"/>
  <c r="BW337" i="74"/>
  <c r="BY337" i="74"/>
  <c r="CA337" i="74"/>
  <c r="CC337" i="74"/>
  <c r="C337" i="74"/>
  <c r="N337" i="74" s="1"/>
  <c r="BH337" i="74"/>
  <c r="BJ337" i="74"/>
  <c r="BL337" i="74"/>
  <c r="BN337" i="74"/>
  <c r="BP337" i="74"/>
  <c r="BR337" i="74"/>
  <c r="BT337" i="74"/>
  <c r="BV337" i="74"/>
  <c r="BX337" i="74"/>
  <c r="BZ337" i="74"/>
  <c r="CB337" i="74"/>
  <c r="CD337" i="74"/>
  <c r="AA324" i="74"/>
  <c r="AB324" i="74" s="1"/>
  <c r="Y324" i="74"/>
  <c r="AA327" i="74"/>
  <c r="AB327" i="74" s="1"/>
  <c r="Y327" i="74"/>
  <c r="M333" i="74"/>
  <c r="AA328" i="74"/>
  <c r="AB328" i="74" s="1"/>
  <c r="S328" i="74"/>
  <c r="J328" i="74" s="1"/>
  <c r="Y328" i="74"/>
  <c r="AA326" i="74"/>
  <c r="AB326" i="74" s="1"/>
  <c r="Y326" i="74"/>
  <c r="AA325" i="74"/>
  <c r="AB325" i="74" s="1"/>
  <c r="Y325" i="74"/>
  <c r="AD312" i="87" l="1"/>
  <c r="AC313" i="87"/>
  <c r="T337" i="87"/>
  <c r="U338" i="87"/>
  <c r="J338" i="87"/>
  <c r="AA338" i="87"/>
  <c r="AB338" i="87" s="1"/>
  <c r="Q338" i="87"/>
  <c r="X338" i="87"/>
  <c r="Y338" i="87" s="1"/>
  <c r="AG339" i="87"/>
  <c r="AH339" i="87" s="1"/>
  <c r="AI339" i="87" s="1"/>
  <c r="AJ339" i="87" s="1"/>
  <c r="AK339" i="87" s="1"/>
  <c r="AL339" i="87" s="1"/>
  <c r="AM339" i="87" s="1"/>
  <c r="AN339" i="87" s="1"/>
  <c r="AO339" i="87" s="1"/>
  <c r="AP339" i="87" s="1"/>
  <c r="AQ339" i="87" s="1"/>
  <c r="AR339" i="87" s="1"/>
  <c r="AS339" i="87" s="1"/>
  <c r="AT339" i="87" s="1"/>
  <c r="AU339" i="87" s="1"/>
  <c r="AV339" i="87" s="1"/>
  <c r="AW339" i="87" s="1"/>
  <c r="AX339" i="87" s="1"/>
  <c r="AY339" i="87" s="1"/>
  <c r="AZ339" i="87" s="1"/>
  <c r="BA339" i="87" s="1"/>
  <c r="V339" i="87"/>
  <c r="R339" i="87"/>
  <c r="K339" i="87"/>
  <c r="A339" i="87"/>
  <c r="W339" i="87"/>
  <c r="S339" i="87"/>
  <c r="L339" i="87"/>
  <c r="CE339" i="87"/>
  <c r="CF339" i="87" s="1"/>
  <c r="E339" i="87" s="1"/>
  <c r="CC340" i="87"/>
  <c r="CA340" i="87"/>
  <c r="BY340" i="87"/>
  <c r="BW340" i="87"/>
  <c r="BU340" i="87"/>
  <c r="BS340" i="87"/>
  <c r="BQ340" i="87"/>
  <c r="BO340" i="87"/>
  <c r="BM340" i="87"/>
  <c r="BK340" i="87"/>
  <c r="BI340" i="87"/>
  <c r="BG340" i="87"/>
  <c r="AE340" i="87"/>
  <c r="B341" i="87"/>
  <c r="CD340" i="87"/>
  <c r="CB340" i="87"/>
  <c r="BZ340" i="87"/>
  <c r="BX340" i="87"/>
  <c r="BV340" i="87"/>
  <c r="BT340" i="87"/>
  <c r="BR340" i="87"/>
  <c r="BP340" i="87"/>
  <c r="BN340" i="87"/>
  <c r="BL340" i="87"/>
  <c r="BJ340" i="87"/>
  <c r="BH340" i="87"/>
  <c r="CE340" i="87" s="1"/>
  <c r="Z340" i="87"/>
  <c r="BB340" i="87" s="1"/>
  <c r="P340" i="87"/>
  <c r="D340" i="87" s="1"/>
  <c r="C340" i="87"/>
  <c r="N340" i="87" s="1"/>
  <c r="L316" i="74"/>
  <c r="Q317" i="74"/>
  <c r="K326" i="74"/>
  <c r="R327" i="74"/>
  <c r="B449" i="74"/>
  <c r="CF336" i="74"/>
  <c r="E336" i="74" s="1"/>
  <c r="Z338" i="74"/>
  <c r="BG338" i="74"/>
  <c r="BI338" i="74"/>
  <c r="BK338" i="74"/>
  <c r="BM338" i="74"/>
  <c r="BO338" i="74"/>
  <c r="BQ338" i="74"/>
  <c r="BS338" i="74"/>
  <c r="BU338" i="74"/>
  <c r="BW338" i="74"/>
  <c r="BY338" i="74"/>
  <c r="CA338" i="74"/>
  <c r="CC338" i="74"/>
  <c r="C338" i="74"/>
  <c r="N338" i="74" s="1"/>
  <c r="BH338" i="74"/>
  <c r="BJ338" i="74"/>
  <c r="BL338" i="74"/>
  <c r="BN338" i="74"/>
  <c r="BP338" i="74"/>
  <c r="BR338" i="74"/>
  <c r="BT338" i="74"/>
  <c r="BV338" i="74"/>
  <c r="BX338" i="74"/>
  <c r="BZ338" i="74"/>
  <c r="CB338" i="74"/>
  <c r="CD338" i="74"/>
  <c r="U328" i="74"/>
  <c r="U329" i="74" s="1"/>
  <c r="U330" i="74" s="1"/>
  <c r="U331" i="74" s="1"/>
  <c r="U332" i="74" s="1"/>
  <c r="U333" i="74" s="1"/>
  <c r="U334" i="74" s="1"/>
  <c r="CE337" i="74"/>
  <c r="P337" i="74" s="1"/>
  <c r="D337" i="74" s="1"/>
  <c r="M334" i="74"/>
  <c r="AD313" i="87" l="1"/>
  <c r="AC314" i="87"/>
  <c r="W340" i="87"/>
  <c r="S340" i="87"/>
  <c r="L340" i="87"/>
  <c r="V340" i="87"/>
  <c r="R340" i="87"/>
  <c r="K340" i="87"/>
  <c r="A340" i="87"/>
  <c r="T338" i="87"/>
  <c r="B342" i="87"/>
  <c r="CD341" i="87"/>
  <c r="CB341" i="87"/>
  <c r="BZ341" i="87"/>
  <c r="BX341" i="87"/>
  <c r="BV341" i="87"/>
  <c r="BT341" i="87"/>
  <c r="BR341" i="87"/>
  <c r="BP341" i="87"/>
  <c r="BN341" i="87"/>
  <c r="BL341" i="87"/>
  <c r="BJ341" i="87"/>
  <c r="BH341" i="87"/>
  <c r="Z341" i="87"/>
  <c r="BB341" i="87" s="1"/>
  <c r="P341" i="87"/>
  <c r="D341" i="87" s="1"/>
  <c r="C341" i="87"/>
  <c r="N341" i="87" s="1"/>
  <c r="CC341" i="87"/>
  <c r="CA341" i="87"/>
  <c r="BY341" i="87"/>
  <c r="BW341" i="87"/>
  <c r="BU341" i="87"/>
  <c r="BS341" i="87"/>
  <c r="BQ341" i="87"/>
  <c r="BO341" i="87"/>
  <c r="BM341" i="87"/>
  <c r="BK341" i="87"/>
  <c r="BI341" i="87"/>
  <c r="BG341" i="87"/>
  <c r="AE341" i="87"/>
  <c r="CF340" i="87"/>
  <c r="E340" i="87" s="1"/>
  <c r="U339" i="87"/>
  <c r="J339" i="87"/>
  <c r="AG340" i="87"/>
  <c r="AH340" i="87" s="1"/>
  <c r="AI340" i="87" s="1"/>
  <c r="AJ340" i="87" s="1"/>
  <c r="AK340" i="87" s="1"/>
  <c r="AL340" i="87" s="1"/>
  <c r="AM340" i="87" s="1"/>
  <c r="AN340" i="87" s="1"/>
  <c r="AO340" i="87" s="1"/>
  <c r="AP340" i="87" s="1"/>
  <c r="AQ340" i="87" s="1"/>
  <c r="AR340" i="87" s="1"/>
  <c r="AS340" i="87" s="1"/>
  <c r="AT340" i="87" s="1"/>
  <c r="AU340" i="87" s="1"/>
  <c r="AV340" i="87" s="1"/>
  <c r="AW340" i="87" s="1"/>
  <c r="AX340" i="87" s="1"/>
  <c r="AY340" i="87" s="1"/>
  <c r="AZ340" i="87" s="1"/>
  <c r="BA340" i="87" s="1"/>
  <c r="X339" i="87"/>
  <c r="Y339" i="87" s="1"/>
  <c r="AA339" i="87"/>
  <c r="AB339" i="87" s="1"/>
  <c r="Q339" i="87"/>
  <c r="K327" i="74"/>
  <c r="R328" i="74"/>
  <c r="Q318" i="74"/>
  <c r="L317" i="74"/>
  <c r="B450" i="74"/>
  <c r="CF337" i="74"/>
  <c r="E337" i="74" s="1"/>
  <c r="CE338" i="74"/>
  <c r="P338" i="74" s="1"/>
  <c r="D338" i="74" s="1"/>
  <c r="Z339" i="74"/>
  <c r="BG339" i="74"/>
  <c r="BI339" i="74"/>
  <c r="BK339" i="74"/>
  <c r="BM339" i="74"/>
  <c r="BO339" i="74"/>
  <c r="BQ339" i="74"/>
  <c r="BS339" i="74"/>
  <c r="C339" i="74"/>
  <c r="N339" i="74" s="1"/>
  <c r="BH339" i="74"/>
  <c r="BJ339" i="74"/>
  <c r="BL339" i="74"/>
  <c r="BN339" i="74"/>
  <c r="BP339" i="74"/>
  <c r="BR339" i="74"/>
  <c r="BT339" i="74"/>
  <c r="BV339" i="74"/>
  <c r="BX339" i="74"/>
  <c r="BZ339" i="74"/>
  <c r="CB339" i="74"/>
  <c r="CD339" i="74"/>
  <c r="BW339" i="74"/>
  <c r="CA339" i="74"/>
  <c r="BU339" i="74"/>
  <c r="BY339" i="74"/>
  <c r="CC339" i="74"/>
  <c r="AD314" i="87" l="1"/>
  <c r="AC315" i="87"/>
  <c r="T339" i="87"/>
  <c r="AG341" i="87"/>
  <c r="AH341" i="87" s="1"/>
  <c r="AI341" i="87" s="1"/>
  <c r="AJ341" i="87" s="1"/>
  <c r="AK341" i="87" s="1"/>
  <c r="AL341" i="87" s="1"/>
  <c r="AM341" i="87" s="1"/>
  <c r="AN341" i="87" s="1"/>
  <c r="AO341" i="87" s="1"/>
  <c r="AP341" i="87" s="1"/>
  <c r="AQ341" i="87" s="1"/>
  <c r="AR341" i="87" s="1"/>
  <c r="AS341" i="87" s="1"/>
  <c r="AT341" i="87" s="1"/>
  <c r="AU341" i="87" s="1"/>
  <c r="AV341" i="87" s="1"/>
  <c r="AW341" i="87" s="1"/>
  <c r="AX341" i="87" s="1"/>
  <c r="AY341" i="87" s="1"/>
  <c r="AZ341" i="87" s="1"/>
  <c r="BA341" i="87" s="1"/>
  <c r="V341" i="87"/>
  <c r="R341" i="87"/>
  <c r="K341" i="87"/>
  <c r="A341" i="87"/>
  <c r="W341" i="87"/>
  <c r="S341" i="87"/>
  <c r="L341" i="87"/>
  <c r="CE341" i="87"/>
  <c r="CC342" i="87"/>
  <c r="CA342" i="87"/>
  <c r="BY342" i="87"/>
  <c r="BW342" i="87"/>
  <c r="BU342" i="87"/>
  <c r="BS342" i="87"/>
  <c r="BQ342" i="87"/>
  <c r="BO342" i="87"/>
  <c r="BM342" i="87"/>
  <c r="BK342" i="87"/>
  <c r="BI342" i="87"/>
  <c r="BG342" i="87"/>
  <c r="AE342" i="87"/>
  <c r="B343" i="87"/>
  <c r="CD342" i="87"/>
  <c r="CB342" i="87"/>
  <c r="BZ342" i="87"/>
  <c r="BX342" i="87"/>
  <c r="BV342" i="87"/>
  <c r="BT342" i="87"/>
  <c r="BR342" i="87"/>
  <c r="BP342" i="87"/>
  <c r="BN342" i="87"/>
  <c r="BL342" i="87"/>
  <c r="BJ342" i="87"/>
  <c r="BH342" i="87"/>
  <c r="CE342" i="87" s="1"/>
  <c r="Z342" i="87"/>
  <c r="BB342" i="87" s="1"/>
  <c r="P342" i="87"/>
  <c r="D342" i="87" s="1"/>
  <c r="C342" i="87"/>
  <c r="N342" i="87" s="1"/>
  <c r="U340" i="87"/>
  <c r="J340" i="87"/>
  <c r="CF341" i="87"/>
  <c r="E341" i="87" s="1"/>
  <c r="AA340" i="87"/>
  <c r="AB340" i="87" s="1"/>
  <c r="Q340" i="87"/>
  <c r="X340" i="87"/>
  <c r="Y340" i="87" s="1"/>
  <c r="L318" i="74"/>
  <c r="Q319" i="74"/>
  <c r="R329" i="74"/>
  <c r="K328" i="74"/>
  <c r="B451" i="74"/>
  <c r="S337" i="74"/>
  <c r="J337" i="74" s="1"/>
  <c r="V337" i="74"/>
  <c r="A337" i="74"/>
  <c r="CE339" i="74"/>
  <c r="P339" i="74" s="1"/>
  <c r="D339" i="74" s="1"/>
  <c r="Z340" i="74"/>
  <c r="BG340" i="74"/>
  <c r="BI340" i="74"/>
  <c r="BK340" i="74"/>
  <c r="BM340" i="74"/>
  <c r="BO340" i="74"/>
  <c r="BQ340" i="74"/>
  <c r="BS340" i="74"/>
  <c r="BU340" i="74"/>
  <c r="BW340" i="74"/>
  <c r="BY340" i="74"/>
  <c r="CA340" i="74"/>
  <c r="CC340" i="74"/>
  <c r="C340" i="74"/>
  <c r="N340" i="74" s="1"/>
  <c r="BH340" i="74"/>
  <c r="BJ340" i="74"/>
  <c r="BL340" i="74"/>
  <c r="BN340" i="74"/>
  <c r="BP340" i="74"/>
  <c r="BR340" i="74"/>
  <c r="BT340" i="74"/>
  <c r="BV340" i="74"/>
  <c r="BX340" i="74"/>
  <c r="BZ340" i="74"/>
  <c r="CB340" i="74"/>
  <c r="CD340" i="74"/>
  <c r="CF338" i="74"/>
  <c r="E338" i="74" s="1"/>
  <c r="AD315" i="87" l="1"/>
  <c r="AC316" i="87"/>
  <c r="W342" i="87"/>
  <c r="S342" i="87"/>
  <c r="L342" i="87"/>
  <c r="V342" i="87"/>
  <c r="R342" i="87"/>
  <c r="K342" i="87"/>
  <c r="A342" i="87"/>
  <c r="CF342" i="87"/>
  <c r="E342" i="87" s="1"/>
  <c r="B344" i="87"/>
  <c r="CD343" i="87"/>
  <c r="CB343" i="87"/>
  <c r="BZ343" i="87"/>
  <c r="BX343" i="87"/>
  <c r="BV343" i="87"/>
  <c r="BT343" i="87"/>
  <c r="BR343" i="87"/>
  <c r="BP343" i="87"/>
  <c r="BN343" i="87"/>
  <c r="BL343" i="87"/>
  <c r="BJ343" i="87"/>
  <c r="BH343" i="87"/>
  <c r="Z343" i="87"/>
  <c r="BB343" i="87" s="1"/>
  <c r="P343" i="87"/>
  <c r="D343" i="87" s="1"/>
  <c r="C343" i="87"/>
  <c r="N343" i="87" s="1"/>
  <c r="CC343" i="87"/>
  <c r="CA343" i="87"/>
  <c r="BY343" i="87"/>
  <c r="BW343" i="87"/>
  <c r="BU343" i="87"/>
  <c r="BS343" i="87"/>
  <c r="BQ343" i="87"/>
  <c r="BO343" i="87"/>
  <c r="BM343" i="87"/>
  <c r="BK343" i="87"/>
  <c r="BI343" i="87"/>
  <c r="BG343" i="87"/>
  <c r="AE343" i="87"/>
  <c r="U341" i="87"/>
  <c r="J341" i="87"/>
  <c r="T340" i="87"/>
  <c r="AG342" i="87"/>
  <c r="AH342" i="87" s="1"/>
  <c r="AI342" i="87" s="1"/>
  <c r="AJ342" i="87" s="1"/>
  <c r="AK342" i="87" s="1"/>
  <c r="AL342" i="87" s="1"/>
  <c r="AM342" i="87" s="1"/>
  <c r="AN342" i="87" s="1"/>
  <c r="AO342" i="87" s="1"/>
  <c r="AP342" i="87" s="1"/>
  <c r="AQ342" i="87" s="1"/>
  <c r="AR342" i="87" s="1"/>
  <c r="AS342" i="87" s="1"/>
  <c r="AT342" i="87" s="1"/>
  <c r="AU342" i="87" s="1"/>
  <c r="AV342" i="87" s="1"/>
  <c r="AW342" i="87" s="1"/>
  <c r="AX342" i="87" s="1"/>
  <c r="AY342" i="87" s="1"/>
  <c r="AZ342" i="87" s="1"/>
  <c r="BA342" i="87" s="1"/>
  <c r="X341" i="87"/>
  <c r="Y341" i="87" s="1"/>
  <c r="AA341" i="87"/>
  <c r="AB341" i="87" s="1"/>
  <c r="Q341" i="87"/>
  <c r="K329" i="74"/>
  <c r="R330" i="74"/>
  <c r="Q320" i="74"/>
  <c r="L319" i="74"/>
  <c r="B452" i="74"/>
  <c r="S338" i="74"/>
  <c r="J338" i="74" s="1"/>
  <c r="V338" i="74"/>
  <c r="A338" i="74"/>
  <c r="V336" i="74"/>
  <c r="A336" i="74"/>
  <c r="V335" i="74"/>
  <c r="A335" i="74"/>
  <c r="CF339" i="74"/>
  <c r="E339" i="74" s="1"/>
  <c r="CE340" i="74"/>
  <c r="P340" i="74" s="1"/>
  <c r="D340" i="74" s="1"/>
  <c r="Z341" i="74"/>
  <c r="BG341" i="74"/>
  <c r="BI341" i="74"/>
  <c r="BK341" i="74"/>
  <c r="BM341" i="74"/>
  <c r="BO341" i="74"/>
  <c r="BQ341" i="74"/>
  <c r="BS341" i="74"/>
  <c r="BU341" i="74"/>
  <c r="BW341" i="74"/>
  <c r="BY341" i="74"/>
  <c r="CA341" i="74"/>
  <c r="CC341" i="74"/>
  <c r="C341" i="74"/>
  <c r="N341" i="74" s="1"/>
  <c r="BH341" i="74"/>
  <c r="BJ341" i="74"/>
  <c r="BL341" i="74"/>
  <c r="BN341" i="74"/>
  <c r="BP341" i="74"/>
  <c r="BR341" i="74"/>
  <c r="BT341" i="74"/>
  <c r="BV341" i="74"/>
  <c r="BX341" i="74"/>
  <c r="BZ341" i="74"/>
  <c r="CB341" i="74"/>
  <c r="CD341" i="74"/>
  <c r="M337" i="74"/>
  <c r="AD316" i="87" l="1"/>
  <c r="AC317" i="87"/>
  <c r="T341" i="87"/>
  <c r="U342" i="87"/>
  <c r="J342" i="87"/>
  <c r="AG343" i="87"/>
  <c r="AH343" i="87" s="1"/>
  <c r="AI343" i="87" s="1"/>
  <c r="AJ343" i="87" s="1"/>
  <c r="AK343" i="87" s="1"/>
  <c r="AL343" i="87" s="1"/>
  <c r="AM343" i="87" s="1"/>
  <c r="AN343" i="87" s="1"/>
  <c r="AO343" i="87" s="1"/>
  <c r="AP343" i="87" s="1"/>
  <c r="AQ343" i="87" s="1"/>
  <c r="AR343" i="87" s="1"/>
  <c r="AS343" i="87" s="1"/>
  <c r="AT343" i="87" s="1"/>
  <c r="AU343" i="87" s="1"/>
  <c r="AV343" i="87" s="1"/>
  <c r="AW343" i="87" s="1"/>
  <c r="AX343" i="87" s="1"/>
  <c r="AY343" i="87" s="1"/>
  <c r="AZ343" i="87" s="1"/>
  <c r="BA343" i="87" s="1"/>
  <c r="V343" i="87"/>
  <c r="R343" i="87"/>
  <c r="K343" i="87"/>
  <c r="A343" i="87"/>
  <c r="W343" i="87"/>
  <c r="S343" i="87"/>
  <c r="L343" i="87"/>
  <c r="CE343" i="87"/>
  <c r="CF343" i="87" s="1"/>
  <c r="E343" i="87" s="1"/>
  <c r="CC344" i="87"/>
  <c r="CA344" i="87"/>
  <c r="BY344" i="87"/>
  <c r="BW344" i="87"/>
  <c r="BU344" i="87"/>
  <c r="BS344" i="87"/>
  <c r="BQ344" i="87"/>
  <c r="BO344" i="87"/>
  <c r="BM344" i="87"/>
  <c r="BK344" i="87"/>
  <c r="BI344" i="87"/>
  <c r="BG344" i="87"/>
  <c r="AE344" i="87"/>
  <c r="B345" i="87"/>
  <c r="CD344" i="87"/>
  <c r="CB344" i="87"/>
  <c r="BZ344" i="87"/>
  <c r="BX344" i="87"/>
  <c r="BV344" i="87"/>
  <c r="BT344" i="87"/>
  <c r="BR344" i="87"/>
  <c r="BP344" i="87"/>
  <c r="BN344" i="87"/>
  <c r="BL344" i="87"/>
  <c r="BJ344" i="87"/>
  <c r="BH344" i="87"/>
  <c r="CE344" i="87" s="1"/>
  <c r="Z344" i="87"/>
  <c r="BB344" i="87" s="1"/>
  <c r="P344" i="87"/>
  <c r="D344" i="87" s="1"/>
  <c r="C344" i="87"/>
  <c r="N344" i="87" s="1"/>
  <c r="AA342" i="87"/>
  <c r="AB342" i="87" s="1"/>
  <c r="Q342" i="87"/>
  <c r="X342" i="87"/>
  <c r="Y342" i="87" s="1"/>
  <c r="R331" i="74"/>
  <c r="K330" i="74"/>
  <c r="W335" i="74"/>
  <c r="X335" i="74" s="1"/>
  <c r="Y335" i="74" s="1"/>
  <c r="W334" i="74"/>
  <c r="X334" i="74" s="1"/>
  <c r="W333" i="74"/>
  <c r="X333" i="74" s="1"/>
  <c r="W330" i="74"/>
  <c r="X330" i="74" s="1"/>
  <c r="W336" i="74"/>
  <c r="X336" i="74" s="1"/>
  <c r="Y336" i="74" s="1"/>
  <c r="W331" i="74"/>
  <c r="X331" i="74" s="1"/>
  <c r="W332" i="74"/>
  <c r="X332" i="74" s="1"/>
  <c r="Q321" i="74"/>
  <c r="L320" i="74"/>
  <c r="B453" i="74"/>
  <c r="AA335" i="74"/>
  <c r="AB335" i="74" s="1"/>
  <c r="S335" i="74"/>
  <c r="J335" i="74" s="1"/>
  <c r="S336" i="74"/>
  <c r="J336" i="74" s="1"/>
  <c r="S339" i="74"/>
  <c r="J339" i="74" s="1"/>
  <c r="V339" i="74"/>
  <c r="A339" i="74"/>
  <c r="CE341" i="74"/>
  <c r="P341" i="74" s="1"/>
  <c r="D341" i="74" s="1"/>
  <c r="Z342" i="74"/>
  <c r="BG342" i="74"/>
  <c r="BI342" i="74"/>
  <c r="BK342" i="74"/>
  <c r="BM342" i="74"/>
  <c r="BO342" i="74"/>
  <c r="BQ342" i="74"/>
  <c r="BS342" i="74"/>
  <c r="BU342" i="74"/>
  <c r="BW342" i="74"/>
  <c r="BY342" i="74"/>
  <c r="CA342" i="74"/>
  <c r="CC342" i="74"/>
  <c r="C342" i="74"/>
  <c r="N342" i="74" s="1"/>
  <c r="BH342" i="74"/>
  <c r="BJ342" i="74"/>
  <c r="BL342" i="74"/>
  <c r="BN342" i="74"/>
  <c r="BP342" i="74"/>
  <c r="BR342" i="74"/>
  <c r="BT342" i="74"/>
  <c r="BV342" i="74"/>
  <c r="BX342" i="74"/>
  <c r="BZ342" i="74"/>
  <c r="CB342" i="74"/>
  <c r="CD342" i="74"/>
  <c r="CF340" i="74"/>
  <c r="E340" i="74" s="1"/>
  <c r="M338" i="74"/>
  <c r="AD317" i="87" l="1"/>
  <c r="AC318" i="87"/>
  <c r="CF344" i="87"/>
  <c r="E344" i="87" s="1"/>
  <c r="U343" i="87"/>
  <c r="J343" i="87"/>
  <c r="AG344" i="87"/>
  <c r="AH344" i="87" s="1"/>
  <c r="AI344" i="87" s="1"/>
  <c r="AJ344" i="87" s="1"/>
  <c r="AK344" i="87" s="1"/>
  <c r="AL344" i="87" s="1"/>
  <c r="AM344" i="87" s="1"/>
  <c r="AN344" i="87" s="1"/>
  <c r="AO344" i="87" s="1"/>
  <c r="AP344" i="87" s="1"/>
  <c r="AQ344" i="87" s="1"/>
  <c r="AR344" i="87" s="1"/>
  <c r="AS344" i="87" s="1"/>
  <c r="AT344" i="87" s="1"/>
  <c r="AU344" i="87" s="1"/>
  <c r="AV344" i="87" s="1"/>
  <c r="AW344" i="87" s="1"/>
  <c r="AX344" i="87" s="1"/>
  <c r="AY344" i="87" s="1"/>
  <c r="AZ344" i="87" s="1"/>
  <c r="BA344" i="87" s="1"/>
  <c r="X343" i="87"/>
  <c r="Y343" i="87" s="1"/>
  <c r="AA343" i="87"/>
  <c r="AB343" i="87" s="1"/>
  <c r="Q343" i="87"/>
  <c r="W344" i="87"/>
  <c r="S344" i="87"/>
  <c r="L344" i="87"/>
  <c r="V344" i="87"/>
  <c r="R344" i="87"/>
  <c r="K344" i="87"/>
  <c r="A344" i="87"/>
  <c r="B346" i="87"/>
  <c r="CD345" i="87"/>
  <c r="CB345" i="87"/>
  <c r="BZ345" i="87"/>
  <c r="BX345" i="87"/>
  <c r="BV345" i="87"/>
  <c r="BT345" i="87"/>
  <c r="BR345" i="87"/>
  <c r="BP345" i="87"/>
  <c r="BN345" i="87"/>
  <c r="BL345" i="87"/>
  <c r="BJ345" i="87"/>
  <c r="BH345" i="87"/>
  <c r="Z345" i="87"/>
  <c r="BB345" i="87" s="1"/>
  <c r="P345" i="87"/>
  <c r="D345" i="87" s="1"/>
  <c r="C345" i="87"/>
  <c r="N345" i="87" s="1"/>
  <c r="CC345" i="87"/>
  <c r="CA345" i="87"/>
  <c r="BY345" i="87"/>
  <c r="BW345" i="87"/>
  <c r="BU345" i="87"/>
  <c r="BS345" i="87"/>
  <c r="BQ345" i="87"/>
  <c r="BO345" i="87"/>
  <c r="BM345" i="87"/>
  <c r="BK345" i="87"/>
  <c r="BI345" i="87"/>
  <c r="BG345" i="87"/>
  <c r="AE345" i="87"/>
  <c r="T342" i="87"/>
  <c r="AA336" i="74"/>
  <c r="AB336" i="74" s="1"/>
  <c r="Q322" i="74"/>
  <c r="L321" i="74"/>
  <c r="K331" i="74"/>
  <c r="R332" i="74"/>
  <c r="B454" i="74"/>
  <c r="CF341" i="74"/>
  <c r="E341" i="74" s="1"/>
  <c r="AA330" i="74"/>
  <c r="AB330" i="74" s="1"/>
  <c r="Y330" i="74"/>
  <c r="AA334" i="74"/>
  <c r="AB334" i="74" s="1"/>
  <c r="Y334" i="74"/>
  <c r="AA331" i="74"/>
  <c r="AB331" i="74" s="1"/>
  <c r="Y331" i="74"/>
  <c r="CE342" i="74"/>
  <c r="P342" i="74" s="1"/>
  <c r="D342" i="74" s="1"/>
  <c r="Z343" i="74"/>
  <c r="BG343" i="74"/>
  <c r="BI343" i="74"/>
  <c r="BK343" i="74"/>
  <c r="BM343" i="74"/>
  <c r="BO343" i="74"/>
  <c r="BQ343" i="74"/>
  <c r="BS343" i="74"/>
  <c r="BU343" i="74"/>
  <c r="BW343" i="74"/>
  <c r="BY343" i="74"/>
  <c r="CA343" i="74"/>
  <c r="CC343" i="74"/>
  <c r="C343" i="74"/>
  <c r="N343" i="74" s="1"/>
  <c r="BH343" i="74"/>
  <c r="BJ343" i="74"/>
  <c r="BL343" i="74"/>
  <c r="BN343" i="74"/>
  <c r="BP343" i="74"/>
  <c r="BR343" i="74"/>
  <c r="BT343" i="74"/>
  <c r="BV343" i="74"/>
  <c r="BX343" i="74"/>
  <c r="BZ343" i="74"/>
  <c r="CB343" i="74"/>
  <c r="CD343" i="74"/>
  <c r="M339" i="74"/>
  <c r="AA332" i="74"/>
  <c r="AB332" i="74" s="1"/>
  <c r="Y332" i="74"/>
  <c r="AA333" i="74"/>
  <c r="AB333" i="74" s="1"/>
  <c r="Y333" i="74"/>
  <c r="S340" i="74"/>
  <c r="J340" i="74" s="1"/>
  <c r="V340" i="74"/>
  <c r="A340" i="74"/>
  <c r="U335" i="74"/>
  <c r="U336" i="74" s="1"/>
  <c r="U337" i="74" s="1"/>
  <c r="U338" i="74" s="1"/>
  <c r="U339" i="74" s="1"/>
  <c r="AD318" i="87" l="1"/>
  <c r="AC319" i="87"/>
  <c r="AA344" i="87"/>
  <c r="AB344" i="87" s="1"/>
  <c r="Q344" i="87"/>
  <c r="X344" i="87"/>
  <c r="Y344" i="87" s="1"/>
  <c r="T343" i="87"/>
  <c r="AG345" i="87"/>
  <c r="AH345" i="87" s="1"/>
  <c r="AI345" i="87" s="1"/>
  <c r="AJ345" i="87" s="1"/>
  <c r="AK345" i="87" s="1"/>
  <c r="AL345" i="87" s="1"/>
  <c r="AM345" i="87" s="1"/>
  <c r="AN345" i="87" s="1"/>
  <c r="AO345" i="87" s="1"/>
  <c r="AP345" i="87" s="1"/>
  <c r="AQ345" i="87" s="1"/>
  <c r="AR345" i="87" s="1"/>
  <c r="AS345" i="87" s="1"/>
  <c r="AT345" i="87" s="1"/>
  <c r="AU345" i="87" s="1"/>
  <c r="AV345" i="87" s="1"/>
  <c r="AW345" i="87" s="1"/>
  <c r="AX345" i="87" s="1"/>
  <c r="AY345" i="87" s="1"/>
  <c r="AZ345" i="87" s="1"/>
  <c r="BA345" i="87" s="1"/>
  <c r="V345" i="87"/>
  <c r="R345" i="87"/>
  <c r="K345" i="87"/>
  <c r="A345" i="87"/>
  <c r="W345" i="87"/>
  <c r="S345" i="87"/>
  <c r="L345" i="87"/>
  <c r="CE345" i="87"/>
  <c r="CF345" i="87" s="1"/>
  <c r="E345" i="87" s="1"/>
  <c r="CC346" i="87"/>
  <c r="CA346" i="87"/>
  <c r="BY346" i="87"/>
  <c r="BW346" i="87"/>
  <c r="BU346" i="87"/>
  <c r="BS346" i="87"/>
  <c r="BQ346" i="87"/>
  <c r="BO346" i="87"/>
  <c r="BM346" i="87"/>
  <c r="BK346" i="87"/>
  <c r="BI346" i="87"/>
  <c r="BG346" i="87"/>
  <c r="AE346" i="87"/>
  <c r="B347" i="87"/>
  <c r="CD346" i="87"/>
  <c r="CB346" i="87"/>
  <c r="BZ346" i="87"/>
  <c r="BX346" i="87"/>
  <c r="BV346" i="87"/>
  <c r="BT346" i="87"/>
  <c r="BR346" i="87"/>
  <c r="BP346" i="87"/>
  <c r="BN346" i="87"/>
  <c r="BL346" i="87"/>
  <c r="BJ346" i="87"/>
  <c r="BH346" i="87"/>
  <c r="CE346" i="87" s="1"/>
  <c r="Z346" i="87"/>
  <c r="BB346" i="87" s="1"/>
  <c r="P346" i="87"/>
  <c r="D346" i="87" s="1"/>
  <c r="C346" i="87"/>
  <c r="N346" i="87" s="1"/>
  <c r="U344" i="87"/>
  <c r="J344" i="87"/>
  <c r="Q323" i="74"/>
  <c r="L322" i="74"/>
  <c r="BB336" i="74"/>
  <c r="BB335" i="74" s="1"/>
  <c r="BB334" i="74" s="1"/>
  <c r="BB333" i="74" s="1"/>
  <c r="BB332" i="74" s="1"/>
  <c r="BB331" i="74" s="1"/>
  <c r="BB330" i="74" s="1"/>
  <c r="K332" i="74"/>
  <c r="R333" i="74"/>
  <c r="CF342" i="74"/>
  <c r="E342" i="74" s="1"/>
  <c r="B455" i="74"/>
  <c r="S341" i="74"/>
  <c r="J341" i="74" s="1"/>
  <c r="V341" i="74"/>
  <c r="A341" i="74"/>
  <c r="Z344" i="74"/>
  <c r="BG344" i="74"/>
  <c r="BI344" i="74"/>
  <c r="BK344" i="74"/>
  <c r="BM344" i="74"/>
  <c r="BO344" i="74"/>
  <c r="BQ344" i="74"/>
  <c r="BS344" i="74"/>
  <c r="BU344" i="74"/>
  <c r="BW344" i="74"/>
  <c r="BY344" i="74"/>
  <c r="CA344" i="74"/>
  <c r="CC344" i="74"/>
  <c r="C344" i="74"/>
  <c r="N344" i="74" s="1"/>
  <c r="BH344" i="74"/>
  <c r="BJ344" i="74"/>
  <c r="BL344" i="74"/>
  <c r="BN344" i="74"/>
  <c r="BP344" i="74"/>
  <c r="BR344" i="74"/>
  <c r="BT344" i="74"/>
  <c r="BV344" i="74"/>
  <c r="BX344" i="74"/>
  <c r="BZ344" i="74"/>
  <c r="CB344" i="74"/>
  <c r="CD344" i="74"/>
  <c r="M340" i="74"/>
  <c r="U340" i="74"/>
  <c r="CE343" i="74"/>
  <c r="P343" i="74" s="1"/>
  <c r="D343" i="74" s="1"/>
  <c r="AD319" i="87" l="1"/>
  <c r="AC320" i="87"/>
  <c r="B348" i="87"/>
  <c r="CD347" i="87"/>
  <c r="CB347" i="87"/>
  <c r="BZ347" i="87"/>
  <c r="BX347" i="87"/>
  <c r="BV347" i="87"/>
  <c r="BT347" i="87"/>
  <c r="BR347" i="87"/>
  <c r="BP347" i="87"/>
  <c r="BN347" i="87"/>
  <c r="BL347" i="87"/>
  <c r="BJ347" i="87"/>
  <c r="BH347" i="87"/>
  <c r="Z347" i="87"/>
  <c r="BB347" i="87" s="1"/>
  <c r="P347" i="87"/>
  <c r="D347" i="87" s="1"/>
  <c r="C347" i="87"/>
  <c r="N347" i="87" s="1"/>
  <c r="CC347" i="87"/>
  <c r="CA347" i="87"/>
  <c r="BY347" i="87"/>
  <c r="BW347" i="87"/>
  <c r="BU347" i="87"/>
  <c r="BS347" i="87"/>
  <c r="BQ347" i="87"/>
  <c r="BO347" i="87"/>
  <c r="BM347" i="87"/>
  <c r="BK347" i="87"/>
  <c r="BI347" i="87"/>
  <c r="BG347" i="87"/>
  <c r="AE347" i="87"/>
  <c r="U345" i="87"/>
  <c r="J345" i="87"/>
  <c r="T344" i="87"/>
  <c r="AG346" i="87"/>
  <c r="AH346" i="87" s="1"/>
  <c r="AI346" i="87" s="1"/>
  <c r="AJ346" i="87" s="1"/>
  <c r="AK346" i="87" s="1"/>
  <c r="AL346" i="87" s="1"/>
  <c r="AM346" i="87" s="1"/>
  <c r="AN346" i="87" s="1"/>
  <c r="AO346" i="87" s="1"/>
  <c r="AP346" i="87" s="1"/>
  <c r="AQ346" i="87" s="1"/>
  <c r="AR346" i="87" s="1"/>
  <c r="AS346" i="87" s="1"/>
  <c r="AT346" i="87" s="1"/>
  <c r="AU346" i="87" s="1"/>
  <c r="AV346" i="87" s="1"/>
  <c r="AW346" i="87" s="1"/>
  <c r="AX346" i="87" s="1"/>
  <c r="AY346" i="87" s="1"/>
  <c r="AZ346" i="87" s="1"/>
  <c r="BA346" i="87" s="1"/>
  <c r="X345" i="87"/>
  <c r="Y345" i="87" s="1"/>
  <c r="AA345" i="87"/>
  <c r="AB345" i="87" s="1"/>
  <c r="Q345" i="87"/>
  <c r="W346" i="87"/>
  <c r="S346" i="87"/>
  <c r="L346" i="87"/>
  <c r="V346" i="87"/>
  <c r="R346" i="87"/>
  <c r="K346" i="87"/>
  <c r="A346" i="87"/>
  <c r="CF346" i="87"/>
  <c r="E346" i="87" s="1"/>
  <c r="K333" i="74"/>
  <c r="R334" i="74"/>
  <c r="L323" i="74"/>
  <c r="Q324" i="74"/>
  <c r="B456" i="74"/>
  <c r="CF343" i="74"/>
  <c r="E343" i="74" s="1"/>
  <c r="CE344" i="74"/>
  <c r="P344" i="74" s="1"/>
  <c r="D344" i="74" s="1"/>
  <c r="Z345" i="74"/>
  <c r="BG345" i="74"/>
  <c r="BI345" i="74"/>
  <c r="BK345" i="74"/>
  <c r="BM345" i="74"/>
  <c r="BO345" i="74"/>
  <c r="BQ345" i="74"/>
  <c r="BS345" i="74"/>
  <c r="BU345" i="74"/>
  <c r="BW345" i="74"/>
  <c r="BY345" i="74"/>
  <c r="CA345" i="74"/>
  <c r="CC345" i="74"/>
  <c r="C345" i="74"/>
  <c r="N345" i="74" s="1"/>
  <c r="BH345" i="74"/>
  <c r="BJ345" i="74"/>
  <c r="BL345" i="74"/>
  <c r="BN345" i="74"/>
  <c r="BP345" i="74"/>
  <c r="BR345" i="74"/>
  <c r="BT345" i="74"/>
  <c r="BV345" i="74"/>
  <c r="BX345" i="74"/>
  <c r="BZ345" i="74"/>
  <c r="CB345" i="74"/>
  <c r="CD345" i="74"/>
  <c r="M341" i="74"/>
  <c r="U341" i="74"/>
  <c r="AD320" i="87" l="1"/>
  <c r="AC321" i="87"/>
  <c r="AA346" i="87"/>
  <c r="AB346" i="87" s="1"/>
  <c r="Q346" i="87"/>
  <c r="X346" i="87"/>
  <c r="Y346" i="87" s="1"/>
  <c r="U346" i="87"/>
  <c r="J346" i="87"/>
  <c r="T345" i="87"/>
  <c r="AG347" i="87"/>
  <c r="AH347" i="87" s="1"/>
  <c r="AI347" i="87" s="1"/>
  <c r="AJ347" i="87" s="1"/>
  <c r="AK347" i="87" s="1"/>
  <c r="AL347" i="87" s="1"/>
  <c r="AM347" i="87" s="1"/>
  <c r="AN347" i="87" s="1"/>
  <c r="AO347" i="87" s="1"/>
  <c r="AP347" i="87" s="1"/>
  <c r="AQ347" i="87" s="1"/>
  <c r="AR347" i="87" s="1"/>
  <c r="AS347" i="87" s="1"/>
  <c r="AT347" i="87" s="1"/>
  <c r="AU347" i="87" s="1"/>
  <c r="AV347" i="87" s="1"/>
  <c r="AW347" i="87" s="1"/>
  <c r="AX347" i="87" s="1"/>
  <c r="AY347" i="87" s="1"/>
  <c r="AZ347" i="87" s="1"/>
  <c r="BA347" i="87" s="1"/>
  <c r="V347" i="87"/>
  <c r="R347" i="87"/>
  <c r="K347" i="87"/>
  <c r="A347" i="87"/>
  <c r="W347" i="87"/>
  <c r="S347" i="87"/>
  <c r="L347" i="87"/>
  <c r="CE347" i="87"/>
  <c r="CF347" i="87" s="1"/>
  <c r="E347" i="87" s="1"/>
  <c r="CC348" i="87"/>
  <c r="CA348" i="87"/>
  <c r="BY348" i="87"/>
  <c r="BW348" i="87"/>
  <c r="BU348" i="87"/>
  <c r="BS348" i="87"/>
  <c r="BQ348" i="87"/>
  <c r="BO348" i="87"/>
  <c r="BM348" i="87"/>
  <c r="BK348" i="87"/>
  <c r="BI348" i="87"/>
  <c r="BG348" i="87"/>
  <c r="AE348" i="87"/>
  <c r="B349" i="87"/>
  <c r="CD348" i="87"/>
  <c r="CB348" i="87"/>
  <c r="BZ348" i="87"/>
  <c r="BX348" i="87"/>
  <c r="BV348" i="87"/>
  <c r="BT348" i="87"/>
  <c r="BR348" i="87"/>
  <c r="BP348" i="87"/>
  <c r="BN348" i="87"/>
  <c r="BL348" i="87"/>
  <c r="BJ348" i="87"/>
  <c r="BH348" i="87"/>
  <c r="CE348" i="87" s="1"/>
  <c r="Z348" i="87"/>
  <c r="BB348" i="87" s="1"/>
  <c r="P348" i="87"/>
  <c r="D348" i="87" s="1"/>
  <c r="C348" i="87"/>
  <c r="N348" i="87" s="1"/>
  <c r="Q325" i="74"/>
  <c r="L324" i="74"/>
  <c r="K334" i="74"/>
  <c r="R335" i="74"/>
  <c r="B457" i="74"/>
  <c r="CE345" i="74"/>
  <c r="P345" i="74" s="1"/>
  <c r="D345" i="74" s="1"/>
  <c r="CF344" i="74"/>
  <c r="E344" i="74" s="1"/>
  <c r="Z346" i="74"/>
  <c r="BG346" i="74"/>
  <c r="BI346" i="74"/>
  <c r="BK346" i="74"/>
  <c r="BM346" i="74"/>
  <c r="BO346" i="74"/>
  <c r="BQ346" i="74"/>
  <c r="BS346" i="74"/>
  <c r="BU346" i="74"/>
  <c r="BW346" i="74"/>
  <c r="BY346" i="74"/>
  <c r="CA346" i="74"/>
  <c r="CC346" i="74"/>
  <c r="C346" i="74"/>
  <c r="N346" i="74" s="1"/>
  <c r="BH346" i="74"/>
  <c r="BJ346" i="74"/>
  <c r="BL346" i="74"/>
  <c r="BN346" i="74"/>
  <c r="BP346" i="74"/>
  <c r="BR346" i="74"/>
  <c r="BT346" i="74"/>
  <c r="BV346" i="74"/>
  <c r="BX346" i="74"/>
  <c r="BZ346" i="74"/>
  <c r="CB346" i="74"/>
  <c r="CD346" i="74"/>
  <c r="AD321" i="87" l="1"/>
  <c r="AC322" i="87"/>
  <c r="W348" i="87"/>
  <c r="S348" i="87"/>
  <c r="L348" i="87"/>
  <c r="V348" i="87"/>
  <c r="R348" i="87"/>
  <c r="K348" i="87"/>
  <c r="A348" i="87"/>
  <c r="CF348" i="87"/>
  <c r="E348" i="87" s="1"/>
  <c r="U347" i="87"/>
  <c r="J347" i="87"/>
  <c r="B350" i="87"/>
  <c r="CD349" i="87"/>
  <c r="CB349" i="87"/>
  <c r="BZ349" i="87"/>
  <c r="BX349" i="87"/>
  <c r="BV349" i="87"/>
  <c r="BT349" i="87"/>
  <c r="BR349" i="87"/>
  <c r="BP349" i="87"/>
  <c r="BN349" i="87"/>
  <c r="BL349" i="87"/>
  <c r="BJ349" i="87"/>
  <c r="BH349" i="87"/>
  <c r="Z349" i="87"/>
  <c r="BB349" i="87" s="1"/>
  <c r="P349" i="87"/>
  <c r="D349" i="87" s="1"/>
  <c r="C349" i="87"/>
  <c r="N349" i="87" s="1"/>
  <c r="CC349" i="87"/>
  <c r="CA349" i="87"/>
  <c r="BY349" i="87"/>
  <c r="BW349" i="87"/>
  <c r="BU349" i="87"/>
  <c r="BS349" i="87"/>
  <c r="BQ349" i="87"/>
  <c r="BO349" i="87"/>
  <c r="BM349" i="87"/>
  <c r="BK349" i="87"/>
  <c r="BI349" i="87"/>
  <c r="BG349" i="87"/>
  <c r="AE349" i="87"/>
  <c r="AG348" i="87"/>
  <c r="AH348" i="87" s="1"/>
  <c r="AI348" i="87" s="1"/>
  <c r="AJ348" i="87" s="1"/>
  <c r="AK348" i="87" s="1"/>
  <c r="AL348" i="87" s="1"/>
  <c r="AM348" i="87" s="1"/>
  <c r="AN348" i="87" s="1"/>
  <c r="AO348" i="87" s="1"/>
  <c r="AP348" i="87" s="1"/>
  <c r="AQ348" i="87" s="1"/>
  <c r="AR348" i="87" s="1"/>
  <c r="AS348" i="87" s="1"/>
  <c r="AT348" i="87" s="1"/>
  <c r="AU348" i="87" s="1"/>
  <c r="AV348" i="87" s="1"/>
  <c r="AW348" i="87" s="1"/>
  <c r="AX348" i="87" s="1"/>
  <c r="AY348" i="87" s="1"/>
  <c r="AZ348" i="87" s="1"/>
  <c r="BA348" i="87" s="1"/>
  <c r="X347" i="87"/>
  <c r="Y347" i="87" s="1"/>
  <c r="AA347" i="87"/>
  <c r="AB347" i="87" s="1"/>
  <c r="Q347" i="87"/>
  <c r="T346" i="87"/>
  <c r="R336" i="74"/>
  <c r="K335" i="74"/>
  <c r="Q326" i="74"/>
  <c r="L325" i="74"/>
  <c r="B458" i="74"/>
  <c r="CF345" i="74"/>
  <c r="E345" i="74" s="1"/>
  <c r="S344" i="74"/>
  <c r="J344" i="74" s="1"/>
  <c r="V344" i="74"/>
  <c r="A344" i="74"/>
  <c r="V343" i="74"/>
  <c r="A343" i="74"/>
  <c r="CE346" i="74"/>
  <c r="P346" i="74" s="1"/>
  <c r="D346" i="74" s="1"/>
  <c r="Z347" i="74"/>
  <c r="BG347" i="74"/>
  <c r="BI347" i="74"/>
  <c r="BK347" i="74"/>
  <c r="BM347" i="74"/>
  <c r="BO347" i="74"/>
  <c r="BQ347" i="74"/>
  <c r="BS347" i="74"/>
  <c r="BU347" i="74"/>
  <c r="BW347" i="74"/>
  <c r="BY347" i="74"/>
  <c r="CA347" i="74"/>
  <c r="CC347" i="74"/>
  <c r="C347" i="74"/>
  <c r="N347" i="74" s="1"/>
  <c r="BH347" i="74"/>
  <c r="BJ347" i="74"/>
  <c r="BL347" i="74"/>
  <c r="BN347" i="74"/>
  <c r="BP347" i="74"/>
  <c r="BR347" i="74"/>
  <c r="BT347" i="74"/>
  <c r="BV347" i="74"/>
  <c r="BX347" i="74"/>
  <c r="BZ347" i="74"/>
  <c r="CB347" i="74"/>
  <c r="CD347" i="74"/>
  <c r="AD322" i="87" l="1"/>
  <c r="AC323" i="87"/>
  <c r="T347" i="87"/>
  <c r="U348" i="87"/>
  <c r="J348" i="87"/>
  <c r="AG349" i="87"/>
  <c r="AH349" i="87" s="1"/>
  <c r="AI349" i="87" s="1"/>
  <c r="AJ349" i="87" s="1"/>
  <c r="AK349" i="87" s="1"/>
  <c r="AL349" i="87" s="1"/>
  <c r="AM349" i="87" s="1"/>
  <c r="AN349" i="87" s="1"/>
  <c r="AO349" i="87" s="1"/>
  <c r="AP349" i="87" s="1"/>
  <c r="AQ349" i="87" s="1"/>
  <c r="AR349" i="87" s="1"/>
  <c r="AS349" i="87" s="1"/>
  <c r="AT349" i="87" s="1"/>
  <c r="AU349" i="87" s="1"/>
  <c r="AV349" i="87" s="1"/>
  <c r="AW349" i="87" s="1"/>
  <c r="AX349" i="87" s="1"/>
  <c r="AY349" i="87" s="1"/>
  <c r="AZ349" i="87" s="1"/>
  <c r="BA349" i="87" s="1"/>
  <c r="V349" i="87"/>
  <c r="R349" i="87"/>
  <c r="K349" i="87"/>
  <c r="A349" i="87"/>
  <c r="W349" i="87"/>
  <c r="S349" i="87"/>
  <c r="L349" i="87"/>
  <c r="CE349" i="87"/>
  <c r="CF349" i="87" s="1"/>
  <c r="E349" i="87" s="1"/>
  <c r="CC350" i="87"/>
  <c r="CA350" i="87"/>
  <c r="BY350" i="87"/>
  <c r="BW350" i="87"/>
  <c r="BU350" i="87"/>
  <c r="BS350" i="87"/>
  <c r="BQ350" i="87"/>
  <c r="BO350" i="87"/>
  <c r="BM350" i="87"/>
  <c r="BK350" i="87"/>
  <c r="BI350" i="87"/>
  <c r="BG350" i="87"/>
  <c r="AE350" i="87"/>
  <c r="B351" i="87"/>
  <c r="CD350" i="87"/>
  <c r="CB350" i="87"/>
  <c r="BZ350" i="87"/>
  <c r="BX350" i="87"/>
  <c r="BV350" i="87"/>
  <c r="BT350" i="87"/>
  <c r="BR350" i="87"/>
  <c r="BP350" i="87"/>
  <c r="BN350" i="87"/>
  <c r="BL350" i="87"/>
  <c r="BJ350" i="87"/>
  <c r="BH350" i="87"/>
  <c r="CE350" i="87" s="1"/>
  <c r="Z350" i="87"/>
  <c r="BB350" i="87" s="1"/>
  <c r="P350" i="87"/>
  <c r="D350" i="87" s="1"/>
  <c r="C350" i="87"/>
  <c r="N350" i="87" s="1"/>
  <c r="AA348" i="87"/>
  <c r="AB348" i="87" s="1"/>
  <c r="Q348" i="87"/>
  <c r="X348" i="87"/>
  <c r="Y348" i="87" s="1"/>
  <c r="W343" i="74"/>
  <c r="X343" i="74" s="1"/>
  <c r="L326" i="74"/>
  <c r="Q327" i="74"/>
  <c r="K336" i="74"/>
  <c r="R337" i="74"/>
  <c r="B459" i="74"/>
  <c r="CE347" i="74"/>
  <c r="P347" i="74" s="1"/>
  <c r="D347" i="74" s="1"/>
  <c r="S342" i="74"/>
  <c r="J342" i="74" s="1"/>
  <c r="V342" i="74"/>
  <c r="A342" i="74"/>
  <c r="Z348" i="74"/>
  <c r="BG348" i="74"/>
  <c r="BI348" i="74"/>
  <c r="BK348" i="74"/>
  <c r="BM348" i="74"/>
  <c r="BO348" i="74"/>
  <c r="BQ348" i="74"/>
  <c r="BS348" i="74"/>
  <c r="BU348" i="74"/>
  <c r="BW348" i="74"/>
  <c r="BY348" i="74"/>
  <c r="CA348" i="74"/>
  <c r="CC348" i="74"/>
  <c r="C348" i="74"/>
  <c r="N348" i="74" s="1"/>
  <c r="BH348" i="74"/>
  <c r="BJ348" i="74"/>
  <c r="BL348" i="74"/>
  <c r="BN348" i="74"/>
  <c r="BP348" i="74"/>
  <c r="BR348" i="74"/>
  <c r="BT348" i="74"/>
  <c r="BV348" i="74"/>
  <c r="BX348" i="74"/>
  <c r="BZ348" i="74"/>
  <c r="CB348" i="74"/>
  <c r="CD348" i="74"/>
  <c r="S345" i="74"/>
  <c r="J345" i="74" s="1"/>
  <c r="V345" i="74"/>
  <c r="A345" i="74"/>
  <c r="M344" i="74"/>
  <c r="CF346" i="74"/>
  <c r="E346" i="74" s="1"/>
  <c r="AD323" i="87" l="1"/>
  <c r="AC324" i="87"/>
  <c r="W350" i="87"/>
  <c r="S350" i="87"/>
  <c r="L350" i="87"/>
  <c r="V350" i="87"/>
  <c r="R350" i="87"/>
  <c r="K350" i="87"/>
  <c r="A350" i="87"/>
  <c r="CF350" i="87"/>
  <c r="E350" i="87" s="1"/>
  <c r="U349" i="87"/>
  <c r="J349" i="87"/>
  <c r="AG350" i="87"/>
  <c r="AH350" i="87" s="1"/>
  <c r="AI350" i="87" s="1"/>
  <c r="AJ350" i="87" s="1"/>
  <c r="AK350" i="87" s="1"/>
  <c r="AL350" i="87" s="1"/>
  <c r="AM350" i="87" s="1"/>
  <c r="AN350" i="87" s="1"/>
  <c r="AO350" i="87" s="1"/>
  <c r="AP350" i="87" s="1"/>
  <c r="AQ350" i="87" s="1"/>
  <c r="AR350" i="87" s="1"/>
  <c r="AS350" i="87" s="1"/>
  <c r="AT350" i="87" s="1"/>
  <c r="AU350" i="87" s="1"/>
  <c r="AV350" i="87" s="1"/>
  <c r="AW350" i="87" s="1"/>
  <c r="AX350" i="87" s="1"/>
  <c r="AY350" i="87" s="1"/>
  <c r="AZ350" i="87" s="1"/>
  <c r="BA350" i="87" s="1"/>
  <c r="X349" i="87"/>
  <c r="Y349" i="87" s="1"/>
  <c r="AA349" i="87"/>
  <c r="AB349" i="87" s="1"/>
  <c r="Q349" i="87"/>
  <c r="B352" i="87"/>
  <c r="CD351" i="87"/>
  <c r="CB351" i="87"/>
  <c r="BZ351" i="87"/>
  <c r="BX351" i="87"/>
  <c r="BV351" i="87"/>
  <c r="BT351" i="87"/>
  <c r="BR351" i="87"/>
  <c r="BP351" i="87"/>
  <c r="BN351" i="87"/>
  <c r="BL351" i="87"/>
  <c r="BJ351" i="87"/>
  <c r="BH351" i="87"/>
  <c r="Z351" i="87"/>
  <c r="BB351" i="87" s="1"/>
  <c r="P351" i="87"/>
  <c r="D351" i="87" s="1"/>
  <c r="C351" i="87"/>
  <c r="N351" i="87" s="1"/>
  <c r="CC351" i="87"/>
  <c r="CA351" i="87"/>
  <c r="BY351" i="87"/>
  <c r="BW351" i="87"/>
  <c r="BU351" i="87"/>
  <c r="BS351" i="87"/>
  <c r="BQ351" i="87"/>
  <c r="BO351" i="87"/>
  <c r="BM351" i="87"/>
  <c r="BK351" i="87"/>
  <c r="BI351" i="87"/>
  <c r="BG351" i="87"/>
  <c r="AE351" i="87"/>
  <c r="T348" i="87"/>
  <c r="CF347" i="74"/>
  <c r="E347" i="74" s="1"/>
  <c r="W342" i="74"/>
  <c r="X342" i="74" s="1"/>
  <c r="Y342" i="74" s="1"/>
  <c r="W341" i="74"/>
  <c r="X341" i="74" s="1"/>
  <c r="W340" i="74"/>
  <c r="X340" i="74" s="1"/>
  <c r="W337" i="74"/>
  <c r="X337" i="74" s="1"/>
  <c r="K337" i="74"/>
  <c r="R338" i="74"/>
  <c r="Q328" i="74"/>
  <c r="L327" i="74"/>
  <c r="W339" i="74"/>
  <c r="X339" i="74" s="1"/>
  <c r="W338" i="74"/>
  <c r="X338" i="74" s="1"/>
  <c r="B460" i="74"/>
  <c r="U342" i="74"/>
  <c r="Y337" i="74"/>
  <c r="CE348" i="74"/>
  <c r="P348" i="74" s="1"/>
  <c r="D348" i="74" s="1"/>
  <c r="Z349" i="74"/>
  <c r="BG349" i="74"/>
  <c r="BI349" i="74"/>
  <c r="BK349" i="74"/>
  <c r="BM349" i="74"/>
  <c r="BO349" i="74"/>
  <c r="BQ349" i="74"/>
  <c r="BS349" i="74"/>
  <c r="BU349" i="74"/>
  <c r="BW349" i="74"/>
  <c r="BY349" i="74"/>
  <c r="CA349" i="74"/>
  <c r="CC349" i="74"/>
  <c r="C349" i="74"/>
  <c r="N349" i="74" s="1"/>
  <c r="BH349" i="74"/>
  <c r="BJ349" i="74"/>
  <c r="BL349" i="74"/>
  <c r="BN349" i="74"/>
  <c r="BP349" i="74"/>
  <c r="BR349" i="74"/>
  <c r="BT349" i="74"/>
  <c r="BV349" i="74"/>
  <c r="BX349" i="74"/>
  <c r="BZ349" i="74"/>
  <c r="CB349" i="74"/>
  <c r="CD349" i="74"/>
  <c r="AA343" i="74"/>
  <c r="AB343" i="74" s="1"/>
  <c r="Y343" i="74"/>
  <c r="S343" i="74"/>
  <c r="J343" i="74" s="1"/>
  <c r="M345" i="74"/>
  <c r="S346" i="74"/>
  <c r="J346" i="74" s="1"/>
  <c r="V346" i="74"/>
  <c r="A346" i="74"/>
  <c r="AA342" i="74"/>
  <c r="AB342" i="74" s="1"/>
  <c r="AD324" i="87" l="1"/>
  <c r="AC325" i="87"/>
  <c r="AA350" i="87"/>
  <c r="AB350" i="87" s="1"/>
  <c r="Q350" i="87"/>
  <c r="X350" i="87"/>
  <c r="Y350" i="87" s="1"/>
  <c r="AG351" i="87"/>
  <c r="AH351" i="87" s="1"/>
  <c r="AI351" i="87" s="1"/>
  <c r="AJ351" i="87" s="1"/>
  <c r="AK351" i="87" s="1"/>
  <c r="AL351" i="87" s="1"/>
  <c r="AM351" i="87" s="1"/>
  <c r="AN351" i="87" s="1"/>
  <c r="AO351" i="87" s="1"/>
  <c r="AP351" i="87" s="1"/>
  <c r="AQ351" i="87" s="1"/>
  <c r="AR351" i="87" s="1"/>
  <c r="AS351" i="87" s="1"/>
  <c r="AT351" i="87" s="1"/>
  <c r="AU351" i="87" s="1"/>
  <c r="AV351" i="87" s="1"/>
  <c r="AW351" i="87" s="1"/>
  <c r="AX351" i="87" s="1"/>
  <c r="AY351" i="87" s="1"/>
  <c r="AZ351" i="87" s="1"/>
  <c r="BA351" i="87" s="1"/>
  <c r="V351" i="87"/>
  <c r="R351" i="87"/>
  <c r="K351" i="87"/>
  <c r="A351" i="87"/>
  <c r="W351" i="87"/>
  <c r="S351" i="87"/>
  <c r="L351" i="87"/>
  <c r="CE351" i="87"/>
  <c r="CF351" i="87" s="1"/>
  <c r="E351" i="87" s="1"/>
  <c r="CC352" i="87"/>
  <c r="CA352" i="87"/>
  <c r="BY352" i="87"/>
  <c r="BW352" i="87"/>
  <c r="BU352" i="87"/>
  <c r="BS352" i="87"/>
  <c r="BQ352" i="87"/>
  <c r="BO352" i="87"/>
  <c r="BM352" i="87"/>
  <c r="BK352" i="87"/>
  <c r="BI352" i="87"/>
  <c r="BG352" i="87"/>
  <c r="AE352" i="87"/>
  <c r="B353" i="87"/>
  <c r="CD352" i="87"/>
  <c r="CB352" i="87"/>
  <c r="BZ352" i="87"/>
  <c r="BX352" i="87"/>
  <c r="BV352" i="87"/>
  <c r="BT352" i="87"/>
  <c r="BR352" i="87"/>
  <c r="BP352" i="87"/>
  <c r="BN352" i="87"/>
  <c r="BL352" i="87"/>
  <c r="BJ352" i="87"/>
  <c r="BH352" i="87"/>
  <c r="CE352" i="87" s="1"/>
  <c r="Z352" i="87"/>
  <c r="BB352" i="87" s="1"/>
  <c r="P352" i="87"/>
  <c r="D352" i="87" s="1"/>
  <c r="C352" i="87"/>
  <c r="N352" i="87" s="1"/>
  <c r="T349" i="87"/>
  <c r="U350" i="87"/>
  <c r="J350" i="87"/>
  <c r="AA337" i="74"/>
  <c r="AB337" i="74" s="1"/>
  <c r="Q329" i="74"/>
  <c r="L328" i="74"/>
  <c r="K338" i="74"/>
  <c r="R339" i="74"/>
  <c r="B461" i="74"/>
  <c r="CF348" i="74"/>
  <c r="E348" i="74" s="1"/>
  <c r="AA341" i="74"/>
  <c r="AB341" i="74" s="1"/>
  <c r="Y341" i="74"/>
  <c r="AA340" i="74"/>
  <c r="AB340" i="74" s="1"/>
  <c r="Y340" i="74"/>
  <c r="CE349" i="74"/>
  <c r="P349" i="74" s="1"/>
  <c r="D349" i="74" s="1"/>
  <c r="M346" i="74"/>
  <c r="S347" i="74"/>
  <c r="J347" i="74" s="1"/>
  <c r="V347" i="74"/>
  <c r="A347" i="74"/>
  <c r="U343" i="74"/>
  <c r="U344" i="74" s="1"/>
  <c r="U345" i="74" s="1"/>
  <c r="U346" i="74" s="1"/>
  <c r="AA338" i="74"/>
  <c r="AB338" i="74" s="1"/>
  <c r="Y338" i="74"/>
  <c r="AA339" i="74"/>
  <c r="AB339" i="74" s="1"/>
  <c r="Y339" i="74"/>
  <c r="CF349" i="74"/>
  <c r="E349" i="74" s="1"/>
  <c r="Z350" i="74"/>
  <c r="BG350" i="74"/>
  <c r="BI350" i="74"/>
  <c r="BK350" i="74"/>
  <c r="BM350" i="74"/>
  <c r="BO350" i="74"/>
  <c r="BQ350" i="74"/>
  <c r="BS350" i="74"/>
  <c r="BU350" i="74"/>
  <c r="BW350" i="74"/>
  <c r="BY350" i="74"/>
  <c r="CA350" i="74"/>
  <c r="CC350" i="74"/>
  <c r="C350" i="74"/>
  <c r="N350" i="74" s="1"/>
  <c r="BH350" i="74"/>
  <c r="BJ350" i="74"/>
  <c r="BL350" i="74"/>
  <c r="BN350" i="74"/>
  <c r="BP350" i="74"/>
  <c r="BR350" i="74"/>
  <c r="BT350" i="74"/>
  <c r="BV350" i="74"/>
  <c r="BX350" i="74"/>
  <c r="BZ350" i="74"/>
  <c r="CB350" i="74"/>
  <c r="CD350" i="74"/>
  <c r="AD325" i="87" l="1"/>
  <c r="AC326" i="87"/>
  <c r="T350" i="87"/>
  <c r="CF352" i="87"/>
  <c r="E352" i="87" s="1"/>
  <c r="U351" i="87"/>
  <c r="J351" i="87"/>
  <c r="W352" i="87"/>
  <c r="S352" i="87"/>
  <c r="L352" i="87"/>
  <c r="V352" i="87"/>
  <c r="R352" i="87"/>
  <c r="K352" i="87"/>
  <c r="A352" i="87"/>
  <c r="B354" i="87"/>
  <c r="CD353" i="87"/>
  <c r="CB353" i="87"/>
  <c r="BZ353" i="87"/>
  <c r="BX353" i="87"/>
  <c r="BV353" i="87"/>
  <c r="BT353" i="87"/>
  <c r="BR353" i="87"/>
  <c r="BP353" i="87"/>
  <c r="BN353" i="87"/>
  <c r="BL353" i="87"/>
  <c r="BJ353" i="87"/>
  <c r="BH353" i="87"/>
  <c r="Z353" i="87"/>
  <c r="BB353" i="87" s="1"/>
  <c r="P353" i="87"/>
  <c r="D353" i="87" s="1"/>
  <c r="C353" i="87"/>
  <c r="N353" i="87" s="1"/>
  <c r="CC353" i="87"/>
  <c r="CA353" i="87"/>
  <c r="BY353" i="87"/>
  <c r="BW353" i="87"/>
  <c r="BU353" i="87"/>
  <c r="BS353" i="87"/>
  <c r="BQ353" i="87"/>
  <c r="BO353" i="87"/>
  <c r="BM353" i="87"/>
  <c r="BK353" i="87"/>
  <c r="BI353" i="87"/>
  <c r="BG353" i="87"/>
  <c r="AE353" i="87"/>
  <c r="AG352" i="87"/>
  <c r="AH352" i="87" s="1"/>
  <c r="AI352" i="87" s="1"/>
  <c r="AJ352" i="87" s="1"/>
  <c r="AK352" i="87" s="1"/>
  <c r="AL352" i="87" s="1"/>
  <c r="AM352" i="87" s="1"/>
  <c r="AN352" i="87" s="1"/>
  <c r="AO352" i="87" s="1"/>
  <c r="AP352" i="87" s="1"/>
  <c r="AQ352" i="87" s="1"/>
  <c r="AR352" i="87" s="1"/>
  <c r="AS352" i="87" s="1"/>
  <c r="AT352" i="87" s="1"/>
  <c r="AU352" i="87" s="1"/>
  <c r="AV352" i="87" s="1"/>
  <c r="AW352" i="87" s="1"/>
  <c r="AX352" i="87" s="1"/>
  <c r="AY352" i="87" s="1"/>
  <c r="AZ352" i="87" s="1"/>
  <c r="BA352" i="87" s="1"/>
  <c r="X351" i="87"/>
  <c r="Y351" i="87" s="1"/>
  <c r="AA351" i="87"/>
  <c r="AB351" i="87" s="1"/>
  <c r="Q351" i="87"/>
  <c r="BB343" i="74"/>
  <c r="BB342" i="74" s="1"/>
  <c r="BB341" i="74" s="1"/>
  <c r="BB340" i="74" s="1"/>
  <c r="BB339" i="74" s="1"/>
  <c r="BB338" i="74" s="1"/>
  <c r="BB337" i="74" s="1"/>
  <c r="K339" i="74"/>
  <c r="R340" i="74"/>
  <c r="L329" i="74"/>
  <c r="Q330" i="74"/>
  <c r="B462" i="74"/>
  <c r="S348" i="74"/>
  <c r="J348" i="74" s="1"/>
  <c r="V348" i="74"/>
  <c r="A348" i="74"/>
  <c r="CE350" i="74"/>
  <c r="P350" i="74" s="1"/>
  <c r="D350" i="74" s="1"/>
  <c r="Z351" i="74"/>
  <c r="BG351" i="74"/>
  <c r="BI351" i="74"/>
  <c r="BK351" i="74"/>
  <c r="BM351" i="74"/>
  <c r="BO351" i="74"/>
  <c r="BQ351" i="74"/>
  <c r="BS351" i="74"/>
  <c r="BU351" i="74"/>
  <c r="BW351" i="74"/>
  <c r="BY351" i="74"/>
  <c r="CA351" i="74"/>
  <c r="CC351" i="74"/>
  <c r="C351" i="74"/>
  <c r="N351" i="74" s="1"/>
  <c r="BH351" i="74"/>
  <c r="BJ351" i="74"/>
  <c r="BL351" i="74"/>
  <c r="BN351" i="74"/>
  <c r="BP351" i="74"/>
  <c r="BR351" i="74"/>
  <c r="BT351" i="74"/>
  <c r="BV351" i="74"/>
  <c r="BX351" i="74"/>
  <c r="BZ351" i="74"/>
  <c r="CB351" i="74"/>
  <c r="CD351" i="74"/>
  <c r="M347" i="74"/>
  <c r="U347" i="74"/>
  <c r="AD326" i="87" l="1"/>
  <c r="AC327" i="87"/>
  <c r="AA352" i="87"/>
  <c r="AB352" i="87" s="1"/>
  <c r="Q352" i="87"/>
  <c r="X352" i="87"/>
  <c r="Y352" i="87" s="1"/>
  <c r="AG353" i="87"/>
  <c r="AH353" i="87" s="1"/>
  <c r="AI353" i="87" s="1"/>
  <c r="AJ353" i="87" s="1"/>
  <c r="AK353" i="87" s="1"/>
  <c r="AL353" i="87" s="1"/>
  <c r="AM353" i="87" s="1"/>
  <c r="AN353" i="87" s="1"/>
  <c r="AO353" i="87" s="1"/>
  <c r="AP353" i="87" s="1"/>
  <c r="AQ353" i="87" s="1"/>
  <c r="AR353" i="87" s="1"/>
  <c r="AS353" i="87" s="1"/>
  <c r="AT353" i="87" s="1"/>
  <c r="AU353" i="87" s="1"/>
  <c r="AV353" i="87" s="1"/>
  <c r="AW353" i="87" s="1"/>
  <c r="AX353" i="87" s="1"/>
  <c r="AY353" i="87" s="1"/>
  <c r="AZ353" i="87" s="1"/>
  <c r="BA353" i="87" s="1"/>
  <c r="V353" i="87"/>
  <c r="R353" i="87"/>
  <c r="K353" i="87"/>
  <c r="A353" i="87"/>
  <c r="W353" i="87"/>
  <c r="S353" i="87"/>
  <c r="L353" i="87"/>
  <c r="CE353" i="87"/>
  <c r="CF353" i="87" s="1"/>
  <c r="E353" i="87" s="1"/>
  <c r="CC354" i="87"/>
  <c r="CA354" i="87"/>
  <c r="BY354" i="87"/>
  <c r="BW354" i="87"/>
  <c r="BU354" i="87"/>
  <c r="BS354" i="87"/>
  <c r="BQ354" i="87"/>
  <c r="BO354" i="87"/>
  <c r="BM354" i="87"/>
  <c r="BK354" i="87"/>
  <c r="BI354" i="87"/>
  <c r="BG354" i="87"/>
  <c r="AE354" i="87"/>
  <c r="B355" i="87"/>
  <c r="CD354" i="87"/>
  <c r="CB354" i="87"/>
  <c r="BZ354" i="87"/>
  <c r="BX354" i="87"/>
  <c r="BV354" i="87"/>
  <c r="BT354" i="87"/>
  <c r="BR354" i="87"/>
  <c r="BP354" i="87"/>
  <c r="BN354" i="87"/>
  <c r="BL354" i="87"/>
  <c r="BJ354" i="87"/>
  <c r="BH354" i="87"/>
  <c r="CE354" i="87" s="1"/>
  <c r="Z354" i="87"/>
  <c r="BB354" i="87" s="1"/>
  <c r="P354" i="87"/>
  <c r="D354" i="87" s="1"/>
  <c r="C354" i="87"/>
  <c r="N354" i="87" s="1"/>
  <c r="U352" i="87"/>
  <c r="J352" i="87"/>
  <c r="T351" i="87"/>
  <c r="Q331" i="74"/>
  <c r="L330" i="74"/>
  <c r="R341" i="74"/>
  <c r="K340" i="74"/>
  <c r="B463" i="74"/>
  <c r="CF350" i="74"/>
  <c r="E350" i="74" s="1"/>
  <c r="CE351" i="74"/>
  <c r="P351" i="74" s="1"/>
  <c r="D351" i="74" s="1"/>
  <c r="Z352" i="74"/>
  <c r="BG352" i="74"/>
  <c r="BI352" i="74"/>
  <c r="BK352" i="74"/>
  <c r="BM352" i="74"/>
  <c r="BO352" i="74"/>
  <c r="BQ352" i="74"/>
  <c r="BS352" i="74"/>
  <c r="BU352" i="74"/>
  <c r="BW352" i="74"/>
  <c r="BY352" i="74"/>
  <c r="CA352" i="74"/>
  <c r="CC352" i="74"/>
  <c r="C352" i="74"/>
  <c r="N352" i="74" s="1"/>
  <c r="BH352" i="74"/>
  <c r="BJ352" i="74"/>
  <c r="BL352" i="74"/>
  <c r="BN352" i="74"/>
  <c r="BP352" i="74"/>
  <c r="BR352" i="74"/>
  <c r="BT352" i="74"/>
  <c r="BV352" i="74"/>
  <c r="BX352" i="74"/>
  <c r="BZ352" i="74"/>
  <c r="CB352" i="74"/>
  <c r="CD352" i="74"/>
  <c r="M348" i="74"/>
  <c r="U348" i="74"/>
  <c r="AD327" i="87" l="1"/>
  <c r="AC328" i="87"/>
  <c r="W354" i="87"/>
  <c r="S354" i="87"/>
  <c r="L354" i="87"/>
  <c r="V354" i="87"/>
  <c r="R354" i="87"/>
  <c r="K354" i="87"/>
  <c r="A354" i="87"/>
  <c r="B356" i="87"/>
  <c r="CD355" i="87"/>
  <c r="CB355" i="87"/>
  <c r="BZ355" i="87"/>
  <c r="BX355" i="87"/>
  <c r="BV355" i="87"/>
  <c r="BT355" i="87"/>
  <c r="BR355" i="87"/>
  <c r="BP355" i="87"/>
  <c r="BN355" i="87"/>
  <c r="BL355" i="87"/>
  <c r="BJ355" i="87"/>
  <c r="BH355" i="87"/>
  <c r="Z355" i="87"/>
  <c r="BB355" i="87" s="1"/>
  <c r="P355" i="87"/>
  <c r="D355" i="87" s="1"/>
  <c r="C355" i="87"/>
  <c r="N355" i="87" s="1"/>
  <c r="CC355" i="87"/>
  <c r="CA355" i="87"/>
  <c r="BY355" i="87"/>
  <c r="BW355" i="87"/>
  <c r="BU355" i="87"/>
  <c r="BS355" i="87"/>
  <c r="BQ355" i="87"/>
  <c r="BO355" i="87"/>
  <c r="BM355" i="87"/>
  <c r="BK355" i="87"/>
  <c r="BI355" i="87"/>
  <c r="BG355" i="87"/>
  <c r="AE355" i="87"/>
  <c r="T352" i="87"/>
  <c r="CF354" i="87"/>
  <c r="E354" i="87" s="1"/>
  <c r="U353" i="87"/>
  <c r="J353" i="87"/>
  <c r="AG354" i="87"/>
  <c r="AH354" i="87" s="1"/>
  <c r="AI354" i="87" s="1"/>
  <c r="AJ354" i="87" s="1"/>
  <c r="AK354" i="87" s="1"/>
  <c r="AL354" i="87" s="1"/>
  <c r="AM354" i="87" s="1"/>
  <c r="AN354" i="87" s="1"/>
  <c r="AO354" i="87" s="1"/>
  <c r="AP354" i="87" s="1"/>
  <c r="AQ354" i="87" s="1"/>
  <c r="AR354" i="87" s="1"/>
  <c r="AS354" i="87" s="1"/>
  <c r="AT354" i="87" s="1"/>
  <c r="AU354" i="87" s="1"/>
  <c r="AV354" i="87" s="1"/>
  <c r="AW354" i="87" s="1"/>
  <c r="AX354" i="87" s="1"/>
  <c r="AY354" i="87" s="1"/>
  <c r="AZ354" i="87" s="1"/>
  <c r="BA354" i="87" s="1"/>
  <c r="X353" i="87"/>
  <c r="Y353" i="87" s="1"/>
  <c r="AA353" i="87"/>
  <c r="AB353" i="87" s="1"/>
  <c r="Q353" i="87"/>
  <c r="K341" i="74"/>
  <c r="R342" i="74"/>
  <c r="L331" i="74"/>
  <c r="Q332" i="74"/>
  <c r="B464" i="74"/>
  <c r="CF351" i="74"/>
  <c r="E351" i="74" s="1"/>
  <c r="CE352" i="74"/>
  <c r="P352" i="74" s="1"/>
  <c r="D352" i="74" s="1"/>
  <c r="Z353" i="74"/>
  <c r="BG353" i="74"/>
  <c r="BI353" i="74"/>
  <c r="BK353" i="74"/>
  <c r="BM353" i="74"/>
  <c r="BO353" i="74"/>
  <c r="BQ353" i="74"/>
  <c r="BS353" i="74"/>
  <c r="BU353" i="74"/>
  <c r="BW353" i="74"/>
  <c r="BY353" i="74"/>
  <c r="CA353" i="74"/>
  <c r="CC353" i="74"/>
  <c r="C353" i="74"/>
  <c r="N353" i="74" s="1"/>
  <c r="BH353" i="74"/>
  <c r="BJ353" i="74"/>
  <c r="BL353" i="74"/>
  <c r="BN353" i="74"/>
  <c r="BP353" i="74"/>
  <c r="BR353" i="74"/>
  <c r="BT353" i="74"/>
  <c r="BV353" i="74"/>
  <c r="BX353" i="74"/>
  <c r="BZ353" i="74"/>
  <c r="CB353" i="74"/>
  <c r="CD353" i="74"/>
  <c r="AD328" i="87" l="1"/>
  <c r="AC329" i="87"/>
  <c r="T353" i="87"/>
  <c r="AG355" i="87"/>
  <c r="AH355" i="87" s="1"/>
  <c r="AI355" i="87" s="1"/>
  <c r="AJ355" i="87" s="1"/>
  <c r="AK355" i="87" s="1"/>
  <c r="AL355" i="87" s="1"/>
  <c r="AM355" i="87" s="1"/>
  <c r="AN355" i="87" s="1"/>
  <c r="AO355" i="87" s="1"/>
  <c r="AP355" i="87" s="1"/>
  <c r="AQ355" i="87" s="1"/>
  <c r="AR355" i="87" s="1"/>
  <c r="AS355" i="87" s="1"/>
  <c r="AT355" i="87" s="1"/>
  <c r="AU355" i="87" s="1"/>
  <c r="AV355" i="87" s="1"/>
  <c r="AW355" i="87" s="1"/>
  <c r="AX355" i="87" s="1"/>
  <c r="AY355" i="87" s="1"/>
  <c r="AZ355" i="87" s="1"/>
  <c r="BA355" i="87" s="1"/>
  <c r="V355" i="87"/>
  <c r="R355" i="87"/>
  <c r="K355" i="87"/>
  <c r="A355" i="87"/>
  <c r="W355" i="87"/>
  <c r="S355" i="87"/>
  <c r="L355" i="87"/>
  <c r="CE355" i="87"/>
  <c r="CF355" i="87" s="1"/>
  <c r="E355" i="87" s="1"/>
  <c r="CC356" i="87"/>
  <c r="CA356" i="87"/>
  <c r="BY356" i="87"/>
  <c r="BW356" i="87"/>
  <c r="BU356" i="87"/>
  <c r="BS356" i="87"/>
  <c r="BQ356" i="87"/>
  <c r="BO356" i="87"/>
  <c r="BM356" i="87"/>
  <c r="BK356" i="87"/>
  <c r="BI356" i="87"/>
  <c r="BG356" i="87"/>
  <c r="AE356" i="87"/>
  <c r="B357" i="87"/>
  <c r="CD356" i="87"/>
  <c r="CB356" i="87"/>
  <c r="BZ356" i="87"/>
  <c r="BX356" i="87"/>
  <c r="BV356" i="87"/>
  <c r="BT356" i="87"/>
  <c r="BR356" i="87"/>
  <c r="BP356" i="87"/>
  <c r="BN356" i="87"/>
  <c r="BL356" i="87"/>
  <c r="BJ356" i="87"/>
  <c r="BH356" i="87"/>
  <c r="CE356" i="87" s="1"/>
  <c r="Z356" i="87"/>
  <c r="BB356" i="87" s="1"/>
  <c r="P356" i="87"/>
  <c r="D356" i="87" s="1"/>
  <c r="C356" i="87"/>
  <c r="N356" i="87" s="1"/>
  <c r="U354" i="87"/>
  <c r="J354" i="87"/>
  <c r="AA354" i="87"/>
  <c r="AB354" i="87" s="1"/>
  <c r="Q354" i="87"/>
  <c r="X354" i="87"/>
  <c r="Y354" i="87" s="1"/>
  <c r="L332" i="74"/>
  <c r="Q333" i="74"/>
  <c r="R343" i="74"/>
  <c r="K342" i="74"/>
  <c r="B465" i="74"/>
  <c r="S351" i="74"/>
  <c r="J351" i="74" s="1"/>
  <c r="V351" i="74"/>
  <c r="A351" i="74"/>
  <c r="CE353" i="74"/>
  <c r="P353" i="74" s="1"/>
  <c r="D353" i="74" s="1"/>
  <c r="CF352" i="74"/>
  <c r="E352" i="74" s="1"/>
  <c r="Z354" i="74"/>
  <c r="BG354" i="74"/>
  <c r="BI354" i="74"/>
  <c r="BK354" i="74"/>
  <c r="BM354" i="74"/>
  <c r="BO354" i="74"/>
  <c r="BQ354" i="74"/>
  <c r="BS354" i="74"/>
  <c r="BU354" i="74"/>
  <c r="BW354" i="74"/>
  <c r="BY354" i="74"/>
  <c r="CA354" i="74"/>
  <c r="CC354" i="74"/>
  <c r="C354" i="74"/>
  <c r="N354" i="74" s="1"/>
  <c r="BH354" i="74"/>
  <c r="BJ354" i="74"/>
  <c r="BL354" i="74"/>
  <c r="BN354" i="74"/>
  <c r="BP354" i="74"/>
  <c r="BR354" i="74"/>
  <c r="BT354" i="74"/>
  <c r="BV354" i="74"/>
  <c r="BX354" i="74"/>
  <c r="BZ354" i="74"/>
  <c r="CB354" i="74"/>
  <c r="CD354" i="74"/>
  <c r="AD329" i="87" l="1"/>
  <c r="AC330" i="87"/>
  <c r="W356" i="87"/>
  <c r="S356" i="87"/>
  <c r="L356" i="87"/>
  <c r="V356" i="87"/>
  <c r="R356" i="87"/>
  <c r="K356" i="87"/>
  <c r="A356" i="87"/>
  <c r="B358" i="87"/>
  <c r="CD357" i="87"/>
  <c r="CB357" i="87"/>
  <c r="BZ357" i="87"/>
  <c r="BX357" i="87"/>
  <c r="BV357" i="87"/>
  <c r="BT357" i="87"/>
  <c r="BR357" i="87"/>
  <c r="BP357" i="87"/>
  <c r="BN357" i="87"/>
  <c r="BL357" i="87"/>
  <c r="BJ357" i="87"/>
  <c r="BH357" i="87"/>
  <c r="Z357" i="87"/>
  <c r="BB357" i="87" s="1"/>
  <c r="P357" i="87"/>
  <c r="D357" i="87" s="1"/>
  <c r="C357" i="87"/>
  <c r="N357" i="87" s="1"/>
  <c r="CC357" i="87"/>
  <c r="CA357" i="87"/>
  <c r="BY357" i="87"/>
  <c r="BW357" i="87"/>
  <c r="BU357" i="87"/>
  <c r="BS357" i="87"/>
  <c r="BQ357" i="87"/>
  <c r="BO357" i="87"/>
  <c r="BM357" i="87"/>
  <c r="BK357" i="87"/>
  <c r="BI357" i="87"/>
  <c r="BG357" i="87"/>
  <c r="AE357" i="87"/>
  <c r="T354" i="87"/>
  <c r="CF356" i="87"/>
  <c r="E356" i="87" s="1"/>
  <c r="U355" i="87"/>
  <c r="J355" i="87"/>
  <c r="AG356" i="87"/>
  <c r="AH356" i="87" s="1"/>
  <c r="AI356" i="87" s="1"/>
  <c r="AJ356" i="87" s="1"/>
  <c r="AK356" i="87" s="1"/>
  <c r="AL356" i="87" s="1"/>
  <c r="AM356" i="87" s="1"/>
  <c r="AN356" i="87" s="1"/>
  <c r="AO356" i="87" s="1"/>
  <c r="AP356" i="87" s="1"/>
  <c r="AQ356" i="87" s="1"/>
  <c r="AR356" i="87" s="1"/>
  <c r="AS356" i="87" s="1"/>
  <c r="AT356" i="87" s="1"/>
  <c r="AU356" i="87" s="1"/>
  <c r="AV356" i="87" s="1"/>
  <c r="AW356" i="87" s="1"/>
  <c r="AX356" i="87" s="1"/>
  <c r="AY356" i="87" s="1"/>
  <c r="AZ356" i="87" s="1"/>
  <c r="BA356" i="87" s="1"/>
  <c r="X355" i="87"/>
  <c r="Y355" i="87" s="1"/>
  <c r="AA355" i="87"/>
  <c r="AB355" i="87" s="1"/>
  <c r="Q355" i="87"/>
  <c r="K343" i="74"/>
  <c r="R344" i="74"/>
  <c r="Q334" i="74"/>
  <c r="L333" i="74"/>
  <c r="B466" i="74"/>
  <c r="S352" i="74"/>
  <c r="J352" i="74" s="1"/>
  <c r="V352" i="74"/>
  <c r="A352" i="74"/>
  <c r="CF353" i="74"/>
  <c r="E353" i="74" s="1"/>
  <c r="CE354" i="74"/>
  <c r="P354" i="74" s="1"/>
  <c r="D354" i="74" s="1"/>
  <c r="Z355" i="74"/>
  <c r="BG355" i="74"/>
  <c r="BI355" i="74"/>
  <c r="BK355" i="74"/>
  <c r="BM355" i="74"/>
  <c r="BO355" i="74"/>
  <c r="BQ355" i="74"/>
  <c r="BS355" i="74"/>
  <c r="BU355" i="74"/>
  <c r="BW355" i="74"/>
  <c r="BY355" i="74"/>
  <c r="CA355" i="74"/>
  <c r="CC355" i="74"/>
  <c r="C355" i="74"/>
  <c r="N355" i="74" s="1"/>
  <c r="BH355" i="74"/>
  <c r="BJ355" i="74"/>
  <c r="BL355" i="74"/>
  <c r="BN355" i="74"/>
  <c r="BP355" i="74"/>
  <c r="BR355" i="74"/>
  <c r="BT355" i="74"/>
  <c r="BV355" i="74"/>
  <c r="BX355" i="74"/>
  <c r="BZ355" i="74"/>
  <c r="CB355" i="74"/>
  <c r="CD355" i="74"/>
  <c r="M351" i="74"/>
  <c r="AD330" i="87" l="1"/>
  <c r="AC331" i="87"/>
  <c r="T355" i="87"/>
  <c r="AG357" i="87"/>
  <c r="AH357" i="87" s="1"/>
  <c r="AI357" i="87" s="1"/>
  <c r="AJ357" i="87" s="1"/>
  <c r="AK357" i="87" s="1"/>
  <c r="AL357" i="87" s="1"/>
  <c r="AM357" i="87" s="1"/>
  <c r="AN357" i="87" s="1"/>
  <c r="AO357" i="87" s="1"/>
  <c r="AP357" i="87" s="1"/>
  <c r="AQ357" i="87" s="1"/>
  <c r="AR357" i="87" s="1"/>
  <c r="AS357" i="87" s="1"/>
  <c r="AT357" i="87" s="1"/>
  <c r="AU357" i="87" s="1"/>
  <c r="AV357" i="87" s="1"/>
  <c r="AW357" i="87" s="1"/>
  <c r="AX357" i="87" s="1"/>
  <c r="AY357" i="87" s="1"/>
  <c r="AZ357" i="87" s="1"/>
  <c r="BA357" i="87" s="1"/>
  <c r="V357" i="87"/>
  <c r="R357" i="87"/>
  <c r="K357" i="87"/>
  <c r="A357" i="87"/>
  <c r="W357" i="87"/>
  <c r="S357" i="87"/>
  <c r="L357" i="87"/>
  <c r="CE357" i="87"/>
  <c r="CF357" i="87" s="1"/>
  <c r="E357" i="87" s="1"/>
  <c r="CC358" i="87"/>
  <c r="CA358" i="87"/>
  <c r="BY358" i="87"/>
  <c r="BW358" i="87"/>
  <c r="BU358" i="87"/>
  <c r="BS358" i="87"/>
  <c r="BQ358" i="87"/>
  <c r="BO358" i="87"/>
  <c r="BM358" i="87"/>
  <c r="BK358" i="87"/>
  <c r="BI358" i="87"/>
  <c r="BG358" i="87"/>
  <c r="AE358" i="87"/>
  <c r="B359" i="87"/>
  <c r="CD358" i="87"/>
  <c r="CB358" i="87"/>
  <c r="BZ358" i="87"/>
  <c r="BX358" i="87"/>
  <c r="BV358" i="87"/>
  <c r="BT358" i="87"/>
  <c r="BR358" i="87"/>
  <c r="BP358" i="87"/>
  <c r="BN358" i="87"/>
  <c r="BL358" i="87"/>
  <c r="BJ358" i="87"/>
  <c r="BH358" i="87"/>
  <c r="CE358" i="87" s="1"/>
  <c r="Z358" i="87"/>
  <c r="BB358" i="87" s="1"/>
  <c r="P358" i="87"/>
  <c r="D358" i="87" s="1"/>
  <c r="C358" i="87"/>
  <c r="N358" i="87" s="1"/>
  <c r="U356" i="87"/>
  <c r="J356" i="87"/>
  <c r="AA356" i="87"/>
  <c r="AB356" i="87" s="1"/>
  <c r="Q356" i="87"/>
  <c r="X356" i="87"/>
  <c r="Y356" i="87" s="1"/>
  <c r="R345" i="74"/>
  <c r="K344" i="74"/>
  <c r="L334" i="74"/>
  <c r="Q335" i="74"/>
  <c r="B467" i="74"/>
  <c r="S353" i="74"/>
  <c r="J353" i="74" s="1"/>
  <c r="V353" i="74"/>
  <c r="A353" i="74"/>
  <c r="Z356" i="74"/>
  <c r="BG356" i="74"/>
  <c r="BI356" i="74"/>
  <c r="BK356" i="74"/>
  <c r="BM356" i="74"/>
  <c r="BO356" i="74"/>
  <c r="BQ356" i="74"/>
  <c r="BS356" i="74"/>
  <c r="BU356" i="74"/>
  <c r="BW356" i="74"/>
  <c r="BY356" i="74"/>
  <c r="CA356" i="74"/>
  <c r="CC356" i="74"/>
  <c r="C356" i="74"/>
  <c r="N356" i="74" s="1"/>
  <c r="BH356" i="74"/>
  <c r="BJ356" i="74"/>
  <c r="BL356" i="74"/>
  <c r="BN356" i="74"/>
  <c r="BP356" i="74"/>
  <c r="BR356" i="74"/>
  <c r="BT356" i="74"/>
  <c r="BV356" i="74"/>
  <c r="BX356" i="74"/>
  <c r="BZ356" i="74"/>
  <c r="CB356" i="74"/>
  <c r="CD356" i="74"/>
  <c r="V350" i="74"/>
  <c r="A350" i="74"/>
  <c r="CF354" i="74"/>
  <c r="E354" i="74" s="1"/>
  <c r="CE355" i="74"/>
  <c r="P355" i="74" s="1"/>
  <c r="D355" i="74" s="1"/>
  <c r="V349" i="74"/>
  <c r="A349" i="74"/>
  <c r="M352" i="74"/>
  <c r="AD331" i="87" l="1"/>
  <c r="AC332" i="87"/>
  <c r="T356" i="87"/>
  <c r="CF358" i="87"/>
  <c r="E358" i="87" s="1"/>
  <c r="W358" i="87"/>
  <c r="S358" i="87"/>
  <c r="L358" i="87"/>
  <c r="V358" i="87"/>
  <c r="R358" i="87"/>
  <c r="K358" i="87"/>
  <c r="A358" i="87"/>
  <c r="B360" i="87"/>
  <c r="CD359" i="87"/>
  <c r="CB359" i="87"/>
  <c r="BZ359" i="87"/>
  <c r="BX359" i="87"/>
  <c r="BV359" i="87"/>
  <c r="BT359" i="87"/>
  <c r="BR359" i="87"/>
  <c r="BP359" i="87"/>
  <c r="BN359" i="87"/>
  <c r="BL359" i="87"/>
  <c r="BJ359" i="87"/>
  <c r="BH359" i="87"/>
  <c r="Z359" i="87"/>
  <c r="BB359" i="87" s="1"/>
  <c r="P359" i="87"/>
  <c r="D359" i="87" s="1"/>
  <c r="C359" i="87"/>
  <c r="N359" i="87" s="1"/>
  <c r="CC359" i="87"/>
  <c r="CA359" i="87"/>
  <c r="BY359" i="87"/>
  <c r="BW359" i="87"/>
  <c r="BU359" i="87"/>
  <c r="BS359" i="87"/>
  <c r="BQ359" i="87"/>
  <c r="BO359" i="87"/>
  <c r="BM359" i="87"/>
  <c r="BK359" i="87"/>
  <c r="BI359" i="87"/>
  <c r="BG359" i="87"/>
  <c r="AE359" i="87"/>
  <c r="U357" i="87"/>
  <c r="J357" i="87"/>
  <c r="AG358" i="87"/>
  <c r="AH358" i="87" s="1"/>
  <c r="AI358" i="87" s="1"/>
  <c r="AJ358" i="87" s="1"/>
  <c r="AK358" i="87" s="1"/>
  <c r="AL358" i="87" s="1"/>
  <c r="AM358" i="87" s="1"/>
  <c r="AN358" i="87" s="1"/>
  <c r="AO358" i="87" s="1"/>
  <c r="AP358" i="87" s="1"/>
  <c r="AQ358" i="87" s="1"/>
  <c r="AR358" i="87" s="1"/>
  <c r="AS358" i="87" s="1"/>
  <c r="AT358" i="87" s="1"/>
  <c r="AU358" i="87" s="1"/>
  <c r="AV358" i="87" s="1"/>
  <c r="AW358" i="87" s="1"/>
  <c r="AX358" i="87" s="1"/>
  <c r="AY358" i="87" s="1"/>
  <c r="AZ358" i="87" s="1"/>
  <c r="BA358" i="87" s="1"/>
  <c r="X357" i="87"/>
  <c r="Y357" i="87" s="1"/>
  <c r="AA357" i="87"/>
  <c r="AB357" i="87" s="1"/>
  <c r="Q357" i="87"/>
  <c r="W349" i="74"/>
  <c r="X349" i="74" s="1"/>
  <c r="W348" i="74"/>
  <c r="X348" i="74" s="1"/>
  <c r="W346" i="74"/>
  <c r="X346" i="74" s="1"/>
  <c r="W347" i="74"/>
  <c r="X347" i="74" s="1"/>
  <c r="W344" i="74"/>
  <c r="X344" i="74" s="1"/>
  <c r="W345" i="74"/>
  <c r="X345" i="74" s="1"/>
  <c r="W350" i="74"/>
  <c r="X350" i="74" s="1"/>
  <c r="Y350" i="74" s="1"/>
  <c r="K345" i="74"/>
  <c r="R346" i="74"/>
  <c r="Q336" i="74"/>
  <c r="L335" i="74"/>
  <c r="B468" i="74"/>
  <c r="AA350" i="74"/>
  <c r="AB350" i="74" s="1"/>
  <c r="S350" i="74"/>
  <c r="J350" i="74" s="1"/>
  <c r="S354" i="74"/>
  <c r="J354" i="74" s="1"/>
  <c r="V354" i="74"/>
  <c r="A354" i="74"/>
  <c r="CF355" i="74"/>
  <c r="E355" i="74" s="1"/>
  <c r="M353" i="74"/>
  <c r="CE356" i="74"/>
  <c r="P356" i="74" s="1"/>
  <c r="D356" i="74" s="1"/>
  <c r="Z357" i="74"/>
  <c r="BG357" i="74"/>
  <c r="BI357" i="74"/>
  <c r="BK357" i="74"/>
  <c r="BM357" i="74"/>
  <c r="BO357" i="74"/>
  <c r="BQ357" i="74"/>
  <c r="BS357" i="74"/>
  <c r="BU357" i="74"/>
  <c r="BW357" i="74"/>
  <c r="BY357" i="74"/>
  <c r="CA357" i="74"/>
  <c r="CC357" i="74"/>
  <c r="C357" i="74"/>
  <c r="N357" i="74" s="1"/>
  <c r="BH357" i="74"/>
  <c r="BJ357" i="74"/>
  <c r="BL357" i="74"/>
  <c r="BN357" i="74"/>
  <c r="BP357" i="74"/>
  <c r="BR357" i="74"/>
  <c r="BT357" i="74"/>
  <c r="BV357" i="74"/>
  <c r="BX357" i="74"/>
  <c r="BZ357" i="74"/>
  <c r="CB357" i="74"/>
  <c r="CD357" i="74"/>
  <c r="AD332" i="87" l="1"/>
  <c r="AC333" i="87"/>
  <c r="AA358" i="87"/>
  <c r="AB358" i="87" s="1"/>
  <c r="Q358" i="87"/>
  <c r="X358" i="87"/>
  <c r="Y358" i="87" s="1"/>
  <c r="T357" i="87"/>
  <c r="AG359" i="87"/>
  <c r="AH359" i="87" s="1"/>
  <c r="AI359" i="87" s="1"/>
  <c r="AJ359" i="87" s="1"/>
  <c r="AK359" i="87" s="1"/>
  <c r="AL359" i="87" s="1"/>
  <c r="AM359" i="87" s="1"/>
  <c r="AN359" i="87" s="1"/>
  <c r="AO359" i="87" s="1"/>
  <c r="AP359" i="87" s="1"/>
  <c r="AQ359" i="87" s="1"/>
  <c r="AR359" i="87" s="1"/>
  <c r="AS359" i="87" s="1"/>
  <c r="AT359" i="87" s="1"/>
  <c r="AU359" i="87" s="1"/>
  <c r="AV359" i="87" s="1"/>
  <c r="AW359" i="87" s="1"/>
  <c r="AX359" i="87" s="1"/>
  <c r="AY359" i="87" s="1"/>
  <c r="AZ359" i="87" s="1"/>
  <c r="BA359" i="87" s="1"/>
  <c r="V359" i="87"/>
  <c r="R359" i="87"/>
  <c r="K359" i="87"/>
  <c r="A359" i="87"/>
  <c r="W359" i="87"/>
  <c r="S359" i="87"/>
  <c r="L359" i="87"/>
  <c r="CE359" i="87"/>
  <c r="CF359" i="87" s="1"/>
  <c r="E359" i="87" s="1"/>
  <c r="CC360" i="87"/>
  <c r="CA360" i="87"/>
  <c r="BY360" i="87"/>
  <c r="BW360" i="87"/>
  <c r="BU360" i="87"/>
  <c r="BS360" i="87"/>
  <c r="BQ360" i="87"/>
  <c r="BO360" i="87"/>
  <c r="BM360" i="87"/>
  <c r="BK360" i="87"/>
  <c r="BI360" i="87"/>
  <c r="BG360" i="87"/>
  <c r="AE360" i="87"/>
  <c r="B361" i="87"/>
  <c r="CD360" i="87"/>
  <c r="CB360" i="87"/>
  <c r="BZ360" i="87"/>
  <c r="BX360" i="87"/>
  <c r="BV360" i="87"/>
  <c r="BT360" i="87"/>
  <c r="BR360" i="87"/>
  <c r="BP360" i="87"/>
  <c r="BN360" i="87"/>
  <c r="BL360" i="87"/>
  <c r="BJ360" i="87"/>
  <c r="BH360" i="87"/>
  <c r="CE360" i="87" s="1"/>
  <c r="Z360" i="87"/>
  <c r="BB360" i="87" s="1"/>
  <c r="P360" i="87"/>
  <c r="D360" i="87" s="1"/>
  <c r="C360" i="87"/>
  <c r="N360" i="87" s="1"/>
  <c r="U358" i="87"/>
  <c r="J358" i="87"/>
  <c r="BB350" i="74"/>
  <c r="BB349" i="74" s="1"/>
  <c r="BB348" i="74" s="1"/>
  <c r="BB347" i="74" s="1"/>
  <c r="BB346" i="74" s="1"/>
  <c r="BB345" i="74" s="1"/>
  <c r="BB344" i="74" s="1"/>
  <c r="Q337" i="74"/>
  <c r="L336" i="74"/>
  <c r="R347" i="74"/>
  <c r="K346" i="74"/>
  <c r="B469" i="74"/>
  <c r="S355" i="74"/>
  <c r="J355" i="74" s="1"/>
  <c r="V355" i="74"/>
  <c r="A355" i="74"/>
  <c r="CE357" i="74"/>
  <c r="P357" i="74" s="1"/>
  <c r="D357" i="74" s="1"/>
  <c r="AA345" i="74"/>
  <c r="AB345" i="74" s="1"/>
  <c r="Y345" i="74"/>
  <c r="Z358" i="74"/>
  <c r="BG358" i="74"/>
  <c r="BI358" i="74"/>
  <c r="BK358" i="74"/>
  <c r="BM358" i="74"/>
  <c r="BO358" i="74"/>
  <c r="BQ358" i="74"/>
  <c r="BS358" i="74"/>
  <c r="BU358" i="74"/>
  <c r="BW358" i="74"/>
  <c r="BY358" i="74"/>
  <c r="CA358" i="74"/>
  <c r="CC358" i="74"/>
  <c r="C358" i="74"/>
  <c r="N358" i="74" s="1"/>
  <c r="BH358" i="74"/>
  <c r="BJ358" i="74"/>
  <c r="BL358" i="74"/>
  <c r="BN358" i="74"/>
  <c r="BP358" i="74"/>
  <c r="BR358" i="74"/>
  <c r="BT358" i="74"/>
  <c r="BV358" i="74"/>
  <c r="BX358" i="74"/>
  <c r="BZ358" i="74"/>
  <c r="CB358" i="74"/>
  <c r="CD358" i="74"/>
  <c r="AA346" i="74"/>
  <c r="AB346" i="74" s="1"/>
  <c r="Y346" i="74"/>
  <c r="CF356" i="74"/>
  <c r="E356" i="74" s="1"/>
  <c r="AA347" i="74"/>
  <c r="AB347" i="74" s="1"/>
  <c r="Y347" i="74"/>
  <c r="AA344" i="74"/>
  <c r="AB344" i="74" s="1"/>
  <c r="Y344" i="74"/>
  <c r="AA349" i="74"/>
  <c r="AB349" i="74" s="1"/>
  <c r="Y349" i="74"/>
  <c r="S349" i="74"/>
  <c r="J349" i="74" s="1"/>
  <c r="AA348" i="74"/>
  <c r="AB348" i="74" s="1"/>
  <c r="Y348" i="74"/>
  <c r="M354" i="74"/>
  <c r="AD333" i="87" l="1"/>
  <c r="AC334" i="87"/>
  <c r="W360" i="87"/>
  <c r="S360" i="87"/>
  <c r="L360" i="87"/>
  <c r="V360" i="87"/>
  <c r="R360" i="87"/>
  <c r="K360" i="87"/>
  <c r="A360" i="87"/>
  <c r="CF360" i="87"/>
  <c r="E360" i="87" s="1"/>
  <c r="B362" i="87"/>
  <c r="CD361" i="87"/>
  <c r="CB361" i="87"/>
  <c r="BZ361" i="87"/>
  <c r="BX361" i="87"/>
  <c r="BV361" i="87"/>
  <c r="BT361" i="87"/>
  <c r="BR361" i="87"/>
  <c r="BP361" i="87"/>
  <c r="BN361" i="87"/>
  <c r="BL361" i="87"/>
  <c r="BJ361" i="87"/>
  <c r="BH361" i="87"/>
  <c r="Z361" i="87"/>
  <c r="BB361" i="87" s="1"/>
  <c r="P361" i="87"/>
  <c r="D361" i="87" s="1"/>
  <c r="C361" i="87"/>
  <c r="N361" i="87" s="1"/>
  <c r="CC361" i="87"/>
  <c r="CA361" i="87"/>
  <c r="BY361" i="87"/>
  <c r="BW361" i="87"/>
  <c r="BU361" i="87"/>
  <c r="BS361" i="87"/>
  <c r="BQ361" i="87"/>
  <c r="BO361" i="87"/>
  <c r="BM361" i="87"/>
  <c r="BK361" i="87"/>
  <c r="BI361" i="87"/>
  <c r="BG361" i="87"/>
  <c r="AE361" i="87"/>
  <c r="U359" i="87"/>
  <c r="J359" i="87"/>
  <c r="T358" i="87"/>
  <c r="AG360" i="87"/>
  <c r="AH360" i="87" s="1"/>
  <c r="AI360" i="87" s="1"/>
  <c r="AJ360" i="87" s="1"/>
  <c r="AK360" i="87" s="1"/>
  <c r="AL360" i="87" s="1"/>
  <c r="AM360" i="87" s="1"/>
  <c r="AN360" i="87" s="1"/>
  <c r="AO360" i="87" s="1"/>
  <c r="AP360" i="87" s="1"/>
  <c r="AQ360" i="87" s="1"/>
  <c r="AR360" i="87" s="1"/>
  <c r="AS360" i="87" s="1"/>
  <c r="AT360" i="87" s="1"/>
  <c r="AU360" i="87" s="1"/>
  <c r="AV360" i="87" s="1"/>
  <c r="AW360" i="87" s="1"/>
  <c r="AX360" i="87" s="1"/>
  <c r="AY360" i="87" s="1"/>
  <c r="AZ360" i="87" s="1"/>
  <c r="BA360" i="87" s="1"/>
  <c r="X359" i="87"/>
  <c r="Y359" i="87" s="1"/>
  <c r="AA359" i="87"/>
  <c r="AB359" i="87" s="1"/>
  <c r="Q359" i="87"/>
  <c r="K347" i="74"/>
  <c r="R348" i="74"/>
  <c r="Q338" i="74"/>
  <c r="L337" i="74"/>
  <c r="B470" i="74"/>
  <c r="CF357" i="74"/>
  <c r="E357" i="74" s="1"/>
  <c r="U349" i="74"/>
  <c r="U350" i="74" s="1"/>
  <c r="U351" i="74" s="1"/>
  <c r="U352" i="74" s="1"/>
  <c r="U353" i="74" s="1"/>
  <c r="U354" i="74" s="1"/>
  <c r="U355" i="74" s="1"/>
  <c r="CE358" i="74"/>
  <c r="P358" i="74" s="1"/>
  <c r="D358" i="74" s="1"/>
  <c r="Z359" i="74"/>
  <c r="BG359" i="74"/>
  <c r="BI359" i="74"/>
  <c r="BK359" i="74"/>
  <c r="BM359" i="74"/>
  <c r="BO359" i="74"/>
  <c r="BQ359" i="74"/>
  <c r="BS359" i="74"/>
  <c r="BU359" i="74"/>
  <c r="BW359" i="74"/>
  <c r="BY359" i="74"/>
  <c r="CA359" i="74"/>
  <c r="CC359" i="74"/>
  <c r="C359" i="74"/>
  <c r="N359" i="74" s="1"/>
  <c r="BH359" i="74"/>
  <c r="BJ359" i="74"/>
  <c r="BL359" i="74"/>
  <c r="BN359" i="74"/>
  <c r="BP359" i="74"/>
  <c r="BR359" i="74"/>
  <c r="BT359" i="74"/>
  <c r="BV359" i="74"/>
  <c r="BX359" i="74"/>
  <c r="BZ359" i="74"/>
  <c r="CB359" i="74"/>
  <c r="CD359" i="74"/>
  <c r="M355" i="74"/>
  <c r="AD334" i="87" l="1"/>
  <c r="AC335" i="87"/>
  <c r="T359" i="87"/>
  <c r="U360" i="87"/>
  <c r="J360" i="87"/>
  <c r="AG361" i="87"/>
  <c r="AH361" i="87" s="1"/>
  <c r="AI361" i="87" s="1"/>
  <c r="AJ361" i="87" s="1"/>
  <c r="AK361" i="87" s="1"/>
  <c r="AL361" i="87" s="1"/>
  <c r="AM361" i="87" s="1"/>
  <c r="AN361" i="87" s="1"/>
  <c r="AO361" i="87" s="1"/>
  <c r="AP361" i="87" s="1"/>
  <c r="AQ361" i="87" s="1"/>
  <c r="AR361" i="87" s="1"/>
  <c r="AS361" i="87" s="1"/>
  <c r="AT361" i="87" s="1"/>
  <c r="AU361" i="87" s="1"/>
  <c r="AV361" i="87" s="1"/>
  <c r="AW361" i="87" s="1"/>
  <c r="AX361" i="87" s="1"/>
  <c r="AY361" i="87" s="1"/>
  <c r="AZ361" i="87" s="1"/>
  <c r="BA361" i="87" s="1"/>
  <c r="V361" i="87"/>
  <c r="R361" i="87"/>
  <c r="K361" i="87"/>
  <c r="A361" i="87"/>
  <c r="W361" i="87"/>
  <c r="S361" i="87"/>
  <c r="L361" i="87"/>
  <c r="CE361" i="87"/>
  <c r="CF361" i="87" s="1"/>
  <c r="E361" i="87" s="1"/>
  <c r="CC362" i="87"/>
  <c r="CA362" i="87"/>
  <c r="BY362" i="87"/>
  <c r="BW362" i="87"/>
  <c r="BU362" i="87"/>
  <c r="BS362" i="87"/>
  <c r="BQ362" i="87"/>
  <c r="BO362" i="87"/>
  <c r="BM362" i="87"/>
  <c r="BK362" i="87"/>
  <c r="BI362" i="87"/>
  <c r="BG362" i="87"/>
  <c r="AE362" i="87"/>
  <c r="B363" i="87"/>
  <c r="CD362" i="87"/>
  <c r="CB362" i="87"/>
  <c r="BZ362" i="87"/>
  <c r="BX362" i="87"/>
  <c r="BV362" i="87"/>
  <c r="BT362" i="87"/>
  <c r="BR362" i="87"/>
  <c r="BP362" i="87"/>
  <c r="BN362" i="87"/>
  <c r="BL362" i="87"/>
  <c r="BJ362" i="87"/>
  <c r="BH362" i="87"/>
  <c r="CE362" i="87" s="1"/>
  <c r="Z362" i="87"/>
  <c r="BB362" i="87" s="1"/>
  <c r="P362" i="87"/>
  <c r="D362" i="87" s="1"/>
  <c r="C362" i="87"/>
  <c r="N362" i="87" s="1"/>
  <c r="AA360" i="87"/>
  <c r="AB360" i="87" s="1"/>
  <c r="Q360" i="87"/>
  <c r="X360" i="87"/>
  <c r="Y360" i="87" s="1"/>
  <c r="Q339" i="74"/>
  <c r="L338" i="74"/>
  <c r="K348" i="74"/>
  <c r="R349" i="74"/>
  <c r="B471" i="74"/>
  <c r="CE359" i="74"/>
  <c r="P359" i="74" s="1"/>
  <c r="D359" i="74" s="1"/>
  <c r="CF358" i="74"/>
  <c r="E358" i="74" s="1"/>
  <c r="Z360" i="74"/>
  <c r="BG360" i="74"/>
  <c r="BI360" i="74"/>
  <c r="BK360" i="74"/>
  <c r="BM360" i="74"/>
  <c r="BO360" i="74"/>
  <c r="BQ360" i="74"/>
  <c r="BS360" i="74"/>
  <c r="BU360" i="74"/>
  <c r="BW360" i="74"/>
  <c r="BY360" i="74"/>
  <c r="CA360" i="74"/>
  <c r="CC360" i="74"/>
  <c r="C360" i="74"/>
  <c r="N360" i="74" s="1"/>
  <c r="BH360" i="74"/>
  <c r="BJ360" i="74"/>
  <c r="BL360" i="74"/>
  <c r="BN360" i="74"/>
  <c r="BP360" i="74"/>
  <c r="BR360" i="74"/>
  <c r="BT360" i="74"/>
  <c r="BV360" i="74"/>
  <c r="BX360" i="74"/>
  <c r="BZ360" i="74"/>
  <c r="CB360" i="74"/>
  <c r="CD360" i="74"/>
  <c r="AD335" i="87" l="1"/>
  <c r="AC336" i="87"/>
  <c r="CF362" i="87"/>
  <c r="E362" i="87" s="1"/>
  <c r="U361" i="87"/>
  <c r="J361" i="87"/>
  <c r="AG362" i="87"/>
  <c r="AH362" i="87" s="1"/>
  <c r="AI362" i="87" s="1"/>
  <c r="AJ362" i="87" s="1"/>
  <c r="AK362" i="87" s="1"/>
  <c r="AL362" i="87" s="1"/>
  <c r="AM362" i="87" s="1"/>
  <c r="AN362" i="87" s="1"/>
  <c r="AO362" i="87" s="1"/>
  <c r="AP362" i="87" s="1"/>
  <c r="AQ362" i="87" s="1"/>
  <c r="AR362" i="87" s="1"/>
  <c r="AS362" i="87" s="1"/>
  <c r="AT362" i="87" s="1"/>
  <c r="AU362" i="87" s="1"/>
  <c r="AV362" i="87" s="1"/>
  <c r="AW362" i="87" s="1"/>
  <c r="AX362" i="87" s="1"/>
  <c r="AY362" i="87" s="1"/>
  <c r="AZ362" i="87" s="1"/>
  <c r="BA362" i="87" s="1"/>
  <c r="X361" i="87"/>
  <c r="Y361" i="87" s="1"/>
  <c r="AA361" i="87"/>
  <c r="AB361" i="87" s="1"/>
  <c r="Q361" i="87"/>
  <c r="W362" i="87"/>
  <c r="S362" i="87"/>
  <c r="L362" i="87"/>
  <c r="V362" i="87"/>
  <c r="R362" i="87"/>
  <c r="K362" i="87"/>
  <c r="A362" i="87"/>
  <c r="B364" i="87"/>
  <c r="CD363" i="87"/>
  <c r="CB363" i="87"/>
  <c r="BZ363" i="87"/>
  <c r="BX363" i="87"/>
  <c r="BV363" i="87"/>
  <c r="BT363" i="87"/>
  <c r="BR363" i="87"/>
  <c r="BP363" i="87"/>
  <c r="BN363" i="87"/>
  <c r="BL363" i="87"/>
  <c r="BJ363" i="87"/>
  <c r="BH363" i="87"/>
  <c r="Z363" i="87"/>
  <c r="BB363" i="87" s="1"/>
  <c r="P363" i="87"/>
  <c r="D363" i="87" s="1"/>
  <c r="C363" i="87"/>
  <c r="N363" i="87" s="1"/>
  <c r="CC363" i="87"/>
  <c r="CA363" i="87"/>
  <c r="BY363" i="87"/>
  <c r="BW363" i="87"/>
  <c r="BU363" i="87"/>
  <c r="BS363" i="87"/>
  <c r="BQ363" i="87"/>
  <c r="BO363" i="87"/>
  <c r="BM363" i="87"/>
  <c r="BK363" i="87"/>
  <c r="BI363" i="87"/>
  <c r="BG363" i="87"/>
  <c r="AE363" i="87"/>
  <c r="T360" i="87"/>
  <c r="R350" i="74"/>
  <c r="K349" i="74"/>
  <c r="L339" i="74"/>
  <c r="Q340" i="74"/>
  <c r="B472" i="74"/>
  <c r="S358" i="74"/>
  <c r="J358" i="74" s="1"/>
  <c r="V358" i="74"/>
  <c r="A358" i="74"/>
  <c r="CF359" i="74"/>
  <c r="E359" i="74" s="1"/>
  <c r="CE360" i="74"/>
  <c r="P360" i="74" s="1"/>
  <c r="D360" i="74" s="1"/>
  <c r="Z361" i="74"/>
  <c r="BG361" i="74"/>
  <c r="BI361" i="74"/>
  <c r="BK361" i="74"/>
  <c r="BM361" i="74"/>
  <c r="BO361" i="74"/>
  <c r="BQ361" i="74"/>
  <c r="BS361" i="74"/>
  <c r="BU361" i="74"/>
  <c r="BW361" i="74"/>
  <c r="BY361" i="74"/>
  <c r="CA361" i="74"/>
  <c r="CC361" i="74"/>
  <c r="C361" i="74"/>
  <c r="N361" i="74" s="1"/>
  <c r="BH361" i="74"/>
  <c r="BJ361" i="74"/>
  <c r="BL361" i="74"/>
  <c r="BN361" i="74"/>
  <c r="BP361" i="74"/>
  <c r="BR361" i="74"/>
  <c r="BT361" i="74"/>
  <c r="BV361" i="74"/>
  <c r="BX361" i="74"/>
  <c r="BZ361" i="74"/>
  <c r="CB361" i="74"/>
  <c r="CD361" i="74"/>
  <c r="AD336" i="87" l="1"/>
  <c r="AC337" i="87"/>
  <c r="AA362" i="87"/>
  <c r="AB362" i="87" s="1"/>
  <c r="Q362" i="87"/>
  <c r="X362" i="87"/>
  <c r="Y362" i="87" s="1"/>
  <c r="T361" i="87"/>
  <c r="AG363" i="87"/>
  <c r="AH363" i="87" s="1"/>
  <c r="AI363" i="87" s="1"/>
  <c r="AJ363" i="87" s="1"/>
  <c r="AK363" i="87" s="1"/>
  <c r="AL363" i="87" s="1"/>
  <c r="AM363" i="87" s="1"/>
  <c r="AN363" i="87" s="1"/>
  <c r="AO363" i="87" s="1"/>
  <c r="AP363" i="87" s="1"/>
  <c r="AQ363" i="87" s="1"/>
  <c r="AR363" i="87" s="1"/>
  <c r="AS363" i="87" s="1"/>
  <c r="AT363" i="87" s="1"/>
  <c r="AU363" i="87" s="1"/>
  <c r="AV363" i="87" s="1"/>
  <c r="AW363" i="87" s="1"/>
  <c r="AX363" i="87" s="1"/>
  <c r="AY363" i="87" s="1"/>
  <c r="AZ363" i="87" s="1"/>
  <c r="BA363" i="87" s="1"/>
  <c r="V363" i="87"/>
  <c r="R363" i="87"/>
  <c r="K363" i="87"/>
  <c r="A363" i="87"/>
  <c r="W363" i="87"/>
  <c r="S363" i="87"/>
  <c r="L363" i="87"/>
  <c r="CE363" i="87"/>
  <c r="CF363" i="87" s="1"/>
  <c r="E363" i="87" s="1"/>
  <c r="CC364" i="87"/>
  <c r="CA364" i="87"/>
  <c r="BY364" i="87"/>
  <c r="BW364" i="87"/>
  <c r="BU364" i="87"/>
  <c r="BS364" i="87"/>
  <c r="BQ364" i="87"/>
  <c r="BO364" i="87"/>
  <c r="BM364" i="87"/>
  <c r="BK364" i="87"/>
  <c r="BI364" i="87"/>
  <c r="BG364" i="87"/>
  <c r="AE364" i="87"/>
  <c r="B365" i="87"/>
  <c r="CD364" i="87"/>
  <c r="CB364" i="87"/>
  <c r="BZ364" i="87"/>
  <c r="BX364" i="87"/>
  <c r="BV364" i="87"/>
  <c r="BT364" i="87"/>
  <c r="BR364" i="87"/>
  <c r="BP364" i="87"/>
  <c r="BN364" i="87"/>
  <c r="BL364" i="87"/>
  <c r="BJ364" i="87"/>
  <c r="BH364" i="87"/>
  <c r="CE364" i="87" s="1"/>
  <c r="Z364" i="87"/>
  <c r="BB364" i="87" s="1"/>
  <c r="P364" i="87"/>
  <c r="D364" i="87" s="1"/>
  <c r="C364" i="87"/>
  <c r="N364" i="87" s="1"/>
  <c r="U362" i="87"/>
  <c r="J362" i="87"/>
  <c r="K350" i="74"/>
  <c r="R351" i="74"/>
  <c r="L340" i="74"/>
  <c r="Q341" i="74"/>
  <c r="B473" i="74"/>
  <c r="Z362" i="74"/>
  <c r="BG362" i="74"/>
  <c r="BI362" i="74"/>
  <c r="BK362" i="74"/>
  <c r="BM362" i="74"/>
  <c r="BO362" i="74"/>
  <c r="BQ362" i="74"/>
  <c r="BS362" i="74"/>
  <c r="BU362" i="74"/>
  <c r="BW362" i="74"/>
  <c r="BY362" i="74"/>
  <c r="CA362" i="74"/>
  <c r="CC362" i="74"/>
  <c r="C362" i="74"/>
  <c r="N362" i="74" s="1"/>
  <c r="BH362" i="74"/>
  <c r="BJ362" i="74"/>
  <c r="BL362" i="74"/>
  <c r="BN362" i="74"/>
  <c r="BP362" i="74"/>
  <c r="BR362" i="74"/>
  <c r="BT362" i="74"/>
  <c r="BV362" i="74"/>
  <c r="BX362" i="74"/>
  <c r="BZ362" i="74"/>
  <c r="CB362" i="74"/>
  <c r="CD362" i="74"/>
  <c r="M358" i="74"/>
  <c r="S359" i="74"/>
  <c r="J359" i="74" s="1"/>
  <c r="V359" i="74"/>
  <c r="A359" i="74"/>
  <c r="CE361" i="74"/>
  <c r="P361" i="74" s="1"/>
  <c r="D361" i="74" s="1"/>
  <c r="CF360" i="74"/>
  <c r="E360" i="74" s="1"/>
  <c r="AD337" i="87" l="1"/>
  <c r="AC338" i="87"/>
  <c r="B366" i="87"/>
  <c r="CD365" i="87"/>
  <c r="CB365" i="87"/>
  <c r="BZ365" i="87"/>
  <c r="BX365" i="87"/>
  <c r="BV365" i="87"/>
  <c r="BT365" i="87"/>
  <c r="BR365" i="87"/>
  <c r="BP365" i="87"/>
  <c r="BN365" i="87"/>
  <c r="BL365" i="87"/>
  <c r="BJ365" i="87"/>
  <c r="BH365" i="87"/>
  <c r="Z365" i="87"/>
  <c r="BB365" i="87" s="1"/>
  <c r="P365" i="87"/>
  <c r="D365" i="87" s="1"/>
  <c r="C365" i="87"/>
  <c r="N365" i="87" s="1"/>
  <c r="CC365" i="87"/>
  <c r="CA365" i="87"/>
  <c r="BY365" i="87"/>
  <c r="BW365" i="87"/>
  <c r="BU365" i="87"/>
  <c r="BS365" i="87"/>
  <c r="BQ365" i="87"/>
  <c r="BO365" i="87"/>
  <c r="BM365" i="87"/>
  <c r="BK365" i="87"/>
  <c r="BI365" i="87"/>
  <c r="BG365" i="87"/>
  <c r="AE365" i="87"/>
  <c r="CF364" i="87"/>
  <c r="E364" i="87" s="1"/>
  <c r="U363" i="87"/>
  <c r="J363" i="87"/>
  <c r="T362" i="87"/>
  <c r="AG364" i="87"/>
  <c r="AH364" i="87" s="1"/>
  <c r="AI364" i="87" s="1"/>
  <c r="AJ364" i="87" s="1"/>
  <c r="AK364" i="87" s="1"/>
  <c r="AL364" i="87" s="1"/>
  <c r="AM364" i="87" s="1"/>
  <c r="AN364" i="87" s="1"/>
  <c r="AO364" i="87" s="1"/>
  <c r="AP364" i="87" s="1"/>
  <c r="AQ364" i="87" s="1"/>
  <c r="AR364" i="87" s="1"/>
  <c r="AS364" i="87" s="1"/>
  <c r="AT364" i="87" s="1"/>
  <c r="AU364" i="87" s="1"/>
  <c r="AV364" i="87" s="1"/>
  <c r="AW364" i="87" s="1"/>
  <c r="AX364" i="87" s="1"/>
  <c r="AY364" i="87" s="1"/>
  <c r="AZ364" i="87" s="1"/>
  <c r="BA364" i="87" s="1"/>
  <c r="X363" i="87"/>
  <c r="Y363" i="87" s="1"/>
  <c r="AA363" i="87"/>
  <c r="AB363" i="87" s="1"/>
  <c r="Q363" i="87"/>
  <c r="W364" i="87"/>
  <c r="S364" i="87"/>
  <c r="L364" i="87"/>
  <c r="V364" i="87"/>
  <c r="R364" i="87"/>
  <c r="K364" i="87"/>
  <c r="A364" i="87"/>
  <c r="L341" i="74"/>
  <c r="Q342" i="74"/>
  <c r="R352" i="74"/>
  <c r="K351" i="74"/>
  <c r="B474" i="74"/>
  <c r="S360" i="74"/>
  <c r="J360" i="74" s="1"/>
  <c r="V360" i="74"/>
  <c r="A360" i="74"/>
  <c r="V357" i="74"/>
  <c r="A357" i="74"/>
  <c r="CF361" i="74"/>
  <c r="E361" i="74" s="1"/>
  <c r="S356" i="74"/>
  <c r="J356" i="74" s="1"/>
  <c r="V356" i="74"/>
  <c r="A356" i="74"/>
  <c r="M359" i="74"/>
  <c r="CE362" i="74"/>
  <c r="P362" i="74" s="1"/>
  <c r="D362" i="74" s="1"/>
  <c r="Z363" i="74"/>
  <c r="BG363" i="74"/>
  <c r="BI363" i="74"/>
  <c r="BK363" i="74"/>
  <c r="BM363" i="74"/>
  <c r="BO363" i="74"/>
  <c r="BQ363" i="74"/>
  <c r="BS363" i="74"/>
  <c r="BU363" i="74"/>
  <c r="BW363" i="74"/>
  <c r="BY363" i="74"/>
  <c r="CA363" i="74"/>
  <c r="CC363" i="74"/>
  <c r="C363" i="74"/>
  <c r="N363" i="74" s="1"/>
  <c r="BH363" i="74"/>
  <c r="BJ363" i="74"/>
  <c r="BL363" i="74"/>
  <c r="BN363" i="74"/>
  <c r="BP363" i="74"/>
  <c r="BR363" i="74"/>
  <c r="BT363" i="74"/>
  <c r="BV363" i="74"/>
  <c r="BX363" i="74"/>
  <c r="BZ363" i="74"/>
  <c r="CB363" i="74"/>
  <c r="CD363" i="74"/>
  <c r="AD338" i="87" l="1"/>
  <c r="AC339" i="87"/>
  <c r="AA364" i="87"/>
  <c r="AB364" i="87" s="1"/>
  <c r="Q364" i="87"/>
  <c r="X364" i="87"/>
  <c r="Y364" i="87" s="1"/>
  <c r="U364" i="87"/>
  <c r="J364" i="87"/>
  <c r="T363" i="87"/>
  <c r="AG365" i="87"/>
  <c r="AH365" i="87" s="1"/>
  <c r="AI365" i="87" s="1"/>
  <c r="AJ365" i="87" s="1"/>
  <c r="AK365" i="87" s="1"/>
  <c r="AL365" i="87" s="1"/>
  <c r="AM365" i="87" s="1"/>
  <c r="AN365" i="87" s="1"/>
  <c r="AO365" i="87" s="1"/>
  <c r="AP365" i="87" s="1"/>
  <c r="AQ365" i="87" s="1"/>
  <c r="AR365" i="87" s="1"/>
  <c r="AS365" i="87" s="1"/>
  <c r="AT365" i="87" s="1"/>
  <c r="AU365" i="87" s="1"/>
  <c r="AV365" i="87" s="1"/>
  <c r="AW365" i="87" s="1"/>
  <c r="AX365" i="87" s="1"/>
  <c r="AY365" i="87" s="1"/>
  <c r="AZ365" i="87" s="1"/>
  <c r="BA365" i="87" s="1"/>
  <c r="V365" i="87"/>
  <c r="R365" i="87"/>
  <c r="K365" i="87"/>
  <c r="A365" i="87"/>
  <c r="W365" i="87"/>
  <c r="S365" i="87"/>
  <c r="L365" i="87"/>
  <c r="CE365" i="87"/>
  <c r="CF365" i="87" s="1"/>
  <c r="E365" i="87" s="1"/>
  <c r="CC366" i="87"/>
  <c r="CA366" i="87"/>
  <c r="BY366" i="87"/>
  <c r="BW366" i="87"/>
  <c r="BU366" i="87"/>
  <c r="BS366" i="87"/>
  <c r="BQ366" i="87"/>
  <c r="BO366" i="87"/>
  <c r="BM366" i="87"/>
  <c r="BK366" i="87"/>
  <c r="BI366" i="87"/>
  <c r="BG366" i="87"/>
  <c r="AE366" i="87"/>
  <c r="B367" i="87"/>
  <c r="CD366" i="87"/>
  <c r="CB366" i="87"/>
  <c r="BZ366" i="87"/>
  <c r="BX366" i="87"/>
  <c r="BV366" i="87"/>
  <c r="BT366" i="87"/>
  <c r="BR366" i="87"/>
  <c r="BP366" i="87"/>
  <c r="BN366" i="87"/>
  <c r="BL366" i="87"/>
  <c r="BJ366" i="87"/>
  <c r="BH366" i="87"/>
  <c r="CE366" i="87" s="1"/>
  <c r="Z366" i="87"/>
  <c r="BB366" i="87" s="1"/>
  <c r="P366" i="87"/>
  <c r="D366" i="87" s="1"/>
  <c r="C366" i="87"/>
  <c r="N366" i="87" s="1"/>
  <c r="L342" i="74"/>
  <c r="Q343" i="74"/>
  <c r="W356" i="74"/>
  <c r="X356" i="74" s="1"/>
  <c r="Y356" i="74" s="1"/>
  <c r="W355" i="74"/>
  <c r="X355" i="74" s="1"/>
  <c r="W354" i="74"/>
  <c r="X354" i="74" s="1"/>
  <c r="W353" i="74"/>
  <c r="X353" i="74" s="1"/>
  <c r="W352" i="74"/>
  <c r="X352" i="74" s="1"/>
  <c r="W357" i="74"/>
  <c r="X357" i="74" s="1"/>
  <c r="W351" i="74"/>
  <c r="X351" i="74" s="1"/>
  <c r="Y351" i="74" s="1"/>
  <c r="R353" i="74"/>
  <c r="K352" i="74"/>
  <c r="B475" i="74"/>
  <c r="CF362" i="74"/>
  <c r="E362" i="74" s="1"/>
  <c r="S361" i="74"/>
  <c r="J361" i="74" s="1"/>
  <c r="V361" i="74"/>
  <c r="A361" i="74"/>
  <c r="U356" i="74"/>
  <c r="Z364" i="74"/>
  <c r="BG364" i="74"/>
  <c r="BI364" i="74"/>
  <c r="BK364" i="74"/>
  <c r="BM364" i="74"/>
  <c r="BO364" i="74"/>
  <c r="BQ364" i="74"/>
  <c r="BS364" i="74"/>
  <c r="BU364" i="74"/>
  <c r="BW364" i="74"/>
  <c r="BY364" i="74"/>
  <c r="CA364" i="74"/>
  <c r="CC364" i="74"/>
  <c r="C364" i="74"/>
  <c r="N364" i="74" s="1"/>
  <c r="BH364" i="74"/>
  <c r="BJ364" i="74"/>
  <c r="BL364" i="74"/>
  <c r="BN364" i="74"/>
  <c r="BP364" i="74"/>
  <c r="BR364" i="74"/>
  <c r="BT364" i="74"/>
  <c r="BV364" i="74"/>
  <c r="BX364" i="74"/>
  <c r="BZ364" i="74"/>
  <c r="CB364" i="74"/>
  <c r="CD364" i="74"/>
  <c r="M360" i="74"/>
  <c r="CE363" i="74"/>
  <c r="P363" i="74" s="1"/>
  <c r="D363" i="74" s="1"/>
  <c r="AA356" i="74"/>
  <c r="AB356" i="74" s="1"/>
  <c r="AA351" i="74"/>
  <c r="AB351" i="74" s="1"/>
  <c r="AD339" i="87" l="1"/>
  <c r="AC340" i="87"/>
  <c r="T364" i="87"/>
  <c r="W366" i="87"/>
  <c r="S366" i="87"/>
  <c r="L366" i="87"/>
  <c r="V366" i="87"/>
  <c r="R366" i="87"/>
  <c r="K366" i="87"/>
  <c r="A366" i="87"/>
  <c r="B368" i="87"/>
  <c r="CD367" i="87"/>
  <c r="CB367" i="87"/>
  <c r="BZ367" i="87"/>
  <c r="BX367" i="87"/>
  <c r="BV367" i="87"/>
  <c r="BT367" i="87"/>
  <c r="BR367" i="87"/>
  <c r="BP367" i="87"/>
  <c r="BN367" i="87"/>
  <c r="BL367" i="87"/>
  <c r="BJ367" i="87"/>
  <c r="BH367" i="87"/>
  <c r="Z367" i="87"/>
  <c r="BB367" i="87" s="1"/>
  <c r="P367" i="87"/>
  <c r="D367" i="87" s="1"/>
  <c r="C367" i="87"/>
  <c r="N367" i="87" s="1"/>
  <c r="CC367" i="87"/>
  <c r="CA367" i="87"/>
  <c r="BY367" i="87"/>
  <c r="BW367" i="87"/>
  <c r="BU367" i="87"/>
  <c r="BS367" i="87"/>
  <c r="BQ367" i="87"/>
  <c r="BO367" i="87"/>
  <c r="BM367" i="87"/>
  <c r="BK367" i="87"/>
  <c r="BI367" i="87"/>
  <c r="BG367" i="87"/>
  <c r="AE367" i="87"/>
  <c r="CF366" i="87"/>
  <c r="E366" i="87" s="1"/>
  <c r="U365" i="87"/>
  <c r="J365" i="87"/>
  <c r="AG366" i="87"/>
  <c r="AH366" i="87" s="1"/>
  <c r="AI366" i="87" s="1"/>
  <c r="AJ366" i="87" s="1"/>
  <c r="AK366" i="87" s="1"/>
  <c r="AL366" i="87" s="1"/>
  <c r="AM366" i="87" s="1"/>
  <c r="AN366" i="87" s="1"/>
  <c r="AO366" i="87" s="1"/>
  <c r="AP366" i="87" s="1"/>
  <c r="AQ366" i="87" s="1"/>
  <c r="AR366" i="87" s="1"/>
  <c r="AS366" i="87" s="1"/>
  <c r="AT366" i="87" s="1"/>
  <c r="AU366" i="87" s="1"/>
  <c r="AV366" i="87" s="1"/>
  <c r="AW366" i="87" s="1"/>
  <c r="AX366" i="87" s="1"/>
  <c r="AY366" i="87" s="1"/>
  <c r="AZ366" i="87" s="1"/>
  <c r="BA366" i="87" s="1"/>
  <c r="X365" i="87"/>
  <c r="Y365" i="87" s="1"/>
  <c r="AA365" i="87"/>
  <c r="AB365" i="87" s="1"/>
  <c r="Q365" i="87"/>
  <c r="BB357" i="74"/>
  <c r="BB356" i="74" s="1"/>
  <c r="BB355" i="74" s="1"/>
  <c r="BB354" i="74" s="1"/>
  <c r="BB353" i="74" s="1"/>
  <c r="BB352" i="74" s="1"/>
  <c r="BB351" i="74" s="1"/>
  <c r="K353" i="74"/>
  <c r="R354" i="74"/>
  <c r="L343" i="74"/>
  <c r="Q344" i="74"/>
  <c r="B476" i="74"/>
  <c r="AA357" i="74"/>
  <c r="AB357" i="74" s="1"/>
  <c r="Y357" i="74"/>
  <c r="S357" i="74"/>
  <c r="J357" i="74" s="1"/>
  <c r="AA355" i="74"/>
  <c r="AB355" i="74" s="1"/>
  <c r="Y355" i="74"/>
  <c r="AA352" i="74"/>
  <c r="AB352" i="74" s="1"/>
  <c r="Y352" i="74"/>
  <c r="CE364" i="74"/>
  <c r="P364" i="74" s="1"/>
  <c r="D364" i="74" s="1"/>
  <c r="Z365" i="74"/>
  <c r="BG365" i="74"/>
  <c r="BI365" i="74"/>
  <c r="BK365" i="74"/>
  <c r="BM365" i="74"/>
  <c r="BO365" i="74"/>
  <c r="BQ365" i="74"/>
  <c r="BS365" i="74"/>
  <c r="BU365" i="74"/>
  <c r="BW365" i="74"/>
  <c r="BY365" i="74"/>
  <c r="CA365" i="74"/>
  <c r="CC365" i="74"/>
  <c r="C365" i="74"/>
  <c r="N365" i="74" s="1"/>
  <c r="BH365" i="74"/>
  <c r="BJ365" i="74"/>
  <c r="BL365" i="74"/>
  <c r="BN365" i="74"/>
  <c r="BP365" i="74"/>
  <c r="BR365" i="74"/>
  <c r="BT365" i="74"/>
  <c r="BV365" i="74"/>
  <c r="BX365" i="74"/>
  <c r="BZ365" i="74"/>
  <c r="CB365" i="74"/>
  <c r="CD365" i="74"/>
  <c r="M361" i="74"/>
  <c r="AA353" i="74"/>
  <c r="AB353" i="74" s="1"/>
  <c r="Y353" i="74"/>
  <c r="AA354" i="74"/>
  <c r="AB354" i="74" s="1"/>
  <c r="Y354" i="74"/>
  <c r="S362" i="74"/>
  <c r="J362" i="74" s="1"/>
  <c r="V362" i="74"/>
  <c r="A362" i="74"/>
  <c r="CF363" i="74"/>
  <c r="E363" i="74" s="1"/>
  <c r="AD340" i="87" l="1"/>
  <c r="AC341" i="87"/>
  <c r="AG367" i="87"/>
  <c r="AH367" i="87" s="1"/>
  <c r="AI367" i="87" s="1"/>
  <c r="AJ367" i="87" s="1"/>
  <c r="AK367" i="87" s="1"/>
  <c r="AL367" i="87" s="1"/>
  <c r="AM367" i="87" s="1"/>
  <c r="AN367" i="87" s="1"/>
  <c r="AO367" i="87" s="1"/>
  <c r="AP367" i="87" s="1"/>
  <c r="AQ367" i="87" s="1"/>
  <c r="AR367" i="87" s="1"/>
  <c r="AS367" i="87" s="1"/>
  <c r="AT367" i="87" s="1"/>
  <c r="AU367" i="87" s="1"/>
  <c r="AV367" i="87" s="1"/>
  <c r="AW367" i="87" s="1"/>
  <c r="AX367" i="87" s="1"/>
  <c r="AY367" i="87" s="1"/>
  <c r="AZ367" i="87" s="1"/>
  <c r="BA367" i="87" s="1"/>
  <c r="V367" i="87"/>
  <c r="R367" i="87"/>
  <c r="K367" i="87"/>
  <c r="A367" i="87"/>
  <c r="W367" i="87"/>
  <c r="S367" i="87"/>
  <c r="L367" i="87"/>
  <c r="CE367" i="87"/>
  <c r="CC368" i="87"/>
  <c r="CA368" i="87"/>
  <c r="BY368" i="87"/>
  <c r="BW368" i="87"/>
  <c r="BU368" i="87"/>
  <c r="BS368" i="87"/>
  <c r="BQ368" i="87"/>
  <c r="BO368" i="87"/>
  <c r="BM368" i="87"/>
  <c r="BK368" i="87"/>
  <c r="BI368" i="87"/>
  <c r="BG368" i="87"/>
  <c r="AE368" i="87"/>
  <c r="B369" i="87"/>
  <c r="CD368" i="87"/>
  <c r="CB368" i="87"/>
  <c r="BZ368" i="87"/>
  <c r="BX368" i="87"/>
  <c r="BV368" i="87"/>
  <c r="BT368" i="87"/>
  <c r="BR368" i="87"/>
  <c r="BP368" i="87"/>
  <c r="BN368" i="87"/>
  <c r="BL368" i="87"/>
  <c r="BJ368" i="87"/>
  <c r="BH368" i="87"/>
  <c r="CE368" i="87" s="1"/>
  <c r="Z368" i="87"/>
  <c r="BB368" i="87" s="1"/>
  <c r="P368" i="87"/>
  <c r="D368" i="87" s="1"/>
  <c r="C368" i="87"/>
  <c r="N368" i="87" s="1"/>
  <c r="U366" i="87"/>
  <c r="J366" i="87"/>
  <c r="T365" i="87"/>
  <c r="CF367" i="87"/>
  <c r="E367" i="87" s="1"/>
  <c r="AA366" i="87"/>
  <c r="AB366" i="87" s="1"/>
  <c r="Q366" i="87"/>
  <c r="X366" i="87"/>
  <c r="Y366" i="87" s="1"/>
  <c r="CF364" i="74"/>
  <c r="E364" i="74" s="1"/>
  <c r="Q345" i="74"/>
  <c r="L344" i="74"/>
  <c r="K354" i="74"/>
  <c r="R355" i="74"/>
  <c r="B477" i="74"/>
  <c r="CE365" i="74"/>
  <c r="P365" i="74" s="1"/>
  <c r="D365" i="74" s="1"/>
  <c r="U357" i="74"/>
  <c r="U358" i="74" s="1"/>
  <c r="U359" i="74" s="1"/>
  <c r="U360" i="74" s="1"/>
  <c r="U361" i="74" s="1"/>
  <c r="U362" i="74" s="1"/>
  <c r="M362" i="74"/>
  <c r="Z366" i="74"/>
  <c r="BG366" i="74"/>
  <c r="BI366" i="74"/>
  <c r="BK366" i="74"/>
  <c r="BM366" i="74"/>
  <c r="BO366" i="74"/>
  <c r="BQ366" i="74"/>
  <c r="BS366" i="74"/>
  <c r="BU366" i="74"/>
  <c r="BW366" i="74"/>
  <c r="BY366" i="74"/>
  <c r="CA366" i="74"/>
  <c r="CC366" i="74"/>
  <c r="C366" i="74"/>
  <c r="N366" i="74" s="1"/>
  <c r="BH366" i="74"/>
  <c r="BJ366" i="74"/>
  <c r="BL366" i="74"/>
  <c r="BN366" i="74"/>
  <c r="BP366" i="74"/>
  <c r="BR366" i="74"/>
  <c r="BT366" i="74"/>
  <c r="BV366" i="74"/>
  <c r="BX366" i="74"/>
  <c r="BZ366" i="74"/>
  <c r="CB366" i="74"/>
  <c r="CD366" i="74"/>
  <c r="AD341" i="87" l="1"/>
  <c r="AC342" i="87"/>
  <c r="W368" i="87"/>
  <c r="S368" i="87"/>
  <c r="L368" i="87"/>
  <c r="V368" i="87"/>
  <c r="R368" i="87"/>
  <c r="K368" i="87"/>
  <c r="A368" i="87"/>
  <c r="B370" i="87"/>
  <c r="CD369" i="87"/>
  <c r="CB369" i="87"/>
  <c r="BZ369" i="87"/>
  <c r="BX369" i="87"/>
  <c r="BV369" i="87"/>
  <c r="BT369" i="87"/>
  <c r="BR369" i="87"/>
  <c r="BP369" i="87"/>
  <c r="BN369" i="87"/>
  <c r="BL369" i="87"/>
  <c r="BJ369" i="87"/>
  <c r="BH369" i="87"/>
  <c r="Z369" i="87"/>
  <c r="BB369" i="87" s="1"/>
  <c r="P369" i="87"/>
  <c r="D369" i="87" s="1"/>
  <c r="C369" i="87"/>
  <c r="N369" i="87" s="1"/>
  <c r="CC369" i="87"/>
  <c r="CA369" i="87"/>
  <c r="BY369" i="87"/>
  <c r="BW369" i="87"/>
  <c r="BU369" i="87"/>
  <c r="BS369" i="87"/>
  <c r="BQ369" i="87"/>
  <c r="BO369" i="87"/>
  <c r="BM369" i="87"/>
  <c r="BK369" i="87"/>
  <c r="BI369" i="87"/>
  <c r="BG369" i="87"/>
  <c r="AE369" i="87"/>
  <c r="U367" i="87"/>
  <c r="J367" i="87"/>
  <c r="CF368" i="87"/>
  <c r="E368" i="87" s="1"/>
  <c r="T366" i="87"/>
  <c r="AG368" i="87"/>
  <c r="AH368" i="87" s="1"/>
  <c r="AI368" i="87" s="1"/>
  <c r="AJ368" i="87" s="1"/>
  <c r="AK368" i="87" s="1"/>
  <c r="AL368" i="87" s="1"/>
  <c r="AM368" i="87" s="1"/>
  <c r="AN368" i="87" s="1"/>
  <c r="AO368" i="87" s="1"/>
  <c r="AP368" i="87" s="1"/>
  <c r="AQ368" i="87" s="1"/>
  <c r="AR368" i="87" s="1"/>
  <c r="AS368" i="87" s="1"/>
  <c r="AT368" i="87" s="1"/>
  <c r="AU368" i="87" s="1"/>
  <c r="AV368" i="87" s="1"/>
  <c r="AW368" i="87" s="1"/>
  <c r="AX368" i="87" s="1"/>
  <c r="AY368" i="87" s="1"/>
  <c r="AZ368" i="87" s="1"/>
  <c r="BA368" i="87" s="1"/>
  <c r="X367" i="87"/>
  <c r="Y367" i="87" s="1"/>
  <c r="AA367" i="87"/>
  <c r="AB367" i="87" s="1"/>
  <c r="Q367" i="87"/>
  <c r="K355" i="74"/>
  <c r="R356" i="74"/>
  <c r="Q346" i="74"/>
  <c r="L345" i="74"/>
  <c r="B478" i="74"/>
  <c r="CF365" i="74"/>
  <c r="E365" i="74" s="1"/>
  <c r="CE366" i="74"/>
  <c r="P366" i="74" s="1"/>
  <c r="D366" i="74" s="1"/>
  <c r="Z367" i="74"/>
  <c r="BG367" i="74"/>
  <c r="BI367" i="74"/>
  <c r="BK367" i="74"/>
  <c r="BM367" i="74"/>
  <c r="BO367" i="74"/>
  <c r="BQ367" i="74"/>
  <c r="BS367" i="74"/>
  <c r="BU367" i="74"/>
  <c r="BW367" i="74"/>
  <c r="BY367" i="74"/>
  <c r="CA367" i="74"/>
  <c r="CC367" i="74"/>
  <c r="C367" i="74"/>
  <c r="N367" i="74" s="1"/>
  <c r="BH367" i="74"/>
  <c r="BJ367" i="74"/>
  <c r="BL367" i="74"/>
  <c r="BN367" i="74"/>
  <c r="BP367" i="74"/>
  <c r="BR367" i="74"/>
  <c r="BT367" i="74"/>
  <c r="BV367" i="74"/>
  <c r="BX367" i="74"/>
  <c r="BZ367" i="74"/>
  <c r="CB367" i="74"/>
  <c r="CD367" i="74"/>
  <c r="AD342" i="87" l="1"/>
  <c r="AC343" i="87"/>
  <c r="AG369" i="87"/>
  <c r="AH369" i="87" s="1"/>
  <c r="AI369" i="87" s="1"/>
  <c r="AJ369" i="87" s="1"/>
  <c r="AK369" i="87" s="1"/>
  <c r="AL369" i="87" s="1"/>
  <c r="AM369" i="87" s="1"/>
  <c r="AN369" i="87" s="1"/>
  <c r="AO369" i="87" s="1"/>
  <c r="AP369" i="87" s="1"/>
  <c r="AQ369" i="87" s="1"/>
  <c r="AR369" i="87" s="1"/>
  <c r="AS369" i="87" s="1"/>
  <c r="AT369" i="87" s="1"/>
  <c r="AU369" i="87" s="1"/>
  <c r="AV369" i="87" s="1"/>
  <c r="AW369" i="87" s="1"/>
  <c r="AX369" i="87" s="1"/>
  <c r="AY369" i="87" s="1"/>
  <c r="AZ369" i="87" s="1"/>
  <c r="BA369" i="87" s="1"/>
  <c r="V369" i="87"/>
  <c r="R369" i="87"/>
  <c r="K369" i="87"/>
  <c r="A369" i="87"/>
  <c r="W369" i="87"/>
  <c r="S369" i="87"/>
  <c r="L369" i="87"/>
  <c r="CE369" i="87"/>
  <c r="CC370" i="87"/>
  <c r="CA370" i="87"/>
  <c r="BY370" i="87"/>
  <c r="BW370" i="87"/>
  <c r="BU370" i="87"/>
  <c r="BS370" i="87"/>
  <c r="BQ370" i="87"/>
  <c r="BO370" i="87"/>
  <c r="BM370" i="87"/>
  <c r="BK370" i="87"/>
  <c r="BI370" i="87"/>
  <c r="BG370" i="87"/>
  <c r="AE370" i="87"/>
  <c r="B371" i="87"/>
  <c r="CD370" i="87"/>
  <c r="CB370" i="87"/>
  <c r="BZ370" i="87"/>
  <c r="BX370" i="87"/>
  <c r="BV370" i="87"/>
  <c r="BT370" i="87"/>
  <c r="BR370" i="87"/>
  <c r="BP370" i="87"/>
  <c r="BN370" i="87"/>
  <c r="BL370" i="87"/>
  <c r="BJ370" i="87"/>
  <c r="BH370" i="87"/>
  <c r="CE370" i="87" s="1"/>
  <c r="Z370" i="87"/>
  <c r="BB370" i="87" s="1"/>
  <c r="P370" i="87"/>
  <c r="D370" i="87" s="1"/>
  <c r="C370" i="87"/>
  <c r="N370" i="87" s="1"/>
  <c r="U368" i="87"/>
  <c r="J368" i="87"/>
  <c r="T367" i="87"/>
  <c r="CF369" i="87"/>
  <c r="E369" i="87" s="1"/>
  <c r="AA368" i="87"/>
  <c r="AB368" i="87" s="1"/>
  <c r="Q368" i="87"/>
  <c r="X368" i="87"/>
  <c r="Y368" i="87" s="1"/>
  <c r="Q347" i="74"/>
  <c r="L346" i="74"/>
  <c r="R357" i="74"/>
  <c r="K356" i="74"/>
  <c r="B479" i="74"/>
  <c r="S365" i="74"/>
  <c r="J365" i="74" s="1"/>
  <c r="V365" i="74"/>
  <c r="A365" i="74"/>
  <c r="CE367" i="74"/>
  <c r="P367" i="74" s="1"/>
  <c r="D367" i="74" s="1"/>
  <c r="CF366" i="74"/>
  <c r="E366" i="74" s="1"/>
  <c r="Z368" i="74"/>
  <c r="BG368" i="74"/>
  <c r="BI368" i="74"/>
  <c r="BK368" i="74"/>
  <c r="BM368" i="74"/>
  <c r="BO368" i="74"/>
  <c r="BQ368" i="74"/>
  <c r="BS368" i="74"/>
  <c r="BU368" i="74"/>
  <c r="BW368" i="74"/>
  <c r="BY368" i="74"/>
  <c r="CA368" i="74"/>
  <c r="CC368" i="74"/>
  <c r="C368" i="74"/>
  <c r="N368" i="74" s="1"/>
  <c r="BH368" i="74"/>
  <c r="BJ368" i="74"/>
  <c r="BL368" i="74"/>
  <c r="BN368" i="74"/>
  <c r="BP368" i="74"/>
  <c r="BR368" i="74"/>
  <c r="BT368" i="74"/>
  <c r="BV368" i="74"/>
  <c r="BX368" i="74"/>
  <c r="BZ368" i="74"/>
  <c r="CB368" i="74"/>
  <c r="CD368" i="74"/>
  <c r="AD343" i="87" l="1"/>
  <c r="AC344" i="87"/>
  <c r="B372" i="87"/>
  <c r="CD371" i="87"/>
  <c r="CB371" i="87"/>
  <c r="BZ371" i="87"/>
  <c r="BX371" i="87"/>
  <c r="BV371" i="87"/>
  <c r="BT371" i="87"/>
  <c r="BR371" i="87"/>
  <c r="BP371" i="87"/>
  <c r="BN371" i="87"/>
  <c r="BL371" i="87"/>
  <c r="BJ371" i="87"/>
  <c r="BH371" i="87"/>
  <c r="Z371" i="87"/>
  <c r="BB371" i="87" s="1"/>
  <c r="P371" i="87"/>
  <c r="D371" i="87" s="1"/>
  <c r="C371" i="87"/>
  <c r="N371" i="87" s="1"/>
  <c r="CC371" i="87"/>
  <c r="CA371" i="87"/>
  <c r="BY371" i="87"/>
  <c r="BW371" i="87"/>
  <c r="BU371" i="87"/>
  <c r="BS371" i="87"/>
  <c r="BQ371" i="87"/>
  <c r="BO371" i="87"/>
  <c r="BM371" i="87"/>
  <c r="BK371" i="87"/>
  <c r="BI371" i="87"/>
  <c r="BG371" i="87"/>
  <c r="AE371" i="87"/>
  <c r="W370" i="87"/>
  <c r="S370" i="87"/>
  <c r="L370" i="87"/>
  <c r="V370" i="87"/>
  <c r="R370" i="87"/>
  <c r="K370" i="87"/>
  <c r="A370" i="87"/>
  <c r="CF370" i="87"/>
  <c r="E370" i="87" s="1"/>
  <c r="U369" i="87"/>
  <c r="J369" i="87"/>
  <c r="T368" i="87"/>
  <c r="AG370" i="87"/>
  <c r="AH370" i="87" s="1"/>
  <c r="AI370" i="87" s="1"/>
  <c r="AJ370" i="87" s="1"/>
  <c r="AK370" i="87" s="1"/>
  <c r="AL370" i="87" s="1"/>
  <c r="AM370" i="87" s="1"/>
  <c r="AN370" i="87" s="1"/>
  <c r="AO370" i="87" s="1"/>
  <c r="AP370" i="87" s="1"/>
  <c r="AQ370" i="87" s="1"/>
  <c r="AR370" i="87" s="1"/>
  <c r="AS370" i="87" s="1"/>
  <c r="AT370" i="87" s="1"/>
  <c r="AU370" i="87" s="1"/>
  <c r="AV370" i="87" s="1"/>
  <c r="AW370" i="87" s="1"/>
  <c r="AX370" i="87" s="1"/>
  <c r="AY370" i="87" s="1"/>
  <c r="AZ370" i="87" s="1"/>
  <c r="BA370" i="87" s="1"/>
  <c r="X369" i="87"/>
  <c r="Y369" i="87" s="1"/>
  <c r="AA369" i="87"/>
  <c r="AB369" i="87" s="1"/>
  <c r="Q369" i="87"/>
  <c r="K357" i="74"/>
  <c r="R358" i="74"/>
  <c r="L347" i="74"/>
  <c r="Q348" i="74"/>
  <c r="B480" i="74"/>
  <c r="CF367" i="74"/>
  <c r="E367" i="74" s="1"/>
  <c r="CE368" i="74"/>
  <c r="P368" i="74" s="1"/>
  <c r="D368" i="74" s="1"/>
  <c r="Z369" i="74"/>
  <c r="BG369" i="74"/>
  <c r="BI369" i="74"/>
  <c r="BK369" i="74"/>
  <c r="BM369" i="74"/>
  <c r="BO369" i="74"/>
  <c r="BQ369" i="74"/>
  <c r="BS369" i="74"/>
  <c r="BU369" i="74"/>
  <c r="BW369" i="74"/>
  <c r="BY369" i="74"/>
  <c r="CA369" i="74"/>
  <c r="CC369" i="74"/>
  <c r="C369" i="74"/>
  <c r="N369" i="74" s="1"/>
  <c r="BH369" i="74"/>
  <c r="BJ369" i="74"/>
  <c r="BL369" i="74"/>
  <c r="BN369" i="74"/>
  <c r="BP369" i="74"/>
  <c r="BR369" i="74"/>
  <c r="BT369" i="74"/>
  <c r="BV369" i="74"/>
  <c r="BX369" i="74"/>
  <c r="BZ369" i="74"/>
  <c r="CB369" i="74"/>
  <c r="CD369" i="74"/>
  <c r="S366" i="74"/>
  <c r="J366" i="74" s="1"/>
  <c r="V366" i="74"/>
  <c r="A366" i="74"/>
  <c r="M365" i="74"/>
  <c r="AD344" i="87" l="1"/>
  <c r="AC345" i="87"/>
  <c r="AA370" i="87"/>
  <c r="AB370" i="87" s="1"/>
  <c r="Q370" i="87"/>
  <c r="X370" i="87"/>
  <c r="Y370" i="87" s="1"/>
  <c r="T369" i="87"/>
  <c r="U370" i="87"/>
  <c r="J370" i="87"/>
  <c r="AG371" i="87"/>
  <c r="AH371" i="87" s="1"/>
  <c r="AI371" i="87" s="1"/>
  <c r="AJ371" i="87" s="1"/>
  <c r="AK371" i="87" s="1"/>
  <c r="AL371" i="87" s="1"/>
  <c r="AM371" i="87" s="1"/>
  <c r="AN371" i="87" s="1"/>
  <c r="AO371" i="87" s="1"/>
  <c r="AP371" i="87" s="1"/>
  <c r="AQ371" i="87" s="1"/>
  <c r="AR371" i="87" s="1"/>
  <c r="AS371" i="87" s="1"/>
  <c r="AT371" i="87" s="1"/>
  <c r="AU371" i="87" s="1"/>
  <c r="AV371" i="87" s="1"/>
  <c r="AW371" i="87" s="1"/>
  <c r="AX371" i="87" s="1"/>
  <c r="AY371" i="87" s="1"/>
  <c r="AZ371" i="87" s="1"/>
  <c r="BA371" i="87" s="1"/>
  <c r="V371" i="87"/>
  <c r="R371" i="87"/>
  <c r="K371" i="87"/>
  <c r="A371" i="87"/>
  <c r="W371" i="87"/>
  <c r="S371" i="87"/>
  <c r="L371" i="87"/>
  <c r="CE371" i="87"/>
  <c r="CF371" i="87" s="1"/>
  <c r="E371" i="87" s="1"/>
  <c r="CC372" i="87"/>
  <c r="CA372" i="87"/>
  <c r="BY372" i="87"/>
  <c r="BW372" i="87"/>
  <c r="BU372" i="87"/>
  <c r="BS372" i="87"/>
  <c r="BQ372" i="87"/>
  <c r="BO372" i="87"/>
  <c r="BM372" i="87"/>
  <c r="BK372" i="87"/>
  <c r="BI372" i="87"/>
  <c r="BG372" i="87"/>
  <c r="AE372" i="87"/>
  <c r="B373" i="87"/>
  <c r="CD372" i="87"/>
  <c r="CB372" i="87"/>
  <c r="BZ372" i="87"/>
  <c r="BX372" i="87"/>
  <c r="BV372" i="87"/>
  <c r="BT372" i="87"/>
  <c r="BR372" i="87"/>
  <c r="BP372" i="87"/>
  <c r="BN372" i="87"/>
  <c r="BL372" i="87"/>
  <c r="BJ372" i="87"/>
  <c r="BH372" i="87"/>
  <c r="CE372" i="87" s="1"/>
  <c r="Z372" i="87"/>
  <c r="BB372" i="87" s="1"/>
  <c r="P372" i="87"/>
  <c r="D372" i="87" s="1"/>
  <c r="C372" i="87"/>
  <c r="N372" i="87" s="1"/>
  <c r="L348" i="74"/>
  <c r="Q349" i="74"/>
  <c r="R359" i="74"/>
  <c r="K358" i="74"/>
  <c r="B481" i="74"/>
  <c r="CF368" i="74"/>
  <c r="E368" i="74" s="1"/>
  <c r="Z370" i="74"/>
  <c r="BG370" i="74"/>
  <c r="BI370" i="74"/>
  <c r="BK370" i="74"/>
  <c r="BM370" i="74"/>
  <c r="BO370" i="74"/>
  <c r="BQ370" i="74"/>
  <c r="BS370" i="74"/>
  <c r="BU370" i="74"/>
  <c r="BW370" i="74"/>
  <c r="BY370" i="74"/>
  <c r="CA370" i="74"/>
  <c r="CC370" i="74"/>
  <c r="C370" i="74"/>
  <c r="N370" i="74" s="1"/>
  <c r="BH370" i="74"/>
  <c r="BJ370" i="74"/>
  <c r="BL370" i="74"/>
  <c r="BN370" i="74"/>
  <c r="BP370" i="74"/>
  <c r="BR370" i="74"/>
  <c r="BT370" i="74"/>
  <c r="BV370" i="74"/>
  <c r="BX370" i="74"/>
  <c r="BZ370" i="74"/>
  <c r="CB370" i="74"/>
  <c r="CD370" i="74"/>
  <c r="V364" i="74"/>
  <c r="A364" i="74"/>
  <c r="S367" i="74"/>
  <c r="J367" i="74" s="1"/>
  <c r="V367" i="74"/>
  <c r="A367" i="74"/>
  <c r="M366" i="74"/>
  <c r="CE369" i="74"/>
  <c r="P369" i="74" s="1"/>
  <c r="D369" i="74" s="1"/>
  <c r="V363" i="74"/>
  <c r="A363" i="74"/>
  <c r="AD345" i="87" l="1"/>
  <c r="AC346" i="87"/>
  <c r="W372" i="87"/>
  <c r="S372" i="87"/>
  <c r="L372" i="87"/>
  <c r="V372" i="87"/>
  <c r="R372" i="87"/>
  <c r="K372" i="87"/>
  <c r="A372" i="87"/>
  <c r="CF372" i="87"/>
  <c r="E372" i="87" s="1"/>
  <c r="T370" i="87"/>
  <c r="B374" i="87"/>
  <c r="CD373" i="87"/>
  <c r="CB373" i="87"/>
  <c r="BZ373" i="87"/>
  <c r="BX373" i="87"/>
  <c r="BV373" i="87"/>
  <c r="BT373" i="87"/>
  <c r="BR373" i="87"/>
  <c r="BP373" i="87"/>
  <c r="BN373" i="87"/>
  <c r="BL373" i="87"/>
  <c r="BJ373" i="87"/>
  <c r="BH373" i="87"/>
  <c r="Z373" i="87"/>
  <c r="BB373" i="87" s="1"/>
  <c r="P373" i="87"/>
  <c r="D373" i="87" s="1"/>
  <c r="C373" i="87"/>
  <c r="N373" i="87" s="1"/>
  <c r="CC373" i="87"/>
  <c r="CA373" i="87"/>
  <c r="BY373" i="87"/>
  <c r="BW373" i="87"/>
  <c r="BU373" i="87"/>
  <c r="BS373" i="87"/>
  <c r="BQ373" i="87"/>
  <c r="BO373" i="87"/>
  <c r="BM373" i="87"/>
  <c r="BK373" i="87"/>
  <c r="BI373" i="87"/>
  <c r="BG373" i="87"/>
  <c r="AE373" i="87"/>
  <c r="U371" i="87"/>
  <c r="J371" i="87"/>
  <c r="AG372" i="87"/>
  <c r="AH372" i="87" s="1"/>
  <c r="AI372" i="87" s="1"/>
  <c r="AJ372" i="87" s="1"/>
  <c r="AK372" i="87" s="1"/>
  <c r="AL372" i="87" s="1"/>
  <c r="AM372" i="87" s="1"/>
  <c r="AN372" i="87" s="1"/>
  <c r="AO372" i="87" s="1"/>
  <c r="AP372" i="87" s="1"/>
  <c r="AQ372" i="87" s="1"/>
  <c r="AR372" i="87" s="1"/>
  <c r="AS372" i="87" s="1"/>
  <c r="AT372" i="87" s="1"/>
  <c r="AU372" i="87" s="1"/>
  <c r="AV372" i="87" s="1"/>
  <c r="AW372" i="87" s="1"/>
  <c r="AX372" i="87" s="1"/>
  <c r="AY372" i="87" s="1"/>
  <c r="AZ372" i="87" s="1"/>
  <c r="BA372" i="87" s="1"/>
  <c r="X371" i="87"/>
  <c r="Y371" i="87" s="1"/>
  <c r="AA371" i="87"/>
  <c r="AB371" i="87" s="1"/>
  <c r="Q371" i="87"/>
  <c r="W363" i="74"/>
  <c r="X363" i="74" s="1"/>
  <c r="W362" i="74"/>
  <c r="X362" i="74" s="1"/>
  <c r="W360" i="74"/>
  <c r="X360" i="74" s="1"/>
  <c r="W361" i="74"/>
  <c r="X361" i="74" s="1"/>
  <c r="W359" i="74"/>
  <c r="X359" i="74" s="1"/>
  <c r="W358" i="74"/>
  <c r="X358" i="74" s="1"/>
  <c r="W364" i="74"/>
  <c r="X364" i="74" s="1"/>
  <c r="R360" i="74"/>
  <c r="K359" i="74"/>
  <c r="L349" i="74"/>
  <c r="Q350" i="74"/>
  <c r="B482" i="74"/>
  <c r="S368" i="74"/>
  <c r="J368" i="74" s="1"/>
  <c r="V368" i="74"/>
  <c r="A368" i="74"/>
  <c r="CE370" i="74"/>
  <c r="P370" i="74" s="1"/>
  <c r="D370" i="74" s="1"/>
  <c r="Z371" i="74"/>
  <c r="BG371" i="74"/>
  <c r="BI371" i="74"/>
  <c r="BK371" i="74"/>
  <c r="BM371" i="74"/>
  <c r="BO371" i="74"/>
  <c r="BQ371" i="74"/>
  <c r="BS371" i="74"/>
  <c r="BU371" i="74"/>
  <c r="BW371" i="74"/>
  <c r="BY371" i="74"/>
  <c r="CA371" i="74"/>
  <c r="CC371" i="74"/>
  <c r="C371" i="74"/>
  <c r="N371" i="74" s="1"/>
  <c r="BH371" i="74"/>
  <c r="BJ371" i="74"/>
  <c r="BL371" i="74"/>
  <c r="BN371" i="74"/>
  <c r="BP371" i="74"/>
  <c r="BR371" i="74"/>
  <c r="BT371" i="74"/>
  <c r="BV371" i="74"/>
  <c r="BX371" i="74"/>
  <c r="BZ371" i="74"/>
  <c r="CB371" i="74"/>
  <c r="CD371" i="74"/>
  <c r="M367" i="74"/>
  <c r="CF369" i="74"/>
  <c r="E369" i="74" s="1"/>
  <c r="AD346" i="87" l="1"/>
  <c r="AC347" i="87"/>
  <c r="T371" i="87"/>
  <c r="U372" i="87"/>
  <c r="J372" i="87"/>
  <c r="AG373" i="87"/>
  <c r="AH373" i="87" s="1"/>
  <c r="AI373" i="87" s="1"/>
  <c r="AJ373" i="87" s="1"/>
  <c r="AK373" i="87" s="1"/>
  <c r="AL373" i="87" s="1"/>
  <c r="AM373" i="87" s="1"/>
  <c r="AN373" i="87" s="1"/>
  <c r="AO373" i="87" s="1"/>
  <c r="AP373" i="87" s="1"/>
  <c r="AQ373" i="87" s="1"/>
  <c r="AR373" i="87" s="1"/>
  <c r="AS373" i="87" s="1"/>
  <c r="AT373" i="87" s="1"/>
  <c r="AU373" i="87" s="1"/>
  <c r="AV373" i="87" s="1"/>
  <c r="AW373" i="87" s="1"/>
  <c r="AX373" i="87" s="1"/>
  <c r="AY373" i="87" s="1"/>
  <c r="AZ373" i="87" s="1"/>
  <c r="BA373" i="87" s="1"/>
  <c r="V373" i="87"/>
  <c r="R373" i="87"/>
  <c r="K373" i="87"/>
  <c r="A373" i="87"/>
  <c r="W373" i="87"/>
  <c r="S373" i="87"/>
  <c r="L373" i="87"/>
  <c r="CE373" i="87"/>
  <c r="CF373" i="87" s="1"/>
  <c r="E373" i="87" s="1"/>
  <c r="CC374" i="87"/>
  <c r="CA374" i="87"/>
  <c r="BY374" i="87"/>
  <c r="BW374" i="87"/>
  <c r="BU374" i="87"/>
  <c r="BS374" i="87"/>
  <c r="BQ374" i="87"/>
  <c r="BO374" i="87"/>
  <c r="BM374" i="87"/>
  <c r="BK374" i="87"/>
  <c r="BI374" i="87"/>
  <c r="BG374" i="87"/>
  <c r="AE374" i="87"/>
  <c r="B375" i="87"/>
  <c r="CD374" i="87"/>
  <c r="CB374" i="87"/>
  <c r="BZ374" i="87"/>
  <c r="BX374" i="87"/>
  <c r="BV374" i="87"/>
  <c r="BT374" i="87"/>
  <c r="BR374" i="87"/>
  <c r="BP374" i="87"/>
  <c r="BN374" i="87"/>
  <c r="BL374" i="87"/>
  <c r="BJ374" i="87"/>
  <c r="BH374" i="87"/>
  <c r="CE374" i="87" s="1"/>
  <c r="Z374" i="87"/>
  <c r="BB374" i="87" s="1"/>
  <c r="P374" i="87"/>
  <c r="D374" i="87" s="1"/>
  <c r="C374" i="87"/>
  <c r="N374" i="87" s="1"/>
  <c r="AA372" i="87"/>
  <c r="AB372" i="87" s="1"/>
  <c r="Q372" i="87"/>
  <c r="X372" i="87"/>
  <c r="Y372" i="87" s="1"/>
  <c r="BB364" i="74"/>
  <c r="BB363" i="74" s="1"/>
  <c r="BB362" i="74" s="1"/>
  <c r="BB361" i="74" s="1"/>
  <c r="BB360" i="74" s="1"/>
  <c r="BB359" i="74" s="1"/>
  <c r="BB358" i="74" s="1"/>
  <c r="L350" i="74"/>
  <c r="Q351" i="74"/>
  <c r="K360" i="74"/>
  <c r="R361" i="74"/>
  <c r="CF370" i="74"/>
  <c r="E370" i="74" s="1"/>
  <c r="B483" i="74"/>
  <c r="S369" i="74"/>
  <c r="J369" i="74" s="1"/>
  <c r="V369" i="74"/>
  <c r="A369" i="74"/>
  <c r="AA364" i="74"/>
  <c r="AB364" i="74" s="1"/>
  <c r="Y364" i="74"/>
  <c r="S364" i="74"/>
  <c r="J364" i="74" s="1"/>
  <c r="Z372" i="74"/>
  <c r="BG372" i="74"/>
  <c r="BI372" i="74"/>
  <c r="BK372" i="74"/>
  <c r="BM372" i="74"/>
  <c r="BO372" i="74"/>
  <c r="BQ372" i="74"/>
  <c r="BS372" i="74"/>
  <c r="BU372" i="74"/>
  <c r="BW372" i="74"/>
  <c r="BY372" i="74"/>
  <c r="CA372" i="74"/>
  <c r="CC372" i="74"/>
  <c r="C372" i="74"/>
  <c r="N372" i="74" s="1"/>
  <c r="BH372" i="74"/>
  <c r="BJ372" i="74"/>
  <c r="BL372" i="74"/>
  <c r="BN372" i="74"/>
  <c r="BP372" i="74"/>
  <c r="BR372" i="74"/>
  <c r="BT372" i="74"/>
  <c r="BV372" i="74"/>
  <c r="BX372" i="74"/>
  <c r="BZ372" i="74"/>
  <c r="CB372" i="74"/>
  <c r="CD372" i="74"/>
  <c r="AA363" i="74"/>
  <c r="AB363" i="74" s="1"/>
  <c r="Y363" i="74"/>
  <c r="S363" i="74"/>
  <c r="J363" i="74" s="1"/>
  <c r="AA360" i="74"/>
  <c r="AB360" i="74" s="1"/>
  <c r="Y360" i="74"/>
  <c r="AA361" i="74"/>
  <c r="AB361" i="74" s="1"/>
  <c r="Y361" i="74"/>
  <c r="CE371" i="74"/>
  <c r="P371" i="74" s="1"/>
  <c r="D371" i="74" s="1"/>
  <c r="AA358" i="74"/>
  <c r="AB358" i="74" s="1"/>
  <c r="Y358" i="74"/>
  <c r="AA362" i="74"/>
  <c r="AB362" i="74" s="1"/>
  <c r="Y362" i="74"/>
  <c r="AA359" i="74"/>
  <c r="AB359" i="74" s="1"/>
  <c r="Y359" i="74"/>
  <c r="M368" i="74"/>
  <c r="AD347" i="87" l="1"/>
  <c r="AC348" i="87"/>
  <c r="B376" i="87"/>
  <c r="CD375" i="87"/>
  <c r="CB375" i="87"/>
  <c r="BZ375" i="87"/>
  <c r="BX375" i="87"/>
  <c r="BV375" i="87"/>
  <c r="BT375" i="87"/>
  <c r="BR375" i="87"/>
  <c r="BP375" i="87"/>
  <c r="BN375" i="87"/>
  <c r="BL375" i="87"/>
  <c r="BJ375" i="87"/>
  <c r="BH375" i="87"/>
  <c r="Z375" i="87"/>
  <c r="BB375" i="87" s="1"/>
  <c r="P375" i="87"/>
  <c r="D375" i="87" s="1"/>
  <c r="C375" i="87"/>
  <c r="N375" i="87" s="1"/>
  <c r="CC375" i="87"/>
  <c r="CA375" i="87"/>
  <c r="BY375" i="87"/>
  <c r="BW375" i="87"/>
  <c r="BU375" i="87"/>
  <c r="BS375" i="87"/>
  <c r="BQ375" i="87"/>
  <c r="BO375" i="87"/>
  <c r="BM375" i="87"/>
  <c r="BK375" i="87"/>
  <c r="BI375" i="87"/>
  <c r="BG375" i="87"/>
  <c r="AE375" i="87"/>
  <c r="U373" i="87"/>
  <c r="J373" i="87"/>
  <c r="AG374" i="87"/>
  <c r="AH374" i="87" s="1"/>
  <c r="AI374" i="87" s="1"/>
  <c r="AJ374" i="87" s="1"/>
  <c r="AK374" i="87" s="1"/>
  <c r="AL374" i="87" s="1"/>
  <c r="AM374" i="87" s="1"/>
  <c r="AN374" i="87" s="1"/>
  <c r="AO374" i="87" s="1"/>
  <c r="AP374" i="87" s="1"/>
  <c r="AQ374" i="87" s="1"/>
  <c r="AR374" i="87" s="1"/>
  <c r="AS374" i="87" s="1"/>
  <c r="AT374" i="87" s="1"/>
  <c r="AU374" i="87" s="1"/>
  <c r="AV374" i="87" s="1"/>
  <c r="AW374" i="87" s="1"/>
  <c r="AX374" i="87" s="1"/>
  <c r="AY374" i="87" s="1"/>
  <c r="AZ374" i="87" s="1"/>
  <c r="BA374" i="87" s="1"/>
  <c r="X373" i="87"/>
  <c r="Y373" i="87" s="1"/>
  <c r="AA373" i="87"/>
  <c r="AB373" i="87" s="1"/>
  <c r="Q373" i="87"/>
  <c r="W374" i="87"/>
  <c r="S374" i="87"/>
  <c r="L374" i="87"/>
  <c r="V374" i="87"/>
  <c r="R374" i="87"/>
  <c r="K374" i="87"/>
  <c r="A374" i="87"/>
  <c r="CF374" i="87"/>
  <c r="E374" i="87" s="1"/>
  <c r="T372" i="87"/>
  <c r="R362" i="74"/>
  <c r="K361" i="74"/>
  <c r="Q352" i="74"/>
  <c r="L351" i="74"/>
  <c r="B484" i="74"/>
  <c r="CF371" i="74"/>
  <c r="E371" i="74" s="1"/>
  <c r="M369" i="74"/>
  <c r="U363" i="74"/>
  <c r="U364" i="74" s="1"/>
  <c r="U365" i="74" s="1"/>
  <c r="U366" i="74" s="1"/>
  <c r="U367" i="74" s="1"/>
  <c r="U368" i="74" s="1"/>
  <c r="U369" i="74" s="1"/>
  <c r="CE372" i="74"/>
  <c r="P372" i="74" s="1"/>
  <c r="D372" i="74" s="1"/>
  <c r="Z373" i="74"/>
  <c r="BG373" i="74"/>
  <c r="BI373" i="74"/>
  <c r="BK373" i="74"/>
  <c r="BM373" i="74"/>
  <c r="BO373" i="74"/>
  <c r="BQ373" i="74"/>
  <c r="BS373" i="74"/>
  <c r="BU373" i="74"/>
  <c r="BW373" i="74"/>
  <c r="BY373" i="74"/>
  <c r="CA373" i="74"/>
  <c r="CC373" i="74"/>
  <c r="C373" i="74"/>
  <c r="N373" i="74" s="1"/>
  <c r="BH373" i="74"/>
  <c r="BJ373" i="74"/>
  <c r="BL373" i="74"/>
  <c r="BN373" i="74"/>
  <c r="BP373" i="74"/>
  <c r="BR373" i="74"/>
  <c r="BT373" i="74"/>
  <c r="BV373" i="74"/>
  <c r="BX373" i="74"/>
  <c r="BZ373" i="74"/>
  <c r="CB373" i="74"/>
  <c r="CD373" i="74"/>
  <c r="AD348" i="87" l="1"/>
  <c r="AC349" i="87"/>
  <c r="AA374" i="87"/>
  <c r="AB374" i="87" s="1"/>
  <c r="Q374" i="87"/>
  <c r="X374" i="87"/>
  <c r="Y374" i="87" s="1"/>
  <c r="U374" i="87"/>
  <c r="J374" i="87"/>
  <c r="T373" i="87"/>
  <c r="AG375" i="87"/>
  <c r="AH375" i="87" s="1"/>
  <c r="AI375" i="87" s="1"/>
  <c r="AJ375" i="87" s="1"/>
  <c r="AK375" i="87" s="1"/>
  <c r="AL375" i="87" s="1"/>
  <c r="AM375" i="87" s="1"/>
  <c r="AN375" i="87" s="1"/>
  <c r="AO375" i="87" s="1"/>
  <c r="AP375" i="87" s="1"/>
  <c r="AQ375" i="87" s="1"/>
  <c r="AR375" i="87" s="1"/>
  <c r="AS375" i="87" s="1"/>
  <c r="AT375" i="87" s="1"/>
  <c r="AU375" i="87" s="1"/>
  <c r="AV375" i="87" s="1"/>
  <c r="AW375" i="87" s="1"/>
  <c r="AX375" i="87" s="1"/>
  <c r="AY375" i="87" s="1"/>
  <c r="AZ375" i="87" s="1"/>
  <c r="BA375" i="87" s="1"/>
  <c r="V375" i="87"/>
  <c r="R375" i="87"/>
  <c r="K375" i="87"/>
  <c r="A375" i="87"/>
  <c r="W375" i="87"/>
  <c r="S375" i="87"/>
  <c r="L375" i="87"/>
  <c r="CE375" i="87"/>
  <c r="CF375" i="87" s="1"/>
  <c r="E375" i="87" s="1"/>
  <c r="CC376" i="87"/>
  <c r="CA376" i="87"/>
  <c r="BY376" i="87"/>
  <c r="BW376" i="87"/>
  <c r="BU376" i="87"/>
  <c r="BS376" i="87"/>
  <c r="BQ376" i="87"/>
  <c r="BO376" i="87"/>
  <c r="BM376" i="87"/>
  <c r="BK376" i="87"/>
  <c r="BI376" i="87"/>
  <c r="BG376" i="87"/>
  <c r="AE376" i="87"/>
  <c r="B377" i="87"/>
  <c r="CD376" i="87"/>
  <c r="CB376" i="87"/>
  <c r="BZ376" i="87"/>
  <c r="BX376" i="87"/>
  <c r="BV376" i="87"/>
  <c r="BT376" i="87"/>
  <c r="BR376" i="87"/>
  <c r="BP376" i="87"/>
  <c r="BN376" i="87"/>
  <c r="BL376" i="87"/>
  <c r="BJ376" i="87"/>
  <c r="BH376" i="87"/>
  <c r="CE376" i="87" s="1"/>
  <c r="Z376" i="87"/>
  <c r="BB376" i="87" s="1"/>
  <c r="P376" i="87"/>
  <c r="D376" i="87" s="1"/>
  <c r="C376" i="87"/>
  <c r="N376" i="87" s="1"/>
  <c r="Q353" i="74"/>
  <c r="L352" i="74"/>
  <c r="K362" i="74"/>
  <c r="R363" i="74"/>
  <c r="B485" i="74"/>
  <c r="Z374" i="74"/>
  <c r="BG374" i="74"/>
  <c r="BI374" i="74"/>
  <c r="BK374" i="74"/>
  <c r="BM374" i="74"/>
  <c r="BO374" i="74"/>
  <c r="BQ374" i="74"/>
  <c r="BS374" i="74"/>
  <c r="BU374" i="74"/>
  <c r="BW374" i="74"/>
  <c r="BY374" i="74"/>
  <c r="CA374" i="74"/>
  <c r="CC374" i="74"/>
  <c r="C374" i="74"/>
  <c r="N374" i="74" s="1"/>
  <c r="BH374" i="74"/>
  <c r="BJ374" i="74"/>
  <c r="BL374" i="74"/>
  <c r="BN374" i="74"/>
  <c r="BP374" i="74"/>
  <c r="BR374" i="74"/>
  <c r="BT374" i="74"/>
  <c r="BV374" i="74"/>
  <c r="BX374" i="74"/>
  <c r="BZ374" i="74"/>
  <c r="CB374" i="74"/>
  <c r="CD374" i="74"/>
  <c r="CE373" i="74"/>
  <c r="P373" i="74" s="1"/>
  <c r="D373" i="74" s="1"/>
  <c r="CF372" i="74"/>
  <c r="E372" i="74" s="1"/>
  <c r="AD349" i="87" l="1"/>
  <c r="AC350" i="87"/>
  <c r="W376" i="87"/>
  <c r="S376" i="87"/>
  <c r="L376" i="87"/>
  <c r="V376" i="87"/>
  <c r="R376" i="87"/>
  <c r="K376" i="87"/>
  <c r="A376" i="87"/>
  <c r="B378" i="87"/>
  <c r="CD377" i="87"/>
  <c r="CB377" i="87"/>
  <c r="BZ377" i="87"/>
  <c r="BX377" i="87"/>
  <c r="BV377" i="87"/>
  <c r="BT377" i="87"/>
  <c r="BR377" i="87"/>
  <c r="BP377" i="87"/>
  <c r="BN377" i="87"/>
  <c r="BL377" i="87"/>
  <c r="BJ377" i="87"/>
  <c r="BH377" i="87"/>
  <c r="Z377" i="87"/>
  <c r="BB377" i="87" s="1"/>
  <c r="P377" i="87"/>
  <c r="D377" i="87" s="1"/>
  <c r="C377" i="87"/>
  <c r="N377" i="87" s="1"/>
  <c r="CC377" i="87"/>
  <c r="CA377" i="87"/>
  <c r="BY377" i="87"/>
  <c r="BW377" i="87"/>
  <c r="BU377" i="87"/>
  <c r="BS377" i="87"/>
  <c r="BQ377" i="87"/>
  <c r="BO377" i="87"/>
  <c r="BM377" i="87"/>
  <c r="BK377" i="87"/>
  <c r="BI377" i="87"/>
  <c r="BG377" i="87"/>
  <c r="AE377" i="87"/>
  <c r="CF376" i="87"/>
  <c r="E376" i="87" s="1"/>
  <c r="U375" i="87"/>
  <c r="J375" i="87"/>
  <c r="AG376" i="87"/>
  <c r="AH376" i="87" s="1"/>
  <c r="AI376" i="87" s="1"/>
  <c r="AJ376" i="87" s="1"/>
  <c r="AK376" i="87" s="1"/>
  <c r="AL376" i="87" s="1"/>
  <c r="AM376" i="87" s="1"/>
  <c r="AN376" i="87" s="1"/>
  <c r="AO376" i="87" s="1"/>
  <c r="AP376" i="87" s="1"/>
  <c r="AQ376" i="87" s="1"/>
  <c r="AR376" i="87" s="1"/>
  <c r="AS376" i="87" s="1"/>
  <c r="AT376" i="87" s="1"/>
  <c r="AU376" i="87" s="1"/>
  <c r="AV376" i="87" s="1"/>
  <c r="AW376" i="87" s="1"/>
  <c r="AX376" i="87" s="1"/>
  <c r="AY376" i="87" s="1"/>
  <c r="AZ376" i="87" s="1"/>
  <c r="BA376" i="87" s="1"/>
  <c r="X375" i="87"/>
  <c r="Y375" i="87" s="1"/>
  <c r="AA375" i="87"/>
  <c r="AB375" i="87" s="1"/>
  <c r="Q375" i="87"/>
  <c r="T374" i="87"/>
  <c r="Q354" i="74"/>
  <c r="L353" i="74"/>
  <c r="R364" i="74"/>
  <c r="K363" i="74"/>
  <c r="B486" i="74"/>
  <c r="CE374" i="74"/>
  <c r="P374" i="74" s="1"/>
  <c r="D374" i="74" s="1"/>
  <c r="Z375" i="74"/>
  <c r="BG375" i="74"/>
  <c r="BI375" i="74"/>
  <c r="BK375" i="74"/>
  <c r="BM375" i="74"/>
  <c r="BO375" i="74"/>
  <c r="BQ375" i="74"/>
  <c r="BS375" i="74"/>
  <c r="BU375" i="74"/>
  <c r="BW375" i="74"/>
  <c r="BY375" i="74"/>
  <c r="CA375" i="74"/>
  <c r="CC375" i="74"/>
  <c r="C375" i="74"/>
  <c r="N375" i="74" s="1"/>
  <c r="BH375" i="74"/>
  <c r="BJ375" i="74"/>
  <c r="BL375" i="74"/>
  <c r="BN375" i="74"/>
  <c r="BP375" i="74"/>
  <c r="BR375" i="74"/>
  <c r="BT375" i="74"/>
  <c r="BV375" i="74"/>
  <c r="BX375" i="74"/>
  <c r="BZ375" i="74"/>
  <c r="CB375" i="74"/>
  <c r="CD375" i="74"/>
  <c r="S372" i="74"/>
  <c r="J372" i="74" s="1"/>
  <c r="V372" i="74"/>
  <c r="A372" i="74"/>
  <c r="CF374" i="74"/>
  <c r="E374" i="74" s="1"/>
  <c r="CF373" i="74"/>
  <c r="E373" i="74" s="1"/>
  <c r="AD350" i="87" l="1"/>
  <c r="AC351" i="87"/>
  <c r="T375" i="87"/>
  <c r="AG377" i="87"/>
  <c r="AH377" i="87" s="1"/>
  <c r="AI377" i="87" s="1"/>
  <c r="AJ377" i="87" s="1"/>
  <c r="AK377" i="87" s="1"/>
  <c r="AL377" i="87" s="1"/>
  <c r="AM377" i="87" s="1"/>
  <c r="AN377" i="87" s="1"/>
  <c r="AO377" i="87" s="1"/>
  <c r="AP377" i="87" s="1"/>
  <c r="AQ377" i="87" s="1"/>
  <c r="AR377" i="87" s="1"/>
  <c r="AS377" i="87" s="1"/>
  <c r="AT377" i="87" s="1"/>
  <c r="AU377" i="87" s="1"/>
  <c r="AV377" i="87" s="1"/>
  <c r="AW377" i="87" s="1"/>
  <c r="AX377" i="87" s="1"/>
  <c r="AY377" i="87" s="1"/>
  <c r="AZ377" i="87" s="1"/>
  <c r="BA377" i="87" s="1"/>
  <c r="V377" i="87"/>
  <c r="R377" i="87"/>
  <c r="K377" i="87"/>
  <c r="A377" i="87"/>
  <c r="W377" i="87"/>
  <c r="S377" i="87"/>
  <c r="L377" i="87"/>
  <c r="CE377" i="87"/>
  <c r="CC378" i="87"/>
  <c r="CA378" i="87"/>
  <c r="BY378" i="87"/>
  <c r="BW378" i="87"/>
  <c r="BU378" i="87"/>
  <c r="BS378" i="87"/>
  <c r="BQ378" i="87"/>
  <c r="BO378" i="87"/>
  <c r="BM378" i="87"/>
  <c r="BK378" i="87"/>
  <c r="BI378" i="87"/>
  <c r="BG378" i="87"/>
  <c r="AE378" i="87"/>
  <c r="B379" i="87"/>
  <c r="CD378" i="87"/>
  <c r="CB378" i="87"/>
  <c r="BZ378" i="87"/>
  <c r="BX378" i="87"/>
  <c r="BV378" i="87"/>
  <c r="BT378" i="87"/>
  <c r="BR378" i="87"/>
  <c r="BP378" i="87"/>
  <c r="BN378" i="87"/>
  <c r="BL378" i="87"/>
  <c r="BJ378" i="87"/>
  <c r="BH378" i="87"/>
  <c r="CE378" i="87" s="1"/>
  <c r="Z378" i="87"/>
  <c r="BB378" i="87" s="1"/>
  <c r="P378" i="87"/>
  <c r="D378" i="87" s="1"/>
  <c r="C378" i="87"/>
  <c r="N378" i="87" s="1"/>
  <c r="U376" i="87"/>
  <c r="J376" i="87"/>
  <c r="CF377" i="87"/>
  <c r="E377" i="87" s="1"/>
  <c r="AA376" i="87"/>
  <c r="AB376" i="87" s="1"/>
  <c r="Q376" i="87"/>
  <c r="X376" i="87"/>
  <c r="Y376" i="87" s="1"/>
  <c r="R365" i="74"/>
  <c r="K364" i="74"/>
  <c r="Q355" i="74"/>
  <c r="L354" i="74"/>
  <c r="B487" i="74"/>
  <c r="M372" i="74"/>
  <c r="CE375" i="74"/>
  <c r="P375" i="74" s="1"/>
  <c r="D375" i="74" s="1"/>
  <c r="V371" i="74"/>
  <c r="A371" i="74"/>
  <c r="S373" i="74"/>
  <c r="J373" i="74" s="1"/>
  <c r="V373" i="74"/>
  <c r="A373" i="74"/>
  <c r="Z376" i="74"/>
  <c r="BG376" i="74"/>
  <c r="BI376" i="74"/>
  <c r="BK376" i="74"/>
  <c r="BM376" i="74"/>
  <c r="BO376" i="74"/>
  <c r="BQ376" i="74"/>
  <c r="BS376" i="74"/>
  <c r="BU376" i="74"/>
  <c r="BW376" i="74"/>
  <c r="BY376" i="74"/>
  <c r="CA376" i="74"/>
  <c r="CC376" i="74"/>
  <c r="C376" i="74"/>
  <c r="N376" i="74" s="1"/>
  <c r="BH376" i="74"/>
  <c r="BJ376" i="74"/>
  <c r="BL376" i="74"/>
  <c r="BN376" i="74"/>
  <c r="BP376" i="74"/>
  <c r="BR376" i="74"/>
  <c r="BT376" i="74"/>
  <c r="BV376" i="74"/>
  <c r="BX376" i="74"/>
  <c r="BZ376" i="74"/>
  <c r="CB376" i="74"/>
  <c r="CD376" i="74"/>
  <c r="V370" i="74"/>
  <c r="A370" i="74"/>
  <c r="AD351" i="87" l="1"/>
  <c r="AC352" i="87"/>
  <c r="W378" i="87"/>
  <c r="S378" i="87"/>
  <c r="L378" i="87"/>
  <c r="V378" i="87"/>
  <c r="R378" i="87"/>
  <c r="K378" i="87"/>
  <c r="A378" i="87"/>
  <c r="B380" i="87"/>
  <c r="CD379" i="87"/>
  <c r="CB379" i="87"/>
  <c r="BZ379" i="87"/>
  <c r="BX379" i="87"/>
  <c r="BV379" i="87"/>
  <c r="BT379" i="87"/>
  <c r="BR379" i="87"/>
  <c r="BP379" i="87"/>
  <c r="BN379" i="87"/>
  <c r="BL379" i="87"/>
  <c r="BJ379" i="87"/>
  <c r="BH379" i="87"/>
  <c r="Z379" i="87"/>
  <c r="BB379" i="87" s="1"/>
  <c r="P379" i="87"/>
  <c r="D379" i="87" s="1"/>
  <c r="C379" i="87"/>
  <c r="N379" i="87" s="1"/>
  <c r="CC379" i="87"/>
  <c r="CA379" i="87"/>
  <c r="BY379" i="87"/>
  <c r="BW379" i="87"/>
  <c r="BU379" i="87"/>
  <c r="BS379" i="87"/>
  <c r="BQ379" i="87"/>
  <c r="BO379" i="87"/>
  <c r="BM379" i="87"/>
  <c r="BK379" i="87"/>
  <c r="BI379" i="87"/>
  <c r="BG379" i="87"/>
  <c r="AE379" i="87"/>
  <c r="CF378" i="87"/>
  <c r="E378" i="87" s="1"/>
  <c r="U377" i="87"/>
  <c r="J377" i="87"/>
  <c r="T376" i="87"/>
  <c r="AG378" i="87"/>
  <c r="AH378" i="87" s="1"/>
  <c r="AI378" i="87" s="1"/>
  <c r="AJ378" i="87" s="1"/>
  <c r="AK378" i="87" s="1"/>
  <c r="AL378" i="87" s="1"/>
  <c r="AM378" i="87" s="1"/>
  <c r="AN378" i="87" s="1"/>
  <c r="AO378" i="87" s="1"/>
  <c r="AP378" i="87" s="1"/>
  <c r="AQ378" i="87" s="1"/>
  <c r="AR378" i="87" s="1"/>
  <c r="AS378" i="87" s="1"/>
  <c r="AT378" i="87" s="1"/>
  <c r="AU378" i="87" s="1"/>
  <c r="AV378" i="87" s="1"/>
  <c r="AW378" i="87" s="1"/>
  <c r="AX378" i="87" s="1"/>
  <c r="AY378" i="87" s="1"/>
  <c r="AZ378" i="87" s="1"/>
  <c r="BA378" i="87" s="1"/>
  <c r="X377" i="87"/>
  <c r="Y377" i="87" s="1"/>
  <c r="AA377" i="87"/>
  <c r="AB377" i="87" s="1"/>
  <c r="Q377" i="87"/>
  <c r="W365" i="74"/>
  <c r="X365" i="74" s="1"/>
  <c r="W366" i="74"/>
  <c r="X366" i="74" s="1"/>
  <c r="W367" i="74"/>
  <c r="X367" i="74" s="1"/>
  <c r="W371" i="74"/>
  <c r="X371" i="74" s="1"/>
  <c r="L355" i="74"/>
  <c r="Q356" i="74"/>
  <c r="K365" i="74"/>
  <c r="R366" i="74"/>
  <c r="W370" i="74"/>
  <c r="X370" i="74" s="1"/>
  <c r="W369" i="74"/>
  <c r="X369" i="74" s="1"/>
  <c r="W368" i="74"/>
  <c r="X368" i="74" s="1"/>
  <c r="B488" i="74"/>
  <c r="AA370" i="74"/>
  <c r="AB370" i="74" s="1"/>
  <c r="S370" i="74"/>
  <c r="J370" i="74" s="1"/>
  <c r="Y370" i="74"/>
  <c r="S374" i="74"/>
  <c r="J374" i="74" s="1"/>
  <c r="V374" i="74"/>
  <c r="A374" i="74"/>
  <c r="CF375" i="74"/>
  <c r="E375" i="74" s="1"/>
  <c r="M373" i="74"/>
  <c r="CE376" i="74"/>
  <c r="P376" i="74" s="1"/>
  <c r="D376" i="74" s="1"/>
  <c r="Z377" i="74"/>
  <c r="BG377" i="74"/>
  <c r="BI377" i="74"/>
  <c r="BK377" i="74"/>
  <c r="BM377" i="74"/>
  <c r="BO377" i="74"/>
  <c r="BQ377" i="74"/>
  <c r="BS377" i="74"/>
  <c r="BU377" i="74"/>
  <c r="BW377" i="74"/>
  <c r="BY377" i="74"/>
  <c r="CA377" i="74"/>
  <c r="CC377" i="74"/>
  <c r="C377" i="74"/>
  <c r="N377" i="74" s="1"/>
  <c r="BH377" i="74"/>
  <c r="BJ377" i="74"/>
  <c r="BL377" i="74"/>
  <c r="BN377" i="74"/>
  <c r="BP377" i="74"/>
  <c r="BR377" i="74"/>
  <c r="BT377" i="74"/>
  <c r="BV377" i="74"/>
  <c r="BX377" i="74"/>
  <c r="BZ377" i="74"/>
  <c r="CB377" i="74"/>
  <c r="CD377" i="74"/>
  <c r="AD352" i="87" l="1"/>
  <c r="AC353" i="87"/>
  <c r="T377" i="87"/>
  <c r="AG379" i="87"/>
  <c r="AH379" i="87" s="1"/>
  <c r="AI379" i="87" s="1"/>
  <c r="AJ379" i="87" s="1"/>
  <c r="AK379" i="87" s="1"/>
  <c r="AL379" i="87" s="1"/>
  <c r="AM379" i="87" s="1"/>
  <c r="AN379" i="87" s="1"/>
  <c r="AO379" i="87" s="1"/>
  <c r="AP379" i="87" s="1"/>
  <c r="AQ379" i="87" s="1"/>
  <c r="AR379" i="87" s="1"/>
  <c r="AS379" i="87" s="1"/>
  <c r="AT379" i="87" s="1"/>
  <c r="AU379" i="87" s="1"/>
  <c r="AV379" i="87" s="1"/>
  <c r="AW379" i="87" s="1"/>
  <c r="AX379" i="87" s="1"/>
  <c r="AY379" i="87" s="1"/>
  <c r="AZ379" i="87" s="1"/>
  <c r="BA379" i="87" s="1"/>
  <c r="V379" i="87"/>
  <c r="R379" i="87"/>
  <c r="K379" i="87"/>
  <c r="A379" i="87"/>
  <c r="W379" i="87"/>
  <c r="S379" i="87"/>
  <c r="L379" i="87"/>
  <c r="CE379" i="87"/>
  <c r="CC380" i="87"/>
  <c r="CA380" i="87"/>
  <c r="BY380" i="87"/>
  <c r="BW380" i="87"/>
  <c r="BU380" i="87"/>
  <c r="BS380" i="87"/>
  <c r="BQ380" i="87"/>
  <c r="BO380" i="87"/>
  <c r="BM380" i="87"/>
  <c r="BK380" i="87"/>
  <c r="BI380" i="87"/>
  <c r="BG380" i="87"/>
  <c r="AE380" i="87"/>
  <c r="B381" i="87"/>
  <c r="CD380" i="87"/>
  <c r="CB380" i="87"/>
  <c r="BZ380" i="87"/>
  <c r="BX380" i="87"/>
  <c r="BV380" i="87"/>
  <c r="BT380" i="87"/>
  <c r="BR380" i="87"/>
  <c r="BP380" i="87"/>
  <c r="BN380" i="87"/>
  <c r="BL380" i="87"/>
  <c r="BJ380" i="87"/>
  <c r="BH380" i="87"/>
  <c r="CE380" i="87" s="1"/>
  <c r="Z380" i="87"/>
  <c r="BB380" i="87" s="1"/>
  <c r="P380" i="87"/>
  <c r="D380" i="87" s="1"/>
  <c r="C380" i="87"/>
  <c r="N380" i="87" s="1"/>
  <c r="U378" i="87"/>
  <c r="J378" i="87"/>
  <c r="CF379" i="87"/>
  <c r="E379" i="87" s="1"/>
  <c r="AA378" i="87"/>
  <c r="AB378" i="87" s="1"/>
  <c r="Q378" i="87"/>
  <c r="X378" i="87"/>
  <c r="Y378" i="87" s="1"/>
  <c r="R367" i="74"/>
  <c r="K366" i="74"/>
  <c r="Q357" i="74"/>
  <c r="L356" i="74"/>
  <c r="B489" i="74"/>
  <c r="S375" i="74"/>
  <c r="J375" i="74" s="1"/>
  <c r="V375" i="74"/>
  <c r="A375" i="74"/>
  <c r="AA367" i="74"/>
  <c r="AB367" i="74" s="1"/>
  <c r="Y367" i="74"/>
  <c r="AA366" i="74"/>
  <c r="AB366" i="74" s="1"/>
  <c r="Y366" i="74"/>
  <c r="AA365" i="74"/>
  <c r="AB365" i="74" s="1"/>
  <c r="Y365" i="74"/>
  <c r="CE377" i="74"/>
  <c r="P377" i="74" s="1"/>
  <c r="D377" i="74" s="1"/>
  <c r="AA369" i="74"/>
  <c r="AB369" i="74" s="1"/>
  <c r="Y369" i="74"/>
  <c r="CF376" i="74"/>
  <c r="E376" i="74" s="1"/>
  <c r="U370" i="74"/>
  <c r="AA371" i="74"/>
  <c r="AB371" i="74" s="1"/>
  <c r="Y371" i="74"/>
  <c r="S371" i="74"/>
  <c r="J371" i="74" s="1"/>
  <c r="Z378" i="74"/>
  <c r="BG378" i="74"/>
  <c r="BI378" i="74"/>
  <c r="BK378" i="74"/>
  <c r="BM378" i="74"/>
  <c r="BO378" i="74"/>
  <c r="BQ378" i="74"/>
  <c r="BS378" i="74"/>
  <c r="BU378" i="74"/>
  <c r="BW378" i="74"/>
  <c r="BY378" i="74"/>
  <c r="CA378" i="74"/>
  <c r="CC378" i="74"/>
  <c r="C378" i="74"/>
  <c r="N378" i="74" s="1"/>
  <c r="BH378" i="74"/>
  <c r="BJ378" i="74"/>
  <c r="BL378" i="74"/>
  <c r="BN378" i="74"/>
  <c r="BP378" i="74"/>
  <c r="BR378" i="74"/>
  <c r="BT378" i="74"/>
  <c r="BV378" i="74"/>
  <c r="BX378" i="74"/>
  <c r="BZ378" i="74"/>
  <c r="CB378" i="74"/>
  <c r="CD378" i="74"/>
  <c r="AA368" i="74"/>
  <c r="AB368" i="74" s="1"/>
  <c r="Y368" i="74"/>
  <c r="M374" i="74"/>
  <c r="AD353" i="87" l="1"/>
  <c r="AC354" i="87"/>
  <c r="W380" i="87"/>
  <c r="S380" i="87"/>
  <c r="L380" i="87"/>
  <c r="V380" i="87"/>
  <c r="R380" i="87"/>
  <c r="K380" i="87"/>
  <c r="A380" i="87"/>
  <c r="CF380" i="87"/>
  <c r="E380" i="87" s="1"/>
  <c r="B382" i="87"/>
  <c r="CD381" i="87"/>
  <c r="CB381" i="87"/>
  <c r="BZ381" i="87"/>
  <c r="BX381" i="87"/>
  <c r="BV381" i="87"/>
  <c r="BT381" i="87"/>
  <c r="BR381" i="87"/>
  <c r="BP381" i="87"/>
  <c r="BN381" i="87"/>
  <c r="BL381" i="87"/>
  <c r="BJ381" i="87"/>
  <c r="BH381" i="87"/>
  <c r="Z381" i="87"/>
  <c r="BB381" i="87" s="1"/>
  <c r="P381" i="87"/>
  <c r="D381" i="87" s="1"/>
  <c r="C381" i="87"/>
  <c r="N381" i="87" s="1"/>
  <c r="CC381" i="87"/>
  <c r="CA381" i="87"/>
  <c r="BY381" i="87"/>
  <c r="BW381" i="87"/>
  <c r="BU381" i="87"/>
  <c r="BS381" i="87"/>
  <c r="BQ381" i="87"/>
  <c r="BO381" i="87"/>
  <c r="BM381" i="87"/>
  <c r="BK381" i="87"/>
  <c r="BI381" i="87"/>
  <c r="BG381" i="87"/>
  <c r="AE381" i="87"/>
  <c r="U379" i="87"/>
  <c r="J379" i="87"/>
  <c r="T378" i="87"/>
  <c r="AG380" i="87"/>
  <c r="AH380" i="87" s="1"/>
  <c r="AI380" i="87" s="1"/>
  <c r="AJ380" i="87" s="1"/>
  <c r="AK380" i="87" s="1"/>
  <c r="AL380" i="87" s="1"/>
  <c r="AM380" i="87" s="1"/>
  <c r="AN380" i="87" s="1"/>
  <c r="AO380" i="87" s="1"/>
  <c r="AP380" i="87" s="1"/>
  <c r="AQ380" i="87" s="1"/>
  <c r="AR380" i="87" s="1"/>
  <c r="AS380" i="87" s="1"/>
  <c r="AT380" i="87" s="1"/>
  <c r="AU380" i="87" s="1"/>
  <c r="AV380" i="87" s="1"/>
  <c r="AW380" i="87" s="1"/>
  <c r="AX380" i="87" s="1"/>
  <c r="AY380" i="87" s="1"/>
  <c r="AZ380" i="87" s="1"/>
  <c r="BA380" i="87" s="1"/>
  <c r="X379" i="87"/>
  <c r="Y379" i="87" s="1"/>
  <c r="AA379" i="87"/>
  <c r="AB379" i="87" s="1"/>
  <c r="Q379" i="87"/>
  <c r="CF377" i="74"/>
  <c r="E377" i="74" s="1"/>
  <c r="BB371" i="74"/>
  <c r="BB370" i="74" s="1"/>
  <c r="BB369" i="74" s="1"/>
  <c r="BB368" i="74" s="1"/>
  <c r="BB367" i="74" s="1"/>
  <c r="BB366" i="74" s="1"/>
  <c r="BB365" i="74" s="1"/>
  <c r="L357" i="74"/>
  <c r="Q358" i="74"/>
  <c r="R368" i="74"/>
  <c r="K367" i="74"/>
  <c r="B490" i="74"/>
  <c r="S376" i="74"/>
  <c r="J376" i="74" s="1"/>
  <c r="V376" i="74"/>
  <c r="A376" i="74"/>
  <c r="CE378" i="74"/>
  <c r="P378" i="74" s="1"/>
  <c r="D378" i="74" s="1"/>
  <c r="Z379" i="74"/>
  <c r="BG379" i="74"/>
  <c r="BI379" i="74"/>
  <c r="BK379" i="74"/>
  <c r="BM379" i="74"/>
  <c r="BO379" i="74"/>
  <c r="BQ379" i="74"/>
  <c r="BS379" i="74"/>
  <c r="BU379" i="74"/>
  <c r="BW379" i="74"/>
  <c r="BY379" i="74"/>
  <c r="CA379" i="74"/>
  <c r="CC379" i="74"/>
  <c r="C379" i="74"/>
  <c r="N379" i="74" s="1"/>
  <c r="BH379" i="74"/>
  <c r="BJ379" i="74"/>
  <c r="BL379" i="74"/>
  <c r="BN379" i="74"/>
  <c r="BP379" i="74"/>
  <c r="BR379" i="74"/>
  <c r="BT379" i="74"/>
  <c r="BV379" i="74"/>
  <c r="BX379" i="74"/>
  <c r="BZ379" i="74"/>
  <c r="CB379" i="74"/>
  <c r="CD379" i="74"/>
  <c r="U371" i="74"/>
  <c r="U372" i="74" s="1"/>
  <c r="U373" i="74" s="1"/>
  <c r="U374" i="74" s="1"/>
  <c r="U375" i="74" s="1"/>
  <c r="M375" i="74"/>
  <c r="AD354" i="87" l="1"/>
  <c r="AC355" i="87"/>
  <c r="T379" i="87"/>
  <c r="U380" i="87"/>
  <c r="J380" i="87"/>
  <c r="AG381" i="87"/>
  <c r="AH381" i="87" s="1"/>
  <c r="AI381" i="87" s="1"/>
  <c r="AJ381" i="87" s="1"/>
  <c r="AK381" i="87" s="1"/>
  <c r="AL381" i="87" s="1"/>
  <c r="AM381" i="87" s="1"/>
  <c r="AN381" i="87" s="1"/>
  <c r="AO381" i="87" s="1"/>
  <c r="AP381" i="87" s="1"/>
  <c r="AQ381" i="87" s="1"/>
  <c r="AR381" i="87" s="1"/>
  <c r="AS381" i="87" s="1"/>
  <c r="AT381" i="87" s="1"/>
  <c r="AU381" i="87" s="1"/>
  <c r="AV381" i="87" s="1"/>
  <c r="AW381" i="87" s="1"/>
  <c r="AX381" i="87" s="1"/>
  <c r="AY381" i="87" s="1"/>
  <c r="AZ381" i="87" s="1"/>
  <c r="BA381" i="87" s="1"/>
  <c r="V381" i="87"/>
  <c r="R381" i="87"/>
  <c r="K381" i="87"/>
  <c r="A381" i="87"/>
  <c r="W381" i="87"/>
  <c r="S381" i="87"/>
  <c r="L381" i="87"/>
  <c r="CE381" i="87"/>
  <c r="CF381" i="87" s="1"/>
  <c r="E381" i="87" s="1"/>
  <c r="CC382" i="87"/>
  <c r="CA382" i="87"/>
  <c r="BY382" i="87"/>
  <c r="BW382" i="87"/>
  <c r="BU382" i="87"/>
  <c r="BS382" i="87"/>
  <c r="BQ382" i="87"/>
  <c r="BO382" i="87"/>
  <c r="BM382" i="87"/>
  <c r="BK382" i="87"/>
  <c r="BI382" i="87"/>
  <c r="BG382" i="87"/>
  <c r="AE382" i="87"/>
  <c r="B383" i="87"/>
  <c r="CD382" i="87"/>
  <c r="CB382" i="87"/>
  <c r="BZ382" i="87"/>
  <c r="BX382" i="87"/>
  <c r="BV382" i="87"/>
  <c r="BT382" i="87"/>
  <c r="BR382" i="87"/>
  <c r="BP382" i="87"/>
  <c r="BN382" i="87"/>
  <c r="BL382" i="87"/>
  <c r="BJ382" i="87"/>
  <c r="BH382" i="87"/>
  <c r="CE382" i="87" s="1"/>
  <c r="Z382" i="87"/>
  <c r="BB382" i="87" s="1"/>
  <c r="P382" i="87"/>
  <c r="D382" i="87" s="1"/>
  <c r="C382" i="87"/>
  <c r="N382" i="87" s="1"/>
  <c r="AA380" i="87"/>
  <c r="AB380" i="87" s="1"/>
  <c r="Q380" i="87"/>
  <c r="X380" i="87"/>
  <c r="Y380" i="87" s="1"/>
  <c r="K368" i="74"/>
  <c r="R369" i="74"/>
  <c r="Q359" i="74"/>
  <c r="L358" i="74"/>
  <c r="B491" i="74"/>
  <c r="CF378" i="74"/>
  <c r="E378" i="74" s="1"/>
  <c r="CE379" i="74"/>
  <c r="P379" i="74" s="1"/>
  <c r="D379" i="74" s="1"/>
  <c r="M376" i="74"/>
  <c r="U376" i="74"/>
  <c r="Z380" i="74"/>
  <c r="BG380" i="74"/>
  <c r="BI380" i="74"/>
  <c r="BK380" i="74"/>
  <c r="BM380" i="74"/>
  <c r="BO380" i="74"/>
  <c r="BQ380" i="74"/>
  <c r="BS380" i="74"/>
  <c r="BU380" i="74"/>
  <c r="BW380" i="74"/>
  <c r="BY380" i="74"/>
  <c r="CA380" i="74"/>
  <c r="CC380" i="74"/>
  <c r="C380" i="74"/>
  <c r="N380" i="74" s="1"/>
  <c r="BH380" i="74"/>
  <c r="BJ380" i="74"/>
  <c r="BL380" i="74"/>
  <c r="BN380" i="74"/>
  <c r="BP380" i="74"/>
  <c r="BR380" i="74"/>
  <c r="BT380" i="74"/>
  <c r="BV380" i="74"/>
  <c r="BX380" i="74"/>
  <c r="BZ380" i="74"/>
  <c r="CB380" i="74"/>
  <c r="CD380" i="74"/>
  <c r="AD355" i="87" l="1"/>
  <c r="AC356" i="87"/>
  <c r="W382" i="87"/>
  <c r="S382" i="87"/>
  <c r="L382" i="87"/>
  <c r="V382" i="87"/>
  <c r="R382" i="87"/>
  <c r="K382" i="87"/>
  <c r="A382" i="87"/>
  <c r="B384" i="87"/>
  <c r="CD383" i="87"/>
  <c r="CB383" i="87"/>
  <c r="BZ383" i="87"/>
  <c r="BX383" i="87"/>
  <c r="BV383" i="87"/>
  <c r="BT383" i="87"/>
  <c r="BR383" i="87"/>
  <c r="BP383" i="87"/>
  <c r="BN383" i="87"/>
  <c r="BL383" i="87"/>
  <c r="BJ383" i="87"/>
  <c r="BH383" i="87"/>
  <c r="Z383" i="87"/>
  <c r="BB383" i="87" s="1"/>
  <c r="P383" i="87"/>
  <c r="D383" i="87" s="1"/>
  <c r="C383" i="87"/>
  <c r="N383" i="87" s="1"/>
  <c r="CC383" i="87"/>
  <c r="CA383" i="87"/>
  <c r="BY383" i="87"/>
  <c r="BW383" i="87"/>
  <c r="BU383" i="87"/>
  <c r="BS383" i="87"/>
  <c r="BQ383" i="87"/>
  <c r="BO383" i="87"/>
  <c r="BM383" i="87"/>
  <c r="BK383" i="87"/>
  <c r="BI383" i="87"/>
  <c r="BG383" i="87"/>
  <c r="AE383" i="87"/>
  <c r="U381" i="87"/>
  <c r="J381" i="87"/>
  <c r="AG382" i="87"/>
  <c r="AH382" i="87" s="1"/>
  <c r="AI382" i="87" s="1"/>
  <c r="AJ382" i="87" s="1"/>
  <c r="AK382" i="87" s="1"/>
  <c r="AL382" i="87" s="1"/>
  <c r="AM382" i="87" s="1"/>
  <c r="AN382" i="87" s="1"/>
  <c r="AO382" i="87" s="1"/>
  <c r="AP382" i="87" s="1"/>
  <c r="AQ382" i="87" s="1"/>
  <c r="AR382" i="87" s="1"/>
  <c r="AS382" i="87" s="1"/>
  <c r="AT382" i="87" s="1"/>
  <c r="AU382" i="87" s="1"/>
  <c r="AV382" i="87" s="1"/>
  <c r="AW382" i="87" s="1"/>
  <c r="AX382" i="87" s="1"/>
  <c r="AY382" i="87" s="1"/>
  <c r="AZ382" i="87" s="1"/>
  <c r="BA382" i="87" s="1"/>
  <c r="X381" i="87"/>
  <c r="Y381" i="87" s="1"/>
  <c r="AA381" i="87"/>
  <c r="AB381" i="87" s="1"/>
  <c r="Q381" i="87"/>
  <c r="CF382" i="87"/>
  <c r="E382" i="87" s="1"/>
  <c r="T380" i="87"/>
  <c r="L359" i="74"/>
  <c r="Q360" i="74"/>
  <c r="K369" i="74"/>
  <c r="R370" i="74"/>
  <c r="B492" i="74"/>
  <c r="CF379" i="74"/>
  <c r="E379" i="74" s="1"/>
  <c r="CE380" i="74"/>
  <c r="P380" i="74" s="1"/>
  <c r="D380" i="74" s="1"/>
  <c r="Z381" i="74"/>
  <c r="BG381" i="74"/>
  <c r="BI381" i="74"/>
  <c r="BK381" i="74"/>
  <c r="BM381" i="74"/>
  <c r="BO381" i="74"/>
  <c r="BQ381" i="74"/>
  <c r="BS381" i="74"/>
  <c r="BU381" i="74"/>
  <c r="BW381" i="74"/>
  <c r="BY381" i="74"/>
  <c r="CA381" i="74"/>
  <c r="CC381" i="74"/>
  <c r="C381" i="74"/>
  <c r="N381" i="74" s="1"/>
  <c r="BH381" i="74"/>
  <c r="BJ381" i="74"/>
  <c r="BL381" i="74"/>
  <c r="BN381" i="74"/>
  <c r="BP381" i="74"/>
  <c r="BR381" i="74"/>
  <c r="BT381" i="74"/>
  <c r="BV381" i="74"/>
  <c r="BX381" i="74"/>
  <c r="BZ381" i="74"/>
  <c r="CB381" i="74"/>
  <c r="CD381" i="74"/>
  <c r="AD356" i="87" l="1"/>
  <c r="AC357" i="87"/>
  <c r="AG383" i="87"/>
  <c r="AH383" i="87" s="1"/>
  <c r="AI383" i="87" s="1"/>
  <c r="AJ383" i="87" s="1"/>
  <c r="AK383" i="87" s="1"/>
  <c r="AL383" i="87" s="1"/>
  <c r="AM383" i="87" s="1"/>
  <c r="AN383" i="87" s="1"/>
  <c r="AO383" i="87" s="1"/>
  <c r="AP383" i="87" s="1"/>
  <c r="AQ383" i="87" s="1"/>
  <c r="AR383" i="87" s="1"/>
  <c r="AS383" i="87" s="1"/>
  <c r="AT383" i="87" s="1"/>
  <c r="AU383" i="87" s="1"/>
  <c r="AV383" i="87" s="1"/>
  <c r="AW383" i="87" s="1"/>
  <c r="AX383" i="87" s="1"/>
  <c r="AY383" i="87" s="1"/>
  <c r="AZ383" i="87" s="1"/>
  <c r="BA383" i="87" s="1"/>
  <c r="V383" i="87"/>
  <c r="R383" i="87"/>
  <c r="K383" i="87"/>
  <c r="A383" i="87"/>
  <c r="W383" i="87"/>
  <c r="S383" i="87"/>
  <c r="L383" i="87"/>
  <c r="CE383" i="87"/>
  <c r="CC384" i="87"/>
  <c r="CA384" i="87"/>
  <c r="BY384" i="87"/>
  <c r="BW384" i="87"/>
  <c r="BU384" i="87"/>
  <c r="BS384" i="87"/>
  <c r="BQ384" i="87"/>
  <c r="BO384" i="87"/>
  <c r="BM384" i="87"/>
  <c r="BK384" i="87"/>
  <c r="BI384" i="87"/>
  <c r="BG384" i="87"/>
  <c r="AE384" i="87"/>
  <c r="B385" i="87"/>
  <c r="CD384" i="87"/>
  <c r="CB384" i="87"/>
  <c r="BZ384" i="87"/>
  <c r="BX384" i="87"/>
  <c r="BV384" i="87"/>
  <c r="BT384" i="87"/>
  <c r="BR384" i="87"/>
  <c r="BP384" i="87"/>
  <c r="BN384" i="87"/>
  <c r="BL384" i="87"/>
  <c r="BJ384" i="87"/>
  <c r="BH384" i="87"/>
  <c r="CE384" i="87" s="1"/>
  <c r="Z384" i="87"/>
  <c r="BB384" i="87" s="1"/>
  <c r="P384" i="87"/>
  <c r="D384" i="87" s="1"/>
  <c r="C384" i="87"/>
  <c r="N384" i="87" s="1"/>
  <c r="U382" i="87"/>
  <c r="J382" i="87"/>
  <c r="T381" i="87"/>
  <c r="CF383" i="87"/>
  <c r="E383" i="87" s="1"/>
  <c r="AA382" i="87"/>
  <c r="AB382" i="87" s="1"/>
  <c r="Q382" i="87"/>
  <c r="X382" i="87"/>
  <c r="Y382" i="87" s="1"/>
  <c r="R371" i="74"/>
  <c r="K370" i="74"/>
  <c r="Q361" i="74"/>
  <c r="L360" i="74"/>
  <c r="CF380" i="74"/>
  <c r="E380" i="74" s="1"/>
  <c r="B493" i="74"/>
  <c r="S379" i="74"/>
  <c r="J379" i="74" s="1"/>
  <c r="V379" i="74"/>
  <c r="A379" i="74"/>
  <c r="Z382" i="74"/>
  <c r="BG382" i="74"/>
  <c r="BI382" i="74"/>
  <c r="BK382" i="74"/>
  <c r="BM382" i="74"/>
  <c r="BO382" i="74"/>
  <c r="BQ382" i="74"/>
  <c r="BS382" i="74"/>
  <c r="BU382" i="74"/>
  <c r="BW382" i="74"/>
  <c r="BY382" i="74"/>
  <c r="CA382" i="74"/>
  <c r="CC382" i="74"/>
  <c r="C382" i="74"/>
  <c r="N382" i="74" s="1"/>
  <c r="BH382" i="74"/>
  <c r="BJ382" i="74"/>
  <c r="BL382" i="74"/>
  <c r="BN382" i="74"/>
  <c r="BP382" i="74"/>
  <c r="BR382" i="74"/>
  <c r="BT382" i="74"/>
  <c r="BV382" i="74"/>
  <c r="BX382" i="74"/>
  <c r="BZ382" i="74"/>
  <c r="CB382" i="74"/>
  <c r="CD382" i="74"/>
  <c r="CE381" i="74"/>
  <c r="P381" i="74" s="1"/>
  <c r="D381" i="74" s="1"/>
  <c r="AD357" i="87" l="1"/>
  <c r="AC358" i="87"/>
  <c r="CF384" i="87"/>
  <c r="E384" i="87" s="1"/>
  <c r="U383" i="87"/>
  <c r="J383" i="87"/>
  <c r="W384" i="87"/>
  <c r="S384" i="87"/>
  <c r="L384" i="87"/>
  <c r="V384" i="87"/>
  <c r="R384" i="87"/>
  <c r="K384" i="87"/>
  <c r="A384" i="87"/>
  <c r="B386" i="87"/>
  <c r="CD385" i="87"/>
  <c r="CB385" i="87"/>
  <c r="BZ385" i="87"/>
  <c r="BX385" i="87"/>
  <c r="BV385" i="87"/>
  <c r="BT385" i="87"/>
  <c r="BR385" i="87"/>
  <c r="BP385" i="87"/>
  <c r="BN385" i="87"/>
  <c r="BL385" i="87"/>
  <c r="BJ385" i="87"/>
  <c r="BH385" i="87"/>
  <c r="Z385" i="87"/>
  <c r="BB385" i="87" s="1"/>
  <c r="P385" i="87"/>
  <c r="D385" i="87" s="1"/>
  <c r="C385" i="87"/>
  <c r="N385" i="87" s="1"/>
  <c r="CC385" i="87"/>
  <c r="CA385" i="87"/>
  <c r="BY385" i="87"/>
  <c r="BW385" i="87"/>
  <c r="BU385" i="87"/>
  <c r="BS385" i="87"/>
  <c r="BQ385" i="87"/>
  <c r="BO385" i="87"/>
  <c r="BM385" i="87"/>
  <c r="BK385" i="87"/>
  <c r="BI385" i="87"/>
  <c r="BG385" i="87"/>
  <c r="AE385" i="87"/>
  <c r="T382" i="87"/>
  <c r="AG384" i="87"/>
  <c r="AH384" i="87" s="1"/>
  <c r="AI384" i="87" s="1"/>
  <c r="AJ384" i="87" s="1"/>
  <c r="AK384" i="87" s="1"/>
  <c r="AL384" i="87" s="1"/>
  <c r="AM384" i="87" s="1"/>
  <c r="AN384" i="87" s="1"/>
  <c r="AO384" i="87" s="1"/>
  <c r="AP384" i="87" s="1"/>
  <c r="AQ384" i="87" s="1"/>
  <c r="AR384" i="87" s="1"/>
  <c r="AS384" i="87" s="1"/>
  <c r="AT384" i="87" s="1"/>
  <c r="AU384" i="87" s="1"/>
  <c r="AV384" i="87" s="1"/>
  <c r="AW384" i="87" s="1"/>
  <c r="AX384" i="87" s="1"/>
  <c r="AY384" i="87" s="1"/>
  <c r="AZ384" i="87" s="1"/>
  <c r="BA384" i="87" s="1"/>
  <c r="X383" i="87"/>
  <c r="Y383" i="87" s="1"/>
  <c r="AA383" i="87"/>
  <c r="AB383" i="87" s="1"/>
  <c r="Q383" i="87"/>
  <c r="L361" i="74"/>
  <c r="Q362" i="74"/>
  <c r="R372" i="74"/>
  <c r="K371" i="74"/>
  <c r="B494" i="74"/>
  <c r="CE382" i="74"/>
  <c r="P382" i="74" s="1"/>
  <c r="D382" i="74" s="1"/>
  <c r="Z383" i="74"/>
  <c r="BG383" i="74"/>
  <c r="BI383" i="74"/>
  <c r="BK383" i="74"/>
  <c r="BM383" i="74"/>
  <c r="BO383" i="74"/>
  <c r="BQ383" i="74"/>
  <c r="BS383" i="74"/>
  <c r="BU383" i="74"/>
  <c r="BW383" i="74"/>
  <c r="BY383" i="74"/>
  <c r="CA383" i="74"/>
  <c r="CC383" i="74"/>
  <c r="C383" i="74"/>
  <c r="N383" i="74" s="1"/>
  <c r="BH383" i="74"/>
  <c r="BJ383" i="74"/>
  <c r="BL383" i="74"/>
  <c r="BN383" i="74"/>
  <c r="BP383" i="74"/>
  <c r="BR383" i="74"/>
  <c r="BT383" i="74"/>
  <c r="BV383" i="74"/>
  <c r="BX383" i="74"/>
  <c r="BZ383" i="74"/>
  <c r="CB383" i="74"/>
  <c r="CD383" i="74"/>
  <c r="S380" i="74"/>
  <c r="J380" i="74" s="1"/>
  <c r="V380" i="74"/>
  <c r="A380" i="74"/>
  <c r="CF381" i="74"/>
  <c r="E381" i="74" s="1"/>
  <c r="M379" i="74"/>
  <c r="AD358" i="87" l="1"/>
  <c r="AC359" i="87"/>
  <c r="AA384" i="87"/>
  <c r="AB384" i="87" s="1"/>
  <c r="Q384" i="87"/>
  <c r="X384" i="87"/>
  <c r="Y384" i="87" s="1"/>
  <c r="AG385" i="87"/>
  <c r="AH385" i="87" s="1"/>
  <c r="AI385" i="87" s="1"/>
  <c r="AJ385" i="87" s="1"/>
  <c r="AK385" i="87" s="1"/>
  <c r="AL385" i="87" s="1"/>
  <c r="AM385" i="87" s="1"/>
  <c r="AN385" i="87" s="1"/>
  <c r="AO385" i="87" s="1"/>
  <c r="AP385" i="87" s="1"/>
  <c r="AQ385" i="87" s="1"/>
  <c r="AR385" i="87" s="1"/>
  <c r="AS385" i="87" s="1"/>
  <c r="AT385" i="87" s="1"/>
  <c r="AU385" i="87" s="1"/>
  <c r="AV385" i="87" s="1"/>
  <c r="AW385" i="87" s="1"/>
  <c r="AX385" i="87" s="1"/>
  <c r="AY385" i="87" s="1"/>
  <c r="AZ385" i="87" s="1"/>
  <c r="BA385" i="87" s="1"/>
  <c r="V385" i="87"/>
  <c r="R385" i="87"/>
  <c r="K385" i="87"/>
  <c r="A385" i="87"/>
  <c r="W385" i="87"/>
  <c r="S385" i="87"/>
  <c r="L385" i="87"/>
  <c r="CE385" i="87"/>
  <c r="CF385" i="87" s="1"/>
  <c r="E385" i="87" s="1"/>
  <c r="CC386" i="87"/>
  <c r="CA386" i="87"/>
  <c r="BY386" i="87"/>
  <c r="BW386" i="87"/>
  <c r="BU386" i="87"/>
  <c r="BS386" i="87"/>
  <c r="BQ386" i="87"/>
  <c r="BO386" i="87"/>
  <c r="BM386" i="87"/>
  <c r="BK386" i="87"/>
  <c r="BI386" i="87"/>
  <c r="BG386" i="87"/>
  <c r="AE386" i="87"/>
  <c r="B387" i="87"/>
  <c r="CD386" i="87"/>
  <c r="CB386" i="87"/>
  <c r="BZ386" i="87"/>
  <c r="BX386" i="87"/>
  <c r="BV386" i="87"/>
  <c r="BT386" i="87"/>
  <c r="BR386" i="87"/>
  <c r="BP386" i="87"/>
  <c r="BN386" i="87"/>
  <c r="BL386" i="87"/>
  <c r="BJ386" i="87"/>
  <c r="BH386" i="87"/>
  <c r="CE386" i="87" s="1"/>
  <c r="Z386" i="87"/>
  <c r="BB386" i="87" s="1"/>
  <c r="P386" i="87"/>
  <c r="D386" i="87" s="1"/>
  <c r="C386" i="87"/>
  <c r="N386" i="87" s="1"/>
  <c r="U384" i="87"/>
  <c r="J384" i="87"/>
  <c r="T383" i="87"/>
  <c r="K372" i="74"/>
  <c r="R373" i="74"/>
  <c r="L362" i="74"/>
  <c r="Q363" i="74"/>
  <c r="B495" i="74"/>
  <c r="CF382" i="74"/>
  <c r="E382" i="74" s="1"/>
  <c r="S381" i="74"/>
  <c r="J381" i="74" s="1"/>
  <c r="V381" i="74"/>
  <c r="A381" i="74"/>
  <c r="Z384" i="74"/>
  <c r="BG384" i="74"/>
  <c r="BI384" i="74"/>
  <c r="BK384" i="74"/>
  <c r="BM384" i="74"/>
  <c r="BO384" i="74"/>
  <c r="BQ384" i="74"/>
  <c r="BS384" i="74"/>
  <c r="BU384" i="74"/>
  <c r="BW384" i="74"/>
  <c r="BY384" i="74"/>
  <c r="CA384" i="74"/>
  <c r="CC384" i="74"/>
  <c r="C384" i="74"/>
  <c r="N384" i="74" s="1"/>
  <c r="BH384" i="74"/>
  <c r="BJ384" i="74"/>
  <c r="BL384" i="74"/>
  <c r="BN384" i="74"/>
  <c r="BP384" i="74"/>
  <c r="BR384" i="74"/>
  <c r="BT384" i="74"/>
  <c r="BV384" i="74"/>
  <c r="BX384" i="74"/>
  <c r="BZ384" i="74"/>
  <c r="CB384" i="74"/>
  <c r="CD384" i="74"/>
  <c r="V378" i="74"/>
  <c r="A378" i="74"/>
  <c r="M380" i="74"/>
  <c r="CE383" i="74"/>
  <c r="P383" i="74" s="1"/>
  <c r="D383" i="74" s="1"/>
  <c r="V377" i="74"/>
  <c r="A377" i="74"/>
  <c r="AD359" i="87" l="1"/>
  <c r="AC360" i="87"/>
  <c r="CF386" i="87"/>
  <c r="E386" i="87" s="1"/>
  <c r="W386" i="87"/>
  <c r="S386" i="87"/>
  <c r="L386" i="87"/>
  <c r="V386" i="87"/>
  <c r="R386" i="87"/>
  <c r="K386" i="87"/>
  <c r="A386" i="87"/>
  <c r="B388" i="87"/>
  <c r="CD387" i="87"/>
  <c r="CB387" i="87"/>
  <c r="BZ387" i="87"/>
  <c r="BX387" i="87"/>
  <c r="BV387" i="87"/>
  <c r="BT387" i="87"/>
  <c r="BR387" i="87"/>
  <c r="BP387" i="87"/>
  <c r="BN387" i="87"/>
  <c r="BL387" i="87"/>
  <c r="BJ387" i="87"/>
  <c r="BH387" i="87"/>
  <c r="Z387" i="87"/>
  <c r="BB387" i="87" s="1"/>
  <c r="P387" i="87"/>
  <c r="D387" i="87" s="1"/>
  <c r="C387" i="87"/>
  <c r="N387" i="87" s="1"/>
  <c r="CC387" i="87"/>
  <c r="CA387" i="87"/>
  <c r="BY387" i="87"/>
  <c r="BW387" i="87"/>
  <c r="BU387" i="87"/>
  <c r="BS387" i="87"/>
  <c r="BQ387" i="87"/>
  <c r="BO387" i="87"/>
  <c r="BM387" i="87"/>
  <c r="BK387" i="87"/>
  <c r="BI387" i="87"/>
  <c r="BG387" i="87"/>
  <c r="AE387" i="87"/>
  <c r="U385" i="87"/>
  <c r="J385" i="87"/>
  <c r="T384" i="87"/>
  <c r="AG386" i="87"/>
  <c r="AH386" i="87" s="1"/>
  <c r="AI386" i="87" s="1"/>
  <c r="AJ386" i="87" s="1"/>
  <c r="AK386" i="87" s="1"/>
  <c r="AL386" i="87" s="1"/>
  <c r="AM386" i="87" s="1"/>
  <c r="AN386" i="87" s="1"/>
  <c r="AO386" i="87" s="1"/>
  <c r="AP386" i="87" s="1"/>
  <c r="AQ386" i="87" s="1"/>
  <c r="AR386" i="87" s="1"/>
  <c r="AS386" i="87" s="1"/>
  <c r="AT386" i="87" s="1"/>
  <c r="AU386" i="87" s="1"/>
  <c r="AV386" i="87" s="1"/>
  <c r="AW386" i="87" s="1"/>
  <c r="AX386" i="87" s="1"/>
  <c r="AY386" i="87" s="1"/>
  <c r="AZ386" i="87" s="1"/>
  <c r="BA386" i="87" s="1"/>
  <c r="X385" i="87"/>
  <c r="Y385" i="87" s="1"/>
  <c r="AA385" i="87"/>
  <c r="AB385" i="87" s="1"/>
  <c r="Q385" i="87"/>
  <c r="W377" i="74"/>
  <c r="X377" i="74" s="1"/>
  <c r="W376" i="74"/>
  <c r="X376" i="74" s="1"/>
  <c r="W375" i="74"/>
  <c r="X375" i="74" s="1"/>
  <c r="W372" i="74"/>
  <c r="X372" i="74" s="1"/>
  <c r="W373" i="74"/>
  <c r="X373" i="74" s="1"/>
  <c r="W378" i="74"/>
  <c r="X378" i="74" s="1"/>
  <c r="W374" i="74"/>
  <c r="X374" i="74" s="1"/>
  <c r="Q364" i="74"/>
  <c r="L363" i="74"/>
  <c r="R374" i="74"/>
  <c r="K373" i="74"/>
  <c r="B496" i="74"/>
  <c r="S382" i="74"/>
  <c r="J382" i="74" s="1"/>
  <c r="V382" i="74"/>
  <c r="A382" i="74"/>
  <c r="CE384" i="74"/>
  <c r="P384" i="74" s="1"/>
  <c r="D384" i="74" s="1"/>
  <c r="Z385" i="74"/>
  <c r="BG385" i="74"/>
  <c r="BI385" i="74"/>
  <c r="BK385" i="74"/>
  <c r="BM385" i="74"/>
  <c r="BO385" i="74"/>
  <c r="BQ385" i="74"/>
  <c r="BS385" i="74"/>
  <c r="BU385" i="74"/>
  <c r="BW385" i="74"/>
  <c r="BY385" i="74"/>
  <c r="CA385" i="74"/>
  <c r="CC385" i="74"/>
  <c r="C385" i="74"/>
  <c r="N385" i="74" s="1"/>
  <c r="BH385" i="74"/>
  <c r="BJ385" i="74"/>
  <c r="BL385" i="74"/>
  <c r="BN385" i="74"/>
  <c r="BP385" i="74"/>
  <c r="BR385" i="74"/>
  <c r="BT385" i="74"/>
  <c r="BV385" i="74"/>
  <c r="BX385" i="74"/>
  <c r="BZ385" i="74"/>
  <c r="CB385" i="74"/>
  <c r="CD385" i="74"/>
  <c r="M381" i="74"/>
  <c r="CF383" i="74"/>
  <c r="E383" i="74" s="1"/>
  <c r="AD360" i="87" l="1"/>
  <c r="AC361" i="87"/>
  <c r="T385" i="87"/>
  <c r="AA386" i="87"/>
  <c r="AB386" i="87" s="1"/>
  <c r="Q386" i="87"/>
  <c r="X386" i="87"/>
  <c r="Y386" i="87" s="1"/>
  <c r="AG387" i="87"/>
  <c r="AH387" i="87" s="1"/>
  <c r="AI387" i="87" s="1"/>
  <c r="AJ387" i="87" s="1"/>
  <c r="AK387" i="87" s="1"/>
  <c r="AL387" i="87" s="1"/>
  <c r="AM387" i="87" s="1"/>
  <c r="AN387" i="87" s="1"/>
  <c r="AO387" i="87" s="1"/>
  <c r="AP387" i="87" s="1"/>
  <c r="AQ387" i="87" s="1"/>
  <c r="AR387" i="87" s="1"/>
  <c r="AS387" i="87" s="1"/>
  <c r="AT387" i="87" s="1"/>
  <c r="AU387" i="87" s="1"/>
  <c r="AV387" i="87" s="1"/>
  <c r="AW387" i="87" s="1"/>
  <c r="AX387" i="87" s="1"/>
  <c r="AY387" i="87" s="1"/>
  <c r="AZ387" i="87" s="1"/>
  <c r="BA387" i="87" s="1"/>
  <c r="V387" i="87"/>
  <c r="R387" i="87"/>
  <c r="K387" i="87"/>
  <c r="A387" i="87"/>
  <c r="W387" i="87"/>
  <c r="S387" i="87"/>
  <c r="L387" i="87"/>
  <c r="CE387" i="87"/>
  <c r="CF387" i="87" s="1"/>
  <c r="E387" i="87" s="1"/>
  <c r="CC388" i="87"/>
  <c r="CA388" i="87"/>
  <c r="BY388" i="87"/>
  <c r="BW388" i="87"/>
  <c r="BU388" i="87"/>
  <c r="BS388" i="87"/>
  <c r="BQ388" i="87"/>
  <c r="BO388" i="87"/>
  <c r="BM388" i="87"/>
  <c r="BK388" i="87"/>
  <c r="BI388" i="87"/>
  <c r="BG388" i="87"/>
  <c r="AE388" i="87"/>
  <c r="B389" i="87"/>
  <c r="CD388" i="87"/>
  <c r="CB388" i="87"/>
  <c r="BZ388" i="87"/>
  <c r="BX388" i="87"/>
  <c r="BV388" i="87"/>
  <c r="BT388" i="87"/>
  <c r="BR388" i="87"/>
  <c r="BP388" i="87"/>
  <c r="BN388" i="87"/>
  <c r="BL388" i="87"/>
  <c r="BJ388" i="87"/>
  <c r="BH388" i="87"/>
  <c r="CE388" i="87" s="1"/>
  <c r="Z388" i="87"/>
  <c r="BB388" i="87" s="1"/>
  <c r="P388" i="87"/>
  <c r="D388" i="87" s="1"/>
  <c r="C388" i="87"/>
  <c r="N388" i="87" s="1"/>
  <c r="U386" i="87"/>
  <c r="J386" i="87"/>
  <c r="BB378" i="74"/>
  <c r="BB377" i="74" s="1"/>
  <c r="BB376" i="74" s="1"/>
  <c r="BB375" i="74" s="1"/>
  <c r="BB374" i="74" s="1"/>
  <c r="BB373" i="74" s="1"/>
  <c r="BB372" i="74" s="1"/>
  <c r="R375" i="74"/>
  <c r="K374" i="74"/>
  <c r="L364" i="74"/>
  <c r="Q365" i="74"/>
  <c r="B497" i="74"/>
  <c r="CF384" i="74"/>
  <c r="E384" i="74" s="1"/>
  <c r="S383" i="74"/>
  <c r="J383" i="74" s="1"/>
  <c r="V383" i="74"/>
  <c r="A383" i="74"/>
  <c r="AA378" i="74"/>
  <c r="AB378" i="74" s="1"/>
  <c r="Y378" i="74"/>
  <c r="S378" i="74"/>
  <c r="J378" i="74" s="1"/>
  <c r="AA375" i="74"/>
  <c r="AB375" i="74" s="1"/>
  <c r="Y375" i="74"/>
  <c r="AA377" i="74"/>
  <c r="AB377" i="74" s="1"/>
  <c r="Y377" i="74"/>
  <c r="S377" i="74"/>
  <c r="J377" i="74" s="1"/>
  <c r="AA373" i="74"/>
  <c r="AB373" i="74" s="1"/>
  <c r="Y373" i="74"/>
  <c r="Z386" i="74"/>
  <c r="BG386" i="74"/>
  <c r="BI386" i="74"/>
  <c r="BK386" i="74"/>
  <c r="BM386" i="74"/>
  <c r="BO386" i="74"/>
  <c r="BQ386" i="74"/>
  <c r="BS386" i="74"/>
  <c r="BU386" i="74"/>
  <c r="BW386" i="74"/>
  <c r="BY386" i="74"/>
  <c r="CA386" i="74"/>
  <c r="CC386" i="74"/>
  <c r="C386" i="74"/>
  <c r="N386" i="74" s="1"/>
  <c r="BH386" i="74"/>
  <c r="BJ386" i="74"/>
  <c r="BL386" i="74"/>
  <c r="BN386" i="74"/>
  <c r="BP386" i="74"/>
  <c r="BR386" i="74"/>
  <c r="BT386" i="74"/>
  <c r="BV386" i="74"/>
  <c r="BX386" i="74"/>
  <c r="BZ386" i="74"/>
  <c r="CB386" i="74"/>
  <c r="CD386" i="74"/>
  <c r="AA372" i="74"/>
  <c r="AB372" i="74" s="1"/>
  <c r="Y372" i="74"/>
  <c r="AA376" i="74"/>
  <c r="AB376" i="74" s="1"/>
  <c r="Y376" i="74"/>
  <c r="CE385" i="74"/>
  <c r="P385" i="74" s="1"/>
  <c r="D385" i="74" s="1"/>
  <c r="AA374" i="74"/>
  <c r="AB374" i="74" s="1"/>
  <c r="Y374" i="74"/>
  <c r="M382" i="74"/>
  <c r="AD361" i="87" l="1"/>
  <c r="AC362" i="87"/>
  <c r="W388" i="87"/>
  <c r="S388" i="87"/>
  <c r="L388" i="87"/>
  <c r="V388" i="87"/>
  <c r="R388" i="87"/>
  <c r="K388" i="87"/>
  <c r="A388" i="87"/>
  <c r="B390" i="87"/>
  <c r="CD389" i="87"/>
  <c r="CB389" i="87"/>
  <c r="BZ389" i="87"/>
  <c r="BX389" i="87"/>
  <c r="BV389" i="87"/>
  <c r="BT389" i="87"/>
  <c r="BR389" i="87"/>
  <c r="BP389" i="87"/>
  <c r="BN389" i="87"/>
  <c r="BL389" i="87"/>
  <c r="BJ389" i="87"/>
  <c r="BH389" i="87"/>
  <c r="Z389" i="87"/>
  <c r="BB389" i="87" s="1"/>
  <c r="P389" i="87"/>
  <c r="D389" i="87" s="1"/>
  <c r="C389" i="87"/>
  <c r="N389" i="87" s="1"/>
  <c r="CC389" i="87"/>
  <c r="CA389" i="87"/>
  <c r="BY389" i="87"/>
  <c r="BW389" i="87"/>
  <c r="BU389" i="87"/>
  <c r="BS389" i="87"/>
  <c r="BQ389" i="87"/>
  <c r="BO389" i="87"/>
  <c r="BM389" i="87"/>
  <c r="BK389" i="87"/>
  <c r="BI389" i="87"/>
  <c r="BG389" i="87"/>
  <c r="AE389" i="87"/>
  <c r="CF388" i="87"/>
  <c r="E388" i="87" s="1"/>
  <c r="U387" i="87"/>
  <c r="J387" i="87"/>
  <c r="T386" i="87"/>
  <c r="AG388" i="87"/>
  <c r="AH388" i="87" s="1"/>
  <c r="AI388" i="87" s="1"/>
  <c r="AJ388" i="87" s="1"/>
  <c r="AK388" i="87" s="1"/>
  <c r="AL388" i="87" s="1"/>
  <c r="AM388" i="87" s="1"/>
  <c r="AN388" i="87" s="1"/>
  <c r="AO388" i="87" s="1"/>
  <c r="AP388" i="87" s="1"/>
  <c r="AQ388" i="87" s="1"/>
  <c r="AR388" i="87" s="1"/>
  <c r="AS388" i="87" s="1"/>
  <c r="AT388" i="87" s="1"/>
  <c r="AU388" i="87" s="1"/>
  <c r="AV388" i="87" s="1"/>
  <c r="AW388" i="87" s="1"/>
  <c r="AX388" i="87" s="1"/>
  <c r="AY388" i="87" s="1"/>
  <c r="AZ388" i="87" s="1"/>
  <c r="BA388" i="87" s="1"/>
  <c r="X387" i="87"/>
  <c r="Y387" i="87" s="1"/>
  <c r="AA387" i="87"/>
  <c r="AB387" i="87" s="1"/>
  <c r="Q387" i="87"/>
  <c r="Q366" i="74"/>
  <c r="L365" i="74"/>
  <c r="K375" i="74"/>
  <c r="R376" i="74"/>
  <c r="B498" i="74"/>
  <c r="CF385" i="74"/>
  <c r="E385" i="74" s="1"/>
  <c r="U377" i="74"/>
  <c r="U378" i="74" s="1"/>
  <c r="U379" i="74" s="1"/>
  <c r="U380" i="74" s="1"/>
  <c r="U381" i="74" s="1"/>
  <c r="U382" i="74" s="1"/>
  <c r="U383" i="74" s="1"/>
  <c r="M383" i="74"/>
  <c r="CE386" i="74"/>
  <c r="P386" i="74" s="1"/>
  <c r="D386" i="74" s="1"/>
  <c r="Z387" i="74"/>
  <c r="BG387" i="74"/>
  <c r="BI387" i="74"/>
  <c r="BK387" i="74"/>
  <c r="BM387" i="74"/>
  <c r="BO387" i="74"/>
  <c r="BQ387" i="74"/>
  <c r="BS387" i="74"/>
  <c r="BU387" i="74"/>
  <c r="BW387" i="74"/>
  <c r="BY387" i="74"/>
  <c r="CA387" i="74"/>
  <c r="CC387" i="74"/>
  <c r="C387" i="74"/>
  <c r="N387" i="74" s="1"/>
  <c r="BH387" i="74"/>
  <c r="BJ387" i="74"/>
  <c r="BL387" i="74"/>
  <c r="BN387" i="74"/>
  <c r="BP387" i="74"/>
  <c r="BR387" i="74"/>
  <c r="BT387" i="74"/>
  <c r="BV387" i="74"/>
  <c r="BX387" i="74"/>
  <c r="BZ387" i="74"/>
  <c r="CB387" i="74"/>
  <c r="CD387" i="74"/>
  <c r="AD362" i="87" l="1"/>
  <c r="AC363" i="87"/>
  <c r="T387" i="87"/>
  <c r="AG389" i="87"/>
  <c r="AH389" i="87" s="1"/>
  <c r="AI389" i="87" s="1"/>
  <c r="AJ389" i="87" s="1"/>
  <c r="AK389" i="87" s="1"/>
  <c r="AL389" i="87" s="1"/>
  <c r="AM389" i="87" s="1"/>
  <c r="AN389" i="87" s="1"/>
  <c r="AO389" i="87" s="1"/>
  <c r="AP389" i="87" s="1"/>
  <c r="AQ389" i="87" s="1"/>
  <c r="AR389" i="87" s="1"/>
  <c r="AS389" i="87" s="1"/>
  <c r="AT389" i="87" s="1"/>
  <c r="AU389" i="87" s="1"/>
  <c r="AV389" i="87" s="1"/>
  <c r="AW389" i="87" s="1"/>
  <c r="AX389" i="87" s="1"/>
  <c r="AY389" i="87" s="1"/>
  <c r="AZ389" i="87" s="1"/>
  <c r="BA389" i="87" s="1"/>
  <c r="V389" i="87"/>
  <c r="R389" i="87"/>
  <c r="K389" i="87"/>
  <c r="A389" i="87"/>
  <c r="W389" i="87"/>
  <c r="S389" i="87"/>
  <c r="L389" i="87"/>
  <c r="CE389" i="87"/>
  <c r="CC390" i="87"/>
  <c r="CA390" i="87"/>
  <c r="BY390" i="87"/>
  <c r="BW390" i="87"/>
  <c r="BU390" i="87"/>
  <c r="BS390" i="87"/>
  <c r="BQ390" i="87"/>
  <c r="BO390" i="87"/>
  <c r="BM390" i="87"/>
  <c r="BK390" i="87"/>
  <c r="BI390" i="87"/>
  <c r="BG390" i="87"/>
  <c r="AE390" i="87"/>
  <c r="B391" i="87"/>
  <c r="CD390" i="87"/>
  <c r="CB390" i="87"/>
  <c r="BZ390" i="87"/>
  <c r="BX390" i="87"/>
  <c r="BV390" i="87"/>
  <c r="BT390" i="87"/>
  <c r="BR390" i="87"/>
  <c r="BP390" i="87"/>
  <c r="BN390" i="87"/>
  <c r="BL390" i="87"/>
  <c r="BJ390" i="87"/>
  <c r="BH390" i="87"/>
  <c r="CE390" i="87" s="1"/>
  <c r="Z390" i="87"/>
  <c r="BB390" i="87" s="1"/>
  <c r="P390" i="87"/>
  <c r="D390" i="87" s="1"/>
  <c r="C390" i="87"/>
  <c r="N390" i="87" s="1"/>
  <c r="U388" i="87"/>
  <c r="J388" i="87"/>
  <c r="CF389" i="87"/>
  <c r="E389" i="87" s="1"/>
  <c r="AA388" i="87"/>
  <c r="AB388" i="87" s="1"/>
  <c r="Q388" i="87"/>
  <c r="X388" i="87"/>
  <c r="Y388" i="87" s="1"/>
  <c r="Q367" i="74"/>
  <c r="L366" i="74"/>
  <c r="K376" i="74"/>
  <c r="R377" i="74"/>
  <c r="B499" i="74"/>
  <c r="CE387" i="74"/>
  <c r="P387" i="74" s="1"/>
  <c r="D387" i="74" s="1"/>
  <c r="CF386" i="74"/>
  <c r="E386" i="74" s="1"/>
  <c r="Z388" i="74"/>
  <c r="BG388" i="74"/>
  <c r="BI388" i="74"/>
  <c r="BK388" i="74"/>
  <c r="BM388" i="74"/>
  <c r="BO388" i="74"/>
  <c r="BQ388" i="74"/>
  <c r="BS388" i="74"/>
  <c r="BU388" i="74"/>
  <c r="BW388" i="74"/>
  <c r="BY388" i="74"/>
  <c r="CA388" i="74"/>
  <c r="CC388" i="74"/>
  <c r="C388" i="74"/>
  <c r="N388" i="74" s="1"/>
  <c r="BH388" i="74"/>
  <c r="BJ388" i="74"/>
  <c r="BL388" i="74"/>
  <c r="BN388" i="74"/>
  <c r="BP388" i="74"/>
  <c r="BR388" i="74"/>
  <c r="BT388" i="74"/>
  <c r="BV388" i="74"/>
  <c r="BX388" i="74"/>
  <c r="BZ388" i="74"/>
  <c r="CB388" i="74"/>
  <c r="CD388" i="74"/>
  <c r="AD363" i="87" l="1"/>
  <c r="AC364" i="87"/>
  <c r="B392" i="87"/>
  <c r="CD391" i="87"/>
  <c r="CB391" i="87"/>
  <c r="BZ391" i="87"/>
  <c r="BX391" i="87"/>
  <c r="BV391" i="87"/>
  <c r="BT391" i="87"/>
  <c r="BR391" i="87"/>
  <c r="BP391" i="87"/>
  <c r="BN391" i="87"/>
  <c r="BL391" i="87"/>
  <c r="BJ391" i="87"/>
  <c r="BH391" i="87"/>
  <c r="Z391" i="87"/>
  <c r="BB391" i="87" s="1"/>
  <c r="P391" i="87"/>
  <c r="D391" i="87" s="1"/>
  <c r="C391" i="87"/>
  <c r="N391" i="87" s="1"/>
  <c r="CC391" i="87"/>
  <c r="CA391" i="87"/>
  <c r="BY391" i="87"/>
  <c r="BW391" i="87"/>
  <c r="BU391" i="87"/>
  <c r="BS391" i="87"/>
  <c r="BQ391" i="87"/>
  <c r="BO391" i="87"/>
  <c r="BM391" i="87"/>
  <c r="BK391" i="87"/>
  <c r="BI391" i="87"/>
  <c r="BG391" i="87"/>
  <c r="AE391" i="87"/>
  <c r="W390" i="87"/>
  <c r="S390" i="87"/>
  <c r="L390" i="87"/>
  <c r="V390" i="87"/>
  <c r="R390" i="87"/>
  <c r="K390" i="87"/>
  <c r="A390" i="87"/>
  <c r="CF390" i="87"/>
  <c r="E390" i="87" s="1"/>
  <c r="U389" i="87"/>
  <c r="J389" i="87"/>
  <c r="T388" i="87"/>
  <c r="AG390" i="87"/>
  <c r="AH390" i="87" s="1"/>
  <c r="AI390" i="87" s="1"/>
  <c r="AJ390" i="87" s="1"/>
  <c r="AK390" i="87" s="1"/>
  <c r="AL390" i="87" s="1"/>
  <c r="AM390" i="87" s="1"/>
  <c r="AN390" i="87" s="1"/>
  <c r="AO390" i="87" s="1"/>
  <c r="AP390" i="87" s="1"/>
  <c r="AQ390" i="87" s="1"/>
  <c r="AR390" i="87" s="1"/>
  <c r="AS390" i="87" s="1"/>
  <c r="AT390" i="87" s="1"/>
  <c r="AU390" i="87" s="1"/>
  <c r="AV390" i="87" s="1"/>
  <c r="AW390" i="87" s="1"/>
  <c r="AX390" i="87" s="1"/>
  <c r="AY390" i="87" s="1"/>
  <c r="AZ390" i="87" s="1"/>
  <c r="BA390" i="87" s="1"/>
  <c r="X389" i="87"/>
  <c r="Y389" i="87" s="1"/>
  <c r="AA389" i="87"/>
  <c r="AB389" i="87" s="1"/>
  <c r="Q389" i="87"/>
  <c r="L367" i="74"/>
  <c r="Q368" i="74"/>
  <c r="R378" i="74"/>
  <c r="K377" i="74"/>
  <c r="CF387" i="74"/>
  <c r="E387" i="74" s="1"/>
  <c r="B500" i="74"/>
  <c r="V385" i="74"/>
  <c r="A385" i="74"/>
  <c r="S386" i="74"/>
  <c r="J386" i="74" s="1"/>
  <c r="V386" i="74"/>
  <c r="A386" i="74"/>
  <c r="CE388" i="74"/>
  <c r="P388" i="74" s="1"/>
  <c r="D388" i="74" s="1"/>
  <c r="Z389" i="74"/>
  <c r="BG389" i="74"/>
  <c r="BI389" i="74"/>
  <c r="BK389" i="74"/>
  <c r="BM389" i="74"/>
  <c r="BO389" i="74"/>
  <c r="BQ389" i="74"/>
  <c r="BS389" i="74"/>
  <c r="BU389" i="74"/>
  <c r="BW389" i="74"/>
  <c r="BY389" i="74"/>
  <c r="CA389" i="74"/>
  <c r="CC389" i="74"/>
  <c r="C389" i="74"/>
  <c r="N389" i="74" s="1"/>
  <c r="BH389" i="74"/>
  <c r="BJ389" i="74"/>
  <c r="BL389" i="74"/>
  <c r="BN389" i="74"/>
  <c r="BP389" i="74"/>
  <c r="BR389" i="74"/>
  <c r="BT389" i="74"/>
  <c r="BV389" i="74"/>
  <c r="BX389" i="74"/>
  <c r="BZ389" i="74"/>
  <c r="CB389" i="74"/>
  <c r="CD389" i="74"/>
  <c r="AD364" i="87" l="1"/>
  <c r="AC365" i="87"/>
  <c r="T389" i="87"/>
  <c r="U390" i="87"/>
  <c r="J390" i="87"/>
  <c r="AA390" i="87"/>
  <c r="AB390" i="87" s="1"/>
  <c r="Q390" i="87"/>
  <c r="X390" i="87"/>
  <c r="Y390" i="87" s="1"/>
  <c r="AG391" i="87"/>
  <c r="AH391" i="87" s="1"/>
  <c r="AI391" i="87" s="1"/>
  <c r="AJ391" i="87" s="1"/>
  <c r="AK391" i="87" s="1"/>
  <c r="AL391" i="87" s="1"/>
  <c r="AM391" i="87" s="1"/>
  <c r="AN391" i="87" s="1"/>
  <c r="AO391" i="87" s="1"/>
  <c r="AP391" i="87" s="1"/>
  <c r="AQ391" i="87" s="1"/>
  <c r="AR391" i="87" s="1"/>
  <c r="AS391" i="87" s="1"/>
  <c r="AT391" i="87" s="1"/>
  <c r="AU391" i="87" s="1"/>
  <c r="AV391" i="87" s="1"/>
  <c r="AW391" i="87" s="1"/>
  <c r="AX391" i="87" s="1"/>
  <c r="AY391" i="87" s="1"/>
  <c r="AZ391" i="87" s="1"/>
  <c r="BA391" i="87" s="1"/>
  <c r="V391" i="87"/>
  <c r="R391" i="87"/>
  <c r="K391" i="87"/>
  <c r="A391" i="87"/>
  <c r="W391" i="87"/>
  <c r="S391" i="87"/>
  <c r="L391" i="87"/>
  <c r="CE391" i="87"/>
  <c r="CF391" i="87" s="1"/>
  <c r="E391" i="87" s="1"/>
  <c r="CC392" i="87"/>
  <c r="CA392" i="87"/>
  <c r="BY392" i="87"/>
  <c r="BW392" i="87"/>
  <c r="BU392" i="87"/>
  <c r="BS392" i="87"/>
  <c r="BQ392" i="87"/>
  <c r="BO392" i="87"/>
  <c r="BM392" i="87"/>
  <c r="BK392" i="87"/>
  <c r="BI392" i="87"/>
  <c r="BG392" i="87"/>
  <c r="AE392" i="87"/>
  <c r="B393" i="87"/>
  <c r="CD392" i="87"/>
  <c r="CB392" i="87"/>
  <c r="BZ392" i="87"/>
  <c r="BX392" i="87"/>
  <c r="BV392" i="87"/>
  <c r="BT392" i="87"/>
  <c r="BR392" i="87"/>
  <c r="BP392" i="87"/>
  <c r="BN392" i="87"/>
  <c r="BL392" i="87"/>
  <c r="BJ392" i="87"/>
  <c r="BH392" i="87"/>
  <c r="CE392" i="87" s="1"/>
  <c r="Z392" i="87"/>
  <c r="BB392" i="87" s="1"/>
  <c r="P392" i="87"/>
  <c r="D392" i="87" s="1"/>
  <c r="C392" i="87"/>
  <c r="N392" i="87" s="1"/>
  <c r="W385" i="74"/>
  <c r="X385" i="74" s="1"/>
  <c r="K378" i="74"/>
  <c r="R379" i="74"/>
  <c r="Q369" i="74"/>
  <c r="L368" i="74"/>
  <c r="B501" i="74"/>
  <c r="S387" i="74"/>
  <c r="J387" i="74" s="1"/>
  <c r="V387" i="74"/>
  <c r="A387" i="74"/>
  <c r="V384" i="74"/>
  <c r="W379" i="74" s="1"/>
  <c r="X379" i="74" s="1"/>
  <c r="A384" i="74"/>
  <c r="Z390" i="74"/>
  <c r="BG390" i="74"/>
  <c r="BI390" i="74"/>
  <c r="BK390" i="74"/>
  <c r="BM390" i="74"/>
  <c r="BO390" i="74"/>
  <c r="BQ390" i="74"/>
  <c r="BS390" i="74"/>
  <c r="BU390" i="74"/>
  <c r="BW390" i="74"/>
  <c r="BY390" i="74"/>
  <c r="CA390" i="74"/>
  <c r="CC390" i="74"/>
  <c r="C390" i="74"/>
  <c r="N390" i="74" s="1"/>
  <c r="BH390" i="74"/>
  <c r="BJ390" i="74"/>
  <c r="BL390" i="74"/>
  <c r="BN390" i="74"/>
  <c r="BP390" i="74"/>
  <c r="BR390" i="74"/>
  <c r="BT390" i="74"/>
  <c r="BV390" i="74"/>
  <c r="BX390" i="74"/>
  <c r="BZ390" i="74"/>
  <c r="CB390" i="74"/>
  <c r="CD390" i="74"/>
  <c r="CE389" i="74"/>
  <c r="P389" i="74" s="1"/>
  <c r="D389" i="74" s="1"/>
  <c r="M386" i="74"/>
  <c r="CF388" i="74"/>
  <c r="E388" i="74" s="1"/>
  <c r="AD365" i="87" l="1"/>
  <c r="AC366" i="87"/>
  <c r="T390" i="87"/>
  <c r="W392" i="87"/>
  <c r="S392" i="87"/>
  <c r="L392" i="87"/>
  <c r="V392" i="87"/>
  <c r="R392" i="87"/>
  <c r="K392" i="87"/>
  <c r="A392" i="87"/>
  <c r="B394" i="87"/>
  <c r="CD393" i="87"/>
  <c r="CB393" i="87"/>
  <c r="BZ393" i="87"/>
  <c r="BX393" i="87"/>
  <c r="BV393" i="87"/>
  <c r="BT393" i="87"/>
  <c r="BR393" i="87"/>
  <c r="BP393" i="87"/>
  <c r="BN393" i="87"/>
  <c r="BL393" i="87"/>
  <c r="BJ393" i="87"/>
  <c r="BH393" i="87"/>
  <c r="Z393" i="87"/>
  <c r="BB393" i="87" s="1"/>
  <c r="P393" i="87"/>
  <c r="D393" i="87" s="1"/>
  <c r="C393" i="87"/>
  <c r="N393" i="87" s="1"/>
  <c r="CC393" i="87"/>
  <c r="CA393" i="87"/>
  <c r="BY393" i="87"/>
  <c r="BW393" i="87"/>
  <c r="BU393" i="87"/>
  <c r="BS393" i="87"/>
  <c r="BQ393" i="87"/>
  <c r="BO393" i="87"/>
  <c r="BM393" i="87"/>
  <c r="BK393" i="87"/>
  <c r="BI393" i="87"/>
  <c r="BG393" i="87"/>
  <c r="AE393" i="87"/>
  <c r="CF392" i="87"/>
  <c r="E392" i="87" s="1"/>
  <c r="U391" i="87"/>
  <c r="J391" i="87"/>
  <c r="AG392" i="87"/>
  <c r="AH392" i="87" s="1"/>
  <c r="AI392" i="87" s="1"/>
  <c r="AJ392" i="87" s="1"/>
  <c r="AK392" i="87" s="1"/>
  <c r="AL392" i="87" s="1"/>
  <c r="AM392" i="87" s="1"/>
  <c r="AN392" i="87" s="1"/>
  <c r="AO392" i="87" s="1"/>
  <c r="AP392" i="87" s="1"/>
  <c r="AQ392" i="87" s="1"/>
  <c r="AR392" i="87" s="1"/>
  <c r="AS392" i="87" s="1"/>
  <c r="AT392" i="87" s="1"/>
  <c r="AU392" i="87" s="1"/>
  <c r="AV392" i="87" s="1"/>
  <c r="AW392" i="87" s="1"/>
  <c r="AX392" i="87" s="1"/>
  <c r="AY392" i="87" s="1"/>
  <c r="AZ392" i="87" s="1"/>
  <c r="BA392" i="87" s="1"/>
  <c r="X391" i="87"/>
  <c r="Y391" i="87" s="1"/>
  <c r="AA391" i="87"/>
  <c r="AB391" i="87" s="1"/>
  <c r="Q391" i="87"/>
  <c r="L369" i="74"/>
  <c r="Q370" i="74"/>
  <c r="W384" i="74"/>
  <c r="X384" i="74" s="1"/>
  <c r="W383" i="74"/>
  <c r="X383" i="74" s="1"/>
  <c r="W382" i="74"/>
  <c r="X382" i="74" s="1"/>
  <c r="Y382" i="74" s="1"/>
  <c r="R380" i="74"/>
  <c r="K379" i="74"/>
  <c r="W381" i="74"/>
  <c r="X381" i="74" s="1"/>
  <c r="W380" i="74"/>
  <c r="X380" i="74" s="1"/>
  <c r="B502" i="74"/>
  <c r="AA384" i="74"/>
  <c r="AB384" i="74" s="1"/>
  <c r="S384" i="74"/>
  <c r="J384" i="74" s="1"/>
  <c r="Y384" i="74"/>
  <c r="S388" i="74"/>
  <c r="J388" i="74" s="1"/>
  <c r="V388" i="74"/>
  <c r="A388" i="74"/>
  <c r="AA385" i="74"/>
  <c r="AB385" i="74" s="1"/>
  <c r="Y385" i="74"/>
  <c r="S385" i="74"/>
  <c r="J385" i="74" s="1"/>
  <c r="AA379" i="74"/>
  <c r="AB379" i="74" s="1"/>
  <c r="Y379" i="74"/>
  <c r="CF389" i="74"/>
  <c r="E389" i="74" s="1"/>
  <c r="M387" i="74"/>
  <c r="CE390" i="74"/>
  <c r="P390" i="74" s="1"/>
  <c r="D390" i="74" s="1"/>
  <c r="Z391" i="74"/>
  <c r="BG391" i="74"/>
  <c r="BI391" i="74"/>
  <c r="BK391" i="74"/>
  <c r="BM391" i="74"/>
  <c r="BO391" i="74"/>
  <c r="BQ391" i="74"/>
  <c r="BS391" i="74"/>
  <c r="BU391" i="74"/>
  <c r="BW391" i="74"/>
  <c r="BY391" i="74"/>
  <c r="CA391" i="74"/>
  <c r="CC391" i="74"/>
  <c r="C391" i="74"/>
  <c r="N391" i="74" s="1"/>
  <c r="BH391" i="74"/>
  <c r="BJ391" i="74"/>
  <c r="BL391" i="74"/>
  <c r="BN391" i="74"/>
  <c r="BP391" i="74"/>
  <c r="BR391" i="74"/>
  <c r="BT391" i="74"/>
  <c r="BV391" i="74"/>
  <c r="BX391" i="74"/>
  <c r="BZ391" i="74"/>
  <c r="CB391" i="74"/>
  <c r="CD391" i="74"/>
  <c r="AD366" i="87" l="1"/>
  <c r="AC367" i="87"/>
  <c r="T391" i="87"/>
  <c r="AG393" i="87"/>
  <c r="AH393" i="87" s="1"/>
  <c r="AI393" i="87" s="1"/>
  <c r="AJ393" i="87" s="1"/>
  <c r="AK393" i="87" s="1"/>
  <c r="AL393" i="87" s="1"/>
  <c r="AM393" i="87" s="1"/>
  <c r="AN393" i="87" s="1"/>
  <c r="AO393" i="87" s="1"/>
  <c r="AP393" i="87" s="1"/>
  <c r="AQ393" i="87" s="1"/>
  <c r="AR393" i="87" s="1"/>
  <c r="AS393" i="87" s="1"/>
  <c r="AT393" i="87" s="1"/>
  <c r="AU393" i="87" s="1"/>
  <c r="AV393" i="87" s="1"/>
  <c r="AW393" i="87" s="1"/>
  <c r="AX393" i="87" s="1"/>
  <c r="AY393" i="87" s="1"/>
  <c r="AZ393" i="87" s="1"/>
  <c r="BA393" i="87" s="1"/>
  <c r="V393" i="87"/>
  <c r="R393" i="87"/>
  <c r="K393" i="87"/>
  <c r="A393" i="87"/>
  <c r="W393" i="87"/>
  <c r="S393" i="87"/>
  <c r="L393" i="87"/>
  <c r="CE393" i="87"/>
  <c r="CC394" i="87"/>
  <c r="CA394" i="87"/>
  <c r="BY394" i="87"/>
  <c r="BW394" i="87"/>
  <c r="BU394" i="87"/>
  <c r="BS394" i="87"/>
  <c r="BQ394" i="87"/>
  <c r="BO394" i="87"/>
  <c r="BM394" i="87"/>
  <c r="BK394" i="87"/>
  <c r="BI394" i="87"/>
  <c r="BG394" i="87"/>
  <c r="AE394" i="87"/>
  <c r="B395" i="87"/>
  <c r="CD394" i="87"/>
  <c r="CB394" i="87"/>
  <c r="BZ394" i="87"/>
  <c r="BX394" i="87"/>
  <c r="BV394" i="87"/>
  <c r="BT394" i="87"/>
  <c r="BR394" i="87"/>
  <c r="BP394" i="87"/>
  <c r="BN394" i="87"/>
  <c r="BL394" i="87"/>
  <c r="BJ394" i="87"/>
  <c r="BH394" i="87"/>
  <c r="CE394" i="87" s="1"/>
  <c r="Z394" i="87"/>
  <c r="BB394" i="87" s="1"/>
  <c r="P394" i="87"/>
  <c r="D394" i="87" s="1"/>
  <c r="C394" i="87"/>
  <c r="N394" i="87" s="1"/>
  <c r="U392" i="87"/>
  <c r="J392" i="87"/>
  <c r="CF393" i="87"/>
  <c r="E393" i="87" s="1"/>
  <c r="AA392" i="87"/>
  <c r="AB392" i="87" s="1"/>
  <c r="Q392" i="87"/>
  <c r="X392" i="87"/>
  <c r="Y392" i="87" s="1"/>
  <c r="AA382" i="74"/>
  <c r="AB382" i="74" s="1"/>
  <c r="R381" i="74"/>
  <c r="K380" i="74"/>
  <c r="L370" i="74"/>
  <c r="Q371" i="74"/>
  <c r="B503" i="74"/>
  <c r="S389" i="74"/>
  <c r="J389" i="74" s="1"/>
  <c r="V389" i="74"/>
  <c r="A389" i="74"/>
  <c r="AA383" i="74"/>
  <c r="AB383" i="74" s="1"/>
  <c r="Y383" i="74"/>
  <c r="AA380" i="74"/>
  <c r="AB380" i="74" s="1"/>
  <c r="Y380" i="74"/>
  <c r="CE391" i="74"/>
  <c r="P391" i="74" s="1"/>
  <c r="D391" i="74" s="1"/>
  <c r="U384" i="74"/>
  <c r="U385" i="74" s="1"/>
  <c r="U386" i="74" s="1"/>
  <c r="U387" i="74" s="1"/>
  <c r="U388" i="74" s="1"/>
  <c r="AA381" i="74"/>
  <c r="AB381" i="74" s="1"/>
  <c r="Y381" i="74"/>
  <c r="Z392" i="74"/>
  <c r="BG392" i="74"/>
  <c r="BI392" i="74"/>
  <c r="BK392" i="74"/>
  <c r="BM392" i="74"/>
  <c r="BO392" i="74"/>
  <c r="BQ392" i="74"/>
  <c r="BS392" i="74"/>
  <c r="BU392" i="74"/>
  <c r="BW392" i="74"/>
  <c r="BY392" i="74"/>
  <c r="CA392" i="74"/>
  <c r="CC392" i="74"/>
  <c r="C392" i="74"/>
  <c r="N392" i="74" s="1"/>
  <c r="BH392" i="74"/>
  <c r="BJ392" i="74"/>
  <c r="BL392" i="74"/>
  <c r="BN392" i="74"/>
  <c r="BP392" i="74"/>
  <c r="BR392" i="74"/>
  <c r="BT392" i="74"/>
  <c r="BV392" i="74"/>
  <c r="BX392" i="74"/>
  <c r="BZ392" i="74"/>
  <c r="CB392" i="74"/>
  <c r="CD392" i="74"/>
  <c r="CF390" i="74"/>
  <c r="E390" i="74" s="1"/>
  <c r="M388" i="74"/>
  <c r="AD367" i="87" l="1"/>
  <c r="AC368" i="87"/>
  <c r="W394" i="87"/>
  <c r="S394" i="87"/>
  <c r="L394" i="87"/>
  <c r="V394" i="87"/>
  <c r="R394" i="87"/>
  <c r="K394" i="87"/>
  <c r="A394" i="87"/>
  <c r="B396" i="87"/>
  <c r="CD395" i="87"/>
  <c r="CB395" i="87"/>
  <c r="BZ395" i="87"/>
  <c r="BX395" i="87"/>
  <c r="BV395" i="87"/>
  <c r="BT395" i="87"/>
  <c r="BR395" i="87"/>
  <c r="BP395" i="87"/>
  <c r="BN395" i="87"/>
  <c r="BL395" i="87"/>
  <c r="BJ395" i="87"/>
  <c r="BH395" i="87"/>
  <c r="Z395" i="87"/>
  <c r="BB395" i="87" s="1"/>
  <c r="P395" i="87"/>
  <c r="D395" i="87" s="1"/>
  <c r="C395" i="87"/>
  <c r="N395" i="87" s="1"/>
  <c r="CC395" i="87"/>
  <c r="CA395" i="87"/>
  <c r="BY395" i="87"/>
  <c r="BW395" i="87"/>
  <c r="BU395" i="87"/>
  <c r="BS395" i="87"/>
  <c r="BQ395" i="87"/>
  <c r="BO395" i="87"/>
  <c r="BM395" i="87"/>
  <c r="BK395" i="87"/>
  <c r="BI395" i="87"/>
  <c r="BG395" i="87"/>
  <c r="AE395" i="87"/>
  <c r="CF394" i="87"/>
  <c r="E394" i="87" s="1"/>
  <c r="U393" i="87"/>
  <c r="J393" i="87"/>
  <c r="T392" i="87"/>
  <c r="AG394" i="87"/>
  <c r="AH394" i="87" s="1"/>
  <c r="AI394" i="87" s="1"/>
  <c r="AJ394" i="87" s="1"/>
  <c r="AK394" i="87" s="1"/>
  <c r="AL394" i="87" s="1"/>
  <c r="AM394" i="87" s="1"/>
  <c r="AN394" i="87" s="1"/>
  <c r="AO394" i="87" s="1"/>
  <c r="AP394" i="87" s="1"/>
  <c r="AQ394" i="87" s="1"/>
  <c r="AR394" i="87" s="1"/>
  <c r="AS394" i="87" s="1"/>
  <c r="AT394" i="87" s="1"/>
  <c r="AU394" i="87" s="1"/>
  <c r="AV394" i="87" s="1"/>
  <c r="AW394" i="87" s="1"/>
  <c r="AX394" i="87" s="1"/>
  <c r="AY394" i="87" s="1"/>
  <c r="AZ394" i="87" s="1"/>
  <c r="BA394" i="87" s="1"/>
  <c r="X393" i="87"/>
  <c r="Y393" i="87" s="1"/>
  <c r="AA393" i="87"/>
  <c r="AB393" i="87" s="1"/>
  <c r="Q393" i="87"/>
  <c r="BB385" i="74"/>
  <c r="BB384" i="74" s="1"/>
  <c r="BB383" i="74" s="1"/>
  <c r="BB382" i="74" s="1"/>
  <c r="BB381" i="74" s="1"/>
  <c r="BB380" i="74" s="1"/>
  <c r="BB379" i="74" s="1"/>
  <c r="K381" i="74"/>
  <c r="R382" i="74"/>
  <c r="Q372" i="74"/>
  <c r="L371" i="74"/>
  <c r="B504" i="74"/>
  <c r="S390" i="74"/>
  <c r="J390" i="74" s="1"/>
  <c r="V390" i="74"/>
  <c r="A390" i="74"/>
  <c r="CE392" i="74"/>
  <c r="P392" i="74" s="1"/>
  <c r="D392" i="74" s="1"/>
  <c r="Z393" i="74"/>
  <c r="BG393" i="74"/>
  <c r="BI393" i="74"/>
  <c r="BK393" i="74"/>
  <c r="BM393" i="74"/>
  <c r="BO393" i="74"/>
  <c r="BQ393" i="74"/>
  <c r="BS393" i="74"/>
  <c r="BU393" i="74"/>
  <c r="BW393" i="74"/>
  <c r="BY393" i="74"/>
  <c r="CA393" i="74"/>
  <c r="CC393" i="74"/>
  <c r="C393" i="74"/>
  <c r="N393" i="74" s="1"/>
  <c r="BH393" i="74"/>
  <c r="BJ393" i="74"/>
  <c r="BL393" i="74"/>
  <c r="BN393" i="74"/>
  <c r="BP393" i="74"/>
  <c r="BR393" i="74"/>
  <c r="BT393" i="74"/>
  <c r="BV393" i="74"/>
  <c r="BX393" i="74"/>
  <c r="BZ393" i="74"/>
  <c r="CB393" i="74"/>
  <c r="CD393" i="74"/>
  <c r="CF391" i="74"/>
  <c r="E391" i="74" s="1"/>
  <c r="M389" i="74"/>
  <c r="U389" i="74"/>
  <c r="AD368" i="87" l="1"/>
  <c r="AC369" i="87"/>
  <c r="T393" i="87"/>
  <c r="AG395" i="87"/>
  <c r="AH395" i="87" s="1"/>
  <c r="AI395" i="87" s="1"/>
  <c r="AJ395" i="87" s="1"/>
  <c r="AK395" i="87" s="1"/>
  <c r="AL395" i="87" s="1"/>
  <c r="AM395" i="87" s="1"/>
  <c r="AN395" i="87" s="1"/>
  <c r="AO395" i="87" s="1"/>
  <c r="AP395" i="87" s="1"/>
  <c r="AQ395" i="87" s="1"/>
  <c r="AR395" i="87" s="1"/>
  <c r="AS395" i="87" s="1"/>
  <c r="AT395" i="87" s="1"/>
  <c r="AU395" i="87" s="1"/>
  <c r="AV395" i="87" s="1"/>
  <c r="AW395" i="87" s="1"/>
  <c r="AX395" i="87" s="1"/>
  <c r="AY395" i="87" s="1"/>
  <c r="AZ395" i="87" s="1"/>
  <c r="BA395" i="87" s="1"/>
  <c r="V395" i="87"/>
  <c r="R395" i="87"/>
  <c r="K395" i="87"/>
  <c r="A395" i="87"/>
  <c r="W395" i="87"/>
  <c r="S395" i="87"/>
  <c r="L395" i="87"/>
  <c r="CE395" i="87"/>
  <c r="CC396" i="87"/>
  <c r="CA396" i="87"/>
  <c r="BY396" i="87"/>
  <c r="BW396" i="87"/>
  <c r="BU396" i="87"/>
  <c r="BS396" i="87"/>
  <c r="BQ396" i="87"/>
  <c r="BO396" i="87"/>
  <c r="BM396" i="87"/>
  <c r="BK396" i="87"/>
  <c r="BI396" i="87"/>
  <c r="BG396" i="87"/>
  <c r="AE396" i="87"/>
  <c r="B397" i="87"/>
  <c r="CD396" i="87"/>
  <c r="CB396" i="87"/>
  <c r="BZ396" i="87"/>
  <c r="BX396" i="87"/>
  <c r="BV396" i="87"/>
  <c r="BT396" i="87"/>
  <c r="BR396" i="87"/>
  <c r="BP396" i="87"/>
  <c r="BN396" i="87"/>
  <c r="BL396" i="87"/>
  <c r="BJ396" i="87"/>
  <c r="BH396" i="87"/>
  <c r="CE396" i="87" s="1"/>
  <c r="Z396" i="87"/>
  <c r="BB396" i="87" s="1"/>
  <c r="P396" i="87"/>
  <c r="D396" i="87" s="1"/>
  <c r="C396" i="87"/>
  <c r="N396" i="87" s="1"/>
  <c r="U394" i="87"/>
  <c r="J394" i="87"/>
  <c r="CF395" i="87"/>
  <c r="E395" i="87" s="1"/>
  <c r="AA394" i="87"/>
  <c r="AB394" i="87" s="1"/>
  <c r="Q394" i="87"/>
  <c r="X394" i="87"/>
  <c r="Y394" i="87" s="1"/>
  <c r="Q373" i="74"/>
  <c r="L372" i="74"/>
  <c r="R383" i="74"/>
  <c r="K382" i="74"/>
  <c r="B505" i="74"/>
  <c r="CF392" i="74"/>
  <c r="E392" i="74" s="1"/>
  <c r="CE393" i="74"/>
  <c r="P393" i="74" s="1"/>
  <c r="D393" i="74" s="1"/>
  <c r="M390" i="74"/>
  <c r="U390" i="74"/>
  <c r="Z394" i="74"/>
  <c r="BG394" i="74"/>
  <c r="BI394" i="74"/>
  <c r="BK394" i="74"/>
  <c r="BM394" i="74"/>
  <c r="BO394" i="74"/>
  <c r="BQ394" i="74"/>
  <c r="BS394" i="74"/>
  <c r="BU394" i="74"/>
  <c r="BW394" i="74"/>
  <c r="BY394" i="74"/>
  <c r="CA394" i="74"/>
  <c r="CC394" i="74"/>
  <c r="C394" i="74"/>
  <c r="N394" i="74" s="1"/>
  <c r="BH394" i="74"/>
  <c r="BJ394" i="74"/>
  <c r="BL394" i="74"/>
  <c r="BN394" i="74"/>
  <c r="BP394" i="74"/>
  <c r="BR394" i="74"/>
  <c r="BT394" i="74"/>
  <c r="BV394" i="74"/>
  <c r="BX394" i="74"/>
  <c r="BZ394" i="74"/>
  <c r="CB394" i="74"/>
  <c r="CD394" i="74"/>
  <c r="AD369" i="87" l="1"/>
  <c r="AC370" i="87"/>
  <c r="B398" i="87"/>
  <c r="CD397" i="87"/>
  <c r="CB397" i="87"/>
  <c r="BZ397" i="87"/>
  <c r="BX397" i="87"/>
  <c r="BV397" i="87"/>
  <c r="BT397" i="87"/>
  <c r="BR397" i="87"/>
  <c r="BP397" i="87"/>
  <c r="BN397" i="87"/>
  <c r="BL397" i="87"/>
  <c r="BJ397" i="87"/>
  <c r="BH397" i="87"/>
  <c r="Z397" i="87"/>
  <c r="BB397" i="87" s="1"/>
  <c r="P397" i="87"/>
  <c r="D397" i="87" s="1"/>
  <c r="C397" i="87"/>
  <c r="N397" i="87" s="1"/>
  <c r="CC397" i="87"/>
  <c r="CA397" i="87"/>
  <c r="BY397" i="87"/>
  <c r="BW397" i="87"/>
  <c r="BU397" i="87"/>
  <c r="BS397" i="87"/>
  <c r="BQ397" i="87"/>
  <c r="BO397" i="87"/>
  <c r="BM397" i="87"/>
  <c r="BK397" i="87"/>
  <c r="BI397" i="87"/>
  <c r="BG397" i="87"/>
  <c r="AE397" i="87"/>
  <c r="W396" i="87"/>
  <c r="S396" i="87"/>
  <c r="L396" i="87"/>
  <c r="V396" i="87"/>
  <c r="R396" i="87"/>
  <c r="K396" i="87"/>
  <c r="A396" i="87"/>
  <c r="CF396" i="87"/>
  <c r="E396" i="87" s="1"/>
  <c r="U395" i="87"/>
  <c r="J395" i="87"/>
  <c r="T394" i="87"/>
  <c r="AG396" i="87"/>
  <c r="AH396" i="87" s="1"/>
  <c r="AI396" i="87" s="1"/>
  <c r="AJ396" i="87" s="1"/>
  <c r="AK396" i="87" s="1"/>
  <c r="AL396" i="87" s="1"/>
  <c r="AM396" i="87" s="1"/>
  <c r="AN396" i="87" s="1"/>
  <c r="AO396" i="87" s="1"/>
  <c r="AP396" i="87" s="1"/>
  <c r="AQ396" i="87" s="1"/>
  <c r="AR396" i="87" s="1"/>
  <c r="AS396" i="87" s="1"/>
  <c r="AT396" i="87" s="1"/>
  <c r="AU396" i="87" s="1"/>
  <c r="AV396" i="87" s="1"/>
  <c r="AW396" i="87" s="1"/>
  <c r="AX396" i="87" s="1"/>
  <c r="AY396" i="87" s="1"/>
  <c r="AZ396" i="87" s="1"/>
  <c r="BA396" i="87" s="1"/>
  <c r="X395" i="87"/>
  <c r="Y395" i="87" s="1"/>
  <c r="AA395" i="87"/>
  <c r="AB395" i="87" s="1"/>
  <c r="Q395" i="87"/>
  <c r="K383" i="74"/>
  <c r="R384" i="74"/>
  <c r="L373" i="74"/>
  <c r="Q374" i="74"/>
  <c r="B506" i="74"/>
  <c r="CF393" i="74"/>
  <c r="E393" i="74" s="1"/>
  <c r="CE394" i="74"/>
  <c r="P394" i="74" s="1"/>
  <c r="D394" i="74" s="1"/>
  <c r="Z395" i="74"/>
  <c r="BG395" i="74"/>
  <c r="BI395" i="74"/>
  <c r="BK395" i="74"/>
  <c r="BM395" i="74"/>
  <c r="BO395" i="74"/>
  <c r="BQ395" i="74"/>
  <c r="BS395" i="74"/>
  <c r="BU395" i="74"/>
  <c r="BW395" i="74"/>
  <c r="BY395" i="74"/>
  <c r="CA395" i="74"/>
  <c r="CC395" i="74"/>
  <c r="C395" i="74"/>
  <c r="N395" i="74" s="1"/>
  <c r="BH395" i="74"/>
  <c r="BJ395" i="74"/>
  <c r="BL395" i="74"/>
  <c r="BN395" i="74"/>
  <c r="BP395" i="74"/>
  <c r="BR395" i="74"/>
  <c r="BT395" i="74"/>
  <c r="BV395" i="74"/>
  <c r="BX395" i="74"/>
  <c r="BZ395" i="74"/>
  <c r="CB395" i="74"/>
  <c r="CD395" i="74"/>
  <c r="AD370" i="87" l="1"/>
  <c r="AC371" i="87"/>
  <c r="T395" i="87"/>
  <c r="U396" i="87"/>
  <c r="J396" i="87"/>
  <c r="AA396" i="87"/>
  <c r="AB396" i="87" s="1"/>
  <c r="Q396" i="87"/>
  <c r="X396" i="87"/>
  <c r="Y396" i="87" s="1"/>
  <c r="AG397" i="87"/>
  <c r="AH397" i="87" s="1"/>
  <c r="AI397" i="87" s="1"/>
  <c r="AJ397" i="87" s="1"/>
  <c r="AK397" i="87" s="1"/>
  <c r="AL397" i="87" s="1"/>
  <c r="AM397" i="87" s="1"/>
  <c r="AN397" i="87" s="1"/>
  <c r="AO397" i="87" s="1"/>
  <c r="AP397" i="87" s="1"/>
  <c r="AQ397" i="87" s="1"/>
  <c r="AR397" i="87" s="1"/>
  <c r="AS397" i="87" s="1"/>
  <c r="AT397" i="87" s="1"/>
  <c r="AU397" i="87" s="1"/>
  <c r="AV397" i="87" s="1"/>
  <c r="AW397" i="87" s="1"/>
  <c r="AX397" i="87" s="1"/>
  <c r="AY397" i="87" s="1"/>
  <c r="AZ397" i="87" s="1"/>
  <c r="BA397" i="87" s="1"/>
  <c r="V397" i="87"/>
  <c r="R397" i="87"/>
  <c r="K397" i="87"/>
  <c r="A397" i="87"/>
  <c r="W397" i="87"/>
  <c r="S397" i="87"/>
  <c r="L397" i="87"/>
  <c r="CE397" i="87"/>
  <c r="CF397" i="87" s="1"/>
  <c r="E397" i="87" s="1"/>
  <c r="CC398" i="87"/>
  <c r="CA398" i="87"/>
  <c r="BY398" i="87"/>
  <c r="BW398" i="87"/>
  <c r="BU398" i="87"/>
  <c r="BS398" i="87"/>
  <c r="BQ398" i="87"/>
  <c r="BO398" i="87"/>
  <c r="BM398" i="87"/>
  <c r="BK398" i="87"/>
  <c r="BI398" i="87"/>
  <c r="BG398" i="87"/>
  <c r="AE398" i="87"/>
  <c r="B399" i="87"/>
  <c r="CD398" i="87"/>
  <c r="CB398" i="87"/>
  <c r="BZ398" i="87"/>
  <c r="BX398" i="87"/>
  <c r="BV398" i="87"/>
  <c r="BT398" i="87"/>
  <c r="BR398" i="87"/>
  <c r="BP398" i="87"/>
  <c r="BN398" i="87"/>
  <c r="BL398" i="87"/>
  <c r="BJ398" i="87"/>
  <c r="BH398" i="87"/>
  <c r="CE398" i="87" s="1"/>
  <c r="Z398" i="87"/>
  <c r="BB398" i="87" s="1"/>
  <c r="P398" i="87"/>
  <c r="D398" i="87" s="1"/>
  <c r="C398" i="87"/>
  <c r="N398" i="87" s="1"/>
  <c r="L374" i="74"/>
  <c r="Q375" i="74"/>
  <c r="R385" i="74"/>
  <c r="K384" i="74"/>
  <c r="B507" i="74"/>
  <c r="CF394" i="74"/>
  <c r="E394" i="74" s="1"/>
  <c r="Z396" i="74"/>
  <c r="BG396" i="74"/>
  <c r="BI396" i="74"/>
  <c r="BK396" i="74"/>
  <c r="BM396" i="74"/>
  <c r="BO396" i="74"/>
  <c r="BQ396" i="74"/>
  <c r="BS396" i="74"/>
  <c r="BU396" i="74"/>
  <c r="BW396" i="74"/>
  <c r="BY396" i="74"/>
  <c r="CA396" i="74"/>
  <c r="CC396" i="74"/>
  <c r="C396" i="74"/>
  <c r="N396" i="74" s="1"/>
  <c r="BH396" i="74"/>
  <c r="BJ396" i="74"/>
  <c r="BL396" i="74"/>
  <c r="BN396" i="74"/>
  <c r="BP396" i="74"/>
  <c r="BR396" i="74"/>
  <c r="BT396" i="74"/>
  <c r="BV396" i="74"/>
  <c r="BX396" i="74"/>
  <c r="BZ396" i="74"/>
  <c r="CB396" i="74"/>
  <c r="CD396" i="74"/>
  <c r="S393" i="74"/>
  <c r="J393" i="74" s="1"/>
  <c r="V393" i="74"/>
  <c r="A393" i="74"/>
  <c r="CE395" i="74"/>
  <c r="P395" i="74" s="1"/>
  <c r="D395" i="74" s="1"/>
  <c r="AD371" i="87" l="1"/>
  <c r="AC372" i="87"/>
  <c r="T396" i="87"/>
  <c r="W398" i="87"/>
  <c r="S398" i="87"/>
  <c r="L398" i="87"/>
  <c r="V398" i="87"/>
  <c r="R398" i="87"/>
  <c r="K398" i="87"/>
  <c r="A398" i="87"/>
  <c r="B400" i="87"/>
  <c r="CD399" i="87"/>
  <c r="CB399" i="87"/>
  <c r="BZ399" i="87"/>
  <c r="BX399" i="87"/>
  <c r="BV399" i="87"/>
  <c r="BT399" i="87"/>
  <c r="BR399" i="87"/>
  <c r="BP399" i="87"/>
  <c r="BN399" i="87"/>
  <c r="BL399" i="87"/>
  <c r="BJ399" i="87"/>
  <c r="BH399" i="87"/>
  <c r="Z399" i="87"/>
  <c r="BB399" i="87" s="1"/>
  <c r="P399" i="87"/>
  <c r="D399" i="87" s="1"/>
  <c r="C399" i="87"/>
  <c r="N399" i="87" s="1"/>
  <c r="CC399" i="87"/>
  <c r="CA399" i="87"/>
  <c r="BY399" i="87"/>
  <c r="BW399" i="87"/>
  <c r="BU399" i="87"/>
  <c r="BS399" i="87"/>
  <c r="BQ399" i="87"/>
  <c r="BO399" i="87"/>
  <c r="BM399" i="87"/>
  <c r="BK399" i="87"/>
  <c r="BI399" i="87"/>
  <c r="BG399" i="87"/>
  <c r="AE399" i="87"/>
  <c r="CF398" i="87"/>
  <c r="E398" i="87" s="1"/>
  <c r="U397" i="87"/>
  <c r="J397" i="87"/>
  <c r="AG398" i="87"/>
  <c r="AH398" i="87" s="1"/>
  <c r="AI398" i="87" s="1"/>
  <c r="AJ398" i="87" s="1"/>
  <c r="AK398" i="87" s="1"/>
  <c r="AL398" i="87" s="1"/>
  <c r="AM398" i="87" s="1"/>
  <c r="AN398" i="87" s="1"/>
  <c r="AO398" i="87" s="1"/>
  <c r="AP398" i="87" s="1"/>
  <c r="AQ398" i="87" s="1"/>
  <c r="AR398" i="87" s="1"/>
  <c r="AS398" i="87" s="1"/>
  <c r="AT398" i="87" s="1"/>
  <c r="AU398" i="87" s="1"/>
  <c r="AV398" i="87" s="1"/>
  <c r="AW398" i="87" s="1"/>
  <c r="AX398" i="87" s="1"/>
  <c r="AY398" i="87" s="1"/>
  <c r="AZ398" i="87" s="1"/>
  <c r="BA398" i="87" s="1"/>
  <c r="X397" i="87"/>
  <c r="Y397" i="87" s="1"/>
  <c r="AA397" i="87"/>
  <c r="AB397" i="87" s="1"/>
  <c r="Q397" i="87"/>
  <c r="K385" i="74"/>
  <c r="R386" i="74"/>
  <c r="L375" i="74"/>
  <c r="Q376" i="74"/>
  <c r="B508" i="74"/>
  <c r="S394" i="74"/>
  <c r="J394" i="74" s="1"/>
  <c r="V394" i="74"/>
  <c r="A394" i="74"/>
  <c r="CE396" i="74"/>
  <c r="P396" i="74" s="1"/>
  <c r="D396" i="74" s="1"/>
  <c r="Z397" i="74"/>
  <c r="BG397" i="74"/>
  <c r="BI397" i="74"/>
  <c r="BK397" i="74"/>
  <c r="BM397" i="74"/>
  <c r="BO397" i="74"/>
  <c r="BQ397" i="74"/>
  <c r="BS397" i="74"/>
  <c r="BU397" i="74"/>
  <c r="BW397" i="74"/>
  <c r="BY397" i="74"/>
  <c r="CA397" i="74"/>
  <c r="CC397" i="74"/>
  <c r="C397" i="74"/>
  <c r="N397" i="74" s="1"/>
  <c r="BH397" i="74"/>
  <c r="BJ397" i="74"/>
  <c r="BL397" i="74"/>
  <c r="BN397" i="74"/>
  <c r="BP397" i="74"/>
  <c r="BR397" i="74"/>
  <c r="BT397" i="74"/>
  <c r="BV397" i="74"/>
  <c r="BX397" i="74"/>
  <c r="BZ397" i="74"/>
  <c r="CB397" i="74"/>
  <c r="CD397" i="74"/>
  <c r="M393" i="74"/>
  <c r="CF395" i="74"/>
  <c r="E395" i="74" s="1"/>
  <c r="AD372" i="87" l="1"/>
  <c r="AC373" i="87"/>
  <c r="T397" i="87"/>
  <c r="AG399" i="87"/>
  <c r="AH399" i="87" s="1"/>
  <c r="AI399" i="87" s="1"/>
  <c r="AJ399" i="87" s="1"/>
  <c r="AK399" i="87" s="1"/>
  <c r="AL399" i="87" s="1"/>
  <c r="AM399" i="87" s="1"/>
  <c r="AN399" i="87" s="1"/>
  <c r="AO399" i="87" s="1"/>
  <c r="AP399" i="87" s="1"/>
  <c r="AQ399" i="87" s="1"/>
  <c r="AR399" i="87" s="1"/>
  <c r="AS399" i="87" s="1"/>
  <c r="AT399" i="87" s="1"/>
  <c r="AU399" i="87" s="1"/>
  <c r="AV399" i="87" s="1"/>
  <c r="AW399" i="87" s="1"/>
  <c r="AX399" i="87" s="1"/>
  <c r="AY399" i="87" s="1"/>
  <c r="AZ399" i="87" s="1"/>
  <c r="BA399" i="87" s="1"/>
  <c r="V399" i="87"/>
  <c r="R399" i="87"/>
  <c r="K399" i="87"/>
  <c r="A399" i="87"/>
  <c r="W399" i="87"/>
  <c r="S399" i="87"/>
  <c r="L399" i="87"/>
  <c r="CE399" i="87"/>
  <c r="CC400" i="87"/>
  <c r="CA400" i="87"/>
  <c r="BY400" i="87"/>
  <c r="BW400" i="87"/>
  <c r="BU400" i="87"/>
  <c r="BS400" i="87"/>
  <c r="BQ400" i="87"/>
  <c r="BO400" i="87"/>
  <c r="BM400" i="87"/>
  <c r="BK400" i="87"/>
  <c r="BI400" i="87"/>
  <c r="BG400" i="87"/>
  <c r="AE400" i="87"/>
  <c r="B401" i="87"/>
  <c r="CD400" i="87"/>
  <c r="CB400" i="87"/>
  <c r="BZ400" i="87"/>
  <c r="BX400" i="87"/>
  <c r="BV400" i="87"/>
  <c r="BT400" i="87"/>
  <c r="BR400" i="87"/>
  <c r="BP400" i="87"/>
  <c r="BN400" i="87"/>
  <c r="BL400" i="87"/>
  <c r="BJ400" i="87"/>
  <c r="BH400" i="87"/>
  <c r="CE400" i="87" s="1"/>
  <c r="Z400" i="87"/>
  <c r="BB400" i="87" s="1"/>
  <c r="P400" i="87"/>
  <c r="D400" i="87" s="1"/>
  <c r="C400" i="87"/>
  <c r="N400" i="87" s="1"/>
  <c r="U398" i="87"/>
  <c r="J398" i="87"/>
  <c r="CF399" i="87"/>
  <c r="E399" i="87" s="1"/>
  <c r="AA398" i="87"/>
  <c r="AB398" i="87" s="1"/>
  <c r="Q398" i="87"/>
  <c r="X398" i="87"/>
  <c r="Y398" i="87" s="1"/>
  <c r="CF396" i="74"/>
  <c r="E396" i="74" s="1"/>
  <c r="L376" i="74"/>
  <c r="Q377" i="74"/>
  <c r="K386" i="74"/>
  <c r="R387" i="74"/>
  <c r="B509" i="74"/>
  <c r="S395" i="74"/>
  <c r="J395" i="74" s="1"/>
  <c r="V395" i="74"/>
  <c r="A395" i="74"/>
  <c r="Z398" i="74"/>
  <c r="BG398" i="74"/>
  <c r="BI398" i="74"/>
  <c r="BK398" i="74"/>
  <c r="BM398" i="74"/>
  <c r="BO398" i="74"/>
  <c r="BQ398" i="74"/>
  <c r="BS398" i="74"/>
  <c r="BU398" i="74"/>
  <c r="BW398" i="74"/>
  <c r="BY398" i="74"/>
  <c r="CA398" i="74"/>
  <c r="CC398" i="74"/>
  <c r="C398" i="74"/>
  <c r="N398" i="74" s="1"/>
  <c r="BH398" i="74"/>
  <c r="BJ398" i="74"/>
  <c r="BL398" i="74"/>
  <c r="BN398" i="74"/>
  <c r="BP398" i="74"/>
  <c r="BR398" i="74"/>
  <c r="BT398" i="74"/>
  <c r="BV398" i="74"/>
  <c r="BX398" i="74"/>
  <c r="BZ398" i="74"/>
  <c r="CB398" i="74"/>
  <c r="CD398" i="74"/>
  <c r="V392" i="74"/>
  <c r="A392" i="74"/>
  <c r="M394" i="74"/>
  <c r="CE397" i="74"/>
  <c r="P397" i="74" s="1"/>
  <c r="D397" i="74" s="1"/>
  <c r="V391" i="74"/>
  <c r="A391" i="74"/>
  <c r="AD373" i="87" l="1"/>
  <c r="AC374" i="87"/>
  <c r="W400" i="87"/>
  <c r="S400" i="87"/>
  <c r="L400" i="87"/>
  <c r="V400" i="87"/>
  <c r="R400" i="87"/>
  <c r="K400" i="87"/>
  <c r="A400" i="87"/>
  <c r="B402" i="87"/>
  <c r="CD401" i="87"/>
  <c r="CB401" i="87"/>
  <c r="BZ401" i="87"/>
  <c r="BX401" i="87"/>
  <c r="BV401" i="87"/>
  <c r="BT401" i="87"/>
  <c r="BR401" i="87"/>
  <c r="BP401" i="87"/>
  <c r="BN401" i="87"/>
  <c r="BL401" i="87"/>
  <c r="BJ401" i="87"/>
  <c r="BH401" i="87"/>
  <c r="Z401" i="87"/>
  <c r="BB401" i="87" s="1"/>
  <c r="P401" i="87"/>
  <c r="D401" i="87" s="1"/>
  <c r="C401" i="87"/>
  <c r="N401" i="87" s="1"/>
  <c r="CC401" i="87"/>
  <c r="CA401" i="87"/>
  <c r="BY401" i="87"/>
  <c r="BW401" i="87"/>
  <c r="BU401" i="87"/>
  <c r="BS401" i="87"/>
  <c r="BQ401" i="87"/>
  <c r="BO401" i="87"/>
  <c r="BM401" i="87"/>
  <c r="BK401" i="87"/>
  <c r="BI401" i="87"/>
  <c r="BG401" i="87"/>
  <c r="AE401" i="87"/>
  <c r="CF400" i="87"/>
  <c r="E400" i="87" s="1"/>
  <c r="U399" i="87"/>
  <c r="J399" i="87"/>
  <c r="T398" i="87"/>
  <c r="AG400" i="87"/>
  <c r="AH400" i="87" s="1"/>
  <c r="AI400" i="87" s="1"/>
  <c r="AJ400" i="87" s="1"/>
  <c r="AK400" i="87" s="1"/>
  <c r="AL400" i="87" s="1"/>
  <c r="AM400" i="87" s="1"/>
  <c r="AN400" i="87" s="1"/>
  <c r="AO400" i="87" s="1"/>
  <c r="AP400" i="87" s="1"/>
  <c r="AQ400" i="87" s="1"/>
  <c r="AR400" i="87" s="1"/>
  <c r="AS400" i="87" s="1"/>
  <c r="AT400" i="87" s="1"/>
  <c r="AU400" i="87" s="1"/>
  <c r="AV400" i="87" s="1"/>
  <c r="AW400" i="87" s="1"/>
  <c r="AX400" i="87" s="1"/>
  <c r="AY400" i="87" s="1"/>
  <c r="AZ400" i="87" s="1"/>
  <c r="BA400" i="87" s="1"/>
  <c r="X399" i="87"/>
  <c r="Y399" i="87" s="1"/>
  <c r="AA399" i="87"/>
  <c r="AB399" i="87" s="1"/>
  <c r="Q399" i="87"/>
  <c r="R388" i="74"/>
  <c r="K387" i="74"/>
  <c r="L377" i="74"/>
  <c r="Q378" i="74"/>
  <c r="W391" i="74"/>
  <c r="X391" i="74" s="1"/>
  <c r="W389" i="74"/>
  <c r="X389" i="74" s="1"/>
  <c r="W388" i="74"/>
  <c r="X388" i="74" s="1"/>
  <c r="W390" i="74"/>
  <c r="X390" i="74" s="1"/>
  <c r="W386" i="74"/>
  <c r="X386" i="74" s="1"/>
  <c r="W392" i="74"/>
  <c r="X392" i="74" s="1"/>
  <c r="W387" i="74"/>
  <c r="X387" i="74" s="1"/>
  <c r="B510" i="74"/>
  <c r="S396" i="74"/>
  <c r="J396" i="74" s="1"/>
  <c r="V396" i="74"/>
  <c r="A396" i="74"/>
  <c r="CE398" i="74"/>
  <c r="P398" i="74" s="1"/>
  <c r="D398" i="74" s="1"/>
  <c r="CF397" i="74"/>
  <c r="E397" i="74" s="1"/>
  <c r="M395" i="74"/>
  <c r="Z399" i="74"/>
  <c r="BG399" i="74"/>
  <c r="BI399" i="74"/>
  <c r="BK399" i="74"/>
  <c r="BM399" i="74"/>
  <c r="BO399" i="74"/>
  <c r="BQ399" i="74"/>
  <c r="BS399" i="74"/>
  <c r="BU399" i="74"/>
  <c r="BW399" i="74"/>
  <c r="BY399" i="74"/>
  <c r="CA399" i="74"/>
  <c r="CC399" i="74"/>
  <c r="C399" i="74"/>
  <c r="N399" i="74" s="1"/>
  <c r="BH399" i="74"/>
  <c r="BJ399" i="74"/>
  <c r="BL399" i="74"/>
  <c r="BN399" i="74"/>
  <c r="BP399" i="74"/>
  <c r="BR399" i="74"/>
  <c r="BT399" i="74"/>
  <c r="BV399" i="74"/>
  <c r="BX399" i="74"/>
  <c r="BZ399" i="74"/>
  <c r="CB399" i="74"/>
  <c r="CD399" i="74"/>
  <c r="AD374" i="87" l="1"/>
  <c r="AC375" i="87"/>
  <c r="T399" i="87"/>
  <c r="AG401" i="87"/>
  <c r="AH401" i="87" s="1"/>
  <c r="AI401" i="87" s="1"/>
  <c r="AJ401" i="87" s="1"/>
  <c r="AK401" i="87" s="1"/>
  <c r="AL401" i="87" s="1"/>
  <c r="AM401" i="87" s="1"/>
  <c r="AN401" i="87" s="1"/>
  <c r="AO401" i="87" s="1"/>
  <c r="AP401" i="87" s="1"/>
  <c r="AQ401" i="87" s="1"/>
  <c r="AR401" i="87" s="1"/>
  <c r="AS401" i="87" s="1"/>
  <c r="AT401" i="87" s="1"/>
  <c r="AU401" i="87" s="1"/>
  <c r="AV401" i="87" s="1"/>
  <c r="AW401" i="87" s="1"/>
  <c r="AX401" i="87" s="1"/>
  <c r="AY401" i="87" s="1"/>
  <c r="AZ401" i="87" s="1"/>
  <c r="BA401" i="87" s="1"/>
  <c r="V401" i="87"/>
  <c r="R401" i="87"/>
  <c r="K401" i="87"/>
  <c r="A401" i="87"/>
  <c r="W401" i="87"/>
  <c r="S401" i="87"/>
  <c r="L401" i="87"/>
  <c r="CE401" i="87"/>
  <c r="CC402" i="87"/>
  <c r="CA402" i="87"/>
  <c r="BY402" i="87"/>
  <c r="BW402" i="87"/>
  <c r="BU402" i="87"/>
  <c r="BS402" i="87"/>
  <c r="BQ402" i="87"/>
  <c r="BO402" i="87"/>
  <c r="BM402" i="87"/>
  <c r="BK402" i="87"/>
  <c r="BI402" i="87"/>
  <c r="BG402" i="87"/>
  <c r="AE402" i="87"/>
  <c r="B403" i="87"/>
  <c r="CD402" i="87"/>
  <c r="CB402" i="87"/>
  <c r="BZ402" i="87"/>
  <c r="BX402" i="87"/>
  <c r="BV402" i="87"/>
  <c r="BT402" i="87"/>
  <c r="BR402" i="87"/>
  <c r="BP402" i="87"/>
  <c r="BN402" i="87"/>
  <c r="BL402" i="87"/>
  <c r="BJ402" i="87"/>
  <c r="BH402" i="87"/>
  <c r="CE402" i="87" s="1"/>
  <c r="Z402" i="87"/>
  <c r="BB402" i="87" s="1"/>
  <c r="P402" i="87"/>
  <c r="D402" i="87" s="1"/>
  <c r="C402" i="87"/>
  <c r="N402" i="87" s="1"/>
  <c r="U400" i="87"/>
  <c r="J400" i="87"/>
  <c r="CF401" i="87"/>
  <c r="E401" i="87" s="1"/>
  <c r="AA400" i="87"/>
  <c r="AB400" i="87" s="1"/>
  <c r="Q400" i="87"/>
  <c r="X400" i="87"/>
  <c r="Y400" i="87" s="1"/>
  <c r="L378" i="74"/>
  <c r="Q379" i="74"/>
  <c r="BB392" i="74"/>
  <c r="BB391" i="74" s="1"/>
  <c r="BB390" i="74" s="1"/>
  <c r="BB389" i="74" s="1"/>
  <c r="BB388" i="74" s="1"/>
  <c r="BB387" i="74" s="1"/>
  <c r="BB386" i="74" s="1"/>
  <c r="R389" i="74"/>
  <c r="K388" i="74"/>
  <c r="B511" i="74"/>
  <c r="CF398" i="74"/>
  <c r="E398" i="74" s="1"/>
  <c r="S397" i="74"/>
  <c r="J397" i="74" s="1"/>
  <c r="V397" i="74"/>
  <c r="A397" i="74"/>
  <c r="CE399" i="74"/>
  <c r="P399" i="74" s="1"/>
  <c r="D399" i="74" s="1"/>
  <c r="AA392" i="74"/>
  <c r="AB392" i="74" s="1"/>
  <c r="S392" i="74"/>
  <c r="J392" i="74" s="1"/>
  <c r="Y392" i="74"/>
  <c r="AA388" i="74"/>
  <c r="AB388" i="74" s="1"/>
  <c r="Y388" i="74"/>
  <c r="AA391" i="74"/>
  <c r="AB391" i="74" s="1"/>
  <c r="Y391" i="74"/>
  <c r="S391" i="74"/>
  <c r="J391" i="74" s="1"/>
  <c r="AA389" i="74"/>
  <c r="AB389" i="74" s="1"/>
  <c r="Y389" i="74"/>
  <c r="M396" i="74"/>
  <c r="CF399" i="74"/>
  <c r="E399" i="74" s="1"/>
  <c r="Z400" i="74"/>
  <c r="BG400" i="74"/>
  <c r="BI400" i="74"/>
  <c r="BK400" i="74"/>
  <c r="BM400" i="74"/>
  <c r="BO400" i="74"/>
  <c r="BQ400" i="74"/>
  <c r="BS400" i="74"/>
  <c r="BU400" i="74"/>
  <c r="BW400" i="74"/>
  <c r="BY400" i="74"/>
  <c r="CA400" i="74"/>
  <c r="CC400" i="74"/>
  <c r="C400" i="74"/>
  <c r="N400" i="74" s="1"/>
  <c r="BH400" i="74"/>
  <c r="BJ400" i="74"/>
  <c r="BL400" i="74"/>
  <c r="BN400" i="74"/>
  <c r="BP400" i="74"/>
  <c r="BR400" i="74"/>
  <c r="BT400" i="74"/>
  <c r="BV400" i="74"/>
  <c r="BX400" i="74"/>
  <c r="BZ400" i="74"/>
  <c r="CB400" i="74"/>
  <c r="CD400" i="74"/>
  <c r="AA386" i="74"/>
  <c r="AB386" i="74" s="1"/>
  <c r="Y386" i="74"/>
  <c r="AA390" i="74"/>
  <c r="AB390" i="74" s="1"/>
  <c r="Y390" i="74"/>
  <c r="AA387" i="74"/>
  <c r="AB387" i="74" s="1"/>
  <c r="Y387" i="74"/>
  <c r="AD375" i="87" l="1"/>
  <c r="AC376" i="87"/>
  <c r="B404" i="87"/>
  <c r="CD403" i="87"/>
  <c r="CB403" i="87"/>
  <c r="BZ403" i="87"/>
  <c r="BX403" i="87"/>
  <c r="BV403" i="87"/>
  <c r="BT403" i="87"/>
  <c r="BR403" i="87"/>
  <c r="BP403" i="87"/>
  <c r="BN403" i="87"/>
  <c r="BL403" i="87"/>
  <c r="BJ403" i="87"/>
  <c r="BH403" i="87"/>
  <c r="Z403" i="87"/>
  <c r="BB403" i="87" s="1"/>
  <c r="P403" i="87"/>
  <c r="D403" i="87" s="1"/>
  <c r="C403" i="87"/>
  <c r="N403" i="87" s="1"/>
  <c r="CC403" i="87"/>
  <c r="CA403" i="87"/>
  <c r="BY403" i="87"/>
  <c r="BW403" i="87"/>
  <c r="BU403" i="87"/>
  <c r="BS403" i="87"/>
  <c r="BQ403" i="87"/>
  <c r="BO403" i="87"/>
  <c r="BM403" i="87"/>
  <c r="BK403" i="87"/>
  <c r="BI403" i="87"/>
  <c r="BG403" i="87"/>
  <c r="AE403" i="87"/>
  <c r="W402" i="87"/>
  <c r="S402" i="87"/>
  <c r="L402" i="87"/>
  <c r="V402" i="87"/>
  <c r="R402" i="87"/>
  <c r="K402" i="87"/>
  <c r="A402" i="87"/>
  <c r="CF402" i="87"/>
  <c r="E402" i="87" s="1"/>
  <c r="U401" i="87"/>
  <c r="J401" i="87"/>
  <c r="T400" i="87"/>
  <c r="AG402" i="87"/>
  <c r="AH402" i="87" s="1"/>
  <c r="AI402" i="87" s="1"/>
  <c r="AJ402" i="87" s="1"/>
  <c r="AK402" i="87" s="1"/>
  <c r="AL402" i="87" s="1"/>
  <c r="AM402" i="87" s="1"/>
  <c r="AN402" i="87" s="1"/>
  <c r="AO402" i="87" s="1"/>
  <c r="AP402" i="87" s="1"/>
  <c r="AQ402" i="87" s="1"/>
  <c r="AR402" i="87" s="1"/>
  <c r="AS402" i="87" s="1"/>
  <c r="AT402" i="87" s="1"/>
  <c r="AU402" i="87" s="1"/>
  <c r="AV402" i="87" s="1"/>
  <c r="AW402" i="87" s="1"/>
  <c r="AX402" i="87" s="1"/>
  <c r="AY402" i="87" s="1"/>
  <c r="AZ402" i="87" s="1"/>
  <c r="BA402" i="87" s="1"/>
  <c r="X401" i="87"/>
  <c r="Y401" i="87" s="1"/>
  <c r="AA401" i="87"/>
  <c r="AB401" i="87" s="1"/>
  <c r="Q401" i="87"/>
  <c r="Q380" i="74"/>
  <c r="L379" i="74"/>
  <c r="K389" i="74"/>
  <c r="R390" i="74"/>
  <c r="B512" i="74"/>
  <c r="M397" i="74"/>
  <c r="CE400" i="74"/>
  <c r="P400" i="74" s="1"/>
  <c r="D400" i="74" s="1"/>
  <c r="Z401" i="74"/>
  <c r="BG401" i="74"/>
  <c r="BI401" i="74"/>
  <c r="BK401" i="74"/>
  <c r="BM401" i="74"/>
  <c r="BO401" i="74"/>
  <c r="BQ401" i="74"/>
  <c r="BS401" i="74"/>
  <c r="BU401" i="74"/>
  <c r="BW401" i="74"/>
  <c r="BY401" i="74"/>
  <c r="CA401" i="74"/>
  <c r="CC401" i="74"/>
  <c r="C401" i="74"/>
  <c r="N401" i="74" s="1"/>
  <c r="BH401" i="74"/>
  <c r="BJ401" i="74"/>
  <c r="BL401" i="74"/>
  <c r="BN401" i="74"/>
  <c r="BP401" i="74"/>
  <c r="BR401" i="74"/>
  <c r="BT401" i="74"/>
  <c r="BV401" i="74"/>
  <c r="BX401" i="74"/>
  <c r="BZ401" i="74"/>
  <c r="CB401" i="74"/>
  <c r="CD401" i="74"/>
  <c r="U391" i="74"/>
  <c r="U392" i="74" s="1"/>
  <c r="U393" i="74" s="1"/>
  <c r="U394" i="74" s="1"/>
  <c r="U395" i="74" s="1"/>
  <c r="U396" i="74" s="1"/>
  <c r="U397" i="74" s="1"/>
  <c r="AD376" i="87" l="1"/>
  <c r="AC377" i="87"/>
  <c r="T401" i="87"/>
  <c r="U402" i="87"/>
  <c r="J402" i="87"/>
  <c r="AA402" i="87"/>
  <c r="AB402" i="87" s="1"/>
  <c r="Q402" i="87"/>
  <c r="X402" i="87"/>
  <c r="Y402" i="87" s="1"/>
  <c r="AG403" i="87"/>
  <c r="AH403" i="87" s="1"/>
  <c r="AI403" i="87" s="1"/>
  <c r="AJ403" i="87" s="1"/>
  <c r="AK403" i="87" s="1"/>
  <c r="AL403" i="87" s="1"/>
  <c r="AM403" i="87" s="1"/>
  <c r="AN403" i="87" s="1"/>
  <c r="AO403" i="87" s="1"/>
  <c r="AP403" i="87" s="1"/>
  <c r="AQ403" i="87" s="1"/>
  <c r="AR403" i="87" s="1"/>
  <c r="AS403" i="87" s="1"/>
  <c r="AT403" i="87" s="1"/>
  <c r="AU403" i="87" s="1"/>
  <c r="AV403" i="87" s="1"/>
  <c r="AW403" i="87" s="1"/>
  <c r="AX403" i="87" s="1"/>
  <c r="AY403" i="87" s="1"/>
  <c r="AZ403" i="87" s="1"/>
  <c r="BA403" i="87" s="1"/>
  <c r="V403" i="87"/>
  <c r="R403" i="87"/>
  <c r="K403" i="87"/>
  <c r="A403" i="87"/>
  <c r="W403" i="87"/>
  <c r="S403" i="87"/>
  <c r="L403" i="87"/>
  <c r="CE403" i="87"/>
  <c r="CF403" i="87" s="1"/>
  <c r="E403" i="87" s="1"/>
  <c r="CC404" i="87"/>
  <c r="CA404" i="87"/>
  <c r="BY404" i="87"/>
  <c r="BW404" i="87"/>
  <c r="BU404" i="87"/>
  <c r="BS404" i="87"/>
  <c r="BQ404" i="87"/>
  <c r="BO404" i="87"/>
  <c r="BM404" i="87"/>
  <c r="BK404" i="87"/>
  <c r="BI404" i="87"/>
  <c r="BG404" i="87"/>
  <c r="AE404" i="87"/>
  <c r="B405" i="87"/>
  <c r="CD404" i="87"/>
  <c r="CB404" i="87"/>
  <c r="BZ404" i="87"/>
  <c r="BX404" i="87"/>
  <c r="BV404" i="87"/>
  <c r="BT404" i="87"/>
  <c r="BR404" i="87"/>
  <c r="BP404" i="87"/>
  <c r="BN404" i="87"/>
  <c r="BL404" i="87"/>
  <c r="BJ404" i="87"/>
  <c r="BH404" i="87"/>
  <c r="CE404" i="87" s="1"/>
  <c r="Z404" i="87"/>
  <c r="BB404" i="87" s="1"/>
  <c r="P404" i="87"/>
  <c r="D404" i="87" s="1"/>
  <c r="C404" i="87"/>
  <c r="N404" i="87" s="1"/>
  <c r="K390" i="74"/>
  <c r="R391" i="74"/>
  <c r="L380" i="74"/>
  <c r="Q381" i="74"/>
  <c r="B513" i="74"/>
  <c r="Z402" i="74"/>
  <c r="BG402" i="74"/>
  <c r="BI402" i="74"/>
  <c r="BK402" i="74"/>
  <c r="BM402" i="74"/>
  <c r="BO402" i="74"/>
  <c r="BQ402" i="74"/>
  <c r="BS402" i="74"/>
  <c r="BU402" i="74"/>
  <c r="BW402" i="74"/>
  <c r="BY402" i="74"/>
  <c r="CA402" i="74"/>
  <c r="CC402" i="74"/>
  <c r="C402" i="74"/>
  <c r="N402" i="74" s="1"/>
  <c r="BH402" i="74"/>
  <c r="BJ402" i="74"/>
  <c r="BL402" i="74"/>
  <c r="BN402" i="74"/>
  <c r="BP402" i="74"/>
  <c r="BR402" i="74"/>
  <c r="BT402" i="74"/>
  <c r="BV402" i="74"/>
  <c r="BX402" i="74"/>
  <c r="BZ402" i="74"/>
  <c r="CB402" i="74"/>
  <c r="CD402" i="74"/>
  <c r="CE401" i="74"/>
  <c r="P401" i="74" s="1"/>
  <c r="D401" i="74" s="1"/>
  <c r="CF400" i="74"/>
  <c r="E400" i="74" s="1"/>
  <c r="AD377" i="87" l="1"/>
  <c r="AC378" i="87"/>
  <c r="T402" i="87"/>
  <c r="W404" i="87"/>
  <c r="S404" i="87"/>
  <c r="L404" i="87"/>
  <c r="V404" i="87"/>
  <c r="R404" i="87"/>
  <c r="K404" i="87"/>
  <c r="A404" i="87"/>
  <c r="B406" i="87"/>
  <c r="CD405" i="87"/>
  <c r="CB405" i="87"/>
  <c r="BZ405" i="87"/>
  <c r="BX405" i="87"/>
  <c r="BV405" i="87"/>
  <c r="BT405" i="87"/>
  <c r="BR405" i="87"/>
  <c r="BP405" i="87"/>
  <c r="BN405" i="87"/>
  <c r="BL405" i="87"/>
  <c r="BJ405" i="87"/>
  <c r="BH405" i="87"/>
  <c r="Z405" i="87"/>
  <c r="BB405" i="87" s="1"/>
  <c r="P405" i="87"/>
  <c r="D405" i="87" s="1"/>
  <c r="C405" i="87"/>
  <c r="N405" i="87" s="1"/>
  <c r="CC405" i="87"/>
  <c r="CA405" i="87"/>
  <c r="BY405" i="87"/>
  <c r="BW405" i="87"/>
  <c r="BU405" i="87"/>
  <c r="BS405" i="87"/>
  <c r="BQ405" i="87"/>
  <c r="BO405" i="87"/>
  <c r="BM405" i="87"/>
  <c r="BK405" i="87"/>
  <c r="BI405" i="87"/>
  <c r="BG405" i="87"/>
  <c r="AE405" i="87"/>
  <c r="CF404" i="87"/>
  <c r="E404" i="87" s="1"/>
  <c r="U403" i="87"/>
  <c r="J403" i="87"/>
  <c r="AG404" i="87"/>
  <c r="AH404" i="87" s="1"/>
  <c r="AI404" i="87" s="1"/>
  <c r="AJ404" i="87" s="1"/>
  <c r="AK404" i="87" s="1"/>
  <c r="AL404" i="87" s="1"/>
  <c r="AM404" i="87" s="1"/>
  <c r="AN404" i="87" s="1"/>
  <c r="AO404" i="87" s="1"/>
  <c r="AP404" i="87" s="1"/>
  <c r="AQ404" i="87" s="1"/>
  <c r="AR404" i="87" s="1"/>
  <c r="AS404" i="87" s="1"/>
  <c r="AT404" i="87" s="1"/>
  <c r="AU404" i="87" s="1"/>
  <c r="AV404" i="87" s="1"/>
  <c r="AW404" i="87" s="1"/>
  <c r="AX404" i="87" s="1"/>
  <c r="AY404" i="87" s="1"/>
  <c r="AZ404" i="87" s="1"/>
  <c r="BA404" i="87" s="1"/>
  <c r="X403" i="87"/>
  <c r="Y403" i="87" s="1"/>
  <c r="AA403" i="87"/>
  <c r="AB403" i="87" s="1"/>
  <c r="Q403" i="87"/>
  <c r="L381" i="74"/>
  <c r="Q382" i="74"/>
  <c r="R392" i="74"/>
  <c r="K391" i="74"/>
  <c r="B514" i="74"/>
  <c r="S400" i="74"/>
  <c r="J400" i="74" s="1"/>
  <c r="V400" i="74"/>
  <c r="A400" i="74"/>
  <c r="CE402" i="74"/>
  <c r="P402" i="74" s="1"/>
  <c r="D402" i="74" s="1"/>
  <c r="Z403" i="74"/>
  <c r="BG403" i="74"/>
  <c r="BI403" i="74"/>
  <c r="BK403" i="74"/>
  <c r="BM403" i="74"/>
  <c r="BO403" i="74"/>
  <c r="BQ403" i="74"/>
  <c r="BS403" i="74"/>
  <c r="BU403" i="74"/>
  <c r="BW403" i="74"/>
  <c r="BY403" i="74"/>
  <c r="CA403" i="74"/>
  <c r="CC403" i="74"/>
  <c r="C403" i="74"/>
  <c r="N403" i="74" s="1"/>
  <c r="BH403" i="74"/>
  <c r="BJ403" i="74"/>
  <c r="BL403" i="74"/>
  <c r="BN403" i="74"/>
  <c r="BP403" i="74"/>
  <c r="BR403" i="74"/>
  <c r="BT403" i="74"/>
  <c r="BV403" i="74"/>
  <c r="BX403" i="74"/>
  <c r="BZ403" i="74"/>
  <c r="CB403" i="74"/>
  <c r="CD403" i="74"/>
  <c r="CF401" i="74"/>
  <c r="E401" i="74" s="1"/>
  <c r="AD378" i="87" l="1"/>
  <c r="AC379" i="87"/>
  <c r="T403" i="87"/>
  <c r="AG405" i="87"/>
  <c r="AH405" i="87" s="1"/>
  <c r="AI405" i="87" s="1"/>
  <c r="AJ405" i="87" s="1"/>
  <c r="AK405" i="87" s="1"/>
  <c r="AL405" i="87" s="1"/>
  <c r="AM405" i="87" s="1"/>
  <c r="AN405" i="87" s="1"/>
  <c r="AO405" i="87" s="1"/>
  <c r="AP405" i="87" s="1"/>
  <c r="AQ405" i="87" s="1"/>
  <c r="AR405" i="87" s="1"/>
  <c r="AS405" i="87" s="1"/>
  <c r="AT405" i="87" s="1"/>
  <c r="AU405" i="87" s="1"/>
  <c r="AV405" i="87" s="1"/>
  <c r="AW405" i="87" s="1"/>
  <c r="AX405" i="87" s="1"/>
  <c r="AY405" i="87" s="1"/>
  <c r="AZ405" i="87" s="1"/>
  <c r="BA405" i="87" s="1"/>
  <c r="V405" i="87"/>
  <c r="R405" i="87"/>
  <c r="K405" i="87"/>
  <c r="A405" i="87"/>
  <c r="W405" i="87"/>
  <c r="S405" i="87"/>
  <c r="L405" i="87"/>
  <c r="CE405" i="87"/>
  <c r="CC406" i="87"/>
  <c r="CA406" i="87"/>
  <c r="BY406" i="87"/>
  <c r="BW406" i="87"/>
  <c r="BU406" i="87"/>
  <c r="BS406" i="87"/>
  <c r="BQ406" i="87"/>
  <c r="BO406" i="87"/>
  <c r="BM406" i="87"/>
  <c r="BK406" i="87"/>
  <c r="BI406" i="87"/>
  <c r="BG406" i="87"/>
  <c r="AE406" i="87"/>
  <c r="B407" i="87"/>
  <c r="CD406" i="87"/>
  <c r="CB406" i="87"/>
  <c r="BZ406" i="87"/>
  <c r="BX406" i="87"/>
  <c r="BV406" i="87"/>
  <c r="BT406" i="87"/>
  <c r="BR406" i="87"/>
  <c r="BP406" i="87"/>
  <c r="BN406" i="87"/>
  <c r="BL406" i="87"/>
  <c r="BJ406" i="87"/>
  <c r="BH406" i="87"/>
  <c r="CE406" i="87" s="1"/>
  <c r="Z406" i="87"/>
  <c r="BB406" i="87" s="1"/>
  <c r="P406" i="87"/>
  <c r="D406" i="87" s="1"/>
  <c r="C406" i="87"/>
  <c r="N406" i="87" s="1"/>
  <c r="U404" i="87"/>
  <c r="J404" i="87"/>
  <c r="CF405" i="87"/>
  <c r="E405" i="87" s="1"/>
  <c r="AA404" i="87"/>
  <c r="AB404" i="87" s="1"/>
  <c r="Q404" i="87"/>
  <c r="X404" i="87"/>
  <c r="Y404" i="87" s="1"/>
  <c r="K392" i="74"/>
  <c r="R393" i="74"/>
  <c r="L382" i="74"/>
  <c r="Q383" i="74"/>
  <c r="B515" i="74"/>
  <c r="CF402" i="74"/>
  <c r="E402" i="74" s="1"/>
  <c r="S401" i="74"/>
  <c r="J401" i="74" s="1"/>
  <c r="V401" i="74"/>
  <c r="A401" i="74"/>
  <c r="CE403" i="74"/>
  <c r="P403" i="74" s="1"/>
  <c r="D403" i="74" s="1"/>
  <c r="V399" i="74"/>
  <c r="A399" i="74"/>
  <c r="M400" i="74"/>
  <c r="CF403" i="74"/>
  <c r="E403" i="74" s="1"/>
  <c r="Z404" i="74"/>
  <c r="BG404" i="74"/>
  <c r="BI404" i="74"/>
  <c r="BK404" i="74"/>
  <c r="BM404" i="74"/>
  <c r="BO404" i="74"/>
  <c r="BQ404" i="74"/>
  <c r="BS404" i="74"/>
  <c r="BU404" i="74"/>
  <c r="BW404" i="74"/>
  <c r="BY404" i="74"/>
  <c r="CA404" i="74"/>
  <c r="CC404" i="74"/>
  <c r="C404" i="74"/>
  <c r="N404" i="74" s="1"/>
  <c r="BH404" i="74"/>
  <c r="BJ404" i="74"/>
  <c r="BL404" i="74"/>
  <c r="BN404" i="74"/>
  <c r="BP404" i="74"/>
  <c r="BR404" i="74"/>
  <c r="BT404" i="74"/>
  <c r="BV404" i="74"/>
  <c r="BX404" i="74"/>
  <c r="BZ404" i="74"/>
  <c r="CB404" i="74"/>
  <c r="CD404" i="74"/>
  <c r="V398" i="74"/>
  <c r="A398" i="74"/>
  <c r="AD379" i="87" l="1"/>
  <c r="AC380" i="87"/>
  <c r="W406" i="87"/>
  <c r="S406" i="87"/>
  <c r="L406" i="87"/>
  <c r="V406" i="87"/>
  <c r="R406" i="87"/>
  <c r="K406" i="87"/>
  <c r="A406" i="87"/>
  <c r="B408" i="87"/>
  <c r="CD407" i="87"/>
  <c r="CB407" i="87"/>
  <c r="BZ407" i="87"/>
  <c r="BX407" i="87"/>
  <c r="BV407" i="87"/>
  <c r="BT407" i="87"/>
  <c r="BR407" i="87"/>
  <c r="BP407" i="87"/>
  <c r="BN407" i="87"/>
  <c r="BL407" i="87"/>
  <c r="BJ407" i="87"/>
  <c r="BH407" i="87"/>
  <c r="Z407" i="87"/>
  <c r="BB407" i="87" s="1"/>
  <c r="P407" i="87"/>
  <c r="D407" i="87" s="1"/>
  <c r="C407" i="87"/>
  <c r="N407" i="87" s="1"/>
  <c r="CC407" i="87"/>
  <c r="CA407" i="87"/>
  <c r="BY407" i="87"/>
  <c r="BW407" i="87"/>
  <c r="BU407" i="87"/>
  <c r="BS407" i="87"/>
  <c r="BQ407" i="87"/>
  <c r="BO407" i="87"/>
  <c r="BM407" i="87"/>
  <c r="BK407" i="87"/>
  <c r="BI407" i="87"/>
  <c r="BG407" i="87"/>
  <c r="AE407" i="87"/>
  <c r="U405" i="87"/>
  <c r="J405" i="87"/>
  <c r="CF406" i="87"/>
  <c r="E406" i="87" s="1"/>
  <c r="T404" i="87"/>
  <c r="AG406" i="87"/>
  <c r="AH406" i="87" s="1"/>
  <c r="AI406" i="87" s="1"/>
  <c r="AJ406" i="87" s="1"/>
  <c r="AK406" i="87" s="1"/>
  <c r="AL406" i="87" s="1"/>
  <c r="AM406" i="87" s="1"/>
  <c r="AN406" i="87" s="1"/>
  <c r="AO406" i="87" s="1"/>
  <c r="AP406" i="87" s="1"/>
  <c r="AQ406" i="87" s="1"/>
  <c r="AR406" i="87" s="1"/>
  <c r="AS406" i="87" s="1"/>
  <c r="AT406" i="87" s="1"/>
  <c r="AU406" i="87" s="1"/>
  <c r="AV406" i="87" s="1"/>
  <c r="AW406" i="87" s="1"/>
  <c r="AX406" i="87" s="1"/>
  <c r="AY406" i="87" s="1"/>
  <c r="AZ406" i="87" s="1"/>
  <c r="BA406" i="87" s="1"/>
  <c r="X405" i="87"/>
  <c r="Y405" i="87" s="1"/>
  <c r="AA405" i="87"/>
  <c r="AB405" i="87" s="1"/>
  <c r="Q405" i="87"/>
  <c r="Q384" i="74"/>
  <c r="L383" i="74"/>
  <c r="K393" i="74"/>
  <c r="R394" i="74"/>
  <c r="W398" i="74"/>
  <c r="X398" i="74" s="1"/>
  <c r="Y398" i="74" s="1"/>
  <c r="W396" i="74"/>
  <c r="X396" i="74" s="1"/>
  <c r="W397" i="74"/>
  <c r="X397" i="74" s="1"/>
  <c r="W395" i="74"/>
  <c r="X395" i="74" s="1"/>
  <c r="W399" i="74"/>
  <c r="X399" i="74" s="1"/>
  <c r="W393" i="74"/>
  <c r="X393" i="74" s="1"/>
  <c r="W394" i="74"/>
  <c r="X394" i="74" s="1"/>
  <c r="B516" i="74"/>
  <c r="S402" i="74"/>
  <c r="J402" i="74" s="1"/>
  <c r="V402" i="74"/>
  <c r="A402" i="74"/>
  <c r="S398" i="74"/>
  <c r="J398" i="74" s="1"/>
  <c r="M401" i="74"/>
  <c r="CE404" i="74"/>
  <c r="P404" i="74" s="1"/>
  <c r="D404" i="74" s="1"/>
  <c r="Z405" i="74"/>
  <c r="BG405" i="74"/>
  <c r="BI405" i="74"/>
  <c r="BK405" i="74"/>
  <c r="BM405" i="74"/>
  <c r="BO405" i="74"/>
  <c r="BQ405" i="74"/>
  <c r="BS405" i="74"/>
  <c r="BU405" i="74"/>
  <c r="BW405" i="74"/>
  <c r="BY405" i="74"/>
  <c r="CA405" i="74"/>
  <c r="CC405" i="74"/>
  <c r="C405" i="74"/>
  <c r="N405" i="74" s="1"/>
  <c r="BH405" i="74"/>
  <c r="BJ405" i="74"/>
  <c r="BL405" i="74"/>
  <c r="BN405" i="74"/>
  <c r="BP405" i="74"/>
  <c r="BR405" i="74"/>
  <c r="BT405" i="74"/>
  <c r="BV405" i="74"/>
  <c r="BX405" i="74"/>
  <c r="BZ405" i="74"/>
  <c r="CB405" i="74"/>
  <c r="CD405" i="74"/>
  <c r="AD380" i="87" l="1"/>
  <c r="AC381" i="87"/>
  <c r="AG407" i="87"/>
  <c r="AH407" i="87" s="1"/>
  <c r="AI407" i="87" s="1"/>
  <c r="AJ407" i="87" s="1"/>
  <c r="AK407" i="87" s="1"/>
  <c r="AL407" i="87" s="1"/>
  <c r="AM407" i="87" s="1"/>
  <c r="AN407" i="87" s="1"/>
  <c r="AO407" i="87" s="1"/>
  <c r="AP407" i="87" s="1"/>
  <c r="AQ407" i="87" s="1"/>
  <c r="AR407" i="87" s="1"/>
  <c r="AS407" i="87" s="1"/>
  <c r="AT407" i="87" s="1"/>
  <c r="AU407" i="87" s="1"/>
  <c r="AV407" i="87" s="1"/>
  <c r="AW407" i="87" s="1"/>
  <c r="AX407" i="87" s="1"/>
  <c r="AY407" i="87" s="1"/>
  <c r="AZ407" i="87" s="1"/>
  <c r="BA407" i="87" s="1"/>
  <c r="V407" i="87"/>
  <c r="R407" i="87"/>
  <c r="K407" i="87"/>
  <c r="A407" i="87"/>
  <c r="W407" i="87"/>
  <c r="S407" i="87"/>
  <c r="L407" i="87"/>
  <c r="CE407" i="87"/>
  <c r="CC408" i="87"/>
  <c r="CA408" i="87"/>
  <c r="BY408" i="87"/>
  <c r="BW408" i="87"/>
  <c r="BU408" i="87"/>
  <c r="BS408" i="87"/>
  <c r="BQ408" i="87"/>
  <c r="BO408" i="87"/>
  <c r="BM408" i="87"/>
  <c r="BK408" i="87"/>
  <c r="BI408" i="87"/>
  <c r="BG408" i="87"/>
  <c r="AE408" i="87"/>
  <c r="B409" i="87"/>
  <c r="CD408" i="87"/>
  <c r="CB408" i="87"/>
  <c r="BZ408" i="87"/>
  <c r="BX408" i="87"/>
  <c r="BV408" i="87"/>
  <c r="BT408" i="87"/>
  <c r="BR408" i="87"/>
  <c r="BP408" i="87"/>
  <c r="BN408" i="87"/>
  <c r="BL408" i="87"/>
  <c r="BJ408" i="87"/>
  <c r="BH408" i="87"/>
  <c r="CE408" i="87" s="1"/>
  <c r="Z408" i="87"/>
  <c r="BB408" i="87" s="1"/>
  <c r="P408" i="87"/>
  <c r="D408" i="87" s="1"/>
  <c r="C408" i="87"/>
  <c r="N408" i="87" s="1"/>
  <c r="U406" i="87"/>
  <c r="J406" i="87"/>
  <c r="T405" i="87"/>
  <c r="CF407" i="87"/>
  <c r="E407" i="87" s="1"/>
  <c r="AA406" i="87"/>
  <c r="AB406" i="87" s="1"/>
  <c r="Q406" i="87"/>
  <c r="X406" i="87"/>
  <c r="Y406" i="87" s="1"/>
  <c r="AA398" i="74"/>
  <c r="AB398" i="74" s="1"/>
  <c r="K394" i="74"/>
  <c r="R395" i="74"/>
  <c r="Q385" i="74"/>
  <c r="L384" i="74"/>
  <c r="B517" i="74"/>
  <c r="S403" i="74"/>
  <c r="J403" i="74" s="1"/>
  <c r="V403" i="74"/>
  <c r="A403" i="74"/>
  <c r="Z406" i="74"/>
  <c r="BG406" i="74"/>
  <c r="BI406" i="74"/>
  <c r="BK406" i="74"/>
  <c r="BM406" i="74"/>
  <c r="BO406" i="74"/>
  <c r="BQ406" i="74"/>
  <c r="BS406" i="74"/>
  <c r="BU406" i="74"/>
  <c r="BW406" i="74"/>
  <c r="BY406" i="74"/>
  <c r="CA406" i="74"/>
  <c r="CC406" i="74"/>
  <c r="C406" i="74"/>
  <c r="N406" i="74" s="1"/>
  <c r="BH406" i="74"/>
  <c r="BJ406" i="74"/>
  <c r="BL406" i="74"/>
  <c r="BN406" i="74"/>
  <c r="BP406" i="74"/>
  <c r="BR406" i="74"/>
  <c r="BT406" i="74"/>
  <c r="BV406" i="74"/>
  <c r="BX406" i="74"/>
  <c r="BZ406" i="74"/>
  <c r="CB406" i="74"/>
  <c r="CD406" i="74"/>
  <c r="AA395" i="74"/>
  <c r="AB395" i="74" s="1"/>
  <c r="Y395" i="74"/>
  <c r="AA394" i="74"/>
  <c r="AB394" i="74" s="1"/>
  <c r="Y394" i="74"/>
  <c r="CF404" i="74"/>
  <c r="E404" i="74" s="1"/>
  <c r="U398" i="74"/>
  <c r="CE405" i="74"/>
  <c r="P405" i="74" s="1"/>
  <c r="D405" i="74" s="1"/>
  <c r="AA397" i="74"/>
  <c r="AB397" i="74" s="1"/>
  <c r="Y397" i="74"/>
  <c r="AA396" i="74"/>
  <c r="AB396" i="74" s="1"/>
  <c r="Y396" i="74"/>
  <c r="AA399" i="74"/>
  <c r="AB399" i="74" s="1"/>
  <c r="Y399" i="74"/>
  <c r="S399" i="74"/>
  <c r="J399" i="74" s="1"/>
  <c r="AA393" i="74"/>
  <c r="AB393" i="74" s="1"/>
  <c r="Y393" i="74"/>
  <c r="M402" i="74"/>
  <c r="AD381" i="87" l="1"/>
  <c r="AC382" i="87"/>
  <c r="W408" i="87"/>
  <c r="S408" i="87"/>
  <c r="L408" i="87"/>
  <c r="V408" i="87"/>
  <c r="R408" i="87"/>
  <c r="K408" i="87"/>
  <c r="A408" i="87"/>
  <c r="B410" i="87"/>
  <c r="CD409" i="87"/>
  <c r="CB409" i="87"/>
  <c r="BZ409" i="87"/>
  <c r="BX409" i="87"/>
  <c r="BV409" i="87"/>
  <c r="BT409" i="87"/>
  <c r="BR409" i="87"/>
  <c r="BP409" i="87"/>
  <c r="BN409" i="87"/>
  <c r="BL409" i="87"/>
  <c r="BJ409" i="87"/>
  <c r="BH409" i="87"/>
  <c r="Z409" i="87"/>
  <c r="BB409" i="87" s="1"/>
  <c r="P409" i="87"/>
  <c r="D409" i="87" s="1"/>
  <c r="C409" i="87"/>
  <c r="N409" i="87" s="1"/>
  <c r="CC409" i="87"/>
  <c r="CA409" i="87"/>
  <c r="BY409" i="87"/>
  <c r="BW409" i="87"/>
  <c r="BU409" i="87"/>
  <c r="BS409" i="87"/>
  <c r="BQ409" i="87"/>
  <c r="BO409" i="87"/>
  <c r="BM409" i="87"/>
  <c r="BK409" i="87"/>
  <c r="BI409" i="87"/>
  <c r="BG409" i="87"/>
  <c r="AE409" i="87"/>
  <c r="U407" i="87"/>
  <c r="J407" i="87"/>
  <c r="CF408" i="87"/>
  <c r="E408" i="87" s="1"/>
  <c r="T406" i="87"/>
  <c r="AG408" i="87"/>
  <c r="AH408" i="87" s="1"/>
  <c r="AI408" i="87" s="1"/>
  <c r="AJ408" i="87" s="1"/>
  <c r="AK408" i="87" s="1"/>
  <c r="AL408" i="87" s="1"/>
  <c r="AM408" i="87" s="1"/>
  <c r="AN408" i="87" s="1"/>
  <c r="AO408" i="87" s="1"/>
  <c r="AP408" i="87" s="1"/>
  <c r="AQ408" i="87" s="1"/>
  <c r="AR408" i="87" s="1"/>
  <c r="AS408" i="87" s="1"/>
  <c r="AT408" i="87" s="1"/>
  <c r="AU408" i="87" s="1"/>
  <c r="AV408" i="87" s="1"/>
  <c r="AW408" i="87" s="1"/>
  <c r="AX408" i="87" s="1"/>
  <c r="AY408" i="87" s="1"/>
  <c r="AZ408" i="87" s="1"/>
  <c r="BA408" i="87" s="1"/>
  <c r="X407" i="87"/>
  <c r="Y407" i="87" s="1"/>
  <c r="AA407" i="87"/>
  <c r="AB407" i="87" s="1"/>
  <c r="Q407" i="87"/>
  <c r="BB399" i="74"/>
  <c r="BB398" i="74" s="1"/>
  <c r="BB397" i="74" s="1"/>
  <c r="BB396" i="74" s="1"/>
  <c r="BB395" i="74" s="1"/>
  <c r="BB394" i="74" s="1"/>
  <c r="BB393" i="74" s="1"/>
  <c r="L385" i="74"/>
  <c r="Q386" i="74"/>
  <c r="K395" i="74"/>
  <c r="R396" i="74"/>
  <c r="B518" i="74"/>
  <c r="S404" i="74"/>
  <c r="J404" i="74" s="1"/>
  <c r="V404" i="74"/>
  <c r="A404" i="74"/>
  <c r="U399" i="74"/>
  <c r="U400" i="74" s="1"/>
  <c r="U401" i="74" s="1"/>
  <c r="U402" i="74" s="1"/>
  <c r="U403" i="74" s="1"/>
  <c r="CF405" i="74"/>
  <c r="E405" i="74" s="1"/>
  <c r="M403" i="74"/>
  <c r="CE406" i="74"/>
  <c r="P406" i="74" s="1"/>
  <c r="D406" i="74" s="1"/>
  <c r="Z407" i="74"/>
  <c r="BG407" i="74"/>
  <c r="BI407" i="74"/>
  <c r="BK407" i="74"/>
  <c r="BM407" i="74"/>
  <c r="BO407" i="74"/>
  <c r="BQ407" i="74"/>
  <c r="BS407" i="74"/>
  <c r="BU407" i="74"/>
  <c r="BW407" i="74"/>
  <c r="BY407" i="74"/>
  <c r="CA407" i="74"/>
  <c r="CC407" i="74"/>
  <c r="C407" i="74"/>
  <c r="N407" i="74" s="1"/>
  <c r="BH407" i="74"/>
  <c r="BJ407" i="74"/>
  <c r="BL407" i="74"/>
  <c r="BN407" i="74"/>
  <c r="BP407" i="74"/>
  <c r="BR407" i="74"/>
  <c r="BT407" i="74"/>
  <c r="BV407" i="74"/>
  <c r="BX407" i="74"/>
  <c r="BZ407" i="74"/>
  <c r="CB407" i="74"/>
  <c r="CD407" i="74"/>
  <c r="AD382" i="87" l="1"/>
  <c r="AC383" i="87"/>
  <c r="AG409" i="87"/>
  <c r="AH409" i="87" s="1"/>
  <c r="AI409" i="87" s="1"/>
  <c r="AJ409" i="87" s="1"/>
  <c r="AK409" i="87" s="1"/>
  <c r="AL409" i="87" s="1"/>
  <c r="AM409" i="87" s="1"/>
  <c r="AN409" i="87" s="1"/>
  <c r="AO409" i="87" s="1"/>
  <c r="AP409" i="87" s="1"/>
  <c r="AQ409" i="87" s="1"/>
  <c r="AR409" i="87" s="1"/>
  <c r="AS409" i="87" s="1"/>
  <c r="AT409" i="87" s="1"/>
  <c r="AU409" i="87" s="1"/>
  <c r="AV409" i="87" s="1"/>
  <c r="AW409" i="87" s="1"/>
  <c r="AX409" i="87" s="1"/>
  <c r="AY409" i="87" s="1"/>
  <c r="AZ409" i="87" s="1"/>
  <c r="BA409" i="87" s="1"/>
  <c r="V409" i="87"/>
  <c r="R409" i="87"/>
  <c r="K409" i="87"/>
  <c r="A409" i="87"/>
  <c r="W409" i="87"/>
  <c r="S409" i="87"/>
  <c r="L409" i="87"/>
  <c r="CE409" i="87"/>
  <c r="CC410" i="87"/>
  <c r="CA410" i="87"/>
  <c r="BY410" i="87"/>
  <c r="BW410" i="87"/>
  <c r="BU410" i="87"/>
  <c r="BS410" i="87"/>
  <c r="BQ410" i="87"/>
  <c r="BO410" i="87"/>
  <c r="BM410" i="87"/>
  <c r="BK410" i="87"/>
  <c r="BI410" i="87"/>
  <c r="BG410" i="87"/>
  <c r="AE410" i="87"/>
  <c r="B411" i="87"/>
  <c r="CD410" i="87"/>
  <c r="CB410" i="87"/>
  <c r="BZ410" i="87"/>
  <c r="BX410" i="87"/>
  <c r="BV410" i="87"/>
  <c r="BT410" i="87"/>
  <c r="BR410" i="87"/>
  <c r="BP410" i="87"/>
  <c r="BN410" i="87"/>
  <c r="BL410" i="87"/>
  <c r="BJ410" i="87"/>
  <c r="BH410" i="87"/>
  <c r="CE410" i="87" s="1"/>
  <c r="Z410" i="87"/>
  <c r="BB410" i="87" s="1"/>
  <c r="P410" i="87"/>
  <c r="D410" i="87" s="1"/>
  <c r="C410" i="87"/>
  <c r="N410" i="87" s="1"/>
  <c r="U408" i="87"/>
  <c r="J408" i="87"/>
  <c r="T407" i="87"/>
  <c r="CF409" i="87"/>
  <c r="E409" i="87" s="1"/>
  <c r="AA408" i="87"/>
  <c r="AB408" i="87" s="1"/>
  <c r="Q408" i="87"/>
  <c r="X408" i="87"/>
  <c r="Y408" i="87" s="1"/>
  <c r="L386" i="74"/>
  <c r="Q387" i="74"/>
  <c r="R397" i="74"/>
  <c r="K396" i="74"/>
  <c r="B519" i="74"/>
  <c r="CE407" i="74"/>
  <c r="P407" i="74" s="1"/>
  <c r="D407" i="74" s="1"/>
  <c r="CF406" i="74"/>
  <c r="E406" i="74" s="1"/>
  <c r="M404" i="74"/>
  <c r="U404" i="74"/>
  <c r="Z408" i="74"/>
  <c r="BG408" i="74"/>
  <c r="BI408" i="74"/>
  <c r="BK408" i="74"/>
  <c r="BM408" i="74"/>
  <c r="BO408" i="74"/>
  <c r="BQ408" i="74"/>
  <c r="BS408" i="74"/>
  <c r="BU408" i="74"/>
  <c r="BW408" i="74"/>
  <c r="BY408" i="74"/>
  <c r="CA408" i="74"/>
  <c r="CC408" i="74"/>
  <c r="C408" i="74"/>
  <c r="N408" i="74" s="1"/>
  <c r="BH408" i="74"/>
  <c r="BJ408" i="74"/>
  <c r="BL408" i="74"/>
  <c r="BN408" i="74"/>
  <c r="BP408" i="74"/>
  <c r="BR408" i="74"/>
  <c r="BT408" i="74"/>
  <c r="BV408" i="74"/>
  <c r="BX408" i="74"/>
  <c r="BZ408" i="74"/>
  <c r="CB408" i="74"/>
  <c r="CD408" i="74"/>
  <c r="AD383" i="87" l="1"/>
  <c r="AC384" i="87"/>
  <c r="W410" i="87"/>
  <c r="S410" i="87"/>
  <c r="L410" i="87"/>
  <c r="V410" i="87"/>
  <c r="R410" i="87"/>
  <c r="K410" i="87"/>
  <c r="A410" i="87"/>
  <c r="B412" i="87"/>
  <c r="CD411" i="87"/>
  <c r="CB411" i="87"/>
  <c r="BZ411" i="87"/>
  <c r="BX411" i="87"/>
  <c r="BV411" i="87"/>
  <c r="BT411" i="87"/>
  <c r="BR411" i="87"/>
  <c r="BP411" i="87"/>
  <c r="BN411" i="87"/>
  <c r="BL411" i="87"/>
  <c r="BJ411" i="87"/>
  <c r="BH411" i="87"/>
  <c r="Z411" i="87"/>
  <c r="BB411" i="87" s="1"/>
  <c r="P411" i="87"/>
  <c r="D411" i="87" s="1"/>
  <c r="C411" i="87"/>
  <c r="N411" i="87" s="1"/>
  <c r="CC411" i="87"/>
  <c r="CA411" i="87"/>
  <c r="BY411" i="87"/>
  <c r="BW411" i="87"/>
  <c r="BU411" i="87"/>
  <c r="BS411" i="87"/>
  <c r="BQ411" i="87"/>
  <c r="BO411" i="87"/>
  <c r="BM411" i="87"/>
  <c r="BK411" i="87"/>
  <c r="BI411" i="87"/>
  <c r="BG411" i="87"/>
  <c r="AE411" i="87"/>
  <c r="CF410" i="87"/>
  <c r="E410" i="87" s="1"/>
  <c r="U409" i="87"/>
  <c r="J409" i="87"/>
  <c r="T408" i="87"/>
  <c r="AG410" i="87"/>
  <c r="AH410" i="87" s="1"/>
  <c r="AI410" i="87" s="1"/>
  <c r="AJ410" i="87" s="1"/>
  <c r="AK410" i="87" s="1"/>
  <c r="AL410" i="87" s="1"/>
  <c r="AM410" i="87" s="1"/>
  <c r="AN410" i="87" s="1"/>
  <c r="AO410" i="87" s="1"/>
  <c r="AP410" i="87" s="1"/>
  <c r="AQ410" i="87" s="1"/>
  <c r="AR410" i="87" s="1"/>
  <c r="AS410" i="87" s="1"/>
  <c r="AT410" i="87" s="1"/>
  <c r="AU410" i="87" s="1"/>
  <c r="AV410" i="87" s="1"/>
  <c r="AW410" i="87" s="1"/>
  <c r="AX410" i="87" s="1"/>
  <c r="AY410" i="87" s="1"/>
  <c r="AZ410" i="87" s="1"/>
  <c r="BA410" i="87" s="1"/>
  <c r="X409" i="87"/>
  <c r="Y409" i="87" s="1"/>
  <c r="AA409" i="87"/>
  <c r="AB409" i="87" s="1"/>
  <c r="Q409" i="87"/>
  <c r="K397" i="74"/>
  <c r="R398" i="74"/>
  <c r="Q388" i="74"/>
  <c r="L387" i="74"/>
  <c r="B520" i="74"/>
  <c r="CF407" i="74"/>
  <c r="E407" i="74" s="1"/>
  <c r="CE408" i="74"/>
  <c r="P408" i="74" s="1"/>
  <c r="D408" i="74" s="1"/>
  <c r="Z409" i="74"/>
  <c r="BG409" i="74"/>
  <c r="BI409" i="74"/>
  <c r="BK409" i="74"/>
  <c r="BM409" i="74"/>
  <c r="BO409" i="74"/>
  <c r="BQ409" i="74"/>
  <c r="BS409" i="74"/>
  <c r="BU409" i="74"/>
  <c r="BW409" i="74"/>
  <c r="BY409" i="74"/>
  <c r="CA409" i="74"/>
  <c r="CC409" i="74"/>
  <c r="C409" i="74"/>
  <c r="N409" i="74" s="1"/>
  <c r="BH409" i="74"/>
  <c r="BJ409" i="74"/>
  <c r="BL409" i="74"/>
  <c r="BN409" i="74"/>
  <c r="BP409" i="74"/>
  <c r="BR409" i="74"/>
  <c r="BT409" i="74"/>
  <c r="BV409" i="74"/>
  <c r="BX409" i="74"/>
  <c r="BZ409" i="74"/>
  <c r="CB409" i="74"/>
  <c r="CD409" i="74"/>
  <c r="AD384" i="87" l="1"/>
  <c r="AC385" i="87"/>
  <c r="T409" i="87"/>
  <c r="AG411" i="87"/>
  <c r="AH411" i="87" s="1"/>
  <c r="AI411" i="87" s="1"/>
  <c r="AJ411" i="87" s="1"/>
  <c r="AK411" i="87" s="1"/>
  <c r="AL411" i="87" s="1"/>
  <c r="AM411" i="87" s="1"/>
  <c r="AN411" i="87" s="1"/>
  <c r="AO411" i="87" s="1"/>
  <c r="AP411" i="87" s="1"/>
  <c r="AQ411" i="87" s="1"/>
  <c r="AR411" i="87" s="1"/>
  <c r="AS411" i="87" s="1"/>
  <c r="AT411" i="87" s="1"/>
  <c r="AU411" i="87" s="1"/>
  <c r="AV411" i="87" s="1"/>
  <c r="AW411" i="87" s="1"/>
  <c r="AX411" i="87" s="1"/>
  <c r="AY411" i="87" s="1"/>
  <c r="AZ411" i="87" s="1"/>
  <c r="BA411" i="87" s="1"/>
  <c r="V411" i="87"/>
  <c r="R411" i="87"/>
  <c r="K411" i="87"/>
  <c r="A411" i="87"/>
  <c r="W411" i="87"/>
  <c r="S411" i="87"/>
  <c r="L411" i="87"/>
  <c r="CE411" i="87"/>
  <c r="CC412" i="87"/>
  <c r="CA412" i="87"/>
  <c r="BY412" i="87"/>
  <c r="BW412" i="87"/>
  <c r="BU412" i="87"/>
  <c r="BS412" i="87"/>
  <c r="BQ412" i="87"/>
  <c r="BO412" i="87"/>
  <c r="BM412" i="87"/>
  <c r="BK412" i="87"/>
  <c r="BI412" i="87"/>
  <c r="BG412" i="87"/>
  <c r="AE412" i="87"/>
  <c r="B413" i="87"/>
  <c r="CD412" i="87"/>
  <c r="CB412" i="87"/>
  <c r="BZ412" i="87"/>
  <c r="BX412" i="87"/>
  <c r="BV412" i="87"/>
  <c r="BT412" i="87"/>
  <c r="BR412" i="87"/>
  <c r="BP412" i="87"/>
  <c r="BN412" i="87"/>
  <c r="BL412" i="87"/>
  <c r="BJ412" i="87"/>
  <c r="BH412" i="87"/>
  <c r="CE412" i="87" s="1"/>
  <c r="Z412" i="87"/>
  <c r="BB412" i="87" s="1"/>
  <c r="P412" i="87"/>
  <c r="D412" i="87" s="1"/>
  <c r="C412" i="87"/>
  <c r="N412" i="87" s="1"/>
  <c r="U410" i="87"/>
  <c r="J410" i="87"/>
  <c r="CF411" i="87"/>
  <c r="E411" i="87" s="1"/>
  <c r="AA410" i="87"/>
  <c r="AB410" i="87" s="1"/>
  <c r="Q410" i="87"/>
  <c r="X410" i="87"/>
  <c r="Y410" i="87" s="1"/>
  <c r="Q389" i="74"/>
  <c r="L388" i="74"/>
  <c r="R399" i="74"/>
  <c r="K398" i="74"/>
  <c r="B521" i="74"/>
  <c r="CF408" i="74"/>
  <c r="E408" i="74" s="1"/>
  <c r="Z410" i="74"/>
  <c r="BG410" i="74"/>
  <c r="BI410" i="74"/>
  <c r="BK410" i="74"/>
  <c r="BM410" i="74"/>
  <c r="BO410" i="74"/>
  <c r="BQ410" i="74"/>
  <c r="BS410" i="74"/>
  <c r="BU410" i="74"/>
  <c r="BW410" i="74"/>
  <c r="BY410" i="74"/>
  <c r="CA410" i="74"/>
  <c r="CC410" i="74"/>
  <c r="C410" i="74"/>
  <c r="N410" i="74" s="1"/>
  <c r="BH410" i="74"/>
  <c r="BJ410" i="74"/>
  <c r="BL410" i="74"/>
  <c r="BN410" i="74"/>
  <c r="BP410" i="74"/>
  <c r="BR410" i="74"/>
  <c r="BT410" i="74"/>
  <c r="BV410" i="74"/>
  <c r="BX410" i="74"/>
  <c r="BZ410" i="74"/>
  <c r="CB410" i="74"/>
  <c r="CD410" i="74"/>
  <c r="S407" i="74"/>
  <c r="J407" i="74" s="1"/>
  <c r="V407" i="74"/>
  <c r="A407" i="74"/>
  <c r="CE409" i="74"/>
  <c r="P409" i="74" s="1"/>
  <c r="D409" i="74" s="1"/>
  <c r="AD385" i="87" l="1"/>
  <c r="AC386" i="87"/>
  <c r="W412" i="87"/>
  <c r="S412" i="87"/>
  <c r="L412" i="87"/>
  <c r="V412" i="87"/>
  <c r="R412" i="87"/>
  <c r="K412" i="87"/>
  <c r="A412" i="87"/>
  <c r="B414" i="87"/>
  <c r="CD413" i="87"/>
  <c r="CB413" i="87"/>
  <c r="BZ413" i="87"/>
  <c r="BX413" i="87"/>
  <c r="BV413" i="87"/>
  <c r="BT413" i="87"/>
  <c r="BR413" i="87"/>
  <c r="BP413" i="87"/>
  <c r="BN413" i="87"/>
  <c r="BL413" i="87"/>
  <c r="BJ413" i="87"/>
  <c r="BH413" i="87"/>
  <c r="Z413" i="87"/>
  <c r="BB413" i="87" s="1"/>
  <c r="P413" i="87"/>
  <c r="D413" i="87" s="1"/>
  <c r="C413" i="87"/>
  <c r="N413" i="87" s="1"/>
  <c r="CC413" i="87"/>
  <c r="CA413" i="87"/>
  <c r="BY413" i="87"/>
  <c r="BW413" i="87"/>
  <c r="BU413" i="87"/>
  <c r="BS413" i="87"/>
  <c r="BQ413" i="87"/>
  <c r="BO413" i="87"/>
  <c r="BM413" i="87"/>
  <c r="BK413" i="87"/>
  <c r="BI413" i="87"/>
  <c r="BG413" i="87"/>
  <c r="AE413" i="87"/>
  <c r="U411" i="87"/>
  <c r="J411" i="87"/>
  <c r="CF412" i="87"/>
  <c r="E412" i="87" s="1"/>
  <c r="T410" i="87"/>
  <c r="AG412" i="87"/>
  <c r="AH412" i="87" s="1"/>
  <c r="AI412" i="87" s="1"/>
  <c r="AJ412" i="87" s="1"/>
  <c r="AK412" i="87" s="1"/>
  <c r="AL412" i="87" s="1"/>
  <c r="AM412" i="87" s="1"/>
  <c r="AN412" i="87" s="1"/>
  <c r="AO412" i="87" s="1"/>
  <c r="AP412" i="87" s="1"/>
  <c r="AQ412" i="87" s="1"/>
  <c r="AR412" i="87" s="1"/>
  <c r="AS412" i="87" s="1"/>
  <c r="AT412" i="87" s="1"/>
  <c r="AU412" i="87" s="1"/>
  <c r="AV412" i="87" s="1"/>
  <c r="AW412" i="87" s="1"/>
  <c r="AX412" i="87" s="1"/>
  <c r="AY412" i="87" s="1"/>
  <c r="AZ412" i="87" s="1"/>
  <c r="BA412" i="87" s="1"/>
  <c r="X411" i="87"/>
  <c r="Y411" i="87" s="1"/>
  <c r="AA411" i="87"/>
  <c r="AB411" i="87" s="1"/>
  <c r="Q411" i="87"/>
  <c r="K399" i="74"/>
  <c r="R400" i="74"/>
  <c r="Q390" i="74"/>
  <c r="L389" i="74"/>
  <c r="B522" i="74"/>
  <c r="CE410" i="74"/>
  <c r="P410" i="74" s="1"/>
  <c r="D410" i="74" s="1"/>
  <c r="Z411" i="74"/>
  <c r="BG411" i="74"/>
  <c r="BI411" i="74"/>
  <c r="BK411" i="74"/>
  <c r="BM411" i="74"/>
  <c r="BO411" i="74"/>
  <c r="BQ411" i="74"/>
  <c r="BS411" i="74"/>
  <c r="BU411" i="74"/>
  <c r="BW411" i="74"/>
  <c r="BY411" i="74"/>
  <c r="CA411" i="74"/>
  <c r="CC411" i="74"/>
  <c r="C411" i="74"/>
  <c r="N411" i="74" s="1"/>
  <c r="BH411" i="74"/>
  <c r="BJ411" i="74"/>
  <c r="BL411" i="74"/>
  <c r="BN411" i="74"/>
  <c r="BP411" i="74"/>
  <c r="BR411" i="74"/>
  <c r="BT411" i="74"/>
  <c r="BV411" i="74"/>
  <c r="BX411" i="74"/>
  <c r="BZ411" i="74"/>
  <c r="CB411" i="74"/>
  <c r="CD411" i="74"/>
  <c r="M407" i="74"/>
  <c r="S408" i="74"/>
  <c r="J408" i="74" s="1"/>
  <c r="V408" i="74"/>
  <c r="A408" i="74"/>
  <c r="CF409" i="74"/>
  <c r="E409" i="74" s="1"/>
  <c r="AD386" i="87" l="1"/>
  <c r="AC387" i="87"/>
  <c r="AG413" i="87"/>
  <c r="AH413" i="87" s="1"/>
  <c r="AI413" i="87" s="1"/>
  <c r="AJ413" i="87" s="1"/>
  <c r="AK413" i="87" s="1"/>
  <c r="AL413" i="87" s="1"/>
  <c r="AM413" i="87" s="1"/>
  <c r="AN413" i="87" s="1"/>
  <c r="AO413" i="87" s="1"/>
  <c r="AP413" i="87" s="1"/>
  <c r="AQ413" i="87" s="1"/>
  <c r="AR413" i="87" s="1"/>
  <c r="AS413" i="87" s="1"/>
  <c r="AT413" i="87" s="1"/>
  <c r="AU413" i="87" s="1"/>
  <c r="AV413" i="87" s="1"/>
  <c r="AW413" i="87" s="1"/>
  <c r="AX413" i="87" s="1"/>
  <c r="AY413" i="87" s="1"/>
  <c r="AZ413" i="87" s="1"/>
  <c r="BA413" i="87" s="1"/>
  <c r="V413" i="87"/>
  <c r="R413" i="87"/>
  <c r="K413" i="87"/>
  <c r="A413" i="87"/>
  <c r="W413" i="87"/>
  <c r="S413" i="87"/>
  <c r="L413" i="87"/>
  <c r="CE413" i="87"/>
  <c r="CC414" i="87"/>
  <c r="CA414" i="87"/>
  <c r="BY414" i="87"/>
  <c r="BW414" i="87"/>
  <c r="BU414" i="87"/>
  <c r="BS414" i="87"/>
  <c r="BQ414" i="87"/>
  <c r="BO414" i="87"/>
  <c r="BM414" i="87"/>
  <c r="BK414" i="87"/>
  <c r="BI414" i="87"/>
  <c r="BG414" i="87"/>
  <c r="AE414" i="87"/>
  <c r="B415" i="87"/>
  <c r="CD414" i="87"/>
  <c r="CB414" i="87"/>
  <c r="BZ414" i="87"/>
  <c r="BX414" i="87"/>
  <c r="BV414" i="87"/>
  <c r="BT414" i="87"/>
  <c r="BR414" i="87"/>
  <c r="BP414" i="87"/>
  <c r="BN414" i="87"/>
  <c r="BL414" i="87"/>
  <c r="BJ414" i="87"/>
  <c r="BH414" i="87"/>
  <c r="CE414" i="87" s="1"/>
  <c r="Z414" i="87"/>
  <c r="BB414" i="87" s="1"/>
  <c r="P414" i="87"/>
  <c r="D414" i="87" s="1"/>
  <c r="C414" i="87"/>
  <c r="N414" i="87" s="1"/>
  <c r="U412" i="87"/>
  <c r="J412" i="87"/>
  <c r="T411" i="87"/>
  <c r="CF413" i="87"/>
  <c r="E413" i="87" s="1"/>
  <c r="AA412" i="87"/>
  <c r="AB412" i="87" s="1"/>
  <c r="Q412" i="87"/>
  <c r="X412" i="87"/>
  <c r="Y412" i="87" s="1"/>
  <c r="L390" i="74"/>
  <c r="Q391" i="74"/>
  <c r="R401" i="74"/>
  <c r="K400" i="74"/>
  <c r="B523" i="74"/>
  <c r="CF410" i="74"/>
  <c r="E410" i="74" s="1"/>
  <c r="S409" i="74"/>
  <c r="J409" i="74" s="1"/>
  <c r="V409" i="74"/>
  <c r="A409" i="74"/>
  <c r="M408" i="74"/>
  <c r="Z412" i="74"/>
  <c r="BG412" i="74"/>
  <c r="BI412" i="74"/>
  <c r="BK412" i="74"/>
  <c r="BM412" i="74"/>
  <c r="BO412" i="74"/>
  <c r="BQ412" i="74"/>
  <c r="BS412" i="74"/>
  <c r="BU412" i="74"/>
  <c r="BW412" i="74"/>
  <c r="BY412" i="74"/>
  <c r="CA412" i="74"/>
  <c r="CC412" i="74"/>
  <c r="C412" i="74"/>
  <c r="N412" i="74" s="1"/>
  <c r="BH412" i="74"/>
  <c r="BJ412" i="74"/>
  <c r="BL412" i="74"/>
  <c r="BN412" i="74"/>
  <c r="BP412" i="74"/>
  <c r="BR412" i="74"/>
  <c r="BT412" i="74"/>
  <c r="BV412" i="74"/>
  <c r="BX412" i="74"/>
  <c r="BZ412" i="74"/>
  <c r="CB412" i="74"/>
  <c r="CD412" i="74"/>
  <c r="S406" i="74"/>
  <c r="J406" i="74" s="1"/>
  <c r="V406" i="74"/>
  <c r="A406" i="74"/>
  <c r="CE411" i="74"/>
  <c r="P411" i="74" s="1"/>
  <c r="D411" i="74" s="1"/>
  <c r="V405" i="74"/>
  <c r="A405" i="74"/>
  <c r="AD387" i="87" l="1"/>
  <c r="AC388" i="87"/>
  <c r="B416" i="87"/>
  <c r="CD415" i="87"/>
  <c r="CB415" i="87"/>
  <c r="BZ415" i="87"/>
  <c r="BX415" i="87"/>
  <c r="BV415" i="87"/>
  <c r="BT415" i="87"/>
  <c r="BR415" i="87"/>
  <c r="BP415" i="87"/>
  <c r="BN415" i="87"/>
  <c r="BL415" i="87"/>
  <c r="BJ415" i="87"/>
  <c r="BH415" i="87"/>
  <c r="Z415" i="87"/>
  <c r="BB415" i="87" s="1"/>
  <c r="P415" i="87"/>
  <c r="D415" i="87" s="1"/>
  <c r="C415" i="87"/>
  <c r="N415" i="87" s="1"/>
  <c r="CC415" i="87"/>
  <c r="CA415" i="87"/>
  <c r="BY415" i="87"/>
  <c r="BW415" i="87"/>
  <c r="BU415" i="87"/>
  <c r="BS415" i="87"/>
  <c r="BQ415" i="87"/>
  <c r="BO415" i="87"/>
  <c r="BM415" i="87"/>
  <c r="BK415" i="87"/>
  <c r="BI415" i="87"/>
  <c r="BG415" i="87"/>
  <c r="AE415" i="87"/>
  <c r="W414" i="87"/>
  <c r="S414" i="87"/>
  <c r="L414" i="87"/>
  <c r="V414" i="87"/>
  <c r="R414" i="87"/>
  <c r="K414" i="87"/>
  <c r="A414" i="87"/>
  <c r="CF414" i="87"/>
  <c r="E414" i="87" s="1"/>
  <c r="U413" i="87"/>
  <c r="J413" i="87"/>
  <c r="T412" i="87"/>
  <c r="AG414" i="87"/>
  <c r="AH414" i="87" s="1"/>
  <c r="AI414" i="87" s="1"/>
  <c r="AJ414" i="87" s="1"/>
  <c r="AK414" i="87" s="1"/>
  <c r="AL414" i="87" s="1"/>
  <c r="AM414" i="87" s="1"/>
  <c r="AN414" i="87" s="1"/>
  <c r="AO414" i="87" s="1"/>
  <c r="AP414" i="87" s="1"/>
  <c r="AQ414" i="87" s="1"/>
  <c r="AR414" i="87" s="1"/>
  <c r="AS414" i="87" s="1"/>
  <c r="AT414" i="87" s="1"/>
  <c r="AU414" i="87" s="1"/>
  <c r="AV414" i="87" s="1"/>
  <c r="AW414" i="87" s="1"/>
  <c r="AX414" i="87" s="1"/>
  <c r="AY414" i="87" s="1"/>
  <c r="AZ414" i="87" s="1"/>
  <c r="BA414" i="87" s="1"/>
  <c r="X413" i="87"/>
  <c r="Y413" i="87" s="1"/>
  <c r="AA413" i="87"/>
  <c r="AB413" i="87" s="1"/>
  <c r="Q413" i="87"/>
  <c r="W401" i="74"/>
  <c r="X401" i="74" s="1"/>
  <c r="W400" i="74"/>
  <c r="X400" i="74" s="1"/>
  <c r="W406" i="74"/>
  <c r="X406" i="74" s="1"/>
  <c r="W405" i="74"/>
  <c r="X405" i="74" s="1"/>
  <c r="W402" i="74"/>
  <c r="X402" i="74" s="1"/>
  <c r="W404" i="74"/>
  <c r="X404" i="74" s="1"/>
  <c r="W403" i="74"/>
  <c r="X403" i="74" s="1"/>
  <c r="R402" i="74"/>
  <c r="K401" i="74"/>
  <c r="Q392" i="74"/>
  <c r="L391" i="74"/>
  <c r="B524" i="74"/>
  <c r="Y406" i="74"/>
  <c r="CE412" i="74"/>
  <c r="P412" i="74" s="1"/>
  <c r="D412" i="74" s="1"/>
  <c r="Z413" i="74"/>
  <c r="BG413" i="74"/>
  <c r="BI413" i="74"/>
  <c r="BK413" i="74"/>
  <c r="BM413" i="74"/>
  <c r="BO413" i="74"/>
  <c r="BQ413" i="74"/>
  <c r="BS413" i="74"/>
  <c r="BU413" i="74"/>
  <c r="BW413" i="74"/>
  <c r="BY413" i="74"/>
  <c r="CA413" i="74"/>
  <c r="CC413" i="74"/>
  <c r="C413" i="74"/>
  <c r="N413" i="74" s="1"/>
  <c r="BH413" i="74"/>
  <c r="BJ413" i="74"/>
  <c r="BL413" i="74"/>
  <c r="BN413" i="74"/>
  <c r="BP413" i="74"/>
  <c r="BR413" i="74"/>
  <c r="BT413" i="74"/>
  <c r="BV413" i="74"/>
  <c r="BX413" i="74"/>
  <c r="BZ413" i="74"/>
  <c r="CB413" i="74"/>
  <c r="CD413" i="74"/>
  <c r="M409" i="74"/>
  <c r="AA406" i="74"/>
  <c r="AB406" i="74" s="1"/>
  <c r="S410" i="74"/>
  <c r="J410" i="74" s="1"/>
  <c r="V410" i="74"/>
  <c r="A410" i="74"/>
  <c r="CF411" i="74"/>
  <c r="E411" i="74" s="1"/>
  <c r="AD388" i="87" l="1"/>
  <c r="AC389" i="87"/>
  <c r="T413" i="87"/>
  <c r="U414" i="87"/>
  <c r="J414" i="87"/>
  <c r="AA414" i="87"/>
  <c r="AB414" i="87" s="1"/>
  <c r="Q414" i="87"/>
  <c r="X414" i="87"/>
  <c r="Y414" i="87" s="1"/>
  <c r="AG415" i="87"/>
  <c r="AH415" i="87" s="1"/>
  <c r="AI415" i="87" s="1"/>
  <c r="AJ415" i="87" s="1"/>
  <c r="AK415" i="87" s="1"/>
  <c r="AL415" i="87" s="1"/>
  <c r="AM415" i="87" s="1"/>
  <c r="AN415" i="87" s="1"/>
  <c r="AO415" i="87" s="1"/>
  <c r="AP415" i="87" s="1"/>
  <c r="AQ415" i="87" s="1"/>
  <c r="AR415" i="87" s="1"/>
  <c r="AS415" i="87" s="1"/>
  <c r="AT415" i="87" s="1"/>
  <c r="AU415" i="87" s="1"/>
  <c r="AV415" i="87" s="1"/>
  <c r="AW415" i="87" s="1"/>
  <c r="AX415" i="87" s="1"/>
  <c r="AY415" i="87" s="1"/>
  <c r="AZ415" i="87" s="1"/>
  <c r="BA415" i="87" s="1"/>
  <c r="V415" i="87"/>
  <c r="R415" i="87"/>
  <c r="K415" i="87"/>
  <c r="A415" i="87"/>
  <c r="W415" i="87"/>
  <c r="S415" i="87"/>
  <c r="L415" i="87"/>
  <c r="CE415" i="87"/>
  <c r="CF415" i="87" s="1"/>
  <c r="E415" i="87" s="1"/>
  <c r="CC416" i="87"/>
  <c r="CA416" i="87"/>
  <c r="BY416" i="87"/>
  <c r="BW416" i="87"/>
  <c r="BU416" i="87"/>
  <c r="BS416" i="87"/>
  <c r="BQ416" i="87"/>
  <c r="BO416" i="87"/>
  <c r="BM416" i="87"/>
  <c r="BK416" i="87"/>
  <c r="BI416" i="87"/>
  <c r="BG416" i="87"/>
  <c r="AE416" i="87"/>
  <c r="B417" i="87"/>
  <c r="CD416" i="87"/>
  <c r="CB416" i="87"/>
  <c r="BZ416" i="87"/>
  <c r="BX416" i="87"/>
  <c r="BV416" i="87"/>
  <c r="BT416" i="87"/>
  <c r="BR416" i="87"/>
  <c r="BP416" i="87"/>
  <c r="BN416" i="87"/>
  <c r="BL416" i="87"/>
  <c r="BJ416" i="87"/>
  <c r="BH416" i="87"/>
  <c r="CE416" i="87" s="1"/>
  <c r="Z416" i="87"/>
  <c r="BB416" i="87" s="1"/>
  <c r="P416" i="87"/>
  <c r="D416" i="87" s="1"/>
  <c r="C416" i="87"/>
  <c r="N416" i="87" s="1"/>
  <c r="BB406" i="74"/>
  <c r="BB405" i="74" s="1"/>
  <c r="BB404" i="74" s="1"/>
  <c r="BB403" i="74" s="1"/>
  <c r="BB402" i="74" s="1"/>
  <c r="BB401" i="74" s="1"/>
  <c r="BB400" i="74" s="1"/>
  <c r="L392" i="74"/>
  <c r="Q393" i="74"/>
  <c r="K402" i="74"/>
  <c r="R403" i="74"/>
  <c r="B525" i="74"/>
  <c r="CF412" i="74"/>
  <c r="E412" i="74" s="1"/>
  <c r="S411" i="74"/>
  <c r="J411" i="74" s="1"/>
  <c r="V411" i="74"/>
  <c r="A411" i="74"/>
  <c r="M410" i="74"/>
  <c r="AA405" i="74"/>
  <c r="AB405" i="74" s="1"/>
  <c r="Y405" i="74"/>
  <c r="S405" i="74"/>
  <c r="J405" i="74" s="1"/>
  <c r="AA402" i="74"/>
  <c r="AB402" i="74" s="1"/>
  <c r="Y402" i="74"/>
  <c r="AA401" i="74"/>
  <c r="AB401" i="74" s="1"/>
  <c r="Y401" i="74"/>
  <c r="CE413" i="74"/>
  <c r="P413" i="74" s="1"/>
  <c r="D413" i="74" s="1"/>
  <c r="AA404" i="74"/>
  <c r="AB404" i="74" s="1"/>
  <c r="Y404" i="74"/>
  <c r="AA403" i="74"/>
  <c r="AB403" i="74" s="1"/>
  <c r="Y403" i="74"/>
  <c r="Z414" i="74"/>
  <c r="BG414" i="74"/>
  <c r="BI414" i="74"/>
  <c r="BK414" i="74"/>
  <c r="BM414" i="74"/>
  <c r="BO414" i="74"/>
  <c r="BQ414" i="74"/>
  <c r="BS414" i="74"/>
  <c r="BU414" i="74"/>
  <c r="BW414" i="74"/>
  <c r="BY414" i="74"/>
  <c r="CA414" i="74"/>
  <c r="CC414" i="74"/>
  <c r="C414" i="74"/>
  <c r="N414" i="74" s="1"/>
  <c r="BH414" i="74"/>
  <c r="BJ414" i="74"/>
  <c r="BL414" i="74"/>
  <c r="BN414" i="74"/>
  <c r="BP414" i="74"/>
  <c r="BR414" i="74"/>
  <c r="BT414" i="74"/>
  <c r="BV414" i="74"/>
  <c r="BX414" i="74"/>
  <c r="BZ414" i="74"/>
  <c r="CB414" i="74"/>
  <c r="CD414" i="74"/>
  <c r="AA400" i="74"/>
  <c r="AB400" i="74" s="1"/>
  <c r="Y400" i="74"/>
  <c r="AD389" i="87" l="1"/>
  <c r="AC390" i="87"/>
  <c r="W416" i="87"/>
  <c r="S416" i="87"/>
  <c r="L416" i="87"/>
  <c r="V416" i="87"/>
  <c r="R416" i="87"/>
  <c r="K416" i="87"/>
  <c r="A416" i="87"/>
  <c r="CF416" i="87"/>
  <c r="E416" i="87" s="1"/>
  <c r="T414" i="87"/>
  <c r="B418" i="87"/>
  <c r="CD417" i="87"/>
  <c r="CB417" i="87"/>
  <c r="BZ417" i="87"/>
  <c r="BX417" i="87"/>
  <c r="BV417" i="87"/>
  <c r="BT417" i="87"/>
  <c r="BR417" i="87"/>
  <c r="BP417" i="87"/>
  <c r="BN417" i="87"/>
  <c r="BL417" i="87"/>
  <c r="BJ417" i="87"/>
  <c r="BH417" i="87"/>
  <c r="Z417" i="87"/>
  <c r="BB417" i="87" s="1"/>
  <c r="P417" i="87"/>
  <c r="D417" i="87" s="1"/>
  <c r="C417" i="87"/>
  <c r="N417" i="87" s="1"/>
  <c r="CC417" i="87"/>
  <c r="CA417" i="87"/>
  <c r="BY417" i="87"/>
  <c r="BW417" i="87"/>
  <c r="BU417" i="87"/>
  <c r="BS417" i="87"/>
  <c r="BQ417" i="87"/>
  <c r="BO417" i="87"/>
  <c r="BM417" i="87"/>
  <c r="BK417" i="87"/>
  <c r="BI417" i="87"/>
  <c r="BG417" i="87"/>
  <c r="AE417" i="87"/>
  <c r="U415" i="87"/>
  <c r="J415" i="87"/>
  <c r="AG416" i="87"/>
  <c r="AH416" i="87" s="1"/>
  <c r="AI416" i="87" s="1"/>
  <c r="AJ416" i="87" s="1"/>
  <c r="AK416" i="87" s="1"/>
  <c r="AL416" i="87" s="1"/>
  <c r="AM416" i="87" s="1"/>
  <c r="AN416" i="87" s="1"/>
  <c r="AO416" i="87" s="1"/>
  <c r="AP416" i="87" s="1"/>
  <c r="AQ416" i="87" s="1"/>
  <c r="AR416" i="87" s="1"/>
  <c r="AS416" i="87" s="1"/>
  <c r="AT416" i="87" s="1"/>
  <c r="AU416" i="87" s="1"/>
  <c r="AV416" i="87" s="1"/>
  <c r="AW416" i="87" s="1"/>
  <c r="AX416" i="87" s="1"/>
  <c r="AY416" i="87" s="1"/>
  <c r="AZ416" i="87" s="1"/>
  <c r="BA416" i="87" s="1"/>
  <c r="X415" i="87"/>
  <c r="Y415" i="87" s="1"/>
  <c r="AA415" i="87"/>
  <c r="AB415" i="87" s="1"/>
  <c r="Q415" i="87"/>
  <c r="K403" i="74"/>
  <c r="R404" i="74"/>
  <c r="Q394" i="74"/>
  <c r="L393" i="74"/>
  <c r="B526" i="74"/>
  <c r="CF413" i="74"/>
  <c r="E413" i="74" s="1"/>
  <c r="CE414" i="74"/>
  <c r="P414" i="74" s="1"/>
  <c r="D414" i="74" s="1"/>
  <c r="Z415" i="74"/>
  <c r="BG415" i="74"/>
  <c r="BI415" i="74"/>
  <c r="BK415" i="74"/>
  <c r="BM415" i="74"/>
  <c r="BO415" i="74"/>
  <c r="BQ415" i="74"/>
  <c r="BS415" i="74"/>
  <c r="BU415" i="74"/>
  <c r="BW415" i="74"/>
  <c r="BY415" i="74"/>
  <c r="CA415" i="74"/>
  <c r="CC415" i="74"/>
  <c r="C415" i="74"/>
  <c r="N415" i="74" s="1"/>
  <c r="BH415" i="74"/>
  <c r="BJ415" i="74"/>
  <c r="BL415" i="74"/>
  <c r="BN415" i="74"/>
  <c r="BP415" i="74"/>
  <c r="BR415" i="74"/>
  <c r="BT415" i="74"/>
  <c r="BV415" i="74"/>
  <c r="BX415" i="74"/>
  <c r="BZ415" i="74"/>
  <c r="CB415" i="74"/>
  <c r="CD415" i="74"/>
  <c r="U405" i="74"/>
  <c r="U406" i="74" s="1"/>
  <c r="U407" i="74" s="1"/>
  <c r="U408" i="74" s="1"/>
  <c r="U409" i="74" s="1"/>
  <c r="U410" i="74" s="1"/>
  <c r="U411" i="74" s="1"/>
  <c r="M411" i="74"/>
  <c r="AD390" i="87" l="1"/>
  <c r="AC391" i="87"/>
  <c r="T415" i="87"/>
  <c r="U416" i="87"/>
  <c r="J416" i="87"/>
  <c r="AG417" i="87"/>
  <c r="AH417" i="87" s="1"/>
  <c r="AI417" i="87" s="1"/>
  <c r="AJ417" i="87" s="1"/>
  <c r="AK417" i="87" s="1"/>
  <c r="AL417" i="87" s="1"/>
  <c r="AM417" i="87" s="1"/>
  <c r="AN417" i="87" s="1"/>
  <c r="AO417" i="87" s="1"/>
  <c r="AP417" i="87" s="1"/>
  <c r="AQ417" i="87" s="1"/>
  <c r="AR417" i="87" s="1"/>
  <c r="AS417" i="87" s="1"/>
  <c r="AT417" i="87" s="1"/>
  <c r="AU417" i="87" s="1"/>
  <c r="AV417" i="87" s="1"/>
  <c r="AW417" i="87" s="1"/>
  <c r="AX417" i="87" s="1"/>
  <c r="AY417" i="87" s="1"/>
  <c r="AZ417" i="87" s="1"/>
  <c r="BA417" i="87" s="1"/>
  <c r="V417" i="87"/>
  <c r="R417" i="87"/>
  <c r="K417" i="87"/>
  <c r="A417" i="87"/>
  <c r="W417" i="87"/>
  <c r="S417" i="87"/>
  <c r="L417" i="87"/>
  <c r="CE417" i="87"/>
  <c r="CF417" i="87" s="1"/>
  <c r="E417" i="87" s="1"/>
  <c r="CC418" i="87"/>
  <c r="CA418" i="87"/>
  <c r="BY418" i="87"/>
  <c r="BW418" i="87"/>
  <c r="BU418" i="87"/>
  <c r="BS418" i="87"/>
  <c r="BQ418" i="87"/>
  <c r="BO418" i="87"/>
  <c r="BM418" i="87"/>
  <c r="BK418" i="87"/>
  <c r="BI418" i="87"/>
  <c r="BG418" i="87"/>
  <c r="AE418" i="87"/>
  <c r="B419" i="87"/>
  <c r="CD418" i="87"/>
  <c r="CB418" i="87"/>
  <c r="BZ418" i="87"/>
  <c r="BX418" i="87"/>
  <c r="BV418" i="87"/>
  <c r="BT418" i="87"/>
  <c r="BR418" i="87"/>
  <c r="BP418" i="87"/>
  <c r="BN418" i="87"/>
  <c r="BL418" i="87"/>
  <c r="BJ418" i="87"/>
  <c r="BH418" i="87"/>
  <c r="CE418" i="87" s="1"/>
  <c r="Z418" i="87"/>
  <c r="BB418" i="87" s="1"/>
  <c r="P418" i="87"/>
  <c r="D418" i="87" s="1"/>
  <c r="C418" i="87"/>
  <c r="N418" i="87" s="1"/>
  <c r="AA416" i="87"/>
  <c r="AB416" i="87" s="1"/>
  <c r="Q416" i="87"/>
  <c r="X416" i="87"/>
  <c r="Y416" i="87" s="1"/>
  <c r="K404" i="74"/>
  <c r="R405" i="74"/>
  <c r="Q395" i="74"/>
  <c r="L394" i="74"/>
  <c r="B527" i="74"/>
  <c r="CF414" i="74"/>
  <c r="E414" i="74" s="1"/>
  <c r="Z416" i="74"/>
  <c r="BG416" i="74"/>
  <c r="BI416" i="74"/>
  <c r="BK416" i="74"/>
  <c r="BM416" i="74"/>
  <c r="BO416" i="74"/>
  <c r="BQ416" i="74"/>
  <c r="BS416" i="74"/>
  <c r="BU416" i="74"/>
  <c r="BW416" i="74"/>
  <c r="BY416" i="74"/>
  <c r="CA416" i="74"/>
  <c r="CC416" i="74"/>
  <c r="C416" i="74"/>
  <c r="N416" i="74" s="1"/>
  <c r="BH416" i="74"/>
  <c r="BJ416" i="74"/>
  <c r="BL416" i="74"/>
  <c r="BN416" i="74"/>
  <c r="BP416" i="74"/>
  <c r="BR416" i="74"/>
  <c r="BT416" i="74"/>
  <c r="BV416" i="74"/>
  <c r="BX416" i="74"/>
  <c r="BZ416" i="74"/>
  <c r="CB416" i="74"/>
  <c r="CD416" i="74"/>
  <c r="CE415" i="74"/>
  <c r="P415" i="74" s="1"/>
  <c r="D415" i="74" s="1"/>
  <c r="AD391" i="87" l="1"/>
  <c r="AC392" i="87"/>
  <c r="B420" i="87"/>
  <c r="CD419" i="87"/>
  <c r="CB419" i="87"/>
  <c r="BZ419" i="87"/>
  <c r="BX419" i="87"/>
  <c r="BV419" i="87"/>
  <c r="BT419" i="87"/>
  <c r="BR419" i="87"/>
  <c r="BP419" i="87"/>
  <c r="BN419" i="87"/>
  <c r="BL419" i="87"/>
  <c r="BJ419" i="87"/>
  <c r="BH419" i="87"/>
  <c r="Z419" i="87"/>
  <c r="BB419" i="87" s="1"/>
  <c r="P419" i="87"/>
  <c r="D419" i="87" s="1"/>
  <c r="C419" i="87"/>
  <c r="N419" i="87" s="1"/>
  <c r="CC419" i="87"/>
  <c r="CA419" i="87"/>
  <c r="BY419" i="87"/>
  <c r="BW419" i="87"/>
  <c r="BU419" i="87"/>
  <c r="BS419" i="87"/>
  <c r="BQ419" i="87"/>
  <c r="BO419" i="87"/>
  <c r="BM419" i="87"/>
  <c r="BK419" i="87"/>
  <c r="BI419" i="87"/>
  <c r="BG419" i="87"/>
  <c r="AE419" i="87"/>
  <c r="U417" i="87"/>
  <c r="J417" i="87"/>
  <c r="AG418" i="87"/>
  <c r="AH418" i="87" s="1"/>
  <c r="AI418" i="87" s="1"/>
  <c r="AJ418" i="87" s="1"/>
  <c r="AK418" i="87" s="1"/>
  <c r="AL418" i="87" s="1"/>
  <c r="AM418" i="87" s="1"/>
  <c r="AN418" i="87" s="1"/>
  <c r="AO418" i="87" s="1"/>
  <c r="AP418" i="87" s="1"/>
  <c r="AQ418" i="87" s="1"/>
  <c r="AR418" i="87" s="1"/>
  <c r="AS418" i="87" s="1"/>
  <c r="AT418" i="87" s="1"/>
  <c r="AU418" i="87" s="1"/>
  <c r="AV418" i="87" s="1"/>
  <c r="AW418" i="87" s="1"/>
  <c r="AX418" i="87" s="1"/>
  <c r="AY418" i="87" s="1"/>
  <c r="AZ418" i="87" s="1"/>
  <c r="BA418" i="87" s="1"/>
  <c r="X417" i="87"/>
  <c r="Y417" i="87" s="1"/>
  <c r="AA417" i="87"/>
  <c r="AB417" i="87" s="1"/>
  <c r="Q417" i="87"/>
  <c r="W418" i="87"/>
  <c r="S418" i="87"/>
  <c r="L418" i="87"/>
  <c r="V418" i="87"/>
  <c r="R418" i="87"/>
  <c r="K418" i="87"/>
  <c r="A418" i="87"/>
  <c r="CF418" i="87"/>
  <c r="E418" i="87" s="1"/>
  <c r="T416" i="87"/>
  <c r="Q396" i="74"/>
  <c r="L395" i="74"/>
  <c r="R406" i="74"/>
  <c r="K405" i="74"/>
  <c r="B528" i="74"/>
  <c r="CE416" i="74"/>
  <c r="P416" i="74" s="1"/>
  <c r="D416" i="74" s="1"/>
  <c r="Z417" i="74"/>
  <c r="BG417" i="74"/>
  <c r="BI417" i="74"/>
  <c r="BK417" i="74"/>
  <c r="BM417" i="74"/>
  <c r="BO417" i="74"/>
  <c r="BQ417" i="74"/>
  <c r="BS417" i="74"/>
  <c r="BU417" i="74"/>
  <c r="BW417" i="74"/>
  <c r="BY417" i="74"/>
  <c r="CA417" i="74"/>
  <c r="CC417" i="74"/>
  <c r="C417" i="74"/>
  <c r="N417" i="74" s="1"/>
  <c r="BH417" i="74"/>
  <c r="BJ417" i="74"/>
  <c r="BL417" i="74"/>
  <c r="BN417" i="74"/>
  <c r="BP417" i="74"/>
  <c r="BR417" i="74"/>
  <c r="BT417" i="74"/>
  <c r="BV417" i="74"/>
  <c r="BX417" i="74"/>
  <c r="BZ417" i="74"/>
  <c r="CB417" i="74"/>
  <c r="CD417" i="74"/>
  <c r="S412" i="74"/>
  <c r="J412" i="74" s="1"/>
  <c r="V412" i="74"/>
  <c r="A412" i="74"/>
  <c r="V413" i="74"/>
  <c r="A413" i="74"/>
  <c r="S414" i="74"/>
  <c r="J414" i="74" s="1"/>
  <c r="V414" i="74"/>
  <c r="A414" i="74"/>
  <c r="CF416" i="74"/>
  <c r="E416" i="74" s="1"/>
  <c r="CF415" i="74"/>
  <c r="E415" i="74" s="1"/>
  <c r="AD392" i="87" l="1"/>
  <c r="AC393" i="87"/>
  <c r="U418" i="87"/>
  <c r="J418" i="87"/>
  <c r="T417" i="87"/>
  <c r="AA418" i="87"/>
  <c r="AB418" i="87" s="1"/>
  <c r="Q418" i="87"/>
  <c r="X418" i="87"/>
  <c r="Y418" i="87" s="1"/>
  <c r="AG419" i="87"/>
  <c r="AH419" i="87" s="1"/>
  <c r="AI419" i="87" s="1"/>
  <c r="AJ419" i="87" s="1"/>
  <c r="AK419" i="87" s="1"/>
  <c r="AL419" i="87" s="1"/>
  <c r="AM419" i="87" s="1"/>
  <c r="AN419" i="87" s="1"/>
  <c r="AO419" i="87" s="1"/>
  <c r="AP419" i="87" s="1"/>
  <c r="AQ419" i="87" s="1"/>
  <c r="AR419" i="87" s="1"/>
  <c r="AS419" i="87" s="1"/>
  <c r="AT419" i="87" s="1"/>
  <c r="AU419" i="87" s="1"/>
  <c r="AV419" i="87" s="1"/>
  <c r="AW419" i="87" s="1"/>
  <c r="AX419" i="87" s="1"/>
  <c r="AY419" i="87" s="1"/>
  <c r="AZ419" i="87" s="1"/>
  <c r="BA419" i="87" s="1"/>
  <c r="V419" i="87"/>
  <c r="R419" i="87"/>
  <c r="K419" i="87"/>
  <c r="A419" i="87"/>
  <c r="W419" i="87"/>
  <c r="S419" i="87"/>
  <c r="L419" i="87"/>
  <c r="CE419" i="87"/>
  <c r="CF419" i="87" s="1"/>
  <c r="E419" i="87" s="1"/>
  <c r="CC420" i="87"/>
  <c r="CA420" i="87"/>
  <c r="BY420" i="87"/>
  <c r="BW420" i="87"/>
  <c r="BU420" i="87"/>
  <c r="BS420" i="87"/>
  <c r="BQ420" i="87"/>
  <c r="BO420" i="87"/>
  <c r="BM420" i="87"/>
  <c r="BK420" i="87"/>
  <c r="BI420" i="87"/>
  <c r="BG420" i="87"/>
  <c r="AE420" i="87"/>
  <c r="B421" i="87"/>
  <c r="CD420" i="87"/>
  <c r="CB420" i="87"/>
  <c r="BZ420" i="87"/>
  <c r="BX420" i="87"/>
  <c r="BV420" i="87"/>
  <c r="BT420" i="87"/>
  <c r="BR420" i="87"/>
  <c r="BP420" i="87"/>
  <c r="BN420" i="87"/>
  <c r="BL420" i="87"/>
  <c r="BJ420" i="87"/>
  <c r="BH420" i="87"/>
  <c r="CE420" i="87" s="1"/>
  <c r="Z420" i="87"/>
  <c r="BB420" i="87" s="1"/>
  <c r="P420" i="87"/>
  <c r="D420" i="87" s="1"/>
  <c r="C420" i="87"/>
  <c r="N420" i="87" s="1"/>
  <c r="R407" i="74"/>
  <c r="K406" i="74"/>
  <c r="Q397" i="74"/>
  <c r="L396" i="74"/>
  <c r="W407" i="74"/>
  <c r="X407" i="74" s="1"/>
  <c r="Y407" i="74" s="1"/>
  <c r="W408" i="74"/>
  <c r="X408" i="74" s="1"/>
  <c r="W413" i="74"/>
  <c r="X413" i="74" s="1"/>
  <c r="W409" i="74"/>
  <c r="X409" i="74" s="1"/>
  <c r="W412" i="74"/>
  <c r="X412" i="74" s="1"/>
  <c r="Y412" i="74" s="1"/>
  <c r="W410" i="74"/>
  <c r="X410" i="74" s="1"/>
  <c r="W411" i="74"/>
  <c r="X411" i="74" s="1"/>
  <c r="B529" i="74"/>
  <c r="U412" i="74"/>
  <c r="S415" i="74"/>
  <c r="J415" i="74" s="1"/>
  <c r="V415" i="74"/>
  <c r="A415" i="74"/>
  <c r="AA407" i="74"/>
  <c r="AB407" i="74" s="1"/>
  <c r="CE417" i="74"/>
  <c r="P417" i="74" s="1"/>
  <c r="D417" i="74" s="1"/>
  <c r="M414" i="74"/>
  <c r="AA412" i="74"/>
  <c r="AB412" i="74" s="1"/>
  <c r="Z418" i="74"/>
  <c r="BG418" i="74"/>
  <c r="BI418" i="74"/>
  <c r="BK418" i="74"/>
  <c r="BM418" i="74"/>
  <c r="BO418" i="74"/>
  <c r="BQ418" i="74"/>
  <c r="BS418" i="74"/>
  <c r="BU418" i="74"/>
  <c r="BW418" i="74"/>
  <c r="BY418" i="74"/>
  <c r="CA418" i="74"/>
  <c r="CC418" i="74"/>
  <c r="C418" i="74"/>
  <c r="N418" i="74" s="1"/>
  <c r="BH418" i="74"/>
  <c r="BJ418" i="74"/>
  <c r="BL418" i="74"/>
  <c r="BN418" i="74"/>
  <c r="BP418" i="74"/>
  <c r="BR418" i="74"/>
  <c r="BT418" i="74"/>
  <c r="BV418" i="74"/>
  <c r="BX418" i="74"/>
  <c r="BZ418" i="74"/>
  <c r="CB418" i="74"/>
  <c r="CD418" i="74"/>
  <c r="AD393" i="87" l="1"/>
  <c r="AC394" i="87"/>
  <c r="W420" i="87"/>
  <c r="S420" i="87"/>
  <c r="L420" i="87"/>
  <c r="V420" i="87"/>
  <c r="R420" i="87"/>
  <c r="K420" i="87"/>
  <c r="A420" i="87"/>
  <c r="CF420" i="87"/>
  <c r="E420" i="87" s="1"/>
  <c r="T418" i="87"/>
  <c r="B422" i="87"/>
  <c r="CD421" i="87"/>
  <c r="CB421" i="87"/>
  <c r="BZ421" i="87"/>
  <c r="BX421" i="87"/>
  <c r="BV421" i="87"/>
  <c r="BT421" i="87"/>
  <c r="BR421" i="87"/>
  <c r="BP421" i="87"/>
  <c r="BN421" i="87"/>
  <c r="BL421" i="87"/>
  <c r="BJ421" i="87"/>
  <c r="BH421" i="87"/>
  <c r="Z421" i="87"/>
  <c r="BB421" i="87" s="1"/>
  <c r="P421" i="87"/>
  <c r="D421" i="87" s="1"/>
  <c r="C421" i="87"/>
  <c r="N421" i="87" s="1"/>
  <c r="CC421" i="87"/>
  <c r="CA421" i="87"/>
  <c r="BY421" i="87"/>
  <c r="BW421" i="87"/>
  <c r="BU421" i="87"/>
  <c r="BS421" i="87"/>
  <c r="BQ421" i="87"/>
  <c r="BO421" i="87"/>
  <c r="BM421" i="87"/>
  <c r="BK421" i="87"/>
  <c r="BI421" i="87"/>
  <c r="BG421" i="87"/>
  <c r="AE421" i="87"/>
  <c r="U419" i="87"/>
  <c r="J419" i="87"/>
  <c r="AG420" i="87"/>
  <c r="AH420" i="87" s="1"/>
  <c r="AI420" i="87" s="1"/>
  <c r="AJ420" i="87" s="1"/>
  <c r="AK420" i="87" s="1"/>
  <c r="AL420" i="87" s="1"/>
  <c r="AM420" i="87" s="1"/>
  <c r="AN420" i="87" s="1"/>
  <c r="AO420" i="87" s="1"/>
  <c r="AP420" i="87" s="1"/>
  <c r="AQ420" i="87" s="1"/>
  <c r="AR420" i="87" s="1"/>
  <c r="AS420" i="87" s="1"/>
  <c r="AT420" i="87" s="1"/>
  <c r="AU420" i="87" s="1"/>
  <c r="AV420" i="87" s="1"/>
  <c r="AW420" i="87" s="1"/>
  <c r="AX420" i="87" s="1"/>
  <c r="AY420" i="87" s="1"/>
  <c r="AZ420" i="87" s="1"/>
  <c r="BA420" i="87" s="1"/>
  <c r="X419" i="87"/>
  <c r="Y419" i="87" s="1"/>
  <c r="AA419" i="87"/>
  <c r="AB419" i="87" s="1"/>
  <c r="Q419" i="87"/>
  <c r="L397" i="74"/>
  <c r="Q398" i="74"/>
  <c r="R408" i="74"/>
  <c r="K407" i="74"/>
  <c r="B530" i="74"/>
  <c r="CF417" i="74"/>
  <c r="E417" i="74" s="1"/>
  <c r="S416" i="74"/>
  <c r="J416" i="74" s="1"/>
  <c r="V416" i="74"/>
  <c r="A416" i="74"/>
  <c r="CE418" i="74"/>
  <c r="P418" i="74" s="1"/>
  <c r="D418" i="74" s="1"/>
  <c r="Z419" i="74"/>
  <c r="BG419" i="74"/>
  <c r="BI419" i="74"/>
  <c r="BK419" i="74"/>
  <c r="BM419" i="74"/>
  <c r="BO419" i="74"/>
  <c r="BQ419" i="74"/>
  <c r="BS419" i="74"/>
  <c r="BU419" i="74"/>
  <c r="BW419" i="74"/>
  <c r="BY419" i="74"/>
  <c r="CA419" i="74"/>
  <c r="CC419" i="74"/>
  <c r="C419" i="74"/>
  <c r="N419" i="74" s="1"/>
  <c r="BH419" i="74"/>
  <c r="BJ419" i="74"/>
  <c r="BL419" i="74"/>
  <c r="BN419" i="74"/>
  <c r="BP419" i="74"/>
  <c r="BR419" i="74"/>
  <c r="BT419" i="74"/>
  <c r="BV419" i="74"/>
  <c r="BX419" i="74"/>
  <c r="BZ419" i="74"/>
  <c r="CB419" i="74"/>
  <c r="CD419" i="74"/>
  <c r="AA408" i="74"/>
  <c r="AB408" i="74" s="1"/>
  <c r="Y408" i="74"/>
  <c r="AA411" i="74"/>
  <c r="AB411" i="74" s="1"/>
  <c r="Y411" i="74"/>
  <c r="AA413" i="74"/>
  <c r="AB413" i="74" s="1"/>
  <c r="Y413" i="74"/>
  <c r="S413" i="74"/>
  <c r="J413" i="74" s="1"/>
  <c r="AA410" i="74"/>
  <c r="AB410" i="74" s="1"/>
  <c r="Y410" i="74"/>
  <c r="AA409" i="74"/>
  <c r="AB409" i="74" s="1"/>
  <c r="Y409" i="74"/>
  <c r="M415" i="74"/>
  <c r="AD394" i="87" l="1"/>
  <c r="AC395" i="87"/>
  <c r="T419" i="87"/>
  <c r="U420" i="87"/>
  <c r="J420" i="87"/>
  <c r="AG421" i="87"/>
  <c r="AH421" i="87" s="1"/>
  <c r="AI421" i="87" s="1"/>
  <c r="AJ421" i="87" s="1"/>
  <c r="AK421" i="87" s="1"/>
  <c r="AL421" i="87" s="1"/>
  <c r="AM421" i="87" s="1"/>
  <c r="AN421" i="87" s="1"/>
  <c r="AO421" i="87" s="1"/>
  <c r="AP421" i="87" s="1"/>
  <c r="AQ421" i="87" s="1"/>
  <c r="AR421" i="87" s="1"/>
  <c r="AS421" i="87" s="1"/>
  <c r="AT421" i="87" s="1"/>
  <c r="AU421" i="87" s="1"/>
  <c r="AV421" i="87" s="1"/>
  <c r="AW421" i="87" s="1"/>
  <c r="AX421" i="87" s="1"/>
  <c r="AY421" i="87" s="1"/>
  <c r="AZ421" i="87" s="1"/>
  <c r="BA421" i="87" s="1"/>
  <c r="V421" i="87"/>
  <c r="R421" i="87"/>
  <c r="K421" i="87"/>
  <c r="A421" i="87"/>
  <c r="W421" i="87"/>
  <c r="S421" i="87"/>
  <c r="L421" i="87"/>
  <c r="CE421" i="87"/>
  <c r="CF421" i="87" s="1"/>
  <c r="E421" i="87" s="1"/>
  <c r="CC422" i="87"/>
  <c r="CA422" i="87"/>
  <c r="BY422" i="87"/>
  <c r="BW422" i="87"/>
  <c r="BU422" i="87"/>
  <c r="BS422" i="87"/>
  <c r="BQ422" i="87"/>
  <c r="BO422" i="87"/>
  <c r="BM422" i="87"/>
  <c r="BK422" i="87"/>
  <c r="BI422" i="87"/>
  <c r="BG422" i="87"/>
  <c r="AE422" i="87"/>
  <c r="B423" i="87"/>
  <c r="CD422" i="87"/>
  <c r="CB422" i="87"/>
  <c r="BZ422" i="87"/>
  <c r="BX422" i="87"/>
  <c r="BV422" i="87"/>
  <c r="BT422" i="87"/>
  <c r="BR422" i="87"/>
  <c r="BP422" i="87"/>
  <c r="BN422" i="87"/>
  <c r="BL422" i="87"/>
  <c r="BJ422" i="87"/>
  <c r="BH422" i="87"/>
  <c r="Z422" i="87"/>
  <c r="BB422" i="87" s="1"/>
  <c r="P422" i="87"/>
  <c r="D422" i="87" s="1"/>
  <c r="C422" i="87"/>
  <c r="N422" i="87" s="1"/>
  <c r="AA420" i="87"/>
  <c r="AB420" i="87" s="1"/>
  <c r="Q420" i="87"/>
  <c r="X420" i="87"/>
  <c r="Y420" i="87" s="1"/>
  <c r="K408" i="74"/>
  <c r="R409" i="74"/>
  <c r="L398" i="74"/>
  <c r="Q399" i="74"/>
  <c r="B531" i="74"/>
  <c r="CF418" i="74"/>
  <c r="E418" i="74" s="1"/>
  <c r="Z420" i="74"/>
  <c r="BG420" i="74"/>
  <c r="BI420" i="74"/>
  <c r="BK420" i="74"/>
  <c r="BM420" i="74"/>
  <c r="BO420" i="74"/>
  <c r="BQ420" i="74"/>
  <c r="BS420" i="74"/>
  <c r="BU420" i="74"/>
  <c r="BW420" i="74"/>
  <c r="BY420" i="74"/>
  <c r="CA420" i="74"/>
  <c r="CC420" i="74"/>
  <c r="C420" i="74"/>
  <c r="N420" i="74" s="1"/>
  <c r="BH420" i="74"/>
  <c r="BJ420" i="74"/>
  <c r="BL420" i="74"/>
  <c r="BN420" i="74"/>
  <c r="BP420" i="74"/>
  <c r="BR420" i="74"/>
  <c r="BT420" i="74"/>
  <c r="BV420" i="74"/>
  <c r="BX420" i="74"/>
  <c r="BZ420" i="74"/>
  <c r="CB420" i="74"/>
  <c r="CD420" i="74"/>
  <c r="M416" i="74"/>
  <c r="S417" i="74"/>
  <c r="J417" i="74" s="1"/>
  <c r="V417" i="74"/>
  <c r="A417" i="74"/>
  <c r="U413" i="74"/>
  <c r="U414" i="74" s="1"/>
  <c r="U415" i="74" s="1"/>
  <c r="U416" i="74" s="1"/>
  <c r="CE419" i="74"/>
  <c r="P419" i="74" s="1"/>
  <c r="D419" i="74" s="1"/>
  <c r="AD395" i="87" l="1"/>
  <c r="AC396" i="87"/>
  <c r="AG422" i="87"/>
  <c r="AH422" i="87" s="1"/>
  <c r="AI422" i="87" s="1"/>
  <c r="AJ422" i="87" s="1"/>
  <c r="AK422" i="87" s="1"/>
  <c r="AL422" i="87" s="1"/>
  <c r="AM422" i="87" s="1"/>
  <c r="AN422" i="87" s="1"/>
  <c r="AO422" i="87" s="1"/>
  <c r="AP422" i="87" s="1"/>
  <c r="AQ422" i="87" s="1"/>
  <c r="AR422" i="87" s="1"/>
  <c r="AS422" i="87" s="1"/>
  <c r="AT422" i="87" s="1"/>
  <c r="AU422" i="87" s="1"/>
  <c r="AV422" i="87" s="1"/>
  <c r="AW422" i="87" s="1"/>
  <c r="AX422" i="87" s="1"/>
  <c r="AY422" i="87" s="1"/>
  <c r="AZ422" i="87" s="1"/>
  <c r="BA422" i="87" s="1"/>
  <c r="X421" i="87"/>
  <c r="Y421" i="87" s="1"/>
  <c r="AA421" i="87"/>
  <c r="AB421" i="87" s="1"/>
  <c r="Q421" i="87"/>
  <c r="W422" i="87"/>
  <c r="S422" i="87"/>
  <c r="L422" i="87"/>
  <c r="V422" i="87"/>
  <c r="R422" i="87"/>
  <c r="K422" i="87"/>
  <c r="A422" i="87"/>
  <c r="CE422" i="87"/>
  <c r="B424" i="87"/>
  <c r="CD423" i="87"/>
  <c r="CB423" i="87"/>
  <c r="BZ423" i="87"/>
  <c r="BX423" i="87"/>
  <c r="BV423" i="87"/>
  <c r="BT423" i="87"/>
  <c r="BR423" i="87"/>
  <c r="BP423" i="87"/>
  <c r="BN423" i="87"/>
  <c r="BL423" i="87"/>
  <c r="BJ423" i="87"/>
  <c r="BH423" i="87"/>
  <c r="Z423" i="87"/>
  <c r="BB423" i="87" s="1"/>
  <c r="P423" i="87"/>
  <c r="D423" i="87" s="1"/>
  <c r="C423" i="87"/>
  <c r="N423" i="87" s="1"/>
  <c r="CC423" i="87"/>
  <c r="CA423" i="87"/>
  <c r="BY423" i="87"/>
  <c r="BW423" i="87"/>
  <c r="BU423" i="87"/>
  <c r="BS423" i="87"/>
  <c r="BQ423" i="87"/>
  <c r="BO423" i="87"/>
  <c r="BM423" i="87"/>
  <c r="BK423" i="87"/>
  <c r="BI423" i="87"/>
  <c r="BG423" i="87"/>
  <c r="AE423" i="87"/>
  <c r="CF422" i="87"/>
  <c r="E422" i="87" s="1"/>
  <c r="U421" i="87"/>
  <c r="J421" i="87"/>
  <c r="T420" i="87"/>
  <c r="BB413" i="74"/>
  <c r="BB412" i="74" s="1"/>
  <c r="BB411" i="74" s="1"/>
  <c r="BB410" i="74" s="1"/>
  <c r="BB409" i="74" s="1"/>
  <c r="BB408" i="74" s="1"/>
  <c r="BB407" i="74" s="1"/>
  <c r="Q400" i="74"/>
  <c r="L399" i="74"/>
  <c r="R410" i="74"/>
  <c r="K409" i="74"/>
  <c r="B532" i="74"/>
  <c r="S418" i="74"/>
  <c r="J418" i="74" s="1"/>
  <c r="V418" i="74"/>
  <c r="A418" i="74"/>
  <c r="CF419" i="74"/>
  <c r="E419" i="74" s="1"/>
  <c r="M417" i="74"/>
  <c r="U417" i="74"/>
  <c r="CE420" i="74"/>
  <c r="P420" i="74" s="1"/>
  <c r="D420" i="74" s="1"/>
  <c r="Z421" i="74"/>
  <c r="BG421" i="74"/>
  <c r="BI421" i="74"/>
  <c r="BK421" i="74"/>
  <c r="BM421" i="74"/>
  <c r="BO421" i="74"/>
  <c r="BQ421" i="74"/>
  <c r="BS421" i="74"/>
  <c r="BU421" i="74"/>
  <c r="BW421" i="74"/>
  <c r="BY421" i="74"/>
  <c r="CA421" i="74"/>
  <c r="CC421" i="74"/>
  <c r="C421" i="74"/>
  <c r="N421" i="74" s="1"/>
  <c r="BH421" i="74"/>
  <c r="BJ421" i="74"/>
  <c r="BL421" i="74"/>
  <c r="BN421" i="74"/>
  <c r="BP421" i="74"/>
  <c r="BR421" i="74"/>
  <c r="BT421" i="74"/>
  <c r="BV421" i="74"/>
  <c r="BX421" i="74"/>
  <c r="BZ421" i="74"/>
  <c r="CB421" i="74"/>
  <c r="CD421" i="74"/>
  <c r="AD396" i="87" l="1"/>
  <c r="AC397" i="87"/>
  <c r="U422" i="87"/>
  <c r="J422" i="87"/>
  <c r="T421" i="87"/>
  <c r="AG423" i="87"/>
  <c r="AH423" i="87" s="1"/>
  <c r="AI423" i="87" s="1"/>
  <c r="AJ423" i="87" s="1"/>
  <c r="AK423" i="87" s="1"/>
  <c r="AL423" i="87" s="1"/>
  <c r="AM423" i="87" s="1"/>
  <c r="AN423" i="87" s="1"/>
  <c r="AO423" i="87" s="1"/>
  <c r="AP423" i="87" s="1"/>
  <c r="AQ423" i="87" s="1"/>
  <c r="AR423" i="87" s="1"/>
  <c r="AS423" i="87" s="1"/>
  <c r="AT423" i="87" s="1"/>
  <c r="AU423" i="87" s="1"/>
  <c r="AV423" i="87" s="1"/>
  <c r="AW423" i="87" s="1"/>
  <c r="AX423" i="87" s="1"/>
  <c r="AY423" i="87" s="1"/>
  <c r="AZ423" i="87" s="1"/>
  <c r="BA423" i="87" s="1"/>
  <c r="V423" i="87"/>
  <c r="R423" i="87"/>
  <c r="K423" i="87"/>
  <c r="A423" i="87"/>
  <c r="W423" i="87"/>
  <c r="S423" i="87"/>
  <c r="L423" i="87"/>
  <c r="CE423" i="87"/>
  <c r="CF423" i="87" s="1"/>
  <c r="E423" i="87" s="1"/>
  <c r="CC424" i="87"/>
  <c r="CA424" i="87"/>
  <c r="BY424" i="87"/>
  <c r="BW424" i="87"/>
  <c r="BU424" i="87"/>
  <c r="BS424" i="87"/>
  <c r="BQ424" i="87"/>
  <c r="BO424" i="87"/>
  <c r="BM424" i="87"/>
  <c r="BK424" i="87"/>
  <c r="BI424" i="87"/>
  <c r="BG424" i="87"/>
  <c r="AE424" i="87"/>
  <c r="B425" i="87"/>
  <c r="CD424" i="87"/>
  <c r="CB424" i="87"/>
  <c r="BZ424" i="87"/>
  <c r="BX424" i="87"/>
  <c r="BV424" i="87"/>
  <c r="BT424" i="87"/>
  <c r="BR424" i="87"/>
  <c r="BP424" i="87"/>
  <c r="BN424" i="87"/>
  <c r="BL424" i="87"/>
  <c r="BJ424" i="87"/>
  <c r="BH424" i="87"/>
  <c r="CE424" i="87" s="1"/>
  <c r="Z424" i="87"/>
  <c r="BB424" i="87" s="1"/>
  <c r="P424" i="87"/>
  <c r="D424" i="87" s="1"/>
  <c r="C424" i="87"/>
  <c r="N424" i="87" s="1"/>
  <c r="AA422" i="87"/>
  <c r="AB422" i="87" s="1"/>
  <c r="Q422" i="87"/>
  <c r="X422" i="87"/>
  <c r="Y422" i="87" s="1"/>
  <c r="R411" i="74"/>
  <c r="K410" i="74"/>
  <c r="L400" i="74"/>
  <c r="Q401" i="74"/>
  <c r="B533" i="74"/>
  <c r="Z422" i="74"/>
  <c r="BG422" i="74"/>
  <c r="BI422" i="74"/>
  <c r="BK422" i="74"/>
  <c r="BM422" i="74"/>
  <c r="BO422" i="74"/>
  <c r="BQ422" i="74"/>
  <c r="BS422" i="74"/>
  <c r="BU422" i="74"/>
  <c r="BW422" i="74"/>
  <c r="BY422" i="74"/>
  <c r="CA422" i="74"/>
  <c r="CC422" i="74"/>
  <c r="C422" i="74"/>
  <c r="N422" i="74" s="1"/>
  <c r="BH422" i="74"/>
  <c r="BJ422" i="74"/>
  <c r="BL422" i="74"/>
  <c r="BN422" i="74"/>
  <c r="BP422" i="74"/>
  <c r="BR422" i="74"/>
  <c r="BT422" i="74"/>
  <c r="BV422" i="74"/>
  <c r="BX422" i="74"/>
  <c r="BZ422" i="74"/>
  <c r="CB422" i="74"/>
  <c r="CD422" i="74"/>
  <c r="M418" i="74"/>
  <c r="U418" i="74"/>
  <c r="CE421" i="74"/>
  <c r="P421" i="74" s="1"/>
  <c r="D421" i="74" s="1"/>
  <c r="CF420" i="74"/>
  <c r="E420" i="74" s="1"/>
  <c r="AD397" i="87" l="1"/>
  <c r="AC398" i="87"/>
  <c r="B426" i="87"/>
  <c r="CD425" i="87"/>
  <c r="CB425" i="87"/>
  <c r="BZ425" i="87"/>
  <c r="BX425" i="87"/>
  <c r="BV425" i="87"/>
  <c r="BT425" i="87"/>
  <c r="BR425" i="87"/>
  <c r="BP425" i="87"/>
  <c r="BN425" i="87"/>
  <c r="BL425" i="87"/>
  <c r="BJ425" i="87"/>
  <c r="BH425" i="87"/>
  <c r="Z425" i="87"/>
  <c r="BB425" i="87" s="1"/>
  <c r="P425" i="87"/>
  <c r="D425" i="87" s="1"/>
  <c r="C425" i="87"/>
  <c r="N425" i="87" s="1"/>
  <c r="CC425" i="87"/>
  <c r="CA425" i="87"/>
  <c r="BY425" i="87"/>
  <c r="BW425" i="87"/>
  <c r="BU425" i="87"/>
  <c r="BS425" i="87"/>
  <c r="BQ425" i="87"/>
  <c r="BO425" i="87"/>
  <c r="BM425" i="87"/>
  <c r="BK425" i="87"/>
  <c r="BI425" i="87"/>
  <c r="BG425" i="87"/>
  <c r="AE425" i="87"/>
  <c r="AG424" i="87"/>
  <c r="AH424" i="87" s="1"/>
  <c r="AI424" i="87" s="1"/>
  <c r="AJ424" i="87" s="1"/>
  <c r="AK424" i="87" s="1"/>
  <c r="AL424" i="87" s="1"/>
  <c r="AM424" i="87" s="1"/>
  <c r="AN424" i="87" s="1"/>
  <c r="AO424" i="87" s="1"/>
  <c r="AP424" i="87" s="1"/>
  <c r="AQ424" i="87" s="1"/>
  <c r="AR424" i="87" s="1"/>
  <c r="AS424" i="87" s="1"/>
  <c r="AT424" i="87" s="1"/>
  <c r="AU424" i="87" s="1"/>
  <c r="AV424" i="87" s="1"/>
  <c r="AW424" i="87" s="1"/>
  <c r="AX424" i="87" s="1"/>
  <c r="AY424" i="87" s="1"/>
  <c r="AZ424" i="87" s="1"/>
  <c r="BA424" i="87" s="1"/>
  <c r="X423" i="87"/>
  <c r="Y423" i="87" s="1"/>
  <c r="AA423" i="87"/>
  <c r="AB423" i="87" s="1"/>
  <c r="Q423" i="87"/>
  <c r="W424" i="87"/>
  <c r="S424" i="87"/>
  <c r="L424" i="87"/>
  <c r="V424" i="87"/>
  <c r="R424" i="87"/>
  <c r="K424" i="87"/>
  <c r="A424" i="87"/>
  <c r="CF424" i="87"/>
  <c r="E424" i="87" s="1"/>
  <c r="U423" i="87"/>
  <c r="J423" i="87"/>
  <c r="T422" i="87"/>
  <c r="K411" i="74"/>
  <c r="R412" i="74"/>
  <c r="L401" i="74"/>
  <c r="Q402" i="74"/>
  <c r="B534" i="74"/>
  <c r="CF421" i="74"/>
  <c r="E421" i="74" s="1"/>
  <c r="CE422" i="74"/>
  <c r="P422" i="74" s="1"/>
  <c r="D422" i="74" s="1"/>
  <c r="Z423" i="74"/>
  <c r="BG423" i="74"/>
  <c r="BI423" i="74"/>
  <c r="BK423" i="74"/>
  <c r="BM423" i="74"/>
  <c r="BO423" i="74"/>
  <c r="BQ423" i="74"/>
  <c r="BS423" i="74"/>
  <c r="BU423" i="74"/>
  <c r="BW423" i="74"/>
  <c r="BY423" i="74"/>
  <c r="CA423" i="74"/>
  <c r="CC423" i="74"/>
  <c r="C423" i="74"/>
  <c r="N423" i="74" s="1"/>
  <c r="BH423" i="74"/>
  <c r="BJ423" i="74"/>
  <c r="BL423" i="74"/>
  <c r="BN423" i="74"/>
  <c r="BP423" i="74"/>
  <c r="BR423" i="74"/>
  <c r="BT423" i="74"/>
  <c r="BV423" i="74"/>
  <c r="BX423" i="74"/>
  <c r="BZ423" i="74"/>
  <c r="CB423" i="74"/>
  <c r="CD423" i="74"/>
  <c r="AD398" i="87" l="1"/>
  <c r="AC399" i="87"/>
  <c r="AA424" i="87"/>
  <c r="AB424" i="87" s="1"/>
  <c r="Q424" i="87"/>
  <c r="X424" i="87"/>
  <c r="Y424" i="87" s="1"/>
  <c r="T423" i="87"/>
  <c r="U424" i="87"/>
  <c r="J424" i="87"/>
  <c r="AG425" i="87"/>
  <c r="AH425" i="87" s="1"/>
  <c r="AI425" i="87" s="1"/>
  <c r="AJ425" i="87" s="1"/>
  <c r="AK425" i="87" s="1"/>
  <c r="AL425" i="87" s="1"/>
  <c r="AM425" i="87" s="1"/>
  <c r="AN425" i="87" s="1"/>
  <c r="AO425" i="87" s="1"/>
  <c r="AP425" i="87" s="1"/>
  <c r="AQ425" i="87" s="1"/>
  <c r="AR425" i="87" s="1"/>
  <c r="AS425" i="87" s="1"/>
  <c r="AT425" i="87" s="1"/>
  <c r="AU425" i="87" s="1"/>
  <c r="AV425" i="87" s="1"/>
  <c r="AW425" i="87" s="1"/>
  <c r="AX425" i="87" s="1"/>
  <c r="AY425" i="87" s="1"/>
  <c r="AZ425" i="87" s="1"/>
  <c r="BA425" i="87" s="1"/>
  <c r="V425" i="87"/>
  <c r="R425" i="87"/>
  <c r="K425" i="87"/>
  <c r="A425" i="87"/>
  <c r="W425" i="87"/>
  <c r="S425" i="87"/>
  <c r="L425" i="87"/>
  <c r="CE425" i="87"/>
  <c r="CF425" i="87" s="1"/>
  <c r="E425" i="87" s="1"/>
  <c r="CC426" i="87"/>
  <c r="CA426" i="87"/>
  <c r="BY426" i="87"/>
  <c r="BW426" i="87"/>
  <c r="BU426" i="87"/>
  <c r="BS426" i="87"/>
  <c r="BQ426" i="87"/>
  <c r="BO426" i="87"/>
  <c r="BM426" i="87"/>
  <c r="BK426" i="87"/>
  <c r="BI426" i="87"/>
  <c r="BG426" i="87"/>
  <c r="AE426" i="87"/>
  <c r="B427" i="87"/>
  <c r="CD426" i="87"/>
  <c r="CB426" i="87"/>
  <c r="BZ426" i="87"/>
  <c r="BX426" i="87"/>
  <c r="BV426" i="87"/>
  <c r="BT426" i="87"/>
  <c r="BR426" i="87"/>
  <c r="BP426" i="87"/>
  <c r="BN426" i="87"/>
  <c r="BL426" i="87"/>
  <c r="BJ426" i="87"/>
  <c r="BH426" i="87"/>
  <c r="CE426" i="87" s="1"/>
  <c r="Z426" i="87"/>
  <c r="BB426" i="87" s="1"/>
  <c r="P426" i="87"/>
  <c r="D426" i="87" s="1"/>
  <c r="C426" i="87"/>
  <c r="N426" i="87" s="1"/>
  <c r="K412" i="74"/>
  <c r="R413" i="74"/>
  <c r="Q403" i="74"/>
  <c r="L402" i="74"/>
  <c r="B535" i="74"/>
  <c r="S421" i="74"/>
  <c r="J421" i="74" s="1"/>
  <c r="V421" i="74"/>
  <c r="A421" i="74"/>
  <c r="CE423" i="74"/>
  <c r="P423" i="74" s="1"/>
  <c r="D423" i="74" s="1"/>
  <c r="CF422" i="74"/>
  <c r="E422" i="74" s="1"/>
  <c r="Z424" i="74"/>
  <c r="BG424" i="74"/>
  <c r="BI424" i="74"/>
  <c r="BK424" i="74"/>
  <c r="BM424" i="74"/>
  <c r="BO424" i="74"/>
  <c r="BQ424" i="74"/>
  <c r="BS424" i="74"/>
  <c r="BU424" i="74"/>
  <c r="BW424" i="74"/>
  <c r="BY424" i="74"/>
  <c r="CA424" i="74"/>
  <c r="CC424" i="74"/>
  <c r="C424" i="74"/>
  <c r="N424" i="74" s="1"/>
  <c r="BH424" i="74"/>
  <c r="BJ424" i="74"/>
  <c r="BL424" i="74"/>
  <c r="BN424" i="74"/>
  <c r="BP424" i="74"/>
  <c r="BR424" i="74"/>
  <c r="BT424" i="74"/>
  <c r="BV424" i="74"/>
  <c r="BX424" i="74"/>
  <c r="BZ424" i="74"/>
  <c r="CB424" i="74"/>
  <c r="CD424" i="74"/>
  <c r="AD399" i="87" l="1"/>
  <c r="AC400" i="87"/>
  <c r="CF426" i="87"/>
  <c r="E426" i="87" s="1"/>
  <c r="T424" i="87"/>
  <c r="W426" i="87"/>
  <c r="S426" i="87"/>
  <c r="L426" i="87"/>
  <c r="V426" i="87"/>
  <c r="R426" i="87"/>
  <c r="K426" i="87"/>
  <c r="A426" i="87"/>
  <c r="B428" i="87"/>
  <c r="CD427" i="87"/>
  <c r="CB427" i="87"/>
  <c r="BZ427" i="87"/>
  <c r="BX427" i="87"/>
  <c r="BV427" i="87"/>
  <c r="BT427" i="87"/>
  <c r="BR427" i="87"/>
  <c r="BP427" i="87"/>
  <c r="BN427" i="87"/>
  <c r="BL427" i="87"/>
  <c r="BJ427" i="87"/>
  <c r="BH427" i="87"/>
  <c r="Z427" i="87"/>
  <c r="BB427" i="87" s="1"/>
  <c r="P427" i="87"/>
  <c r="D427" i="87" s="1"/>
  <c r="C427" i="87"/>
  <c r="N427" i="87" s="1"/>
  <c r="CC427" i="87"/>
  <c r="CA427" i="87"/>
  <c r="BY427" i="87"/>
  <c r="BW427" i="87"/>
  <c r="BU427" i="87"/>
  <c r="BS427" i="87"/>
  <c r="BQ427" i="87"/>
  <c r="BO427" i="87"/>
  <c r="BM427" i="87"/>
  <c r="BK427" i="87"/>
  <c r="BI427" i="87"/>
  <c r="BG427" i="87"/>
  <c r="AE427" i="87"/>
  <c r="U425" i="87"/>
  <c r="J425" i="87"/>
  <c r="AG426" i="87"/>
  <c r="AH426" i="87" s="1"/>
  <c r="AI426" i="87" s="1"/>
  <c r="AJ426" i="87" s="1"/>
  <c r="AK426" i="87" s="1"/>
  <c r="AL426" i="87" s="1"/>
  <c r="AM426" i="87" s="1"/>
  <c r="AN426" i="87" s="1"/>
  <c r="AO426" i="87" s="1"/>
  <c r="AP426" i="87" s="1"/>
  <c r="AQ426" i="87" s="1"/>
  <c r="AR426" i="87" s="1"/>
  <c r="AS426" i="87" s="1"/>
  <c r="AT426" i="87" s="1"/>
  <c r="AU426" i="87" s="1"/>
  <c r="AV426" i="87" s="1"/>
  <c r="AW426" i="87" s="1"/>
  <c r="AX426" i="87" s="1"/>
  <c r="AY426" i="87" s="1"/>
  <c r="AZ426" i="87" s="1"/>
  <c r="BA426" i="87" s="1"/>
  <c r="X425" i="87"/>
  <c r="Y425" i="87" s="1"/>
  <c r="AA425" i="87"/>
  <c r="AB425" i="87" s="1"/>
  <c r="Q425" i="87"/>
  <c r="L403" i="74"/>
  <c r="Q404" i="74"/>
  <c r="K413" i="74"/>
  <c r="R414" i="74"/>
  <c r="B536" i="74"/>
  <c r="S422" i="74"/>
  <c r="J422" i="74" s="1"/>
  <c r="V422" i="74"/>
  <c r="A422" i="74"/>
  <c r="CF423" i="74"/>
  <c r="E423" i="74" s="1"/>
  <c r="CE424" i="74"/>
  <c r="P424" i="74" s="1"/>
  <c r="D424" i="74" s="1"/>
  <c r="Z425" i="74"/>
  <c r="BG425" i="74"/>
  <c r="BI425" i="74"/>
  <c r="BK425" i="74"/>
  <c r="BM425" i="74"/>
  <c r="BO425" i="74"/>
  <c r="BQ425" i="74"/>
  <c r="BS425" i="74"/>
  <c r="BU425" i="74"/>
  <c r="BW425" i="74"/>
  <c r="BY425" i="74"/>
  <c r="CA425" i="74"/>
  <c r="CC425" i="74"/>
  <c r="C425" i="74"/>
  <c r="N425" i="74" s="1"/>
  <c r="BH425" i="74"/>
  <c r="BJ425" i="74"/>
  <c r="BL425" i="74"/>
  <c r="BN425" i="74"/>
  <c r="BP425" i="74"/>
  <c r="BR425" i="74"/>
  <c r="BT425" i="74"/>
  <c r="BV425" i="74"/>
  <c r="BX425" i="74"/>
  <c r="BZ425" i="74"/>
  <c r="CB425" i="74"/>
  <c r="CD425" i="74"/>
  <c r="M421" i="74"/>
  <c r="AD400" i="87" l="1"/>
  <c r="AC401" i="87"/>
  <c r="AA426" i="87"/>
  <c r="AB426" i="87" s="1"/>
  <c r="Q426" i="87"/>
  <c r="X426" i="87"/>
  <c r="Y426" i="87" s="1"/>
  <c r="T425" i="87"/>
  <c r="AG427" i="87"/>
  <c r="AH427" i="87" s="1"/>
  <c r="AI427" i="87" s="1"/>
  <c r="AJ427" i="87" s="1"/>
  <c r="AK427" i="87" s="1"/>
  <c r="AL427" i="87" s="1"/>
  <c r="AM427" i="87" s="1"/>
  <c r="AN427" i="87" s="1"/>
  <c r="AO427" i="87" s="1"/>
  <c r="AP427" i="87" s="1"/>
  <c r="AQ427" i="87" s="1"/>
  <c r="AR427" i="87" s="1"/>
  <c r="AS427" i="87" s="1"/>
  <c r="AT427" i="87" s="1"/>
  <c r="AU427" i="87" s="1"/>
  <c r="AV427" i="87" s="1"/>
  <c r="AW427" i="87" s="1"/>
  <c r="AX427" i="87" s="1"/>
  <c r="AY427" i="87" s="1"/>
  <c r="AZ427" i="87" s="1"/>
  <c r="BA427" i="87" s="1"/>
  <c r="V427" i="87"/>
  <c r="R427" i="87"/>
  <c r="K427" i="87"/>
  <c r="A427" i="87"/>
  <c r="W427" i="87"/>
  <c r="S427" i="87"/>
  <c r="L427" i="87"/>
  <c r="CE427" i="87"/>
  <c r="CF427" i="87" s="1"/>
  <c r="E427" i="87" s="1"/>
  <c r="CC428" i="87"/>
  <c r="CA428" i="87"/>
  <c r="BY428" i="87"/>
  <c r="BW428" i="87"/>
  <c r="BU428" i="87"/>
  <c r="BS428" i="87"/>
  <c r="BQ428" i="87"/>
  <c r="BO428" i="87"/>
  <c r="BM428" i="87"/>
  <c r="BK428" i="87"/>
  <c r="BI428" i="87"/>
  <c r="BG428" i="87"/>
  <c r="AE428" i="87"/>
  <c r="B429" i="87"/>
  <c r="CD428" i="87"/>
  <c r="CB428" i="87"/>
  <c r="BZ428" i="87"/>
  <c r="BX428" i="87"/>
  <c r="BV428" i="87"/>
  <c r="BT428" i="87"/>
  <c r="BR428" i="87"/>
  <c r="BP428" i="87"/>
  <c r="BN428" i="87"/>
  <c r="BL428" i="87"/>
  <c r="BJ428" i="87"/>
  <c r="BH428" i="87"/>
  <c r="CE428" i="87" s="1"/>
  <c r="Z428" i="87"/>
  <c r="BB428" i="87" s="1"/>
  <c r="P428" i="87"/>
  <c r="D428" i="87" s="1"/>
  <c r="C428" i="87"/>
  <c r="N428" i="87" s="1"/>
  <c r="U426" i="87"/>
  <c r="J426" i="87"/>
  <c r="R415" i="74"/>
  <c r="K414" i="74"/>
  <c r="L404" i="74"/>
  <c r="Q405" i="74"/>
  <c r="B537" i="74"/>
  <c r="S423" i="74"/>
  <c r="J423" i="74" s="1"/>
  <c r="V423" i="74"/>
  <c r="A423" i="74"/>
  <c r="CE425" i="74"/>
  <c r="P425" i="74" s="1"/>
  <c r="D425" i="74" s="1"/>
  <c r="Z426" i="74"/>
  <c r="BG426" i="74"/>
  <c r="BI426" i="74"/>
  <c r="BK426" i="74"/>
  <c r="BM426" i="74"/>
  <c r="BO426" i="74"/>
  <c r="BQ426" i="74"/>
  <c r="BS426" i="74"/>
  <c r="BU426" i="74"/>
  <c r="BW426" i="74"/>
  <c r="BY426" i="74"/>
  <c r="CA426" i="74"/>
  <c r="CC426" i="74"/>
  <c r="C426" i="74"/>
  <c r="N426" i="74" s="1"/>
  <c r="BH426" i="74"/>
  <c r="BJ426" i="74"/>
  <c r="BL426" i="74"/>
  <c r="BN426" i="74"/>
  <c r="BP426" i="74"/>
  <c r="BR426" i="74"/>
  <c r="BT426" i="74"/>
  <c r="BV426" i="74"/>
  <c r="BX426" i="74"/>
  <c r="BZ426" i="74"/>
  <c r="CB426" i="74"/>
  <c r="CD426" i="74"/>
  <c r="S420" i="74"/>
  <c r="J420" i="74" s="1"/>
  <c r="V420" i="74"/>
  <c r="A420" i="74"/>
  <c r="CF424" i="74"/>
  <c r="E424" i="74" s="1"/>
  <c r="V419" i="74"/>
  <c r="A419" i="74"/>
  <c r="M422" i="74"/>
  <c r="AD401" i="87" l="1"/>
  <c r="AC402" i="87"/>
  <c r="B430" i="87"/>
  <c r="CD429" i="87"/>
  <c r="CB429" i="87"/>
  <c r="BZ429" i="87"/>
  <c r="BX429" i="87"/>
  <c r="BV429" i="87"/>
  <c r="BT429" i="87"/>
  <c r="BR429" i="87"/>
  <c r="BP429" i="87"/>
  <c r="BN429" i="87"/>
  <c r="BL429" i="87"/>
  <c r="BJ429" i="87"/>
  <c r="BH429" i="87"/>
  <c r="Z429" i="87"/>
  <c r="BB429" i="87" s="1"/>
  <c r="P429" i="87"/>
  <c r="D429" i="87" s="1"/>
  <c r="C429" i="87"/>
  <c r="N429" i="87" s="1"/>
  <c r="CC429" i="87"/>
  <c r="CA429" i="87"/>
  <c r="BY429" i="87"/>
  <c r="BW429" i="87"/>
  <c r="BU429" i="87"/>
  <c r="BS429" i="87"/>
  <c r="BQ429" i="87"/>
  <c r="BO429" i="87"/>
  <c r="BM429" i="87"/>
  <c r="BK429" i="87"/>
  <c r="BI429" i="87"/>
  <c r="BG429" i="87"/>
  <c r="AE429" i="87"/>
  <c r="W428" i="87"/>
  <c r="S428" i="87"/>
  <c r="L428" i="87"/>
  <c r="V428" i="87"/>
  <c r="R428" i="87"/>
  <c r="K428" i="87"/>
  <c r="A428" i="87"/>
  <c r="CF428" i="87"/>
  <c r="E428" i="87" s="1"/>
  <c r="U427" i="87"/>
  <c r="J427" i="87"/>
  <c r="T426" i="87"/>
  <c r="AG428" i="87"/>
  <c r="AH428" i="87" s="1"/>
  <c r="AI428" i="87" s="1"/>
  <c r="AJ428" i="87" s="1"/>
  <c r="AK428" i="87" s="1"/>
  <c r="AL428" i="87" s="1"/>
  <c r="AM428" i="87" s="1"/>
  <c r="AN428" i="87" s="1"/>
  <c r="AO428" i="87" s="1"/>
  <c r="AP428" i="87" s="1"/>
  <c r="AQ428" i="87" s="1"/>
  <c r="AR428" i="87" s="1"/>
  <c r="AS428" i="87" s="1"/>
  <c r="AT428" i="87" s="1"/>
  <c r="AU428" i="87" s="1"/>
  <c r="AV428" i="87" s="1"/>
  <c r="AW428" i="87" s="1"/>
  <c r="AX428" i="87" s="1"/>
  <c r="AY428" i="87" s="1"/>
  <c r="AZ428" i="87" s="1"/>
  <c r="BA428" i="87" s="1"/>
  <c r="X427" i="87"/>
  <c r="Y427" i="87" s="1"/>
  <c r="AA427" i="87"/>
  <c r="AB427" i="87" s="1"/>
  <c r="Q427" i="87"/>
  <c r="W414" i="74"/>
  <c r="X414" i="74" s="1"/>
  <c r="W415" i="74"/>
  <c r="X415" i="74" s="1"/>
  <c r="W420" i="74"/>
  <c r="X420" i="74" s="1"/>
  <c r="Y420" i="74" s="1"/>
  <c r="W416" i="74"/>
  <c r="X416" i="74" s="1"/>
  <c r="K415" i="74"/>
  <c r="R416" i="74"/>
  <c r="W419" i="74"/>
  <c r="X419" i="74" s="1"/>
  <c r="W418" i="74"/>
  <c r="X418" i="74" s="1"/>
  <c r="W417" i="74"/>
  <c r="X417" i="74" s="1"/>
  <c r="Q406" i="74"/>
  <c r="L405" i="74"/>
  <c r="B538" i="74"/>
  <c r="CF425" i="74"/>
  <c r="E425" i="74" s="1"/>
  <c r="CE426" i="74"/>
  <c r="P426" i="74" s="1"/>
  <c r="D426" i="74" s="1"/>
  <c r="Z427" i="74"/>
  <c r="BG427" i="74"/>
  <c r="BI427" i="74"/>
  <c r="BK427" i="74"/>
  <c r="BM427" i="74"/>
  <c r="BO427" i="74"/>
  <c r="BQ427" i="74"/>
  <c r="BS427" i="74"/>
  <c r="BU427" i="74"/>
  <c r="BW427" i="74"/>
  <c r="BY427" i="74"/>
  <c r="CA427" i="74"/>
  <c r="CC427" i="74"/>
  <c r="C427" i="74"/>
  <c r="N427" i="74" s="1"/>
  <c r="BH427" i="74"/>
  <c r="BJ427" i="74"/>
  <c r="BL427" i="74"/>
  <c r="BN427" i="74"/>
  <c r="BP427" i="74"/>
  <c r="BR427" i="74"/>
  <c r="BT427" i="74"/>
  <c r="BV427" i="74"/>
  <c r="BX427" i="74"/>
  <c r="BZ427" i="74"/>
  <c r="CB427" i="74"/>
  <c r="CD427" i="74"/>
  <c r="M423" i="74"/>
  <c r="AA420" i="74"/>
  <c r="AB420" i="74" s="1"/>
  <c r="S424" i="74"/>
  <c r="J424" i="74" s="1"/>
  <c r="V424" i="74"/>
  <c r="A424" i="74"/>
  <c r="CF426" i="74"/>
  <c r="E426" i="74" s="1"/>
  <c r="AD402" i="87" l="1"/>
  <c r="AC403" i="87"/>
  <c r="AA428" i="87"/>
  <c r="AB428" i="87" s="1"/>
  <c r="Q428" i="87"/>
  <c r="X428" i="87"/>
  <c r="Y428" i="87" s="1"/>
  <c r="T427" i="87"/>
  <c r="U428" i="87"/>
  <c r="J428" i="87"/>
  <c r="AG429" i="87"/>
  <c r="AH429" i="87" s="1"/>
  <c r="AI429" i="87" s="1"/>
  <c r="AJ429" i="87" s="1"/>
  <c r="AK429" i="87" s="1"/>
  <c r="AL429" i="87" s="1"/>
  <c r="AM429" i="87" s="1"/>
  <c r="AN429" i="87" s="1"/>
  <c r="AO429" i="87" s="1"/>
  <c r="AP429" i="87" s="1"/>
  <c r="AQ429" i="87" s="1"/>
  <c r="AR429" i="87" s="1"/>
  <c r="AS429" i="87" s="1"/>
  <c r="AT429" i="87" s="1"/>
  <c r="AU429" i="87" s="1"/>
  <c r="AV429" i="87" s="1"/>
  <c r="AW429" i="87" s="1"/>
  <c r="AX429" i="87" s="1"/>
  <c r="AY429" i="87" s="1"/>
  <c r="AZ429" i="87" s="1"/>
  <c r="BA429" i="87" s="1"/>
  <c r="V429" i="87"/>
  <c r="R429" i="87"/>
  <c r="K429" i="87"/>
  <c r="A429" i="87"/>
  <c r="W429" i="87"/>
  <c r="S429" i="87"/>
  <c r="L429" i="87"/>
  <c r="CE429" i="87"/>
  <c r="CF429" i="87" s="1"/>
  <c r="E429" i="87" s="1"/>
  <c r="CC430" i="87"/>
  <c r="CA430" i="87"/>
  <c r="BY430" i="87"/>
  <c r="BW430" i="87"/>
  <c r="BU430" i="87"/>
  <c r="BS430" i="87"/>
  <c r="BQ430" i="87"/>
  <c r="BO430" i="87"/>
  <c r="BM430" i="87"/>
  <c r="BK430" i="87"/>
  <c r="BI430" i="87"/>
  <c r="BG430" i="87"/>
  <c r="AE430" i="87"/>
  <c r="B431" i="87"/>
  <c r="CD430" i="87"/>
  <c r="CB430" i="87"/>
  <c r="BZ430" i="87"/>
  <c r="BX430" i="87"/>
  <c r="BV430" i="87"/>
  <c r="BT430" i="87"/>
  <c r="BR430" i="87"/>
  <c r="BP430" i="87"/>
  <c r="BN430" i="87"/>
  <c r="BL430" i="87"/>
  <c r="BJ430" i="87"/>
  <c r="BH430" i="87"/>
  <c r="CE430" i="87" s="1"/>
  <c r="Z430" i="87"/>
  <c r="BB430" i="87" s="1"/>
  <c r="P430" i="87"/>
  <c r="D430" i="87" s="1"/>
  <c r="C430" i="87"/>
  <c r="N430" i="87" s="1"/>
  <c r="BB420" i="74"/>
  <c r="BB419" i="74" s="1"/>
  <c r="BB418" i="74" s="1"/>
  <c r="BB417" i="74" s="1"/>
  <c r="BB416" i="74" s="1"/>
  <c r="BB415" i="74" s="1"/>
  <c r="BB414" i="74" s="1"/>
  <c r="K416" i="74"/>
  <c r="R417" i="74"/>
  <c r="L406" i="74"/>
  <c r="Q407" i="74"/>
  <c r="B539" i="74"/>
  <c r="S425" i="74"/>
  <c r="J425" i="74" s="1"/>
  <c r="V425" i="74"/>
  <c r="A425" i="74"/>
  <c r="AA417" i="74"/>
  <c r="AB417" i="74" s="1"/>
  <c r="Y417" i="74"/>
  <c r="AA418" i="74"/>
  <c r="AB418" i="74" s="1"/>
  <c r="Y418" i="74"/>
  <c r="AA416" i="74"/>
  <c r="AB416" i="74" s="1"/>
  <c r="Y416" i="74"/>
  <c r="Z428" i="74"/>
  <c r="BG428" i="74"/>
  <c r="BI428" i="74"/>
  <c r="BK428" i="74"/>
  <c r="BM428" i="74"/>
  <c r="BO428" i="74"/>
  <c r="BQ428" i="74"/>
  <c r="BS428" i="74"/>
  <c r="BU428" i="74"/>
  <c r="BW428" i="74"/>
  <c r="BY428" i="74"/>
  <c r="CA428" i="74"/>
  <c r="CC428" i="74"/>
  <c r="C428" i="74"/>
  <c r="N428" i="74" s="1"/>
  <c r="BH428" i="74"/>
  <c r="BJ428" i="74"/>
  <c r="BL428" i="74"/>
  <c r="BN428" i="74"/>
  <c r="BP428" i="74"/>
  <c r="BR428" i="74"/>
  <c r="BT428" i="74"/>
  <c r="BV428" i="74"/>
  <c r="BX428" i="74"/>
  <c r="BZ428" i="74"/>
  <c r="CB428" i="74"/>
  <c r="CD428" i="74"/>
  <c r="M424" i="74"/>
  <c r="AA419" i="74"/>
  <c r="AB419" i="74" s="1"/>
  <c r="Y419" i="74"/>
  <c r="S419" i="74"/>
  <c r="J419" i="74" s="1"/>
  <c r="AA415" i="74"/>
  <c r="AB415" i="74" s="1"/>
  <c r="Y415" i="74"/>
  <c r="CE427" i="74"/>
  <c r="P427" i="74" s="1"/>
  <c r="D427" i="74" s="1"/>
  <c r="AA414" i="74"/>
  <c r="AB414" i="74" s="1"/>
  <c r="Y414" i="74"/>
  <c r="AD403" i="87" l="1"/>
  <c r="AC404" i="87"/>
  <c r="W430" i="87"/>
  <c r="S430" i="87"/>
  <c r="L430" i="87"/>
  <c r="V430" i="87"/>
  <c r="R430" i="87"/>
  <c r="K430" i="87"/>
  <c r="A430" i="87"/>
  <c r="CF430" i="87"/>
  <c r="E430" i="87" s="1"/>
  <c r="U429" i="87"/>
  <c r="J429" i="87"/>
  <c r="T428" i="87"/>
  <c r="B432" i="87"/>
  <c r="CD431" i="87"/>
  <c r="CB431" i="87"/>
  <c r="BZ431" i="87"/>
  <c r="BX431" i="87"/>
  <c r="BV431" i="87"/>
  <c r="BT431" i="87"/>
  <c r="BR431" i="87"/>
  <c r="BP431" i="87"/>
  <c r="BN431" i="87"/>
  <c r="BL431" i="87"/>
  <c r="BJ431" i="87"/>
  <c r="BH431" i="87"/>
  <c r="Z431" i="87"/>
  <c r="BB431" i="87" s="1"/>
  <c r="P431" i="87"/>
  <c r="D431" i="87" s="1"/>
  <c r="C431" i="87"/>
  <c r="N431" i="87" s="1"/>
  <c r="CC431" i="87"/>
  <c r="CA431" i="87"/>
  <c r="BY431" i="87"/>
  <c r="BW431" i="87"/>
  <c r="BU431" i="87"/>
  <c r="BS431" i="87"/>
  <c r="BQ431" i="87"/>
  <c r="BO431" i="87"/>
  <c r="BM431" i="87"/>
  <c r="BK431" i="87"/>
  <c r="BI431" i="87"/>
  <c r="BG431" i="87"/>
  <c r="AE431" i="87"/>
  <c r="AG430" i="87"/>
  <c r="AH430" i="87" s="1"/>
  <c r="AI430" i="87" s="1"/>
  <c r="AJ430" i="87" s="1"/>
  <c r="AK430" i="87" s="1"/>
  <c r="AL430" i="87" s="1"/>
  <c r="AM430" i="87" s="1"/>
  <c r="AN430" i="87" s="1"/>
  <c r="AO430" i="87" s="1"/>
  <c r="AP430" i="87" s="1"/>
  <c r="AQ430" i="87" s="1"/>
  <c r="AR430" i="87" s="1"/>
  <c r="AS430" i="87" s="1"/>
  <c r="AT430" i="87" s="1"/>
  <c r="AU430" i="87" s="1"/>
  <c r="AV430" i="87" s="1"/>
  <c r="AW430" i="87" s="1"/>
  <c r="AX430" i="87" s="1"/>
  <c r="AY430" i="87" s="1"/>
  <c r="AZ430" i="87" s="1"/>
  <c r="BA430" i="87" s="1"/>
  <c r="X429" i="87"/>
  <c r="Y429" i="87" s="1"/>
  <c r="AA429" i="87"/>
  <c r="AB429" i="87" s="1"/>
  <c r="Q429" i="87"/>
  <c r="Q408" i="74"/>
  <c r="L407" i="74"/>
  <c r="K417" i="74"/>
  <c r="R418" i="74"/>
  <c r="B540" i="74"/>
  <c r="U419" i="74"/>
  <c r="U420" i="74" s="1"/>
  <c r="U421" i="74" s="1"/>
  <c r="U422" i="74" s="1"/>
  <c r="U423" i="74" s="1"/>
  <c r="U424" i="74" s="1"/>
  <c r="U425" i="74" s="1"/>
  <c r="CF427" i="74"/>
  <c r="E427" i="74" s="1"/>
  <c r="CE428" i="74"/>
  <c r="P428" i="74" s="1"/>
  <c r="D428" i="74" s="1"/>
  <c r="Z429" i="74"/>
  <c r="BG429" i="74"/>
  <c r="BI429" i="74"/>
  <c r="BK429" i="74"/>
  <c r="BM429" i="74"/>
  <c r="BO429" i="74"/>
  <c r="BQ429" i="74"/>
  <c r="BS429" i="74"/>
  <c r="BU429" i="74"/>
  <c r="BW429" i="74"/>
  <c r="BY429" i="74"/>
  <c r="CA429" i="74"/>
  <c r="CC429" i="74"/>
  <c r="C429" i="74"/>
  <c r="N429" i="74" s="1"/>
  <c r="BH429" i="74"/>
  <c r="BJ429" i="74"/>
  <c r="BL429" i="74"/>
  <c r="BN429" i="74"/>
  <c r="BP429" i="74"/>
  <c r="BR429" i="74"/>
  <c r="BT429" i="74"/>
  <c r="BV429" i="74"/>
  <c r="BX429" i="74"/>
  <c r="BZ429" i="74"/>
  <c r="CB429" i="74"/>
  <c r="CD429" i="74"/>
  <c r="M425" i="74"/>
  <c r="AD404" i="87" l="1"/>
  <c r="AC405" i="87"/>
  <c r="T429" i="87"/>
  <c r="U430" i="87"/>
  <c r="J430" i="87"/>
  <c r="AG431" i="87"/>
  <c r="AH431" i="87" s="1"/>
  <c r="AI431" i="87" s="1"/>
  <c r="AJ431" i="87" s="1"/>
  <c r="AK431" i="87" s="1"/>
  <c r="AL431" i="87" s="1"/>
  <c r="AM431" i="87" s="1"/>
  <c r="AN431" i="87" s="1"/>
  <c r="AO431" i="87" s="1"/>
  <c r="AP431" i="87" s="1"/>
  <c r="AQ431" i="87" s="1"/>
  <c r="AR431" i="87" s="1"/>
  <c r="AS431" i="87" s="1"/>
  <c r="AT431" i="87" s="1"/>
  <c r="AU431" i="87" s="1"/>
  <c r="AV431" i="87" s="1"/>
  <c r="AW431" i="87" s="1"/>
  <c r="AX431" i="87" s="1"/>
  <c r="AY431" i="87" s="1"/>
  <c r="AZ431" i="87" s="1"/>
  <c r="BA431" i="87" s="1"/>
  <c r="V431" i="87"/>
  <c r="R431" i="87"/>
  <c r="K431" i="87"/>
  <c r="A431" i="87"/>
  <c r="W431" i="87"/>
  <c r="S431" i="87"/>
  <c r="L431" i="87"/>
  <c r="CE431" i="87"/>
  <c r="CF431" i="87" s="1"/>
  <c r="E431" i="87" s="1"/>
  <c r="CC432" i="87"/>
  <c r="CA432" i="87"/>
  <c r="BY432" i="87"/>
  <c r="BW432" i="87"/>
  <c r="BU432" i="87"/>
  <c r="BS432" i="87"/>
  <c r="BQ432" i="87"/>
  <c r="BO432" i="87"/>
  <c r="BM432" i="87"/>
  <c r="BK432" i="87"/>
  <c r="BI432" i="87"/>
  <c r="BG432" i="87"/>
  <c r="AE432" i="87"/>
  <c r="B433" i="87"/>
  <c r="CD432" i="87"/>
  <c r="CB432" i="87"/>
  <c r="BZ432" i="87"/>
  <c r="BX432" i="87"/>
  <c r="BV432" i="87"/>
  <c r="BT432" i="87"/>
  <c r="BR432" i="87"/>
  <c r="BP432" i="87"/>
  <c r="BN432" i="87"/>
  <c r="BL432" i="87"/>
  <c r="BJ432" i="87"/>
  <c r="BH432" i="87"/>
  <c r="CE432" i="87" s="1"/>
  <c r="Z432" i="87"/>
  <c r="BB432" i="87" s="1"/>
  <c r="P432" i="87"/>
  <c r="D432" i="87" s="1"/>
  <c r="C432" i="87"/>
  <c r="N432" i="87" s="1"/>
  <c r="AA430" i="87"/>
  <c r="AB430" i="87" s="1"/>
  <c r="Q430" i="87"/>
  <c r="X430" i="87"/>
  <c r="Y430" i="87" s="1"/>
  <c r="K418" i="74"/>
  <c r="R419" i="74"/>
  <c r="L408" i="74"/>
  <c r="Q409" i="74"/>
  <c r="B541" i="74"/>
  <c r="CF428" i="74"/>
  <c r="E428" i="74" s="1"/>
  <c r="Z430" i="74"/>
  <c r="BG430" i="74"/>
  <c r="BI430" i="74"/>
  <c r="BK430" i="74"/>
  <c r="BM430" i="74"/>
  <c r="BO430" i="74"/>
  <c r="BQ430" i="74"/>
  <c r="BS430" i="74"/>
  <c r="BU430" i="74"/>
  <c r="BW430" i="74"/>
  <c r="BY430" i="74"/>
  <c r="CA430" i="74"/>
  <c r="CC430" i="74"/>
  <c r="C430" i="74"/>
  <c r="N430" i="74" s="1"/>
  <c r="BH430" i="74"/>
  <c r="BJ430" i="74"/>
  <c r="BL430" i="74"/>
  <c r="BN430" i="74"/>
  <c r="BP430" i="74"/>
  <c r="BR430" i="74"/>
  <c r="BT430" i="74"/>
  <c r="BV430" i="74"/>
  <c r="BX430" i="74"/>
  <c r="BZ430" i="74"/>
  <c r="CB430" i="74"/>
  <c r="CD430" i="74"/>
  <c r="CE429" i="74"/>
  <c r="P429" i="74" s="1"/>
  <c r="D429" i="74" s="1"/>
  <c r="AD405" i="87" l="1"/>
  <c r="AC406" i="87"/>
  <c r="CF432" i="87"/>
  <c r="E432" i="87" s="1"/>
  <c r="U431" i="87"/>
  <c r="J431" i="87"/>
  <c r="AG432" i="87"/>
  <c r="AH432" i="87" s="1"/>
  <c r="AI432" i="87" s="1"/>
  <c r="AJ432" i="87" s="1"/>
  <c r="AK432" i="87" s="1"/>
  <c r="AL432" i="87" s="1"/>
  <c r="AM432" i="87" s="1"/>
  <c r="AN432" i="87" s="1"/>
  <c r="AO432" i="87" s="1"/>
  <c r="AP432" i="87" s="1"/>
  <c r="AQ432" i="87" s="1"/>
  <c r="AR432" i="87" s="1"/>
  <c r="AS432" i="87" s="1"/>
  <c r="AT432" i="87" s="1"/>
  <c r="AU432" i="87" s="1"/>
  <c r="AV432" i="87" s="1"/>
  <c r="AW432" i="87" s="1"/>
  <c r="AX432" i="87" s="1"/>
  <c r="AY432" i="87" s="1"/>
  <c r="AZ432" i="87" s="1"/>
  <c r="BA432" i="87" s="1"/>
  <c r="X431" i="87"/>
  <c r="Y431" i="87" s="1"/>
  <c r="AA431" i="87"/>
  <c r="AB431" i="87" s="1"/>
  <c r="Q431" i="87"/>
  <c r="W432" i="87"/>
  <c r="S432" i="87"/>
  <c r="L432" i="87"/>
  <c r="V432" i="87"/>
  <c r="R432" i="87"/>
  <c r="K432" i="87"/>
  <c r="A432" i="87"/>
  <c r="B434" i="87"/>
  <c r="CD433" i="87"/>
  <c r="CB433" i="87"/>
  <c r="BZ433" i="87"/>
  <c r="BX433" i="87"/>
  <c r="BV433" i="87"/>
  <c r="BT433" i="87"/>
  <c r="BR433" i="87"/>
  <c r="BP433" i="87"/>
  <c r="BN433" i="87"/>
  <c r="BL433" i="87"/>
  <c r="BJ433" i="87"/>
  <c r="BH433" i="87"/>
  <c r="Z433" i="87"/>
  <c r="BB433" i="87" s="1"/>
  <c r="P433" i="87"/>
  <c r="D433" i="87" s="1"/>
  <c r="C433" i="87"/>
  <c r="N433" i="87" s="1"/>
  <c r="CC433" i="87"/>
  <c r="CA433" i="87"/>
  <c r="BY433" i="87"/>
  <c r="BW433" i="87"/>
  <c r="BU433" i="87"/>
  <c r="BS433" i="87"/>
  <c r="BQ433" i="87"/>
  <c r="BO433" i="87"/>
  <c r="BM433" i="87"/>
  <c r="BK433" i="87"/>
  <c r="BI433" i="87"/>
  <c r="BG433" i="87"/>
  <c r="AE433" i="87"/>
  <c r="T430" i="87"/>
  <c r="L409" i="74"/>
  <c r="Q410" i="74"/>
  <c r="R420" i="74"/>
  <c r="K419" i="74"/>
  <c r="B542" i="74"/>
  <c r="CE430" i="74"/>
  <c r="P430" i="74" s="1"/>
  <c r="D430" i="74" s="1"/>
  <c r="Z431" i="74"/>
  <c r="BG431" i="74"/>
  <c r="BI431" i="74"/>
  <c r="BK431" i="74"/>
  <c r="BM431" i="74"/>
  <c r="BO431" i="74"/>
  <c r="BQ431" i="74"/>
  <c r="BS431" i="74"/>
  <c r="BU431" i="74"/>
  <c r="BW431" i="74"/>
  <c r="BY431" i="74"/>
  <c r="CA431" i="74"/>
  <c r="CC431" i="74"/>
  <c r="C431" i="74"/>
  <c r="N431" i="74" s="1"/>
  <c r="BH431" i="74"/>
  <c r="BJ431" i="74"/>
  <c r="BL431" i="74"/>
  <c r="BN431" i="74"/>
  <c r="BP431" i="74"/>
  <c r="BR431" i="74"/>
  <c r="BT431" i="74"/>
  <c r="BV431" i="74"/>
  <c r="BX431" i="74"/>
  <c r="BZ431" i="74"/>
  <c r="CB431" i="74"/>
  <c r="CD431" i="74"/>
  <c r="S428" i="74"/>
  <c r="J428" i="74" s="1"/>
  <c r="V428" i="74"/>
  <c r="A428" i="74"/>
  <c r="CF430" i="74"/>
  <c r="E430" i="74" s="1"/>
  <c r="CF429" i="74"/>
  <c r="E429" i="74" s="1"/>
  <c r="AD406" i="87" l="1"/>
  <c r="AC407" i="87"/>
  <c r="AA432" i="87"/>
  <c r="AB432" i="87" s="1"/>
  <c r="Q432" i="87"/>
  <c r="X432" i="87"/>
  <c r="Y432" i="87" s="1"/>
  <c r="T431" i="87"/>
  <c r="AG433" i="87"/>
  <c r="AH433" i="87" s="1"/>
  <c r="AI433" i="87" s="1"/>
  <c r="AJ433" i="87" s="1"/>
  <c r="AK433" i="87" s="1"/>
  <c r="AL433" i="87" s="1"/>
  <c r="AM433" i="87" s="1"/>
  <c r="AN433" i="87" s="1"/>
  <c r="AO433" i="87" s="1"/>
  <c r="AP433" i="87" s="1"/>
  <c r="AQ433" i="87" s="1"/>
  <c r="AR433" i="87" s="1"/>
  <c r="AS433" i="87" s="1"/>
  <c r="AT433" i="87" s="1"/>
  <c r="AU433" i="87" s="1"/>
  <c r="AV433" i="87" s="1"/>
  <c r="AW433" i="87" s="1"/>
  <c r="AX433" i="87" s="1"/>
  <c r="AY433" i="87" s="1"/>
  <c r="AZ433" i="87" s="1"/>
  <c r="BA433" i="87" s="1"/>
  <c r="V433" i="87"/>
  <c r="R433" i="87"/>
  <c r="K433" i="87"/>
  <c r="A433" i="87"/>
  <c r="W433" i="87"/>
  <c r="S433" i="87"/>
  <c r="L433" i="87"/>
  <c r="CE433" i="87"/>
  <c r="CF433" i="87" s="1"/>
  <c r="E433" i="87" s="1"/>
  <c r="CC434" i="87"/>
  <c r="CA434" i="87"/>
  <c r="BY434" i="87"/>
  <c r="BW434" i="87"/>
  <c r="BU434" i="87"/>
  <c r="BS434" i="87"/>
  <c r="BQ434" i="87"/>
  <c r="BO434" i="87"/>
  <c r="BM434" i="87"/>
  <c r="BK434" i="87"/>
  <c r="BI434" i="87"/>
  <c r="BG434" i="87"/>
  <c r="AE434" i="87"/>
  <c r="B435" i="87"/>
  <c r="CD434" i="87"/>
  <c r="CB434" i="87"/>
  <c r="BZ434" i="87"/>
  <c r="BX434" i="87"/>
  <c r="BV434" i="87"/>
  <c r="BT434" i="87"/>
  <c r="BR434" i="87"/>
  <c r="BP434" i="87"/>
  <c r="BN434" i="87"/>
  <c r="BL434" i="87"/>
  <c r="BJ434" i="87"/>
  <c r="BH434" i="87"/>
  <c r="CE434" i="87" s="1"/>
  <c r="Z434" i="87"/>
  <c r="BB434" i="87" s="1"/>
  <c r="P434" i="87"/>
  <c r="D434" i="87" s="1"/>
  <c r="C434" i="87"/>
  <c r="N434" i="87" s="1"/>
  <c r="U432" i="87"/>
  <c r="J432" i="87"/>
  <c r="R421" i="74"/>
  <c r="K420" i="74"/>
  <c r="L410" i="74"/>
  <c r="Q411" i="74"/>
  <c r="B543" i="74"/>
  <c r="M428" i="74"/>
  <c r="CE431" i="74"/>
  <c r="P431" i="74" s="1"/>
  <c r="D431" i="74" s="1"/>
  <c r="V427" i="74"/>
  <c r="A427" i="74"/>
  <c r="S429" i="74"/>
  <c r="J429" i="74" s="1"/>
  <c r="V429" i="74"/>
  <c r="A429" i="74"/>
  <c r="CF431" i="74"/>
  <c r="E431" i="74" s="1"/>
  <c r="Z432" i="74"/>
  <c r="BG432" i="74"/>
  <c r="BI432" i="74"/>
  <c r="BK432" i="74"/>
  <c r="BM432" i="74"/>
  <c r="BO432" i="74"/>
  <c r="BQ432" i="74"/>
  <c r="BS432" i="74"/>
  <c r="BU432" i="74"/>
  <c r="BW432" i="74"/>
  <c r="BY432" i="74"/>
  <c r="CA432" i="74"/>
  <c r="CC432" i="74"/>
  <c r="C432" i="74"/>
  <c r="N432" i="74" s="1"/>
  <c r="BH432" i="74"/>
  <c r="BJ432" i="74"/>
  <c r="BL432" i="74"/>
  <c r="BN432" i="74"/>
  <c r="BP432" i="74"/>
  <c r="BR432" i="74"/>
  <c r="BT432" i="74"/>
  <c r="BV432" i="74"/>
  <c r="BX432" i="74"/>
  <c r="BZ432" i="74"/>
  <c r="CB432" i="74"/>
  <c r="CD432" i="74"/>
  <c r="V426" i="74"/>
  <c r="A426" i="74"/>
  <c r="AD407" i="87" l="1"/>
  <c r="AC408" i="87"/>
  <c r="B436" i="87"/>
  <c r="CD435" i="87"/>
  <c r="CB435" i="87"/>
  <c r="BZ435" i="87"/>
  <c r="BX435" i="87"/>
  <c r="BV435" i="87"/>
  <c r="BT435" i="87"/>
  <c r="BR435" i="87"/>
  <c r="BP435" i="87"/>
  <c r="BN435" i="87"/>
  <c r="BL435" i="87"/>
  <c r="BJ435" i="87"/>
  <c r="BH435" i="87"/>
  <c r="Z435" i="87"/>
  <c r="BB435" i="87" s="1"/>
  <c r="P435" i="87"/>
  <c r="D435" i="87" s="1"/>
  <c r="C435" i="87"/>
  <c r="N435" i="87" s="1"/>
  <c r="CC435" i="87"/>
  <c r="CA435" i="87"/>
  <c r="BY435" i="87"/>
  <c r="BW435" i="87"/>
  <c r="BU435" i="87"/>
  <c r="BS435" i="87"/>
  <c r="BQ435" i="87"/>
  <c r="BO435" i="87"/>
  <c r="BM435" i="87"/>
  <c r="BK435" i="87"/>
  <c r="BI435" i="87"/>
  <c r="BG435" i="87"/>
  <c r="AE435" i="87"/>
  <c r="CF434" i="87"/>
  <c r="E434" i="87" s="1"/>
  <c r="U433" i="87"/>
  <c r="J433" i="87"/>
  <c r="T432" i="87"/>
  <c r="AG434" i="87"/>
  <c r="AH434" i="87" s="1"/>
  <c r="AI434" i="87" s="1"/>
  <c r="AJ434" i="87" s="1"/>
  <c r="AK434" i="87" s="1"/>
  <c r="AL434" i="87" s="1"/>
  <c r="AM434" i="87" s="1"/>
  <c r="AN434" i="87" s="1"/>
  <c r="AO434" i="87" s="1"/>
  <c r="AP434" i="87" s="1"/>
  <c r="AQ434" i="87" s="1"/>
  <c r="AR434" i="87" s="1"/>
  <c r="AS434" i="87" s="1"/>
  <c r="AT434" i="87" s="1"/>
  <c r="AU434" i="87" s="1"/>
  <c r="AV434" i="87" s="1"/>
  <c r="AW434" i="87" s="1"/>
  <c r="AX434" i="87" s="1"/>
  <c r="AY434" i="87" s="1"/>
  <c r="AZ434" i="87" s="1"/>
  <c r="BA434" i="87" s="1"/>
  <c r="X433" i="87"/>
  <c r="Y433" i="87" s="1"/>
  <c r="AA433" i="87"/>
  <c r="AB433" i="87" s="1"/>
  <c r="Q433" i="87"/>
  <c r="W434" i="87"/>
  <c r="S434" i="87"/>
  <c r="L434" i="87"/>
  <c r="V434" i="87"/>
  <c r="R434" i="87"/>
  <c r="K434" i="87"/>
  <c r="A434" i="87"/>
  <c r="W422" i="74"/>
  <c r="X422" i="74" s="1"/>
  <c r="W423" i="74"/>
  <c r="X423" i="74" s="1"/>
  <c r="W426" i="74"/>
  <c r="X426" i="74" s="1"/>
  <c r="W424" i="74"/>
  <c r="X424" i="74" s="1"/>
  <c r="W425" i="74"/>
  <c r="X425" i="74" s="1"/>
  <c r="W421" i="74"/>
  <c r="X421" i="74" s="1"/>
  <c r="W427" i="74"/>
  <c r="X427" i="74" s="1"/>
  <c r="Q412" i="74"/>
  <c r="L411" i="74"/>
  <c r="R422" i="74"/>
  <c r="K421" i="74"/>
  <c r="B544" i="74"/>
  <c r="S430" i="74"/>
  <c r="J430" i="74" s="1"/>
  <c r="V430" i="74"/>
  <c r="A430" i="74"/>
  <c r="CE432" i="74"/>
  <c r="P432" i="74" s="1"/>
  <c r="D432" i="74" s="1"/>
  <c r="Z433" i="74"/>
  <c r="BG433" i="74"/>
  <c r="BI433" i="74"/>
  <c r="BK433" i="74"/>
  <c r="BM433" i="74"/>
  <c r="BO433" i="74"/>
  <c r="BQ433" i="74"/>
  <c r="BS433" i="74"/>
  <c r="BU433" i="74"/>
  <c r="BW433" i="74"/>
  <c r="BY433" i="74"/>
  <c r="CA433" i="74"/>
  <c r="CC433" i="74"/>
  <c r="C433" i="74"/>
  <c r="N433" i="74" s="1"/>
  <c r="BH433" i="74"/>
  <c r="BJ433" i="74"/>
  <c r="BL433" i="74"/>
  <c r="BN433" i="74"/>
  <c r="BP433" i="74"/>
  <c r="BR433" i="74"/>
  <c r="BT433" i="74"/>
  <c r="BV433" i="74"/>
  <c r="BX433" i="74"/>
  <c r="BZ433" i="74"/>
  <c r="CB433" i="74"/>
  <c r="CD433" i="74"/>
  <c r="M429" i="74"/>
  <c r="AD408" i="87" l="1"/>
  <c r="AC409" i="87"/>
  <c r="AA434" i="87"/>
  <c r="AB434" i="87" s="1"/>
  <c r="Q434" i="87"/>
  <c r="X434" i="87"/>
  <c r="Y434" i="87" s="1"/>
  <c r="U434" i="87"/>
  <c r="J434" i="87"/>
  <c r="T433" i="87"/>
  <c r="AG435" i="87"/>
  <c r="AH435" i="87" s="1"/>
  <c r="AI435" i="87" s="1"/>
  <c r="AJ435" i="87" s="1"/>
  <c r="AK435" i="87" s="1"/>
  <c r="AL435" i="87" s="1"/>
  <c r="AM435" i="87" s="1"/>
  <c r="AN435" i="87" s="1"/>
  <c r="AO435" i="87" s="1"/>
  <c r="AP435" i="87" s="1"/>
  <c r="AQ435" i="87" s="1"/>
  <c r="AR435" i="87" s="1"/>
  <c r="AS435" i="87" s="1"/>
  <c r="AT435" i="87" s="1"/>
  <c r="AU435" i="87" s="1"/>
  <c r="AV435" i="87" s="1"/>
  <c r="AW435" i="87" s="1"/>
  <c r="AX435" i="87" s="1"/>
  <c r="AY435" i="87" s="1"/>
  <c r="AZ435" i="87" s="1"/>
  <c r="BA435" i="87" s="1"/>
  <c r="V435" i="87"/>
  <c r="R435" i="87"/>
  <c r="K435" i="87"/>
  <c r="A435" i="87"/>
  <c r="W435" i="87"/>
  <c r="S435" i="87"/>
  <c r="L435" i="87"/>
  <c r="CE435" i="87"/>
  <c r="CF435" i="87" s="1"/>
  <c r="E435" i="87" s="1"/>
  <c r="CC436" i="87"/>
  <c r="CA436" i="87"/>
  <c r="BY436" i="87"/>
  <c r="BW436" i="87"/>
  <c r="BU436" i="87"/>
  <c r="BS436" i="87"/>
  <c r="BQ436" i="87"/>
  <c r="BO436" i="87"/>
  <c r="BM436" i="87"/>
  <c r="BK436" i="87"/>
  <c r="BI436" i="87"/>
  <c r="BG436" i="87"/>
  <c r="AE436" i="87"/>
  <c r="B437" i="87"/>
  <c r="CD436" i="87"/>
  <c r="CB436" i="87"/>
  <c r="BZ436" i="87"/>
  <c r="BX436" i="87"/>
  <c r="BV436" i="87"/>
  <c r="BT436" i="87"/>
  <c r="BR436" i="87"/>
  <c r="BP436" i="87"/>
  <c r="BN436" i="87"/>
  <c r="BL436" i="87"/>
  <c r="BJ436" i="87"/>
  <c r="BH436" i="87"/>
  <c r="CE436" i="87" s="1"/>
  <c r="Z436" i="87"/>
  <c r="BB436" i="87" s="1"/>
  <c r="P436" i="87"/>
  <c r="D436" i="87" s="1"/>
  <c r="C436" i="87"/>
  <c r="N436" i="87" s="1"/>
  <c r="R423" i="74"/>
  <c r="K422" i="74"/>
  <c r="L412" i="74"/>
  <c r="Q413" i="74"/>
  <c r="B545" i="74"/>
  <c r="CF432" i="74"/>
  <c r="E432" i="74" s="1"/>
  <c r="CE433" i="74"/>
  <c r="P433" i="74" s="1"/>
  <c r="D433" i="74" s="1"/>
  <c r="AA425" i="74"/>
  <c r="AB425" i="74" s="1"/>
  <c r="Y425" i="74"/>
  <c r="AA424" i="74"/>
  <c r="AB424" i="74" s="1"/>
  <c r="Y424" i="74"/>
  <c r="AA427" i="74"/>
  <c r="AB427" i="74" s="1"/>
  <c r="Y427" i="74"/>
  <c r="S427" i="74"/>
  <c r="J427" i="74" s="1"/>
  <c r="M430" i="74"/>
  <c r="AA426" i="74"/>
  <c r="AB426" i="74" s="1"/>
  <c r="Y426" i="74"/>
  <c r="S426" i="74"/>
  <c r="J426" i="74" s="1"/>
  <c r="CF433" i="74"/>
  <c r="E433" i="74" s="1"/>
  <c r="Z434" i="74"/>
  <c r="BG434" i="74"/>
  <c r="BI434" i="74"/>
  <c r="BK434" i="74"/>
  <c r="BM434" i="74"/>
  <c r="BO434" i="74"/>
  <c r="BQ434" i="74"/>
  <c r="BS434" i="74"/>
  <c r="BU434" i="74"/>
  <c r="BW434" i="74"/>
  <c r="BY434" i="74"/>
  <c r="CA434" i="74"/>
  <c r="CC434" i="74"/>
  <c r="C434" i="74"/>
  <c r="N434" i="74" s="1"/>
  <c r="BH434" i="74"/>
  <c r="BJ434" i="74"/>
  <c r="BL434" i="74"/>
  <c r="BN434" i="74"/>
  <c r="BP434" i="74"/>
  <c r="BR434" i="74"/>
  <c r="BT434" i="74"/>
  <c r="BV434" i="74"/>
  <c r="BX434" i="74"/>
  <c r="BZ434" i="74"/>
  <c r="CB434" i="74"/>
  <c r="CD434" i="74"/>
  <c r="AA423" i="74"/>
  <c r="AB423" i="74" s="1"/>
  <c r="Y423" i="74"/>
  <c r="AA422" i="74"/>
  <c r="AB422" i="74" s="1"/>
  <c r="Y422" i="74"/>
  <c r="S431" i="74"/>
  <c r="J431" i="74" s="1"/>
  <c r="V431" i="74"/>
  <c r="A431" i="74"/>
  <c r="AA421" i="74"/>
  <c r="AB421" i="74" s="1"/>
  <c r="Y421" i="74"/>
  <c r="AD409" i="87" l="1"/>
  <c r="AC410" i="87"/>
  <c r="W436" i="87"/>
  <c r="S436" i="87"/>
  <c r="L436" i="87"/>
  <c r="V436" i="87"/>
  <c r="R436" i="87"/>
  <c r="K436" i="87"/>
  <c r="A436" i="87"/>
  <c r="B438" i="87"/>
  <c r="CD437" i="87"/>
  <c r="CB437" i="87"/>
  <c r="BZ437" i="87"/>
  <c r="BX437" i="87"/>
  <c r="BV437" i="87"/>
  <c r="BT437" i="87"/>
  <c r="BR437" i="87"/>
  <c r="BP437" i="87"/>
  <c r="BN437" i="87"/>
  <c r="BL437" i="87"/>
  <c r="BJ437" i="87"/>
  <c r="BH437" i="87"/>
  <c r="Z437" i="87"/>
  <c r="BB437" i="87" s="1"/>
  <c r="P437" i="87"/>
  <c r="D437" i="87" s="1"/>
  <c r="C437" i="87"/>
  <c r="N437" i="87" s="1"/>
  <c r="CC437" i="87"/>
  <c r="CA437" i="87"/>
  <c r="BY437" i="87"/>
  <c r="BW437" i="87"/>
  <c r="BU437" i="87"/>
  <c r="BS437" i="87"/>
  <c r="BQ437" i="87"/>
  <c r="BO437" i="87"/>
  <c r="BM437" i="87"/>
  <c r="BK437" i="87"/>
  <c r="BI437" i="87"/>
  <c r="BG437" i="87"/>
  <c r="AE437" i="87"/>
  <c r="T434" i="87"/>
  <c r="CF436" i="87"/>
  <c r="E436" i="87" s="1"/>
  <c r="U435" i="87"/>
  <c r="J435" i="87"/>
  <c r="AG436" i="87"/>
  <c r="AH436" i="87" s="1"/>
  <c r="AI436" i="87" s="1"/>
  <c r="AJ436" i="87" s="1"/>
  <c r="AK436" i="87" s="1"/>
  <c r="AL436" i="87" s="1"/>
  <c r="AM436" i="87" s="1"/>
  <c r="AN436" i="87" s="1"/>
  <c r="AO436" i="87" s="1"/>
  <c r="AP436" i="87" s="1"/>
  <c r="AQ436" i="87" s="1"/>
  <c r="AR436" i="87" s="1"/>
  <c r="AS436" i="87" s="1"/>
  <c r="AT436" i="87" s="1"/>
  <c r="AU436" i="87" s="1"/>
  <c r="AV436" i="87" s="1"/>
  <c r="AW436" i="87" s="1"/>
  <c r="AX436" i="87" s="1"/>
  <c r="AY436" i="87" s="1"/>
  <c r="AZ436" i="87" s="1"/>
  <c r="BA436" i="87" s="1"/>
  <c r="X435" i="87"/>
  <c r="Y435" i="87" s="1"/>
  <c r="AA435" i="87"/>
  <c r="AB435" i="87" s="1"/>
  <c r="Q435" i="87"/>
  <c r="BB427" i="74"/>
  <c r="BB426" i="74" s="1"/>
  <c r="BB425" i="74" s="1"/>
  <c r="BB424" i="74" s="1"/>
  <c r="BB423" i="74" s="1"/>
  <c r="BB422" i="74" s="1"/>
  <c r="BB421" i="74" s="1"/>
  <c r="Q414" i="74"/>
  <c r="L413" i="74"/>
  <c r="R424" i="74"/>
  <c r="K423" i="74"/>
  <c r="B546" i="74"/>
  <c r="S432" i="74"/>
  <c r="J432" i="74" s="1"/>
  <c r="V432" i="74"/>
  <c r="A432" i="74"/>
  <c r="CE434" i="74"/>
  <c r="P434" i="74" s="1"/>
  <c r="D434" i="74" s="1"/>
  <c r="Z435" i="74"/>
  <c r="BG435" i="74"/>
  <c r="BI435" i="74"/>
  <c r="BK435" i="74"/>
  <c r="BM435" i="74"/>
  <c r="BO435" i="74"/>
  <c r="BQ435" i="74"/>
  <c r="BS435" i="74"/>
  <c r="BU435" i="74"/>
  <c r="BW435" i="74"/>
  <c r="BY435" i="74"/>
  <c r="CA435" i="74"/>
  <c r="CC435" i="74"/>
  <c r="C435" i="74"/>
  <c r="N435" i="74" s="1"/>
  <c r="BH435" i="74"/>
  <c r="BJ435" i="74"/>
  <c r="BL435" i="74"/>
  <c r="BN435" i="74"/>
  <c r="BP435" i="74"/>
  <c r="BR435" i="74"/>
  <c r="BT435" i="74"/>
  <c r="BV435" i="74"/>
  <c r="BX435" i="74"/>
  <c r="BZ435" i="74"/>
  <c r="CB435" i="74"/>
  <c r="CD435" i="74"/>
  <c r="U426" i="74"/>
  <c r="U427" i="74" s="1"/>
  <c r="U428" i="74" s="1"/>
  <c r="U429" i="74" s="1"/>
  <c r="U430" i="74" s="1"/>
  <c r="U431" i="74" s="1"/>
  <c r="M431" i="74"/>
  <c r="AD410" i="87" l="1"/>
  <c r="AC411" i="87"/>
  <c r="AG437" i="87"/>
  <c r="AH437" i="87" s="1"/>
  <c r="AI437" i="87" s="1"/>
  <c r="AJ437" i="87" s="1"/>
  <c r="AK437" i="87" s="1"/>
  <c r="AL437" i="87" s="1"/>
  <c r="AM437" i="87" s="1"/>
  <c r="AN437" i="87" s="1"/>
  <c r="AO437" i="87" s="1"/>
  <c r="AP437" i="87" s="1"/>
  <c r="AQ437" i="87" s="1"/>
  <c r="AR437" i="87" s="1"/>
  <c r="AS437" i="87" s="1"/>
  <c r="AT437" i="87" s="1"/>
  <c r="AU437" i="87" s="1"/>
  <c r="AV437" i="87" s="1"/>
  <c r="AW437" i="87" s="1"/>
  <c r="AX437" i="87" s="1"/>
  <c r="AY437" i="87" s="1"/>
  <c r="AZ437" i="87" s="1"/>
  <c r="BA437" i="87" s="1"/>
  <c r="V437" i="87"/>
  <c r="R437" i="87"/>
  <c r="K437" i="87"/>
  <c r="A437" i="87"/>
  <c r="W437" i="87"/>
  <c r="S437" i="87"/>
  <c r="L437" i="87"/>
  <c r="CE437" i="87"/>
  <c r="CC438" i="87"/>
  <c r="CA438" i="87"/>
  <c r="BY438" i="87"/>
  <c r="BW438" i="87"/>
  <c r="BU438" i="87"/>
  <c r="BS438" i="87"/>
  <c r="BQ438" i="87"/>
  <c r="BO438" i="87"/>
  <c r="BM438" i="87"/>
  <c r="BK438" i="87"/>
  <c r="BI438" i="87"/>
  <c r="BG438" i="87"/>
  <c r="AE438" i="87"/>
  <c r="B439" i="87"/>
  <c r="CD438" i="87"/>
  <c r="CB438" i="87"/>
  <c r="BZ438" i="87"/>
  <c r="BX438" i="87"/>
  <c r="BV438" i="87"/>
  <c r="BT438" i="87"/>
  <c r="BR438" i="87"/>
  <c r="BP438" i="87"/>
  <c r="BN438" i="87"/>
  <c r="BL438" i="87"/>
  <c r="BJ438" i="87"/>
  <c r="BH438" i="87"/>
  <c r="CE438" i="87" s="1"/>
  <c r="Z438" i="87"/>
  <c r="BB438" i="87" s="1"/>
  <c r="P438" i="87"/>
  <c r="D438" i="87" s="1"/>
  <c r="C438" i="87"/>
  <c r="N438" i="87" s="1"/>
  <c r="U436" i="87"/>
  <c r="J436" i="87"/>
  <c r="T435" i="87"/>
  <c r="CF437" i="87"/>
  <c r="E437" i="87" s="1"/>
  <c r="AA436" i="87"/>
  <c r="AB436" i="87" s="1"/>
  <c r="Q436" i="87"/>
  <c r="X436" i="87"/>
  <c r="Y436" i="87" s="1"/>
  <c r="K424" i="74"/>
  <c r="R425" i="74"/>
  <c r="L414" i="74"/>
  <c r="Q415" i="74"/>
  <c r="B547" i="74"/>
  <c r="CF434" i="74"/>
  <c r="E434" i="74" s="1"/>
  <c r="Z436" i="74"/>
  <c r="BG436" i="74"/>
  <c r="BI436" i="74"/>
  <c r="BK436" i="74"/>
  <c r="BM436" i="74"/>
  <c r="BO436" i="74"/>
  <c r="BQ436" i="74"/>
  <c r="BS436" i="74"/>
  <c r="BU436" i="74"/>
  <c r="BW436" i="74"/>
  <c r="BY436" i="74"/>
  <c r="CA436" i="74"/>
  <c r="CC436" i="74"/>
  <c r="C436" i="74"/>
  <c r="N436" i="74" s="1"/>
  <c r="BH436" i="74"/>
  <c r="BJ436" i="74"/>
  <c r="BL436" i="74"/>
  <c r="BN436" i="74"/>
  <c r="BP436" i="74"/>
  <c r="BR436" i="74"/>
  <c r="BT436" i="74"/>
  <c r="BV436" i="74"/>
  <c r="BX436" i="74"/>
  <c r="BZ436" i="74"/>
  <c r="CB436" i="74"/>
  <c r="CD436" i="74"/>
  <c r="M432" i="74"/>
  <c r="U432" i="74"/>
  <c r="CE435" i="74"/>
  <c r="P435" i="74" s="1"/>
  <c r="D435" i="74" s="1"/>
  <c r="AD411" i="87" l="1"/>
  <c r="AC412" i="87"/>
  <c r="CF438" i="87"/>
  <c r="E438" i="87" s="1"/>
  <c r="U437" i="87"/>
  <c r="J437" i="87"/>
  <c r="W438" i="87"/>
  <c r="S438" i="87"/>
  <c r="L438" i="87"/>
  <c r="V438" i="87"/>
  <c r="R438" i="87"/>
  <c r="K438" i="87"/>
  <c r="A438" i="87"/>
  <c r="B440" i="87"/>
  <c r="CD439" i="87"/>
  <c r="CB439" i="87"/>
  <c r="BZ439" i="87"/>
  <c r="BX439" i="87"/>
  <c r="BV439" i="87"/>
  <c r="BT439" i="87"/>
  <c r="BR439" i="87"/>
  <c r="BP439" i="87"/>
  <c r="BN439" i="87"/>
  <c r="BL439" i="87"/>
  <c r="BJ439" i="87"/>
  <c r="BH439" i="87"/>
  <c r="Z439" i="87"/>
  <c r="BB439" i="87" s="1"/>
  <c r="P439" i="87"/>
  <c r="D439" i="87" s="1"/>
  <c r="C439" i="87"/>
  <c r="N439" i="87" s="1"/>
  <c r="CC439" i="87"/>
  <c r="CA439" i="87"/>
  <c r="BY439" i="87"/>
  <c r="BW439" i="87"/>
  <c r="BU439" i="87"/>
  <c r="BS439" i="87"/>
  <c r="BQ439" i="87"/>
  <c r="BO439" i="87"/>
  <c r="BM439" i="87"/>
  <c r="BK439" i="87"/>
  <c r="BI439" i="87"/>
  <c r="BG439" i="87"/>
  <c r="AE439" i="87"/>
  <c r="T436" i="87"/>
  <c r="AG438" i="87"/>
  <c r="AH438" i="87" s="1"/>
  <c r="AI438" i="87" s="1"/>
  <c r="AJ438" i="87" s="1"/>
  <c r="AK438" i="87" s="1"/>
  <c r="AL438" i="87" s="1"/>
  <c r="AM438" i="87" s="1"/>
  <c r="AN438" i="87" s="1"/>
  <c r="AO438" i="87" s="1"/>
  <c r="AP438" i="87" s="1"/>
  <c r="AQ438" i="87" s="1"/>
  <c r="AR438" i="87" s="1"/>
  <c r="AS438" i="87" s="1"/>
  <c r="AT438" i="87" s="1"/>
  <c r="AU438" i="87" s="1"/>
  <c r="AV438" i="87" s="1"/>
  <c r="AW438" i="87" s="1"/>
  <c r="AX438" i="87" s="1"/>
  <c r="AY438" i="87" s="1"/>
  <c r="AZ438" i="87" s="1"/>
  <c r="BA438" i="87" s="1"/>
  <c r="X437" i="87"/>
  <c r="Y437" i="87" s="1"/>
  <c r="AA437" i="87"/>
  <c r="AB437" i="87" s="1"/>
  <c r="Q437" i="87"/>
  <c r="L415" i="74"/>
  <c r="Q416" i="74"/>
  <c r="K425" i="74"/>
  <c r="R426" i="74"/>
  <c r="B548" i="74"/>
  <c r="CF435" i="74"/>
  <c r="E435" i="74" s="1"/>
  <c r="CE436" i="74"/>
  <c r="P436" i="74" s="1"/>
  <c r="D436" i="74" s="1"/>
  <c r="Z437" i="74"/>
  <c r="BG437" i="74"/>
  <c r="BI437" i="74"/>
  <c r="BK437" i="74"/>
  <c r="BM437" i="74"/>
  <c r="BO437" i="74"/>
  <c r="BQ437" i="74"/>
  <c r="BS437" i="74"/>
  <c r="BU437" i="74"/>
  <c r="BW437" i="74"/>
  <c r="BY437" i="74"/>
  <c r="CA437" i="74"/>
  <c r="CC437" i="74"/>
  <c r="C437" i="74"/>
  <c r="N437" i="74" s="1"/>
  <c r="BH437" i="74"/>
  <c r="BJ437" i="74"/>
  <c r="BL437" i="74"/>
  <c r="BN437" i="74"/>
  <c r="BP437" i="74"/>
  <c r="BR437" i="74"/>
  <c r="BT437" i="74"/>
  <c r="BV437" i="74"/>
  <c r="BX437" i="74"/>
  <c r="BZ437" i="74"/>
  <c r="CB437" i="74"/>
  <c r="CD437" i="74"/>
  <c r="AD412" i="87" l="1"/>
  <c r="AC413" i="87"/>
  <c r="AA438" i="87"/>
  <c r="AB438" i="87" s="1"/>
  <c r="Q438" i="87"/>
  <c r="X438" i="87"/>
  <c r="Y438" i="87" s="1"/>
  <c r="AG439" i="87"/>
  <c r="AH439" i="87" s="1"/>
  <c r="AI439" i="87" s="1"/>
  <c r="AJ439" i="87" s="1"/>
  <c r="AK439" i="87" s="1"/>
  <c r="AL439" i="87" s="1"/>
  <c r="AM439" i="87" s="1"/>
  <c r="AN439" i="87" s="1"/>
  <c r="AO439" i="87" s="1"/>
  <c r="AP439" i="87" s="1"/>
  <c r="AQ439" i="87" s="1"/>
  <c r="AR439" i="87" s="1"/>
  <c r="AS439" i="87" s="1"/>
  <c r="AT439" i="87" s="1"/>
  <c r="AU439" i="87" s="1"/>
  <c r="AV439" i="87" s="1"/>
  <c r="AW439" i="87" s="1"/>
  <c r="AX439" i="87" s="1"/>
  <c r="AY439" i="87" s="1"/>
  <c r="AZ439" i="87" s="1"/>
  <c r="BA439" i="87" s="1"/>
  <c r="V439" i="87"/>
  <c r="R439" i="87"/>
  <c r="K439" i="87"/>
  <c r="A439" i="87"/>
  <c r="W439" i="87"/>
  <c r="S439" i="87"/>
  <c r="L439" i="87"/>
  <c r="CE439" i="87"/>
  <c r="CF439" i="87" s="1"/>
  <c r="E439" i="87" s="1"/>
  <c r="CC440" i="87"/>
  <c r="CA440" i="87"/>
  <c r="BY440" i="87"/>
  <c r="BW440" i="87"/>
  <c r="BU440" i="87"/>
  <c r="BS440" i="87"/>
  <c r="BQ440" i="87"/>
  <c r="BO440" i="87"/>
  <c r="BM440" i="87"/>
  <c r="BK440" i="87"/>
  <c r="BI440" i="87"/>
  <c r="BG440" i="87"/>
  <c r="AE440" i="87"/>
  <c r="B441" i="87"/>
  <c r="CD440" i="87"/>
  <c r="CB440" i="87"/>
  <c r="BZ440" i="87"/>
  <c r="BX440" i="87"/>
  <c r="BV440" i="87"/>
  <c r="BT440" i="87"/>
  <c r="BR440" i="87"/>
  <c r="BP440" i="87"/>
  <c r="BN440" i="87"/>
  <c r="BL440" i="87"/>
  <c r="BJ440" i="87"/>
  <c r="BH440" i="87"/>
  <c r="CE440" i="87" s="1"/>
  <c r="Z440" i="87"/>
  <c r="BB440" i="87" s="1"/>
  <c r="P440" i="87"/>
  <c r="D440" i="87" s="1"/>
  <c r="C440" i="87"/>
  <c r="N440" i="87" s="1"/>
  <c r="U438" i="87"/>
  <c r="J438" i="87"/>
  <c r="T437" i="87"/>
  <c r="R427" i="74"/>
  <c r="K426" i="74"/>
  <c r="Q417" i="74"/>
  <c r="L416" i="74"/>
  <c r="B549" i="74"/>
  <c r="S435" i="74"/>
  <c r="J435" i="74" s="1"/>
  <c r="V435" i="74"/>
  <c r="A435" i="74"/>
  <c r="Z438" i="74"/>
  <c r="BG438" i="74"/>
  <c r="BI438" i="74"/>
  <c r="BK438" i="74"/>
  <c r="BM438" i="74"/>
  <c r="BO438" i="74"/>
  <c r="BQ438" i="74"/>
  <c r="BS438" i="74"/>
  <c r="BU438" i="74"/>
  <c r="BW438" i="74"/>
  <c r="BY438" i="74"/>
  <c r="CA438" i="74"/>
  <c r="CC438" i="74"/>
  <c r="C438" i="74"/>
  <c r="N438" i="74" s="1"/>
  <c r="BH438" i="74"/>
  <c r="BJ438" i="74"/>
  <c r="BL438" i="74"/>
  <c r="BN438" i="74"/>
  <c r="BP438" i="74"/>
  <c r="BR438" i="74"/>
  <c r="BT438" i="74"/>
  <c r="BV438" i="74"/>
  <c r="BX438" i="74"/>
  <c r="BZ438" i="74"/>
  <c r="CB438" i="74"/>
  <c r="CD438" i="74"/>
  <c r="CE437" i="74"/>
  <c r="P437" i="74" s="1"/>
  <c r="D437" i="74" s="1"/>
  <c r="CF436" i="74"/>
  <c r="E436" i="74" s="1"/>
  <c r="AD413" i="87" l="1"/>
  <c r="AC414" i="87"/>
  <c r="CF440" i="87"/>
  <c r="E440" i="87" s="1"/>
  <c r="W440" i="87"/>
  <c r="S440" i="87"/>
  <c r="L440" i="87"/>
  <c r="V440" i="87"/>
  <c r="R440" i="87"/>
  <c r="K440" i="87"/>
  <c r="A440" i="87"/>
  <c r="B442" i="87"/>
  <c r="CD441" i="87"/>
  <c r="CB441" i="87"/>
  <c r="BZ441" i="87"/>
  <c r="BX441" i="87"/>
  <c r="BV441" i="87"/>
  <c r="BT441" i="87"/>
  <c r="BR441" i="87"/>
  <c r="BP441" i="87"/>
  <c r="BN441" i="87"/>
  <c r="BL441" i="87"/>
  <c r="BJ441" i="87"/>
  <c r="BH441" i="87"/>
  <c r="Z441" i="87"/>
  <c r="BB441" i="87" s="1"/>
  <c r="P441" i="87"/>
  <c r="D441" i="87" s="1"/>
  <c r="C441" i="87"/>
  <c r="N441" i="87" s="1"/>
  <c r="CC441" i="87"/>
  <c r="CA441" i="87"/>
  <c r="BY441" i="87"/>
  <c r="BW441" i="87"/>
  <c r="BU441" i="87"/>
  <c r="BS441" i="87"/>
  <c r="BQ441" i="87"/>
  <c r="BO441" i="87"/>
  <c r="BM441" i="87"/>
  <c r="BK441" i="87"/>
  <c r="BI441" i="87"/>
  <c r="BG441" i="87"/>
  <c r="AE441" i="87"/>
  <c r="U439" i="87"/>
  <c r="J439" i="87"/>
  <c r="T438" i="87"/>
  <c r="AG440" i="87"/>
  <c r="AH440" i="87" s="1"/>
  <c r="AI440" i="87" s="1"/>
  <c r="AJ440" i="87" s="1"/>
  <c r="AK440" i="87" s="1"/>
  <c r="AL440" i="87" s="1"/>
  <c r="AM440" i="87" s="1"/>
  <c r="AN440" i="87" s="1"/>
  <c r="AO440" i="87" s="1"/>
  <c r="AP440" i="87" s="1"/>
  <c r="AQ440" i="87" s="1"/>
  <c r="AR440" i="87" s="1"/>
  <c r="AS440" i="87" s="1"/>
  <c r="AT440" i="87" s="1"/>
  <c r="AU440" i="87" s="1"/>
  <c r="AV440" i="87" s="1"/>
  <c r="AW440" i="87" s="1"/>
  <c r="AX440" i="87" s="1"/>
  <c r="AY440" i="87" s="1"/>
  <c r="AZ440" i="87" s="1"/>
  <c r="BA440" i="87" s="1"/>
  <c r="X439" i="87"/>
  <c r="Y439" i="87" s="1"/>
  <c r="AA439" i="87"/>
  <c r="AB439" i="87" s="1"/>
  <c r="Q439" i="87"/>
  <c r="L417" i="74"/>
  <c r="Q418" i="74"/>
  <c r="K427" i="74"/>
  <c r="R428" i="74"/>
  <c r="B550" i="74"/>
  <c r="CE438" i="74"/>
  <c r="P438" i="74" s="1"/>
  <c r="D438" i="74" s="1"/>
  <c r="Z439" i="74"/>
  <c r="BG439" i="74"/>
  <c r="BI439" i="74"/>
  <c r="BK439" i="74"/>
  <c r="BM439" i="74"/>
  <c r="BO439" i="74"/>
  <c r="BQ439" i="74"/>
  <c r="BS439" i="74"/>
  <c r="BU439" i="74"/>
  <c r="BW439" i="74"/>
  <c r="BY439" i="74"/>
  <c r="CA439" i="74"/>
  <c r="CC439" i="74"/>
  <c r="C439" i="74"/>
  <c r="N439" i="74" s="1"/>
  <c r="BH439" i="74"/>
  <c r="BJ439" i="74"/>
  <c r="BL439" i="74"/>
  <c r="BN439" i="74"/>
  <c r="BP439" i="74"/>
  <c r="BR439" i="74"/>
  <c r="BT439" i="74"/>
  <c r="BV439" i="74"/>
  <c r="BX439" i="74"/>
  <c r="BZ439" i="74"/>
  <c r="CB439" i="74"/>
  <c r="CD439" i="74"/>
  <c r="S436" i="74"/>
  <c r="J436" i="74" s="1"/>
  <c r="V436" i="74"/>
  <c r="A436" i="74"/>
  <c r="CF438" i="74"/>
  <c r="E438" i="74" s="1"/>
  <c r="CF437" i="74"/>
  <c r="E437" i="74" s="1"/>
  <c r="M435" i="74"/>
  <c r="AD414" i="87" l="1"/>
  <c r="AC415" i="87"/>
  <c r="AA440" i="87"/>
  <c r="AB440" i="87" s="1"/>
  <c r="Q440" i="87"/>
  <c r="X440" i="87"/>
  <c r="Y440" i="87" s="1"/>
  <c r="T439" i="87"/>
  <c r="AG441" i="87"/>
  <c r="AH441" i="87" s="1"/>
  <c r="AI441" i="87" s="1"/>
  <c r="AJ441" i="87" s="1"/>
  <c r="AK441" i="87" s="1"/>
  <c r="AL441" i="87" s="1"/>
  <c r="AM441" i="87" s="1"/>
  <c r="AN441" i="87" s="1"/>
  <c r="AO441" i="87" s="1"/>
  <c r="AP441" i="87" s="1"/>
  <c r="AQ441" i="87" s="1"/>
  <c r="AR441" i="87" s="1"/>
  <c r="AS441" i="87" s="1"/>
  <c r="AT441" i="87" s="1"/>
  <c r="AU441" i="87" s="1"/>
  <c r="AV441" i="87" s="1"/>
  <c r="AW441" i="87" s="1"/>
  <c r="AX441" i="87" s="1"/>
  <c r="AY441" i="87" s="1"/>
  <c r="AZ441" i="87" s="1"/>
  <c r="BA441" i="87" s="1"/>
  <c r="V441" i="87"/>
  <c r="R441" i="87"/>
  <c r="K441" i="87"/>
  <c r="A441" i="87"/>
  <c r="W441" i="87"/>
  <c r="S441" i="87"/>
  <c r="L441" i="87"/>
  <c r="CE441" i="87"/>
  <c r="CF441" i="87" s="1"/>
  <c r="E441" i="87" s="1"/>
  <c r="CC442" i="87"/>
  <c r="CA442" i="87"/>
  <c r="BY442" i="87"/>
  <c r="BW442" i="87"/>
  <c r="BU442" i="87"/>
  <c r="BS442" i="87"/>
  <c r="BQ442" i="87"/>
  <c r="BO442" i="87"/>
  <c r="BM442" i="87"/>
  <c r="BK442" i="87"/>
  <c r="BI442" i="87"/>
  <c r="BG442" i="87"/>
  <c r="AE442" i="87"/>
  <c r="B443" i="87"/>
  <c r="CD442" i="87"/>
  <c r="CB442" i="87"/>
  <c r="BZ442" i="87"/>
  <c r="BX442" i="87"/>
  <c r="BV442" i="87"/>
  <c r="BT442" i="87"/>
  <c r="BR442" i="87"/>
  <c r="BP442" i="87"/>
  <c r="BN442" i="87"/>
  <c r="BL442" i="87"/>
  <c r="BJ442" i="87"/>
  <c r="BH442" i="87"/>
  <c r="CE442" i="87" s="1"/>
  <c r="Z442" i="87"/>
  <c r="BB442" i="87" s="1"/>
  <c r="P442" i="87"/>
  <c r="D442" i="87" s="1"/>
  <c r="C442" i="87"/>
  <c r="N442" i="87" s="1"/>
  <c r="U440" i="87"/>
  <c r="J440" i="87"/>
  <c r="R429" i="74"/>
  <c r="K428" i="74"/>
  <c r="L418" i="74"/>
  <c r="Q419" i="74"/>
  <c r="B551" i="74"/>
  <c r="S437" i="74"/>
  <c r="J437" i="74" s="1"/>
  <c r="V437" i="74"/>
  <c r="A437" i="74"/>
  <c r="Z440" i="74"/>
  <c r="BG440" i="74"/>
  <c r="BI440" i="74"/>
  <c r="BK440" i="74"/>
  <c r="BM440" i="74"/>
  <c r="BO440" i="74"/>
  <c r="BQ440" i="74"/>
  <c r="BS440" i="74"/>
  <c r="BU440" i="74"/>
  <c r="BW440" i="74"/>
  <c r="BY440" i="74"/>
  <c r="CA440" i="74"/>
  <c r="CC440" i="74"/>
  <c r="C440" i="74"/>
  <c r="N440" i="74" s="1"/>
  <c r="BH440" i="74"/>
  <c r="BJ440" i="74"/>
  <c r="BL440" i="74"/>
  <c r="BN440" i="74"/>
  <c r="BP440" i="74"/>
  <c r="BR440" i="74"/>
  <c r="BT440" i="74"/>
  <c r="BV440" i="74"/>
  <c r="BX440" i="74"/>
  <c r="BZ440" i="74"/>
  <c r="CB440" i="74"/>
  <c r="CD440" i="74"/>
  <c r="V433" i="74"/>
  <c r="A433" i="74"/>
  <c r="M436" i="74"/>
  <c r="CE439" i="74"/>
  <c r="P439" i="74" s="1"/>
  <c r="D439" i="74" s="1"/>
  <c r="V434" i="74"/>
  <c r="A434" i="74"/>
  <c r="AD415" i="87" l="1"/>
  <c r="AC416" i="87"/>
  <c r="W442" i="87"/>
  <c r="S442" i="87"/>
  <c r="L442" i="87"/>
  <c r="V442" i="87"/>
  <c r="R442" i="87"/>
  <c r="K442" i="87"/>
  <c r="A442" i="87"/>
  <c r="B444" i="87"/>
  <c r="CD443" i="87"/>
  <c r="CB443" i="87"/>
  <c r="BZ443" i="87"/>
  <c r="BX443" i="87"/>
  <c r="BV443" i="87"/>
  <c r="BT443" i="87"/>
  <c r="BR443" i="87"/>
  <c r="BP443" i="87"/>
  <c r="BN443" i="87"/>
  <c r="BL443" i="87"/>
  <c r="BJ443" i="87"/>
  <c r="BH443" i="87"/>
  <c r="Z443" i="87"/>
  <c r="BB443" i="87" s="1"/>
  <c r="P443" i="87"/>
  <c r="D443" i="87" s="1"/>
  <c r="C443" i="87"/>
  <c r="N443" i="87" s="1"/>
  <c r="CC443" i="87"/>
  <c r="CA443" i="87"/>
  <c r="BY443" i="87"/>
  <c r="BW443" i="87"/>
  <c r="BU443" i="87"/>
  <c r="BS443" i="87"/>
  <c r="BQ443" i="87"/>
  <c r="BO443" i="87"/>
  <c r="BM443" i="87"/>
  <c r="BK443" i="87"/>
  <c r="BI443" i="87"/>
  <c r="BG443" i="87"/>
  <c r="AE443" i="87"/>
  <c r="CF442" i="87"/>
  <c r="E442" i="87" s="1"/>
  <c r="U441" i="87"/>
  <c r="J441" i="87"/>
  <c r="T440" i="87"/>
  <c r="AG442" i="87"/>
  <c r="AH442" i="87" s="1"/>
  <c r="AI442" i="87" s="1"/>
  <c r="AJ442" i="87" s="1"/>
  <c r="AK442" i="87" s="1"/>
  <c r="AL442" i="87" s="1"/>
  <c r="AM442" i="87" s="1"/>
  <c r="AN442" i="87" s="1"/>
  <c r="AO442" i="87" s="1"/>
  <c r="AP442" i="87" s="1"/>
  <c r="AQ442" i="87" s="1"/>
  <c r="AR442" i="87" s="1"/>
  <c r="AS442" i="87" s="1"/>
  <c r="AT442" i="87" s="1"/>
  <c r="AU442" i="87" s="1"/>
  <c r="AV442" i="87" s="1"/>
  <c r="AW442" i="87" s="1"/>
  <c r="AX442" i="87" s="1"/>
  <c r="AY442" i="87" s="1"/>
  <c r="AZ442" i="87" s="1"/>
  <c r="BA442" i="87" s="1"/>
  <c r="X441" i="87"/>
  <c r="Y441" i="87" s="1"/>
  <c r="AA441" i="87"/>
  <c r="AB441" i="87" s="1"/>
  <c r="Q441" i="87"/>
  <c r="L419" i="74"/>
  <c r="Q420" i="74"/>
  <c r="W428" i="74"/>
  <c r="X428" i="74" s="1"/>
  <c r="W434" i="74"/>
  <c r="X434" i="74" s="1"/>
  <c r="W429" i="74"/>
  <c r="X429" i="74" s="1"/>
  <c r="W430" i="74"/>
  <c r="X430" i="74" s="1"/>
  <c r="W433" i="74"/>
  <c r="X433" i="74" s="1"/>
  <c r="W432" i="74"/>
  <c r="X432" i="74" s="1"/>
  <c r="W431" i="74"/>
  <c r="X431" i="74" s="1"/>
  <c r="R430" i="74"/>
  <c r="K429" i="74"/>
  <c r="B552" i="74"/>
  <c r="Y434" i="74"/>
  <c r="S434" i="74"/>
  <c r="J434" i="74" s="1"/>
  <c r="CE440" i="74"/>
  <c r="P440" i="74" s="1"/>
  <c r="D440" i="74" s="1"/>
  <c r="Z441" i="74"/>
  <c r="BG441" i="74"/>
  <c r="BI441" i="74"/>
  <c r="BK441" i="74"/>
  <c r="BM441" i="74"/>
  <c r="BO441" i="74"/>
  <c r="BQ441" i="74"/>
  <c r="BS441" i="74"/>
  <c r="BU441" i="74"/>
  <c r="BW441" i="74"/>
  <c r="BY441" i="74"/>
  <c r="CA441" i="74"/>
  <c r="CC441" i="74"/>
  <c r="C441" i="74"/>
  <c r="N441" i="74" s="1"/>
  <c r="BH441" i="74"/>
  <c r="BJ441" i="74"/>
  <c r="BL441" i="74"/>
  <c r="BN441" i="74"/>
  <c r="BP441" i="74"/>
  <c r="BR441" i="74"/>
  <c r="BT441" i="74"/>
  <c r="BV441" i="74"/>
  <c r="BX441" i="74"/>
  <c r="BZ441" i="74"/>
  <c r="CB441" i="74"/>
  <c r="CD441" i="74"/>
  <c r="S438" i="74"/>
  <c r="J438" i="74" s="1"/>
  <c r="V438" i="74"/>
  <c r="A438" i="74"/>
  <c r="CF439" i="74"/>
  <c r="E439" i="74" s="1"/>
  <c r="M437" i="74"/>
  <c r="AD416" i="87" l="1"/>
  <c r="AC417" i="87"/>
  <c r="T441" i="87"/>
  <c r="AG443" i="87"/>
  <c r="AH443" i="87" s="1"/>
  <c r="AI443" i="87" s="1"/>
  <c r="AJ443" i="87" s="1"/>
  <c r="AK443" i="87" s="1"/>
  <c r="AL443" i="87" s="1"/>
  <c r="AM443" i="87" s="1"/>
  <c r="AN443" i="87" s="1"/>
  <c r="AO443" i="87" s="1"/>
  <c r="AP443" i="87" s="1"/>
  <c r="AQ443" i="87" s="1"/>
  <c r="AR443" i="87" s="1"/>
  <c r="AS443" i="87" s="1"/>
  <c r="AT443" i="87" s="1"/>
  <c r="AU443" i="87" s="1"/>
  <c r="AV443" i="87" s="1"/>
  <c r="AW443" i="87" s="1"/>
  <c r="AX443" i="87" s="1"/>
  <c r="AY443" i="87" s="1"/>
  <c r="AZ443" i="87" s="1"/>
  <c r="BA443" i="87" s="1"/>
  <c r="V443" i="87"/>
  <c r="R443" i="87"/>
  <c r="K443" i="87"/>
  <c r="A443" i="87"/>
  <c r="W443" i="87"/>
  <c r="S443" i="87"/>
  <c r="L443" i="87"/>
  <c r="CE443" i="87"/>
  <c r="CC444" i="87"/>
  <c r="CA444" i="87"/>
  <c r="BY444" i="87"/>
  <c r="BW444" i="87"/>
  <c r="BU444" i="87"/>
  <c r="BS444" i="87"/>
  <c r="BQ444" i="87"/>
  <c r="BO444" i="87"/>
  <c r="BM444" i="87"/>
  <c r="BK444" i="87"/>
  <c r="BI444" i="87"/>
  <c r="BG444" i="87"/>
  <c r="AE444" i="87"/>
  <c r="B445" i="87"/>
  <c r="CD444" i="87"/>
  <c r="CB444" i="87"/>
  <c r="BZ444" i="87"/>
  <c r="BX444" i="87"/>
  <c r="BV444" i="87"/>
  <c r="BT444" i="87"/>
  <c r="BR444" i="87"/>
  <c r="BP444" i="87"/>
  <c r="BN444" i="87"/>
  <c r="BL444" i="87"/>
  <c r="BJ444" i="87"/>
  <c r="BH444" i="87"/>
  <c r="CE444" i="87" s="1"/>
  <c r="Z444" i="87"/>
  <c r="BB444" i="87" s="1"/>
  <c r="P444" i="87"/>
  <c r="D444" i="87" s="1"/>
  <c r="C444" i="87"/>
  <c r="N444" i="87" s="1"/>
  <c r="U442" i="87"/>
  <c r="J442" i="87"/>
  <c r="CF443" i="87"/>
  <c r="E443" i="87" s="1"/>
  <c r="AA442" i="87"/>
  <c r="AB442" i="87" s="1"/>
  <c r="Q442" i="87"/>
  <c r="X442" i="87"/>
  <c r="Y442" i="87" s="1"/>
  <c r="AA434" i="74"/>
  <c r="AB434" i="74" s="1"/>
  <c r="K430" i="74"/>
  <c r="R431" i="74"/>
  <c r="L420" i="74"/>
  <c r="Q421" i="74"/>
  <c r="BB434" i="74"/>
  <c r="BB433" i="74" s="1"/>
  <c r="BB432" i="74" s="1"/>
  <c r="BB431" i="74" s="1"/>
  <c r="BB430" i="74" s="1"/>
  <c r="BB429" i="74" s="1"/>
  <c r="BB428" i="74" s="1"/>
  <c r="B553" i="74"/>
  <c r="CF440" i="74"/>
  <c r="E440" i="74" s="1"/>
  <c r="S439" i="74"/>
  <c r="J439" i="74" s="1"/>
  <c r="V439" i="74"/>
  <c r="A439" i="74"/>
  <c r="Z442" i="74"/>
  <c r="BG442" i="74"/>
  <c r="BI442" i="74"/>
  <c r="BK442" i="74"/>
  <c r="BM442" i="74"/>
  <c r="BO442" i="74"/>
  <c r="BQ442" i="74"/>
  <c r="BS442" i="74"/>
  <c r="BU442" i="74"/>
  <c r="BW442" i="74"/>
  <c r="BY442" i="74"/>
  <c r="CA442" i="74"/>
  <c r="CC442" i="74"/>
  <c r="C442" i="74"/>
  <c r="N442" i="74" s="1"/>
  <c r="BH442" i="74"/>
  <c r="BJ442" i="74"/>
  <c r="BL442" i="74"/>
  <c r="BN442" i="74"/>
  <c r="BP442" i="74"/>
  <c r="BR442" i="74"/>
  <c r="BT442" i="74"/>
  <c r="BV442" i="74"/>
  <c r="BX442" i="74"/>
  <c r="BZ442" i="74"/>
  <c r="CB442" i="74"/>
  <c r="CD442" i="74"/>
  <c r="AA432" i="74"/>
  <c r="AB432" i="74" s="1"/>
  <c r="Y432" i="74"/>
  <c r="AA429" i="74"/>
  <c r="AB429" i="74" s="1"/>
  <c r="Y429" i="74"/>
  <c r="AA428" i="74"/>
  <c r="AB428" i="74" s="1"/>
  <c r="Y428" i="74"/>
  <c r="M438" i="74"/>
  <c r="CE441" i="74"/>
  <c r="P441" i="74" s="1"/>
  <c r="D441" i="74" s="1"/>
  <c r="AA433" i="74"/>
  <c r="AB433" i="74" s="1"/>
  <c r="Y433" i="74"/>
  <c r="S433" i="74"/>
  <c r="J433" i="74" s="1"/>
  <c r="AA430" i="74"/>
  <c r="AB430" i="74" s="1"/>
  <c r="Y430" i="74"/>
  <c r="AA431" i="74"/>
  <c r="AB431" i="74" s="1"/>
  <c r="Y431" i="74"/>
  <c r="AD417" i="87" l="1"/>
  <c r="AC418" i="87"/>
  <c r="CF444" i="87"/>
  <c r="E444" i="87" s="1"/>
  <c r="U443" i="87"/>
  <c r="J443" i="87"/>
  <c r="W444" i="87"/>
  <c r="S444" i="87"/>
  <c r="L444" i="87"/>
  <c r="V444" i="87"/>
  <c r="R444" i="87"/>
  <c r="K444" i="87"/>
  <c r="A444" i="87"/>
  <c r="B446" i="87"/>
  <c r="CD445" i="87"/>
  <c r="CB445" i="87"/>
  <c r="BZ445" i="87"/>
  <c r="BX445" i="87"/>
  <c r="BV445" i="87"/>
  <c r="BT445" i="87"/>
  <c r="BR445" i="87"/>
  <c r="BP445" i="87"/>
  <c r="BN445" i="87"/>
  <c r="BL445" i="87"/>
  <c r="BJ445" i="87"/>
  <c r="BH445" i="87"/>
  <c r="Z445" i="87"/>
  <c r="BB445" i="87" s="1"/>
  <c r="P445" i="87"/>
  <c r="D445" i="87" s="1"/>
  <c r="C445" i="87"/>
  <c r="N445" i="87" s="1"/>
  <c r="CC445" i="87"/>
  <c r="CA445" i="87"/>
  <c r="BY445" i="87"/>
  <c r="BW445" i="87"/>
  <c r="BU445" i="87"/>
  <c r="BS445" i="87"/>
  <c r="BQ445" i="87"/>
  <c r="BO445" i="87"/>
  <c r="BM445" i="87"/>
  <c r="BK445" i="87"/>
  <c r="BI445" i="87"/>
  <c r="BG445" i="87"/>
  <c r="AE445" i="87"/>
  <c r="T442" i="87"/>
  <c r="AG444" i="87"/>
  <c r="AH444" i="87" s="1"/>
  <c r="AI444" i="87" s="1"/>
  <c r="AJ444" i="87" s="1"/>
  <c r="AK444" i="87" s="1"/>
  <c r="AL444" i="87" s="1"/>
  <c r="AM444" i="87" s="1"/>
  <c r="AN444" i="87" s="1"/>
  <c r="AO444" i="87" s="1"/>
  <c r="AP444" i="87" s="1"/>
  <c r="AQ444" i="87" s="1"/>
  <c r="AR444" i="87" s="1"/>
  <c r="AS444" i="87" s="1"/>
  <c r="AT444" i="87" s="1"/>
  <c r="AU444" i="87" s="1"/>
  <c r="AV444" i="87" s="1"/>
  <c r="AW444" i="87" s="1"/>
  <c r="AX444" i="87" s="1"/>
  <c r="AY444" i="87" s="1"/>
  <c r="AZ444" i="87" s="1"/>
  <c r="BA444" i="87" s="1"/>
  <c r="X443" i="87"/>
  <c r="Y443" i="87" s="1"/>
  <c r="AA443" i="87"/>
  <c r="AB443" i="87" s="1"/>
  <c r="Q443" i="87"/>
  <c r="Q422" i="74"/>
  <c r="L421" i="74"/>
  <c r="K431" i="74"/>
  <c r="R432" i="74"/>
  <c r="B554" i="74"/>
  <c r="U433" i="74"/>
  <c r="U434" i="74" s="1"/>
  <c r="U435" i="74" s="1"/>
  <c r="U436" i="74" s="1"/>
  <c r="U437" i="74" s="1"/>
  <c r="U438" i="74" s="1"/>
  <c r="U439" i="74" s="1"/>
  <c r="CE442" i="74"/>
  <c r="P442" i="74" s="1"/>
  <c r="D442" i="74" s="1"/>
  <c r="Z443" i="74"/>
  <c r="BG443" i="74"/>
  <c r="BI443" i="74"/>
  <c r="BK443" i="74"/>
  <c r="BM443" i="74"/>
  <c r="BO443" i="74"/>
  <c r="BQ443" i="74"/>
  <c r="BS443" i="74"/>
  <c r="BU443" i="74"/>
  <c r="BW443" i="74"/>
  <c r="BY443" i="74"/>
  <c r="CA443" i="74"/>
  <c r="CC443" i="74"/>
  <c r="C443" i="74"/>
  <c r="N443" i="74" s="1"/>
  <c r="BH443" i="74"/>
  <c r="BJ443" i="74"/>
  <c r="BL443" i="74"/>
  <c r="BN443" i="74"/>
  <c r="BP443" i="74"/>
  <c r="BR443" i="74"/>
  <c r="BT443" i="74"/>
  <c r="BV443" i="74"/>
  <c r="BX443" i="74"/>
  <c r="BZ443" i="74"/>
  <c r="CB443" i="74"/>
  <c r="CD443" i="74"/>
  <c r="CF441" i="74"/>
  <c r="E441" i="74" s="1"/>
  <c r="M439" i="74"/>
  <c r="AD418" i="87" l="1"/>
  <c r="AC419" i="87"/>
  <c r="AA444" i="87"/>
  <c r="AB444" i="87" s="1"/>
  <c r="Q444" i="87"/>
  <c r="X444" i="87"/>
  <c r="Y444" i="87" s="1"/>
  <c r="AG445" i="87"/>
  <c r="AH445" i="87" s="1"/>
  <c r="AI445" i="87" s="1"/>
  <c r="AJ445" i="87" s="1"/>
  <c r="AK445" i="87" s="1"/>
  <c r="AL445" i="87" s="1"/>
  <c r="AM445" i="87" s="1"/>
  <c r="AN445" i="87" s="1"/>
  <c r="AO445" i="87" s="1"/>
  <c r="AP445" i="87" s="1"/>
  <c r="AQ445" i="87" s="1"/>
  <c r="AR445" i="87" s="1"/>
  <c r="AS445" i="87" s="1"/>
  <c r="AT445" i="87" s="1"/>
  <c r="AU445" i="87" s="1"/>
  <c r="AV445" i="87" s="1"/>
  <c r="AW445" i="87" s="1"/>
  <c r="AX445" i="87" s="1"/>
  <c r="AY445" i="87" s="1"/>
  <c r="AZ445" i="87" s="1"/>
  <c r="BA445" i="87" s="1"/>
  <c r="V445" i="87"/>
  <c r="R445" i="87"/>
  <c r="K445" i="87"/>
  <c r="A445" i="87"/>
  <c r="W445" i="87"/>
  <c r="S445" i="87"/>
  <c r="L445" i="87"/>
  <c r="CE445" i="87"/>
  <c r="CF445" i="87" s="1"/>
  <c r="E445" i="87" s="1"/>
  <c r="CC446" i="87"/>
  <c r="CA446" i="87"/>
  <c r="BY446" i="87"/>
  <c r="BW446" i="87"/>
  <c r="BU446" i="87"/>
  <c r="BS446" i="87"/>
  <c r="BQ446" i="87"/>
  <c r="BO446" i="87"/>
  <c r="BM446" i="87"/>
  <c r="BK446" i="87"/>
  <c r="BI446" i="87"/>
  <c r="BG446" i="87"/>
  <c r="AE446" i="87"/>
  <c r="B447" i="87"/>
  <c r="CD446" i="87"/>
  <c r="CB446" i="87"/>
  <c r="BZ446" i="87"/>
  <c r="BX446" i="87"/>
  <c r="BV446" i="87"/>
  <c r="BT446" i="87"/>
  <c r="BR446" i="87"/>
  <c r="BP446" i="87"/>
  <c r="BN446" i="87"/>
  <c r="BL446" i="87"/>
  <c r="BJ446" i="87"/>
  <c r="BH446" i="87"/>
  <c r="CE446" i="87" s="1"/>
  <c r="Z446" i="87"/>
  <c r="BB446" i="87" s="1"/>
  <c r="P446" i="87"/>
  <c r="D446" i="87" s="1"/>
  <c r="C446" i="87"/>
  <c r="N446" i="87" s="1"/>
  <c r="U444" i="87"/>
  <c r="J444" i="87"/>
  <c r="T443" i="87"/>
  <c r="K432" i="74"/>
  <c r="R433" i="74"/>
  <c r="Q423" i="74"/>
  <c r="L422" i="74"/>
  <c r="B555" i="74"/>
  <c r="CF442" i="74"/>
  <c r="E442" i="74" s="1"/>
  <c r="CE443" i="74"/>
  <c r="P443" i="74" s="1"/>
  <c r="D443" i="74" s="1"/>
  <c r="Z444" i="74"/>
  <c r="BG444" i="74"/>
  <c r="BI444" i="74"/>
  <c r="BK444" i="74"/>
  <c r="BM444" i="74"/>
  <c r="BO444" i="74"/>
  <c r="BQ444" i="74"/>
  <c r="BS444" i="74"/>
  <c r="BU444" i="74"/>
  <c r="BW444" i="74"/>
  <c r="BY444" i="74"/>
  <c r="CA444" i="74"/>
  <c r="CC444" i="74"/>
  <c r="C444" i="74"/>
  <c r="N444" i="74" s="1"/>
  <c r="BH444" i="74"/>
  <c r="BJ444" i="74"/>
  <c r="BL444" i="74"/>
  <c r="BN444" i="74"/>
  <c r="BP444" i="74"/>
  <c r="BR444" i="74"/>
  <c r="BT444" i="74"/>
  <c r="BV444" i="74"/>
  <c r="BX444" i="74"/>
  <c r="BZ444" i="74"/>
  <c r="CB444" i="74"/>
  <c r="CD444" i="74"/>
  <c r="AD419" i="87" l="1"/>
  <c r="AC420" i="87"/>
  <c r="W446" i="87"/>
  <c r="S446" i="87"/>
  <c r="L446" i="87"/>
  <c r="V446" i="87"/>
  <c r="R446" i="87"/>
  <c r="K446" i="87"/>
  <c r="A446" i="87"/>
  <c r="B448" i="87"/>
  <c r="CD447" i="87"/>
  <c r="CB447" i="87"/>
  <c r="BZ447" i="87"/>
  <c r="BX447" i="87"/>
  <c r="BV447" i="87"/>
  <c r="BT447" i="87"/>
  <c r="BR447" i="87"/>
  <c r="BP447" i="87"/>
  <c r="BN447" i="87"/>
  <c r="BL447" i="87"/>
  <c r="BJ447" i="87"/>
  <c r="BH447" i="87"/>
  <c r="Z447" i="87"/>
  <c r="BB447" i="87" s="1"/>
  <c r="P447" i="87"/>
  <c r="D447" i="87" s="1"/>
  <c r="C447" i="87"/>
  <c r="N447" i="87" s="1"/>
  <c r="CC447" i="87"/>
  <c r="CA447" i="87"/>
  <c r="BY447" i="87"/>
  <c r="BW447" i="87"/>
  <c r="BU447" i="87"/>
  <c r="BS447" i="87"/>
  <c r="BQ447" i="87"/>
  <c r="BO447" i="87"/>
  <c r="BM447" i="87"/>
  <c r="BK447" i="87"/>
  <c r="BI447" i="87"/>
  <c r="BG447" i="87"/>
  <c r="AE447" i="87"/>
  <c r="CF446" i="87"/>
  <c r="E446" i="87" s="1"/>
  <c r="U445" i="87"/>
  <c r="J445" i="87"/>
  <c r="T444" i="87"/>
  <c r="AG446" i="87"/>
  <c r="AH446" i="87" s="1"/>
  <c r="AI446" i="87" s="1"/>
  <c r="AJ446" i="87" s="1"/>
  <c r="AK446" i="87" s="1"/>
  <c r="AL446" i="87" s="1"/>
  <c r="AM446" i="87" s="1"/>
  <c r="AN446" i="87" s="1"/>
  <c r="AO446" i="87" s="1"/>
  <c r="AP446" i="87" s="1"/>
  <c r="AQ446" i="87" s="1"/>
  <c r="AR446" i="87" s="1"/>
  <c r="AS446" i="87" s="1"/>
  <c r="AT446" i="87" s="1"/>
  <c r="AU446" i="87" s="1"/>
  <c r="AV446" i="87" s="1"/>
  <c r="AW446" i="87" s="1"/>
  <c r="AX446" i="87" s="1"/>
  <c r="AY446" i="87" s="1"/>
  <c r="AZ446" i="87" s="1"/>
  <c r="BA446" i="87" s="1"/>
  <c r="X445" i="87"/>
  <c r="Y445" i="87" s="1"/>
  <c r="AA445" i="87"/>
  <c r="AB445" i="87" s="1"/>
  <c r="Q445" i="87"/>
  <c r="L423" i="74"/>
  <c r="Q424" i="74"/>
  <c r="K433" i="74"/>
  <c r="R434" i="74"/>
  <c r="B556" i="74"/>
  <c r="S442" i="74"/>
  <c r="J442" i="74" s="1"/>
  <c r="V442" i="74"/>
  <c r="A442" i="74"/>
  <c r="CE444" i="74"/>
  <c r="P444" i="74" s="1"/>
  <c r="D444" i="74" s="1"/>
  <c r="Z445" i="74"/>
  <c r="BG445" i="74"/>
  <c r="BI445" i="74"/>
  <c r="BK445" i="74"/>
  <c r="BM445" i="74"/>
  <c r="BO445" i="74"/>
  <c r="BQ445" i="74"/>
  <c r="BS445" i="74"/>
  <c r="BU445" i="74"/>
  <c r="BW445" i="74"/>
  <c r="BY445" i="74"/>
  <c r="CA445" i="74"/>
  <c r="CC445" i="74"/>
  <c r="C445" i="74"/>
  <c r="N445" i="74" s="1"/>
  <c r="BH445" i="74"/>
  <c r="BJ445" i="74"/>
  <c r="BL445" i="74"/>
  <c r="BN445" i="74"/>
  <c r="BP445" i="74"/>
  <c r="BR445" i="74"/>
  <c r="BT445" i="74"/>
  <c r="BV445" i="74"/>
  <c r="BX445" i="74"/>
  <c r="BZ445" i="74"/>
  <c r="CB445" i="74"/>
  <c r="CD445" i="74"/>
  <c r="CF443" i="74"/>
  <c r="E443" i="74" s="1"/>
  <c r="AD420" i="87" l="1"/>
  <c r="AC421" i="87"/>
  <c r="T445" i="87"/>
  <c r="AG447" i="87"/>
  <c r="AH447" i="87" s="1"/>
  <c r="AI447" i="87" s="1"/>
  <c r="AJ447" i="87" s="1"/>
  <c r="AK447" i="87" s="1"/>
  <c r="AL447" i="87" s="1"/>
  <c r="AM447" i="87" s="1"/>
  <c r="AN447" i="87" s="1"/>
  <c r="AO447" i="87" s="1"/>
  <c r="AP447" i="87" s="1"/>
  <c r="AQ447" i="87" s="1"/>
  <c r="AR447" i="87" s="1"/>
  <c r="AS447" i="87" s="1"/>
  <c r="AT447" i="87" s="1"/>
  <c r="AU447" i="87" s="1"/>
  <c r="AV447" i="87" s="1"/>
  <c r="AW447" i="87" s="1"/>
  <c r="AX447" i="87" s="1"/>
  <c r="AY447" i="87" s="1"/>
  <c r="AZ447" i="87" s="1"/>
  <c r="BA447" i="87" s="1"/>
  <c r="V447" i="87"/>
  <c r="R447" i="87"/>
  <c r="K447" i="87"/>
  <c r="A447" i="87"/>
  <c r="W447" i="87"/>
  <c r="S447" i="87"/>
  <c r="L447" i="87"/>
  <c r="CE447" i="87"/>
  <c r="B449" i="87"/>
  <c r="CC448" i="87"/>
  <c r="CA448" i="87"/>
  <c r="BY448" i="87"/>
  <c r="BW448" i="87"/>
  <c r="BU448" i="87"/>
  <c r="BS448" i="87"/>
  <c r="BQ448" i="87"/>
  <c r="BO448" i="87"/>
  <c r="BM448" i="87"/>
  <c r="BK448" i="87"/>
  <c r="BI448" i="87"/>
  <c r="BG448" i="87"/>
  <c r="AE448" i="87"/>
  <c r="CD448" i="87"/>
  <c r="CB448" i="87"/>
  <c r="BZ448" i="87"/>
  <c r="BX448" i="87"/>
  <c r="BV448" i="87"/>
  <c r="BT448" i="87"/>
  <c r="BR448" i="87"/>
  <c r="BP448" i="87"/>
  <c r="BN448" i="87"/>
  <c r="BL448" i="87"/>
  <c r="BJ448" i="87"/>
  <c r="BH448" i="87"/>
  <c r="CE448" i="87" s="1"/>
  <c r="Z448" i="87"/>
  <c r="BB448" i="87" s="1"/>
  <c r="P448" i="87"/>
  <c r="D448" i="87" s="1"/>
  <c r="C448" i="87"/>
  <c r="N448" i="87" s="1"/>
  <c r="U446" i="87"/>
  <c r="J446" i="87"/>
  <c r="CF447" i="87"/>
  <c r="E447" i="87" s="1"/>
  <c r="AA446" i="87"/>
  <c r="AB446" i="87" s="1"/>
  <c r="Q446" i="87"/>
  <c r="X446" i="87"/>
  <c r="Y446" i="87" s="1"/>
  <c r="R435" i="74"/>
  <c r="K434" i="74"/>
  <c r="Q425" i="74"/>
  <c r="L424" i="74"/>
  <c r="B557" i="74"/>
  <c r="CF444" i="74"/>
  <c r="E444" i="74" s="1"/>
  <c r="CE445" i="74"/>
  <c r="P445" i="74" s="1"/>
  <c r="D445" i="74" s="1"/>
  <c r="M442" i="74"/>
  <c r="S443" i="74"/>
  <c r="J443" i="74" s="1"/>
  <c r="V443" i="74"/>
  <c r="A443" i="74"/>
  <c r="Z446" i="74"/>
  <c r="BG446" i="74"/>
  <c r="BI446" i="74"/>
  <c r="BK446" i="74"/>
  <c r="BM446" i="74"/>
  <c r="BO446" i="74"/>
  <c r="BQ446" i="74"/>
  <c r="BS446" i="74"/>
  <c r="BU446" i="74"/>
  <c r="BW446" i="74"/>
  <c r="BY446" i="74"/>
  <c r="CA446" i="74"/>
  <c r="CC446" i="74"/>
  <c r="C446" i="74"/>
  <c r="N446" i="74" s="1"/>
  <c r="BH446" i="74"/>
  <c r="BJ446" i="74"/>
  <c r="BL446" i="74"/>
  <c r="BN446" i="74"/>
  <c r="BP446" i="74"/>
  <c r="BR446" i="74"/>
  <c r="BT446" i="74"/>
  <c r="BV446" i="74"/>
  <c r="BX446" i="74"/>
  <c r="BZ446" i="74"/>
  <c r="CB446" i="74"/>
  <c r="CD446" i="74"/>
  <c r="AD421" i="87" l="1"/>
  <c r="AC422" i="87"/>
  <c r="U447" i="87"/>
  <c r="J447" i="87"/>
  <c r="W448" i="87"/>
  <c r="S448" i="87"/>
  <c r="L448" i="87"/>
  <c r="V448" i="87"/>
  <c r="R448" i="87"/>
  <c r="K448" i="87"/>
  <c r="A448" i="87"/>
  <c r="AG448" i="87"/>
  <c r="AH448" i="87" s="1"/>
  <c r="AI448" i="87" s="1"/>
  <c r="AJ448" i="87" s="1"/>
  <c r="AK448" i="87" s="1"/>
  <c r="AL448" i="87" s="1"/>
  <c r="AM448" i="87" s="1"/>
  <c r="AN448" i="87" s="1"/>
  <c r="AO448" i="87" s="1"/>
  <c r="AP448" i="87" s="1"/>
  <c r="AQ448" i="87" s="1"/>
  <c r="AR448" i="87" s="1"/>
  <c r="AS448" i="87" s="1"/>
  <c r="AT448" i="87" s="1"/>
  <c r="AU448" i="87" s="1"/>
  <c r="AV448" i="87" s="1"/>
  <c r="AW448" i="87" s="1"/>
  <c r="AX448" i="87" s="1"/>
  <c r="AY448" i="87" s="1"/>
  <c r="AZ448" i="87" s="1"/>
  <c r="BA448" i="87" s="1"/>
  <c r="T446" i="87"/>
  <c r="CF448" i="87"/>
  <c r="E448" i="87" s="1"/>
  <c r="B450" i="87"/>
  <c r="CD449" i="87"/>
  <c r="CB449" i="87"/>
  <c r="BZ449" i="87"/>
  <c r="BX449" i="87"/>
  <c r="BV449" i="87"/>
  <c r="BT449" i="87"/>
  <c r="BR449" i="87"/>
  <c r="BP449" i="87"/>
  <c r="BN449" i="87"/>
  <c r="BL449" i="87"/>
  <c r="BJ449" i="87"/>
  <c r="BH449" i="87"/>
  <c r="Z449" i="87"/>
  <c r="BB449" i="87" s="1"/>
  <c r="P449" i="87"/>
  <c r="D449" i="87" s="1"/>
  <c r="C449" i="87"/>
  <c r="N449" i="87" s="1"/>
  <c r="CC449" i="87"/>
  <c r="CA449" i="87"/>
  <c r="BY449" i="87"/>
  <c r="BW449" i="87"/>
  <c r="BU449" i="87"/>
  <c r="BS449" i="87"/>
  <c r="BQ449" i="87"/>
  <c r="BO449" i="87"/>
  <c r="BM449" i="87"/>
  <c r="BK449" i="87"/>
  <c r="BI449" i="87"/>
  <c r="BG449" i="87"/>
  <c r="AE449" i="87"/>
  <c r="X447" i="87"/>
  <c r="Y447" i="87" s="1"/>
  <c r="AA447" i="87"/>
  <c r="AB447" i="87" s="1"/>
  <c r="Q447" i="87"/>
  <c r="L425" i="74"/>
  <c r="Q426" i="74"/>
  <c r="K435" i="74"/>
  <c r="R436" i="74"/>
  <c r="B558" i="74"/>
  <c r="CF445" i="74"/>
  <c r="E445" i="74" s="1"/>
  <c r="S444" i="74"/>
  <c r="J444" i="74" s="1"/>
  <c r="V444" i="74"/>
  <c r="A444" i="74"/>
  <c r="M443" i="74"/>
  <c r="V441" i="74"/>
  <c r="A441" i="74"/>
  <c r="CE446" i="74"/>
  <c r="P446" i="74" s="1"/>
  <c r="D446" i="74" s="1"/>
  <c r="Z447" i="74"/>
  <c r="BG447" i="74"/>
  <c r="BI447" i="74"/>
  <c r="BK447" i="74"/>
  <c r="BM447" i="74"/>
  <c r="BO447" i="74"/>
  <c r="BQ447" i="74"/>
  <c r="BS447" i="74"/>
  <c r="BU447" i="74"/>
  <c r="BW447" i="74"/>
  <c r="BY447" i="74"/>
  <c r="CA447" i="74"/>
  <c r="CC447" i="74"/>
  <c r="C447" i="74"/>
  <c r="N447" i="74" s="1"/>
  <c r="BH447" i="74"/>
  <c r="BJ447" i="74"/>
  <c r="BL447" i="74"/>
  <c r="BN447" i="74"/>
  <c r="BP447" i="74"/>
  <c r="BR447" i="74"/>
  <c r="BT447" i="74"/>
  <c r="BV447" i="74"/>
  <c r="BX447" i="74"/>
  <c r="BZ447" i="74"/>
  <c r="CB447" i="74"/>
  <c r="CD447" i="74"/>
  <c r="S440" i="74"/>
  <c r="J440" i="74" s="1"/>
  <c r="V440" i="74"/>
  <c r="A440" i="74"/>
  <c r="AD422" i="87" l="1"/>
  <c r="AC423" i="87"/>
  <c r="U448" i="87"/>
  <c r="J448" i="87"/>
  <c r="T447" i="87"/>
  <c r="AG449" i="87"/>
  <c r="AH449" i="87" s="1"/>
  <c r="AI449" i="87" s="1"/>
  <c r="AJ449" i="87" s="1"/>
  <c r="AK449" i="87" s="1"/>
  <c r="AL449" i="87" s="1"/>
  <c r="AM449" i="87" s="1"/>
  <c r="AN449" i="87" s="1"/>
  <c r="AO449" i="87" s="1"/>
  <c r="AP449" i="87" s="1"/>
  <c r="AQ449" i="87" s="1"/>
  <c r="AR449" i="87" s="1"/>
  <c r="AS449" i="87" s="1"/>
  <c r="AT449" i="87" s="1"/>
  <c r="AU449" i="87" s="1"/>
  <c r="AV449" i="87" s="1"/>
  <c r="AW449" i="87" s="1"/>
  <c r="AX449" i="87" s="1"/>
  <c r="AY449" i="87" s="1"/>
  <c r="AZ449" i="87" s="1"/>
  <c r="BA449" i="87" s="1"/>
  <c r="V449" i="87"/>
  <c r="R449" i="87"/>
  <c r="K449" i="87"/>
  <c r="A449" i="87"/>
  <c r="W449" i="87"/>
  <c r="S449" i="87"/>
  <c r="L449" i="87"/>
  <c r="CE449" i="87"/>
  <c r="CF449" i="87" s="1"/>
  <c r="E449" i="87" s="1"/>
  <c r="CC450" i="87"/>
  <c r="CA450" i="87"/>
  <c r="BY450" i="87"/>
  <c r="BW450" i="87"/>
  <c r="BU450" i="87"/>
  <c r="BS450" i="87"/>
  <c r="BQ450" i="87"/>
  <c r="BO450" i="87"/>
  <c r="BM450" i="87"/>
  <c r="BK450" i="87"/>
  <c r="BI450" i="87"/>
  <c r="BG450" i="87"/>
  <c r="AE450" i="87"/>
  <c r="B451" i="87"/>
  <c r="CD450" i="87"/>
  <c r="CB450" i="87"/>
  <c r="BZ450" i="87"/>
  <c r="BX450" i="87"/>
  <c r="BV450" i="87"/>
  <c r="BT450" i="87"/>
  <c r="BR450" i="87"/>
  <c r="BP450" i="87"/>
  <c r="BN450" i="87"/>
  <c r="BL450" i="87"/>
  <c r="BJ450" i="87"/>
  <c r="BH450" i="87"/>
  <c r="CE450" i="87" s="1"/>
  <c r="Z450" i="87"/>
  <c r="BB450" i="87" s="1"/>
  <c r="P450" i="87"/>
  <c r="D450" i="87" s="1"/>
  <c r="C450" i="87"/>
  <c r="N450" i="87" s="1"/>
  <c r="AA448" i="87"/>
  <c r="AB448" i="87" s="1"/>
  <c r="Q448" i="87"/>
  <c r="X448" i="87"/>
  <c r="Y448" i="87" s="1"/>
  <c r="W440" i="74"/>
  <c r="X440" i="74" s="1"/>
  <c r="W439" i="74"/>
  <c r="X439" i="74" s="1"/>
  <c r="W438" i="74"/>
  <c r="X438" i="74" s="1"/>
  <c r="K436" i="74"/>
  <c r="R437" i="74"/>
  <c r="Q427" i="74"/>
  <c r="L426" i="74"/>
  <c r="W435" i="74"/>
  <c r="X435" i="74" s="1"/>
  <c r="W441" i="74"/>
  <c r="X441" i="74" s="1"/>
  <c r="W437" i="74"/>
  <c r="X437" i="74" s="1"/>
  <c r="W436" i="74"/>
  <c r="X436" i="74" s="1"/>
  <c r="B559" i="74"/>
  <c r="U440" i="74"/>
  <c r="S445" i="74"/>
  <c r="J445" i="74" s="1"/>
  <c r="V445" i="74"/>
  <c r="A445" i="74"/>
  <c r="Y440" i="74"/>
  <c r="CE447" i="74"/>
  <c r="P447" i="74" s="1"/>
  <c r="D447" i="74" s="1"/>
  <c r="Z448" i="74"/>
  <c r="BG448" i="74"/>
  <c r="BI448" i="74"/>
  <c r="BK448" i="74"/>
  <c r="BM448" i="74"/>
  <c r="BO448" i="74"/>
  <c r="BQ448" i="74"/>
  <c r="BS448" i="74"/>
  <c r="BU448" i="74"/>
  <c r="BW448" i="74"/>
  <c r="BY448" i="74"/>
  <c r="CA448" i="74"/>
  <c r="CC448" i="74"/>
  <c r="C448" i="74"/>
  <c r="N448" i="74" s="1"/>
  <c r="BH448" i="74"/>
  <c r="BJ448" i="74"/>
  <c r="BL448" i="74"/>
  <c r="BN448" i="74"/>
  <c r="BP448" i="74"/>
  <c r="BR448" i="74"/>
  <c r="BT448" i="74"/>
  <c r="BV448" i="74"/>
  <c r="BX448" i="74"/>
  <c r="BZ448" i="74"/>
  <c r="CB448" i="74"/>
  <c r="CD448" i="74"/>
  <c r="CF446" i="74"/>
  <c r="E446" i="74" s="1"/>
  <c r="AA440" i="74"/>
  <c r="AB440" i="74" s="1"/>
  <c r="M444" i="74"/>
  <c r="AD423" i="87" l="1"/>
  <c r="AC424" i="87"/>
  <c r="W450" i="87"/>
  <c r="S450" i="87"/>
  <c r="L450" i="87"/>
  <c r="V450" i="87"/>
  <c r="R450" i="87"/>
  <c r="K450" i="87"/>
  <c r="A450" i="87"/>
  <c r="CF450" i="87"/>
  <c r="E450" i="87" s="1"/>
  <c r="AG450" i="87"/>
  <c r="AH450" i="87" s="1"/>
  <c r="AI450" i="87" s="1"/>
  <c r="AJ450" i="87" s="1"/>
  <c r="AK450" i="87" s="1"/>
  <c r="AL450" i="87" s="1"/>
  <c r="AM450" i="87" s="1"/>
  <c r="AN450" i="87" s="1"/>
  <c r="AO450" i="87" s="1"/>
  <c r="AP450" i="87" s="1"/>
  <c r="AQ450" i="87" s="1"/>
  <c r="AR450" i="87" s="1"/>
  <c r="AS450" i="87" s="1"/>
  <c r="AT450" i="87" s="1"/>
  <c r="AU450" i="87" s="1"/>
  <c r="AV450" i="87" s="1"/>
  <c r="AW450" i="87" s="1"/>
  <c r="AX450" i="87" s="1"/>
  <c r="AY450" i="87" s="1"/>
  <c r="AZ450" i="87" s="1"/>
  <c r="BA450" i="87" s="1"/>
  <c r="X449" i="87"/>
  <c r="Y449" i="87" s="1"/>
  <c r="AA449" i="87"/>
  <c r="AB449" i="87" s="1"/>
  <c r="Q449" i="87"/>
  <c r="B452" i="87"/>
  <c r="CD451" i="87"/>
  <c r="CB451" i="87"/>
  <c r="BZ451" i="87"/>
  <c r="BX451" i="87"/>
  <c r="BV451" i="87"/>
  <c r="BT451" i="87"/>
  <c r="BR451" i="87"/>
  <c r="BP451" i="87"/>
  <c r="BN451" i="87"/>
  <c r="BL451" i="87"/>
  <c r="BJ451" i="87"/>
  <c r="BH451" i="87"/>
  <c r="Z451" i="87"/>
  <c r="BB451" i="87" s="1"/>
  <c r="P451" i="87"/>
  <c r="D451" i="87" s="1"/>
  <c r="C451" i="87"/>
  <c r="N451" i="87" s="1"/>
  <c r="CC451" i="87"/>
  <c r="CA451" i="87"/>
  <c r="BY451" i="87"/>
  <c r="BW451" i="87"/>
  <c r="BU451" i="87"/>
  <c r="BS451" i="87"/>
  <c r="BQ451" i="87"/>
  <c r="BO451" i="87"/>
  <c r="BM451" i="87"/>
  <c r="BK451" i="87"/>
  <c r="BI451" i="87"/>
  <c r="BG451" i="87"/>
  <c r="AE451" i="87"/>
  <c r="U449" i="87"/>
  <c r="J449" i="87"/>
  <c r="T448" i="87"/>
  <c r="L427" i="74"/>
  <c r="Q428" i="74"/>
  <c r="CF447" i="74"/>
  <c r="E447" i="74" s="1"/>
  <c r="BB441" i="74"/>
  <c r="BB440" i="74" s="1"/>
  <c r="BB439" i="74" s="1"/>
  <c r="BB438" i="74" s="1"/>
  <c r="BB437" i="74" s="1"/>
  <c r="BB436" i="74" s="1"/>
  <c r="BB435" i="74" s="1"/>
  <c r="K437" i="74"/>
  <c r="R438" i="74"/>
  <c r="B560" i="74"/>
  <c r="S446" i="74"/>
  <c r="J446" i="74" s="1"/>
  <c r="V446" i="74"/>
  <c r="A446" i="74"/>
  <c r="AA435" i="74"/>
  <c r="AB435" i="74" s="1"/>
  <c r="Y435" i="74"/>
  <c r="AA441" i="74"/>
  <c r="AB441" i="74" s="1"/>
  <c r="Y441" i="74"/>
  <c r="S441" i="74"/>
  <c r="J441" i="74" s="1"/>
  <c r="AA439" i="74"/>
  <c r="AB439" i="74" s="1"/>
  <c r="Y439" i="74"/>
  <c r="AA437" i="74"/>
  <c r="AB437" i="74" s="1"/>
  <c r="Y437" i="74"/>
  <c r="CE448" i="74"/>
  <c r="P448" i="74" s="1"/>
  <c r="D448" i="74" s="1"/>
  <c r="Z449" i="74"/>
  <c r="BG449" i="74"/>
  <c r="BI449" i="74"/>
  <c r="BK449" i="74"/>
  <c r="BM449" i="74"/>
  <c r="BO449" i="74"/>
  <c r="BQ449" i="74"/>
  <c r="BS449" i="74"/>
  <c r="BU449" i="74"/>
  <c r="BW449" i="74"/>
  <c r="BY449" i="74"/>
  <c r="CA449" i="74"/>
  <c r="CC449" i="74"/>
  <c r="C449" i="74"/>
  <c r="N449" i="74" s="1"/>
  <c r="BH449" i="74"/>
  <c r="BJ449" i="74"/>
  <c r="BL449" i="74"/>
  <c r="BN449" i="74"/>
  <c r="BP449" i="74"/>
  <c r="BR449" i="74"/>
  <c r="BT449" i="74"/>
  <c r="BV449" i="74"/>
  <c r="BX449" i="74"/>
  <c r="BZ449" i="74"/>
  <c r="CB449" i="74"/>
  <c r="CD449" i="74"/>
  <c r="AA438" i="74"/>
  <c r="AB438" i="74" s="1"/>
  <c r="Y438" i="74"/>
  <c r="AA436" i="74"/>
  <c r="AB436" i="74" s="1"/>
  <c r="Y436" i="74"/>
  <c r="M445" i="74"/>
  <c r="AD424" i="87" l="1"/>
  <c r="AC425" i="87"/>
  <c r="AA450" i="87"/>
  <c r="AB450" i="87" s="1"/>
  <c r="Q450" i="87"/>
  <c r="X450" i="87"/>
  <c r="Y450" i="87" s="1"/>
  <c r="T449" i="87"/>
  <c r="AG451" i="87"/>
  <c r="AH451" i="87" s="1"/>
  <c r="AI451" i="87" s="1"/>
  <c r="AJ451" i="87" s="1"/>
  <c r="AK451" i="87" s="1"/>
  <c r="AL451" i="87" s="1"/>
  <c r="AM451" i="87" s="1"/>
  <c r="AN451" i="87" s="1"/>
  <c r="AO451" i="87" s="1"/>
  <c r="AP451" i="87" s="1"/>
  <c r="AQ451" i="87" s="1"/>
  <c r="AR451" i="87" s="1"/>
  <c r="AS451" i="87" s="1"/>
  <c r="AT451" i="87" s="1"/>
  <c r="AU451" i="87" s="1"/>
  <c r="AV451" i="87" s="1"/>
  <c r="AW451" i="87" s="1"/>
  <c r="AX451" i="87" s="1"/>
  <c r="AY451" i="87" s="1"/>
  <c r="AZ451" i="87" s="1"/>
  <c r="BA451" i="87" s="1"/>
  <c r="V451" i="87"/>
  <c r="R451" i="87"/>
  <c r="K451" i="87"/>
  <c r="A451" i="87"/>
  <c r="W451" i="87"/>
  <c r="S451" i="87"/>
  <c r="L451" i="87"/>
  <c r="CE451" i="87"/>
  <c r="CF451" i="87" s="1"/>
  <c r="E451" i="87" s="1"/>
  <c r="CC452" i="87"/>
  <c r="CA452" i="87"/>
  <c r="BY452" i="87"/>
  <c r="BW452" i="87"/>
  <c r="BU452" i="87"/>
  <c r="BS452" i="87"/>
  <c r="BQ452" i="87"/>
  <c r="BO452" i="87"/>
  <c r="BM452" i="87"/>
  <c r="BK452" i="87"/>
  <c r="BI452" i="87"/>
  <c r="BG452" i="87"/>
  <c r="AE452" i="87"/>
  <c r="B453" i="87"/>
  <c r="CD452" i="87"/>
  <c r="CB452" i="87"/>
  <c r="BZ452" i="87"/>
  <c r="BX452" i="87"/>
  <c r="BV452" i="87"/>
  <c r="BT452" i="87"/>
  <c r="BR452" i="87"/>
  <c r="BP452" i="87"/>
  <c r="BN452" i="87"/>
  <c r="BL452" i="87"/>
  <c r="BJ452" i="87"/>
  <c r="BH452" i="87"/>
  <c r="CE452" i="87" s="1"/>
  <c r="Z452" i="87"/>
  <c r="BB452" i="87" s="1"/>
  <c r="P452" i="87"/>
  <c r="D452" i="87" s="1"/>
  <c r="C452" i="87"/>
  <c r="N452" i="87" s="1"/>
  <c r="U450" i="87"/>
  <c r="J450" i="87"/>
  <c r="L428" i="74"/>
  <c r="Q429" i="74"/>
  <c r="R439" i="74"/>
  <c r="K438" i="74"/>
  <c r="B561" i="74"/>
  <c r="CE449" i="74"/>
  <c r="P449" i="74" s="1"/>
  <c r="D449" i="74" s="1"/>
  <c r="CF448" i="74"/>
  <c r="E448" i="74" s="1"/>
  <c r="M446" i="74"/>
  <c r="Z450" i="74"/>
  <c r="BG450" i="74"/>
  <c r="BI450" i="74"/>
  <c r="BK450" i="74"/>
  <c r="BM450" i="74"/>
  <c r="BO450" i="74"/>
  <c r="BQ450" i="74"/>
  <c r="BS450" i="74"/>
  <c r="BU450" i="74"/>
  <c r="BW450" i="74"/>
  <c r="BY450" i="74"/>
  <c r="CA450" i="74"/>
  <c r="CC450" i="74"/>
  <c r="C450" i="74"/>
  <c r="N450" i="74" s="1"/>
  <c r="BH450" i="74"/>
  <c r="BJ450" i="74"/>
  <c r="BL450" i="74"/>
  <c r="BN450" i="74"/>
  <c r="BP450" i="74"/>
  <c r="BR450" i="74"/>
  <c r="BT450" i="74"/>
  <c r="BV450" i="74"/>
  <c r="BX450" i="74"/>
  <c r="BZ450" i="74"/>
  <c r="CB450" i="74"/>
  <c r="CD450" i="74"/>
  <c r="U441" i="74"/>
  <c r="U442" i="74" s="1"/>
  <c r="U443" i="74" s="1"/>
  <c r="U444" i="74" s="1"/>
  <c r="U445" i="74" s="1"/>
  <c r="U446" i="74" s="1"/>
  <c r="AD425" i="87" l="1"/>
  <c r="AC426" i="87"/>
  <c r="CF452" i="87"/>
  <c r="E452" i="87" s="1"/>
  <c r="U451" i="87"/>
  <c r="J451" i="87"/>
  <c r="W452" i="87"/>
  <c r="S452" i="87"/>
  <c r="L452" i="87"/>
  <c r="V452" i="87"/>
  <c r="R452" i="87"/>
  <c r="K452" i="87"/>
  <c r="A452" i="87"/>
  <c r="B454" i="87"/>
  <c r="CD453" i="87"/>
  <c r="CB453" i="87"/>
  <c r="BZ453" i="87"/>
  <c r="BX453" i="87"/>
  <c r="BV453" i="87"/>
  <c r="BT453" i="87"/>
  <c r="BR453" i="87"/>
  <c r="BP453" i="87"/>
  <c r="BN453" i="87"/>
  <c r="BL453" i="87"/>
  <c r="BJ453" i="87"/>
  <c r="BH453" i="87"/>
  <c r="Z453" i="87"/>
  <c r="BB453" i="87" s="1"/>
  <c r="P453" i="87"/>
  <c r="D453" i="87" s="1"/>
  <c r="C453" i="87"/>
  <c r="N453" i="87" s="1"/>
  <c r="CC453" i="87"/>
  <c r="CA453" i="87"/>
  <c r="BY453" i="87"/>
  <c r="BW453" i="87"/>
  <c r="BU453" i="87"/>
  <c r="BS453" i="87"/>
  <c r="BQ453" i="87"/>
  <c r="BO453" i="87"/>
  <c r="BM453" i="87"/>
  <c r="BK453" i="87"/>
  <c r="BI453" i="87"/>
  <c r="BG453" i="87"/>
  <c r="AE453" i="87"/>
  <c r="T450" i="87"/>
  <c r="AG452" i="87"/>
  <c r="AH452" i="87" s="1"/>
  <c r="AI452" i="87" s="1"/>
  <c r="AJ452" i="87" s="1"/>
  <c r="AK452" i="87" s="1"/>
  <c r="AL452" i="87" s="1"/>
  <c r="AM452" i="87" s="1"/>
  <c r="AN452" i="87" s="1"/>
  <c r="AO452" i="87" s="1"/>
  <c r="AP452" i="87" s="1"/>
  <c r="AQ452" i="87" s="1"/>
  <c r="AR452" i="87" s="1"/>
  <c r="AS452" i="87" s="1"/>
  <c r="AT452" i="87" s="1"/>
  <c r="AU452" i="87" s="1"/>
  <c r="AV452" i="87" s="1"/>
  <c r="AW452" i="87" s="1"/>
  <c r="AX452" i="87" s="1"/>
  <c r="AY452" i="87" s="1"/>
  <c r="AZ452" i="87" s="1"/>
  <c r="BA452" i="87" s="1"/>
  <c r="X451" i="87"/>
  <c r="Y451" i="87" s="1"/>
  <c r="AA451" i="87"/>
  <c r="AB451" i="87" s="1"/>
  <c r="Q451" i="87"/>
  <c r="K439" i="74"/>
  <c r="R440" i="74"/>
  <c r="L429" i="74"/>
  <c r="Q430" i="74"/>
  <c r="B562" i="74"/>
  <c r="CF449" i="74"/>
  <c r="E449" i="74" s="1"/>
  <c r="CE450" i="74"/>
  <c r="P450" i="74" s="1"/>
  <c r="D450" i="74" s="1"/>
  <c r="Z451" i="74"/>
  <c r="BG451" i="74"/>
  <c r="BI451" i="74"/>
  <c r="BK451" i="74"/>
  <c r="BM451" i="74"/>
  <c r="BO451" i="74"/>
  <c r="BQ451" i="74"/>
  <c r="BS451" i="74"/>
  <c r="BU451" i="74"/>
  <c r="BW451" i="74"/>
  <c r="BY451" i="74"/>
  <c r="CA451" i="74"/>
  <c r="CC451" i="74"/>
  <c r="C451" i="74"/>
  <c r="N451" i="74" s="1"/>
  <c r="BH451" i="74"/>
  <c r="BJ451" i="74"/>
  <c r="BL451" i="74"/>
  <c r="BN451" i="74"/>
  <c r="BP451" i="74"/>
  <c r="BR451" i="74"/>
  <c r="BT451" i="74"/>
  <c r="BV451" i="74"/>
  <c r="BX451" i="74"/>
  <c r="BZ451" i="74"/>
  <c r="CB451" i="74"/>
  <c r="CD451" i="74"/>
  <c r="AD426" i="87" l="1"/>
  <c r="AC427" i="87"/>
  <c r="AA452" i="87"/>
  <c r="AB452" i="87" s="1"/>
  <c r="Q452" i="87"/>
  <c r="X452" i="87"/>
  <c r="Y452" i="87" s="1"/>
  <c r="AG453" i="87"/>
  <c r="AH453" i="87" s="1"/>
  <c r="AI453" i="87" s="1"/>
  <c r="AJ453" i="87" s="1"/>
  <c r="AK453" i="87" s="1"/>
  <c r="AL453" i="87" s="1"/>
  <c r="AM453" i="87" s="1"/>
  <c r="AN453" i="87" s="1"/>
  <c r="AO453" i="87" s="1"/>
  <c r="AP453" i="87" s="1"/>
  <c r="AQ453" i="87" s="1"/>
  <c r="AR453" i="87" s="1"/>
  <c r="AS453" i="87" s="1"/>
  <c r="AT453" i="87" s="1"/>
  <c r="AU453" i="87" s="1"/>
  <c r="AV453" i="87" s="1"/>
  <c r="AW453" i="87" s="1"/>
  <c r="AX453" i="87" s="1"/>
  <c r="AY453" i="87" s="1"/>
  <c r="AZ453" i="87" s="1"/>
  <c r="BA453" i="87" s="1"/>
  <c r="V453" i="87"/>
  <c r="R453" i="87"/>
  <c r="K453" i="87"/>
  <c r="A453" i="87"/>
  <c r="W453" i="87"/>
  <c r="S453" i="87"/>
  <c r="L453" i="87"/>
  <c r="CE453" i="87"/>
  <c r="CF453" i="87" s="1"/>
  <c r="E453" i="87" s="1"/>
  <c r="CC454" i="87"/>
  <c r="CA454" i="87"/>
  <c r="BY454" i="87"/>
  <c r="BW454" i="87"/>
  <c r="BU454" i="87"/>
  <c r="BS454" i="87"/>
  <c r="BQ454" i="87"/>
  <c r="BO454" i="87"/>
  <c r="BM454" i="87"/>
  <c r="BK454" i="87"/>
  <c r="BI454" i="87"/>
  <c r="BG454" i="87"/>
  <c r="AE454" i="87"/>
  <c r="B455" i="87"/>
  <c r="CD454" i="87"/>
  <c r="CB454" i="87"/>
  <c r="BZ454" i="87"/>
  <c r="BX454" i="87"/>
  <c r="BV454" i="87"/>
  <c r="BT454" i="87"/>
  <c r="BR454" i="87"/>
  <c r="BP454" i="87"/>
  <c r="BN454" i="87"/>
  <c r="BL454" i="87"/>
  <c r="BJ454" i="87"/>
  <c r="BH454" i="87"/>
  <c r="CE454" i="87" s="1"/>
  <c r="Z454" i="87"/>
  <c r="BB454" i="87" s="1"/>
  <c r="P454" i="87"/>
  <c r="D454" i="87" s="1"/>
  <c r="C454" i="87"/>
  <c r="N454" i="87" s="1"/>
  <c r="U452" i="87"/>
  <c r="J452" i="87"/>
  <c r="T451" i="87"/>
  <c r="Q431" i="74"/>
  <c r="L430" i="74"/>
  <c r="R441" i="74"/>
  <c r="K440" i="74"/>
  <c r="B563" i="74"/>
  <c r="S449" i="74"/>
  <c r="J449" i="74" s="1"/>
  <c r="V449" i="74"/>
  <c r="A449" i="74"/>
  <c r="Z452" i="74"/>
  <c r="BG452" i="74"/>
  <c r="BI452" i="74"/>
  <c r="BK452" i="74"/>
  <c r="BM452" i="74"/>
  <c r="BO452" i="74"/>
  <c r="BQ452" i="74"/>
  <c r="BS452" i="74"/>
  <c r="BU452" i="74"/>
  <c r="BW452" i="74"/>
  <c r="BY452" i="74"/>
  <c r="CA452" i="74"/>
  <c r="CC452" i="74"/>
  <c r="C452" i="74"/>
  <c r="N452" i="74" s="1"/>
  <c r="BH452" i="74"/>
  <c r="BJ452" i="74"/>
  <c r="BL452" i="74"/>
  <c r="BN452" i="74"/>
  <c r="BP452" i="74"/>
  <c r="BR452" i="74"/>
  <c r="BT452" i="74"/>
  <c r="BV452" i="74"/>
  <c r="BX452" i="74"/>
  <c r="BZ452" i="74"/>
  <c r="CB452" i="74"/>
  <c r="CD452" i="74"/>
  <c r="CE451" i="74"/>
  <c r="P451" i="74" s="1"/>
  <c r="D451" i="74" s="1"/>
  <c r="CF450" i="74"/>
  <c r="E450" i="74" s="1"/>
  <c r="AD427" i="87" l="1"/>
  <c r="AC428" i="87"/>
  <c r="W454" i="87"/>
  <c r="S454" i="87"/>
  <c r="L454" i="87"/>
  <c r="V454" i="87"/>
  <c r="R454" i="87"/>
  <c r="K454" i="87"/>
  <c r="A454" i="87"/>
  <c r="CF454" i="87"/>
  <c r="E454" i="87" s="1"/>
  <c r="U453" i="87"/>
  <c r="J453" i="87"/>
  <c r="B456" i="87"/>
  <c r="CD455" i="87"/>
  <c r="CB455" i="87"/>
  <c r="BZ455" i="87"/>
  <c r="BX455" i="87"/>
  <c r="BV455" i="87"/>
  <c r="BT455" i="87"/>
  <c r="BR455" i="87"/>
  <c r="BP455" i="87"/>
  <c r="BN455" i="87"/>
  <c r="BL455" i="87"/>
  <c r="BJ455" i="87"/>
  <c r="BH455" i="87"/>
  <c r="Z455" i="87"/>
  <c r="BB455" i="87" s="1"/>
  <c r="P455" i="87"/>
  <c r="D455" i="87" s="1"/>
  <c r="C455" i="87"/>
  <c r="N455" i="87" s="1"/>
  <c r="CC455" i="87"/>
  <c r="CA455" i="87"/>
  <c r="BY455" i="87"/>
  <c r="BW455" i="87"/>
  <c r="BU455" i="87"/>
  <c r="BS455" i="87"/>
  <c r="BQ455" i="87"/>
  <c r="BO455" i="87"/>
  <c r="BM455" i="87"/>
  <c r="BK455" i="87"/>
  <c r="BI455" i="87"/>
  <c r="BG455" i="87"/>
  <c r="AE455" i="87"/>
  <c r="T452" i="87"/>
  <c r="AG454" i="87"/>
  <c r="AH454" i="87" s="1"/>
  <c r="AI454" i="87" s="1"/>
  <c r="AJ454" i="87" s="1"/>
  <c r="AK454" i="87" s="1"/>
  <c r="AL454" i="87" s="1"/>
  <c r="AM454" i="87" s="1"/>
  <c r="AN454" i="87" s="1"/>
  <c r="AO454" i="87" s="1"/>
  <c r="AP454" i="87" s="1"/>
  <c r="AQ454" i="87" s="1"/>
  <c r="AR454" i="87" s="1"/>
  <c r="AS454" i="87" s="1"/>
  <c r="AT454" i="87" s="1"/>
  <c r="AU454" i="87" s="1"/>
  <c r="AV454" i="87" s="1"/>
  <c r="AW454" i="87" s="1"/>
  <c r="AX454" i="87" s="1"/>
  <c r="AY454" i="87" s="1"/>
  <c r="AZ454" i="87" s="1"/>
  <c r="BA454" i="87" s="1"/>
  <c r="X453" i="87"/>
  <c r="Y453" i="87" s="1"/>
  <c r="AA453" i="87"/>
  <c r="AB453" i="87" s="1"/>
  <c r="Q453" i="87"/>
  <c r="K441" i="74"/>
  <c r="R442" i="74"/>
  <c r="L431" i="74"/>
  <c r="Q432" i="74"/>
  <c r="B564" i="74"/>
  <c r="CE452" i="74"/>
  <c r="P452" i="74" s="1"/>
  <c r="D452" i="74" s="1"/>
  <c r="Z453" i="74"/>
  <c r="BG453" i="74"/>
  <c r="BI453" i="74"/>
  <c r="BK453" i="74"/>
  <c r="BM453" i="74"/>
  <c r="BO453" i="74"/>
  <c r="BQ453" i="74"/>
  <c r="BS453" i="74"/>
  <c r="BU453" i="74"/>
  <c r="BW453" i="74"/>
  <c r="BY453" i="74"/>
  <c r="CA453" i="74"/>
  <c r="CC453" i="74"/>
  <c r="C453" i="74"/>
  <c r="N453" i="74" s="1"/>
  <c r="BH453" i="74"/>
  <c r="BJ453" i="74"/>
  <c r="BL453" i="74"/>
  <c r="BN453" i="74"/>
  <c r="BP453" i="74"/>
  <c r="BR453" i="74"/>
  <c r="BT453" i="74"/>
  <c r="BV453" i="74"/>
  <c r="BX453" i="74"/>
  <c r="BZ453" i="74"/>
  <c r="CB453" i="74"/>
  <c r="CD453" i="74"/>
  <c r="S450" i="74"/>
  <c r="J450" i="74" s="1"/>
  <c r="V450" i="74"/>
  <c r="A450" i="74"/>
  <c r="CF452" i="74"/>
  <c r="E452" i="74" s="1"/>
  <c r="CF451" i="74"/>
  <c r="E451" i="74" s="1"/>
  <c r="M449" i="74"/>
  <c r="AD428" i="87" l="1"/>
  <c r="AC429" i="87"/>
  <c r="T453" i="87"/>
  <c r="U454" i="87"/>
  <c r="J454" i="87"/>
  <c r="AG455" i="87"/>
  <c r="AH455" i="87" s="1"/>
  <c r="AI455" i="87" s="1"/>
  <c r="AJ455" i="87" s="1"/>
  <c r="AK455" i="87" s="1"/>
  <c r="AL455" i="87" s="1"/>
  <c r="AM455" i="87" s="1"/>
  <c r="AN455" i="87" s="1"/>
  <c r="AO455" i="87" s="1"/>
  <c r="AP455" i="87" s="1"/>
  <c r="AQ455" i="87" s="1"/>
  <c r="AR455" i="87" s="1"/>
  <c r="AS455" i="87" s="1"/>
  <c r="AT455" i="87" s="1"/>
  <c r="AU455" i="87" s="1"/>
  <c r="AV455" i="87" s="1"/>
  <c r="AW455" i="87" s="1"/>
  <c r="AX455" i="87" s="1"/>
  <c r="AY455" i="87" s="1"/>
  <c r="AZ455" i="87" s="1"/>
  <c r="BA455" i="87" s="1"/>
  <c r="V455" i="87"/>
  <c r="R455" i="87"/>
  <c r="K455" i="87"/>
  <c r="A455" i="87"/>
  <c r="W455" i="87"/>
  <c r="S455" i="87"/>
  <c r="L455" i="87"/>
  <c r="CE455" i="87"/>
  <c r="CF455" i="87" s="1"/>
  <c r="E455" i="87" s="1"/>
  <c r="CC456" i="87"/>
  <c r="CA456" i="87"/>
  <c r="BY456" i="87"/>
  <c r="BW456" i="87"/>
  <c r="BU456" i="87"/>
  <c r="BS456" i="87"/>
  <c r="BQ456" i="87"/>
  <c r="BO456" i="87"/>
  <c r="BM456" i="87"/>
  <c r="BK456" i="87"/>
  <c r="BI456" i="87"/>
  <c r="BG456" i="87"/>
  <c r="AE456" i="87"/>
  <c r="B457" i="87"/>
  <c r="CD456" i="87"/>
  <c r="CB456" i="87"/>
  <c r="BZ456" i="87"/>
  <c r="BX456" i="87"/>
  <c r="BV456" i="87"/>
  <c r="BT456" i="87"/>
  <c r="BR456" i="87"/>
  <c r="BP456" i="87"/>
  <c r="BN456" i="87"/>
  <c r="BL456" i="87"/>
  <c r="BJ456" i="87"/>
  <c r="BH456" i="87"/>
  <c r="CE456" i="87" s="1"/>
  <c r="Z456" i="87"/>
  <c r="BB456" i="87" s="1"/>
  <c r="P456" i="87"/>
  <c r="D456" i="87" s="1"/>
  <c r="C456" i="87"/>
  <c r="N456" i="87" s="1"/>
  <c r="AA454" i="87"/>
  <c r="AB454" i="87" s="1"/>
  <c r="Q454" i="87"/>
  <c r="X454" i="87"/>
  <c r="Y454" i="87" s="1"/>
  <c r="Q433" i="74"/>
  <c r="L432" i="74"/>
  <c r="R443" i="74"/>
  <c r="K442" i="74"/>
  <c r="B565" i="74"/>
  <c r="S451" i="74"/>
  <c r="J451" i="74" s="1"/>
  <c r="V451" i="74"/>
  <c r="A451" i="74"/>
  <c r="Z454" i="74"/>
  <c r="BG454" i="74"/>
  <c r="BI454" i="74"/>
  <c r="BK454" i="74"/>
  <c r="BM454" i="74"/>
  <c r="BO454" i="74"/>
  <c r="BQ454" i="74"/>
  <c r="BS454" i="74"/>
  <c r="BU454" i="74"/>
  <c r="BW454" i="74"/>
  <c r="BY454" i="74"/>
  <c r="CA454" i="74"/>
  <c r="CC454" i="74"/>
  <c r="C454" i="74"/>
  <c r="N454" i="74" s="1"/>
  <c r="BH454" i="74"/>
  <c r="BJ454" i="74"/>
  <c r="BL454" i="74"/>
  <c r="BN454" i="74"/>
  <c r="BP454" i="74"/>
  <c r="BR454" i="74"/>
  <c r="BT454" i="74"/>
  <c r="BV454" i="74"/>
  <c r="BX454" i="74"/>
  <c r="BZ454" i="74"/>
  <c r="CB454" i="74"/>
  <c r="CD454" i="74"/>
  <c r="V448" i="74"/>
  <c r="A448" i="74"/>
  <c r="M450" i="74"/>
  <c r="CE453" i="74"/>
  <c r="P453" i="74" s="1"/>
  <c r="D453" i="74" s="1"/>
  <c r="V447" i="74"/>
  <c r="A447" i="74"/>
  <c r="AD429" i="87" l="1"/>
  <c r="AC430" i="87"/>
  <c r="B458" i="87"/>
  <c r="CD457" i="87"/>
  <c r="CB457" i="87"/>
  <c r="BZ457" i="87"/>
  <c r="BX457" i="87"/>
  <c r="BV457" i="87"/>
  <c r="BT457" i="87"/>
  <c r="BR457" i="87"/>
  <c r="BP457" i="87"/>
  <c r="BN457" i="87"/>
  <c r="BL457" i="87"/>
  <c r="BJ457" i="87"/>
  <c r="BH457" i="87"/>
  <c r="Z457" i="87"/>
  <c r="BB457" i="87" s="1"/>
  <c r="P457" i="87"/>
  <c r="D457" i="87" s="1"/>
  <c r="C457" i="87"/>
  <c r="N457" i="87" s="1"/>
  <c r="CC457" i="87"/>
  <c r="CA457" i="87"/>
  <c r="BY457" i="87"/>
  <c r="BW457" i="87"/>
  <c r="BU457" i="87"/>
  <c r="BS457" i="87"/>
  <c r="BQ457" i="87"/>
  <c r="BO457" i="87"/>
  <c r="BM457" i="87"/>
  <c r="BK457" i="87"/>
  <c r="BI457" i="87"/>
  <c r="BG457" i="87"/>
  <c r="AE457" i="87"/>
  <c r="AG456" i="87"/>
  <c r="AH456" i="87" s="1"/>
  <c r="AI456" i="87" s="1"/>
  <c r="AJ456" i="87" s="1"/>
  <c r="AK456" i="87" s="1"/>
  <c r="AL456" i="87" s="1"/>
  <c r="AM456" i="87" s="1"/>
  <c r="AN456" i="87" s="1"/>
  <c r="AO456" i="87" s="1"/>
  <c r="AP456" i="87" s="1"/>
  <c r="AQ456" i="87" s="1"/>
  <c r="AR456" i="87" s="1"/>
  <c r="AS456" i="87" s="1"/>
  <c r="AT456" i="87" s="1"/>
  <c r="AU456" i="87" s="1"/>
  <c r="AV456" i="87" s="1"/>
  <c r="AW456" i="87" s="1"/>
  <c r="AX456" i="87" s="1"/>
  <c r="AY456" i="87" s="1"/>
  <c r="AZ456" i="87" s="1"/>
  <c r="BA456" i="87" s="1"/>
  <c r="X455" i="87"/>
  <c r="Y455" i="87" s="1"/>
  <c r="AA455" i="87"/>
  <c r="AB455" i="87" s="1"/>
  <c r="Q455" i="87"/>
  <c r="W456" i="87"/>
  <c r="S456" i="87"/>
  <c r="L456" i="87"/>
  <c r="V456" i="87"/>
  <c r="R456" i="87"/>
  <c r="K456" i="87"/>
  <c r="A456" i="87"/>
  <c r="CF456" i="87"/>
  <c r="E456" i="87" s="1"/>
  <c r="U455" i="87"/>
  <c r="J455" i="87"/>
  <c r="T454" i="87"/>
  <c r="W447" i="74"/>
  <c r="X447" i="74" s="1"/>
  <c r="W444" i="74"/>
  <c r="X444" i="74" s="1"/>
  <c r="W445" i="74"/>
  <c r="X445" i="74" s="1"/>
  <c r="W446" i="74"/>
  <c r="X446" i="74" s="1"/>
  <c r="W442" i="74"/>
  <c r="X442" i="74" s="1"/>
  <c r="W443" i="74"/>
  <c r="X443" i="74" s="1"/>
  <c r="W448" i="74"/>
  <c r="X448" i="74" s="1"/>
  <c r="R444" i="74"/>
  <c r="K443" i="74"/>
  <c r="Q434" i="74"/>
  <c r="L433" i="74"/>
  <c r="B566" i="74"/>
  <c r="CE454" i="74"/>
  <c r="P454" i="74" s="1"/>
  <c r="D454" i="74" s="1"/>
  <c r="Z455" i="74"/>
  <c r="BG455" i="74"/>
  <c r="BI455" i="74"/>
  <c r="BK455" i="74"/>
  <c r="BM455" i="74"/>
  <c r="BO455" i="74"/>
  <c r="BQ455" i="74"/>
  <c r="BS455" i="74"/>
  <c r="BU455" i="74"/>
  <c r="BW455" i="74"/>
  <c r="BY455" i="74"/>
  <c r="CA455" i="74"/>
  <c r="CC455" i="74"/>
  <c r="C455" i="74"/>
  <c r="N455" i="74" s="1"/>
  <c r="BH455" i="74"/>
  <c r="BJ455" i="74"/>
  <c r="BL455" i="74"/>
  <c r="BN455" i="74"/>
  <c r="BP455" i="74"/>
  <c r="BR455" i="74"/>
  <c r="BT455" i="74"/>
  <c r="BV455" i="74"/>
  <c r="BX455" i="74"/>
  <c r="BZ455" i="74"/>
  <c r="CB455" i="74"/>
  <c r="CD455" i="74"/>
  <c r="M451" i="74"/>
  <c r="S452" i="74"/>
  <c r="J452" i="74" s="1"/>
  <c r="V452" i="74"/>
  <c r="A452" i="74"/>
  <c r="CF453" i="74"/>
  <c r="E453" i="74" s="1"/>
  <c r="AD430" i="87" l="1"/>
  <c r="AC431" i="87"/>
  <c r="T455" i="87"/>
  <c r="U456" i="87"/>
  <c r="J456" i="87"/>
  <c r="AA456" i="87"/>
  <c r="AB456" i="87" s="1"/>
  <c r="Q456" i="87"/>
  <c r="X456" i="87"/>
  <c r="Y456" i="87" s="1"/>
  <c r="AG457" i="87"/>
  <c r="AH457" i="87" s="1"/>
  <c r="AI457" i="87" s="1"/>
  <c r="AJ457" i="87" s="1"/>
  <c r="AK457" i="87" s="1"/>
  <c r="AL457" i="87" s="1"/>
  <c r="AM457" i="87" s="1"/>
  <c r="AN457" i="87" s="1"/>
  <c r="AO457" i="87" s="1"/>
  <c r="AP457" i="87" s="1"/>
  <c r="AQ457" i="87" s="1"/>
  <c r="AR457" i="87" s="1"/>
  <c r="AS457" i="87" s="1"/>
  <c r="AT457" i="87" s="1"/>
  <c r="AU457" i="87" s="1"/>
  <c r="AV457" i="87" s="1"/>
  <c r="AW457" i="87" s="1"/>
  <c r="AX457" i="87" s="1"/>
  <c r="AY457" i="87" s="1"/>
  <c r="AZ457" i="87" s="1"/>
  <c r="BA457" i="87" s="1"/>
  <c r="V457" i="87"/>
  <c r="R457" i="87"/>
  <c r="K457" i="87"/>
  <c r="A457" i="87"/>
  <c r="W457" i="87"/>
  <c r="S457" i="87"/>
  <c r="L457" i="87"/>
  <c r="CE457" i="87"/>
  <c r="CF457" i="87" s="1"/>
  <c r="E457" i="87" s="1"/>
  <c r="CC458" i="87"/>
  <c r="CA458" i="87"/>
  <c r="BY458" i="87"/>
  <c r="BW458" i="87"/>
  <c r="BU458" i="87"/>
  <c r="BS458" i="87"/>
  <c r="BQ458" i="87"/>
  <c r="BO458" i="87"/>
  <c r="BM458" i="87"/>
  <c r="BK458" i="87"/>
  <c r="BI458" i="87"/>
  <c r="BG458" i="87"/>
  <c r="AE458" i="87"/>
  <c r="B459" i="87"/>
  <c r="CD458" i="87"/>
  <c r="CB458" i="87"/>
  <c r="BZ458" i="87"/>
  <c r="BX458" i="87"/>
  <c r="BV458" i="87"/>
  <c r="BT458" i="87"/>
  <c r="BR458" i="87"/>
  <c r="BP458" i="87"/>
  <c r="BN458" i="87"/>
  <c r="BL458" i="87"/>
  <c r="BJ458" i="87"/>
  <c r="BH458" i="87"/>
  <c r="CE458" i="87" s="1"/>
  <c r="Z458" i="87"/>
  <c r="BB458" i="87" s="1"/>
  <c r="P458" i="87"/>
  <c r="D458" i="87" s="1"/>
  <c r="C458" i="87"/>
  <c r="N458" i="87" s="1"/>
  <c r="BB448" i="74"/>
  <c r="BB447" i="74" s="1"/>
  <c r="BB446" i="74" s="1"/>
  <c r="BB445" i="74" s="1"/>
  <c r="BB444" i="74" s="1"/>
  <c r="BB443" i="74" s="1"/>
  <c r="BB442" i="74" s="1"/>
  <c r="L434" i="74"/>
  <c r="Q435" i="74"/>
  <c r="K444" i="74"/>
  <c r="R445" i="74"/>
  <c r="B567" i="74"/>
  <c r="CF454" i="74"/>
  <c r="E454" i="74" s="1"/>
  <c r="S453" i="74"/>
  <c r="J453" i="74" s="1"/>
  <c r="V453" i="74"/>
  <c r="A453" i="74"/>
  <c r="AA447" i="74"/>
  <c r="AB447" i="74" s="1"/>
  <c r="Y447" i="74"/>
  <c r="S447" i="74"/>
  <c r="J447" i="74" s="1"/>
  <c r="CE455" i="74"/>
  <c r="P455" i="74" s="1"/>
  <c r="D455" i="74" s="1"/>
  <c r="AA444" i="74"/>
  <c r="AB444" i="74" s="1"/>
  <c r="Y444" i="74"/>
  <c r="AA446" i="74"/>
  <c r="AB446" i="74" s="1"/>
  <c r="Y446" i="74"/>
  <c r="AA443" i="74"/>
  <c r="AB443" i="74" s="1"/>
  <c r="Y443" i="74"/>
  <c r="M452" i="74"/>
  <c r="AA448" i="74"/>
  <c r="AB448" i="74" s="1"/>
  <c r="Y448" i="74"/>
  <c r="S448" i="74"/>
  <c r="J448" i="74" s="1"/>
  <c r="Z456" i="74"/>
  <c r="BG456" i="74"/>
  <c r="BI456" i="74"/>
  <c r="BK456" i="74"/>
  <c r="BM456" i="74"/>
  <c r="BO456" i="74"/>
  <c r="BQ456" i="74"/>
  <c r="BS456" i="74"/>
  <c r="BU456" i="74"/>
  <c r="BW456" i="74"/>
  <c r="BY456" i="74"/>
  <c r="CA456" i="74"/>
  <c r="CC456" i="74"/>
  <c r="C456" i="74"/>
  <c r="N456" i="74" s="1"/>
  <c r="BH456" i="74"/>
  <c r="BJ456" i="74"/>
  <c r="BL456" i="74"/>
  <c r="BN456" i="74"/>
  <c r="BP456" i="74"/>
  <c r="BR456" i="74"/>
  <c r="BT456" i="74"/>
  <c r="BV456" i="74"/>
  <c r="BX456" i="74"/>
  <c r="BZ456" i="74"/>
  <c r="CB456" i="74"/>
  <c r="CD456" i="74"/>
  <c r="AA442" i="74"/>
  <c r="AB442" i="74" s="1"/>
  <c r="Y442" i="74"/>
  <c r="AA445" i="74"/>
  <c r="AB445" i="74" s="1"/>
  <c r="Y445" i="74"/>
  <c r="AD431" i="87" l="1"/>
  <c r="AC432" i="87"/>
  <c r="W458" i="87"/>
  <c r="S458" i="87"/>
  <c r="L458" i="87"/>
  <c r="V458" i="87"/>
  <c r="R458" i="87"/>
  <c r="K458" i="87"/>
  <c r="A458" i="87"/>
  <c r="T456" i="87"/>
  <c r="B460" i="87"/>
  <c r="CD459" i="87"/>
  <c r="CB459" i="87"/>
  <c r="BZ459" i="87"/>
  <c r="BX459" i="87"/>
  <c r="BV459" i="87"/>
  <c r="BT459" i="87"/>
  <c r="BR459" i="87"/>
  <c r="BP459" i="87"/>
  <c r="BN459" i="87"/>
  <c r="BL459" i="87"/>
  <c r="BJ459" i="87"/>
  <c r="BH459" i="87"/>
  <c r="Z459" i="87"/>
  <c r="BB459" i="87" s="1"/>
  <c r="P459" i="87"/>
  <c r="D459" i="87" s="1"/>
  <c r="C459" i="87"/>
  <c r="N459" i="87" s="1"/>
  <c r="CC459" i="87"/>
  <c r="CA459" i="87"/>
  <c r="BY459" i="87"/>
  <c r="BW459" i="87"/>
  <c r="BU459" i="87"/>
  <c r="BS459" i="87"/>
  <c r="BQ459" i="87"/>
  <c r="BO459" i="87"/>
  <c r="BM459" i="87"/>
  <c r="BK459" i="87"/>
  <c r="BI459" i="87"/>
  <c r="BG459" i="87"/>
  <c r="AE459" i="87"/>
  <c r="CF458" i="87"/>
  <c r="E458" i="87" s="1"/>
  <c r="U457" i="87"/>
  <c r="J457" i="87"/>
  <c r="AG458" i="87"/>
  <c r="AH458" i="87" s="1"/>
  <c r="AI458" i="87" s="1"/>
  <c r="AJ458" i="87" s="1"/>
  <c r="AK458" i="87" s="1"/>
  <c r="AL458" i="87" s="1"/>
  <c r="AM458" i="87" s="1"/>
  <c r="AN458" i="87" s="1"/>
  <c r="AO458" i="87" s="1"/>
  <c r="AP458" i="87" s="1"/>
  <c r="AQ458" i="87" s="1"/>
  <c r="AR458" i="87" s="1"/>
  <c r="AS458" i="87" s="1"/>
  <c r="AT458" i="87" s="1"/>
  <c r="AU458" i="87" s="1"/>
  <c r="AV458" i="87" s="1"/>
  <c r="AW458" i="87" s="1"/>
  <c r="AX458" i="87" s="1"/>
  <c r="AY458" i="87" s="1"/>
  <c r="AZ458" i="87" s="1"/>
  <c r="BA458" i="87" s="1"/>
  <c r="X457" i="87"/>
  <c r="Y457" i="87" s="1"/>
  <c r="AA457" i="87"/>
  <c r="AB457" i="87" s="1"/>
  <c r="Q457" i="87"/>
  <c r="R446" i="74"/>
  <c r="K445" i="74"/>
  <c r="L435" i="74"/>
  <c r="Q436" i="74"/>
  <c r="B568" i="74"/>
  <c r="CF455" i="74"/>
  <c r="E455" i="74" s="1"/>
  <c r="CE456" i="74"/>
  <c r="P456" i="74" s="1"/>
  <c r="D456" i="74" s="1"/>
  <c r="Z457" i="74"/>
  <c r="BG457" i="74"/>
  <c r="BI457" i="74"/>
  <c r="BK457" i="74"/>
  <c r="BM457" i="74"/>
  <c r="BO457" i="74"/>
  <c r="BQ457" i="74"/>
  <c r="BS457" i="74"/>
  <c r="BU457" i="74"/>
  <c r="BW457" i="74"/>
  <c r="BY457" i="74"/>
  <c r="CA457" i="74"/>
  <c r="CC457" i="74"/>
  <c r="C457" i="74"/>
  <c r="N457" i="74" s="1"/>
  <c r="BH457" i="74"/>
  <c r="BJ457" i="74"/>
  <c r="BL457" i="74"/>
  <c r="BN457" i="74"/>
  <c r="BP457" i="74"/>
  <c r="BR457" i="74"/>
  <c r="BT457" i="74"/>
  <c r="BV457" i="74"/>
  <c r="BX457" i="74"/>
  <c r="BZ457" i="74"/>
  <c r="CB457" i="74"/>
  <c r="CD457" i="74"/>
  <c r="U447" i="74"/>
  <c r="U448" i="74" s="1"/>
  <c r="U449" i="74" s="1"/>
  <c r="U450" i="74" s="1"/>
  <c r="U451" i="74" s="1"/>
  <c r="U452" i="74" s="1"/>
  <c r="U453" i="74" s="1"/>
  <c r="M453" i="74"/>
  <c r="AD432" i="87" l="1"/>
  <c r="AC433" i="87"/>
  <c r="AG459" i="87"/>
  <c r="AH459" i="87" s="1"/>
  <c r="AI459" i="87" s="1"/>
  <c r="AJ459" i="87" s="1"/>
  <c r="AK459" i="87" s="1"/>
  <c r="AL459" i="87" s="1"/>
  <c r="AM459" i="87" s="1"/>
  <c r="AN459" i="87" s="1"/>
  <c r="AO459" i="87" s="1"/>
  <c r="AP459" i="87" s="1"/>
  <c r="AQ459" i="87" s="1"/>
  <c r="AR459" i="87" s="1"/>
  <c r="AS459" i="87" s="1"/>
  <c r="AT459" i="87" s="1"/>
  <c r="AU459" i="87" s="1"/>
  <c r="AV459" i="87" s="1"/>
  <c r="AW459" i="87" s="1"/>
  <c r="AX459" i="87" s="1"/>
  <c r="AY459" i="87" s="1"/>
  <c r="AZ459" i="87" s="1"/>
  <c r="BA459" i="87" s="1"/>
  <c r="V459" i="87"/>
  <c r="R459" i="87"/>
  <c r="K459" i="87"/>
  <c r="A459" i="87"/>
  <c r="W459" i="87"/>
  <c r="S459" i="87"/>
  <c r="L459" i="87"/>
  <c r="CE459" i="87"/>
  <c r="CC460" i="87"/>
  <c r="CA460" i="87"/>
  <c r="BY460" i="87"/>
  <c r="BW460" i="87"/>
  <c r="BU460" i="87"/>
  <c r="BS460" i="87"/>
  <c r="BQ460" i="87"/>
  <c r="BO460" i="87"/>
  <c r="BM460" i="87"/>
  <c r="BK460" i="87"/>
  <c r="BI460" i="87"/>
  <c r="BG460" i="87"/>
  <c r="AE460" i="87"/>
  <c r="B461" i="87"/>
  <c r="CD460" i="87"/>
  <c r="CB460" i="87"/>
  <c r="BZ460" i="87"/>
  <c r="BX460" i="87"/>
  <c r="BV460" i="87"/>
  <c r="BT460" i="87"/>
  <c r="BR460" i="87"/>
  <c r="BP460" i="87"/>
  <c r="BN460" i="87"/>
  <c r="BL460" i="87"/>
  <c r="BJ460" i="87"/>
  <c r="BH460" i="87"/>
  <c r="CE460" i="87" s="1"/>
  <c r="Z460" i="87"/>
  <c r="BB460" i="87" s="1"/>
  <c r="P460" i="87"/>
  <c r="D460" i="87" s="1"/>
  <c r="C460" i="87"/>
  <c r="N460" i="87" s="1"/>
  <c r="U458" i="87"/>
  <c r="J458" i="87"/>
  <c r="T457" i="87"/>
  <c r="CF459" i="87"/>
  <c r="E459" i="87" s="1"/>
  <c r="AA458" i="87"/>
  <c r="AB458" i="87" s="1"/>
  <c r="Q458" i="87"/>
  <c r="X458" i="87"/>
  <c r="Y458" i="87" s="1"/>
  <c r="K446" i="74"/>
  <c r="R447" i="74"/>
  <c r="Q437" i="74"/>
  <c r="L436" i="74"/>
  <c r="B569" i="74"/>
  <c r="Z458" i="74"/>
  <c r="BG458" i="74"/>
  <c r="BI458" i="74"/>
  <c r="BK458" i="74"/>
  <c r="BM458" i="74"/>
  <c r="BO458" i="74"/>
  <c r="BQ458" i="74"/>
  <c r="BS458" i="74"/>
  <c r="BU458" i="74"/>
  <c r="BW458" i="74"/>
  <c r="BY458" i="74"/>
  <c r="CA458" i="74"/>
  <c r="CC458" i="74"/>
  <c r="C458" i="74"/>
  <c r="N458" i="74" s="1"/>
  <c r="BH458" i="74"/>
  <c r="BJ458" i="74"/>
  <c r="BL458" i="74"/>
  <c r="BN458" i="74"/>
  <c r="BP458" i="74"/>
  <c r="BR458" i="74"/>
  <c r="BT458" i="74"/>
  <c r="BV458" i="74"/>
  <c r="BX458" i="74"/>
  <c r="BZ458" i="74"/>
  <c r="CB458" i="74"/>
  <c r="CD458" i="74"/>
  <c r="CF456" i="74"/>
  <c r="E456" i="74" s="1"/>
  <c r="CE457" i="74"/>
  <c r="P457" i="74" s="1"/>
  <c r="D457" i="74" s="1"/>
  <c r="AD433" i="87" l="1"/>
  <c r="AC434" i="87"/>
  <c r="W460" i="87"/>
  <c r="S460" i="87"/>
  <c r="L460" i="87"/>
  <c r="V460" i="87"/>
  <c r="R460" i="87"/>
  <c r="K460" i="87"/>
  <c r="A460" i="87"/>
  <c r="B462" i="87"/>
  <c r="CD461" i="87"/>
  <c r="CB461" i="87"/>
  <c r="BZ461" i="87"/>
  <c r="BX461" i="87"/>
  <c r="BV461" i="87"/>
  <c r="BT461" i="87"/>
  <c r="BR461" i="87"/>
  <c r="BP461" i="87"/>
  <c r="BN461" i="87"/>
  <c r="BL461" i="87"/>
  <c r="BJ461" i="87"/>
  <c r="BH461" i="87"/>
  <c r="Z461" i="87"/>
  <c r="BB461" i="87" s="1"/>
  <c r="P461" i="87"/>
  <c r="D461" i="87" s="1"/>
  <c r="C461" i="87"/>
  <c r="N461" i="87" s="1"/>
  <c r="CC461" i="87"/>
  <c r="CA461" i="87"/>
  <c r="BY461" i="87"/>
  <c r="BW461" i="87"/>
  <c r="BU461" i="87"/>
  <c r="BS461" i="87"/>
  <c r="BQ461" i="87"/>
  <c r="BO461" i="87"/>
  <c r="BM461" i="87"/>
  <c r="BK461" i="87"/>
  <c r="BI461" i="87"/>
  <c r="BG461" i="87"/>
  <c r="AE461" i="87"/>
  <c r="U459" i="87"/>
  <c r="J459" i="87"/>
  <c r="CF460" i="87"/>
  <c r="E460" i="87" s="1"/>
  <c r="T458" i="87"/>
  <c r="AG460" i="87"/>
  <c r="AH460" i="87" s="1"/>
  <c r="AI460" i="87" s="1"/>
  <c r="AJ460" i="87" s="1"/>
  <c r="AK460" i="87" s="1"/>
  <c r="AL460" i="87" s="1"/>
  <c r="AM460" i="87" s="1"/>
  <c r="AN460" i="87" s="1"/>
  <c r="AO460" i="87" s="1"/>
  <c r="AP460" i="87" s="1"/>
  <c r="AQ460" i="87" s="1"/>
  <c r="AR460" i="87" s="1"/>
  <c r="AS460" i="87" s="1"/>
  <c r="AT460" i="87" s="1"/>
  <c r="AU460" i="87" s="1"/>
  <c r="AV460" i="87" s="1"/>
  <c r="AW460" i="87" s="1"/>
  <c r="AX460" i="87" s="1"/>
  <c r="AY460" i="87" s="1"/>
  <c r="AZ460" i="87" s="1"/>
  <c r="BA460" i="87" s="1"/>
  <c r="X459" i="87"/>
  <c r="Y459" i="87" s="1"/>
  <c r="AA459" i="87"/>
  <c r="AB459" i="87" s="1"/>
  <c r="Q459" i="87"/>
  <c r="L437" i="74"/>
  <c r="Q438" i="74"/>
  <c r="R448" i="74"/>
  <c r="K447" i="74"/>
  <c r="B570" i="74"/>
  <c r="S456" i="74"/>
  <c r="J456" i="74" s="1"/>
  <c r="V456" i="74"/>
  <c r="A456" i="74"/>
  <c r="CE458" i="74"/>
  <c r="P458" i="74" s="1"/>
  <c r="D458" i="74" s="1"/>
  <c r="Z459" i="74"/>
  <c r="BG459" i="74"/>
  <c r="BI459" i="74"/>
  <c r="BK459" i="74"/>
  <c r="BM459" i="74"/>
  <c r="BO459" i="74"/>
  <c r="BQ459" i="74"/>
  <c r="BS459" i="74"/>
  <c r="BU459" i="74"/>
  <c r="BW459" i="74"/>
  <c r="BY459" i="74"/>
  <c r="CA459" i="74"/>
  <c r="CC459" i="74"/>
  <c r="C459" i="74"/>
  <c r="N459" i="74" s="1"/>
  <c r="BH459" i="74"/>
  <c r="BJ459" i="74"/>
  <c r="BL459" i="74"/>
  <c r="BN459" i="74"/>
  <c r="BP459" i="74"/>
  <c r="BR459" i="74"/>
  <c r="BT459" i="74"/>
  <c r="BV459" i="74"/>
  <c r="BX459" i="74"/>
  <c r="BZ459" i="74"/>
  <c r="CB459" i="74"/>
  <c r="CD459" i="74"/>
  <c r="CF457" i="74"/>
  <c r="E457" i="74" s="1"/>
  <c r="AD434" i="87" l="1"/>
  <c r="AC435" i="87"/>
  <c r="AG461" i="87"/>
  <c r="AH461" i="87" s="1"/>
  <c r="AI461" i="87" s="1"/>
  <c r="AJ461" i="87" s="1"/>
  <c r="AK461" i="87" s="1"/>
  <c r="AL461" i="87" s="1"/>
  <c r="AM461" i="87" s="1"/>
  <c r="AN461" i="87" s="1"/>
  <c r="AO461" i="87" s="1"/>
  <c r="AP461" i="87" s="1"/>
  <c r="AQ461" i="87" s="1"/>
  <c r="AR461" i="87" s="1"/>
  <c r="AS461" i="87" s="1"/>
  <c r="AT461" i="87" s="1"/>
  <c r="AU461" i="87" s="1"/>
  <c r="AV461" i="87" s="1"/>
  <c r="AW461" i="87" s="1"/>
  <c r="AX461" i="87" s="1"/>
  <c r="AY461" i="87" s="1"/>
  <c r="AZ461" i="87" s="1"/>
  <c r="BA461" i="87" s="1"/>
  <c r="V461" i="87"/>
  <c r="R461" i="87"/>
  <c r="K461" i="87"/>
  <c r="A461" i="87"/>
  <c r="W461" i="87"/>
  <c r="S461" i="87"/>
  <c r="L461" i="87"/>
  <c r="CE461" i="87"/>
  <c r="CC462" i="87"/>
  <c r="CA462" i="87"/>
  <c r="BY462" i="87"/>
  <c r="BW462" i="87"/>
  <c r="BU462" i="87"/>
  <c r="BS462" i="87"/>
  <c r="BQ462" i="87"/>
  <c r="BO462" i="87"/>
  <c r="BM462" i="87"/>
  <c r="BK462" i="87"/>
  <c r="BI462" i="87"/>
  <c r="BG462" i="87"/>
  <c r="AE462" i="87"/>
  <c r="B463" i="87"/>
  <c r="CD462" i="87"/>
  <c r="CB462" i="87"/>
  <c r="BZ462" i="87"/>
  <c r="BX462" i="87"/>
  <c r="BV462" i="87"/>
  <c r="BT462" i="87"/>
  <c r="BR462" i="87"/>
  <c r="BP462" i="87"/>
  <c r="BN462" i="87"/>
  <c r="BL462" i="87"/>
  <c r="BJ462" i="87"/>
  <c r="BH462" i="87"/>
  <c r="CE462" i="87" s="1"/>
  <c r="Z462" i="87"/>
  <c r="BB462" i="87" s="1"/>
  <c r="P462" i="87"/>
  <c r="D462" i="87" s="1"/>
  <c r="C462" i="87"/>
  <c r="N462" i="87" s="1"/>
  <c r="U460" i="87"/>
  <c r="J460" i="87"/>
  <c r="T459" i="87"/>
  <c r="CF461" i="87"/>
  <c r="E461" i="87" s="1"/>
  <c r="AA460" i="87"/>
  <c r="AB460" i="87" s="1"/>
  <c r="Q460" i="87"/>
  <c r="X460" i="87"/>
  <c r="Y460" i="87" s="1"/>
  <c r="R449" i="74"/>
  <c r="K448" i="74"/>
  <c r="L438" i="74"/>
  <c r="Q439" i="74"/>
  <c r="CF458" i="74"/>
  <c r="E458" i="74" s="1"/>
  <c r="B571" i="74"/>
  <c r="V454" i="74"/>
  <c r="A454" i="74"/>
  <c r="CE459" i="74"/>
  <c r="P459" i="74" s="1"/>
  <c r="D459" i="74" s="1"/>
  <c r="M456" i="74"/>
  <c r="V455" i="74"/>
  <c r="A455" i="74"/>
  <c r="S457" i="74"/>
  <c r="J457" i="74" s="1"/>
  <c r="V457" i="74"/>
  <c r="A457" i="74"/>
  <c r="Z460" i="74"/>
  <c r="BG460" i="74"/>
  <c r="BI460" i="74"/>
  <c r="BK460" i="74"/>
  <c r="BM460" i="74"/>
  <c r="BO460" i="74"/>
  <c r="BQ460" i="74"/>
  <c r="BS460" i="74"/>
  <c r="BU460" i="74"/>
  <c r="BW460" i="74"/>
  <c r="BY460" i="74"/>
  <c r="CA460" i="74"/>
  <c r="CC460" i="74"/>
  <c r="C460" i="74"/>
  <c r="N460" i="74" s="1"/>
  <c r="BH460" i="74"/>
  <c r="BJ460" i="74"/>
  <c r="BL460" i="74"/>
  <c r="BN460" i="74"/>
  <c r="BP460" i="74"/>
  <c r="BR460" i="74"/>
  <c r="BT460" i="74"/>
  <c r="BV460" i="74"/>
  <c r="BX460" i="74"/>
  <c r="BZ460" i="74"/>
  <c r="CB460" i="74"/>
  <c r="CD460" i="74"/>
  <c r="AD435" i="87" l="1"/>
  <c r="AC436" i="87"/>
  <c r="B464" i="87"/>
  <c r="CD463" i="87"/>
  <c r="CB463" i="87"/>
  <c r="BZ463" i="87"/>
  <c r="BX463" i="87"/>
  <c r="BV463" i="87"/>
  <c r="BT463" i="87"/>
  <c r="BR463" i="87"/>
  <c r="BP463" i="87"/>
  <c r="BN463" i="87"/>
  <c r="BL463" i="87"/>
  <c r="BJ463" i="87"/>
  <c r="BH463" i="87"/>
  <c r="Z463" i="87"/>
  <c r="BB463" i="87" s="1"/>
  <c r="P463" i="87"/>
  <c r="D463" i="87" s="1"/>
  <c r="C463" i="87"/>
  <c r="N463" i="87" s="1"/>
  <c r="CC463" i="87"/>
  <c r="CA463" i="87"/>
  <c r="BY463" i="87"/>
  <c r="BW463" i="87"/>
  <c r="BU463" i="87"/>
  <c r="BS463" i="87"/>
  <c r="BQ463" i="87"/>
  <c r="BO463" i="87"/>
  <c r="BM463" i="87"/>
  <c r="BK463" i="87"/>
  <c r="BI463" i="87"/>
  <c r="BG463" i="87"/>
  <c r="AE463" i="87"/>
  <c r="U461" i="87"/>
  <c r="J461" i="87"/>
  <c r="W462" i="87"/>
  <c r="S462" i="87"/>
  <c r="L462" i="87"/>
  <c r="V462" i="87"/>
  <c r="R462" i="87"/>
  <c r="K462" i="87"/>
  <c r="A462" i="87"/>
  <c r="CF462" i="87"/>
  <c r="E462" i="87" s="1"/>
  <c r="T460" i="87"/>
  <c r="AG462" i="87"/>
  <c r="AH462" i="87" s="1"/>
  <c r="AI462" i="87" s="1"/>
  <c r="AJ462" i="87" s="1"/>
  <c r="AK462" i="87" s="1"/>
  <c r="AL462" i="87" s="1"/>
  <c r="AM462" i="87" s="1"/>
  <c r="AN462" i="87" s="1"/>
  <c r="AO462" i="87" s="1"/>
  <c r="AP462" i="87" s="1"/>
  <c r="AQ462" i="87" s="1"/>
  <c r="AR462" i="87" s="1"/>
  <c r="AS462" i="87" s="1"/>
  <c r="AT462" i="87" s="1"/>
  <c r="AU462" i="87" s="1"/>
  <c r="AV462" i="87" s="1"/>
  <c r="AW462" i="87" s="1"/>
  <c r="AX462" i="87" s="1"/>
  <c r="AY462" i="87" s="1"/>
  <c r="AZ462" i="87" s="1"/>
  <c r="BA462" i="87" s="1"/>
  <c r="X461" i="87"/>
  <c r="Y461" i="87" s="1"/>
  <c r="AA461" i="87"/>
  <c r="AB461" i="87" s="1"/>
  <c r="Q461" i="87"/>
  <c r="L439" i="74"/>
  <c r="Q440" i="74"/>
  <c r="W449" i="74"/>
  <c r="X449" i="74" s="1"/>
  <c r="W451" i="74"/>
  <c r="X451" i="74" s="1"/>
  <c r="W455" i="74"/>
  <c r="X455" i="74" s="1"/>
  <c r="W450" i="74"/>
  <c r="X450" i="74" s="1"/>
  <c r="W454" i="74"/>
  <c r="X454" i="74" s="1"/>
  <c r="W453" i="74"/>
  <c r="X453" i="74" s="1"/>
  <c r="W452" i="74"/>
  <c r="X452" i="74" s="1"/>
  <c r="R450" i="74"/>
  <c r="K449" i="74"/>
  <c r="CF459" i="74"/>
  <c r="E459" i="74" s="1"/>
  <c r="B572" i="74"/>
  <c r="S458" i="74"/>
  <c r="J458" i="74" s="1"/>
  <c r="V458" i="74"/>
  <c r="A458" i="74"/>
  <c r="AA454" i="74"/>
  <c r="AB454" i="74" s="1"/>
  <c r="S454" i="74"/>
  <c r="J454" i="74" s="1"/>
  <c r="Y454" i="74"/>
  <c r="Z461" i="74"/>
  <c r="BG461" i="74"/>
  <c r="BI461" i="74"/>
  <c r="BK461" i="74"/>
  <c r="BM461" i="74"/>
  <c r="BO461" i="74"/>
  <c r="BQ461" i="74"/>
  <c r="BS461" i="74"/>
  <c r="BU461" i="74"/>
  <c r="BW461" i="74"/>
  <c r="BY461" i="74"/>
  <c r="CA461" i="74"/>
  <c r="CC461" i="74"/>
  <c r="C461" i="74"/>
  <c r="N461" i="74" s="1"/>
  <c r="BH461" i="74"/>
  <c r="BJ461" i="74"/>
  <c r="BL461" i="74"/>
  <c r="BN461" i="74"/>
  <c r="BP461" i="74"/>
  <c r="BR461" i="74"/>
  <c r="BT461" i="74"/>
  <c r="BV461" i="74"/>
  <c r="BX461" i="74"/>
  <c r="BZ461" i="74"/>
  <c r="CB461" i="74"/>
  <c r="CD461" i="74"/>
  <c r="M457" i="74"/>
  <c r="CE460" i="74"/>
  <c r="P460" i="74" s="1"/>
  <c r="D460" i="74" s="1"/>
  <c r="AA449" i="74"/>
  <c r="AB449" i="74" s="1"/>
  <c r="Y449" i="74"/>
  <c r="AD436" i="87" l="1"/>
  <c r="AC437" i="87"/>
  <c r="U462" i="87"/>
  <c r="J462" i="87"/>
  <c r="T461" i="87"/>
  <c r="AA462" i="87"/>
  <c r="AB462" i="87" s="1"/>
  <c r="Q462" i="87"/>
  <c r="X462" i="87"/>
  <c r="Y462" i="87" s="1"/>
  <c r="AG463" i="87"/>
  <c r="AH463" i="87" s="1"/>
  <c r="AI463" i="87" s="1"/>
  <c r="AJ463" i="87" s="1"/>
  <c r="AK463" i="87" s="1"/>
  <c r="AL463" i="87" s="1"/>
  <c r="AM463" i="87" s="1"/>
  <c r="AN463" i="87" s="1"/>
  <c r="AO463" i="87" s="1"/>
  <c r="AP463" i="87" s="1"/>
  <c r="AQ463" i="87" s="1"/>
  <c r="AR463" i="87" s="1"/>
  <c r="AS463" i="87" s="1"/>
  <c r="AT463" i="87" s="1"/>
  <c r="AU463" i="87" s="1"/>
  <c r="AV463" i="87" s="1"/>
  <c r="AW463" i="87" s="1"/>
  <c r="AX463" i="87" s="1"/>
  <c r="AY463" i="87" s="1"/>
  <c r="AZ463" i="87" s="1"/>
  <c r="BA463" i="87" s="1"/>
  <c r="V463" i="87"/>
  <c r="R463" i="87"/>
  <c r="K463" i="87"/>
  <c r="A463" i="87"/>
  <c r="W463" i="87"/>
  <c r="S463" i="87"/>
  <c r="L463" i="87"/>
  <c r="CE463" i="87"/>
  <c r="CF463" i="87" s="1"/>
  <c r="E463" i="87" s="1"/>
  <c r="CC464" i="87"/>
  <c r="CA464" i="87"/>
  <c r="BY464" i="87"/>
  <c r="BW464" i="87"/>
  <c r="BU464" i="87"/>
  <c r="BS464" i="87"/>
  <c r="BQ464" i="87"/>
  <c r="BO464" i="87"/>
  <c r="BM464" i="87"/>
  <c r="BK464" i="87"/>
  <c r="BI464" i="87"/>
  <c r="BG464" i="87"/>
  <c r="AE464" i="87"/>
  <c r="B465" i="87"/>
  <c r="CD464" i="87"/>
  <c r="CB464" i="87"/>
  <c r="BZ464" i="87"/>
  <c r="BX464" i="87"/>
  <c r="BV464" i="87"/>
  <c r="BT464" i="87"/>
  <c r="BR464" i="87"/>
  <c r="BP464" i="87"/>
  <c r="BN464" i="87"/>
  <c r="BL464" i="87"/>
  <c r="BJ464" i="87"/>
  <c r="BH464" i="87"/>
  <c r="CE464" i="87" s="1"/>
  <c r="Z464" i="87"/>
  <c r="BB464" i="87" s="1"/>
  <c r="P464" i="87"/>
  <c r="D464" i="87" s="1"/>
  <c r="C464" i="87"/>
  <c r="N464" i="87" s="1"/>
  <c r="R451" i="74"/>
  <c r="K450" i="74"/>
  <c r="Q441" i="74"/>
  <c r="L440" i="74"/>
  <c r="B573" i="74"/>
  <c r="S459" i="74"/>
  <c r="J459" i="74" s="1"/>
  <c r="V459" i="74"/>
  <c r="A459" i="74"/>
  <c r="AA450" i="74"/>
  <c r="AB450" i="74" s="1"/>
  <c r="Y450" i="74"/>
  <c r="AA453" i="74"/>
  <c r="AB453" i="74" s="1"/>
  <c r="Y453" i="74"/>
  <c r="AA451" i="74"/>
  <c r="AB451" i="74" s="1"/>
  <c r="Y451" i="74"/>
  <c r="AA455" i="74"/>
  <c r="AB455" i="74" s="1"/>
  <c r="Y455" i="74"/>
  <c r="S455" i="74"/>
  <c r="J455" i="74" s="1"/>
  <c r="CF460" i="74"/>
  <c r="E460" i="74" s="1"/>
  <c r="CE461" i="74"/>
  <c r="P461" i="74" s="1"/>
  <c r="D461" i="74" s="1"/>
  <c r="U454" i="74"/>
  <c r="AA452" i="74"/>
  <c r="AB452" i="74" s="1"/>
  <c r="Y452" i="74"/>
  <c r="Z462" i="74"/>
  <c r="BG462" i="74"/>
  <c r="BI462" i="74"/>
  <c r="BK462" i="74"/>
  <c r="BM462" i="74"/>
  <c r="BO462" i="74"/>
  <c r="BQ462" i="74"/>
  <c r="BS462" i="74"/>
  <c r="BU462" i="74"/>
  <c r="BW462" i="74"/>
  <c r="BY462" i="74"/>
  <c r="CA462" i="74"/>
  <c r="CC462" i="74"/>
  <c r="C462" i="74"/>
  <c r="N462" i="74" s="1"/>
  <c r="BH462" i="74"/>
  <c r="BJ462" i="74"/>
  <c r="BL462" i="74"/>
  <c r="BN462" i="74"/>
  <c r="BP462" i="74"/>
  <c r="BR462" i="74"/>
  <c r="BT462" i="74"/>
  <c r="BV462" i="74"/>
  <c r="BX462" i="74"/>
  <c r="BZ462" i="74"/>
  <c r="CB462" i="74"/>
  <c r="CD462" i="74"/>
  <c r="M458" i="74"/>
  <c r="AD437" i="87" l="1"/>
  <c r="AC438" i="87"/>
  <c r="T462" i="87"/>
  <c r="W464" i="87"/>
  <c r="S464" i="87"/>
  <c r="L464" i="87"/>
  <c r="V464" i="87"/>
  <c r="R464" i="87"/>
  <c r="K464" i="87"/>
  <c r="A464" i="87"/>
  <c r="B466" i="87"/>
  <c r="CD465" i="87"/>
  <c r="CB465" i="87"/>
  <c r="BZ465" i="87"/>
  <c r="BX465" i="87"/>
  <c r="BV465" i="87"/>
  <c r="BT465" i="87"/>
  <c r="BR465" i="87"/>
  <c r="BP465" i="87"/>
  <c r="BN465" i="87"/>
  <c r="BL465" i="87"/>
  <c r="BJ465" i="87"/>
  <c r="BH465" i="87"/>
  <c r="Z465" i="87"/>
  <c r="BB465" i="87" s="1"/>
  <c r="P465" i="87"/>
  <c r="D465" i="87" s="1"/>
  <c r="C465" i="87"/>
  <c r="N465" i="87" s="1"/>
  <c r="CC465" i="87"/>
  <c r="CA465" i="87"/>
  <c r="BY465" i="87"/>
  <c r="BW465" i="87"/>
  <c r="BU465" i="87"/>
  <c r="BS465" i="87"/>
  <c r="BQ465" i="87"/>
  <c r="BO465" i="87"/>
  <c r="BM465" i="87"/>
  <c r="BK465" i="87"/>
  <c r="BI465" i="87"/>
  <c r="BG465" i="87"/>
  <c r="AE465" i="87"/>
  <c r="CF464" i="87"/>
  <c r="E464" i="87" s="1"/>
  <c r="U463" i="87"/>
  <c r="J463" i="87"/>
  <c r="AG464" i="87"/>
  <c r="AH464" i="87" s="1"/>
  <c r="AI464" i="87" s="1"/>
  <c r="AJ464" i="87" s="1"/>
  <c r="AK464" i="87" s="1"/>
  <c r="AL464" i="87" s="1"/>
  <c r="AM464" i="87" s="1"/>
  <c r="AN464" i="87" s="1"/>
  <c r="AO464" i="87" s="1"/>
  <c r="AP464" i="87" s="1"/>
  <c r="AQ464" i="87" s="1"/>
  <c r="AR464" i="87" s="1"/>
  <c r="AS464" i="87" s="1"/>
  <c r="AT464" i="87" s="1"/>
  <c r="AU464" i="87" s="1"/>
  <c r="AV464" i="87" s="1"/>
  <c r="AW464" i="87" s="1"/>
  <c r="AX464" i="87" s="1"/>
  <c r="AY464" i="87" s="1"/>
  <c r="AZ464" i="87" s="1"/>
  <c r="BA464" i="87" s="1"/>
  <c r="X463" i="87"/>
  <c r="Y463" i="87" s="1"/>
  <c r="AA463" i="87"/>
  <c r="AB463" i="87" s="1"/>
  <c r="Q463" i="87"/>
  <c r="BB455" i="74"/>
  <c r="BB454" i="74" s="1"/>
  <c r="BB453" i="74" s="1"/>
  <c r="BB452" i="74" s="1"/>
  <c r="BB451" i="74" s="1"/>
  <c r="BB450" i="74" s="1"/>
  <c r="BB449" i="74" s="1"/>
  <c r="L441" i="74"/>
  <c r="Q442" i="74"/>
  <c r="K451" i="74"/>
  <c r="R452" i="74"/>
  <c r="B574" i="74"/>
  <c r="CF461" i="74"/>
  <c r="E461" i="74" s="1"/>
  <c r="CE462" i="74"/>
  <c r="P462" i="74" s="1"/>
  <c r="D462" i="74" s="1"/>
  <c r="Z463" i="74"/>
  <c r="BG463" i="74"/>
  <c r="BI463" i="74"/>
  <c r="BK463" i="74"/>
  <c r="BM463" i="74"/>
  <c r="BO463" i="74"/>
  <c r="BQ463" i="74"/>
  <c r="BS463" i="74"/>
  <c r="BU463" i="74"/>
  <c r="BW463" i="74"/>
  <c r="BY463" i="74"/>
  <c r="CA463" i="74"/>
  <c r="CC463" i="74"/>
  <c r="C463" i="74"/>
  <c r="N463" i="74" s="1"/>
  <c r="BH463" i="74"/>
  <c r="BJ463" i="74"/>
  <c r="BL463" i="74"/>
  <c r="BN463" i="74"/>
  <c r="BP463" i="74"/>
  <c r="BR463" i="74"/>
  <c r="BT463" i="74"/>
  <c r="BV463" i="74"/>
  <c r="BX463" i="74"/>
  <c r="BZ463" i="74"/>
  <c r="CB463" i="74"/>
  <c r="CD463" i="74"/>
  <c r="U455" i="74"/>
  <c r="U456" i="74" s="1"/>
  <c r="U457" i="74" s="1"/>
  <c r="U458" i="74" s="1"/>
  <c r="U459" i="74" s="1"/>
  <c r="M459" i="74"/>
  <c r="S460" i="74"/>
  <c r="J460" i="74" s="1"/>
  <c r="V460" i="74"/>
  <c r="A460" i="74"/>
  <c r="AD438" i="87" l="1"/>
  <c r="AC439" i="87"/>
  <c r="T463" i="87"/>
  <c r="AG465" i="87"/>
  <c r="AH465" i="87" s="1"/>
  <c r="AI465" i="87" s="1"/>
  <c r="AJ465" i="87" s="1"/>
  <c r="AK465" i="87" s="1"/>
  <c r="AL465" i="87" s="1"/>
  <c r="AM465" i="87" s="1"/>
  <c r="AN465" i="87" s="1"/>
  <c r="AO465" i="87" s="1"/>
  <c r="AP465" i="87" s="1"/>
  <c r="AQ465" i="87" s="1"/>
  <c r="AR465" i="87" s="1"/>
  <c r="AS465" i="87" s="1"/>
  <c r="AT465" i="87" s="1"/>
  <c r="AU465" i="87" s="1"/>
  <c r="AV465" i="87" s="1"/>
  <c r="AW465" i="87" s="1"/>
  <c r="AX465" i="87" s="1"/>
  <c r="AY465" i="87" s="1"/>
  <c r="AZ465" i="87" s="1"/>
  <c r="BA465" i="87" s="1"/>
  <c r="V465" i="87"/>
  <c r="R465" i="87"/>
  <c r="K465" i="87"/>
  <c r="A465" i="87"/>
  <c r="W465" i="87"/>
  <c r="S465" i="87"/>
  <c r="L465" i="87"/>
  <c r="CE465" i="87"/>
  <c r="CC466" i="87"/>
  <c r="CA466" i="87"/>
  <c r="BY466" i="87"/>
  <c r="BW466" i="87"/>
  <c r="BU466" i="87"/>
  <c r="BS466" i="87"/>
  <c r="BQ466" i="87"/>
  <c r="BO466" i="87"/>
  <c r="BM466" i="87"/>
  <c r="BK466" i="87"/>
  <c r="BI466" i="87"/>
  <c r="BG466" i="87"/>
  <c r="AE466" i="87"/>
  <c r="B467" i="87"/>
  <c r="CD466" i="87"/>
  <c r="CB466" i="87"/>
  <c r="BZ466" i="87"/>
  <c r="BX466" i="87"/>
  <c r="BV466" i="87"/>
  <c r="BT466" i="87"/>
  <c r="BR466" i="87"/>
  <c r="BP466" i="87"/>
  <c r="BN466" i="87"/>
  <c r="BL466" i="87"/>
  <c r="BJ466" i="87"/>
  <c r="BH466" i="87"/>
  <c r="CE466" i="87" s="1"/>
  <c r="Z466" i="87"/>
  <c r="BB466" i="87" s="1"/>
  <c r="P466" i="87"/>
  <c r="D466" i="87" s="1"/>
  <c r="C466" i="87"/>
  <c r="N466" i="87" s="1"/>
  <c r="U464" i="87"/>
  <c r="J464" i="87"/>
  <c r="CF465" i="87"/>
  <c r="E465" i="87" s="1"/>
  <c r="AA464" i="87"/>
  <c r="AB464" i="87" s="1"/>
  <c r="Q464" i="87"/>
  <c r="X464" i="87"/>
  <c r="Y464" i="87" s="1"/>
  <c r="K452" i="74"/>
  <c r="R453" i="74"/>
  <c r="L442" i="74"/>
  <c r="Q443" i="74"/>
  <c r="B575" i="74"/>
  <c r="Z464" i="74"/>
  <c r="BG464" i="74"/>
  <c r="BI464" i="74"/>
  <c r="BK464" i="74"/>
  <c r="BM464" i="74"/>
  <c r="BO464" i="74"/>
  <c r="BQ464" i="74"/>
  <c r="BS464" i="74"/>
  <c r="BU464" i="74"/>
  <c r="BW464" i="74"/>
  <c r="BY464" i="74"/>
  <c r="CA464" i="74"/>
  <c r="CC464" i="74"/>
  <c r="C464" i="74"/>
  <c r="N464" i="74" s="1"/>
  <c r="BH464" i="74"/>
  <c r="BJ464" i="74"/>
  <c r="BL464" i="74"/>
  <c r="BN464" i="74"/>
  <c r="BP464" i="74"/>
  <c r="BR464" i="74"/>
  <c r="BT464" i="74"/>
  <c r="BV464" i="74"/>
  <c r="BX464" i="74"/>
  <c r="BZ464" i="74"/>
  <c r="CB464" i="74"/>
  <c r="CD464" i="74"/>
  <c r="M460" i="74"/>
  <c r="U460" i="74"/>
  <c r="CE463" i="74"/>
  <c r="P463" i="74" s="1"/>
  <c r="D463" i="74" s="1"/>
  <c r="CF462" i="74"/>
  <c r="E462" i="74" s="1"/>
  <c r="AD439" i="87" l="1"/>
  <c r="AC440" i="87"/>
  <c r="W466" i="87"/>
  <c r="S466" i="87"/>
  <c r="L466" i="87"/>
  <c r="V466" i="87"/>
  <c r="R466" i="87"/>
  <c r="K466" i="87"/>
  <c r="A466" i="87"/>
  <c r="B468" i="87"/>
  <c r="CD467" i="87"/>
  <c r="CB467" i="87"/>
  <c r="BZ467" i="87"/>
  <c r="BX467" i="87"/>
  <c r="BV467" i="87"/>
  <c r="BT467" i="87"/>
  <c r="BR467" i="87"/>
  <c r="BP467" i="87"/>
  <c r="BN467" i="87"/>
  <c r="BL467" i="87"/>
  <c r="BJ467" i="87"/>
  <c r="BH467" i="87"/>
  <c r="Z467" i="87"/>
  <c r="BB467" i="87" s="1"/>
  <c r="P467" i="87"/>
  <c r="D467" i="87" s="1"/>
  <c r="C467" i="87"/>
  <c r="N467" i="87" s="1"/>
  <c r="CC467" i="87"/>
  <c r="CA467" i="87"/>
  <c r="BY467" i="87"/>
  <c r="BW467" i="87"/>
  <c r="BU467" i="87"/>
  <c r="BS467" i="87"/>
  <c r="BQ467" i="87"/>
  <c r="BO467" i="87"/>
  <c r="BM467" i="87"/>
  <c r="BK467" i="87"/>
  <c r="BI467" i="87"/>
  <c r="BG467" i="87"/>
  <c r="AE467" i="87"/>
  <c r="CF466" i="87"/>
  <c r="E466" i="87" s="1"/>
  <c r="U465" i="87"/>
  <c r="J465" i="87"/>
  <c r="T464" i="87"/>
  <c r="AG466" i="87"/>
  <c r="AH466" i="87" s="1"/>
  <c r="AI466" i="87" s="1"/>
  <c r="AJ466" i="87" s="1"/>
  <c r="AK466" i="87" s="1"/>
  <c r="AL466" i="87" s="1"/>
  <c r="AM466" i="87" s="1"/>
  <c r="AN466" i="87" s="1"/>
  <c r="AO466" i="87" s="1"/>
  <c r="AP466" i="87" s="1"/>
  <c r="AQ466" i="87" s="1"/>
  <c r="AR466" i="87" s="1"/>
  <c r="AS466" i="87" s="1"/>
  <c r="AT466" i="87" s="1"/>
  <c r="AU466" i="87" s="1"/>
  <c r="AV466" i="87" s="1"/>
  <c r="AW466" i="87" s="1"/>
  <c r="AX466" i="87" s="1"/>
  <c r="AY466" i="87" s="1"/>
  <c r="AZ466" i="87" s="1"/>
  <c r="BA466" i="87" s="1"/>
  <c r="X465" i="87"/>
  <c r="Y465" i="87" s="1"/>
  <c r="AA465" i="87"/>
  <c r="AB465" i="87" s="1"/>
  <c r="Q465" i="87"/>
  <c r="L443" i="74"/>
  <c r="Q444" i="74"/>
  <c r="K453" i="74"/>
  <c r="R454" i="74"/>
  <c r="B576" i="74"/>
  <c r="CF463" i="74"/>
  <c r="E463" i="74" s="1"/>
  <c r="CE464" i="74"/>
  <c r="P464" i="74" s="1"/>
  <c r="D464" i="74" s="1"/>
  <c r="Z465" i="74"/>
  <c r="BG465" i="74"/>
  <c r="BI465" i="74"/>
  <c r="BK465" i="74"/>
  <c r="BM465" i="74"/>
  <c r="BO465" i="74"/>
  <c r="BQ465" i="74"/>
  <c r="BS465" i="74"/>
  <c r="BU465" i="74"/>
  <c r="BW465" i="74"/>
  <c r="BY465" i="74"/>
  <c r="CA465" i="74"/>
  <c r="CC465" i="74"/>
  <c r="C465" i="74"/>
  <c r="N465" i="74" s="1"/>
  <c r="BH465" i="74"/>
  <c r="BJ465" i="74"/>
  <c r="BL465" i="74"/>
  <c r="BN465" i="74"/>
  <c r="BP465" i="74"/>
  <c r="BR465" i="74"/>
  <c r="BT465" i="74"/>
  <c r="BV465" i="74"/>
  <c r="BX465" i="74"/>
  <c r="BZ465" i="74"/>
  <c r="CB465" i="74"/>
  <c r="CD465" i="74"/>
  <c r="AD440" i="87" l="1"/>
  <c r="AC441" i="87"/>
  <c r="T465" i="87"/>
  <c r="AG467" i="87"/>
  <c r="AH467" i="87" s="1"/>
  <c r="AI467" i="87" s="1"/>
  <c r="AJ467" i="87" s="1"/>
  <c r="AK467" i="87" s="1"/>
  <c r="AL467" i="87" s="1"/>
  <c r="AM467" i="87" s="1"/>
  <c r="AN467" i="87" s="1"/>
  <c r="AO467" i="87" s="1"/>
  <c r="AP467" i="87" s="1"/>
  <c r="AQ467" i="87" s="1"/>
  <c r="AR467" i="87" s="1"/>
  <c r="AS467" i="87" s="1"/>
  <c r="AT467" i="87" s="1"/>
  <c r="AU467" i="87" s="1"/>
  <c r="AV467" i="87" s="1"/>
  <c r="AW467" i="87" s="1"/>
  <c r="AX467" i="87" s="1"/>
  <c r="AY467" i="87" s="1"/>
  <c r="AZ467" i="87" s="1"/>
  <c r="BA467" i="87" s="1"/>
  <c r="V467" i="87"/>
  <c r="R467" i="87"/>
  <c r="K467" i="87"/>
  <c r="A467" i="87"/>
  <c r="W467" i="87"/>
  <c r="S467" i="87"/>
  <c r="L467" i="87"/>
  <c r="CE467" i="87"/>
  <c r="CC468" i="87"/>
  <c r="CA468" i="87"/>
  <c r="BY468" i="87"/>
  <c r="BW468" i="87"/>
  <c r="BU468" i="87"/>
  <c r="BS468" i="87"/>
  <c r="BQ468" i="87"/>
  <c r="BO468" i="87"/>
  <c r="BM468" i="87"/>
  <c r="BK468" i="87"/>
  <c r="BI468" i="87"/>
  <c r="BG468" i="87"/>
  <c r="AE468" i="87"/>
  <c r="B469" i="87"/>
  <c r="CD468" i="87"/>
  <c r="CB468" i="87"/>
  <c r="BZ468" i="87"/>
  <c r="BX468" i="87"/>
  <c r="BV468" i="87"/>
  <c r="BT468" i="87"/>
  <c r="BR468" i="87"/>
  <c r="BP468" i="87"/>
  <c r="BN468" i="87"/>
  <c r="BL468" i="87"/>
  <c r="BJ468" i="87"/>
  <c r="BH468" i="87"/>
  <c r="CE468" i="87" s="1"/>
  <c r="Z468" i="87"/>
  <c r="BB468" i="87" s="1"/>
  <c r="P468" i="87"/>
  <c r="D468" i="87" s="1"/>
  <c r="C468" i="87"/>
  <c r="N468" i="87" s="1"/>
  <c r="U466" i="87"/>
  <c r="J466" i="87"/>
  <c r="CF467" i="87"/>
  <c r="E467" i="87" s="1"/>
  <c r="AA466" i="87"/>
  <c r="AB466" i="87" s="1"/>
  <c r="Q466" i="87"/>
  <c r="X466" i="87"/>
  <c r="Y466" i="87" s="1"/>
  <c r="K454" i="74"/>
  <c r="R455" i="74"/>
  <c r="L444" i="74"/>
  <c r="Q445" i="74"/>
  <c r="B577" i="74"/>
  <c r="S463" i="74"/>
  <c r="J463" i="74" s="1"/>
  <c r="V463" i="74"/>
  <c r="A463" i="74"/>
  <c r="Z466" i="74"/>
  <c r="BG466" i="74"/>
  <c r="BI466" i="74"/>
  <c r="BK466" i="74"/>
  <c r="BM466" i="74"/>
  <c r="BO466" i="74"/>
  <c r="BQ466" i="74"/>
  <c r="BS466" i="74"/>
  <c r="BU466" i="74"/>
  <c r="BW466" i="74"/>
  <c r="BY466" i="74"/>
  <c r="CA466" i="74"/>
  <c r="CC466" i="74"/>
  <c r="C466" i="74"/>
  <c r="N466" i="74" s="1"/>
  <c r="BH466" i="74"/>
  <c r="BJ466" i="74"/>
  <c r="BL466" i="74"/>
  <c r="BN466" i="74"/>
  <c r="BP466" i="74"/>
  <c r="BR466" i="74"/>
  <c r="BT466" i="74"/>
  <c r="BV466" i="74"/>
  <c r="BX466" i="74"/>
  <c r="BZ466" i="74"/>
  <c r="CB466" i="74"/>
  <c r="CD466" i="74"/>
  <c r="CF464" i="74"/>
  <c r="E464" i="74" s="1"/>
  <c r="CE465" i="74"/>
  <c r="P465" i="74" s="1"/>
  <c r="D465" i="74" s="1"/>
  <c r="AD441" i="87" l="1"/>
  <c r="AC442" i="87"/>
  <c r="W468" i="87"/>
  <c r="S468" i="87"/>
  <c r="L468" i="87"/>
  <c r="V468" i="87"/>
  <c r="R468" i="87"/>
  <c r="K468" i="87"/>
  <c r="A468" i="87"/>
  <c r="B470" i="87"/>
  <c r="CD469" i="87"/>
  <c r="CB469" i="87"/>
  <c r="BZ469" i="87"/>
  <c r="BX469" i="87"/>
  <c r="BV469" i="87"/>
  <c r="BT469" i="87"/>
  <c r="BR469" i="87"/>
  <c r="BP469" i="87"/>
  <c r="BN469" i="87"/>
  <c r="BL469" i="87"/>
  <c r="BJ469" i="87"/>
  <c r="BH469" i="87"/>
  <c r="Z469" i="87"/>
  <c r="BB469" i="87" s="1"/>
  <c r="P469" i="87"/>
  <c r="D469" i="87" s="1"/>
  <c r="C469" i="87"/>
  <c r="N469" i="87" s="1"/>
  <c r="CC469" i="87"/>
  <c r="CA469" i="87"/>
  <c r="BY469" i="87"/>
  <c r="BW469" i="87"/>
  <c r="BU469" i="87"/>
  <c r="BS469" i="87"/>
  <c r="BQ469" i="87"/>
  <c r="BO469" i="87"/>
  <c r="BM469" i="87"/>
  <c r="BK469" i="87"/>
  <c r="BI469" i="87"/>
  <c r="BG469" i="87"/>
  <c r="AE469" i="87"/>
  <c r="CF468" i="87"/>
  <c r="E468" i="87" s="1"/>
  <c r="U467" i="87"/>
  <c r="J467" i="87"/>
  <c r="T466" i="87"/>
  <c r="AG468" i="87"/>
  <c r="AH468" i="87" s="1"/>
  <c r="AI468" i="87" s="1"/>
  <c r="AJ468" i="87" s="1"/>
  <c r="AK468" i="87" s="1"/>
  <c r="AL468" i="87" s="1"/>
  <c r="AM468" i="87" s="1"/>
  <c r="AN468" i="87" s="1"/>
  <c r="AO468" i="87" s="1"/>
  <c r="AP468" i="87" s="1"/>
  <c r="AQ468" i="87" s="1"/>
  <c r="AR468" i="87" s="1"/>
  <c r="AS468" i="87" s="1"/>
  <c r="AT468" i="87" s="1"/>
  <c r="AU468" i="87" s="1"/>
  <c r="AV468" i="87" s="1"/>
  <c r="AW468" i="87" s="1"/>
  <c r="AX468" i="87" s="1"/>
  <c r="AY468" i="87" s="1"/>
  <c r="AZ468" i="87" s="1"/>
  <c r="BA468" i="87" s="1"/>
  <c r="X467" i="87"/>
  <c r="Y467" i="87" s="1"/>
  <c r="AA467" i="87"/>
  <c r="AB467" i="87" s="1"/>
  <c r="Q467" i="87"/>
  <c r="L445" i="74"/>
  <c r="Q446" i="74"/>
  <c r="R456" i="74"/>
  <c r="K455" i="74"/>
  <c r="B578" i="74"/>
  <c r="CE466" i="74"/>
  <c r="P466" i="74" s="1"/>
  <c r="D466" i="74" s="1"/>
  <c r="Z467" i="74"/>
  <c r="BG467" i="74"/>
  <c r="BI467" i="74"/>
  <c r="BK467" i="74"/>
  <c r="BM467" i="74"/>
  <c r="BO467" i="74"/>
  <c r="BQ467" i="74"/>
  <c r="BS467" i="74"/>
  <c r="BU467" i="74"/>
  <c r="BW467" i="74"/>
  <c r="BY467" i="74"/>
  <c r="CA467" i="74"/>
  <c r="CC467" i="74"/>
  <c r="C467" i="74"/>
  <c r="N467" i="74" s="1"/>
  <c r="BH467" i="74"/>
  <c r="BJ467" i="74"/>
  <c r="BL467" i="74"/>
  <c r="BN467" i="74"/>
  <c r="BP467" i="74"/>
  <c r="BR467" i="74"/>
  <c r="BT467" i="74"/>
  <c r="BV467" i="74"/>
  <c r="BX467" i="74"/>
  <c r="BZ467" i="74"/>
  <c r="CB467" i="74"/>
  <c r="CD467" i="74"/>
  <c r="S464" i="74"/>
  <c r="J464" i="74" s="1"/>
  <c r="V464" i="74"/>
  <c r="A464" i="74"/>
  <c r="CF466" i="74"/>
  <c r="E466" i="74" s="1"/>
  <c r="CF465" i="74"/>
  <c r="E465" i="74" s="1"/>
  <c r="M463" i="74"/>
  <c r="AD442" i="87" l="1"/>
  <c r="AC443" i="87"/>
  <c r="T467" i="87"/>
  <c r="AG469" i="87"/>
  <c r="AH469" i="87" s="1"/>
  <c r="AI469" i="87" s="1"/>
  <c r="AJ469" i="87" s="1"/>
  <c r="AK469" i="87" s="1"/>
  <c r="AL469" i="87" s="1"/>
  <c r="AM469" i="87" s="1"/>
  <c r="AN469" i="87" s="1"/>
  <c r="AO469" i="87" s="1"/>
  <c r="AP469" i="87" s="1"/>
  <c r="AQ469" i="87" s="1"/>
  <c r="AR469" i="87" s="1"/>
  <c r="AS469" i="87" s="1"/>
  <c r="AT469" i="87" s="1"/>
  <c r="AU469" i="87" s="1"/>
  <c r="AV469" i="87" s="1"/>
  <c r="AW469" i="87" s="1"/>
  <c r="AX469" i="87" s="1"/>
  <c r="AY469" i="87" s="1"/>
  <c r="AZ469" i="87" s="1"/>
  <c r="BA469" i="87" s="1"/>
  <c r="V469" i="87"/>
  <c r="R469" i="87"/>
  <c r="K469" i="87"/>
  <c r="A469" i="87"/>
  <c r="W469" i="87"/>
  <c r="S469" i="87"/>
  <c r="L469" i="87"/>
  <c r="CE469" i="87"/>
  <c r="CC470" i="87"/>
  <c r="CA470" i="87"/>
  <c r="BY470" i="87"/>
  <c r="BW470" i="87"/>
  <c r="BU470" i="87"/>
  <c r="BS470" i="87"/>
  <c r="BQ470" i="87"/>
  <c r="BO470" i="87"/>
  <c r="BM470" i="87"/>
  <c r="BK470" i="87"/>
  <c r="BI470" i="87"/>
  <c r="BG470" i="87"/>
  <c r="AE470" i="87"/>
  <c r="B471" i="87"/>
  <c r="CD470" i="87"/>
  <c r="CB470" i="87"/>
  <c r="BZ470" i="87"/>
  <c r="BX470" i="87"/>
  <c r="BV470" i="87"/>
  <c r="BT470" i="87"/>
  <c r="BR470" i="87"/>
  <c r="BP470" i="87"/>
  <c r="BN470" i="87"/>
  <c r="BL470" i="87"/>
  <c r="BJ470" i="87"/>
  <c r="BH470" i="87"/>
  <c r="CE470" i="87" s="1"/>
  <c r="Z470" i="87"/>
  <c r="BB470" i="87" s="1"/>
  <c r="P470" i="87"/>
  <c r="D470" i="87" s="1"/>
  <c r="C470" i="87"/>
  <c r="N470" i="87" s="1"/>
  <c r="U468" i="87"/>
  <c r="J468" i="87"/>
  <c r="CF469" i="87"/>
  <c r="E469" i="87" s="1"/>
  <c r="AA468" i="87"/>
  <c r="AB468" i="87" s="1"/>
  <c r="Q468" i="87"/>
  <c r="X468" i="87"/>
  <c r="Y468" i="87" s="1"/>
  <c r="L446" i="74"/>
  <c r="Q447" i="74"/>
  <c r="K456" i="74"/>
  <c r="R457" i="74"/>
  <c r="B579" i="74"/>
  <c r="S465" i="74"/>
  <c r="J465" i="74" s="1"/>
  <c r="V465" i="74"/>
  <c r="A465" i="74"/>
  <c r="M464" i="74"/>
  <c r="S462" i="74"/>
  <c r="J462" i="74" s="1"/>
  <c r="V462" i="74"/>
  <c r="A462" i="74"/>
  <c r="V461" i="74"/>
  <c r="A461" i="74"/>
  <c r="Z468" i="74"/>
  <c r="BG468" i="74"/>
  <c r="BI468" i="74"/>
  <c r="BK468" i="74"/>
  <c r="BM468" i="74"/>
  <c r="BO468" i="74"/>
  <c r="BQ468" i="74"/>
  <c r="BS468" i="74"/>
  <c r="BU468" i="74"/>
  <c r="BW468" i="74"/>
  <c r="BY468" i="74"/>
  <c r="CA468" i="74"/>
  <c r="CC468" i="74"/>
  <c r="C468" i="74"/>
  <c r="N468" i="74" s="1"/>
  <c r="BH468" i="74"/>
  <c r="BJ468" i="74"/>
  <c r="BL468" i="74"/>
  <c r="BN468" i="74"/>
  <c r="BP468" i="74"/>
  <c r="BR468" i="74"/>
  <c r="BT468" i="74"/>
  <c r="BV468" i="74"/>
  <c r="BX468" i="74"/>
  <c r="BZ468" i="74"/>
  <c r="CB468" i="74"/>
  <c r="CD468" i="74"/>
  <c r="CE467" i="74"/>
  <c r="P467" i="74" s="1"/>
  <c r="D467" i="74" s="1"/>
  <c r="AD443" i="87" l="1"/>
  <c r="AC444" i="87"/>
  <c r="W470" i="87"/>
  <c r="S470" i="87"/>
  <c r="L470" i="87"/>
  <c r="V470" i="87"/>
  <c r="R470" i="87"/>
  <c r="K470" i="87"/>
  <c r="A470" i="87"/>
  <c r="B472" i="87"/>
  <c r="CD471" i="87"/>
  <c r="CB471" i="87"/>
  <c r="BZ471" i="87"/>
  <c r="BX471" i="87"/>
  <c r="BV471" i="87"/>
  <c r="BT471" i="87"/>
  <c r="BR471" i="87"/>
  <c r="BP471" i="87"/>
  <c r="BN471" i="87"/>
  <c r="BL471" i="87"/>
  <c r="BJ471" i="87"/>
  <c r="BH471" i="87"/>
  <c r="Z471" i="87"/>
  <c r="BB471" i="87" s="1"/>
  <c r="P471" i="87"/>
  <c r="D471" i="87" s="1"/>
  <c r="C471" i="87"/>
  <c r="N471" i="87" s="1"/>
  <c r="CC471" i="87"/>
  <c r="CA471" i="87"/>
  <c r="BY471" i="87"/>
  <c r="BW471" i="87"/>
  <c r="BU471" i="87"/>
  <c r="BS471" i="87"/>
  <c r="BQ471" i="87"/>
  <c r="BO471" i="87"/>
  <c r="BM471" i="87"/>
  <c r="BK471" i="87"/>
  <c r="BI471" i="87"/>
  <c r="BG471" i="87"/>
  <c r="AE471" i="87"/>
  <c r="CF470" i="87"/>
  <c r="E470" i="87" s="1"/>
  <c r="U469" i="87"/>
  <c r="J469" i="87"/>
  <c r="T468" i="87"/>
  <c r="AG470" i="87"/>
  <c r="AH470" i="87" s="1"/>
  <c r="AI470" i="87" s="1"/>
  <c r="AJ470" i="87" s="1"/>
  <c r="AK470" i="87" s="1"/>
  <c r="AL470" i="87" s="1"/>
  <c r="AM470" i="87" s="1"/>
  <c r="AN470" i="87" s="1"/>
  <c r="AO470" i="87" s="1"/>
  <c r="AP470" i="87" s="1"/>
  <c r="AQ470" i="87" s="1"/>
  <c r="AR470" i="87" s="1"/>
  <c r="AS470" i="87" s="1"/>
  <c r="AT470" i="87" s="1"/>
  <c r="AU470" i="87" s="1"/>
  <c r="AV470" i="87" s="1"/>
  <c r="AW470" i="87" s="1"/>
  <c r="AX470" i="87" s="1"/>
  <c r="AY470" i="87" s="1"/>
  <c r="AZ470" i="87" s="1"/>
  <c r="BA470" i="87" s="1"/>
  <c r="X469" i="87"/>
  <c r="Y469" i="87" s="1"/>
  <c r="AA469" i="87"/>
  <c r="AB469" i="87" s="1"/>
  <c r="Q469" i="87"/>
  <c r="R458" i="74"/>
  <c r="K457" i="74"/>
  <c r="Q448" i="74"/>
  <c r="L447" i="74"/>
  <c r="W461" i="74"/>
  <c r="X461" i="74" s="1"/>
  <c r="W460" i="74"/>
  <c r="X460" i="74" s="1"/>
  <c r="W459" i="74"/>
  <c r="X459" i="74" s="1"/>
  <c r="W456" i="74"/>
  <c r="X456" i="74" s="1"/>
  <c r="W458" i="74"/>
  <c r="X458" i="74" s="1"/>
  <c r="W457" i="74"/>
  <c r="X457" i="74" s="1"/>
  <c r="W462" i="74"/>
  <c r="X462" i="74" s="1"/>
  <c r="Y462" i="74" s="1"/>
  <c r="B580" i="74"/>
  <c r="S466" i="74"/>
  <c r="J466" i="74" s="1"/>
  <c r="V466" i="74"/>
  <c r="A466" i="74"/>
  <c r="CF467" i="74"/>
  <c r="E467" i="74" s="1"/>
  <c r="M465" i="74"/>
  <c r="CE468" i="74"/>
  <c r="P468" i="74" s="1"/>
  <c r="D468" i="74" s="1"/>
  <c r="Z469" i="74"/>
  <c r="BG469" i="74"/>
  <c r="BI469" i="74"/>
  <c r="BK469" i="74"/>
  <c r="BM469" i="74"/>
  <c r="BO469" i="74"/>
  <c r="BQ469" i="74"/>
  <c r="BS469" i="74"/>
  <c r="BU469" i="74"/>
  <c r="BW469" i="74"/>
  <c r="BY469" i="74"/>
  <c r="CA469" i="74"/>
  <c r="CC469" i="74"/>
  <c r="C469" i="74"/>
  <c r="N469" i="74" s="1"/>
  <c r="BH469" i="74"/>
  <c r="BJ469" i="74"/>
  <c r="BL469" i="74"/>
  <c r="BN469" i="74"/>
  <c r="BP469" i="74"/>
  <c r="BR469" i="74"/>
  <c r="BT469" i="74"/>
  <c r="BV469" i="74"/>
  <c r="BX469" i="74"/>
  <c r="BZ469" i="74"/>
  <c r="CB469" i="74"/>
  <c r="CD469" i="74"/>
  <c r="AA462" i="74"/>
  <c r="AB462" i="74" s="1"/>
  <c r="AD444" i="87" l="1"/>
  <c r="AC445" i="87"/>
  <c r="T469" i="87"/>
  <c r="AG471" i="87"/>
  <c r="AH471" i="87" s="1"/>
  <c r="AI471" i="87" s="1"/>
  <c r="AJ471" i="87" s="1"/>
  <c r="AK471" i="87" s="1"/>
  <c r="AL471" i="87" s="1"/>
  <c r="AM471" i="87" s="1"/>
  <c r="AN471" i="87" s="1"/>
  <c r="AO471" i="87" s="1"/>
  <c r="AP471" i="87" s="1"/>
  <c r="AQ471" i="87" s="1"/>
  <c r="AR471" i="87" s="1"/>
  <c r="AS471" i="87" s="1"/>
  <c r="AT471" i="87" s="1"/>
  <c r="AU471" i="87" s="1"/>
  <c r="AV471" i="87" s="1"/>
  <c r="AW471" i="87" s="1"/>
  <c r="AX471" i="87" s="1"/>
  <c r="AY471" i="87" s="1"/>
  <c r="AZ471" i="87" s="1"/>
  <c r="BA471" i="87" s="1"/>
  <c r="V471" i="87"/>
  <c r="R471" i="87"/>
  <c r="K471" i="87"/>
  <c r="A471" i="87"/>
  <c r="W471" i="87"/>
  <c r="S471" i="87"/>
  <c r="L471" i="87"/>
  <c r="CE471" i="87"/>
  <c r="CC472" i="87"/>
  <c r="CA472" i="87"/>
  <c r="BY472" i="87"/>
  <c r="BW472" i="87"/>
  <c r="BU472" i="87"/>
  <c r="BS472" i="87"/>
  <c r="BQ472" i="87"/>
  <c r="BO472" i="87"/>
  <c r="BM472" i="87"/>
  <c r="BK472" i="87"/>
  <c r="BI472" i="87"/>
  <c r="BG472" i="87"/>
  <c r="AE472" i="87"/>
  <c r="B473" i="87"/>
  <c r="CD472" i="87"/>
  <c r="CB472" i="87"/>
  <c r="BZ472" i="87"/>
  <c r="BX472" i="87"/>
  <c r="BV472" i="87"/>
  <c r="BT472" i="87"/>
  <c r="BR472" i="87"/>
  <c r="BP472" i="87"/>
  <c r="BN472" i="87"/>
  <c r="BL472" i="87"/>
  <c r="BJ472" i="87"/>
  <c r="BH472" i="87"/>
  <c r="CE472" i="87" s="1"/>
  <c r="Z472" i="87"/>
  <c r="BB472" i="87" s="1"/>
  <c r="P472" i="87"/>
  <c r="D472" i="87" s="1"/>
  <c r="C472" i="87"/>
  <c r="N472" i="87" s="1"/>
  <c r="U470" i="87"/>
  <c r="J470" i="87"/>
  <c r="CF471" i="87"/>
  <c r="E471" i="87" s="1"/>
  <c r="AA470" i="87"/>
  <c r="AB470" i="87" s="1"/>
  <c r="Q470" i="87"/>
  <c r="X470" i="87"/>
  <c r="Y470" i="87" s="1"/>
  <c r="BB462" i="74"/>
  <c r="BB461" i="74" s="1"/>
  <c r="BB460" i="74" s="1"/>
  <c r="BB459" i="74" s="1"/>
  <c r="BB458" i="74" s="1"/>
  <c r="BB457" i="74" s="1"/>
  <c r="BB456" i="74" s="1"/>
  <c r="L448" i="74"/>
  <c r="Q449" i="74"/>
  <c r="K458" i="74"/>
  <c r="R459" i="74"/>
  <c r="B581" i="74"/>
  <c r="AA461" i="74"/>
  <c r="AB461" i="74" s="1"/>
  <c r="Y461" i="74"/>
  <c r="S461" i="74"/>
  <c r="J461" i="74" s="1"/>
  <c r="AA459" i="74"/>
  <c r="AB459" i="74" s="1"/>
  <c r="Y459" i="74"/>
  <c r="AA460" i="74"/>
  <c r="AB460" i="74" s="1"/>
  <c r="Y460" i="74"/>
  <c r="AA457" i="74"/>
  <c r="AB457" i="74" s="1"/>
  <c r="Y457" i="74"/>
  <c r="CE469" i="74"/>
  <c r="P469" i="74" s="1"/>
  <c r="D469" i="74" s="1"/>
  <c r="AA458" i="74"/>
  <c r="AB458" i="74" s="1"/>
  <c r="Y458" i="74"/>
  <c r="Z470" i="74"/>
  <c r="BG470" i="74"/>
  <c r="BI470" i="74"/>
  <c r="BK470" i="74"/>
  <c r="BM470" i="74"/>
  <c r="BO470" i="74"/>
  <c r="BQ470" i="74"/>
  <c r="BS470" i="74"/>
  <c r="BU470" i="74"/>
  <c r="BW470" i="74"/>
  <c r="BY470" i="74"/>
  <c r="CA470" i="74"/>
  <c r="CC470" i="74"/>
  <c r="C470" i="74"/>
  <c r="N470" i="74" s="1"/>
  <c r="BH470" i="74"/>
  <c r="BJ470" i="74"/>
  <c r="BL470" i="74"/>
  <c r="BN470" i="74"/>
  <c r="BP470" i="74"/>
  <c r="BR470" i="74"/>
  <c r="BT470" i="74"/>
  <c r="BV470" i="74"/>
  <c r="BX470" i="74"/>
  <c r="BZ470" i="74"/>
  <c r="CB470" i="74"/>
  <c r="CD470" i="74"/>
  <c r="AA456" i="74"/>
  <c r="AB456" i="74" s="1"/>
  <c r="Y456" i="74"/>
  <c r="CF468" i="74"/>
  <c r="E468" i="74" s="1"/>
  <c r="S467" i="74"/>
  <c r="J467" i="74" s="1"/>
  <c r="V467" i="74"/>
  <c r="A467" i="74"/>
  <c r="M466" i="74"/>
  <c r="AD445" i="87" l="1"/>
  <c r="AC446" i="87"/>
  <c r="B474" i="87"/>
  <c r="CD473" i="87"/>
  <c r="CB473" i="87"/>
  <c r="BZ473" i="87"/>
  <c r="BX473" i="87"/>
  <c r="BV473" i="87"/>
  <c r="BT473" i="87"/>
  <c r="BR473" i="87"/>
  <c r="BP473" i="87"/>
  <c r="BN473" i="87"/>
  <c r="BL473" i="87"/>
  <c r="BJ473" i="87"/>
  <c r="BH473" i="87"/>
  <c r="Z473" i="87"/>
  <c r="BB473" i="87" s="1"/>
  <c r="P473" i="87"/>
  <c r="D473" i="87" s="1"/>
  <c r="C473" i="87"/>
  <c r="N473" i="87" s="1"/>
  <c r="CC473" i="87"/>
  <c r="CA473" i="87"/>
  <c r="BY473" i="87"/>
  <c r="BW473" i="87"/>
  <c r="BU473" i="87"/>
  <c r="BS473" i="87"/>
  <c r="BQ473" i="87"/>
  <c r="BO473" i="87"/>
  <c r="BM473" i="87"/>
  <c r="BK473" i="87"/>
  <c r="BI473" i="87"/>
  <c r="BG473" i="87"/>
  <c r="AE473" i="87"/>
  <c r="U471" i="87"/>
  <c r="J471" i="87"/>
  <c r="W472" i="87"/>
  <c r="S472" i="87"/>
  <c r="L472" i="87"/>
  <c r="V472" i="87"/>
  <c r="R472" i="87"/>
  <c r="K472" i="87"/>
  <c r="A472" i="87"/>
  <c r="CF472" i="87"/>
  <c r="E472" i="87" s="1"/>
  <c r="T470" i="87"/>
  <c r="AG472" i="87"/>
  <c r="AH472" i="87" s="1"/>
  <c r="AI472" i="87" s="1"/>
  <c r="AJ472" i="87" s="1"/>
  <c r="AK472" i="87" s="1"/>
  <c r="AL472" i="87" s="1"/>
  <c r="AM472" i="87" s="1"/>
  <c r="AN472" i="87" s="1"/>
  <c r="AO472" i="87" s="1"/>
  <c r="AP472" i="87" s="1"/>
  <c r="AQ472" i="87" s="1"/>
  <c r="AR472" i="87" s="1"/>
  <c r="AS472" i="87" s="1"/>
  <c r="AT472" i="87" s="1"/>
  <c r="AU472" i="87" s="1"/>
  <c r="AV472" i="87" s="1"/>
  <c r="AW472" i="87" s="1"/>
  <c r="AX472" i="87" s="1"/>
  <c r="AY472" i="87" s="1"/>
  <c r="AZ472" i="87" s="1"/>
  <c r="BA472" i="87" s="1"/>
  <c r="X471" i="87"/>
  <c r="Y471" i="87" s="1"/>
  <c r="AA471" i="87"/>
  <c r="AB471" i="87" s="1"/>
  <c r="Q471" i="87"/>
  <c r="K459" i="74"/>
  <c r="R460" i="74"/>
  <c r="L449" i="74"/>
  <c r="Q450" i="74"/>
  <c r="B582" i="74"/>
  <c r="CF469" i="74"/>
  <c r="E469" i="74" s="1"/>
  <c r="CE470" i="74"/>
  <c r="P470" i="74" s="1"/>
  <c r="D470" i="74" s="1"/>
  <c r="Z471" i="74"/>
  <c r="BG471" i="74"/>
  <c r="BI471" i="74"/>
  <c r="BK471" i="74"/>
  <c r="BM471" i="74"/>
  <c r="BO471" i="74"/>
  <c r="BQ471" i="74"/>
  <c r="BS471" i="74"/>
  <c r="BU471" i="74"/>
  <c r="BW471" i="74"/>
  <c r="BY471" i="74"/>
  <c r="CA471" i="74"/>
  <c r="CC471" i="74"/>
  <c r="C471" i="74"/>
  <c r="N471" i="74" s="1"/>
  <c r="BH471" i="74"/>
  <c r="BJ471" i="74"/>
  <c r="BL471" i="74"/>
  <c r="BN471" i="74"/>
  <c r="BP471" i="74"/>
  <c r="BR471" i="74"/>
  <c r="BT471" i="74"/>
  <c r="BV471" i="74"/>
  <c r="BX471" i="74"/>
  <c r="BZ471" i="74"/>
  <c r="CB471" i="74"/>
  <c r="CD471" i="74"/>
  <c r="M467" i="74"/>
  <c r="U461" i="74"/>
  <c r="U462" i="74" s="1"/>
  <c r="U463" i="74" s="1"/>
  <c r="U464" i="74" s="1"/>
  <c r="U465" i="74" s="1"/>
  <c r="U466" i="74" s="1"/>
  <c r="U467" i="74" s="1"/>
  <c r="AD446" i="87" l="1"/>
  <c r="AC447" i="87"/>
  <c r="U472" i="87"/>
  <c r="J472" i="87"/>
  <c r="T471" i="87"/>
  <c r="AA472" i="87"/>
  <c r="AB472" i="87" s="1"/>
  <c r="Q472" i="87"/>
  <c r="X472" i="87"/>
  <c r="Y472" i="87" s="1"/>
  <c r="AG473" i="87"/>
  <c r="AH473" i="87" s="1"/>
  <c r="AI473" i="87" s="1"/>
  <c r="AJ473" i="87" s="1"/>
  <c r="AK473" i="87" s="1"/>
  <c r="AL473" i="87" s="1"/>
  <c r="AM473" i="87" s="1"/>
  <c r="AN473" i="87" s="1"/>
  <c r="AO473" i="87" s="1"/>
  <c r="AP473" i="87" s="1"/>
  <c r="AQ473" i="87" s="1"/>
  <c r="AR473" i="87" s="1"/>
  <c r="AS473" i="87" s="1"/>
  <c r="AT473" i="87" s="1"/>
  <c r="AU473" i="87" s="1"/>
  <c r="AV473" i="87" s="1"/>
  <c r="AW473" i="87" s="1"/>
  <c r="AX473" i="87" s="1"/>
  <c r="AY473" i="87" s="1"/>
  <c r="AZ473" i="87" s="1"/>
  <c r="BA473" i="87" s="1"/>
  <c r="V473" i="87"/>
  <c r="R473" i="87"/>
  <c r="K473" i="87"/>
  <c r="A473" i="87"/>
  <c r="W473" i="87"/>
  <c r="S473" i="87"/>
  <c r="L473" i="87"/>
  <c r="CE473" i="87"/>
  <c r="CF473" i="87" s="1"/>
  <c r="E473" i="87" s="1"/>
  <c r="CC474" i="87"/>
  <c r="CA474" i="87"/>
  <c r="BY474" i="87"/>
  <c r="BW474" i="87"/>
  <c r="BU474" i="87"/>
  <c r="BS474" i="87"/>
  <c r="BQ474" i="87"/>
  <c r="BO474" i="87"/>
  <c r="BM474" i="87"/>
  <c r="BK474" i="87"/>
  <c r="BI474" i="87"/>
  <c r="BG474" i="87"/>
  <c r="AE474" i="87"/>
  <c r="B475" i="87"/>
  <c r="CD474" i="87"/>
  <c r="CB474" i="87"/>
  <c r="BZ474" i="87"/>
  <c r="BX474" i="87"/>
  <c r="BV474" i="87"/>
  <c r="BT474" i="87"/>
  <c r="BR474" i="87"/>
  <c r="BP474" i="87"/>
  <c r="BN474" i="87"/>
  <c r="BL474" i="87"/>
  <c r="BJ474" i="87"/>
  <c r="BH474" i="87"/>
  <c r="CE474" i="87" s="1"/>
  <c r="Z474" i="87"/>
  <c r="BB474" i="87" s="1"/>
  <c r="P474" i="87"/>
  <c r="D474" i="87" s="1"/>
  <c r="C474" i="87"/>
  <c r="N474" i="87" s="1"/>
  <c r="L450" i="74"/>
  <c r="Q451" i="74"/>
  <c r="K460" i="74"/>
  <c r="R461" i="74"/>
  <c r="B583" i="74"/>
  <c r="CF470" i="74"/>
  <c r="E470" i="74" s="1"/>
  <c r="Z472" i="74"/>
  <c r="BG472" i="74"/>
  <c r="BI472" i="74"/>
  <c r="BK472" i="74"/>
  <c r="BM472" i="74"/>
  <c r="BO472" i="74"/>
  <c r="BQ472" i="74"/>
  <c r="BS472" i="74"/>
  <c r="BU472" i="74"/>
  <c r="BW472" i="74"/>
  <c r="BY472" i="74"/>
  <c r="CA472" i="74"/>
  <c r="CC472" i="74"/>
  <c r="C472" i="74"/>
  <c r="N472" i="74" s="1"/>
  <c r="BH472" i="74"/>
  <c r="BJ472" i="74"/>
  <c r="BL472" i="74"/>
  <c r="BN472" i="74"/>
  <c r="BP472" i="74"/>
  <c r="BR472" i="74"/>
  <c r="BT472" i="74"/>
  <c r="BV472" i="74"/>
  <c r="BX472" i="74"/>
  <c r="BZ472" i="74"/>
  <c r="CB472" i="74"/>
  <c r="CD472" i="74"/>
  <c r="CE471" i="74"/>
  <c r="P471" i="74" s="1"/>
  <c r="D471" i="74" s="1"/>
  <c r="AD447" i="87" l="1"/>
  <c r="AC448" i="87"/>
  <c r="W474" i="87"/>
  <c r="S474" i="87"/>
  <c r="L474" i="87"/>
  <c r="V474" i="87"/>
  <c r="R474" i="87"/>
  <c r="K474" i="87"/>
  <c r="A474" i="87"/>
  <c r="CF474" i="87"/>
  <c r="E474" i="87" s="1"/>
  <c r="T472" i="87"/>
  <c r="B476" i="87"/>
  <c r="CD475" i="87"/>
  <c r="CB475" i="87"/>
  <c r="BZ475" i="87"/>
  <c r="BX475" i="87"/>
  <c r="BV475" i="87"/>
  <c r="BT475" i="87"/>
  <c r="BR475" i="87"/>
  <c r="BP475" i="87"/>
  <c r="BN475" i="87"/>
  <c r="BL475" i="87"/>
  <c r="BJ475" i="87"/>
  <c r="BH475" i="87"/>
  <c r="Z475" i="87"/>
  <c r="BB475" i="87" s="1"/>
  <c r="P475" i="87"/>
  <c r="D475" i="87" s="1"/>
  <c r="C475" i="87"/>
  <c r="N475" i="87" s="1"/>
  <c r="CC475" i="87"/>
  <c r="CA475" i="87"/>
  <c r="BY475" i="87"/>
  <c r="BW475" i="87"/>
  <c r="BU475" i="87"/>
  <c r="BS475" i="87"/>
  <c r="BQ475" i="87"/>
  <c r="BO475" i="87"/>
  <c r="BM475" i="87"/>
  <c r="BK475" i="87"/>
  <c r="BI475" i="87"/>
  <c r="BG475" i="87"/>
  <c r="AE475" i="87"/>
  <c r="U473" i="87"/>
  <c r="J473" i="87"/>
  <c r="AG474" i="87"/>
  <c r="AH474" i="87" s="1"/>
  <c r="AI474" i="87" s="1"/>
  <c r="AJ474" i="87" s="1"/>
  <c r="AK474" i="87" s="1"/>
  <c r="AL474" i="87" s="1"/>
  <c r="AM474" i="87" s="1"/>
  <c r="AN474" i="87" s="1"/>
  <c r="AO474" i="87" s="1"/>
  <c r="AP474" i="87" s="1"/>
  <c r="AQ474" i="87" s="1"/>
  <c r="AR474" i="87" s="1"/>
  <c r="AS474" i="87" s="1"/>
  <c r="AT474" i="87" s="1"/>
  <c r="AU474" i="87" s="1"/>
  <c r="AV474" i="87" s="1"/>
  <c r="AW474" i="87" s="1"/>
  <c r="AX474" i="87" s="1"/>
  <c r="AY474" i="87" s="1"/>
  <c r="AZ474" i="87" s="1"/>
  <c r="BA474" i="87" s="1"/>
  <c r="X473" i="87"/>
  <c r="Y473" i="87" s="1"/>
  <c r="AA473" i="87"/>
  <c r="AB473" i="87" s="1"/>
  <c r="Q473" i="87"/>
  <c r="R462" i="74"/>
  <c r="K461" i="74"/>
  <c r="L451" i="74"/>
  <c r="Q452" i="74"/>
  <c r="B584" i="74"/>
  <c r="S470" i="74"/>
  <c r="J470" i="74" s="1"/>
  <c r="V470" i="74"/>
  <c r="A470" i="74"/>
  <c r="CE472" i="74"/>
  <c r="P472" i="74" s="1"/>
  <c r="D472" i="74" s="1"/>
  <c r="Z473" i="74"/>
  <c r="BG473" i="74"/>
  <c r="BI473" i="74"/>
  <c r="BK473" i="74"/>
  <c r="BM473" i="74"/>
  <c r="BO473" i="74"/>
  <c r="BQ473" i="74"/>
  <c r="BS473" i="74"/>
  <c r="BU473" i="74"/>
  <c r="BW473" i="74"/>
  <c r="BY473" i="74"/>
  <c r="CA473" i="74"/>
  <c r="CC473" i="74"/>
  <c r="C473" i="74"/>
  <c r="N473" i="74" s="1"/>
  <c r="BH473" i="74"/>
  <c r="BJ473" i="74"/>
  <c r="BL473" i="74"/>
  <c r="BN473" i="74"/>
  <c r="BP473" i="74"/>
  <c r="BR473" i="74"/>
  <c r="BT473" i="74"/>
  <c r="BV473" i="74"/>
  <c r="BX473" i="74"/>
  <c r="BZ473" i="74"/>
  <c r="CB473" i="74"/>
  <c r="CD473" i="74"/>
  <c r="CF471" i="74"/>
  <c r="E471" i="74" s="1"/>
  <c r="AD448" i="87" l="1"/>
  <c r="AC449" i="87"/>
  <c r="T473" i="87"/>
  <c r="U474" i="87"/>
  <c r="J474" i="87"/>
  <c r="AG475" i="87"/>
  <c r="AH475" i="87" s="1"/>
  <c r="AI475" i="87" s="1"/>
  <c r="AJ475" i="87" s="1"/>
  <c r="AK475" i="87" s="1"/>
  <c r="AL475" i="87" s="1"/>
  <c r="AM475" i="87" s="1"/>
  <c r="AN475" i="87" s="1"/>
  <c r="AO475" i="87" s="1"/>
  <c r="AP475" i="87" s="1"/>
  <c r="AQ475" i="87" s="1"/>
  <c r="AR475" i="87" s="1"/>
  <c r="AS475" i="87" s="1"/>
  <c r="AT475" i="87" s="1"/>
  <c r="AU475" i="87" s="1"/>
  <c r="AV475" i="87" s="1"/>
  <c r="AW475" i="87" s="1"/>
  <c r="AX475" i="87" s="1"/>
  <c r="AY475" i="87" s="1"/>
  <c r="AZ475" i="87" s="1"/>
  <c r="BA475" i="87" s="1"/>
  <c r="V475" i="87"/>
  <c r="R475" i="87"/>
  <c r="K475" i="87"/>
  <c r="A475" i="87"/>
  <c r="W475" i="87"/>
  <c r="S475" i="87"/>
  <c r="L475" i="87"/>
  <c r="CE475" i="87"/>
  <c r="CF475" i="87" s="1"/>
  <c r="E475" i="87" s="1"/>
  <c r="CC476" i="87"/>
  <c r="CA476" i="87"/>
  <c r="BY476" i="87"/>
  <c r="BW476" i="87"/>
  <c r="BU476" i="87"/>
  <c r="BS476" i="87"/>
  <c r="BQ476" i="87"/>
  <c r="BO476" i="87"/>
  <c r="BM476" i="87"/>
  <c r="BK476" i="87"/>
  <c r="BI476" i="87"/>
  <c r="BG476" i="87"/>
  <c r="AE476" i="87"/>
  <c r="B477" i="87"/>
  <c r="CD476" i="87"/>
  <c r="CB476" i="87"/>
  <c r="BZ476" i="87"/>
  <c r="BX476" i="87"/>
  <c r="BV476" i="87"/>
  <c r="BT476" i="87"/>
  <c r="BR476" i="87"/>
  <c r="BP476" i="87"/>
  <c r="BN476" i="87"/>
  <c r="BL476" i="87"/>
  <c r="BJ476" i="87"/>
  <c r="BH476" i="87"/>
  <c r="CE476" i="87" s="1"/>
  <c r="Z476" i="87"/>
  <c r="BB476" i="87" s="1"/>
  <c r="P476" i="87"/>
  <c r="D476" i="87" s="1"/>
  <c r="C476" i="87"/>
  <c r="N476" i="87" s="1"/>
  <c r="AA474" i="87"/>
  <c r="AB474" i="87" s="1"/>
  <c r="Q474" i="87"/>
  <c r="X474" i="87"/>
  <c r="Y474" i="87" s="1"/>
  <c r="K462" i="74"/>
  <c r="R463" i="74"/>
  <c r="Q453" i="74"/>
  <c r="L452" i="74"/>
  <c r="B585" i="74"/>
  <c r="CF472" i="74"/>
  <c r="E472" i="74" s="1"/>
  <c r="S471" i="74"/>
  <c r="J471" i="74" s="1"/>
  <c r="V471" i="74"/>
  <c r="A471" i="74"/>
  <c r="CE473" i="74"/>
  <c r="P473" i="74" s="1"/>
  <c r="D473" i="74" s="1"/>
  <c r="M470" i="74"/>
  <c r="Z474" i="74"/>
  <c r="BG474" i="74"/>
  <c r="BI474" i="74"/>
  <c r="BK474" i="74"/>
  <c r="BM474" i="74"/>
  <c r="BO474" i="74"/>
  <c r="BQ474" i="74"/>
  <c r="BS474" i="74"/>
  <c r="BU474" i="74"/>
  <c r="BW474" i="74"/>
  <c r="BY474" i="74"/>
  <c r="CA474" i="74"/>
  <c r="CC474" i="74"/>
  <c r="C474" i="74"/>
  <c r="N474" i="74" s="1"/>
  <c r="BH474" i="74"/>
  <c r="BJ474" i="74"/>
  <c r="BL474" i="74"/>
  <c r="BN474" i="74"/>
  <c r="BP474" i="74"/>
  <c r="BR474" i="74"/>
  <c r="BT474" i="74"/>
  <c r="BV474" i="74"/>
  <c r="BX474" i="74"/>
  <c r="BZ474" i="74"/>
  <c r="CB474" i="74"/>
  <c r="CD474" i="74"/>
  <c r="AD449" i="87" l="1"/>
  <c r="AC450" i="87"/>
  <c r="B478" i="87"/>
  <c r="CD477" i="87"/>
  <c r="CB477" i="87"/>
  <c r="BZ477" i="87"/>
  <c r="BX477" i="87"/>
  <c r="BV477" i="87"/>
  <c r="BT477" i="87"/>
  <c r="BR477" i="87"/>
  <c r="BP477" i="87"/>
  <c r="BN477" i="87"/>
  <c r="BL477" i="87"/>
  <c r="BJ477" i="87"/>
  <c r="BH477" i="87"/>
  <c r="Z477" i="87"/>
  <c r="BB477" i="87" s="1"/>
  <c r="P477" i="87"/>
  <c r="D477" i="87" s="1"/>
  <c r="C477" i="87"/>
  <c r="N477" i="87" s="1"/>
  <c r="CC477" i="87"/>
  <c r="CA477" i="87"/>
  <c r="BY477" i="87"/>
  <c r="BW477" i="87"/>
  <c r="BU477" i="87"/>
  <c r="BS477" i="87"/>
  <c r="BQ477" i="87"/>
  <c r="BO477" i="87"/>
  <c r="BM477" i="87"/>
  <c r="BK477" i="87"/>
  <c r="BI477" i="87"/>
  <c r="BG477" i="87"/>
  <c r="AE477" i="87"/>
  <c r="U475" i="87"/>
  <c r="J475" i="87"/>
  <c r="AG476" i="87"/>
  <c r="AH476" i="87" s="1"/>
  <c r="AI476" i="87" s="1"/>
  <c r="AJ476" i="87" s="1"/>
  <c r="AK476" i="87" s="1"/>
  <c r="AL476" i="87" s="1"/>
  <c r="AM476" i="87" s="1"/>
  <c r="AN476" i="87" s="1"/>
  <c r="AO476" i="87" s="1"/>
  <c r="AP476" i="87" s="1"/>
  <c r="AQ476" i="87" s="1"/>
  <c r="AR476" i="87" s="1"/>
  <c r="AS476" i="87" s="1"/>
  <c r="AT476" i="87" s="1"/>
  <c r="AU476" i="87" s="1"/>
  <c r="AV476" i="87" s="1"/>
  <c r="AW476" i="87" s="1"/>
  <c r="AX476" i="87" s="1"/>
  <c r="AY476" i="87" s="1"/>
  <c r="AZ476" i="87" s="1"/>
  <c r="BA476" i="87" s="1"/>
  <c r="X475" i="87"/>
  <c r="Y475" i="87" s="1"/>
  <c r="AA475" i="87"/>
  <c r="AB475" i="87" s="1"/>
  <c r="Q475" i="87"/>
  <c r="W476" i="87"/>
  <c r="S476" i="87"/>
  <c r="L476" i="87"/>
  <c r="V476" i="87"/>
  <c r="R476" i="87"/>
  <c r="K476" i="87"/>
  <c r="A476" i="87"/>
  <c r="CF476" i="87"/>
  <c r="E476" i="87" s="1"/>
  <c r="T474" i="87"/>
  <c r="L453" i="74"/>
  <c r="Q454" i="74"/>
  <c r="K463" i="74"/>
  <c r="R464" i="74"/>
  <c r="B586" i="74"/>
  <c r="CF473" i="74"/>
  <c r="E473" i="74" s="1"/>
  <c r="S472" i="74"/>
  <c r="J472" i="74" s="1"/>
  <c r="V472" i="74"/>
  <c r="A472" i="74"/>
  <c r="CE474" i="74"/>
  <c r="P474" i="74" s="1"/>
  <c r="D474" i="74" s="1"/>
  <c r="V469" i="74"/>
  <c r="A469" i="74"/>
  <c r="M471" i="74"/>
  <c r="Z475" i="74"/>
  <c r="BG475" i="74"/>
  <c r="BI475" i="74"/>
  <c r="BK475" i="74"/>
  <c r="BM475" i="74"/>
  <c r="BO475" i="74"/>
  <c r="BQ475" i="74"/>
  <c r="BS475" i="74"/>
  <c r="BU475" i="74"/>
  <c r="BW475" i="74"/>
  <c r="BY475" i="74"/>
  <c r="CA475" i="74"/>
  <c r="CC475" i="74"/>
  <c r="C475" i="74"/>
  <c r="N475" i="74" s="1"/>
  <c r="BH475" i="74"/>
  <c r="BJ475" i="74"/>
  <c r="BL475" i="74"/>
  <c r="BN475" i="74"/>
  <c r="BP475" i="74"/>
  <c r="BR475" i="74"/>
  <c r="BT475" i="74"/>
  <c r="BV475" i="74"/>
  <c r="BX475" i="74"/>
  <c r="BZ475" i="74"/>
  <c r="CB475" i="74"/>
  <c r="CD475" i="74"/>
  <c r="V468" i="74"/>
  <c r="A468" i="74"/>
  <c r="AD450" i="87" l="1"/>
  <c r="AC451" i="87"/>
  <c r="U476" i="87"/>
  <c r="J476" i="87"/>
  <c r="T475" i="87"/>
  <c r="AA476" i="87"/>
  <c r="AB476" i="87" s="1"/>
  <c r="Q476" i="87"/>
  <c r="X476" i="87"/>
  <c r="Y476" i="87" s="1"/>
  <c r="AG477" i="87"/>
  <c r="AH477" i="87" s="1"/>
  <c r="AI477" i="87" s="1"/>
  <c r="AJ477" i="87" s="1"/>
  <c r="AK477" i="87" s="1"/>
  <c r="AL477" i="87" s="1"/>
  <c r="AM477" i="87" s="1"/>
  <c r="AN477" i="87" s="1"/>
  <c r="AO477" i="87" s="1"/>
  <c r="AP477" i="87" s="1"/>
  <c r="AQ477" i="87" s="1"/>
  <c r="AR477" i="87" s="1"/>
  <c r="AS477" i="87" s="1"/>
  <c r="AT477" i="87" s="1"/>
  <c r="AU477" i="87" s="1"/>
  <c r="AV477" i="87" s="1"/>
  <c r="AW477" i="87" s="1"/>
  <c r="AX477" i="87" s="1"/>
  <c r="AY477" i="87" s="1"/>
  <c r="AZ477" i="87" s="1"/>
  <c r="BA477" i="87" s="1"/>
  <c r="V477" i="87"/>
  <c r="R477" i="87"/>
  <c r="K477" i="87"/>
  <c r="A477" i="87"/>
  <c r="W477" i="87"/>
  <c r="S477" i="87"/>
  <c r="L477" i="87"/>
  <c r="CE477" i="87"/>
  <c r="CF477" i="87" s="1"/>
  <c r="E477" i="87" s="1"/>
  <c r="CC478" i="87"/>
  <c r="CA478" i="87"/>
  <c r="BY478" i="87"/>
  <c r="BW478" i="87"/>
  <c r="BU478" i="87"/>
  <c r="BS478" i="87"/>
  <c r="BQ478" i="87"/>
  <c r="BO478" i="87"/>
  <c r="BM478" i="87"/>
  <c r="BK478" i="87"/>
  <c r="BI478" i="87"/>
  <c r="BG478" i="87"/>
  <c r="AE478" i="87"/>
  <c r="B479" i="87"/>
  <c r="CD478" i="87"/>
  <c r="CB478" i="87"/>
  <c r="BZ478" i="87"/>
  <c r="BX478" i="87"/>
  <c r="BV478" i="87"/>
  <c r="BT478" i="87"/>
  <c r="BR478" i="87"/>
  <c r="BP478" i="87"/>
  <c r="BN478" i="87"/>
  <c r="BL478" i="87"/>
  <c r="BJ478" i="87"/>
  <c r="BH478" i="87"/>
  <c r="CE478" i="87" s="1"/>
  <c r="Z478" i="87"/>
  <c r="BB478" i="87" s="1"/>
  <c r="P478" i="87"/>
  <c r="D478" i="87" s="1"/>
  <c r="C478" i="87"/>
  <c r="N478" i="87" s="1"/>
  <c r="W468" i="74"/>
  <c r="X468" i="74" s="1"/>
  <c r="W467" i="74"/>
  <c r="X467" i="74" s="1"/>
  <c r="W466" i="74"/>
  <c r="X466" i="74" s="1"/>
  <c r="K464" i="74"/>
  <c r="R465" i="74"/>
  <c r="Q455" i="74"/>
  <c r="L454" i="74"/>
  <c r="W463" i="74"/>
  <c r="X463" i="74" s="1"/>
  <c r="W465" i="74"/>
  <c r="X465" i="74" s="1"/>
  <c r="W469" i="74"/>
  <c r="X469" i="74" s="1"/>
  <c r="W464" i="74"/>
  <c r="X464" i="74" s="1"/>
  <c r="B587" i="74"/>
  <c r="CF474" i="74"/>
  <c r="E474" i="74" s="1"/>
  <c r="S473" i="74"/>
  <c r="J473" i="74" s="1"/>
  <c r="V473" i="74"/>
  <c r="A473" i="74"/>
  <c r="Z476" i="74"/>
  <c r="BG476" i="74"/>
  <c r="BI476" i="74"/>
  <c r="BK476" i="74"/>
  <c r="BM476" i="74"/>
  <c r="BO476" i="74"/>
  <c r="BQ476" i="74"/>
  <c r="BS476" i="74"/>
  <c r="BU476" i="74"/>
  <c r="BW476" i="74"/>
  <c r="BY476" i="74"/>
  <c r="CA476" i="74"/>
  <c r="CC476" i="74"/>
  <c r="C476" i="74"/>
  <c r="N476" i="74" s="1"/>
  <c r="BH476" i="74"/>
  <c r="BJ476" i="74"/>
  <c r="BL476" i="74"/>
  <c r="BN476" i="74"/>
  <c r="BP476" i="74"/>
  <c r="BR476" i="74"/>
  <c r="BT476" i="74"/>
  <c r="BV476" i="74"/>
  <c r="BX476" i="74"/>
  <c r="BZ476" i="74"/>
  <c r="CB476" i="74"/>
  <c r="CD476" i="74"/>
  <c r="CE475" i="74"/>
  <c r="P475" i="74" s="1"/>
  <c r="D475" i="74" s="1"/>
  <c r="M472" i="74"/>
  <c r="AD451" i="87" l="1"/>
  <c r="AC452" i="87"/>
  <c r="W478" i="87"/>
  <c r="S478" i="87"/>
  <c r="L478" i="87"/>
  <c r="V478" i="87"/>
  <c r="R478" i="87"/>
  <c r="K478" i="87"/>
  <c r="A478" i="87"/>
  <c r="B480" i="87"/>
  <c r="CD479" i="87"/>
  <c r="CB479" i="87"/>
  <c r="BZ479" i="87"/>
  <c r="BX479" i="87"/>
  <c r="BV479" i="87"/>
  <c r="BT479" i="87"/>
  <c r="BR479" i="87"/>
  <c r="BP479" i="87"/>
  <c r="BN479" i="87"/>
  <c r="BL479" i="87"/>
  <c r="BJ479" i="87"/>
  <c r="BH479" i="87"/>
  <c r="Z479" i="87"/>
  <c r="BB479" i="87" s="1"/>
  <c r="P479" i="87"/>
  <c r="D479" i="87" s="1"/>
  <c r="C479" i="87"/>
  <c r="N479" i="87" s="1"/>
  <c r="CC479" i="87"/>
  <c r="CA479" i="87"/>
  <c r="BY479" i="87"/>
  <c r="BW479" i="87"/>
  <c r="BU479" i="87"/>
  <c r="BS479" i="87"/>
  <c r="BQ479" i="87"/>
  <c r="BO479" i="87"/>
  <c r="BM479" i="87"/>
  <c r="BK479" i="87"/>
  <c r="BI479" i="87"/>
  <c r="BG479" i="87"/>
  <c r="AE479" i="87"/>
  <c r="T476" i="87"/>
  <c r="CF478" i="87"/>
  <c r="E478" i="87" s="1"/>
  <c r="U477" i="87"/>
  <c r="J477" i="87"/>
  <c r="AG478" i="87"/>
  <c r="AH478" i="87" s="1"/>
  <c r="AI478" i="87" s="1"/>
  <c r="AJ478" i="87" s="1"/>
  <c r="AK478" i="87" s="1"/>
  <c r="AL478" i="87" s="1"/>
  <c r="AM478" i="87" s="1"/>
  <c r="AN478" i="87" s="1"/>
  <c r="AO478" i="87" s="1"/>
  <c r="AP478" i="87" s="1"/>
  <c r="AQ478" i="87" s="1"/>
  <c r="AR478" i="87" s="1"/>
  <c r="AS478" i="87" s="1"/>
  <c r="AT478" i="87" s="1"/>
  <c r="AU478" i="87" s="1"/>
  <c r="AV478" i="87" s="1"/>
  <c r="AW478" i="87" s="1"/>
  <c r="AX478" i="87" s="1"/>
  <c r="AY478" i="87" s="1"/>
  <c r="AZ478" i="87" s="1"/>
  <c r="BA478" i="87" s="1"/>
  <c r="X477" i="87"/>
  <c r="Y477" i="87" s="1"/>
  <c r="AA477" i="87"/>
  <c r="AB477" i="87" s="1"/>
  <c r="Q477" i="87"/>
  <c r="BB469" i="74"/>
  <c r="BB468" i="74" s="1"/>
  <c r="BB467" i="74" s="1"/>
  <c r="BB466" i="74" s="1"/>
  <c r="BB465" i="74" s="1"/>
  <c r="BB464" i="74" s="1"/>
  <c r="BB463" i="74" s="1"/>
  <c r="Q456" i="74"/>
  <c r="L455" i="74"/>
  <c r="R466" i="74"/>
  <c r="K465" i="74"/>
  <c r="B588" i="74"/>
  <c r="S474" i="74"/>
  <c r="J474" i="74" s="1"/>
  <c r="V474" i="74"/>
  <c r="A474" i="74"/>
  <c r="AA469" i="74"/>
  <c r="AB469" i="74" s="1"/>
  <c r="Y469" i="74"/>
  <c r="S469" i="74"/>
  <c r="J469" i="74" s="1"/>
  <c r="AA466" i="74"/>
  <c r="AB466" i="74" s="1"/>
  <c r="Y466" i="74"/>
  <c r="CF475" i="74"/>
  <c r="E475" i="74" s="1"/>
  <c r="AA467" i="74"/>
  <c r="AB467" i="74" s="1"/>
  <c r="Y467" i="74"/>
  <c r="AA465" i="74"/>
  <c r="AB465" i="74" s="1"/>
  <c r="Y465" i="74"/>
  <c r="M473" i="74"/>
  <c r="AA463" i="74"/>
  <c r="AB463" i="74" s="1"/>
  <c r="Y463" i="74"/>
  <c r="CE476" i="74"/>
  <c r="P476" i="74" s="1"/>
  <c r="D476" i="74" s="1"/>
  <c r="Z477" i="74"/>
  <c r="BG477" i="74"/>
  <c r="BI477" i="74"/>
  <c r="BK477" i="74"/>
  <c r="BM477" i="74"/>
  <c r="BO477" i="74"/>
  <c r="BQ477" i="74"/>
  <c r="BS477" i="74"/>
  <c r="BU477" i="74"/>
  <c r="BW477" i="74"/>
  <c r="BY477" i="74"/>
  <c r="CA477" i="74"/>
  <c r="CC477" i="74"/>
  <c r="C477" i="74"/>
  <c r="N477" i="74" s="1"/>
  <c r="BH477" i="74"/>
  <c r="BJ477" i="74"/>
  <c r="BL477" i="74"/>
  <c r="BN477" i="74"/>
  <c r="BP477" i="74"/>
  <c r="BR477" i="74"/>
  <c r="BT477" i="74"/>
  <c r="BV477" i="74"/>
  <c r="BX477" i="74"/>
  <c r="BZ477" i="74"/>
  <c r="CB477" i="74"/>
  <c r="CD477" i="74"/>
  <c r="AA468" i="74"/>
  <c r="AB468" i="74" s="1"/>
  <c r="S468" i="74"/>
  <c r="J468" i="74" s="1"/>
  <c r="Y468" i="74"/>
  <c r="AA464" i="74"/>
  <c r="AB464" i="74" s="1"/>
  <c r="Y464" i="74"/>
  <c r="AD452" i="87" l="1"/>
  <c r="AC453" i="87"/>
  <c r="T477" i="87"/>
  <c r="AG479" i="87"/>
  <c r="AH479" i="87" s="1"/>
  <c r="AI479" i="87" s="1"/>
  <c r="AJ479" i="87" s="1"/>
  <c r="AK479" i="87" s="1"/>
  <c r="AL479" i="87" s="1"/>
  <c r="AM479" i="87" s="1"/>
  <c r="AN479" i="87" s="1"/>
  <c r="AO479" i="87" s="1"/>
  <c r="AP479" i="87" s="1"/>
  <c r="AQ479" i="87" s="1"/>
  <c r="AR479" i="87" s="1"/>
  <c r="AS479" i="87" s="1"/>
  <c r="AT479" i="87" s="1"/>
  <c r="AU479" i="87" s="1"/>
  <c r="AV479" i="87" s="1"/>
  <c r="AW479" i="87" s="1"/>
  <c r="AX479" i="87" s="1"/>
  <c r="AY479" i="87" s="1"/>
  <c r="AZ479" i="87" s="1"/>
  <c r="BA479" i="87" s="1"/>
  <c r="V479" i="87"/>
  <c r="R479" i="87"/>
  <c r="K479" i="87"/>
  <c r="A479" i="87"/>
  <c r="W479" i="87"/>
  <c r="S479" i="87"/>
  <c r="L479" i="87"/>
  <c r="CE479" i="87"/>
  <c r="CC480" i="87"/>
  <c r="CA480" i="87"/>
  <c r="BY480" i="87"/>
  <c r="BW480" i="87"/>
  <c r="BU480" i="87"/>
  <c r="BS480" i="87"/>
  <c r="BQ480" i="87"/>
  <c r="BO480" i="87"/>
  <c r="BM480" i="87"/>
  <c r="BK480" i="87"/>
  <c r="BI480" i="87"/>
  <c r="BG480" i="87"/>
  <c r="AE480" i="87"/>
  <c r="B481" i="87"/>
  <c r="CD480" i="87"/>
  <c r="CB480" i="87"/>
  <c r="BZ480" i="87"/>
  <c r="BX480" i="87"/>
  <c r="BV480" i="87"/>
  <c r="BT480" i="87"/>
  <c r="BR480" i="87"/>
  <c r="BP480" i="87"/>
  <c r="BN480" i="87"/>
  <c r="BL480" i="87"/>
  <c r="BJ480" i="87"/>
  <c r="BH480" i="87"/>
  <c r="CE480" i="87" s="1"/>
  <c r="Z480" i="87"/>
  <c r="BB480" i="87" s="1"/>
  <c r="P480" i="87"/>
  <c r="D480" i="87" s="1"/>
  <c r="C480" i="87"/>
  <c r="N480" i="87" s="1"/>
  <c r="U478" i="87"/>
  <c r="J478" i="87"/>
  <c r="CF479" i="87"/>
  <c r="E479" i="87" s="1"/>
  <c r="AA478" i="87"/>
  <c r="AB478" i="87" s="1"/>
  <c r="Q478" i="87"/>
  <c r="X478" i="87"/>
  <c r="Y478" i="87" s="1"/>
  <c r="L456" i="74"/>
  <c r="Q457" i="74"/>
  <c r="K466" i="74"/>
  <c r="R467" i="74"/>
  <c r="B589" i="74"/>
  <c r="U468" i="74"/>
  <c r="Z478" i="74"/>
  <c r="BG478" i="74"/>
  <c r="BI478" i="74"/>
  <c r="BK478" i="74"/>
  <c r="BM478" i="74"/>
  <c r="BO478" i="74"/>
  <c r="BQ478" i="74"/>
  <c r="BS478" i="74"/>
  <c r="BU478" i="74"/>
  <c r="BW478" i="74"/>
  <c r="BY478" i="74"/>
  <c r="CA478" i="74"/>
  <c r="CC478" i="74"/>
  <c r="C478" i="74"/>
  <c r="N478" i="74" s="1"/>
  <c r="BH478" i="74"/>
  <c r="BJ478" i="74"/>
  <c r="BL478" i="74"/>
  <c r="BN478" i="74"/>
  <c r="BP478" i="74"/>
  <c r="BR478" i="74"/>
  <c r="BT478" i="74"/>
  <c r="BV478" i="74"/>
  <c r="BX478" i="74"/>
  <c r="BZ478" i="74"/>
  <c r="CB478" i="74"/>
  <c r="CD478" i="74"/>
  <c r="CF476" i="74"/>
  <c r="E476" i="74" s="1"/>
  <c r="U469" i="74"/>
  <c r="U470" i="74" s="1"/>
  <c r="U471" i="74" s="1"/>
  <c r="U472" i="74" s="1"/>
  <c r="U473" i="74" s="1"/>
  <c r="U474" i="74" s="1"/>
  <c r="M474" i="74"/>
  <c r="CE477" i="74"/>
  <c r="P477" i="74" s="1"/>
  <c r="D477" i="74" s="1"/>
  <c r="AD453" i="87" l="1"/>
  <c r="AC454" i="87"/>
  <c r="W480" i="87"/>
  <c r="S480" i="87"/>
  <c r="L480" i="87"/>
  <c r="V480" i="87"/>
  <c r="R480" i="87"/>
  <c r="K480" i="87"/>
  <c r="A480" i="87"/>
  <c r="B482" i="87"/>
  <c r="CD481" i="87"/>
  <c r="CB481" i="87"/>
  <c r="BZ481" i="87"/>
  <c r="BX481" i="87"/>
  <c r="BV481" i="87"/>
  <c r="BT481" i="87"/>
  <c r="BR481" i="87"/>
  <c r="BP481" i="87"/>
  <c r="BN481" i="87"/>
  <c r="BL481" i="87"/>
  <c r="BJ481" i="87"/>
  <c r="BH481" i="87"/>
  <c r="Z481" i="87"/>
  <c r="BB481" i="87" s="1"/>
  <c r="P481" i="87"/>
  <c r="D481" i="87" s="1"/>
  <c r="C481" i="87"/>
  <c r="N481" i="87" s="1"/>
  <c r="CC481" i="87"/>
  <c r="CA481" i="87"/>
  <c r="BY481" i="87"/>
  <c r="BW481" i="87"/>
  <c r="BU481" i="87"/>
  <c r="BS481" i="87"/>
  <c r="BQ481" i="87"/>
  <c r="BO481" i="87"/>
  <c r="BM481" i="87"/>
  <c r="BK481" i="87"/>
  <c r="BI481" i="87"/>
  <c r="BG481" i="87"/>
  <c r="AE481" i="87"/>
  <c r="U479" i="87"/>
  <c r="J479" i="87"/>
  <c r="CF480" i="87"/>
  <c r="E480" i="87" s="1"/>
  <c r="T478" i="87"/>
  <c r="AG480" i="87"/>
  <c r="AH480" i="87" s="1"/>
  <c r="AI480" i="87" s="1"/>
  <c r="AJ480" i="87" s="1"/>
  <c r="AK480" i="87" s="1"/>
  <c r="AL480" i="87" s="1"/>
  <c r="AM480" i="87" s="1"/>
  <c r="AN480" i="87" s="1"/>
  <c r="AO480" i="87" s="1"/>
  <c r="AP480" i="87" s="1"/>
  <c r="AQ480" i="87" s="1"/>
  <c r="AR480" i="87" s="1"/>
  <c r="AS480" i="87" s="1"/>
  <c r="AT480" i="87" s="1"/>
  <c r="AU480" i="87" s="1"/>
  <c r="AV480" i="87" s="1"/>
  <c r="AW480" i="87" s="1"/>
  <c r="AX480" i="87" s="1"/>
  <c r="AY480" i="87" s="1"/>
  <c r="AZ480" i="87" s="1"/>
  <c r="BA480" i="87" s="1"/>
  <c r="X479" i="87"/>
  <c r="Y479" i="87" s="1"/>
  <c r="AA479" i="87"/>
  <c r="AB479" i="87" s="1"/>
  <c r="Q479" i="87"/>
  <c r="K467" i="74"/>
  <c r="R468" i="74"/>
  <c r="Q458" i="74"/>
  <c r="L457" i="74"/>
  <c r="B590" i="74"/>
  <c r="CE478" i="74"/>
  <c r="P478" i="74" s="1"/>
  <c r="D478" i="74" s="1"/>
  <c r="Z479" i="74"/>
  <c r="BG479" i="74"/>
  <c r="BI479" i="74"/>
  <c r="BK479" i="74"/>
  <c r="BM479" i="74"/>
  <c r="BO479" i="74"/>
  <c r="BQ479" i="74"/>
  <c r="BS479" i="74"/>
  <c r="BU479" i="74"/>
  <c r="BW479" i="74"/>
  <c r="BY479" i="74"/>
  <c r="CA479" i="74"/>
  <c r="CC479" i="74"/>
  <c r="C479" i="74"/>
  <c r="N479" i="74" s="1"/>
  <c r="BH479" i="74"/>
  <c r="BJ479" i="74"/>
  <c r="BL479" i="74"/>
  <c r="BN479" i="74"/>
  <c r="BP479" i="74"/>
  <c r="BR479" i="74"/>
  <c r="BT479" i="74"/>
  <c r="BV479" i="74"/>
  <c r="BX479" i="74"/>
  <c r="BZ479" i="74"/>
  <c r="CB479" i="74"/>
  <c r="CD479" i="74"/>
  <c r="CF477" i="74"/>
  <c r="E477" i="74" s="1"/>
  <c r="AD454" i="87" l="1"/>
  <c r="AC455" i="87"/>
  <c r="AG481" i="87"/>
  <c r="AH481" i="87" s="1"/>
  <c r="AI481" i="87" s="1"/>
  <c r="AJ481" i="87" s="1"/>
  <c r="AK481" i="87" s="1"/>
  <c r="AL481" i="87" s="1"/>
  <c r="AM481" i="87" s="1"/>
  <c r="AN481" i="87" s="1"/>
  <c r="AO481" i="87" s="1"/>
  <c r="AP481" i="87" s="1"/>
  <c r="AQ481" i="87" s="1"/>
  <c r="AR481" i="87" s="1"/>
  <c r="AS481" i="87" s="1"/>
  <c r="AT481" i="87" s="1"/>
  <c r="AU481" i="87" s="1"/>
  <c r="AV481" i="87" s="1"/>
  <c r="AW481" i="87" s="1"/>
  <c r="AX481" i="87" s="1"/>
  <c r="AY481" i="87" s="1"/>
  <c r="AZ481" i="87" s="1"/>
  <c r="BA481" i="87" s="1"/>
  <c r="V481" i="87"/>
  <c r="R481" i="87"/>
  <c r="K481" i="87"/>
  <c r="A481" i="87"/>
  <c r="W481" i="87"/>
  <c r="S481" i="87"/>
  <c r="L481" i="87"/>
  <c r="CE481" i="87"/>
  <c r="CC482" i="87"/>
  <c r="CA482" i="87"/>
  <c r="BY482" i="87"/>
  <c r="BW482" i="87"/>
  <c r="BU482" i="87"/>
  <c r="BS482" i="87"/>
  <c r="BQ482" i="87"/>
  <c r="BO482" i="87"/>
  <c r="BM482" i="87"/>
  <c r="BK482" i="87"/>
  <c r="BI482" i="87"/>
  <c r="BG482" i="87"/>
  <c r="AE482" i="87"/>
  <c r="B483" i="87"/>
  <c r="CD482" i="87"/>
  <c r="CB482" i="87"/>
  <c r="BZ482" i="87"/>
  <c r="BX482" i="87"/>
  <c r="BV482" i="87"/>
  <c r="BT482" i="87"/>
  <c r="BR482" i="87"/>
  <c r="BP482" i="87"/>
  <c r="BN482" i="87"/>
  <c r="BL482" i="87"/>
  <c r="BJ482" i="87"/>
  <c r="BH482" i="87"/>
  <c r="CE482" i="87" s="1"/>
  <c r="Z482" i="87"/>
  <c r="BB482" i="87" s="1"/>
  <c r="P482" i="87"/>
  <c r="D482" i="87" s="1"/>
  <c r="C482" i="87"/>
  <c r="N482" i="87" s="1"/>
  <c r="U480" i="87"/>
  <c r="J480" i="87"/>
  <c r="T479" i="87"/>
  <c r="CF481" i="87"/>
  <c r="E481" i="87" s="1"/>
  <c r="AA480" i="87"/>
  <c r="AB480" i="87" s="1"/>
  <c r="Q480" i="87"/>
  <c r="X480" i="87"/>
  <c r="Y480" i="87" s="1"/>
  <c r="Q459" i="74"/>
  <c r="L458" i="74"/>
  <c r="R469" i="74"/>
  <c r="K468" i="74"/>
  <c r="B591" i="74"/>
  <c r="CF478" i="74"/>
  <c r="E478" i="74" s="1"/>
  <c r="S477" i="74"/>
  <c r="J477" i="74" s="1"/>
  <c r="V477" i="74"/>
  <c r="A477" i="74"/>
  <c r="Z480" i="74"/>
  <c r="BG480" i="74"/>
  <c r="BI480" i="74"/>
  <c r="BK480" i="74"/>
  <c r="BM480" i="74"/>
  <c r="BO480" i="74"/>
  <c r="BQ480" i="74"/>
  <c r="BS480" i="74"/>
  <c r="BU480" i="74"/>
  <c r="BW480" i="74"/>
  <c r="BY480" i="74"/>
  <c r="CA480" i="74"/>
  <c r="CC480" i="74"/>
  <c r="C480" i="74"/>
  <c r="N480" i="74" s="1"/>
  <c r="BH480" i="74"/>
  <c r="BJ480" i="74"/>
  <c r="BL480" i="74"/>
  <c r="BN480" i="74"/>
  <c r="BP480" i="74"/>
  <c r="BR480" i="74"/>
  <c r="BT480" i="74"/>
  <c r="BV480" i="74"/>
  <c r="BX480" i="74"/>
  <c r="BZ480" i="74"/>
  <c r="CB480" i="74"/>
  <c r="CD480" i="74"/>
  <c r="CE479" i="74"/>
  <c r="P479" i="74" s="1"/>
  <c r="D479" i="74" s="1"/>
  <c r="AD455" i="87" l="1"/>
  <c r="AC456" i="87"/>
  <c r="CF482" i="87"/>
  <c r="E482" i="87" s="1"/>
  <c r="U481" i="87"/>
  <c r="J481" i="87"/>
  <c r="W482" i="87"/>
  <c r="S482" i="87"/>
  <c r="L482" i="87"/>
  <c r="V482" i="87"/>
  <c r="R482" i="87"/>
  <c r="K482" i="87"/>
  <c r="A482" i="87"/>
  <c r="B484" i="87"/>
  <c r="CD483" i="87"/>
  <c r="CB483" i="87"/>
  <c r="BZ483" i="87"/>
  <c r="BX483" i="87"/>
  <c r="BV483" i="87"/>
  <c r="BT483" i="87"/>
  <c r="BR483" i="87"/>
  <c r="BP483" i="87"/>
  <c r="BN483" i="87"/>
  <c r="BL483" i="87"/>
  <c r="BJ483" i="87"/>
  <c r="BH483" i="87"/>
  <c r="Z483" i="87"/>
  <c r="BB483" i="87" s="1"/>
  <c r="P483" i="87"/>
  <c r="D483" i="87" s="1"/>
  <c r="C483" i="87"/>
  <c r="N483" i="87" s="1"/>
  <c r="CC483" i="87"/>
  <c r="CA483" i="87"/>
  <c r="BY483" i="87"/>
  <c r="BW483" i="87"/>
  <c r="BU483" i="87"/>
  <c r="BS483" i="87"/>
  <c r="BQ483" i="87"/>
  <c r="BO483" i="87"/>
  <c r="BM483" i="87"/>
  <c r="BK483" i="87"/>
  <c r="BI483" i="87"/>
  <c r="BG483" i="87"/>
  <c r="AE483" i="87"/>
  <c r="T480" i="87"/>
  <c r="AG482" i="87"/>
  <c r="AH482" i="87" s="1"/>
  <c r="AI482" i="87" s="1"/>
  <c r="AJ482" i="87" s="1"/>
  <c r="AK482" i="87" s="1"/>
  <c r="AL482" i="87" s="1"/>
  <c r="AM482" i="87" s="1"/>
  <c r="AN482" i="87" s="1"/>
  <c r="AO482" i="87" s="1"/>
  <c r="AP482" i="87" s="1"/>
  <c r="AQ482" i="87" s="1"/>
  <c r="AR482" i="87" s="1"/>
  <c r="AS482" i="87" s="1"/>
  <c r="AT482" i="87" s="1"/>
  <c r="AU482" i="87" s="1"/>
  <c r="AV482" i="87" s="1"/>
  <c r="AW482" i="87" s="1"/>
  <c r="AX482" i="87" s="1"/>
  <c r="AY482" i="87" s="1"/>
  <c r="AZ482" i="87" s="1"/>
  <c r="BA482" i="87" s="1"/>
  <c r="X481" i="87"/>
  <c r="Y481" i="87" s="1"/>
  <c r="AA481" i="87"/>
  <c r="AB481" i="87" s="1"/>
  <c r="Q481" i="87"/>
  <c r="R470" i="74"/>
  <c r="K469" i="74"/>
  <c r="Q460" i="74"/>
  <c r="L459" i="74"/>
  <c r="B592" i="74"/>
  <c r="V476" i="74"/>
  <c r="A476" i="74"/>
  <c r="V475" i="74"/>
  <c r="A475" i="74"/>
  <c r="CE480" i="74"/>
  <c r="P480" i="74" s="1"/>
  <c r="D480" i="74" s="1"/>
  <c r="Z481" i="74"/>
  <c r="BG481" i="74"/>
  <c r="BI481" i="74"/>
  <c r="BK481" i="74"/>
  <c r="BM481" i="74"/>
  <c r="BO481" i="74"/>
  <c r="BQ481" i="74"/>
  <c r="BS481" i="74"/>
  <c r="BU481" i="74"/>
  <c r="BW481" i="74"/>
  <c r="BY481" i="74"/>
  <c r="CA481" i="74"/>
  <c r="CC481" i="74"/>
  <c r="C481" i="74"/>
  <c r="N481" i="74" s="1"/>
  <c r="BH481" i="74"/>
  <c r="BJ481" i="74"/>
  <c r="BL481" i="74"/>
  <c r="BN481" i="74"/>
  <c r="BP481" i="74"/>
  <c r="BR481" i="74"/>
  <c r="BT481" i="74"/>
  <c r="BV481" i="74"/>
  <c r="BX481" i="74"/>
  <c r="BZ481" i="74"/>
  <c r="CB481" i="74"/>
  <c r="CD481" i="74"/>
  <c r="S478" i="74"/>
  <c r="J478" i="74" s="1"/>
  <c r="V478" i="74"/>
  <c r="A478" i="74"/>
  <c r="CF479" i="74"/>
  <c r="E479" i="74" s="1"/>
  <c r="M477" i="74"/>
  <c r="AD456" i="87" l="1"/>
  <c r="AC457" i="87"/>
  <c r="AA482" i="87"/>
  <c r="AB482" i="87" s="1"/>
  <c r="Q482" i="87"/>
  <c r="X482" i="87"/>
  <c r="Y482" i="87" s="1"/>
  <c r="AG483" i="87"/>
  <c r="AH483" i="87" s="1"/>
  <c r="AI483" i="87" s="1"/>
  <c r="AJ483" i="87" s="1"/>
  <c r="AK483" i="87" s="1"/>
  <c r="AL483" i="87" s="1"/>
  <c r="AM483" i="87" s="1"/>
  <c r="AN483" i="87" s="1"/>
  <c r="AO483" i="87" s="1"/>
  <c r="AP483" i="87" s="1"/>
  <c r="AQ483" i="87" s="1"/>
  <c r="AR483" i="87" s="1"/>
  <c r="AS483" i="87" s="1"/>
  <c r="AT483" i="87" s="1"/>
  <c r="AU483" i="87" s="1"/>
  <c r="AV483" i="87" s="1"/>
  <c r="AW483" i="87" s="1"/>
  <c r="AX483" i="87" s="1"/>
  <c r="AY483" i="87" s="1"/>
  <c r="AZ483" i="87" s="1"/>
  <c r="BA483" i="87" s="1"/>
  <c r="V483" i="87"/>
  <c r="R483" i="87"/>
  <c r="K483" i="87"/>
  <c r="A483" i="87"/>
  <c r="W483" i="87"/>
  <c r="S483" i="87"/>
  <c r="L483" i="87"/>
  <c r="CE483" i="87"/>
  <c r="CF483" i="87" s="1"/>
  <c r="E483" i="87" s="1"/>
  <c r="CC484" i="87"/>
  <c r="CA484" i="87"/>
  <c r="BY484" i="87"/>
  <c r="BW484" i="87"/>
  <c r="BU484" i="87"/>
  <c r="BS484" i="87"/>
  <c r="BQ484" i="87"/>
  <c r="BO484" i="87"/>
  <c r="BM484" i="87"/>
  <c r="BK484" i="87"/>
  <c r="BI484" i="87"/>
  <c r="BG484" i="87"/>
  <c r="AE484" i="87"/>
  <c r="B485" i="87"/>
  <c r="CD484" i="87"/>
  <c r="CB484" i="87"/>
  <c r="BZ484" i="87"/>
  <c r="BX484" i="87"/>
  <c r="BV484" i="87"/>
  <c r="BT484" i="87"/>
  <c r="BR484" i="87"/>
  <c r="BP484" i="87"/>
  <c r="BN484" i="87"/>
  <c r="BL484" i="87"/>
  <c r="BJ484" i="87"/>
  <c r="BH484" i="87"/>
  <c r="CE484" i="87" s="1"/>
  <c r="Z484" i="87"/>
  <c r="BB484" i="87" s="1"/>
  <c r="P484" i="87"/>
  <c r="D484" i="87" s="1"/>
  <c r="C484" i="87"/>
  <c r="N484" i="87" s="1"/>
  <c r="U482" i="87"/>
  <c r="J482" i="87"/>
  <c r="T481" i="87"/>
  <c r="W475" i="74"/>
  <c r="X475" i="74" s="1"/>
  <c r="W474" i="74"/>
  <c r="X474" i="74" s="1"/>
  <c r="W473" i="74"/>
  <c r="X473" i="74" s="1"/>
  <c r="W472" i="74"/>
  <c r="X472" i="74" s="1"/>
  <c r="W471" i="74"/>
  <c r="X471" i="74" s="1"/>
  <c r="W470" i="74"/>
  <c r="X470" i="74" s="1"/>
  <c r="W476" i="74"/>
  <c r="X476" i="74" s="1"/>
  <c r="L460" i="74"/>
  <c r="Q461" i="74"/>
  <c r="K470" i="74"/>
  <c r="R471" i="74"/>
  <c r="B593" i="74"/>
  <c r="CF480" i="74"/>
  <c r="E480" i="74" s="1"/>
  <c r="S479" i="74"/>
  <c r="J479" i="74" s="1"/>
  <c r="V479" i="74"/>
  <c r="A479" i="74"/>
  <c r="AA476" i="74"/>
  <c r="AB476" i="74" s="1"/>
  <c r="S476" i="74"/>
  <c r="J476" i="74" s="1"/>
  <c r="Y476" i="74"/>
  <c r="M478" i="74"/>
  <c r="CE481" i="74"/>
  <c r="P481" i="74" s="1"/>
  <c r="D481" i="74" s="1"/>
  <c r="Z482" i="74"/>
  <c r="BG482" i="74"/>
  <c r="BI482" i="74"/>
  <c r="BK482" i="74"/>
  <c r="BM482" i="74"/>
  <c r="BO482" i="74"/>
  <c r="BQ482" i="74"/>
  <c r="BS482" i="74"/>
  <c r="BU482" i="74"/>
  <c r="BW482" i="74"/>
  <c r="BY482" i="74"/>
  <c r="CA482" i="74"/>
  <c r="CC482" i="74"/>
  <c r="C482" i="74"/>
  <c r="N482" i="74" s="1"/>
  <c r="BH482" i="74"/>
  <c r="BJ482" i="74"/>
  <c r="BL482" i="74"/>
  <c r="BN482" i="74"/>
  <c r="BP482" i="74"/>
  <c r="BR482" i="74"/>
  <c r="BT482" i="74"/>
  <c r="BV482" i="74"/>
  <c r="BX482" i="74"/>
  <c r="BZ482" i="74"/>
  <c r="CB482" i="74"/>
  <c r="CD482" i="74"/>
  <c r="AD457" i="87" l="1"/>
  <c r="AC458" i="87"/>
  <c r="W484" i="87"/>
  <c r="S484" i="87"/>
  <c r="L484" i="87"/>
  <c r="V484" i="87"/>
  <c r="R484" i="87"/>
  <c r="K484" i="87"/>
  <c r="A484" i="87"/>
  <c r="CF484" i="87"/>
  <c r="E484" i="87" s="1"/>
  <c r="B486" i="87"/>
  <c r="CD485" i="87"/>
  <c r="CB485" i="87"/>
  <c r="BZ485" i="87"/>
  <c r="BX485" i="87"/>
  <c r="BV485" i="87"/>
  <c r="BT485" i="87"/>
  <c r="BR485" i="87"/>
  <c r="BP485" i="87"/>
  <c r="BN485" i="87"/>
  <c r="BL485" i="87"/>
  <c r="BJ485" i="87"/>
  <c r="BH485" i="87"/>
  <c r="Z485" i="87"/>
  <c r="BB485" i="87" s="1"/>
  <c r="P485" i="87"/>
  <c r="D485" i="87" s="1"/>
  <c r="C485" i="87"/>
  <c r="N485" i="87" s="1"/>
  <c r="CC485" i="87"/>
  <c r="CA485" i="87"/>
  <c r="BY485" i="87"/>
  <c r="BW485" i="87"/>
  <c r="BU485" i="87"/>
  <c r="BS485" i="87"/>
  <c r="BQ485" i="87"/>
  <c r="BO485" i="87"/>
  <c r="BM485" i="87"/>
  <c r="BK485" i="87"/>
  <c r="BI485" i="87"/>
  <c r="BG485" i="87"/>
  <c r="AE485" i="87"/>
  <c r="U483" i="87"/>
  <c r="J483" i="87"/>
  <c r="T482" i="87"/>
  <c r="AG484" i="87"/>
  <c r="AH484" i="87" s="1"/>
  <c r="AI484" i="87" s="1"/>
  <c r="AJ484" i="87" s="1"/>
  <c r="AK484" i="87" s="1"/>
  <c r="AL484" i="87" s="1"/>
  <c r="AM484" i="87" s="1"/>
  <c r="AN484" i="87" s="1"/>
  <c r="AO484" i="87" s="1"/>
  <c r="AP484" i="87" s="1"/>
  <c r="AQ484" i="87" s="1"/>
  <c r="AR484" i="87" s="1"/>
  <c r="AS484" i="87" s="1"/>
  <c r="AT484" i="87" s="1"/>
  <c r="AU484" i="87" s="1"/>
  <c r="AV484" i="87" s="1"/>
  <c r="AW484" i="87" s="1"/>
  <c r="AX484" i="87" s="1"/>
  <c r="AY484" i="87" s="1"/>
  <c r="AZ484" i="87" s="1"/>
  <c r="BA484" i="87" s="1"/>
  <c r="X483" i="87"/>
  <c r="Y483" i="87" s="1"/>
  <c r="AA483" i="87"/>
  <c r="AB483" i="87" s="1"/>
  <c r="Q483" i="87"/>
  <c r="K471" i="74"/>
  <c r="R472" i="74"/>
  <c r="L461" i="74"/>
  <c r="Q462" i="74"/>
  <c r="B594" i="74"/>
  <c r="CF481" i="74"/>
  <c r="E481" i="74" s="1"/>
  <c r="AA470" i="74"/>
  <c r="AB470" i="74" s="1"/>
  <c r="Y470" i="74"/>
  <c r="CE482" i="74"/>
  <c r="P482" i="74" s="1"/>
  <c r="D482" i="74" s="1"/>
  <c r="Z483" i="74"/>
  <c r="BG483" i="74"/>
  <c r="BI483" i="74"/>
  <c r="BK483" i="74"/>
  <c r="BM483" i="74"/>
  <c r="BO483" i="74"/>
  <c r="BQ483" i="74"/>
  <c r="BS483" i="74"/>
  <c r="BU483" i="74"/>
  <c r="BW483" i="74"/>
  <c r="BY483" i="74"/>
  <c r="CA483" i="74"/>
  <c r="CC483" i="74"/>
  <c r="C483" i="74"/>
  <c r="N483" i="74" s="1"/>
  <c r="BH483" i="74"/>
  <c r="BJ483" i="74"/>
  <c r="BL483" i="74"/>
  <c r="BN483" i="74"/>
  <c r="BP483" i="74"/>
  <c r="BR483" i="74"/>
  <c r="BT483" i="74"/>
  <c r="BV483" i="74"/>
  <c r="BX483" i="74"/>
  <c r="BZ483" i="74"/>
  <c r="CB483" i="74"/>
  <c r="CD483" i="74"/>
  <c r="AA473" i="74"/>
  <c r="AB473" i="74" s="1"/>
  <c r="Y473" i="74"/>
  <c r="AA471" i="74"/>
  <c r="AB471" i="74" s="1"/>
  <c r="Y471" i="74"/>
  <c r="AA475" i="74"/>
  <c r="AB475" i="74" s="1"/>
  <c r="Y475" i="74"/>
  <c r="S475" i="74"/>
  <c r="J475" i="74" s="1"/>
  <c r="S480" i="74"/>
  <c r="J480" i="74" s="1"/>
  <c r="V480" i="74"/>
  <c r="A480" i="74"/>
  <c r="AA474" i="74"/>
  <c r="AB474" i="74" s="1"/>
  <c r="Y474" i="74"/>
  <c r="AA472" i="74"/>
  <c r="AB472" i="74" s="1"/>
  <c r="Y472" i="74"/>
  <c r="M479" i="74"/>
  <c r="AD458" i="87" l="1"/>
  <c r="AC459" i="87"/>
  <c r="T483" i="87"/>
  <c r="U484" i="87"/>
  <c r="J484" i="87"/>
  <c r="AG485" i="87"/>
  <c r="AH485" i="87" s="1"/>
  <c r="AI485" i="87" s="1"/>
  <c r="AJ485" i="87" s="1"/>
  <c r="AK485" i="87" s="1"/>
  <c r="AL485" i="87" s="1"/>
  <c r="AM485" i="87" s="1"/>
  <c r="AN485" i="87" s="1"/>
  <c r="AO485" i="87" s="1"/>
  <c r="AP485" i="87" s="1"/>
  <c r="AQ485" i="87" s="1"/>
  <c r="AR485" i="87" s="1"/>
  <c r="AS485" i="87" s="1"/>
  <c r="AT485" i="87" s="1"/>
  <c r="AU485" i="87" s="1"/>
  <c r="AV485" i="87" s="1"/>
  <c r="AW485" i="87" s="1"/>
  <c r="AX485" i="87" s="1"/>
  <c r="AY485" i="87" s="1"/>
  <c r="AZ485" i="87" s="1"/>
  <c r="BA485" i="87" s="1"/>
  <c r="V485" i="87"/>
  <c r="R485" i="87"/>
  <c r="K485" i="87"/>
  <c r="A485" i="87"/>
  <c r="W485" i="87"/>
  <c r="S485" i="87"/>
  <c r="L485" i="87"/>
  <c r="CE485" i="87"/>
  <c r="CF485" i="87" s="1"/>
  <c r="E485" i="87" s="1"/>
  <c r="CC486" i="87"/>
  <c r="CA486" i="87"/>
  <c r="BY486" i="87"/>
  <c r="BW486" i="87"/>
  <c r="BU486" i="87"/>
  <c r="BS486" i="87"/>
  <c r="BQ486" i="87"/>
  <c r="BO486" i="87"/>
  <c r="BM486" i="87"/>
  <c r="BK486" i="87"/>
  <c r="BI486" i="87"/>
  <c r="BG486" i="87"/>
  <c r="AE486" i="87"/>
  <c r="B487" i="87"/>
  <c r="CD486" i="87"/>
  <c r="CB486" i="87"/>
  <c r="BZ486" i="87"/>
  <c r="BX486" i="87"/>
  <c r="BV486" i="87"/>
  <c r="BT486" i="87"/>
  <c r="BR486" i="87"/>
  <c r="BP486" i="87"/>
  <c r="BN486" i="87"/>
  <c r="BL486" i="87"/>
  <c r="BJ486" i="87"/>
  <c r="BH486" i="87"/>
  <c r="CE486" i="87" s="1"/>
  <c r="Z486" i="87"/>
  <c r="BB486" i="87" s="1"/>
  <c r="P486" i="87"/>
  <c r="D486" i="87" s="1"/>
  <c r="C486" i="87"/>
  <c r="N486" i="87" s="1"/>
  <c r="AA484" i="87"/>
  <c r="AB484" i="87" s="1"/>
  <c r="Q484" i="87"/>
  <c r="X484" i="87"/>
  <c r="Y484" i="87" s="1"/>
  <c r="BB476" i="74"/>
  <c r="BB475" i="74" s="1"/>
  <c r="BB474" i="74" s="1"/>
  <c r="BB473" i="74" s="1"/>
  <c r="BB472" i="74" s="1"/>
  <c r="BB471" i="74" s="1"/>
  <c r="BB470" i="74" s="1"/>
  <c r="L462" i="74"/>
  <c r="Q463" i="74"/>
  <c r="K472" i="74"/>
  <c r="R473" i="74"/>
  <c r="B595" i="74"/>
  <c r="CF482" i="74"/>
  <c r="E482" i="74" s="1"/>
  <c r="CE483" i="74"/>
  <c r="P483" i="74" s="1"/>
  <c r="D483" i="74" s="1"/>
  <c r="S481" i="74"/>
  <c r="J481" i="74" s="1"/>
  <c r="V481" i="74"/>
  <c r="A481" i="74"/>
  <c r="M480" i="74"/>
  <c r="U475" i="74"/>
  <c r="U476" i="74" s="1"/>
  <c r="U477" i="74" s="1"/>
  <c r="U478" i="74" s="1"/>
  <c r="U479" i="74" s="1"/>
  <c r="U480" i="74" s="1"/>
  <c r="Z484" i="74"/>
  <c r="BG484" i="74"/>
  <c r="BI484" i="74"/>
  <c r="BK484" i="74"/>
  <c r="BM484" i="74"/>
  <c r="BO484" i="74"/>
  <c r="BQ484" i="74"/>
  <c r="BS484" i="74"/>
  <c r="BU484" i="74"/>
  <c r="BW484" i="74"/>
  <c r="BY484" i="74"/>
  <c r="CA484" i="74"/>
  <c r="CC484" i="74"/>
  <c r="C484" i="74"/>
  <c r="N484" i="74" s="1"/>
  <c r="BH484" i="74"/>
  <c r="BJ484" i="74"/>
  <c r="BL484" i="74"/>
  <c r="BN484" i="74"/>
  <c r="BP484" i="74"/>
  <c r="BR484" i="74"/>
  <c r="BT484" i="74"/>
  <c r="BV484" i="74"/>
  <c r="BX484" i="74"/>
  <c r="BZ484" i="74"/>
  <c r="CB484" i="74"/>
  <c r="CD484" i="74"/>
  <c r="AD459" i="87" l="1"/>
  <c r="AC460" i="87"/>
  <c r="B488" i="87"/>
  <c r="CD487" i="87"/>
  <c r="CB487" i="87"/>
  <c r="BZ487" i="87"/>
  <c r="BX487" i="87"/>
  <c r="BV487" i="87"/>
  <c r="BT487" i="87"/>
  <c r="BR487" i="87"/>
  <c r="BP487" i="87"/>
  <c r="BN487" i="87"/>
  <c r="BL487" i="87"/>
  <c r="BJ487" i="87"/>
  <c r="BH487" i="87"/>
  <c r="Z487" i="87"/>
  <c r="BB487" i="87" s="1"/>
  <c r="P487" i="87"/>
  <c r="D487" i="87" s="1"/>
  <c r="C487" i="87"/>
  <c r="N487" i="87" s="1"/>
  <c r="CC487" i="87"/>
  <c r="CA487" i="87"/>
  <c r="BY487" i="87"/>
  <c r="BW487" i="87"/>
  <c r="BU487" i="87"/>
  <c r="BS487" i="87"/>
  <c r="BQ487" i="87"/>
  <c r="BO487" i="87"/>
  <c r="BM487" i="87"/>
  <c r="BK487" i="87"/>
  <c r="BI487" i="87"/>
  <c r="BG487" i="87"/>
  <c r="AE487" i="87"/>
  <c r="U485" i="87"/>
  <c r="J485" i="87"/>
  <c r="AG486" i="87"/>
  <c r="AH486" i="87" s="1"/>
  <c r="AI486" i="87" s="1"/>
  <c r="AJ486" i="87" s="1"/>
  <c r="AK486" i="87" s="1"/>
  <c r="AL486" i="87" s="1"/>
  <c r="AM486" i="87" s="1"/>
  <c r="AN486" i="87" s="1"/>
  <c r="AO486" i="87" s="1"/>
  <c r="AP486" i="87" s="1"/>
  <c r="AQ486" i="87" s="1"/>
  <c r="AR486" i="87" s="1"/>
  <c r="AS486" i="87" s="1"/>
  <c r="AT486" i="87" s="1"/>
  <c r="AU486" i="87" s="1"/>
  <c r="AV486" i="87" s="1"/>
  <c r="AW486" i="87" s="1"/>
  <c r="AX486" i="87" s="1"/>
  <c r="AY486" i="87" s="1"/>
  <c r="AZ486" i="87" s="1"/>
  <c r="BA486" i="87" s="1"/>
  <c r="X485" i="87"/>
  <c r="Y485" i="87" s="1"/>
  <c r="AA485" i="87"/>
  <c r="AB485" i="87" s="1"/>
  <c r="Q485" i="87"/>
  <c r="W486" i="87"/>
  <c r="S486" i="87"/>
  <c r="L486" i="87"/>
  <c r="V486" i="87"/>
  <c r="R486" i="87"/>
  <c r="K486" i="87"/>
  <c r="A486" i="87"/>
  <c r="CF486" i="87"/>
  <c r="E486" i="87" s="1"/>
  <c r="T484" i="87"/>
  <c r="K473" i="74"/>
  <c r="R474" i="74"/>
  <c r="L463" i="74"/>
  <c r="Q464" i="74"/>
  <c r="B596" i="74"/>
  <c r="CF483" i="74"/>
  <c r="E483" i="74" s="1"/>
  <c r="M481" i="74"/>
  <c r="U481" i="74"/>
  <c r="CE484" i="74"/>
  <c r="P484" i="74" s="1"/>
  <c r="D484" i="74" s="1"/>
  <c r="Z485" i="74"/>
  <c r="BG485" i="74"/>
  <c r="BI485" i="74"/>
  <c r="BK485" i="74"/>
  <c r="BM485" i="74"/>
  <c r="BO485" i="74"/>
  <c r="BQ485" i="74"/>
  <c r="BS485" i="74"/>
  <c r="BU485" i="74"/>
  <c r="BW485" i="74"/>
  <c r="BY485" i="74"/>
  <c r="CA485" i="74"/>
  <c r="CC485" i="74"/>
  <c r="C485" i="74"/>
  <c r="N485" i="74" s="1"/>
  <c r="BH485" i="74"/>
  <c r="BJ485" i="74"/>
  <c r="BL485" i="74"/>
  <c r="BN485" i="74"/>
  <c r="BP485" i="74"/>
  <c r="BR485" i="74"/>
  <c r="BT485" i="74"/>
  <c r="BV485" i="74"/>
  <c r="BX485" i="74"/>
  <c r="BZ485" i="74"/>
  <c r="CB485" i="74"/>
  <c r="CD485" i="74"/>
  <c r="AD460" i="87" l="1"/>
  <c r="AC461" i="87"/>
  <c r="AA486" i="87"/>
  <c r="AB486" i="87" s="1"/>
  <c r="Q486" i="87"/>
  <c r="X486" i="87"/>
  <c r="Y486" i="87" s="1"/>
  <c r="U486" i="87"/>
  <c r="J486" i="87"/>
  <c r="T485" i="87"/>
  <c r="AG487" i="87"/>
  <c r="AH487" i="87" s="1"/>
  <c r="AI487" i="87" s="1"/>
  <c r="AJ487" i="87" s="1"/>
  <c r="AK487" i="87" s="1"/>
  <c r="AL487" i="87" s="1"/>
  <c r="AM487" i="87" s="1"/>
  <c r="AN487" i="87" s="1"/>
  <c r="AO487" i="87" s="1"/>
  <c r="AP487" i="87" s="1"/>
  <c r="AQ487" i="87" s="1"/>
  <c r="AR487" i="87" s="1"/>
  <c r="AS487" i="87" s="1"/>
  <c r="AT487" i="87" s="1"/>
  <c r="AU487" i="87" s="1"/>
  <c r="AV487" i="87" s="1"/>
  <c r="AW487" i="87" s="1"/>
  <c r="AX487" i="87" s="1"/>
  <c r="AY487" i="87" s="1"/>
  <c r="AZ487" i="87" s="1"/>
  <c r="BA487" i="87" s="1"/>
  <c r="V487" i="87"/>
  <c r="R487" i="87"/>
  <c r="K487" i="87"/>
  <c r="A487" i="87"/>
  <c r="W487" i="87"/>
  <c r="S487" i="87"/>
  <c r="L487" i="87"/>
  <c r="CE487" i="87"/>
  <c r="CF487" i="87" s="1"/>
  <c r="E487" i="87" s="1"/>
  <c r="CC488" i="87"/>
  <c r="CA488" i="87"/>
  <c r="BY488" i="87"/>
  <c r="BW488" i="87"/>
  <c r="BU488" i="87"/>
  <c r="BS488" i="87"/>
  <c r="BQ488" i="87"/>
  <c r="BO488" i="87"/>
  <c r="BM488" i="87"/>
  <c r="BK488" i="87"/>
  <c r="BI488" i="87"/>
  <c r="BG488" i="87"/>
  <c r="AE488" i="87"/>
  <c r="B489" i="87"/>
  <c r="CD488" i="87"/>
  <c r="CB488" i="87"/>
  <c r="BZ488" i="87"/>
  <c r="BX488" i="87"/>
  <c r="BV488" i="87"/>
  <c r="BT488" i="87"/>
  <c r="BR488" i="87"/>
  <c r="BP488" i="87"/>
  <c r="BN488" i="87"/>
  <c r="BL488" i="87"/>
  <c r="BJ488" i="87"/>
  <c r="BH488" i="87"/>
  <c r="CE488" i="87" s="1"/>
  <c r="Z488" i="87"/>
  <c r="BB488" i="87" s="1"/>
  <c r="P488" i="87"/>
  <c r="D488" i="87" s="1"/>
  <c r="C488" i="87"/>
  <c r="N488" i="87" s="1"/>
  <c r="Q465" i="74"/>
  <c r="L464" i="74"/>
  <c r="K474" i="74"/>
  <c r="R475" i="74"/>
  <c r="B597" i="74"/>
  <c r="Z486" i="74"/>
  <c r="BG486" i="74"/>
  <c r="BI486" i="74"/>
  <c r="BK486" i="74"/>
  <c r="BM486" i="74"/>
  <c r="BO486" i="74"/>
  <c r="BQ486" i="74"/>
  <c r="BS486" i="74"/>
  <c r="BU486" i="74"/>
  <c r="BW486" i="74"/>
  <c r="BY486" i="74"/>
  <c r="CA486" i="74"/>
  <c r="CC486" i="74"/>
  <c r="C486" i="74"/>
  <c r="N486" i="74" s="1"/>
  <c r="BH486" i="74"/>
  <c r="BJ486" i="74"/>
  <c r="BL486" i="74"/>
  <c r="BN486" i="74"/>
  <c r="BP486" i="74"/>
  <c r="BR486" i="74"/>
  <c r="BT486" i="74"/>
  <c r="BV486" i="74"/>
  <c r="BX486" i="74"/>
  <c r="BZ486" i="74"/>
  <c r="CB486" i="74"/>
  <c r="CD486" i="74"/>
  <c r="CF484" i="74"/>
  <c r="E484" i="74" s="1"/>
  <c r="CE485" i="74"/>
  <c r="P485" i="74" s="1"/>
  <c r="D485" i="74" s="1"/>
  <c r="AD461" i="87" l="1"/>
  <c r="AC462" i="87"/>
  <c r="W488" i="87"/>
  <c r="S488" i="87"/>
  <c r="L488" i="87"/>
  <c r="V488" i="87"/>
  <c r="R488" i="87"/>
  <c r="K488" i="87"/>
  <c r="A488" i="87"/>
  <c r="CF488" i="87"/>
  <c r="E488" i="87" s="1"/>
  <c r="U487" i="87"/>
  <c r="J487" i="87"/>
  <c r="B490" i="87"/>
  <c r="CD489" i="87"/>
  <c r="CB489" i="87"/>
  <c r="BZ489" i="87"/>
  <c r="BX489" i="87"/>
  <c r="BV489" i="87"/>
  <c r="BT489" i="87"/>
  <c r="BR489" i="87"/>
  <c r="BP489" i="87"/>
  <c r="BN489" i="87"/>
  <c r="BL489" i="87"/>
  <c r="BJ489" i="87"/>
  <c r="BH489" i="87"/>
  <c r="Z489" i="87"/>
  <c r="BB489" i="87" s="1"/>
  <c r="P489" i="87"/>
  <c r="D489" i="87" s="1"/>
  <c r="C489" i="87"/>
  <c r="N489" i="87" s="1"/>
  <c r="CC489" i="87"/>
  <c r="CA489" i="87"/>
  <c r="BY489" i="87"/>
  <c r="BW489" i="87"/>
  <c r="BU489" i="87"/>
  <c r="BS489" i="87"/>
  <c r="BQ489" i="87"/>
  <c r="BO489" i="87"/>
  <c r="BM489" i="87"/>
  <c r="BK489" i="87"/>
  <c r="BI489" i="87"/>
  <c r="BG489" i="87"/>
  <c r="AE489" i="87"/>
  <c r="AG488" i="87"/>
  <c r="AH488" i="87" s="1"/>
  <c r="AI488" i="87" s="1"/>
  <c r="AJ488" i="87" s="1"/>
  <c r="AK488" i="87" s="1"/>
  <c r="AL488" i="87" s="1"/>
  <c r="AM488" i="87" s="1"/>
  <c r="AN488" i="87" s="1"/>
  <c r="AO488" i="87" s="1"/>
  <c r="AP488" i="87" s="1"/>
  <c r="AQ488" i="87" s="1"/>
  <c r="AR488" i="87" s="1"/>
  <c r="AS488" i="87" s="1"/>
  <c r="AT488" i="87" s="1"/>
  <c r="AU488" i="87" s="1"/>
  <c r="AV488" i="87" s="1"/>
  <c r="AW488" i="87" s="1"/>
  <c r="AX488" i="87" s="1"/>
  <c r="AY488" i="87" s="1"/>
  <c r="AZ488" i="87" s="1"/>
  <c r="BA488" i="87" s="1"/>
  <c r="X487" i="87"/>
  <c r="Y487" i="87" s="1"/>
  <c r="AA487" i="87"/>
  <c r="AB487" i="87" s="1"/>
  <c r="Q487" i="87"/>
  <c r="T486" i="87"/>
  <c r="L465" i="74"/>
  <c r="Q466" i="74"/>
  <c r="R476" i="74"/>
  <c r="K475" i="74"/>
  <c r="B598" i="74"/>
  <c r="S484" i="74"/>
  <c r="J484" i="74" s="1"/>
  <c r="V484" i="74"/>
  <c r="A484" i="74"/>
  <c r="V482" i="74"/>
  <c r="A482" i="74"/>
  <c r="V483" i="74"/>
  <c r="A483" i="74"/>
  <c r="CE486" i="74"/>
  <c r="P486" i="74" s="1"/>
  <c r="D486" i="74" s="1"/>
  <c r="Z487" i="74"/>
  <c r="BG487" i="74"/>
  <c r="BI487" i="74"/>
  <c r="BK487" i="74"/>
  <c r="BM487" i="74"/>
  <c r="BO487" i="74"/>
  <c r="BQ487" i="74"/>
  <c r="BS487" i="74"/>
  <c r="BU487" i="74"/>
  <c r="BW487" i="74"/>
  <c r="BY487" i="74"/>
  <c r="CA487" i="74"/>
  <c r="CC487" i="74"/>
  <c r="C487" i="74"/>
  <c r="N487" i="74" s="1"/>
  <c r="BH487" i="74"/>
  <c r="BJ487" i="74"/>
  <c r="BL487" i="74"/>
  <c r="BN487" i="74"/>
  <c r="BP487" i="74"/>
  <c r="BR487" i="74"/>
  <c r="BT487" i="74"/>
  <c r="BV487" i="74"/>
  <c r="BX487" i="74"/>
  <c r="BZ487" i="74"/>
  <c r="CB487" i="74"/>
  <c r="CD487" i="74"/>
  <c r="CF485" i="74"/>
  <c r="E485" i="74" s="1"/>
  <c r="AD462" i="87" l="1"/>
  <c r="AC463" i="87"/>
  <c r="T487" i="87"/>
  <c r="U488" i="87"/>
  <c r="J488" i="87"/>
  <c r="AG489" i="87"/>
  <c r="AH489" i="87" s="1"/>
  <c r="AI489" i="87" s="1"/>
  <c r="AJ489" i="87" s="1"/>
  <c r="AK489" i="87" s="1"/>
  <c r="AL489" i="87" s="1"/>
  <c r="AM489" i="87" s="1"/>
  <c r="AN489" i="87" s="1"/>
  <c r="AO489" i="87" s="1"/>
  <c r="AP489" i="87" s="1"/>
  <c r="AQ489" i="87" s="1"/>
  <c r="AR489" i="87" s="1"/>
  <c r="AS489" i="87" s="1"/>
  <c r="AT489" i="87" s="1"/>
  <c r="AU489" i="87" s="1"/>
  <c r="AV489" i="87" s="1"/>
  <c r="AW489" i="87" s="1"/>
  <c r="AX489" i="87" s="1"/>
  <c r="AY489" i="87" s="1"/>
  <c r="AZ489" i="87" s="1"/>
  <c r="BA489" i="87" s="1"/>
  <c r="V489" i="87"/>
  <c r="R489" i="87"/>
  <c r="K489" i="87"/>
  <c r="A489" i="87"/>
  <c r="W489" i="87"/>
  <c r="S489" i="87"/>
  <c r="L489" i="87"/>
  <c r="CE489" i="87"/>
  <c r="CF489" i="87" s="1"/>
  <c r="E489" i="87" s="1"/>
  <c r="CC490" i="87"/>
  <c r="CA490" i="87"/>
  <c r="BY490" i="87"/>
  <c r="BW490" i="87"/>
  <c r="BU490" i="87"/>
  <c r="BS490" i="87"/>
  <c r="BQ490" i="87"/>
  <c r="BO490" i="87"/>
  <c r="BM490" i="87"/>
  <c r="BK490" i="87"/>
  <c r="BI490" i="87"/>
  <c r="BG490" i="87"/>
  <c r="AE490" i="87"/>
  <c r="B491" i="87"/>
  <c r="CD490" i="87"/>
  <c r="CB490" i="87"/>
  <c r="BZ490" i="87"/>
  <c r="BX490" i="87"/>
  <c r="BV490" i="87"/>
  <c r="BT490" i="87"/>
  <c r="BR490" i="87"/>
  <c r="BP490" i="87"/>
  <c r="BN490" i="87"/>
  <c r="BL490" i="87"/>
  <c r="BJ490" i="87"/>
  <c r="BH490" i="87"/>
  <c r="CE490" i="87" s="1"/>
  <c r="Z490" i="87"/>
  <c r="BB490" i="87" s="1"/>
  <c r="P490" i="87"/>
  <c r="D490" i="87" s="1"/>
  <c r="C490" i="87"/>
  <c r="N490" i="87" s="1"/>
  <c r="AA488" i="87"/>
  <c r="AB488" i="87" s="1"/>
  <c r="Q488" i="87"/>
  <c r="X488" i="87"/>
  <c r="Y488" i="87" s="1"/>
  <c r="W477" i="74"/>
  <c r="X477" i="74" s="1"/>
  <c r="W478" i="74"/>
  <c r="X478" i="74" s="1"/>
  <c r="W479" i="74"/>
  <c r="X479" i="74" s="1"/>
  <c r="W483" i="74"/>
  <c r="X483" i="74" s="1"/>
  <c r="W482" i="74"/>
  <c r="X482" i="74" s="1"/>
  <c r="W481" i="74"/>
  <c r="X481" i="74" s="1"/>
  <c r="W480" i="74"/>
  <c r="X480" i="74" s="1"/>
  <c r="K476" i="74"/>
  <c r="R477" i="74"/>
  <c r="Q467" i="74"/>
  <c r="L466" i="74"/>
  <c r="B599" i="74"/>
  <c r="CF486" i="74"/>
  <c r="E486" i="74" s="1"/>
  <c r="S485" i="74"/>
  <c r="J485" i="74" s="1"/>
  <c r="V485" i="74"/>
  <c r="A485" i="74"/>
  <c r="CE487" i="74"/>
  <c r="P487" i="74" s="1"/>
  <c r="D487" i="74" s="1"/>
  <c r="M484" i="74"/>
  <c r="Z488" i="74"/>
  <c r="BG488" i="74"/>
  <c r="BI488" i="74"/>
  <c r="BK488" i="74"/>
  <c r="BM488" i="74"/>
  <c r="BO488" i="74"/>
  <c r="BQ488" i="74"/>
  <c r="BS488" i="74"/>
  <c r="BU488" i="74"/>
  <c r="BW488" i="74"/>
  <c r="BY488" i="74"/>
  <c r="CA488" i="74"/>
  <c r="CC488" i="74"/>
  <c r="C488" i="74"/>
  <c r="N488" i="74" s="1"/>
  <c r="BH488" i="74"/>
  <c r="BJ488" i="74"/>
  <c r="BL488" i="74"/>
  <c r="BN488" i="74"/>
  <c r="BP488" i="74"/>
  <c r="BR488" i="74"/>
  <c r="BT488" i="74"/>
  <c r="BV488" i="74"/>
  <c r="BX488" i="74"/>
  <c r="BZ488" i="74"/>
  <c r="CB488" i="74"/>
  <c r="CD488" i="74"/>
  <c r="AD463" i="87" l="1"/>
  <c r="AC464" i="87"/>
  <c r="B492" i="87"/>
  <c r="CD491" i="87"/>
  <c r="CB491" i="87"/>
  <c r="BZ491" i="87"/>
  <c r="BX491" i="87"/>
  <c r="BV491" i="87"/>
  <c r="BT491" i="87"/>
  <c r="BR491" i="87"/>
  <c r="BP491" i="87"/>
  <c r="BN491" i="87"/>
  <c r="BL491" i="87"/>
  <c r="BJ491" i="87"/>
  <c r="BH491" i="87"/>
  <c r="Z491" i="87"/>
  <c r="BB491" i="87" s="1"/>
  <c r="P491" i="87"/>
  <c r="D491" i="87" s="1"/>
  <c r="C491" i="87"/>
  <c r="N491" i="87" s="1"/>
  <c r="CC491" i="87"/>
  <c r="CA491" i="87"/>
  <c r="BY491" i="87"/>
  <c r="BW491" i="87"/>
  <c r="BU491" i="87"/>
  <c r="BS491" i="87"/>
  <c r="BQ491" i="87"/>
  <c r="BO491" i="87"/>
  <c r="BM491" i="87"/>
  <c r="BK491" i="87"/>
  <c r="BI491" i="87"/>
  <c r="BG491" i="87"/>
  <c r="AE491" i="87"/>
  <c r="AG490" i="87"/>
  <c r="AH490" i="87" s="1"/>
  <c r="AI490" i="87" s="1"/>
  <c r="AJ490" i="87" s="1"/>
  <c r="AK490" i="87" s="1"/>
  <c r="AL490" i="87" s="1"/>
  <c r="AM490" i="87" s="1"/>
  <c r="AN490" i="87" s="1"/>
  <c r="AO490" i="87" s="1"/>
  <c r="AP490" i="87" s="1"/>
  <c r="AQ490" i="87" s="1"/>
  <c r="AR490" i="87" s="1"/>
  <c r="AS490" i="87" s="1"/>
  <c r="AT490" i="87" s="1"/>
  <c r="AU490" i="87" s="1"/>
  <c r="AV490" i="87" s="1"/>
  <c r="AW490" i="87" s="1"/>
  <c r="AX490" i="87" s="1"/>
  <c r="AY490" i="87" s="1"/>
  <c r="AZ490" i="87" s="1"/>
  <c r="BA490" i="87" s="1"/>
  <c r="X489" i="87"/>
  <c r="Y489" i="87" s="1"/>
  <c r="AA489" i="87"/>
  <c r="AB489" i="87" s="1"/>
  <c r="Q489" i="87"/>
  <c r="W490" i="87"/>
  <c r="S490" i="87"/>
  <c r="L490" i="87"/>
  <c r="V490" i="87"/>
  <c r="R490" i="87"/>
  <c r="K490" i="87"/>
  <c r="A490" i="87"/>
  <c r="CF490" i="87"/>
  <c r="E490" i="87" s="1"/>
  <c r="U489" i="87"/>
  <c r="J489" i="87"/>
  <c r="T488" i="87"/>
  <c r="L467" i="74"/>
  <c r="Q468" i="74"/>
  <c r="R478" i="74"/>
  <c r="K477" i="74"/>
  <c r="B600" i="74"/>
  <c r="CF487" i="74"/>
  <c r="E487" i="74" s="1"/>
  <c r="S486" i="74"/>
  <c r="J486" i="74" s="1"/>
  <c r="V486" i="74"/>
  <c r="A486" i="74"/>
  <c r="AA481" i="74"/>
  <c r="AB481" i="74" s="1"/>
  <c r="Y481" i="74"/>
  <c r="AA479" i="74"/>
  <c r="AB479" i="74" s="1"/>
  <c r="Y479" i="74"/>
  <c r="AA478" i="74"/>
  <c r="AB478" i="74" s="1"/>
  <c r="Y478" i="74"/>
  <c r="M485" i="74"/>
  <c r="AA482" i="74"/>
  <c r="AB482" i="74" s="1"/>
  <c r="Y482" i="74"/>
  <c r="S482" i="74"/>
  <c r="J482" i="74" s="1"/>
  <c r="CE488" i="74"/>
  <c r="P488" i="74" s="1"/>
  <c r="D488" i="74" s="1"/>
  <c r="Z489" i="74"/>
  <c r="BG489" i="74"/>
  <c r="BI489" i="74"/>
  <c r="BK489" i="74"/>
  <c r="BM489" i="74"/>
  <c r="BO489" i="74"/>
  <c r="BQ489" i="74"/>
  <c r="BS489" i="74"/>
  <c r="BU489" i="74"/>
  <c r="BW489" i="74"/>
  <c r="BY489" i="74"/>
  <c r="CA489" i="74"/>
  <c r="CC489" i="74"/>
  <c r="C489" i="74"/>
  <c r="N489" i="74" s="1"/>
  <c r="BH489" i="74"/>
  <c r="BJ489" i="74"/>
  <c r="BL489" i="74"/>
  <c r="BN489" i="74"/>
  <c r="BP489" i="74"/>
  <c r="BR489" i="74"/>
  <c r="BT489" i="74"/>
  <c r="BV489" i="74"/>
  <c r="BX489" i="74"/>
  <c r="BZ489" i="74"/>
  <c r="CB489" i="74"/>
  <c r="CD489" i="74"/>
  <c r="AA480" i="74"/>
  <c r="AB480" i="74" s="1"/>
  <c r="Y480" i="74"/>
  <c r="AA483" i="74"/>
  <c r="AB483" i="74" s="1"/>
  <c r="Y483" i="74"/>
  <c r="S483" i="74"/>
  <c r="J483" i="74" s="1"/>
  <c r="AA477" i="74"/>
  <c r="AB477" i="74" s="1"/>
  <c r="Y477" i="74"/>
  <c r="AD464" i="87" l="1"/>
  <c r="AC465" i="87"/>
  <c r="AA490" i="87"/>
  <c r="AB490" i="87" s="1"/>
  <c r="Q490" i="87"/>
  <c r="X490" i="87"/>
  <c r="Y490" i="87" s="1"/>
  <c r="T489" i="87"/>
  <c r="U490" i="87"/>
  <c r="J490" i="87"/>
  <c r="AG491" i="87"/>
  <c r="AH491" i="87" s="1"/>
  <c r="AI491" i="87" s="1"/>
  <c r="AJ491" i="87" s="1"/>
  <c r="AK491" i="87" s="1"/>
  <c r="AL491" i="87" s="1"/>
  <c r="AM491" i="87" s="1"/>
  <c r="AN491" i="87" s="1"/>
  <c r="AO491" i="87" s="1"/>
  <c r="AP491" i="87" s="1"/>
  <c r="AQ491" i="87" s="1"/>
  <c r="AR491" i="87" s="1"/>
  <c r="AS491" i="87" s="1"/>
  <c r="AT491" i="87" s="1"/>
  <c r="AU491" i="87" s="1"/>
  <c r="AV491" i="87" s="1"/>
  <c r="AW491" i="87" s="1"/>
  <c r="AX491" i="87" s="1"/>
  <c r="AY491" i="87" s="1"/>
  <c r="AZ491" i="87" s="1"/>
  <c r="BA491" i="87" s="1"/>
  <c r="V491" i="87"/>
  <c r="R491" i="87"/>
  <c r="K491" i="87"/>
  <c r="A491" i="87"/>
  <c r="W491" i="87"/>
  <c r="S491" i="87"/>
  <c r="L491" i="87"/>
  <c r="CE491" i="87"/>
  <c r="CF491" i="87" s="1"/>
  <c r="E491" i="87" s="1"/>
  <c r="CC492" i="87"/>
  <c r="CA492" i="87"/>
  <c r="BY492" i="87"/>
  <c r="BW492" i="87"/>
  <c r="BU492" i="87"/>
  <c r="BS492" i="87"/>
  <c r="BQ492" i="87"/>
  <c r="BO492" i="87"/>
  <c r="BM492" i="87"/>
  <c r="BK492" i="87"/>
  <c r="BI492" i="87"/>
  <c r="BG492" i="87"/>
  <c r="AE492" i="87"/>
  <c r="B493" i="87"/>
  <c r="CD492" i="87"/>
  <c r="CB492" i="87"/>
  <c r="BZ492" i="87"/>
  <c r="BX492" i="87"/>
  <c r="BV492" i="87"/>
  <c r="BT492" i="87"/>
  <c r="BR492" i="87"/>
  <c r="BP492" i="87"/>
  <c r="BN492" i="87"/>
  <c r="BL492" i="87"/>
  <c r="BJ492" i="87"/>
  <c r="BH492" i="87"/>
  <c r="CE492" i="87" s="1"/>
  <c r="Z492" i="87"/>
  <c r="BB492" i="87" s="1"/>
  <c r="P492" i="87"/>
  <c r="D492" i="87" s="1"/>
  <c r="C492" i="87"/>
  <c r="N492" i="87" s="1"/>
  <c r="L468" i="74"/>
  <c r="Q469" i="74"/>
  <c r="K478" i="74"/>
  <c r="R479" i="74"/>
  <c r="B601" i="74"/>
  <c r="S487" i="74"/>
  <c r="J487" i="74" s="1"/>
  <c r="V487" i="74"/>
  <c r="A487" i="74"/>
  <c r="CE489" i="74"/>
  <c r="P489" i="74" s="1"/>
  <c r="D489" i="74" s="1"/>
  <c r="U482" i="74"/>
  <c r="U483" i="74" s="1"/>
  <c r="U484" i="74" s="1"/>
  <c r="U485" i="74" s="1"/>
  <c r="U486" i="74" s="1"/>
  <c r="CF488" i="74"/>
  <c r="E488" i="74" s="1"/>
  <c r="Z490" i="74"/>
  <c r="BG490" i="74"/>
  <c r="BI490" i="74"/>
  <c r="BK490" i="74"/>
  <c r="BM490" i="74"/>
  <c r="BO490" i="74"/>
  <c r="BQ490" i="74"/>
  <c r="BS490" i="74"/>
  <c r="BU490" i="74"/>
  <c r="BW490" i="74"/>
  <c r="BY490" i="74"/>
  <c r="CA490" i="74"/>
  <c r="CC490" i="74"/>
  <c r="C490" i="74"/>
  <c r="N490" i="74" s="1"/>
  <c r="BH490" i="74"/>
  <c r="BJ490" i="74"/>
  <c r="BL490" i="74"/>
  <c r="BN490" i="74"/>
  <c r="BP490" i="74"/>
  <c r="BR490" i="74"/>
  <c r="BT490" i="74"/>
  <c r="BV490" i="74"/>
  <c r="BX490" i="74"/>
  <c r="BZ490" i="74"/>
  <c r="CB490" i="74"/>
  <c r="CD490" i="74"/>
  <c r="M486" i="74"/>
  <c r="AD465" i="87" l="1"/>
  <c r="AC466" i="87"/>
  <c r="CF492" i="87"/>
  <c r="E492" i="87" s="1"/>
  <c r="U491" i="87"/>
  <c r="J491" i="87"/>
  <c r="W492" i="87"/>
  <c r="S492" i="87"/>
  <c r="L492" i="87"/>
  <c r="V492" i="87"/>
  <c r="R492" i="87"/>
  <c r="K492" i="87"/>
  <c r="A492" i="87"/>
  <c r="B494" i="87"/>
  <c r="CD493" i="87"/>
  <c r="CB493" i="87"/>
  <c r="BZ493" i="87"/>
  <c r="BX493" i="87"/>
  <c r="BV493" i="87"/>
  <c r="BT493" i="87"/>
  <c r="BR493" i="87"/>
  <c r="BP493" i="87"/>
  <c r="BN493" i="87"/>
  <c r="BL493" i="87"/>
  <c r="BJ493" i="87"/>
  <c r="BH493" i="87"/>
  <c r="Z493" i="87"/>
  <c r="BB493" i="87" s="1"/>
  <c r="P493" i="87"/>
  <c r="D493" i="87" s="1"/>
  <c r="C493" i="87"/>
  <c r="N493" i="87" s="1"/>
  <c r="CC493" i="87"/>
  <c r="CA493" i="87"/>
  <c r="BY493" i="87"/>
  <c r="BW493" i="87"/>
  <c r="BU493" i="87"/>
  <c r="BS493" i="87"/>
  <c r="BQ493" i="87"/>
  <c r="BO493" i="87"/>
  <c r="BM493" i="87"/>
  <c r="BK493" i="87"/>
  <c r="BI493" i="87"/>
  <c r="BG493" i="87"/>
  <c r="AE493" i="87"/>
  <c r="AG492" i="87"/>
  <c r="AH492" i="87" s="1"/>
  <c r="AI492" i="87" s="1"/>
  <c r="AJ492" i="87" s="1"/>
  <c r="AK492" i="87" s="1"/>
  <c r="AL492" i="87" s="1"/>
  <c r="AM492" i="87" s="1"/>
  <c r="AN492" i="87" s="1"/>
  <c r="AO492" i="87" s="1"/>
  <c r="AP492" i="87" s="1"/>
  <c r="AQ492" i="87" s="1"/>
  <c r="AR492" i="87" s="1"/>
  <c r="AS492" i="87" s="1"/>
  <c r="AT492" i="87" s="1"/>
  <c r="AU492" i="87" s="1"/>
  <c r="AV492" i="87" s="1"/>
  <c r="AW492" i="87" s="1"/>
  <c r="AX492" i="87" s="1"/>
  <c r="AY492" i="87" s="1"/>
  <c r="AZ492" i="87" s="1"/>
  <c r="BA492" i="87" s="1"/>
  <c r="X491" i="87"/>
  <c r="Y491" i="87" s="1"/>
  <c r="AA491" i="87"/>
  <c r="AB491" i="87" s="1"/>
  <c r="Q491" i="87"/>
  <c r="T490" i="87"/>
  <c r="BB483" i="74"/>
  <c r="BB482" i="74" s="1"/>
  <c r="BB481" i="74" s="1"/>
  <c r="BB480" i="74" s="1"/>
  <c r="BB479" i="74" s="1"/>
  <c r="BB478" i="74" s="1"/>
  <c r="BB477" i="74" s="1"/>
  <c r="K479" i="74"/>
  <c r="R480" i="74"/>
  <c r="Q470" i="74"/>
  <c r="L469" i="74"/>
  <c r="B602" i="74"/>
  <c r="S488" i="74"/>
  <c r="J488" i="74" s="1"/>
  <c r="V488" i="74"/>
  <c r="A488" i="74"/>
  <c r="CE490" i="74"/>
  <c r="CF489" i="74"/>
  <c r="E489" i="74" s="1"/>
  <c r="M487" i="74"/>
  <c r="U487" i="74"/>
  <c r="Z491" i="74"/>
  <c r="BG491" i="74"/>
  <c r="BI491" i="74"/>
  <c r="BK491" i="74"/>
  <c r="BM491" i="74"/>
  <c r="BO491" i="74"/>
  <c r="BQ491" i="74"/>
  <c r="BS491" i="74"/>
  <c r="BU491" i="74"/>
  <c r="BW491" i="74"/>
  <c r="BY491" i="74"/>
  <c r="CA491" i="74"/>
  <c r="CC491" i="74"/>
  <c r="C491" i="74"/>
  <c r="N491" i="74" s="1"/>
  <c r="BH491" i="74"/>
  <c r="BJ491" i="74"/>
  <c r="BL491" i="74"/>
  <c r="BN491" i="74"/>
  <c r="BP491" i="74"/>
  <c r="BR491" i="74"/>
  <c r="BT491" i="74"/>
  <c r="BV491" i="74"/>
  <c r="BX491" i="74"/>
  <c r="BZ491" i="74"/>
  <c r="CB491" i="74"/>
  <c r="CD491" i="74"/>
  <c r="AD466" i="87" l="1"/>
  <c r="AC467" i="87"/>
  <c r="AA492" i="87"/>
  <c r="AB492" i="87" s="1"/>
  <c r="Q492" i="87"/>
  <c r="X492" i="87"/>
  <c r="Y492" i="87" s="1"/>
  <c r="AG493" i="87"/>
  <c r="AH493" i="87" s="1"/>
  <c r="AI493" i="87" s="1"/>
  <c r="AJ493" i="87" s="1"/>
  <c r="AK493" i="87" s="1"/>
  <c r="AL493" i="87" s="1"/>
  <c r="AM493" i="87" s="1"/>
  <c r="AN493" i="87" s="1"/>
  <c r="AO493" i="87" s="1"/>
  <c r="AP493" i="87" s="1"/>
  <c r="AQ493" i="87" s="1"/>
  <c r="AR493" i="87" s="1"/>
  <c r="AS493" i="87" s="1"/>
  <c r="AT493" i="87" s="1"/>
  <c r="AU493" i="87" s="1"/>
  <c r="AV493" i="87" s="1"/>
  <c r="AW493" i="87" s="1"/>
  <c r="AX493" i="87" s="1"/>
  <c r="AY493" i="87" s="1"/>
  <c r="AZ493" i="87" s="1"/>
  <c r="BA493" i="87" s="1"/>
  <c r="V493" i="87"/>
  <c r="R493" i="87"/>
  <c r="K493" i="87"/>
  <c r="A493" i="87"/>
  <c r="W493" i="87"/>
  <c r="S493" i="87"/>
  <c r="L493" i="87"/>
  <c r="CE493" i="87"/>
  <c r="CF493" i="87" s="1"/>
  <c r="E493" i="87" s="1"/>
  <c r="CC494" i="87"/>
  <c r="CA494" i="87"/>
  <c r="BY494" i="87"/>
  <c r="BW494" i="87"/>
  <c r="BU494" i="87"/>
  <c r="BS494" i="87"/>
  <c r="BQ494" i="87"/>
  <c r="BO494" i="87"/>
  <c r="BM494" i="87"/>
  <c r="BK494" i="87"/>
  <c r="BI494" i="87"/>
  <c r="BG494" i="87"/>
  <c r="AE494" i="87"/>
  <c r="B495" i="87"/>
  <c r="CD494" i="87"/>
  <c r="CB494" i="87"/>
  <c r="BZ494" i="87"/>
  <c r="BX494" i="87"/>
  <c r="BV494" i="87"/>
  <c r="BT494" i="87"/>
  <c r="BR494" i="87"/>
  <c r="BP494" i="87"/>
  <c r="BN494" i="87"/>
  <c r="BL494" i="87"/>
  <c r="BJ494" i="87"/>
  <c r="BH494" i="87"/>
  <c r="CE494" i="87" s="1"/>
  <c r="Z494" i="87"/>
  <c r="BB494" i="87" s="1"/>
  <c r="P494" i="87"/>
  <c r="D494" i="87" s="1"/>
  <c r="C494" i="87"/>
  <c r="N494" i="87" s="1"/>
  <c r="U492" i="87"/>
  <c r="J492" i="87"/>
  <c r="T491" i="87"/>
  <c r="R481" i="74"/>
  <c r="K480" i="74"/>
  <c r="CF490" i="74"/>
  <c r="E490" i="74" s="1"/>
  <c r="P490" i="74"/>
  <c r="D490" i="74" s="1"/>
  <c r="L470" i="74"/>
  <c r="Q471" i="74"/>
  <c r="B603" i="74"/>
  <c r="V489" i="74"/>
  <c r="A489" i="74"/>
  <c r="Z492" i="74"/>
  <c r="BG492" i="74"/>
  <c r="BI492" i="74"/>
  <c r="BK492" i="74"/>
  <c r="BM492" i="74"/>
  <c r="BO492" i="74"/>
  <c r="BQ492" i="74"/>
  <c r="BS492" i="74"/>
  <c r="BU492" i="74"/>
  <c r="BW492" i="74"/>
  <c r="BY492" i="74"/>
  <c r="CA492" i="74"/>
  <c r="CC492" i="74"/>
  <c r="C492" i="74"/>
  <c r="N492" i="74" s="1"/>
  <c r="BH492" i="74"/>
  <c r="BJ492" i="74"/>
  <c r="BL492" i="74"/>
  <c r="BN492" i="74"/>
  <c r="BP492" i="74"/>
  <c r="BR492" i="74"/>
  <c r="BT492" i="74"/>
  <c r="BV492" i="74"/>
  <c r="BX492" i="74"/>
  <c r="BZ492" i="74"/>
  <c r="CB492" i="74"/>
  <c r="CD492" i="74"/>
  <c r="M488" i="74"/>
  <c r="U488" i="74"/>
  <c r="CE491" i="74"/>
  <c r="S490" i="74"/>
  <c r="J490" i="74" s="1"/>
  <c r="V490" i="74"/>
  <c r="W484" i="74" s="1"/>
  <c r="X484" i="74" s="1"/>
  <c r="A490" i="74"/>
  <c r="AD467" i="87" l="1"/>
  <c r="AC468" i="87"/>
  <c r="W494" i="87"/>
  <c r="S494" i="87"/>
  <c r="L494" i="87"/>
  <c r="V494" i="87"/>
  <c r="R494" i="87"/>
  <c r="K494" i="87"/>
  <c r="A494" i="87"/>
  <c r="CF494" i="87"/>
  <c r="E494" i="87" s="1"/>
  <c r="B496" i="87"/>
  <c r="CD495" i="87"/>
  <c r="CB495" i="87"/>
  <c r="BZ495" i="87"/>
  <c r="BX495" i="87"/>
  <c r="BV495" i="87"/>
  <c r="BT495" i="87"/>
  <c r="BR495" i="87"/>
  <c r="BP495" i="87"/>
  <c r="BN495" i="87"/>
  <c r="BL495" i="87"/>
  <c r="BJ495" i="87"/>
  <c r="BH495" i="87"/>
  <c r="Z495" i="87"/>
  <c r="BB495" i="87" s="1"/>
  <c r="P495" i="87"/>
  <c r="D495" i="87" s="1"/>
  <c r="C495" i="87"/>
  <c r="N495" i="87" s="1"/>
  <c r="CC495" i="87"/>
  <c r="CA495" i="87"/>
  <c r="BY495" i="87"/>
  <c r="BW495" i="87"/>
  <c r="BU495" i="87"/>
  <c r="BS495" i="87"/>
  <c r="BQ495" i="87"/>
  <c r="BO495" i="87"/>
  <c r="BM495" i="87"/>
  <c r="BK495" i="87"/>
  <c r="BI495" i="87"/>
  <c r="BG495" i="87"/>
  <c r="AE495" i="87"/>
  <c r="U493" i="87"/>
  <c r="J493" i="87"/>
  <c r="T492" i="87"/>
  <c r="AG494" i="87"/>
  <c r="AH494" i="87" s="1"/>
  <c r="AI494" i="87" s="1"/>
  <c r="AJ494" i="87" s="1"/>
  <c r="AK494" i="87" s="1"/>
  <c r="AL494" i="87" s="1"/>
  <c r="AM494" i="87" s="1"/>
  <c r="AN494" i="87" s="1"/>
  <c r="AO494" i="87" s="1"/>
  <c r="AP494" i="87" s="1"/>
  <c r="AQ494" i="87" s="1"/>
  <c r="AR494" i="87" s="1"/>
  <c r="AS494" i="87" s="1"/>
  <c r="AT494" i="87" s="1"/>
  <c r="AU494" i="87" s="1"/>
  <c r="AV494" i="87" s="1"/>
  <c r="AW494" i="87" s="1"/>
  <c r="AX494" i="87" s="1"/>
  <c r="AY494" i="87" s="1"/>
  <c r="AZ494" i="87" s="1"/>
  <c r="BA494" i="87" s="1"/>
  <c r="X493" i="87"/>
  <c r="Y493" i="87" s="1"/>
  <c r="AA493" i="87"/>
  <c r="AB493" i="87" s="1"/>
  <c r="Q493" i="87"/>
  <c r="W489" i="74"/>
  <c r="X489" i="74" s="1"/>
  <c r="W487" i="74"/>
  <c r="X487" i="74" s="1"/>
  <c r="W486" i="74"/>
  <c r="X486" i="74" s="1"/>
  <c r="L471" i="74"/>
  <c r="Q472" i="74"/>
  <c r="W485" i="74"/>
  <c r="X485" i="74" s="1"/>
  <c r="W490" i="74"/>
  <c r="X490" i="74" s="1"/>
  <c r="Y490" i="74" s="1"/>
  <c r="CF491" i="74"/>
  <c r="E491" i="74" s="1"/>
  <c r="P491" i="74"/>
  <c r="D491" i="74" s="1"/>
  <c r="W488" i="74"/>
  <c r="X488" i="74" s="1"/>
  <c r="K481" i="74"/>
  <c r="R482" i="74"/>
  <c r="B604" i="74"/>
  <c r="AA484" i="74"/>
  <c r="AB484" i="74" s="1"/>
  <c r="Y484" i="74"/>
  <c r="AA490" i="74"/>
  <c r="AB490" i="74" s="1"/>
  <c r="S491" i="74"/>
  <c r="J491" i="74" s="1"/>
  <c r="V491" i="74"/>
  <c r="A491" i="74"/>
  <c r="M490" i="74"/>
  <c r="CE492" i="74"/>
  <c r="Z493" i="74"/>
  <c r="BG493" i="74"/>
  <c r="BI493" i="74"/>
  <c r="BK493" i="74"/>
  <c r="BM493" i="74"/>
  <c r="BO493" i="74"/>
  <c r="BQ493" i="74"/>
  <c r="BS493" i="74"/>
  <c r="BU493" i="74"/>
  <c r="BW493" i="74"/>
  <c r="BY493" i="74"/>
  <c r="CA493" i="74"/>
  <c r="CC493" i="74"/>
  <c r="C493" i="74"/>
  <c r="N493" i="74" s="1"/>
  <c r="BH493" i="74"/>
  <c r="BJ493" i="74"/>
  <c r="BL493" i="74"/>
  <c r="BN493" i="74"/>
  <c r="BP493" i="74"/>
  <c r="BR493" i="74"/>
  <c r="BT493" i="74"/>
  <c r="BV493" i="74"/>
  <c r="BX493" i="74"/>
  <c r="BZ493" i="74"/>
  <c r="CB493" i="74"/>
  <c r="CD493" i="74"/>
  <c r="AD468" i="87" l="1"/>
  <c r="AC469" i="87"/>
  <c r="T493" i="87"/>
  <c r="U494" i="87"/>
  <c r="J494" i="87"/>
  <c r="AG495" i="87"/>
  <c r="AH495" i="87" s="1"/>
  <c r="AI495" i="87" s="1"/>
  <c r="AJ495" i="87" s="1"/>
  <c r="AK495" i="87" s="1"/>
  <c r="AL495" i="87" s="1"/>
  <c r="AM495" i="87" s="1"/>
  <c r="AN495" i="87" s="1"/>
  <c r="AO495" i="87" s="1"/>
  <c r="AP495" i="87" s="1"/>
  <c r="AQ495" i="87" s="1"/>
  <c r="AR495" i="87" s="1"/>
  <c r="AS495" i="87" s="1"/>
  <c r="AT495" i="87" s="1"/>
  <c r="AU495" i="87" s="1"/>
  <c r="AV495" i="87" s="1"/>
  <c r="AW495" i="87" s="1"/>
  <c r="AX495" i="87" s="1"/>
  <c r="AY495" i="87" s="1"/>
  <c r="AZ495" i="87" s="1"/>
  <c r="BA495" i="87" s="1"/>
  <c r="V495" i="87"/>
  <c r="R495" i="87"/>
  <c r="K495" i="87"/>
  <c r="A495" i="87"/>
  <c r="W495" i="87"/>
  <c r="S495" i="87"/>
  <c r="L495" i="87"/>
  <c r="CE495" i="87"/>
  <c r="CF495" i="87" s="1"/>
  <c r="E495" i="87" s="1"/>
  <c r="CC496" i="87"/>
  <c r="CA496" i="87"/>
  <c r="BY496" i="87"/>
  <c r="BW496" i="87"/>
  <c r="BU496" i="87"/>
  <c r="BS496" i="87"/>
  <c r="BQ496" i="87"/>
  <c r="BO496" i="87"/>
  <c r="BM496" i="87"/>
  <c r="BK496" i="87"/>
  <c r="BI496" i="87"/>
  <c r="BG496" i="87"/>
  <c r="AE496" i="87"/>
  <c r="B497" i="87"/>
  <c r="CD496" i="87"/>
  <c r="CB496" i="87"/>
  <c r="BZ496" i="87"/>
  <c r="BX496" i="87"/>
  <c r="BV496" i="87"/>
  <c r="BT496" i="87"/>
  <c r="BR496" i="87"/>
  <c r="BP496" i="87"/>
  <c r="BN496" i="87"/>
  <c r="BL496" i="87"/>
  <c r="BJ496" i="87"/>
  <c r="BH496" i="87"/>
  <c r="CE496" i="87" s="1"/>
  <c r="Z496" i="87"/>
  <c r="BB496" i="87" s="1"/>
  <c r="P496" i="87"/>
  <c r="D496" i="87" s="1"/>
  <c r="C496" i="87"/>
  <c r="N496" i="87" s="1"/>
  <c r="AA494" i="87"/>
  <c r="AB494" i="87" s="1"/>
  <c r="Q494" i="87"/>
  <c r="X494" i="87"/>
  <c r="Y494" i="87" s="1"/>
  <c r="R483" i="74"/>
  <c r="K482" i="74"/>
  <c r="CF492" i="74"/>
  <c r="E492" i="74" s="1"/>
  <c r="P492" i="74"/>
  <c r="D492" i="74" s="1"/>
  <c r="L472" i="74"/>
  <c r="Q473" i="74"/>
  <c r="B605" i="74"/>
  <c r="AA485" i="74"/>
  <c r="AB485" i="74" s="1"/>
  <c r="Y485" i="74"/>
  <c r="AA487" i="74"/>
  <c r="AB487" i="74" s="1"/>
  <c r="Y487" i="74"/>
  <c r="Z494" i="74"/>
  <c r="BG494" i="74"/>
  <c r="BI494" i="74"/>
  <c r="BK494" i="74"/>
  <c r="BM494" i="74"/>
  <c r="BO494" i="74"/>
  <c r="BQ494" i="74"/>
  <c r="BS494" i="74"/>
  <c r="BU494" i="74"/>
  <c r="BW494" i="74"/>
  <c r="BY494" i="74"/>
  <c r="CA494" i="74"/>
  <c r="CC494" i="74"/>
  <c r="C494" i="74"/>
  <c r="N494" i="74" s="1"/>
  <c r="BH494" i="74"/>
  <c r="BJ494" i="74"/>
  <c r="BL494" i="74"/>
  <c r="BN494" i="74"/>
  <c r="BP494" i="74"/>
  <c r="BR494" i="74"/>
  <c r="BT494" i="74"/>
  <c r="BV494" i="74"/>
  <c r="BX494" i="74"/>
  <c r="BZ494" i="74"/>
  <c r="CB494" i="74"/>
  <c r="CD494" i="74"/>
  <c r="M491" i="74"/>
  <c r="AA488" i="74"/>
  <c r="AB488" i="74" s="1"/>
  <c r="Y488" i="74"/>
  <c r="AA489" i="74"/>
  <c r="AB489" i="74" s="1"/>
  <c r="Y489" i="74"/>
  <c r="S489" i="74"/>
  <c r="J489" i="74" s="1"/>
  <c r="AA486" i="74"/>
  <c r="AB486" i="74" s="1"/>
  <c r="Y486" i="74"/>
  <c r="CE493" i="74"/>
  <c r="S492" i="74"/>
  <c r="J492" i="74" s="1"/>
  <c r="V492" i="74"/>
  <c r="A492" i="74"/>
  <c r="AD469" i="87" l="1"/>
  <c r="AC470" i="87"/>
  <c r="W496" i="87"/>
  <c r="S496" i="87"/>
  <c r="L496" i="87"/>
  <c r="V496" i="87"/>
  <c r="R496" i="87"/>
  <c r="K496" i="87"/>
  <c r="A496" i="87"/>
  <c r="CF496" i="87"/>
  <c r="E496" i="87" s="1"/>
  <c r="U495" i="87"/>
  <c r="J495" i="87"/>
  <c r="AG496" i="87"/>
  <c r="AH496" i="87" s="1"/>
  <c r="AI496" i="87" s="1"/>
  <c r="AJ496" i="87" s="1"/>
  <c r="AK496" i="87" s="1"/>
  <c r="AL496" i="87" s="1"/>
  <c r="AM496" i="87" s="1"/>
  <c r="AN496" i="87" s="1"/>
  <c r="AO496" i="87" s="1"/>
  <c r="AP496" i="87" s="1"/>
  <c r="AQ496" i="87" s="1"/>
  <c r="AR496" i="87" s="1"/>
  <c r="AS496" i="87" s="1"/>
  <c r="AT496" i="87" s="1"/>
  <c r="AU496" i="87" s="1"/>
  <c r="AV496" i="87" s="1"/>
  <c r="AW496" i="87" s="1"/>
  <c r="AX496" i="87" s="1"/>
  <c r="AY496" i="87" s="1"/>
  <c r="AZ496" i="87" s="1"/>
  <c r="BA496" i="87" s="1"/>
  <c r="X495" i="87"/>
  <c r="Y495" i="87" s="1"/>
  <c r="AA495" i="87"/>
  <c r="AB495" i="87" s="1"/>
  <c r="Q495" i="87"/>
  <c r="B498" i="87"/>
  <c r="CD497" i="87"/>
  <c r="CB497" i="87"/>
  <c r="BZ497" i="87"/>
  <c r="BX497" i="87"/>
  <c r="BV497" i="87"/>
  <c r="BT497" i="87"/>
  <c r="BR497" i="87"/>
  <c r="BP497" i="87"/>
  <c r="BN497" i="87"/>
  <c r="BL497" i="87"/>
  <c r="BJ497" i="87"/>
  <c r="BH497" i="87"/>
  <c r="Z497" i="87"/>
  <c r="BB497" i="87" s="1"/>
  <c r="P497" i="87"/>
  <c r="D497" i="87" s="1"/>
  <c r="C497" i="87"/>
  <c r="N497" i="87" s="1"/>
  <c r="CC497" i="87"/>
  <c r="CA497" i="87"/>
  <c r="BY497" i="87"/>
  <c r="BW497" i="87"/>
  <c r="BU497" i="87"/>
  <c r="BS497" i="87"/>
  <c r="BQ497" i="87"/>
  <c r="BO497" i="87"/>
  <c r="BM497" i="87"/>
  <c r="BK497" i="87"/>
  <c r="BI497" i="87"/>
  <c r="BG497" i="87"/>
  <c r="AE497" i="87"/>
  <c r="T494" i="87"/>
  <c r="CF493" i="74"/>
  <c r="E493" i="74" s="1"/>
  <c r="P493" i="74"/>
  <c r="D493" i="74" s="1"/>
  <c r="L473" i="74"/>
  <c r="Q474" i="74"/>
  <c r="R484" i="74"/>
  <c r="K483" i="74"/>
  <c r="B606" i="74"/>
  <c r="M492" i="74"/>
  <c r="U489" i="74"/>
  <c r="U490" i="74" s="1"/>
  <c r="U491" i="74" s="1"/>
  <c r="U492" i="74" s="1"/>
  <c r="CE494" i="74"/>
  <c r="Z495" i="74"/>
  <c r="BG495" i="74"/>
  <c r="BI495" i="74"/>
  <c r="BK495" i="74"/>
  <c r="BM495" i="74"/>
  <c r="BO495" i="74"/>
  <c r="BQ495" i="74"/>
  <c r="BS495" i="74"/>
  <c r="BU495" i="74"/>
  <c r="BW495" i="74"/>
  <c r="BY495" i="74"/>
  <c r="CA495" i="74"/>
  <c r="CC495" i="74"/>
  <c r="C495" i="74"/>
  <c r="N495" i="74" s="1"/>
  <c r="BH495" i="74"/>
  <c r="BJ495" i="74"/>
  <c r="BL495" i="74"/>
  <c r="BN495" i="74"/>
  <c r="BP495" i="74"/>
  <c r="BR495" i="74"/>
  <c r="BT495" i="74"/>
  <c r="BV495" i="74"/>
  <c r="BX495" i="74"/>
  <c r="BZ495" i="74"/>
  <c r="CB495" i="74"/>
  <c r="CD495" i="74"/>
  <c r="S493" i="74"/>
  <c r="J493" i="74" s="1"/>
  <c r="V493" i="74"/>
  <c r="A493" i="74"/>
  <c r="AD470" i="87" l="1"/>
  <c r="AC471" i="87"/>
  <c r="AA496" i="87"/>
  <c r="AB496" i="87" s="1"/>
  <c r="Q496" i="87"/>
  <c r="X496" i="87"/>
  <c r="Y496" i="87" s="1"/>
  <c r="AG497" i="87"/>
  <c r="AH497" i="87" s="1"/>
  <c r="AI497" i="87" s="1"/>
  <c r="AJ497" i="87" s="1"/>
  <c r="AK497" i="87" s="1"/>
  <c r="AL497" i="87" s="1"/>
  <c r="AM497" i="87" s="1"/>
  <c r="AN497" i="87" s="1"/>
  <c r="AO497" i="87" s="1"/>
  <c r="AP497" i="87" s="1"/>
  <c r="AQ497" i="87" s="1"/>
  <c r="AR497" i="87" s="1"/>
  <c r="AS497" i="87" s="1"/>
  <c r="AT497" i="87" s="1"/>
  <c r="AU497" i="87" s="1"/>
  <c r="AV497" i="87" s="1"/>
  <c r="AW497" i="87" s="1"/>
  <c r="AX497" i="87" s="1"/>
  <c r="AY497" i="87" s="1"/>
  <c r="AZ497" i="87" s="1"/>
  <c r="BA497" i="87" s="1"/>
  <c r="V497" i="87"/>
  <c r="R497" i="87"/>
  <c r="K497" i="87"/>
  <c r="A497" i="87"/>
  <c r="W497" i="87"/>
  <c r="S497" i="87"/>
  <c r="L497" i="87"/>
  <c r="CE497" i="87"/>
  <c r="CF497" i="87" s="1"/>
  <c r="E497" i="87" s="1"/>
  <c r="CC498" i="87"/>
  <c r="CA498" i="87"/>
  <c r="BY498" i="87"/>
  <c r="BW498" i="87"/>
  <c r="BU498" i="87"/>
  <c r="BS498" i="87"/>
  <c r="BQ498" i="87"/>
  <c r="BO498" i="87"/>
  <c r="BM498" i="87"/>
  <c r="BK498" i="87"/>
  <c r="BI498" i="87"/>
  <c r="BG498" i="87"/>
  <c r="AE498" i="87"/>
  <c r="B499" i="87"/>
  <c r="CD498" i="87"/>
  <c r="CB498" i="87"/>
  <c r="BZ498" i="87"/>
  <c r="BX498" i="87"/>
  <c r="BV498" i="87"/>
  <c r="BT498" i="87"/>
  <c r="BR498" i="87"/>
  <c r="BP498" i="87"/>
  <c r="BN498" i="87"/>
  <c r="BL498" i="87"/>
  <c r="BJ498" i="87"/>
  <c r="BH498" i="87"/>
  <c r="CE498" i="87" s="1"/>
  <c r="Z498" i="87"/>
  <c r="BB498" i="87" s="1"/>
  <c r="P498" i="87"/>
  <c r="D498" i="87" s="1"/>
  <c r="C498" i="87"/>
  <c r="N498" i="87" s="1"/>
  <c r="T495" i="87"/>
  <c r="U496" i="87"/>
  <c r="J496" i="87"/>
  <c r="CF494" i="74"/>
  <c r="E494" i="74" s="1"/>
  <c r="P494" i="74"/>
  <c r="D494" i="74" s="1"/>
  <c r="Q475" i="74"/>
  <c r="L474" i="74"/>
  <c r="K484" i="74"/>
  <c r="R485" i="74"/>
  <c r="B607" i="74"/>
  <c r="M493" i="74"/>
  <c r="U493" i="74"/>
  <c r="S494" i="74"/>
  <c r="J494" i="74" s="1"/>
  <c r="V494" i="74"/>
  <c r="A494" i="74"/>
  <c r="CE495" i="74"/>
  <c r="Z496" i="74"/>
  <c r="BG496" i="74"/>
  <c r="BI496" i="74"/>
  <c r="BK496" i="74"/>
  <c r="BM496" i="74"/>
  <c r="BO496" i="74"/>
  <c r="BQ496" i="74"/>
  <c r="BS496" i="74"/>
  <c r="BU496" i="74"/>
  <c r="BW496" i="74"/>
  <c r="BY496" i="74"/>
  <c r="CA496" i="74"/>
  <c r="CC496" i="74"/>
  <c r="C496" i="74"/>
  <c r="N496" i="74" s="1"/>
  <c r="BH496" i="74"/>
  <c r="BJ496" i="74"/>
  <c r="BL496" i="74"/>
  <c r="BN496" i="74"/>
  <c r="BP496" i="74"/>
  <c r="BR496" i="74"/>
  <c r="BT496" i="74"/>
  <c r="BV496" i="74"/>
  <c r="BX496" i="74"/>
  <c r="BZ496" i="74"/>
  <c r="CB496" i="74"/>
  <c r="CD496" i="74"/>
  <c r="AD471" i="87" l="1"/>
  <c r="AC472" i="87"/>
  <c r="W498" i="87"/>
  <c r="S498" i="87"/>
  <c r="L498" i="87"/>
  <c r="V498" i="87"/>
  <c r="R498" i="87"/>
  <c r="K498" i="87"/>
  <c r="A498" i="87"/>
  <c r="CF498" i="87"/>
  <c r="E498" i="87" s="1"/>
  <c r="U497" i="87"/>
  <c r="J497" i="87"/>
  <c r="T496" i="87"/>
  <c r="B500" i="87"/>
  <c r="CD499" i="87"/>
  <c r="CB499" i="87"/>
  <c r="BZ499" i="87"/>
  <c r="BX499" i="87"/>
  <c r="BV499" i="87"/>
  <c r="BT499" i="87"/>
  <c r="BR499" i="87"/>
  <c r="BP499" i="87"/>
  <c r="BN499" i="87"/>
  <c r="BL499" i="87"/>
  <c r="BJ499" i="87"/>
  <c r="BH499" i="87"/>
  <c r="Z499" i="87"/>
  <c r="BB499" i="87" s="1"/>
  <c r="P499" i="87"/>
  <c r="D499" i="87" s="1"/>
  <c r="C499" i="87"/>
  <c r="N499" i="87" s="1"/>
  <c r="CC499" i="87"/>
  <c r="CA499" i="87"/>
  <c r="BY499" i="87"/>
  <c r="BW499" i="87"/>
  <c r="BU499" i="87"/>
  <c r="BS499" i="87"/>
  <c r="BQ499" i="87"/>
  <c r="BO499" i="87"/>
  <c r="BM499" i="87"/>
  <c r="BK499" i="87"/>
  <c r="BI499" i="87"/>
  <c r="BG499" i="87"/>
  <c r="AE499" i="87"/>
  <c r="AG498" i="87"/>
  <c r="AH498" i="87" s="1"/>
  <c r="AI498" i="87" s="1"/>
  <c r="AJ498" i="87" s="1"/>
  <c r="AK498" i="87" s="1"/>
  <c r="AL498" i="87" s="1"/>
  <c r="AM498" i="87" s="1"/>
  <c r="AN498" i="87" s="1"/>
  <c r="AO498" i="87" s="1"/>
  <c r="AP498" i="87" s="1"/>
  <c r="AQ498" i="87" s="1"/>
  <c r="AR498" i="87" s="1"/>
  <c r="AS498" i="87" s="1"/>
  <c r="AT498" i="87" s="1"/>
  <c r="AU498" i="87" s="1"/>
  <c r="AV498" i="87" s="1"/>
  <c r="AW498" i="87" s="1"/>
  <c r="AX498" i="87" s="1"/>
  <c r="AY498" i="87" s="1"/>
  <c r="AZ498" i="87" s="1"/>
  <c r="BA498" i="87" s="1"/>
  <c r="X497" i="87"/>
  <c r="Y497" i="87" s="1"/>
  <c r="AA497" i="87"/>
  <c r="AB497" i="87" s="1"/>
  <c r="Q497" i="87"/>
  <c r="CF495" i="74"/>
  <c r="E495" i="74" s="1"/>
  <c r="P495" i="74"/>
  <c r="D495" i="74" s="1"/>
  <c r="K485" i="74"/>
  <c r="R486" i="74"/>
  <c r="L475" i="74"/>
  <c r="Q476" i="74"/>
  <c r="B608" i="74"/>
  <c r="CE496" i="74"/>
  <c r="Z497" i="74"/>
  <c r="BG497" i="74"/>
  <c r="BI497" i="74"/>
  <c r="BK497" i="74"/>
  <c r="BM497" i="74"/>
  <c r="BO497" i="74"/>
  <c r="BQ497" i="74"/>
  <c r="BS497" i="74"/>
  <c r="BU497" i="74"/>
  <c r="BW497" i="74"/>
  <c r="BY497" i="74"/>
  <c r="CA497" i="74"/>
  <c r="CC497" i="74"/>
  <c r="C497" i="74"/>
  <c r="N497" i="74" s="1"/>
  <c r="BH497" i="74"/>
  <c r="BJ497" i="74"/>
  <c r="BL497" i="74"/>
  <c r="BN497" i="74"/>
  <c r="BP497" i="74"/>
  <c r="BR497" i="74"/>
  <c r="BT497" i="74"/>
  <c r="BV497" i="74"/>
  <c r="BX497" i="74"/>
  <c r="BZ497" i="74"/>
  <c r="CB497" i="74"/>
  <c r="CD497" i="74"/>
  <c r="S495" i="74"/>
  <c r="J495" i="74" s="1"/>
  <c r="V495" i="74"/>
  <c r="A495" i="74"/>
  <c r="M494" i="74"/>
  <c r="U494" i="74"/>
  <c r="AD472" i="87" l="1"/>
  <c r="AC473" i="87"/>
  <c r="T497" i="87"/>
  <c r="U498" i="87"/>
  <c r="J498" i="87"/>
  <c r="AG499" i="87"/>
  <c r="AH499" i="87" s="1"/>
  <c r="AI499" i="87" s="1"/>
  <c r="AJ499" i="87" s="1"/>
  <c r="AK499" i="87" s="1"/>
  <c r="AL499" i="87" s="1"/>
  <c r="AM499" i="87" s="1"/>
  <c r="AN499" i="87" s="1"/>
  <c r="AO499" i="87" s="1"/>
  <c r="AP499" i="87" s="1"/>
  <c r="AQ499" i="87" s="1"/>
  <c r="AR499" i="87" s="1"/>
  <c r="AS499" i="87" s="1"/>
  <c r="AT499" i="87" s="1"/>
  <c r="AU499" i="87" s="1"/>
  <c r="AV499" i="87" s="1"/>
  <c r="AW499" i="87" s="1"/>
  <c r="AX499" i="87" s="1"/>
  <c r="AY499" i="87" s="1"/>
  <c r="AZ499" i="87" s="1"/>
  <c r="BA499" i="87" s="1"/>
  <c r="V499" i="87"/>
  <c r="R499" i="87"/>
  <c r="K499" i="87"/>
  <c r="A499" i="87"/>
  <c r="W499" i="87"/>
  <c r="S499" i="87"/>
  <c r="L499" i="87"/>
  <c r="CE499" i="87"/>
  <c r="CF499" i="87" s="1"/>
  <c r="E499" i="87" s="1"/>
  <c r="CC500" i="87"/>
  <c r="CA500" i="87"/>
  <c r="BY500" i="87"/>
  <c r="BW500" i="87"/>
  <c r="BU500" i="87"/>
  <c r="BS500" i="87"/>
  <c r="BQ500" i="87"/>
  <c r="BO500" i="87"/>
  <c r="BM500" i="87"/>
  <c r="BK500" i="87"/>
  <c r="BI500" i="87"/>
  <c r="BG500" i="87"/>
  <c r="AE500" i="87"/>
  <c r="B501" i="87"/>
  <c r="CD500" i="87"/>
  <c r="CB500" i="87"/>
  <c r="BZ500" i="87"/>
  <c r="BX500" i="87"/>
  <c r="BV500" i="87"/>
  <c r="BT500" i="87"/>
  <c r="BR500" i="87"/>
  <c r="BP500" i="87"/>
  <c r="BN500" i="87"/>
  <c r="BL500" i="87"/>
  <c r="BJ500" i="87"/>
  <c r="BH500" i="87"/>
  <c r="CE500" i="87" s="1"/>
  <c r="Z500" i="87"/>
  <c r="BB500" i="87" s="1"/>
  <c r="P500" i="87"/>
  <c r="D500" i="87" s="1"/>
  <c r="C500" i="87"/>
  <c r="N500" i="87" s="1"/>
  <c r="AA498" i="87"/>
  <c r="AB498" i="87" s="1"/>
  <c r="Q498" i="87"/>
  <c r="X498" i="87"/>
  <c r="Y498" i="87" s="1"/>
  <c r="Q477" i="74"/>
  <c r="L476" i="74"/>
  <c r="BB490" i="74"/>
  <c r="BB489" i="74" s="1"/>
  <c r="BB488" i="74" s="1"/>
  <c r="BB487" i="74" s="1"/>
  <c r="BB486" i="74" s="1"/>
  <c r="BB485" i="74" s="1"/>
  <c r="BB484" i="74" s="1"/>
  <c r="CF496" i="74"/>
  <c r="E496" i="74" s="1"/>
  <c r="P496" i="74"/>
  <c r="D496" i="74" s="1"/>
  <c r="V496" i="74" s="1"/>
  <c r="K486" i="74"/>
  <c r="R487" i="74"/>
  <c r="B609" i="74"/>
  <c r="M495" i="74"/>
  <c r="U495" i="74"/>
  <c r="S496" i="74"/>
  <c r="J496" i="74" s="1"/>
  <c r="CE497" i="74"/>
  <c r="Z498" i="74"/>
  <c r="BG498" i="74"/>
  <c r="BI498" i="74"/>
  <c r="BK498" i="74"/>
  <c r="BM498" i="74"/>
  <c r="BO498" i="74"/>
  <c r="BQ498" i="74"/>
  <c r="BS498" i="74"/>
  <c r="BU498" i="74"/>
  <c r="BW498" i="74"/>
  <c r="BY498" i="74"/>
  <c r="CA498" i="74"/>
  <c r="CC498" i="74"/>
  <c r="C498" i="74"/>
  <c r="N498" i="74" s="1"/>
  <c r="BH498" i="74"/>
  <c r="BJ498" i="74"/>
  <c r="BL498" i="74"/>
  <c r="BN498" i="74"/>
  <c r="BP498" i="74"/>
  <c r="BR498" i="74"/>
  <c r="BT498" i="74"/>
  <c r="BV498" i="74"/>
  <c r="BX498" i="74"/>
  <c r="BZ498" i="74"/>
  <c r="CB498" i="74"/>
  <c r="CD498" i="74"/>
  <c r="AD473" i="87" l="1"/>
  <c r="AC474" i="87"/>
  <c r="CF500" i="87"/>
  <c r="E500" i="87" s="1"/>
  <c r="U499" i="87"/>
  <c r="J499" i="87"/>
  <c r="AG500" i="87"/>
  <c r="AH500" i="87" s="1"/>
  <c r="AI500" i="87" s="1"/>
  <c r="AJ500" i="87" s="1"/>
  <c r="AK500" i="87" s="1"/>
  <c r="AL500" i="87" s="1"/>
  <c r="AM500" i="87" s="1"/>
  <c r="AN500" i="87" s="1"/>
  <c r="AO500" i="87" s="1"/>
  <c r="AP500" i="87" s="1"/>
  <c r="AQ500" i="87" s="1"/>
  <c r="AR500" i="87" s="1"/>
  <c r="AS500" i="87" s="1"/>
  <c r="AT500" i="87" s="1"/>
  <c r="AU500" i="87" s="1"/>
  <c r="AV500" i="87" s="1"/>
  <c r="AW500" i="87" s="1"/>
  <c r="AX500" i="87" s="1"/>
  <c r="AY500" i="87" s="1"/>
  <c r="AZ500" i="87" s="1"/>
  <c r="BA500" i="87" s="1"/>
  <c r="X499" i="87"/>
  <c r="Y499" i="87" s="1"/>
  <c r="AA499" i="87"/>
  <c r="AB499" i="87" s="1"/>
  <c r="Q499" i="87"/>
  <c r="W500" i="87"/>
  <c r="S500" i="87"/>
  <c r="L500" i="87"/>
  <c r="V500" i="87"/>
  <c r="R500" i="87"/>
  <c r="K500" i="87"/>
  <c r="A500" i="87"/>
  <c r="B502" i="87"/>
  <c r="CD501" i="87"/>
  <c r="CB501" i="87"/>
  <c r="BZ501" i="87"/>
  <c r="BX501" i="87"/>
  <c r="BV501" i="87"/>
  <c r="BT501" i="87"/>
  <c r="BR501" i="87"/>
  <c r="BP501" i="87"/>
  <c r="BN501" i="87"/>
  <c r="BL501" i="87"/>
  <c r="BJ501" i="87"/>
  <c r="BH501" i="87"/>
  <c r="Z501" i="87"/>
  <c r="BB501" i="87" s="1"/>
  <c r="P501" i="87"/>
  <c r="D501" i="87" s="1"/>
  <c r="C501" i="87"/>
  <c r="N501" i="87" s="1"/>
  <c r="CC501" i="87"/>
  <c r="CA501" i="87"/>
  <c r="BY501" i="87"/>
  <c r="BW501" i="87"/>
  <c r="BU501" i="87"/>
  <c r="BS501" i="87"/>
  <c r="BQ501" i="87"/>
  <c r="BO501" i="87"/>
  <c r="BM501" i="87"/>
  <c r="BK501" i="87"/>
  <c r="BI501" i="87"/>
  <c r="BG501" i="87"/>
  <c r="AE501" i="87"/>
  <c r="T498" i="87"/>
  <c r="A496" i="74"/>
  <c r="W496" i="74"/>
  <c r="X496" i="74" s="1"/>
  <c r="Y496" i="74" s="1"/>
  <c r="L477" i="74"/>
  <c r="Q478" i="74"/>
  <c r="CF497" i="74"/>
  <c r="E497" i="74" s="1"/>
  <c r="P497" i="74"/>
  <c r="D497" i="74" s="1"/>
  <c r="K487" i="74"/>
  <c r="R488" i="74"/>
  <c r="B610" i="74"/>
  <c r="CE498" i="74"/>
  <c r="Z499" i="74"/>
  <c r="BG499" i="74"/>
  <c r="BI499" i="74"/>
  <c r="BK499" i="74"/>
  <c r="BM499" i="74"/>
  <c r="BO499" i="74"/>
  <c r="BQ499" i="74"/>
  <c r="BS499" i="74"/>
  <c r="BU499" i="74"/>
  <c r="BW499" i="74"/>
  <c r="BY499" i="74"/>
  <c r="CA499" i="74"/>
  <c r="CC499" i="74"/>
  <c r="C499" i="74"/>
  <c r="N499" i="74" s="1"/>
  <c r="BH499" i="74"/>
  <c r="BJ499" i="74"/>
  <c r="BL499" i="74"/>
  <c r="BN499" i="74"/>
  <c r="BP499" i="74"/>
  <c r="BR499" i="74"/>
  <c r="BT499" i="74"/>
  <c r="BV499" i="74"/>
  <c r="BX499" i="74"/>
  <c r="BZ499" i="74"/>
  <c r="CB499" i="74"/>
  <c r="CD499" i="74"/>
  <c r="AA496" i="74"/>
  <c r="AB496" i="74" s="1"/>
  <c r="S497" i="74"/>
  <c r="J497" i="74" s="1"/>
  <c r="V497" i="74"/>
  <c r="A497" i="74"/>
  <c r="M496" i="74"/>
  <c r="U496" i="74"/>
  <c r="AD474" i="87" l="1"/>
  <c r="AC475" i="87"/>
  <c r="AA500" i="87"/>
  <c r="AB500" i="87" s="1"/>
  <c r="Q500" i="87"/>
  <c r="X500" i="87"/>
  <c r="Y500" i="87" s="1"/>
  <c r="T499" i="87"/>
  <c r="AG501" i="87"/>
  <c r="AH501" i="87" s="1"/>
  <c r="AI501" i="87" s="1"/>
  <c r="AJ501" i="87" s="1"/>
  <c r="AK501" i="87" s="1"/>
  <c r="AL501" i="87" s="1"/>
  <c r="AM501" i="87" s="1"/>
  <c r="AN501" i="87" s="1"/>
  <c r="AO501" i="87" s="1"/>
  <c r="AP501" i="87" s="1"/>
  <c r="AQ501" i="87" s="1"/>
  <c r="AR501" i="87" s="1"/>
  <c r="AS501" i="87" s="1"/>
  <c r="AT501" i="87" s="1"/>
  <c r="AU501" i="87" s="1"/>
  <c r="AV501" i="87" s="1"/>
  <c r="AW501" i="87" s="1"/>
  <c r="AX501" i="87" s="1"/>
  <c r="AY501" i="87" s="1"/>
  <c r="AZ501" i="87" s="1"/>
  <c r="BA501" i="87" s="1"/>
  <c r="V501" i="87"/>
  <c r="R501" i="87"/>
  <c r="K501" i="87"/>
  <c r="A501" i="87"/>
  <c r="W501" i="87"/>
  <c r="S501" i="87"/>
  <c r="L501" i="87"/>
  <c r="CE501" i="87"/>
  <c r="CF501" i="87" s="1"/>
  <c r="E501" i="87" s="1"/>
  <c r="CC502" i="87"/>
  <c r="CA502" i="87"/>
  <c r="BY502" i="87"/>
  <c r="BW502" i="87"/>
  <c r="BU502" i="87"/>
  <c r="BS502" i="87"/>
  <c r="BQ502" i="87"/>
  <c r="BO502" i="87"/>
  <c r="BM502" i="87"/>
  <c r="BK502" i="87"/>
  <c r="BI502" i="87"/>
  <c r="BG502" i="87"/>
  <c r="AE502" i="87"/>
  <c r="B503" i="87"/>
  <c r="CD502" i="87"/>
  <c r="CB502" i="87"/>
  <c r="BZ502" i="87"/>
  <c r="BX502" i="87"/>
  <c r="BV502" i="87"/>
  <c r="BT502" i="87"/>
  <c r="BR502" i="87"/>
  <c r="BP502" i="87"/>
  <c r="BN502" i="87"/>
  <c r="BL502" i="87"/>
  <c r="BJ502" i="87"/>
  <c r="BH502" i="87"/>
  <c r="CE502" i="87" s="1"/>
  <c r="Z502" i="87"/>
  <c r="BB502" i="87" s="1"/>
  <c r="P502" i="87"/>
  <c r="D502" i="87" s="1"/>
  <c r="C502" i="87"/>
  <c r="N502" i="87" s="1"/>
  <c r="U500" i="87"/>
  <c r="J500" i="87"/>
  <c r="W491" i="74"/>
  <c r="W493" i="74"/>
  <c r="W495" i="74"/>
  <c r="CF498" i="74"/>
  <c r="E498" i="74" s="1"/>
  <c r="P498" i="74"/>
  <c r="D498" i="74" s="1"/>
  <c r="K488" i="74"/>
  <c r="R489" i="74"/>
  <c r="W497" i="74"/>
  <c r="X497" i="74" s="1"/>
  <c r="Y497" i="74" s="1"/>
  <c r="Q479" i="74"/>
  <c r="L478" i="74"/>
  <c r="W492" i="74"/>
  <c r="W494" i="74"/>
  <c r="B611" i="74"/>
  <c r="AA497" i="74"/>
  <c r="AB497" i="74" s="1"/>
  <c r="M497" i="74"/>
  <c r="U497" i="74"/>
  <c r="S498" i="74"/>
  <c r="J498" i="74" s="1"/>
  <c r="V498" i="74"/>
  <c r="A498" i="74"/>
  <c r="CE499" i="74"/>
  <c r="Z500" i="74"/>
  <c r="BG500" i="74"/>
  <c r="BI500" i="74"/>
  <c r="BK500" i="74"/>
  <c r="BM500" i="74"/>
  <c r="BO500" i="74"/>
  <c r="BQ500" i="74"/>
  <c r="BS500" i="74"/>
  <c r="BU500" i="74"/>
  <c r="BW500" i="74"/>
  <c r="BY500" i="74"/>
  <c r="CA500" i="74"/>
  <c r="CC500" i="74"/>
  <c r="C500" i="74"/>
  <c r="N500" i="74" s="1"/>
  <c r="BH500" i="74"/>
  <c r="BJ500" i="74"/>
  <c r="BL500" i="74"/>
  <c r="BN500" i="74"/>
  <c r="BP500" i="74"/>
  <c r="BR500" i="74"/>
  <c r="BT500" i="74"/>
  <c r="BV500" i="74"/>
  <c r="BX500" i="74"/>
  <c r="BZ500" i="74"/>
  <c r="CB500" i="74"/>
  <c r="CD500" i="74"/>
  <c r="AD475" i="87" l="1"/>
  <c r="AC476" i="87"/>
  <c r="T500" i="87"/>
  <c r="B504" i="87"/>
  <c r="CD503" i="87"/>
  <c r="CB503" i="87"/>
  <c r="BZ503" i="87"/>
  <c r="BX503" i="87"/>
  <c r="BV503" i="87"/>
  <c r="BT503" i="87"/>
  <c r="BR503" i="87"/>
  <c r="BP503" i="87"/>
  <c r="BN503" i="87"/>
  <c r="BL503" i="87"/>
  <c r="BJ503" i="87"/>
  <c r="BH503" i="87"/>
  <c r="Z503" i="87"/>
  <c r="BB503" i="87" s="1"/>
  <c r="P503" i="87"/>
  <c r="D503" i="87" s="1"/>
  <c r="C503" i="87"/>
  <c r="N503" i="87" s="1"/>
  <c r="CC503" i="87"/>
  <c r="CA503" i="87"/>
  <c r="BY503" i="87"/>
  <c r="BW503" i="87"/>
  <c r="BU503" i="87"/>
  <c r="BS503" i="87"/>
  <c r="BQ503" i="87"/>
  <c r="BO503" i="87"/>
  <c r="BM503" i="87"/>
  <c r="BK503" i="87"/>
  <c r="BI503" i="87"/>
  <c r="BG503" i="87"/>
  <c r="AE503" i="87"/>
  <c r="U501" i="87"/>
  <c r="J501" i="87"/>
  <c r="AG502" i="87"/>
  <c r="AH502" i="87" s="1"/>
  <c r="AI502" i="87" s="1"/>
  <c r="AJ502" i="87" s="1"/>
  <c r="AK502" i="87" s="1"/>
  <c r="AL502" i="87" s="1"/>
  <c r="AM502" i="87" s="1"/>
  <c r="AN502" i="87" s="1"/>
  <c r="AO502" i="87" s="1"/>
  <c r="AP502" i="87" s="1"/>
  <c r="AQ502" i="87" s="1"/>
  <c r="AR502" i="87" s="1"/>
  <c r="AS502" i="87" s="1"/>
  <c r="AT502" i="87" s="1"/>
  <c r="AU502" i="87" s="1"/>
  <c r="AV502" i="87" s="1"/>
  <c r="AW502" i="87" s="1"/>
  <c r="AX502" i="87" s="1"/>
  <c r="AY502" i="87" s="1"/>
  <c r="AZ502" i="87" s="1"/>
  <c r="BA502" i="87" s="1"/>
  <c r="X501" i="87"/>
  <c r="Y501" i="87" s="1"/>
  <c r="AA501" i="87"/>
  <c r="AB501" i="87" s="1"/>
  <c r="Q501" i="87"/>
  <c r="W502" i="87"/>
  <c r="S502" i="87"/>
  <c r="L502" i="87"/>
  <c r="V502" i="87"/>
  <c r="R502" i="87"/>
  <c r="K502" i="87"/>
  <c r="A502" i="87"/>
  <c r="CF502" i="87"/>
  <c r="E502" i="87" s="1"/>
  <c r="CF499" i="74"/>
  <c r="E499" i="74" s="1"/>
  <c r="P499" i="74"/>
  <c r="D499" i="74" s="1"/>
  <c r="X494" i="74"/>
  <c r="Y494" i="74" s="1"/>
  <c r="AA494" i="74"/>
  <c r="AB494" i="74" s="1"/>
  <c r="X493" i="74"/>
  <c r="Y493" i="74" s="1"/>
  <c r="AA493" i="74"/>
  <c r="AB493" i="74" s="1"/>
  <c r="X492" i="74"/>
  <c r="Y492" i="74" s="1"/>
  <c r="AA492" i="74"/>
  <c r="AB492" i="74" s="1"/>
  <c r="Q480" i="74"/>
  <c r="L479" i="74"/>
  <c r="R490" i="74"/>
  <c r="K489" i="74"/>
  <c r="X495" i="74"/>
  <c r="Y495" i="74" s="1"/>
  <c r="AA495" i="74"/>
  <c r="AB495" i="74" s="1"/>
  <c r="X491" i="74"/>
  <c r="Y491" i="74" s="1"/>
  <c r="AA491" i="74"/>
  <c r="AB491" i="74" s="1"/>
  <c r="B612" i="74"/>
  <c r="CE500" i="74"/>
  <c r="Z501" i="74"/>
  <c r="BG501" i="74"/>
  <c r="BI501" i="74"/>
  <c r="BK501" i="74"/>
  <c r="BM501" i="74"/>
  <c r="BO501" i="74"/>
  <c r="BQ501" i="74"/>
  <c r="BS501" i="74"/>
  <c r="BU501" i="74"/>
  <c r="BW501" i="74"/>
  <c r="BY501" i="74"/>
  <c r="CA501" i="74"/>
  <c r="CC501" i="74"/>
  <c r="C501" i="74"/>
  <c r="N501" i="74" s="1"/>
  <c r="BH501" i="74"/>
  <c r="BJ501" i="74"/>
  <c r="BL501" i="74"/>
  <c r="BN501" i="74"/>
  <c r="BP501" i="74"/>
  <c r="BR501" i="74"/>
  <c r="BT501" i="74"/>
  <c r="BV501" i="74"/>
  <c r="BX501" i="74"/>
  <c r="BZ501" i="74"/>
  <c r="CB501" i="74"/>
  <c r="CD501" i="74"/>
  <c r="S499" i="74"/>
  <c r="J499" i="74" s="1"/>
  <c r="V499" i="74"/>
  <c r="A499" i="74"/>
  <c r="M498" i="74"/>
  <c r="U498" i="74"/>
  <c r="AD476" i="87" l="1"/>
  <c r="AC477" i="87"/>
  <c r="U502" i="87"/>
  <c r="J502" i="87"/>
  <c r="T501" i="87"/>
  <c r="AA502" i="87"/>
  <c r="AB502" i="87" s="1"/>
  <c r="Q502" i="87"/>
  <c r="X502" i="87"/>
  <c r="Y502" i="87" s="1"/>
  <c r="AG503" i="87"/>
  <c r="AH503" i="87" s="1"/>
  <c r="AI503" i="87" s="1"/>
  <c r="AJ503" i="87" s="1"/>
  <c r="AK503" i="87" s="1"/>
  <c r="AL503" i="87" s="1"/>
  <c r="AM503" i="87" s="1"/>
  <c r="AN503" i="87" s="1"/>
  <c r="AO503" i="87" s="1"/>
  <c r="AP503" i="87" s="1"/>
  <c r="AQ503" i="87" s="1"/>
  <c r="AR503" i="87" s="1"/>
  <c r="AS503" i="87" s="1"/>
  <c r="AT503" i="87" s="1"/>
  <c r="AU503" i="87" s="1"/>
  <c r="AV503" i="87" s="1"/>
  <c r="AW503" i="87" s="1"/>
  <c r="AX503" i="87" s="1"/>
  <c r="AY503" i="87" s="1"/>
  <c r="AZ503" i="87" s="1"/>
  <c r="BA503" i="87" s="1"/>
  <c r="V503" i="87"/>
  <c r="R503" i="87"/>
  <c r="K503" i="87"/>
  <c r="A503" i="87"/>
  <c r="W503" i="87"/>
  <c r="S503" i="87"/>
  <c r="L503" i="87"/>
  <c r="CE503" i="87"/>
  <c r="CF503" i="87" s="1"/>
  <c r="E503" i="87" s="1"/>
  <c r="CC504" i="87"/>
  <c r="CA504" i="87"/>
  <c r="BY504" i="87"/>
  <c r="BW504" i="87"/>
  <c r="BU504" i="87"/>
  <c r="BS504" i="87"/>
  <c r="BQ504" i="87"/>
  <c r="BO504" i="87"/>
  <c r="BM504" i="87"/>
  <c r="BK504" i="87"/>
  <c r="BI504" i="87"/>
  <c r="BG504" i="87"/>
  <c r="AE504" i="87"/>
  <c r="B505" i="87"/>
  <c r="CD504" i="87"/>
  <c r="CB504" i="87"/>
  <c r="BZ504" i="87"/>
  <c r="BX504" i="87"/>
  <c r="BV504" i="87"/>
  <c r="BT504" i="87"/>
  <c r="BR504" i="87"/>
  <c r="BP504" i="87"/>
  <c r="BN504" i="87"/>
  <c r="BL504" i="87"/>
  <c r="BJ504" i="87"/>
  <c r="BH504" i="87"/>
  <c r="CE504" i="87" s="1"/>
  <c r="Z504" i="87"/>
  <c r="BB504" i="87" s="1"/>
  <c r="P504" i="87"/>
  <c r="D504" i="87" s="1"/>
  <c r="C504" i="87"/>
  <c r="N504" i="87" s="1"/>
  <c r="CF500" i="74"/>
  <c r="E500" i="74" s="1"/>
  <c r="P500" i="74"/>
  <c r="D500" i="74" s="1"/>
  <c r="K490" i="74"/>
  <c r="R491" i="74"/>
  <c r="L480" i="74"/>
  <c r="Q481" i="74"/>
  <c r="B613" i="74"/>
  <c r="M499" i="74"/>
  <c r="U499" i="74"/>
  <c r="S500" i="74"/>
  <c r="J500" i="74" s="1"/>
  <c r="V500" i="74"/>
  <c r="A500" i="74"/>
  <c r="CE501" i="74"/>
  <c r="Z502" i="74"/>
  <c r="BG502" i="74"/>
  <c r="BI502" i="74"/>
  <c r="BK502" i="74"/>
  <c r="BM502" i="74"/>
  <c r="BO502" i="74"/>
  <c r="BQ502" i="74"/>
  <c r="BS502" i="74"/>
  <c r="BU502" i="74"/>
  <c r="BW502" i="74"/>
  <c r="BY502" i="74"/>
  <c r="CA502" i="74"/>
  <c r="CC502" i="74"/>
  <c r="C502" i="74"/>
  <c r="N502" i="74" s="1"/>
  <c r="BH502" i="74"/>
  <c r="BJ502" i="74"/>
  <c r="BL502" i="74"/>
  <c r="BN502" i="74"/>
  <c r="BP502" i="74"/>
  <c r="BR502" i="74"/>
  <c r="BT502" i="74"/>
  <c r="BV502" i="74"/>
  <c r="BX502" i="74"/>
  <c r="BZ502" i="74"/>
  <c r="CB502" i="74"/>
  <c r="CD502" i="74"/>
  <c r="AD477" i="87" l="1"/>
  <c r="AC478" i="87"/>
  <c r="W504" i="87"/>
  <c r="S504" i="87"/>
  <c r="L504" i="87"/>
  <c r="V504" i="87"/>
  <c r="R504" i="87"/>
  <c r="K504" i="87"/>
  <c r="A504" i="87"/>
  <c r="B506" i="87"/>
  <c r="CD505" i="87"/>
  <c r="CB505" i="87"/>
  <c r="BZ505" i="87"/>
  <c r="BX505" i="87"/>
  <c r="BV505" i="87"/>
  <c r="BT505" i="87"/>
  <c r="BR505" i="87"/>
  <c r="BP505" i="87"/>
  <c r="BN505" i="87"/>
  <c r="BL505" i="87"/>
  <c r="BJ505" i="87"/>
  <c r="BH505" i="87"/>
  <c r="Z505" i="87"/>
  <c r="BB505" i="87" s="1"/>
  <c r="P505" i="87"/>
  <c r="D505" i="87" s="1"/>
  <c r="C505" i="87"/>
  <c r="N505" i="87" s="1"/>
  <c r="CC505" i="87"/>
  <c r="CA505" i="87"/>
  <c r="BY505" i="87"/>
  <c r="BW505" i="87"/>
  <c r="BU505" i="87"/>
  <c r="BS505" i="87"/>
  <c r="BQ505" i="87"/>
  <c r="BO505" i="87"/>
  <c r="BM505" i="87"/>
  <c r="BK505" i="87"/>
  <c r="BI505" i="87"/>
  <c r="BG505" i="87"/>
  <c r="AE505" i="87"/>
  <c r="T502" i="87"/>
  <c r="CF504" i="87"/>
  <c r="E504" i="87" s="1"/>
  <c r="U503" i="87"/>
  <c r="J503" i="87"/>
  <c r="AG504" i="87"/>
  <c r="AH504" i="87" s="1"/>
  <c r="AI504" i="87" s="1"/>
  <c r="AJ504" i="87" s="1"/>
  <c r="AK504" i="87" s="1"/>
  <c r="AL504" i="87" s="1"/>
  <c r="AM504" i="87" s="1"/>
  <c r="AN504" i="87" s="1"/>
  <c r="AO504" i="87" s="1"/>
  <c r="AP504" i="87" s="1"/>
  <c r="AQ504" i="87" s="1"/>
  <c r="AR504" i="87" s="1"/>
  <c r="AS504" i="87" s="1"/>
  <c r="AT504" i="87" s="1"/>
  <c r="AU504" i="87" s="1"/>
  <c r="AV504" i="87" s="1"/>
  <c r="AW504" i="87" s="1"/>
  <c r="AX504" i="87" s="1"/>
  <c r="AY504" i="87" s="1"/>
  <c r="AZ504" i="87" s="1"/>
  <c r="BA504" i="87" s="1"/>
  <c r="X503" i="87"/>
  <c r="Y503" i="87" s="1"/>
  <c r="AA503" i="87"/>
  <c r="AB503" i="87" s="1"/>
  <c r="Q503" i="87"/>
  <c r="L481" i="74"/>
  <c r="Q482" i="74"/>
  <c r="K491" i="74"/>
  <c r="R492" i="74"/>
  <c r="CF501" i="74"/>
  <c r="E501" i="74" s="1"/>
  <c r="P501" i="74"/>
  <c r="D501" i="74" s="1"/>
  <c r="S501" i="74" s="1"/>
  <c r="J501" i="74" s="1"/>
  <c r="B614" i="74"/>
  <c r="CE502" i="74"/>
  <c r="Z503" i="74"/>
  <c r="BG503" i="74"/>
  <c r="BI503" i="74"/>
  <c r="BK503" i="74"/>
  <c r="BM503" i="74"/>
  <c r="BO503" i="74"/>
  <c r="BQ503" i="74"/>
  <c r="BS503" i="74"/>
  <c r="BU503" i="74"/>
  <c r="BW503" i="74"/>
  <c r="BY503" i="74"/>
  <c r="CA503" i="74"/>
  <c r="CC503" i="74"/>
  <c r="C503" i="74"/>
  <c r="N503" i="74" s="1"/>
  <c r="BH503" i="74"/>
  <c r="BJ503" i="74"/>
  <c r="BL503" i="74"/>
  <c r="BN503" i="74"/>
  <c r="BP503" i="74"/>
  <c r="BR503" i="74"/>
  <c r="BT503" i="74"/>
  <c r="BV503" i="74"/>
  <c r="BX503" i="74"/>
  <c r="BZ503" i="74"/>
  <c r="CB503" i="74"/>
  <c r="CD503" i="74"/>
  <c r="V501" i="74"/>
  <c r="M500" i="74"/>
  <c r="U500" i="74"/>
  <c r="AD478" i="87" l="1"/>
  <c r="AC479" i="87"/>
  <c r="AG505" i="87"/>
  <c r="AH505" i="87" s="1"/>
  <c r="AI505" i="87" s="1"/>
  <c r="AJ505" i="87" s="1"/>
  <c r="AK505" i="87" s="1"/>
  <c r="AL505" i="87" s="1"/>
  <c r="AM505" i="87" s="1"/>
  <c r="AN505" i="87" s="1"/>
  <c r="AO505" i="87" s="1"/>
  <c r="AP505" i="87" s="1"/>
  <c r="AQ505" i="87" s="1"/>
  <c r="AR505" i="87" s="1"/>
  <c r="AS505" i="87" s="1"/>
  <c r="AT505" i="87" s="1"/>
  <c r="AU505" i="87" s="1"/>
  <c r="AV505" i="87" s="1"/>
  <c r="AW505" i="87" s="1"/>
  <c r="AX505" i="87" s="1"/>
  <c r="AY505" i="87" s="1"/>
  <c r="AZ505" i="87" s="1"/>
  <c r="BA505" i="87" s="1"/>
  <c r="V505" i="87"/>
  <c r="R505" i="87"/>
  <c r="K505" i="87"/>
  <c r="A505" i="87"/>
  <c r="W505" i="87"/>
  <c r="S505" i="87"/>
  <c r="L505" i="87"/>
  <c r="CE505" i="87"/>
  <c r="CC506" i="87"/>
  <c r="CA506" i="87"/>
  <c r="BY506" i="87"/>
  <c r="BW506" i="87"/>
  <c r="BU506" i="87"/>
  <c r="BS506" i="87"/>
  <c r="BQ506" i="87"/>
  <c r="BO506" i="87"/>
  <c r="BM506" i="87"/>
  <c r="BK506" i="87"/>
  <c r="BI506" i="87"/>
  <c r="BG506" i="87"/>
  <c r="AE506" i="87"/>
  <c r="B507" i="87"/>
  <c r="CD506" i="87"/>
  <c r="CB506" i="87"/>
  <c r="BZ506" i="87"/>
  <c r="BX506" i="87"/>
  <c r="BV506" i="87"/>
  <c r="BT506" i="87"/>
  <c r="BR506" i="87"/>
  <c r="BP506" i="87"/>
  <c r="BN506" i="87"/>
  <c r="BL506" i="87"/>
  <c r="BJ506" i="87"/>
  <c r="BH506" i="87"/>
  <c r="CE506" i="87" s="1"/>
  <c r="Z506" i="87"/>
  <c r="BB506" i="87" s="1"/>
  <c r="P506" i="87"/>
  <c r="D506" i="87" s="1"/>
  <c r="C506" i="87"/>
  <c r="N506" i="87" s="1"/>
  <c r="U504" i="87"/>
  <c r="J504" i="87"/>
  <c r="T503" i="87"/>
  <c r="CF505" i="87"/>
  <c r="E505" i="87" s="1"/>
  <c r="AA504" i="87"/>
  <c r="AB504" i="87" s="1"/>
  <c r="Q504" i="87"/>
  <c r="X504" i="87"/>
  <c r="Y504" i="87" s="1"/>
  <c r="A501" i="74"/>
  <c r="CF502" i="74"/>
  <c r="E502" i="74" s="1"/>
  <c r="P502" i="74"/>
  <c r="D502" i="74" s="1"/>
  <c r="V502" i="74" s="1"/>
  <c r="K492" i="74"/>
  <c r="R493" i="74"/>
  <c r="Q483" i="74"/>
  <c r="L482" i="74"/>
  <c r="B615" i="74"/>
  <c r="M501" i="74"/>
  <c r="U501" i="74"/>
  <c r="S502" i="74"/>
  <c r="J502" i="74" s="1"/>
  <c r="A502" i="74"/>
  <c r="CE503" i="74"/>
  <c r="Z504" i="74"/>
  <c r="BG504" i="74"/>
  <c r="BI504" i="74"/>
  <c r="BK504" i="74"/>
  <c r="BM504" i="74"/>
  <c r="BO504" i="74"/>
  <c r="BQ504" i="74"/>
  <c r="BS504" i="74"/>
  <c r="BU504" i="74"/>
  <c r="BW504" i="74"/>
  <c r="BY504" i="74"/>
  <c r="CA504" i="74"/>
  <c r="CC504" i="74"/>
  <c r="C504" i="74"/>
  <c r="N504" i="74" s="1"/>
  <c r="BH504" i="74"/>
  <c r="BJ504" i="74"/>
  <c r="BL504" i="74"/>
  <c r="BN504" i="74"/>
  <c r="BP504" i="74"/>
  <c r="BR504" i="74"/>
  <c r="BT504" i="74"/>
  <c r="BV504" i="74"/>
  <c r="BX504" i="74"/>
  <c r="BZ504" i="74"/>
  <c r="CB504" i="74"/>
  <c r="CD504" i="74"/>
  <c r="AD479" i="87" l="1"/>
  <c r="AC480" i="87"/>
  <c r="W506" i="87"/>
  <c r="S506" i="87"/>
  <c r="L506" i="87"/>
  <c r="V506" i="87"/>
  <c r="R506" i="87"/>
  <c r="K506" i="87"/>
  <c r="A506" i="87"/>
  <c r="B508" i="87"/>
  <c r="CD507" i="87"/>
  <c r="CB507" i="87"/>
  <c r="BZ507" i="87"/>
  <c r="BX507" i="87"/>
  <c r="BV507" i="87"/>
  <c r="BT507" i="87"/>
  <c r="BR507" i="87"/>
  <c r="BP507" i="87"/>
  <c r="BN507" i="87"/>
  <c r="BL507" i="87"/>
  <c r="BJ507" i="87"/>
  <c r="BH507" i="87"/>
  <c r="Z507" i="87"/>
  <c r="BB507" i="87" s="1"/>
  <c r="P507" i="87"/>
  <c r="D507" i="87" s="1"/>
  <c r="C507" i="87"/>
  <c r="N507" i="87" s="1"/>
  <c r="CC507" i="87"/>
  <c r="CA507" i="87"/>
  <c r="BY507" i="87"/>
  <c r="BW507" i="87"/>
  <c r="BU507" i="87"/>
  <c r="BS507" i="87"/>
  <c r="BQ507" i="87"/>
  <c r="BO507" i="87"/>
  <c r="BM507" i="87"/>
  <c r="BK507" i="87"/>
  <c r="BI507" i="87"/>
  <c r="BG507" i="87"/>
  <c r="AE507" i="87"/>
  <c r="U505" i="87"/>
  <c r="J505" i="87"/>
  <c r="CF506" i="87"/>
  <c r="E506" i="87" s="1"/>
  <c r="T504" i="87"/>
  <c r="AG506" i="87"/>
  <c r="AH506" i="87" s="1"/>
  <c r="AI506" i="87" s="1"/>
  <c r="AJ506" i="87" s="1"/>
  <c r="AK506" i="87" s="1"/>
  <c r="AL506" i="87" s="1"/>
  <c r="AM506" i="87" s="1"/>
  <c r="AN506" i="87" s="1"/>
  <c r="AO506" i="87" s="1"/>
  <c r="AP506" i="87" s="1"/>
  <c r="AQ506" i="87" s="1"/>
  <c r="AR506" i="87" s="1"/>
  <c r="AS506" i="87" s="1"/>
  <c r="AT506" i="87" s="1"/>
  <c r="AU506" i="87" s="1"/>
  <c r="AV506" i="87" s="1"/>
  <c r="AW506" i="87" s="1"/>
  <c r="AX506" i="87" s="1"/>
  <c r="AY506" i="87" s="1"/>
  <c r="AZ506" i="87" s="1"/>
  <c r="BA506" i="87" s="1"/>
  <c r="X505" i="87"/>
  <c r="Y505" i="87" s="1"/>
  <c r="AA505" i="87"/>
  <c r="AB505" i="87" s="1"/>
  <c r="Q505" i="87"/>
  <c r="K493" i="74"/>
  <c r="R494" i="74"/>
  <c r="BB497" i="74"/>
  <c r="BB496" i="74" s="1"/>
  <c r="BB495" i="74" s="1"/>
  <c r="BB494" i="74" s="1"/>
  <c r="BB493" i="74" s="1"/>
  <c r="BB492" i="74" s="1"/>
  <c r="BB491" i="74" s="1"/>
  <c r="CF503" i="74"/>
  <c r="E503" i="74" s="1"/>
  <c r="P503" i="74"/>
  <c r="D503" i="74" s="1"/>
  <c r="S503" i="74" s="1"/>
  <c r="J503" i="74" s="1"/>
  <c r="Q484" i="74"/>
  <c r="L483" i="74"/>
  <c r="B616" i="74"/>
  <c r="CE504" i="74"/>
  <c r="Z505" i="74"/>
  <c r="BG505" i="74"/>
  <c r="BI505" i="74"/>
  <c r="BK505" i="74"/>
  <c r="BM505" i="74"/>
  <c r="BO505" i="74"/>
  <c r="BQ505" i="74"/>
  <c r="BS505" i="74"/>
  <c r="BU505" i="74"/>
  <c r="BW505" i="74"/>
  <c r="BY505" i="74"/>
  <c r="CA505" i="74"/>
  <c r="CC505" i="74"/>
  <c r="C505" i="74"/>
  <c r="N505" i="74" s="1"/>
  <c r="BH505" i="74"/>
  <c r="BJ505" i="74"/>
  <c r="BL505" i="74"/>
  <c r="BN505" i="74"/>
  <c r="BP505" i="74"/>
  <c r="BR505" i="74"/>
  <c r="BT505" i="74"/>
  <c r="BV505" i="74"/>
  <c r="BX505" i="74"/>
  <c r="BZ505" i="74"/>
  <c r="CB505" i="74"/>
  <c r="CD505" i="74"/>
  <c r="M502" i="74"/>
  <c r="U502" i="74"/>
  <c r="AD480" i="87" l="1"/>
  <c r="AC481" i="87"/>
  <c r="AG507" i="87"/>
  <c r="AH507" i="87" s="1"/>
  <c r="AI507" i="87" s="1"/>
  <c r="AJ507" i="87" s="1"/>
  <c r="AK507" i="87" s="1"/>
  <c r="AL507" i="87" s="1"/>
  <c r="AM507" i="87" s="1"/>
  <c r="AN507" i="87" s="1"/>
  <c r="AO507" i="87" s="1"/>
  <c r="AP507" i="87" s="1"/>
  <c r="AQ507" i="87" s="1"/>
  <c r="AR507" i="87" s="1"/>
  <c r="AS507" i="87" s="1"/>
  <c r="AT507" i="87" s="1"/>
  <c r="AU507" i="87" s="1"/>
  <c r="AV507" i="87" s="1"/>
  <c r="AW507" i="87" s="1"/>
  <c r="AX507" i="87" s="1"/>
  <c r="AY507" i="87" s="1"/>
  <c r="AZ507" i="87" s="1"/>
  <c r="BA507" i="87" s="1"/>
  <c r="V507" i="87"/>
  <c r="R507" i="87"/>
  <c r="K507" i="87"/>
  <c r="A507" i="87"/>
  <c r="W507" i="87"/>
  <c r="S507" i="87"/>
  <c r="L507" i="87"/>
  <c r="CE507" i="87"/>
  <c r="CC508" i="87"/>
  <c r="CA508" i="87"/>
  <c r="BY508" i="87"/>
  <c r="BW508" i="87"/>
  <c r="BU508" i="87"/>
  <c r="BS508" i="87"/>
  <c r="BQ508" i="87"/>
  <c r="BO508" i="87"/>
  <c r="BM508" i="87"/>
  <c r="BK508" i="87"/>
  <c r="BI508" i="87"/>
  <c r="BG508" i="87"/>
  <c r="AE508" i="87"/>
  <c r="B509" i="87"/>
  <c r="CD508" i="87"/>
  <c r="CB508" i="87"/>
  <c r="BZ508" i="87"/>
  <c r="BX508" i="87"/>
  <c r="BV508" i="87"/>
  <c r="BT508" i="87"/>
  <c r="BR508" i="87"/>
  <c r="BP508" i="87"/>
  <c r="BN508" i="87"/>
  <c r="BL508" i="87"/>
  <c r="BJ508" i="87"/>
  <c r="BH508" i="87"/>
  <c r="CE508" i="87" s="1"/>
  <c r="Z508" i="87"/>
  <c r="BB508" i="87" s="1"/>
  <c r="P508" i="87"/>
  <c r="D508" i="87" s="1"/>
  <c r="C508" i="87"/>
  <c r="N508" i="87" s="1"/>
  <c r="U506" i="87"/>
  <c r="J506" i="87"/>
  <c r="T505" i="87"/>
  <c r="CF507" i="87"/>
  <c r="E507" i="87" s="1"/>
  <c r="AA506" i="87"/>
  <c r="AB506" i="87" s="1"/>
  <c r="Q506" i="87"/>
  <c r="X506" i="87"/>
  <c r="Y506" i="87" s="1"/>
  <c r="V503" i="74"/>
  <c r="A503" i="74"/>
  <c r="CF504" i="74"/>
  <c r="E504" i="74" s="1"/>
  <c r="P504" i="74"/>
  <c r="D504" i="74" s="1"/>
  <c r="Q485" i="74"/>
  <c r="L484" i="74"/>
  <c r="W503" i="74"/>
  <c r="X503" i="74" s="1"/>
  <c r="Y503" i="74" s="1"/>
  <c r="K494" i="74"/>
  <c r="R495" i="74"/>
  <c r="B617" i="74"/>
  <c r="AA503" i="74"/>
  <c r="AB503" i="74" s="1"/>
  <c r="M503" i="74"/>
  <c r="U503" i="74"/>
  <c r="S504" i="74"/>
  <c r="J504" i="74" s="1"/>
  <c r="V504" i="74"/>
  <c r="W502" i="74" s="1"/>
  <c r="A504" i="74"/>
  <c r="CE505" i="74"/>
  <c r="Z506" i="74"/>
  <c r="BG506" i="74"/>
  <c r="BI506" i="74"/>
  <c r="BK506" i="74"/>
  <c r="BM506" i="74"/>
  <c r="BO506" i="74"/>
  <c r="BQ506" i="74"/>
  <c r="BS506" i="74"/>
  <c r="BU506" i="74"/>
  <c r="BW506" i="74"/>
  <c r="BY506" i="74"/>
  <c r="CA506" i="74"/>
  <c r="CC506" i="74"/>
  <c r="C506" i="74"/>
  <c r="N506" i="74" s="1"/>
  <c r="BH506" i="74"/>
  <c r="BJ506" i="74"/>
  <c r="BL506" i="74"/>
  <c r="BN506" i="74"/>
  <c r="BP506" i="74"/>
  <c r="BR506" i="74"/>
  <c r="BT506" i="74"/>
  <c r="BV506" i="74"/>
  <c r="BX506" i="74"/>
  <c r="BZ506" i="74"/>
  <c r="CB506" i="74"/>
  <c r="CD506" i="74"/>
  <c r="AD481" i="87" l="1"/>
  <c r="AC482" i="87"/>
  <c r="B510" i="87"/>
  <c r="CD509" i="87"/>
  <c r="CB509" i="87"/>
  <c r="BZ509" i="87"/>
  <c r="BX509" i="87"/>
  <c r="BV509" i="87"/>
  <c r="BT509" i="87"/>
  <c r="BR509" i="87"/>
  <c r="BP509" i="87"/>
  <c r="BN509" i="87"/>
  <c r="BL509" i="87"/>
  <c r="BJ509" i="87"/>
  <c r="BH509" i="87"/>
  <c r="Z509" i="87"/>
  <c r="BB509" i="87" s="1"/>
  <c r="P509" i="87"/>
  <c r="D509" i="87" s="1"/>
  <c r="C509" i="87"/>
  <c r="N509" i="87" s="1"/>
  <c r="CC509" i="87"/>
  <c r="CA509" i="87"/>
  <c r="BY509" i="87"/>
  <c r="BW509" i="87"/>
  <c r="BU509" i="87"/>
  <c r="BS509" i="87"/>
  <c r="BQ509" i="87"/>
  <c r="BO509" i="87"/>
  <c r="BM509" i="87"/>
  <c r="BK509" i="87"/>
  <c r="BI509" i="87"/>
  <c r="BG509" i="87"/>
  <c r="AE509" i="87"/>
  <c r="U507" i="87"/>
  <c r="J507" i="87"/>
  <c r="W508" i="87"/>
  <c r="S508" i="87"/>
  <c r="L508" i="87"/>
  <c r="V508" i="87"/>
  <c r="R508" i="87"/>
  <c r="K508" i="87"/>
  <c r="A508" i="87"/>
  <c r="CF508" i="87"/>
  <c r="E508" i="87" s="1"/>
  <c r="T506" i="87"/>
  <c r="AG508" i="87"/>
  <c r="AH508" i="87" s="1"/>
  <c r="AI508" i="87" s="1"/>
  <c r="AJ508" i="87" s="1"/>
  <c r="AK508" i="87" s="1"/>
  <c r="AL508" i="87" s="1"/>
  <c r="AM508" i="87" s="1"/>
  <c r="AN508" i="87" s="1"/>
  <c r="AO508" i="87" s="1"/>
  <c r="AP508" i="87" s="1"/>
  <c r="AQ508" i="87" s="1"/>
  <c r="AR508" i="87" s="1"/>
  <c r="AS508" i="87" s="1"/>
  <c r="AT508" i="87" s="1"/>
  <c r="AU508" i="87" s="1"/>
  <c r="AV508" i="87" s="1"/>
  <c r="AW508" i="87" s="1"/>
  <c r="AX508" i="87" s="1"/>
  <c r="AY508" i="87" s="1"/>
  <c r="AZ508" i="87" s="1"/>
  <c r="BA508" i="87" s="1"/>
  <c r="X507" i="87"/>
  <c r="Y507" i="87" s="1"/>
  <c r="AA507" i="87"/>
  <c r="AB507" i="87" s="1"/>
  <c r="Q507" i="87"/>
  <c r="X502" i="74"/>
  <c r="Y502" i="74" s="1"/>
  <c r="AA502" i="74"/>
  <c r="AB502" i="74" s="1"/>
  <c r="CF505" i="74"/>
  <c r="E505" i="74" s="1"/>
  <c r="P505" i="74"/>
  <c r="D505" i="74" s="1"/>
  <c r="K495" i="74"/>
  <c r="R496" i="74"/>
  <c r="W498" i="74"/>
  <c r="W499" i="74"/>
  <c r="W501" i="74"/>
  <c r="L485" i="74"/>
  <c r="Q486" i="74"/>
  <c r="W504" i="74"/>
  <c r="X504" i="74" s="1"/>
  <c r="Y504" i="74" s="1"/>
  <c r="W500" i="74"/>
  <c r="B618" i="74"/>
  <c r="CE506" i="74"/>
  <c r="Z507" i="74"/>
  <c r="BG507" i="74"/>
  <c r="BI507" i="74"/>
  <c r="BK507" i="74"/>
  <c r="BM507" i="74"/>
  <c r="BO507" i="74"/>
  <c r="BQ507" i="74"/>
  <c r="BS507" i="74"/>
  <c r="BU507" i="74"/>
  <c r="BW507" i="74"/>
  <c r="BY507" i="74"/>
  <c r="CA507" i="74"/>
  <c r="CC507" i="74"/>
  <c r="C507" i="74"/>
  <c r="N507" i="74" s="1"/>
  <c r="BH507" i="74"/>
  <c r="BJ507" i="74"/>
  <c r="BL507" i="74"/>
  <c r="BN507" i="74"/>
  <c r="BP507" i="74"/>
  <c r="BR507" i="74"/>
  <c r="BT507" i="74"/>
  <c r="BV507" i="74"/>
  <c r="BX507" i="74"/>
  <c r="BZ507" i="74"/>
  <c r="CB507" i="74"/>
  <c r="CD507" i="74"/>
  <c r="AA504" i="74"/>
  <c r="AB504" i="74" s="1"/>
  <c r="S505" i="74"/>
  <c r="J505" i="74" s="1"/>
  <c r="V505" i="74"/>
  <c r="A505" i="74"/>
  <c r="M504" i="74"/>
  <c r="U504" i="74"/>
  <c r="AD482" i="87" l="1"/>
  <c r="AC483" i="87"/>
  <c r="AA508" i="87"/>
  <c r="AB508" i="87" s="1"/>
  <c r="Q508" i="87"/>
  <c r="X508" i="87"/>
  <c r="Y508" i="87" s="1"/>
  <c r="U508" i="87"/>
  <c r="J508" i="87"/>
  <c r="T507" i="87"/>
  <c r="AG509" i="87"/>
  <c r="AH509" i="87" s="1"/>
  <c r="AI509" i="87" s="1"/>
  <c r="AJ509" i="87" s="1"/>
  <c r="AK509" i="87" s="1"/>
  <c r="AL509" i="87" s="1"/>
  <c r="AM509" i="87" s="1"/>
  <c r="AN509" i="87" s="1"/>
  <c r="AO509" i="87" s="1"/>
  <c r="AP509" i="87" s="1"/>
  <c r="AQ509" i="87" s="1"/>
  <c r="AR509" i="87" s="1"/>
  <c r="AS509" i="87" s="1"/>
  <c r="AT509" i="87" s="1"/>
  <c r="AU509" i="87" s="1"/>
  <c r="AV509" i="87" s="1"/>
  <c r="AW509" i="87" s="1"/>
  <c r="AX509" i="87" s="1"/>
  <c r="AY509" i="87" s="1"/>
  <c r="AZ509" i="87" s="1"/>
  <c r="BA509" i="87" s="1"/>
  <c r="V509" i="87"/>
  <c r="R509" i="87"/>
  <c r="K509" i="87"/>
  <c r="A509" i="87"/>
  <c r="W509" i="87"/>
  <c r="S509" i="87"/>
  <c r="L509" i="87"/>
  <c r="CE509" i="87"/>
  <c r="CF509" i="87" s="1"/>
  <c r="E509" i="87" s="1"/>
  <c r="CC510" i="87"/>
  <c r="CA510" i="87"/>
  <c r="BY510" i="87"/>
  <c r="BW510" i="87"/>
  <c r="BU510" i="87"/>
  <c r="BS510" i="87"/>
  <c r="BQ510" i="87"/>
  <c r="BO510" i="87"/>
  <c r="BM510" i="87"/>
  <c r="BK510" i="87"/>
  <c r="BI510" i="87"/>
  <c r="BG510" i="87"/>
  <c r="AE510" i="87"/>
  <c r="B511" i="87"/>
  <c r="CD510" i="87"/>
  <c r="CB510" i="87"/>
  <c r="BZ510" i="87"/>
  <c r="BX510" i="87"/>
  <c r="BV510" i="87"/>
  <c r="BT510" i="87"/>
  <c r="BR510" i="87"/>
  <c r="BP510" i="87"/>
  <c r="BN510" i="87"/>
  <c r="BL510" i="87"/>
  <c r="BJ510" i="87"/>
  <c r="BH510" i="87"/>
  <c r="CE510" i="87" s="1"/>
  <c r="Z510" i="87"/>
  <c r="BB510" i="87" s="1"/>
  <c r="P510" i="87"/>
  <c r="D510" i="87" s="1"/>
  <c r="C510" i="87"/>
  <c r="N510" i="87" s="1"/>
  <c r="X499" i="74"/>
  <c r="Y499" i="74" s="1"/>
  <c r="AA499" i="74"/>
  <c r="AB499" i="74" s="1"/>
  <c r="K496" i="74"/>
  <c r="R497" i="74"/>
  <c r="CF506" i="74"/>
  <c r="E506" i="74" s="1"/>
  <c r="P506" i="74"/>
  <c r="D506" i="74" s="1"/>
  <c r="X500" i="74"/>
  <c r="Y500" i="74" s="1"/>
  <c r="AA500" i="74"/>
  <c r="AB500" i="74" s="1"/>
  <c r="L486" i="74"/>
  <c r="Q487" i="74"/>
  <c r="X501" i="74"/>
  <c r="Y501" i="74" s="1"/>
  <c r="AA501" i="74"/>
  <c r="AB501" i="74" s="1"/>
  <c r="X498" i="74"/>
  <c r="Y498" i="74" s="1"/>
  <c r="AA498" i="74"/>
  <c r="AB498" i="74" s="1"/>
  <c r="B619" i="74"/>
  <c r="M505" i="74"/>
  <c r="U505" i="74"/>
  <c r="S506" i="74"/>
  <c r="J506" i="74" s="1"/>
  <c r="V506" i="74"/>
  <c r="A506" i="74"/>
  <c r="CE507" i="74"/>
  <c r="Z508" i="74"/>
  <c r="BG508" i="74"/>
  <c r="BI508" i="74"/>
  <c r="BK508" i="74"/>
  <c r="BM508" i="74"/>
  <c r="BO508" i="74"/>
  <c r="BQ508" i="74"/>
  <c r="BS508" i="74"/>
  <c r="BU508" i="74"/>
  <c r="BW508" i="74"/>
  <c r="BY508" i="74"/>
  <c r="CA508" i="74"/>
  <c r="CC508" i="74"/>
  <c r="C508" i="74"/>
  <c r="N508" i="74" s="1"/>
  <c r="BH508" i="74"/>
  <c r="BJ508" i="74"/>
  <c r="BL508" i="74"/>
  <c r="BN508" i="74"/>
  <c r="BP508" i="74"/>
  <c r="BR508" i="74"/>
  <c r="BT508" i="74"/>
  <c r="BV508" i="74"/>
  <c r="BX508" i="74"/>
  <c r="BZ508" i="74"/>
  <c r="CB508" i="74"/>
  <c r="CD508" i="74"/>
  <c r="AD483" i="87" l="1"/>
  <c r="AC484" i="87"/>
  <c r="W510" i="87"/>
  <c r="S510" i="87"/>
  <c r="L510" i="87"/>
  <c r="V510" i="87"/>
  <c r="R510" i="87"/>
  <c r="K510" i="87"/>
  <c r="A510" i="87"/>
  <c r="B512" i="87"/>
  <c r="CD511" i="87"/>
  <c r="CB511" i="87"/>
  <c r="BZ511" i="87"/>
  <c r="BX511" i="87"/>
  <c r="BV511" i="87"/>
  <c r="BT511" i="87"/>
  <c r="BR511" i="87"/>
  <c r="BP511" i="87"/>
  <c r="BN511" i="87"/>
  <c r="BL511" i="87"/>
  <c r="BJ511" i="87"/>
  <c r="BH511" i="87"/>
  <c r="Z511" i="87"/>
  <c r="BB511" i="87" s="1"/>
  <c r="P511" i="87"/>
  <c r="D511" i="87" s="1"/>
  <c r="C511" i="87"/>
  <c r="N511" i="87" s="1"/>
  <c r="CC511" i="87"/>
  <c r="CA511" i="87"/>
  <c r="BY511" i="87"/>
  <c r="BW511" i="87"/>
  <c r="BU511" i="87"/>
  <c r="BS511" i="87"/>
  <c r="BQ511" i="87"/>
  <c r="BO511" i="87"/>
  <c r="BM511" i="87"/>
  <c r="BK511" i="87"/>
  <c r="BI511" i="87"/>
  <c r="BG511" i="87"/>
  <c r="AE511" i="87"/>
  <c r="T508" i="87"/>
  <c r="CF510" i="87"/>
  <c r="E510" i="87" s="1"/>
  <c r="U509" i="87"/>
  <c r="J509" i="87"/>
  <c r="AG510" i="87"/>
  <c r="AH510" i="87" s="1"/>
  <c r="AI510" i="87" s="1"/>
  <c r="AJ510" i="87" s="1"/>
  <c r="AK510" i="87" s="1"/>
  <c r="AL510" i="87" s="1"/>
  <c r="AM510" i="87" s="1"/>
  <c r="AN510" i="87" s="1"/>
  <c r="AO510" i="87" s="1"/>
  <c r="AP510" i="87" s="1"/>
  <c r="AQ510" i="87" s="1"/>
  <c r="AR510" i="87" s="1"/>
  <c r="AS510" i="87" s="1"/>
  <c r="AT510" i="87" s="1"/>
  <c r="AU510" i="87" s="1"/>
  <c r="AV510" i="87" s="1"/>
  <c r="AW510" i="87" s="1"/>
  <c r="AX510" i="87" s="1"/>
  <c r="AY510" i="87" s="1"/>
  <c r="AZ510" i="87" s="1"/>
  <c r="BA510" i="87" s="1"/>
  <c r="X509" i="87"/>
  <c r="Y509" i="87" s="1"/>
  <c r="AA509" i="87"/>
  <c r="AB509" i="87" s="1"/>
  <c r="Q509" i="87"/>
  <c r="CF507" i="74"/>
  <c r="E507" i="74" s="1"/>
  <c r="P507" i="74"/>
  <c r="D507" i="74" s="1"/>
  <c r="K497" i="74"/>
  <c r="R498" i="74"/>
  <c r="Q488" i="74"/>
  <c r="L487" i="74"/>
  <c r="B620" i="74"/>
  <c r="CE508" i="74"/>
  <c r="Z509" i="74"/>
  <c r="BG509" i="74"/>
  <c r="BI509" i="74"/>
  <c r="BK509" i="74"/>
  <c r="BM509" i="74"/>
  <c r="BO509" i="74"/>
  <c r="BQ509" i="74"/>
  <c r="BS509" i="74"/>
  <c r="BU509" i="74"/>
  <c r="BW509" i="74"/>
  <c r="BY509" i="74"/>
  <c r="CA509" i="74"/>
  <c r="CC509" i="74"/>
  <c r="C509" i="74"/>
  <c r="N509" i="74" s="1"/>
  <c r="BH509" i="74"/>
  <c r="BJ509" i="74"/>
  <c r="BL509" i="74"/>
  <c r="BN509" i="74"/>
  <c r="BP509" i="74"/>
  <c r="BR509" i="74"/>
  <c r="BT509" i="74"/>
  <c r="BV509" i="74"/>
  <c r="BX509" i="74"/>
  <c r="BZ509" i="74"/>
  <c r="CB509" i="74"/>
  <c r="CD509" i="74"/>
  <c r="S507" i="74"/>
  <c r="J507" i="74" s="1"/>
  <c r="V507" i="74"/>
  <c r="A507" i="74"/>
  <c r="M506" i="74"/>
  <c r="U506" i="74"/>
  <c r="AD484" i="87" l="1"/>
  <c r="AC485" i="87"/>
  <c r="T509" i="87"/>
  <c r="AG511" i="87"/>
  <c r="AH511" i="87" s="1"/>
  <c r="AI511" i="87" s="1"/>
  <c r="AJ511" i="87" s="1"/>
  <c r="AK511" i="87" s="1"/>
  <c r="AL511" i="87" s="1"/>
  <c r="AM511" i="87" s="1"/>
  <c r="AN511" i="87" s="1"/>
  <c r="AO511" i="87" s="1"/>
  <c r="AP511" i="87" s="1"/>
  <c r="AQ511" i="87" s="1"/>
  <c r="AR511" i="87" s="1"/>
  <c r="AS511" i="87" s="1"/>
  <c r="AT511" i="87" s="1"/>
  <c r="AU511" i="87" s="1"/>
  <c r="AV511" i="87" s="1"/>
  <c r="AW511" i="87" s="1"/>
  <c r="AX511" i="87" s="1"/>
  <c r="AY511" i="87" s="1"/>
  <c r="AZ511" i="87" s="1"/>
  <c r="BA511" i="87" s="1"/>
  <c r="V511" i="87"/>
  <c r="R511" i="87"/>
  <c r="K511" i="87"/>
  <c r="A511" i="87"/>
  <c r="W511" i="87"/>
  <c r="S511" i="87"/>
  <c r="L511" i="87"/>
  <c r="CE511" i="87"/>
  <c r="CC512" i="87"/>
  <c r="CA512" i="87"/>
  <c r="BY512" i="87"/>
  <c r="BW512" i="87"/>
  <c r="BU512" i="87"/>
  <c r="BS512" i="87"/>
  <c r="BQ512" i="87"/>
  <c r="BO512" i="87"/>
  <c r="BM512" i="87"/>
  <c r="BK512" i="87"/>
  <c r="BI512" i="87"/>
  <c r="BG512" i="87"/>
  <c r="AE512" i="87"/>
  <c r="B513" i="87"/>
  <c r="CD512" i="87"/>
  <c r="CB512" i="87"/>
  <c r="BZ512" i="87"/>
  <c r="BX512" i="87"/>
  <c r="BV512" i="87"/>
  <c r="BT512" i="87"/>
  <c r="BR512" i="87"/>
  <c r="BP512" i="87"/>
  <c r="BN512" i="87"/>
  <c r="BL512" i="87"/>
  <c r="BJ512" i="87"/>
  <c r="BH512" i="87"/>
  <c r="CE512" i="87" s="1"/>
  <c r="Z512" i="87"/>
  <c r="BB512" i="87" s="1"/>
  <c r="P512" i="87"/>
  <c r="D512" i="87" s="1"/>
  <c r="C512" i="87"/>
  <c r="N512" i="87" s="1"/>
  <c r="U510" i="87"/>
  <c r="J510" i="87"/>
  <c r="CF511" i="87"/>
  <c r="E511" i="87" s="1"/>
  <c r="AA510" i="87"/>
  <c r="AB510" i="87" s="1"/>
  <c r="Q510" i="87"/>
  <c r="X510" i="87"/>
  <c r="Y510" i="87" s="1"/>
  <c r="L488" i="74"/>
  <c r="Q489" i="74"/>
  <c r="CF508" i="74"/>
  <c r="E508" i="74" s="1"/>
  <c r="P508" i="74"/>
  <c r="D508" i="74" s="1"/>
  <c r="K498" i="74"/>
  <c r="R499" i="74"/>
  <c r="B621" i="74"/>
  <c r="M507" i="74"/>
  <c r="U507" i="74"/>
  <c r="S508" i="74"/>
  <c r="J508" i="74" s="1"/>
  <c r="V508" i="74"/>
  <c r="A508" i="74"/>
  <c r="CE509" i="74"/>
  <c r="Z510" i="74"/>
  <c r="BG510" i="74"/>
  <c r="BI510" i="74"/>
  <c r="BK510" i="74"/>
  <c r="BM510" i="74"/>
  <c r="BO510" i="74"/>
  <c r="BQ510" i="74"/>
  <c r="BS510" i="74"/>
  <c r="BU510" i="74"/>
  <c r="BW510" i="74"/>
  <c r="BY510" i="74"/>
  <c r="CA510" i="74"/>
  <c r="CC510" i="74"/>
  <c r="C510" i="74"/>
  <c r="N510" i="74" s="1"/>
  <c r="BH510" i="74"/>
  <c r="BJ510" i="74"/>
  <c r="BL510" i="74"/>
  <c r="BN510" i="74"/>
  <c r="BP510" i="74"/>
  <c r="BR510" i="74"/>
  <c r="BT510" i="74"/>
  <c r="BV510" i="74"/>
  <c r="BX510" i="74"/>
  <c r="BZ510" i="74"/>
  <c r="CB510" i="74"/>
  <c r="CD510" i="74"/>
  <c r="AD485" i="87" l="1"/>
  <c r="AC486" i="87"/>
  <c r="CF512" i="87"/>
  <c r="E512" i="87" s="1"/>
  <c r="W512" i="87"/>
  <c r="S512" i="87"/>
  <c r="L512" i="87"/>
  <c r="V512" i="87"/>
  <c r="R512" i="87"/>
  <c r="K512" i="87"/>
  <c r="A512" i="87"/>
  <c r="B514" i="87"/>
  <c r="CD513" i="87"/>
  <c r="CB513" i="87"/>
  <c r="BZ513" i="87"/>
  <c r="BX513" i="87"/>
  <c r="BV513" i="87"/>
  <c r="BT513" i="87"/>
  <c r="BR513" i="87"/>
  <c r="BP513" i="87"/>
  <c r="BN513" i="87"/>
  <c r="BL513" i="87"/>
  <c r="BJ513" i="87"/>
  <c r="BH513" i="87"/>
  <c r="Z513" i="87"/>
  <c r="BB513" i="87" s="1"/>
  <c r="P513" i="87"/>
  <c r="D513" i="87" s="1"/>
  <c r="C513" i="87"/>
  <c r="N513" i="87" s="1"/>
  <c r="CC513" i="87"/>
  <c r="CA513" i="87"/>
  <c r="BY513" i="87"/>
  <c r="BW513" i="87"/>
  <c r="BU513" i="87"/>
  <c r="BS513" i="87"/>
  <c r="BQ513" i="87"/>
  <c r="BO513" i="87"/>
  <c r="BM513" i="87"/>
  <c r="BK513" i="87"/>
  <c r="BI513" i="87"/>
  <c r="BG513" i="87"/>
  <c r="AE513" i="87"/>
  <c r="U511" i="87"/>
  <c r="J511" i="87"/>
  <c r="T510" i="87"/>
  <c r="AG512" i="87"/>
  <c r="AH512" i="87" s="1"/>
  <c r="AI512" i="87" s="1"/>
  <c r="AJ512" i="87" s="1"/>
  <c r="AK512" i="87" s="1"/>
  <c r="AL512" i="87" s="1"/>
  <c r="AM512" i="87" s="1"/>
  <c r="AN512" i="87" s="1"/>
  <c r="AO512" i="87" s="1"/>
  <c r="AP512" i="87" s="1"/>
  <c r="AQ512" i="87" s="1"/>
  <c r="AR512" i="87" s="1"/>
  <c r="AS512" i="87" s="1"/>
  <c r="AT512" i="87" s="1"/>
  <c r="AU512" i="87" s="1"/>
  <c r="AV512" i="87" s="1"/>
  <c r="AW512" i="87" s="1"/>
  <c r="AX512" i="87" s="1"/>
  <c r="AY512" i="87" s="1"/>
  <c r="AZ512" i="87" s="1"/>
  <c r="BA512" i="87" s="1"/>
  <c r="X511" i="87"/>
  <c r="Y511" i="87" s="1"/>
  <c r="AA511" i="87"/>
  <c r="AB511" i="87" s="1"/>
  <c r="Q511" i="87"/>
  <c r="CF509" i="74"/>
  <c r="E509" i="74" s="1"/>
  <c r="P509" i="74"/>
  <c r="D509" i="74" s="1"/>
  <c r="Q490" i="74"/>
  <c r="L489" i="74"/>
  <c r="K499" i="74"/>
  <c r="R500" i="74"/>
  <c r="B622" i="74"/>
  <c r="CE510" i="74"/>
  <c r="Z511" i="74"/>
  <c r="BG511" i="74"/>
  <c r="BI511" i="74"/>
  <c r="BK511" i="74"/>
  <c r="BM511" i="74"/>
  <c r="BO511" i="74"/>
  <c r="BQ511" i="74"/>
  <c r="BS511" i="74"/>
  <c r="BU511" i="74"/>
  <c r="BW511" i="74"/>
  <c r="BY511" i="74"/>
  <c r="CA511" i="74"/>
  <c r="CC511" i="74"/>
  <c r="C511" i="74"/>
  <c r="N511" i="74" s="1"/>
  <c r="BH511" i="74"/>
  <c r="BJ511" i="74"/>
  <c r="BL511" i="74"/>
  <c r="BN511" i="74"/>
  <c r="BP511" i="74"/>
  <c r="BR511" i="74"/>
  <c r="BT511" i="74"/>
  <c r="BV511" i="74"/>
  <c r="BX511" i="74"/>
  <c r="BZ511" i="74"/>
  <c r="CB511" i="74"/>
  <c r="CD511" i="74"/>
  <c r="S509" i="74"/>
  <c r="J509" i="74" s="1"/>
  <c r="V509" i="74"/>
  <c r="A509" i="74"/>
  <c r="M508" i="74"/>
  <c r="U508" i="74"/>
  <c r="AD486" i="87" l="1"/>
  <c r="AC487" i="87"/>
  <c r="T511" i="87"/>
  <c r="AA512" i="87"/>
  <c r="AB512" i="87" s="1"/>
  <c r="Q512" i="87"/>
  <c r="X512" i="87"/>
  <c r="Y512" i="87" s="1"/>
  <c r="AG513" i="87"/>
  <c r="AH513" i="87" s="1"/>
  <c r="AI513" i="87" s="1"/>
  <c r="AJ513" i="87" s="1"/>
  <c r="AK513" i="87" s="1"/>
  <c r="AL513" i="87" s="1"/>
  <c r="AM513" i="87" s="1"/>
  <c r="AN513" i="87" s="1"/>
  <c r="AO513" i="87" s="1"/>
  <c r="AP513" i="87" s="1"/>
  <c r="AQ513" i="87" s="1"/>
  <c r="AR513" i="87" s="1"/>
  <c r="AS513" i="87" s="1"/>
  <c r="AT513" i="87" s="1"/>
  <c r="AU513" i="87" s="1"/>
  <c r="AV513" i="87" s="1"/>
  <c r="AW513" i="87" s="1"/>
  <c r="AX513" i="87" s="1"/>
  <c r="AY513" i="87" s="1"/>
  <c r="AZ513" i="87" s="1"/>
  <c r="BA513" i="87" s="1"/>
  <c r="V513" i="87"/>
  <c r="R513" i="87"/>
  <c r="K513" i="87"/>
  <c r="A513" i="87"/>
  <c r="W513" i="87"/>
  <c r="S513" i="87"/>
  <c r="L513" i="87"/>
  <c r="CE513" i="87"/>
  <c r="CF513" i="87" s="1"/>
  <c r="E513" i="87" s="1"/>
  <c r="CC514" i="87"/>
  <c r="CA514" i="87"/>
  <c r="BY514" i="87"/>
  <c r="BW514" i="87"/>
  <c r="BU514" i="87"/>
  <c r="BS514" i="87"/>
  <c r="BQ514" i="87"/>
  <c r="BO514" i="87"/>
  <c r="BM514" i="87"/>
  <c r="BK514" i="87"/>
  <c r="BI514" i="87"/>
  <c r="BG514" i="87"/>
  <c r="AE514" i="87"/>
  <c r="B515" i="87"/>
  <c r="CD514" i="87"/>
  <c r="CB514" i="87"/>
  <c r="BZ514" i="87"/>
  <c r="BX514" i="87"/>
  <c r="BV514" i="87"/>
  <c r="BT514" i="87"/>
  <c r="BR514" i="87"/>
  <c r="BP514" i="87"/>
  <c r="BN514" i="87"/>
  <c r="BL514" i="87"/>
  <c r="BJ514" i="87"/>
  <c r="BH514" i="87"/>
  <c r="CE514" i="87" s="1"/>
  <c r="Z514" i="87"/>
  <c r="BB514" i="87" s="1"/>
  <c r="P514" i="87"/>
  <c r="D514" i="87" s="1"/>
  <c r="C514" i="87"/>
  <c r="N514" i="87" s="1"/>
  <c r="U512" i="87"/>
  <c r="J512" i="87"/>
  <c r="K500" i="74"/>
  <c r="R501" i="74"/>
  <c r="Q491" i="74"/>
  <c r="L490" i="74"/>
  <c r="BB504" i="74"/>
  <c r="BB503" i="74" s="1"/>
  <c r="BB502" i="74" s="1"/>
  <c r="BB501" i="74" s="1"/>
  <c r="BB500" i="74" s="1"/>
  <c r="BB499" i="74" s="1"/>
  <c r="BB498" i="74" s="1"/>
  <c r="CF510" i="74"/>
  <c r="E510" i="74" s="1"/>
  <c r="P510" i="74"/>
  <c r="D510" i="74" s="1"/>
  <c r="V510" i="74" s="1"/>
  <c r="B623" i="74"/>
  <c r="M509" i="74"/>
  <c r="U509" i="74"/>
  <c r="CE511" i="74"/>
  <c r="Z512" i="74"/>
  <c r="BG512" i="74"/>
  <c r="BI512" i="74"/>
  <c r="BK512" i="74"/>
  <c r="BM512" i="74"/>
  <c r="BO512" i="74"/>
  <c r="BQ512" i="74"/>
  <c r="BS512" i="74"/>
  <c r="BU512" i="74"/>
  <c r="BW512" i="74"/>
  <c r="BY512" i="74"/>
  <c r="CA512" i="74"/>
  <c r="CC512" i="74"/>
  <c r="C512" i="74"/>
  <c r="N512" i="74" s="1"/>
  <c r="BH512" i="74"/>
  <c r="BJ512" i="74"/>
  <c r="BL512" i="74"/>
  <c r="BN512" i="74"/>
  <c r="BP512" i="74"/>
  <c r="BR512" i="74"/>
  <c r="BT512" i="74"/>
  <c r="BV512" i="74"/>
  <c r="BX512" i="74"/>
  <c r="BZ512" i="74"/>
  <c r="CB512" i="74"/>
  <c r="CD512" i="74"/>
  <c r="AD487" i="87" l="1"/>
  <c r="AC488" i="87"/>
  <c r="CF514" i="87"/>
  <c r="E514" i="87" s="1"/>
  <c r="W514" i="87"/>
  <c r="S514" i="87"/>
  <c r="L514" i="87"/>
  <c r="V514" i="87"/>
  <c r="R514" i="87"/>
  <c r="K514" i="87"/>
  <c r="A514" i="87"/>
  <c r="B516" i="87"/>
  <c r="CD515" i="87"/>
  <c r="CB515" i="87"/>
  <c r="BZ515" i="87"/>
  <c r="BX515" i="87"/>
  <c r="BV515" i="87"/>
  <c r="BT515" i="87"/>
  <c r="BR515" i="87"/>
  <c r="BP515" i="87"/>
  <c r="BN515" i="87"/>
  <c r="BL515" i="87"/>
  <c r="BJ515" i="87"/>
  <c r="BH515" i="87"/>
  <c r="Z515" i="87"/>
  <c r="BB515" i="87" s="1"/>
  <c r="P515" i="87"/>
  <c r="D515" i="87" s="1"/>
  <c r="C515" i="87"/>
  <c r="N515" i="87" s="1"/>
  <c r="CC515" i="87"/>
  <c r="CA515" i="87"/>
  <c r="BY515" i="87"/>
  <c r="BW515" i="87"/>
  <c r="BU515" i="87"/>
  <c r="BS515" i="87"/>
  <c r="BQ515" i="87"/>
  <c r="BO515" i="87"/>
  <c r="BM515" i="87"/>
  <c r="BK515" i="87"/>
  <c r="BI515" i="87"/>
  <c r="BG515" i="87"/>
  <c r="AE515" i="87"/>
  <c r="U513" i="87"/>
  <c r="J513" i="87"/>
  <c r="T512" i="87"/>
  <c r="AG514" i="87"/>
  <c r="AH514" i="87" s="1"/>
  <c r="AI514" i="87" s="1"/>
  <c r="AJ514" i="87" s="1"/>
  <c r="AK514" i="87" s="1"/>
  <c r="AL514" i="87" s="1"/>
  <c r="AM514" i="87" s="1"/>
  <c r="AN514" i="87" s="1"/>
  <c r="AO514" i="87" s="1"/>
  <c r="AP514" i="87" s="1"/>
  <c r="AQ514" i="87" s="1"/>
  <c r="AR514" i="87" s="1"/>
  <c r="AS514" i="87" s="1"/>
  <c r="AT514" i="87" s="1"/>
  <c r="AU514" i="87" s="1"/>
  <c r="AV514" i="87" s="1"/>
  <c r="AW514" i="87" s="1"/>
  <c r="AX514" i="87" s="1"/>
  <c r="AY514" i="87" s="1"/>
  <c r="AZ514" i="87" s="1"/>
  <c r="BA514" i="87" s="1"/>
  <c r="X513" i="87"/>
  <c r="Y513" i="87" s="1"/>
  <c r="AA513" i="87"/>
  <c r="AB513" i="87" s="1"/>
  <c r="Q513" i="87"/>
  <c r="A510" i="74"/>
  <c r="S510" i="74"/>
  <c r="J510" i="74" s="1"/>
  <c r="W510" i="74"/>
  <c r="X510" i="74" s="1"/>
  <c r="Y510" i="74" s="1"/>
  <c r="CF511" i="74"/>
  <c r="E511" i="74" s="1"/>
  <c r="P511" i="74"/>
  <c r="D511" i="74" s="1"/>
  <c r="S511" i="74" s="1"/>
  <c r="J511" i="74" s="1"/>
  <c r="Q492" i="74"/>
  <c r="L491" i="74"/>
  <c r="K501" i="74"/>
  <c r="R502" i="74"/>
  <c r="B624" i="74"/>
  <c r="CE512" i="74"/>
  <c r="Z513" i="74"/>
  <c r="BG513" i="74"/>
  <c r="BI513" i="74"/>
  <c r="BK513" i="74"/>
  <c r="BM513" i="74"/>
  <c r="BO513" i="74"/>
  <c r="BQ513" i="74"/>
  <c r="BS513" i="74"/>
  <c r="BU513" i="74"/>
  <c r="BW513" i="74"/>
  <c r="BY513" i="74"/>
  <c r="CA513" i="74"/>
  <c r="CC513" i="74"/>
  <c r="C513" i="74"/>
  <c r="N513" i="74" s="1"/>
  <c r="BH513" i="74"/>
  <c r="BJ513" i="74"/>
  <c r="BL513" i="74"/>
  <c r="BN513" i="74"/>
  <c r="BP513" i="74"/>
  <c r="BR513" i="74"/>
  <c r="BT513" i="74"/>
  <c r="BV513" i="74"/>
  <c r="BX513" i="74"/>
  <c r="BZ513" i="74"/>
  <c r="CB513" i="74"/>
  <c r="CD513" i="74"/>
  <c r="V511" i="74"/>
  <c r="W505" i="74" s="1"/>
  <c r="AA510" i="74"/>
  <c r="AB510" i="74" s="1"/>
  <c r="M510" i="74"/>
  <c r="U510" i="74"/>
  <c r="AD488" i="87" l="1"/>
  <c r="AC489" i="87"/>
  <c r="T513" i="87"/>
  <c r="AA514" i="87"/>
  <c r="AB514" i="87" s="1"/>
  <c r="Q514" i="87"/>
  <c r="X514" i="87"/>
  <c r="Y514" i="87" s="1"/>
  <c r="AG515" i="87"/>
  <c r="AH515" i="87" s="1"/>
  <c r="AI515" i="87" s="1"/>
  <c r="AJ515" i="87" s="1"/>
  <c r="AK515" i="87" s="1"/>
  <c r="AL515" i="87" s="1"/>
  <c r="AM515" i="87" s="1"/>
  <c r="AN515" i="87" s="1"/>
  <c r="AO515" i="87" s="1"/>
  <c r="AP515" i="87" s="1"/>
  <c r="AQ515" i="87" s="1"/>
  <c r="AR515" i="87" s="1"/>
  <c r="AS515" i="87" s="1"/>
  <c r="AT515" i="87" s="1"/>
  <c r="AU515" i="87" s="1"/>
  <c r="AV515" i="87" s="1"/>
  <c r="AW515" i="87" s="1"/>
  <c r="AX515" i="87" s="1"/>
  <c r="AY515" i="87" s="1"/>
  <c r="AZ515" i="87" s="1"/>
  <c r="BA515" i="87" s="1"/>
  <c r="V515" i="87"/>
  <c r="R515" i="87"/>
  <c r="K515" i="87"/>
  <c r="A515" i="87"/>
  <c r="W515" i="87"/>
  <c r="S515" i="87"/>
  <c r="L515" i="87"/>
  <c r="CE515" i="87"/>
  <c r="CF515" i="87" s="1"/>
  <c r="E515" i="87" s="1"/>
  <c r="CC516" i="87"/>
  <c r="CA516" i="87"/>
  <c r="BY516" i="87"/>
  <c r="BW516" i="87"/>
  <c r="BU516" i="87"/>
  <c r="BS516" i="87"/>
  <c r="BQ516" i="87"/>
  <c r="BO516" i="87"/>
  <c r="BM516" i="87"/>
  <c r="BK516" i="87"/>
  <c r="BI516" i="87"/>
  <c r="BG516" i="87"/>
  <c r="AE516" i="87"/>
  <c r="B517" i="87"/>
  <c r="CD516" i="87"/>
  <c r="CB516" i="87"/>
  <c r="BZ516" i="87"/>
  <c r="BX516" i="87"/>
  <c r="BV516" i="87"/>
  <c r="BT516" i="87"/>
  <c r="BR516" i="87"/>
  <c r="BP516" i="87"/>
  <c r="BN516" i="87"/>
  <c r="BL516" i="87"/>
  <c r="BJ516" i="87"/>
  <c r="BH516" i="87"/>
  <c r="CE516" i="87" s="1"/>
  <c r="Z516" i="87"/>
  <c r="BB516" i="87" s="1"/>
  <c r="P516" i="87"/>
  <c r="D516" i="87" s="1"/>
  <c r="C516" i="87"/>
  <c r="N516" i="87" s="1"/>
  <c r="U514" i="87"/>
  <c r="J514" i="87"/>
  <c r="A511" i="74"/>
  <c r="X505" i="74"/>
  <c r="Y505" i="74" s="1"/>
  <c r="AA505" i="74"/>
  <c r="AB505" i="74" s="1"/>
  <c r="CF512" i="74"/>
  <c r="E512" i="74" s="1"/>
  <c r="P512" i="74"/>
  <c r="D512" i="74" s="1"/>
  <c r="K502" i="74"/>
  <c r="R503" i="74"/>
  <c r="W509" i="74"/>
  <c r="W506" i="74"/>
  <c r="Q493" i="74"/>
  <c r="L492" i="74"/>
  <c r="W511" i="74"/>
  <c r="X511" i="74" s="1"/>
  <c r="Y511" i="74" s="1"/>
  <c r="W507" i="74"/>
  <c r="W508" i="74"/>
  <c r="B625" i="74"/>
  <c r="M511" i="74"/>
  <c r="U511" i="74"/>
  <c r="S512" i="74"/>
  <c r="J512" i="74" s="1"/>
  <c r="V512" i="74"/>
  <c r="A512" i="74"/>
  <c r="AA511" i="74"/>
  <c r="AB511" i="74" s="1"/>
  <c r="CE513" i="74"/>
  <c r="Z514" i="74"/>
  <c r="BG514" i="74"/>
  <c r="BI514" i="74"/>
  <c r="BK514" i="74"/>
  <c r="BM514" i="74"/>
  <c r="BO514" i="74"/>
  <c r="BQ514" i="74"/>
  <c r="BS514" i="74"/>
  <c r="BU514" i="74"/>
  <c r="BW514" i="74"/>
  <c r="BY514" i="74"/>
  <c r="CA514" i="74"/>
  <c r="CC514" i="74"/>
  <c r="C514" i="74"/>
  <c r="N514" i="74" s="1"/>
  <c r="BH514" i="74"/>
  <c r="BJ514" i="74"/>
  <c r="BL514" i="74"/>
  <c r="BN514" i="74"/>
  <c r="BP514" i="74"/>
  <c r="BR514" i="74"/>
  <c r="BT514" i="74"/>
  <c r="BV514" i="74"/>
  <c r="BX514" i="74"/>
  <c r="BZ514" i="74"/>
  <c r="CB514" i="74"/>
  <c r="CD514" i="74"/>
  <c r="AD489" i="87" l="1"/>
  <c r="AC490" i="87"/>
  <c r="B518" i="87"/>
  <c r="CD517" i="87"/>
  <c r="CB517" i="87"/>
  <c r="BZ517" i="87"/>
  <c r="BX517" i="87"/>
  <c r="BV517" i="87"/>
  <c r="BT517" i="87"/>
  <c r="BR517" i="87"/>
  <c r="BP517" i="87"/>
  <c r="BN517" i="87"/>
  <c r="BL517" i="87"/>
  <c r="BJ517" i="87"/>
  <c r="BH517" i="87"/>
  <c r="Z517" i="87"/>
  <c r="BB517" i="87" s="1"/>
  <c r="P517" i="87"/>
  <c r="D517" i="87" s="1"/>
  <c r="C517" i="87"/>
  <c r="N517" i="87" s="1"/>
  <c r="CC517" i="87"/>
  <c r="CA517" i="87"/>
  <c r="BY517" i="87"/>
  <c r="BW517" i="87"/>
  <c r="BU517" i="87"/>
  <c r="BS517" i="87"/>
  <c r="BQ517" i="87"/>
  <c r="BO517" i="87"/>
  <c r="BM517" i="87"/>
  <c r="BK517" i="87"/>
  <c r="BI517" i="87"/>
  <c r="BG517" i="87"/>
  <c r="AE517" i="87"/>
  <c r="U515" i="87"/>
  <c r="J515" i="87"/>
  <c r="W516" i="87"/>
  <c r="S516" i="87"/>
  <c r="L516" i="87"/>
  <c r="V516" i="87"/>
  <c r="R516" i="87"/>
  <c r="K516" i="87"/>
  <c r="A516" i="87"/>
  <c r="CF516" i="87"/>
  <c r="E516" i="87" s="1"/>
  <c r="T514" i="87"/>
  <c r="AG516" i="87"/>
  <c r="AH516" i="87" s="1"/>
  <c r="AI516" i="87" s="1"/>
  <c r="AJ516" i="87" s="1"/>
  <c r="AK516" i="87" s="1"/>
  <c r="AL516" i="87" s="1"/>
  <c r="AM516" i="87" s="1"/>
  <c r="AN516" i="87" s="1"/>
  <c r="AO516" i="87" s="1"/>
  <c r="AP516" i="87" s="1"/>
  <c r="AQ516" i="87" s="1"/>
  <c r="AR516" i="87" s="1"/>
  <c r="AS516" i="87" s="1"/>
  <c r="AT516" i="87" s="1"/>
  <c r="AU516" i="87" s="1"/>
  <c r="AV516" i="87" s="1"/>
  <c r="AW516" i="87" s="1"/>
  <c r="AX516" i="87" s="1"/>
  <c r="AY516" i="87" s="1"/>
  <c r="AZ516" i="87" s="1"/>
  <c r="BA516" i="87" s="1"/>
  <c r="X515" i="87"/>
  <c r="Y515" i="87" s="1"/>
  <c r="AA515" i="87"/>
  <c r="AB515" i="87" s="1"/>
  <c r="Q515" i="87"/>
  <c r="X508" i="74"/>
  <c r="Y508" i="74" s="1"/>
  <c r="AA508" i="74"/>
  <c r="AB508" i="74" s="1"/>
  <c r="Q494" i="74"/>
  <c r="L493" i="74"/>
  <c r="X509" i="74"/>
  <c r="Y509" i="74" s="1"/>
  <c r="AA509" i="74"/>
  <c r="AB509" i="74" s="1"/>
  <c r="CF513" i="74"/>
  <c r="E513" i="74" s="1"/>
  <c r="P513" i="74"/>
  <c r="D513" i="74" s="1"/>
  <c r="X507" i="74"/>
  <c r="Y507" i="74" s="1"/>
  <c r="AA507" i="74"/>
  <c r="AB507" i="74" s="1"/>
  <c r="X506" i="74"/>
  <c r="Y506" i="74" s="1"/>
  <c r="AA506" i="74"/>
  <c r="AB506" i="74" s="1"/>
  <c r="K503" i="74"/>
  <c r="R504" i="74"/>
  <c r="B626" i="74"/>
  <c r="CE514" i="74"/>
  <c r="Z515" i="74"/>
  <c r="BG515" i="74"/>
  <c r="BI515" i="74"/>
  <c r="BK515" i="74"/>
  <c r="BM515" i="74"/>
  <c r="BO515" i="74"/>
  <c r="BQ515" i="74"/>
  <c r="BS515" i="74"/>
  <c r="BU515" i="74"/>
  <c r="BW515" i="74"/>
  <c r="BY515" i="74"/>
  <c r="CA515" i="74"/>
  <c r="CC515" i="74"/>
  <c r="C515" i="74"/>
  <c r="N515" i="74" s="1"/>
  <c r="BH515" i="74"/>
  <c r="BJ515" i="74"/>
  <c r="BL515" i="74"/>
  <c r="BN515" i="74"/>
  <c r="BP515" i="74"/>
  <c r="BR515" i="74"/>
  <c r="BT515" i="74"/>
  <c r="BV515" i="74"/>
  <c r="BX515" i="74"/>
  <c r="BZ515" i="74"/>
  <c r="CB515" i="74"/>
  <c r="CD515" i="74"/>
  <c r="S513" i="74"/>
  <c r="J513" i="74" s="1"/>
  <c r="V513" i="74"/>
  <c r="A513" i="74"/>
  <c r="M512" i="74"/>
  <c r="U512" i="74"/>
  <c r="AD490" i="87" l="1"/>
  <c r="AC491" i="87"/>
  <c r="U516" i="87"/>
  <c r="J516" i="87"/>
  <c r="T515" i="87"/>
  <c r="AA516" i="87"/>
  <c r="AB516" i="87" s="1"/>
  <c r="Q516" i="87"/>
  <c r="X516" i="87"/>
  <c r="Y516" i="87" s="1"/>
  <c r="AG517" i="87"/>
  <c r="AH517" i="87" s="1"/>
  <c r="AI517" i="87" s="1"/>
  <c r="AJ517" i="87" s="1"/>
  <c r="AK517" i="87" s="1"/>
  <c r="AL517" i="87" s="1"/>
  <c r="AM517" i="87" s="1"/>
  <c r="AN517" i="87" s="1"/>
  <c r="AO517" i="87" s="1"/>
  <c r="AP517" i="87" s="1"/>
  <c r="AQ517" i="87" s="1"/>
  <c r="AR517" i="87" s="1"/>
  <c r="AS517" i="87" s="1"/>
  <c r="AT517" i="87" s="1"/>
  <c r="AU517" i="87" s="1"/>
  <c r="AV517" i="87" s="1"/>
  <c r="AW517" i="87" s="1"/>
  <c r="AX517" i="87" s="1"/>
  <c r="AY517" i="87" s="1"/>
  <c r="AZ517" i="87" s="1"/>
  <c r="BA517" i="87" s="1"/>
  <c r="V517" i="87"/>
  <c r="R517" i="87"/>
  <c r="K517" i="87"/>
  <c r="A517" i="87"/>
  <c r="W517" i="87"/>
  <c r="S517" i="87"/>
  <c r="L517" i="87"/>
  <c r="CE517" i="87"/>
  <c r="CF517" i="87" s="1"/>
  <c r="E517" i="87" s="1"/>
  <c r="CC518" i="87"/>
  <c r="CA518" i="87"/>
  <c r="BY518" i="87"/>
  <c r="BW518" i="87"/>
  <c r="BU518" i="87"/>
  <c r="BS518" i="87"/>
  <c r="BQ518" i="87"/>
  <c r="BO518" i="87"/>
  <c r="BM518" i="87"/>
  <c r="BK518" i="87"/>
  <c r="BI518" i="87"/>
  <c r="BG518" i="87"/>
  <c r="AE518" i="87"/>
  <c r="B519" i="87"/>
  <c r="CD518" i="87"/>
  <c r="CB518" i="87"/>
  <c r="BZ518" i="87"/>
  <c r="BX518" i="87"/>
  <c r="BV518" i="87"/>
  <c r="BT518" i="87"/>
  <c r="BR518" i="87"/>
  <c r="BP518" i="87"/>
  <c r="BN518" i="87"/>
  <c r="BL518" i="87"/>
  <c r="BJ518" i="87"/>
  <c r="BH518" i="87"/>
  <c r="CE518" i="87" s="1"/>
  <c r="Z518" i="87"/>
  <c r="BB518" i="87" s="1"/>
  <c r="P518" i="87"/>
  <c r="D518" i="87" s="1"/>
  <c r="C518" i="87"/>
  <c r="N518" i="87" s="1"/>
  <c r="K504" i="74"/>
  <c r="R505" i="74"/>
  <c r="Q495" i="74"/>
  <c r="L494" i="74"/>
  <c r="CF514" i="74"/>
  <c r="E514" i="74" s="1"/>
  <c r="P514" i="74"/>
  <c r="D514" i="74" s="1"/>
  <c r="A514" i="74" s="1"/>
  <c r="B627" i="74"/>
  <c r="V514" i="74"/>
  <c r="M513" i="74"/>
  <c r="U513" i="74"/>
  <c r="CE515" i="74"/>
  <c r="Z516" i="74"/>
  <c r="BG516" i="74"/>
  <c r="BI516" i="74"/>
  <c r="BK516" i="74"/>
  <c r="BM516" i="74"/>
  <c r="BO516" i="74"/>
  <c r="BQ516" i="74"/>
  <c r="BS516" i="74"/>
  <c r="BU516" i="74"/>
  <c r="BW516" i="74"/>
  <c r="BY516" i="74"/>
  <c r="CA516" i="74"/>
  <c r="CC516" i="74"/>
  <c r="C516" i="74"/>
  <c r="N516" i="74" s="1"/>
  <c r="BH516" i="74"/>
  <c r="BJ516" i="74"/>
  <c r="BL516" i="74"/>
  <c r="BN516" i="74"/>
  <c r="BP516" i="74"/>
  <c r="BR516" i="74"/>
  <c r="BT516" i="74"/>
  <c r="BV516" i="74"/>
  <c r="BX516" i="74"/>
  <c r="BZ516" i="74"/>
  <c r="CB516" i="74"/>
  <c r="CD516" i="74"/>
  <c r="AD491" i="87" l="1"/>
  <c r="AC492" i="87"/>
  <c r="W518" i="87"/>
  <c r="S518" i="87"/>
  <c r="L518" i="87"/>
  <c r="V518" i="87"/>
  <c r="R518" i="87"/>
  <c r="K518" i="87"/>
  <c r="A518" i="87"/>
  <c r="CF518" i="87"/>
  <c r="E518" i="87" s="1"/>
  <c r="T516" i="87"/>
  <c r="B520" i="87"/>
  <c r="CD519" i="87"/>
  <c r="CB519" i="87"/>
  <c r="BZ519" i="87"/>
  <c r="BX519" i="87"/>
  <c r="BV519" i="87"/>
  <c r="BT519" i="87"/>
  <c r="BR519" i="87"/>
  <c r="BP519" i="87"/>
  <c r="BN519" i="87"/>
  <c r="BL519" i="87"/>
  <c r="BJ519" i="87"/>
  <c r="BH519" i="87"/>
  <c r="Z519" i="87"/>
  <c r="BB519" i="87" s="1"/>
  <c r="P519" i="87"/>
  <c r="D519" i="87" s="1"/>
  <c r="C519" i="87"/>
  <c r="N519" i="87" s="1"/>
  <c r="CC519" i="87"/>
  <c r="CA519" i="87"/>
  <c r="BY519" i="87"/>
  <c r="BW519" i="87"/>
  <c r="BU519" i="87"/>
  <c r="BS519" i="87"/>
  <c r="BQ519" i="87"/>
  <c r="BO519" i="87"/>
  <c r="BM519" i="87"/>
  <c r="BK519" i="87"/>
  <c r="BI519" i="87"/>
  <c r="BG519" i="87"/>
  <c r="AE519" i="87"/>
  <c r="U517" i="87"/>
  <c r="J517" i="87"/>
  <c r="AG518" i="87"/>
  <c r="AH518" i="87" s="1"/>
  <c r="AI518" i="87" s="1"/>
  <c r="AJ518" i="87" s="1"/>
  <c r="AK518" i="87" s="1"/>
  <c r="AL518" i="87" s="1"/>
  <c r="AM518" i="87" s="1"/>
  <c r="AN518" i="87" s="1"/>
  <c r="AO518" i="87" s="1"/>
  <c r="AP518" i="87" s="1"/>
  <c r="AQ518" i="87" s="1"/>
  <c r="AR518" i="87" s="1"/>
  <c r="AS518" i="87" s="1"/>
  <c r="AT518" i="87" s="1"/>
  <c r="AU518" i="87" s="1"/>
  <c r="AV518" i="87" s="1"/>
  <c r="AW518" i="87" s="1"/>
  <c r="AX518" i="87" s="1"/>
  <c r="AY518" i="87" s="1"/>
  <c r="AZ518" i="87" s="1"/>
  <c r="BA518" i="87" s="1"/>
  <c r="X517" i="87"/>
  <c r="Y517" i="87" s="1"/>
  <c r="AA517" i="87"/>
  <c r="AB517" i="87" s="1"/>
  <c r="Q517" i="87"/>
  <c r="CF515" i="74"/>
  <c r="E515" i="74" s="1"/>
  <c r="P515" i="74"/>
  <c r="D515" i="74" s="1"/>
  <c r="S514" i="74"/>
  <c r="Q496" i="74"/>
  <c r="L495" i="74"/>
  <c r="K505" i="74"/>
  <c r="R506" i="74"/>
  <c r="B628" i="74"/>
  <c r="CE516" i="74"/>
  <c r="Z517" i="74"/>
  <c r="BG517" i="74"/>
  <c r="BI517" i="74"/>
  <c r="BK517" i="74"/>
  <c r="BM517" i="74"/>
  <c r="BO517" i="74"/>
  <c r="BQ517" i="74"/>
  <c r="BS517" i="74"/>
  <c r="BU517" i="74"/>
  <c r="BW517" i="74"/>
  <c r="BY517" i="74"/>
  <c r="CA517" i="74"/>
  <c r="CC517" i="74"/>
  <c r="C517" i="74"/>
  <c r="N517" i="74" s="1"/>
  <c r="BH517" i="74"/>
  <c r="BJ517" i="74"/>
  <c r="BL517" i="74"/>
  <c r="BN517" i="74"/>
  <c r="BP517" i="74"/>
  <c r="BR517" i="74"/>
  <c r="BT517" i="74"/>
  <c r="BV517" i="74"/>
  <c r="BX517" i="74"/>
  <c r="BZ517" i="74"/>
  <c r="CB517" i="74"/>
  <c r="CD517" i="74"/>
  <c r="S515" i="74"/>
  <c r="J515" i="74" s="1"/>
  <c r="V515" i="74"/>
  <c r="A515" i="74"/>
  <c r="M514" i="74"/>
  <c r="AD492" i="87" l="1"/>
  <c r="AC493" i="87"/>
  <c r="T517" i="87"/>
  <c r="U518" i="87"/>
  <c r="J518" i="87"/>
  <c r="AG519" i="87"/>
  <c r="AH519" i="87" s="1"/>
  <c r="AI519" i="87" s="1"/>
  <c r="AJ519" i="87" s="1"/>
  <c r="AK519" i="87" s="1"/>
  <c r="AL519" i="87" s="1"/>
  <c r="AM519" i="87" s="1"/>
  <c r="AN519" i="87" s="1"/>
  <c r="AO519" i="87" s="1"/>
  <c r="AP519" i="87" s="1"/>
  <c r="AQ519" i="87" s="1"/>
  <c r="AR519" i="87" s="1"/>
  <c r="AS519" i="87" s="1"/>
  <c r="AT519" i="87" s="1"/>
  <c r="AU519" i="87" s="1"/>
  <c r="AV519" i="87" s="1"/>
  <c r="AW519" i="87" s="1"/>
  <c r="AX519" i="87" s="1"/>
  <c r="AY519" i="87" s="1"/>
  <c r="AZ519" i="87" s="1"/>
  <c r="BA519" i="87" s="1"/>
  <c r="V519" i="87"/>
  <c r="R519" i="87"/>
  <c r="K519" i="87"/>
  <c r="A519" i="87"/>
  <c r="W519" i="87"/>
  <c r="S519" i="87"/>
  <c r="L519" i="87"/>
  <c r="CE519" i="87"/>
  <c r="CF519" i="87" s="1"/>
  <c r="E519" i="87" s="1"/>
  <c r="CC520" i="87"/>
  <c r="CA520" i="87"/>
  <c r="BY520" i="87"/>
  <c r="BW520" i="87"/>
  <c r="BU520" i="87"/>
  <c r="BS520" i="87"/>
  <c r="BQ520" i="87"/>
  <c r="BO520" i="87"/>
  <c r="BM520" i="87"/>
  <c r="BK520" i="87"/>
  <c r="BI520" i="87"/>
  <c r="BG520" i="87"/>
  <c r="AE520" i="87"/>
  <c r="B521" i="87"/>
  <c r="CD520" i="87"/>
  <c r="CB520" i="87"/>
  <c r="BZ520" i="87"/>
  <c r="BX520" i="87"/>
  <c r="BV520" i="87"/>
  <c r="BT520" i="87"/>
  <c r="BR520" i="87"/>
  <c r="BP520" i="87"/>
  <c r="BN520" i="87"/>
  <c r="BL520" i="87"/>
  <c r="BJ520" i="87"/>
  <c r="BH520" i="87"/>
  <c r="CE520" i="87" s="1"/>
  <c r="Z520" i="87"/>
  <c r="BB520" i="87" s="1"/>
  <c r="P520" i="87"/>
  <c r="D520" i="87" s="1"/>
  <c r="C520" i="87"/>
  <c r="N520" i="87" s="1"/>
  <c r="AA518" i="87"/>
  <c r="AB518" i="87" s="1"/>
  <c r="Q518" i="87"/>
  <c r="X518" i="87"/>
  <c r="Y518" i="87" s="1"/>
  <c r="U514" i="74"/>
  <c r="J514" i="74"/>
  <c r="CF516" i="74"/>
  <c r="E516" i="74" s="1"/>
  <c r="P516" i="74"/>
  <c r="D516" i="74" s="1"/>
  <c r="V516" i="74" s="1"/>
  <c r="K506" i="74"/>
  <c r="R507" i="74"/>
  <c r="Q497" i="74"/>
  <c r="L496" i="74"/>
  <c r="B629" i="74"/>
  <c r="M515" i="74"/>
  <c r="U515" i="74"/>
  <c r="S516" i="74"/>
  <c r="J516" i="74" s="1"/>
  <c r="CE517" i="74"/>
  <c r="Z518" i="74"/>
  <c r="BG518" i="74"/>
  <c r="BI518" i="74"/>
  <c r="BK518" i="74"/>
  <c r="BM518" i="74"/>
  <c r="BO518" i="74"/>
  <c r="BQ518" i="74"/>
  <c r="BS518" i="74"/>
  <c r="BU518" i="74"/>
  <c r="BW518" i="74"/>
  <c r="BY518" i="74"/>
  <c r="CA518" i="74"/>
  <c r="CC518" i="74"/>
  <c r="C518" i="74"/>
  <c r="N518" i="74" s="1"/>
  <c r="BH518" i="74"/>
  <c r="BJ518" i="74"/>
  <c r="BL518" i="74"/>
  <c r="BN518" i="74"/>
  <c r="BP518" i="74"/>
  <c r="BR518" i="74"/>
  <c r="BT518" i="74"/>
  <c r="BV518" i="74"/>
  <c r="BX518" i="74"/>
  <c r="BZ518" i="74"/>
  <c r="CB518" i="74"/>
  <c r="CD518" i="74"/>
  <c r="AD493" i="87" l="1"/>
  <c r="AC494" i="87"/>
  <c r="B522" i="87"/>
  <c r="CD521" i="87"/>
  <c r="CB521" i="87"/>
  <c r="BZ521" i="87"/>
  <c r="BX521" i="87"/>
  <c r="BV521" i="87"/>
  <c r="BT521" i="87"/>
  <c r="BR521" i="87"/>
  <c r="BP521" i="87"/>
  <c r="BN521" i="87"/>
  <c r="BL521" i="87"/>
  <c r="BJ521" i="87"/>
  <c r="BH521" i="87"/>
  <c r="Z521" i="87"/>
  <c r="BB521" i="87" s="1"/>
  <c r="P521" i="87"/>
  <c r="D521" i="87" s="1"/>
  <c r="C521" i="87"/>
  <c r="N521" i="87" s="1"/>
  <c r="CC521" i="87"/>
  <c r="CA521" i="87"/>
  <c r="BY521" i="87"/>
  <c r="BW521" i="87"/>
  <c r="BU521" i="87"/>
  <c r="BS521" i="87"/>
  <c r="BQ521" i="87"/>
  <c r="BO521" i="87"/>
  <c r="BM521" i="87"/>
  <c r="BK521" i="87"/>
  <c r="BI521" i="87"/>
  <c r="BG521" i="87"/>
  <c r="AE521" i="87"/>
  <c r="U519" i="87"/>
  <c r="J519" i="87"/>
  <c r="AG520" i="87"/>
  <c r="AH520" i="87" s="1"/>
  <c r="AI520" i="87" s="1"/>
  <c r="AJ520" i="87" s="1"/>
  <c r="AK520" i="87" s="1"/>
  <c r="AL520" i="87" s="1"/>
  <c r="AM520" i="87" s="1"/>
  <c r="AN520" i="87" s="1"/>
  <c r="AO520" i="87" s="1"/>
  <c r="AP520" i="87" s="1"/>
  <c r="AQ520" i="87" s="1"/>
  <c r="AR520" i="87" s="1"/>
  <c r="AS520" i="87" s="1"/>
  <c r="AT520" i="87" s="1"/>
  <c r="AU520" i="87" s="1"/>
  <c r="AV520" i="87" s="1"/>
  <c r="AW520" i="87" s="1"/>
  <c r="AX520" i="87" s="1"/>
  <c r="AY520" i="87" s="1"/>
  <c r="AZ520" i="87" s="1"/>
  <c r="BA520" i="87" s="1"/>
  <c r="X519" i="87"/>
  <c r="Y519" i="87" s="1"/>
  <c r="AA519" i="87"/>
  <c r="AB519" i="87" s="1"/>
  <c r="Q519" i="87"/>
  <c r="W520" i="87"/>
  <c r="S520" i="87"/>
  <c r="L520" i="87"/>
  <c r="V520" i="87"/>
  <c r="R520" i="87"/>
  <c r="K520" i="87"/>
  <c r="A520" i="87"/>
  <c r="CF520" i="87"/>
  <c r="E520" i="87" s="1"/>
  <c r="T518" i="87"/>
  <c r="A516" i="74"/>
  <c r="BB511" i="74"/>
  <c r="BB510" i="74" s="1"/>
  <c r="BB509" i="74" s="1"/>
  <c r="BB508" i="74" s="1"/>
  <c r="BB507" i="74" s="1"/>
  <c r="BB506" i="74" s="1"/>
  <c r="BB505" i="74" s="1"/>
  <c r="Q498" i="74"/>
  <c r="L497" i="74"/>
  <c r="K507" i="74"/>
  <c r="R508" i="74"/>
  <c r="CF517" i="74"/>
  <c r="E517" i="74" s="1"/>
  <c r="P517" i="74"/>
  <c r="D517" i="74" s="1"/>
  <c r="V517" i="74" s="1"/>
  <c r="B630" i="74"/>
  <c r="CE518" i="74"/>
  <c r="Z519" i="74"/>
  <c r="BG519" i="74"/>
  <c r="BI519" i="74"/>
  <c r="BK519" i="74"/>
  <c r="BM519" i="74"/>
  <c r="BO519" i="74"/>
  <c r="BQ519" i="74"/>
  <c r="BS519" i="74"/>
  <c r="BU519" i="74"/>
  <c r="BW519" i="74"/>
  <c r="BY519" i="74"/>
  <c r="CA519" i="74"/>
  <c r="CC519" i="74"/>
  <c r="C519" i="74"/>
  <c r="N519" i="74" s="1"/>
  <c r="BH519" i="74"/>
  <c r="BJ519" i="74"/>
  <c r="BL519" i="74"/>
  <c r="BN519" i="74"/>
  <c r="BP519" i="74"/>
  <c r="BR519" i="74"/>
  <c r="BT519" i="74"/>
  <c r="BV519" i="74"/>
  <c r="BX519" i="74"/>
  <c r="BZ519" i="74"/>
  <c r="CB519" i="74"/>
  <c r="CD519" i="74"/>
  <c r="M516" i="74"/>
  <c r="U516" i="74"/>
  <c r="AD494" i="87" l="1"/>
  <c r="AC495" i="87"/>
  <c r="AA520" i="87"/>
  <c r="AB520" i="87" s="1"/>
  <c r="Q520" i="87"/>
  <c r="X520" i="87"/>
  <c r="Y520" i="87" s="1"/>
  <c r="U520" i="87"/>
  <c r="J520" i="87"/>
  <c r="T519" i="87"/>
  <c r="AG521" i="87"/>
  <c r="AH521" i="87" s="1"/>
  <c r="AI521" i="87" s="1"/>
  <c r="AJ521" i="87" s="1"/>
  <c r="AK521" i="87" s="1"/>
  <c r="AL521" i="87" s="1"/>
  <c r="AM521" i="87" s="1"/>
  <c r="AN521" i="87" s="1"/>
  <c r="AO521" i="87" s="1"/>
  <c r="AP521" i="87" s="1"/>
  <c r="AQ521" i="87" s="1"/>
  <c r="AR521" i="87" s="1"/>
  <c r="AS521" i="87" s="1"/>
  <c r="AT521" i="87" s="1"/>
  <c r="AU521" i="87" s="1"/>
  <c r="AV521" i="87" s="1"/>
  <c r="AW521" i="87" s="1"/>
  <c r="AX521" i="87" s="1"/>
  <c r="AY521" i="87" s="1"/>
  <c r="AZ521" i="87" s="1"/>
  <c r="BA521" i="87" s="1"/>
  <c r="V521" i="87"/>
  <c r="R521" i="87"/>
  <c r="K521" i="87"/>
  <c r="A521" i="87"/>
  <c r="W521" i="87"/>
  <c r="S521" i="87"/>
  <c r="L521" i="87"/>
  <c r="CE521" i="87"/>
  <c r="CF521" i="87" s="1"/>
  <c r="E521" i="87" s="1"/>
  <c r="B523" i="87"/>
  <c r="CD522" i="87"/>
  <c r="CB522" i="87"/>
  <c r="BZ522" i="87"/>
  <c r="BX522" i="87"/>
  <c r="BV522" i="87"/>
  <c r="BT522" i="87"/>
  <c r="BR522" i="87"/>
  <c r="BP522" i="87"/>
  <c r="BN522" i="87"/>
  <c r="BL522" i="87"/>
  <c r="BJ522" i="87"/>
  <c r="CC522" i="87"/>
  <c r="CA522" i="87"/>
  <c r="BY522" i="87"/>
  <c r="BW522" i="87"/>
  <c r="BU522" i="87"/>
  <c r="BQ522" i="87"/>
  <c r="BM522" i="87"/>
  <c r="BI522" i="87"/>
  <c r="BG522" i="87"/>
  <c r="AE522" i="87"/>
  <c r="BS522" i="87"/>
  <c r="BO522" i="87"/>
  <c r="BK522" i="87"/>
  <c r="BH522" i="87"/>
  <c r="CE522" i="87" s="1"/>
  <c r="Z522" i="87"/>
  <c r="BB522" i="87" s="1"/>
  <c r="P522" i="87"/>
  <c r="D522" i="87" s="1"/>
  <c r="C522" i="87"/>
  <c r="N522" i="87" s="1"/>
  <c r="A517" i="74"/>
  <c r="CF518" i="74"/>
  <c r="E518" i="74" s="1"/>
  <c r="P518" i="74"/>
  <c r="D518" i="74" s="1"/>
  <c r="W517" i="74"/>
  <c r="X517" i="74" s="1"/>
  <c r="Y517" i="74" s="1"/>
  <c r="S517" i="74"/>
  <c r="J517" i="74" s="1"/>
  <c r="K508" i="74"/>
  <c r="R509" i="74"/>
  <c r="Q499" i="74"/>
  <c r="L498" i="74"/>
  <c r="B631" i="74"/>
  <c r="S518" i="74"/>
  <c r="J518" i="74" s="1"/>
  <c r="V518" i="74"/>
  <c r="W514" i="74" s="1"/>
  <c r="A518" i="74"/>
  <c r="M517" i="74"/>
  <c r="U517" i="74"/>
  <c r="AA517" i="74"/>
  <c r="AB517" i="74" s="1"/>
  <c r="CE519" i="74"/>
  <c r="Z520" i="74"/>
  <c r="BG520" i="74"/>
  <c r="BI520" i="74"/>
  <c r="BK520" i="74"/>
  <c r="BM520" i="74"/>
  <c r="BO520" i="74"/>
  <c r="BQ520" i="74"/>
  <c r="BS520" i="74"/>
  <c r="BU520" i="74"/>
  <c r="BW520" i="74"/>
  <c r="BY520" i="74"/>
  <c r="CA520" i="74"/>
  <c r="CC520" i="74"/>
  <c r="C520" i="74"/>
  <c r="N520" i="74" s="1"/>
  <c r="BH520" i="74"/>
  <c r="BJ520" i="74"/>
  <c r="BL520" i="74"/>
  <c r="BN520" i="74"/>
  <c r="BP520" i="74"/>
  <c r="BR520" i="74"/>
  <c r="BT520" i="74"/>
  <c r="BV520" i="74"/>
  <c r="BX520" i="74"/>
  <c r="BZ520" i="74"/>
  <c r="CB520" i="74"/>
  <c r="CD520" i="74"/>
  <c r="AD495" i="87" l="1"/>
  <c r="AC496" i="87"/>
  <c r="W522" i="87"/>
  <c r="S522" i="87"/>
  <c r="L522" i="87"/>
  <c r="V522" i="87"/>
  <c r="R522" i="87"/>
  <c r="K522" i="87"/>
  <c r="A522" i="87"/>
  <c r="AG522" i="87"/>
  <c r="AH522" i="87" s="1"/>
  <c r="AI522" i="87" s="1"/>
  <c r="AJ522" i="87" s="1"/>
  <c r="AK522" i="87" s="1"/>
  <c r="AL522" i="87" s="1"/>
  <c r="AM522" i="87" s="1"/>
  <c r="AN522" i="87" s="1"/>
  <c r="AO522" i="87" s="1"/>
  <c r="AP522" i="87" s="1"/>
  <c r="AQ522" i="87" s="1"/>
  <c r="AR522" i="87" s="1"/>
  <c r="AS522" i="87" s="1"/>
  <c r="AT522" i="87" s="1"/>
  <c r="AU522" i="87" s="1"/>
  <c r="AV522" i="87" s="1"/>
  <c r="AW522" i="87" s="1"/>
  <c r="AX522" i="87" s="1"/>
  <c r="AY522" i="87" s="1"/>
  <c r="AZ522" i="87" s="1"/>
  <c r="BA522" i="87" s="1"/>
  <c r="U521" i="87"/>
  <c r="J521" i="87"/>
  <c r="CF522" i="87"/>
  <c r="E522" i="87" s="1"/>
  <c r="CC523" i="87"/>
  <c r="CA523" i="87"/>
  <c r="BY523" i="87"/>
  <c r="BW523" i="87"/>
  <c r="BU523" i="87"/>
  <c r="BS523" i="87"/>
  <c r="BQ523" i="87"/>
  <c r="BO523" i="87"/>
  <c r="BM523" i="87"/>
  <c r="BK523" i="87"/>
  <c r="BI523" i="87"/>
  <c r="BG523" i="87"/>
  <c r="AE523" i="87"/>
  <c r="B524" i="87"/>
  <c r="CD523" i="87"/>
  <c r="CB523" i="87"/>
  <c r="BZ523" i="87"/>
  <c r="BX523" i="87"/>
  <c r="BV523" i="87"/>
  <c r="BT523" i="87"/>
  <c r="BR523" i="87"/>
  <c r="BP523" i="87"/>
  <c r="BN523" i="87"/>
  <c r="BL523" i="87"/>
  <c r="BJ523" i="87"/>
  <c r="BH523" i="87"/>
  <c r="CE523" i="87" s="1"/>
  <c r="Z523" i="87"/>
  <c r="BB523" i="87" s="1"/>
  <c r="P523" i="87"/>
  <c r="D523" i="87" s="1"/>
  <c r="C523" i="87"/>
  <c r="N523" i="87" s="1"/>
  <c r="X521" i="87"/>
  <c r="Y521" i="87" s="1"/>
  <c r="AA521" i="87"/>
  <c r="AB521" i="87" s="1"/>
  <c r="Q521" i="87"/>
  <c r="T520" i="87"/>
  <c r="X514" i="74"/>
  <c r="Y514" i="74" s="1"/>
  <c r="AA514" i="74"/>
  <c r="AB514" i="74" s="1"/>
  <c r="CF519" i="74"/>
  <c r="E519" i="74" s="1"/>
  <c r="P519" i="74"/>
  <c r="D519" i="74" s="1"/>
  <c r="Q500" i="74"/>
  <c r="L499" i="74"/>
  <c r="W512" i="74"/>
  <c r="W513" i="74"/>
  <c r="W516" i="74"/>
  <c r="K509" i="74"/>
  <c r="R510" i="74"/>
  <c r="W518" i="74"/>
  <c r="X518" i="74" s="1"/>
  <c r="Y518" i="74" s="1"/>
  <c r="W515" i="74"/>
  <c r="B632" i="74"/>
  <c r="CE520" i="74"/>
  <c r="Z521" i="74"/>
  <c r="BG521" i="74"/>
  <c r="BI521" i="74"/>
  <c r="BK521" i="74"/>
  <c r="BM521" i="74"/>
  <c r="BO521" i="74"/>
  <c r="BQ521" i="74"/>
  <c r="BS521" i="74"/>
  <c r="BU521" i="74"/>
  <c r="BW521" i="74"/>
  <c r="BY521" i="74"/>
  <c r="CA521" i="74"/>
  <c r="CC521" i="74"/>
  <c r="C521" i="74"/>
  <c r="N521" i="74" s="1"/>
  <c r="BH521" i="74"/>
  <c r="BJ521" i="74"/>
  <c r="BL521" i="74"/>
  <c r="BN521" i="74"/>
  <c r="BP521" i="74"/>
  <c r="BR521" i="74"/>
  <c r="BT521" i="74"/>
  <c r="BV521" i="74"/>
  <c r="BX521" i="74"/>
  <c r="BZ521" i="74"/>
  <c r="CB521" i="74"/>
  <c r="CD521" i="74"/>
  <c r="S519" i="74"/>
  <c r="J519" i="74" s="1"/>
  <c r="V519" i="74"/>
  <c r="A519" i="74"/>
  <c r="AA518" i="74"/>
  <c r="AB518" i="74" s="1"/>
  <c r="M518" i="74"/>
  <c r="U518" i="74"/>
  <c r="AD496" i="87" l="1"/>
  <c r="AC497" i="87"/>
  <c r="W523" i="87"/>
  <c r="S523" i="87"/>
  <c r="L523" i="87"/>
  <c r="V523" i="87"/>
  <c r="R523" i="87"/>
  <c r="K523" i="87"/>
  <c r="A523" i="87"/>
  <c r="B525" i="87"/>
  <c r="CD524" i="87"/>
  <c r="CB524" i="87"/>
  <c r="BZ524" i="87"/>
  <c r="BX524" i="87"/>
  <c r="BV524" i="87"/>
  <c r="BT524" i="87"/>
  <c r="BR524" i="87"/>
  <c r="BP524" i="87"/>
  <c r="BN524" i="87"/>
  <c r="BL524" i="87"/>
  <c r="BJ524" i="87"/>
  <c r="BH524" i="87"/>
  <c r="Z524" i="87"/>
  <c r="BB524" i="87" s="1"/>
  <c r="P524" i="87"/>
  <c r="D524" i="87" s="1"/>
  <c r="C524" i="87"/>
  <c r="N524" i="87" s="1"/>
  <c r="CC524" i="87"/>
  <c r="CA524" i="87"/>
  <c r="BY524" i="87"/>
  <c r="BW524" i="87"/>
  <c r="BU524" i="87"/>
  <c r="BS524" i="87"/>
  <c r="BQ524" i="87"/>
  <c r="BO524" i="87"/>
  <c r="BM524" i="87"/>
  <c r="BK524" i="87"/>
  <c r="BI524" i="87"/>
  <c r="BG524" i="87"/>
  <c r="AE524" i="87"/>
  <c r="CF523" i="87"/>
  <c r="E523" i="87" s="1"/>
  <c r="U522" i="87"/>
  <c r="J522" i="87"/>
  <c r="AG523" i="87"/>
  <c r="AH523" i="87" s="1"/>
  <c r="AI523" i="87" s="1"/>
  <c r="AJ523" i="87" s="1"/>
  <c r="AK523" i="87" s="1"/>
  <c r="AL523" i="87" s="1"/>
  <c r="AM523" i="87" s="1"/>
  <c r="AN523" i="87" s="1"/>
  <c r="AO523" i="87" s="1"/>
  <c r="AP523" i="87" s="1"/>
  <c r="AQ523" i="87" s="1"/>
  <c r="AR523" i="87" s="1"/>
  <c r="AS523" i="87" s="1"/>
  <c r="AT523" i="87" s="1"/>
  <c r="AU523" i="87" s="1"/>
  <c r="AV523" i="87" s="1"/>
  <c r="AW523" i="87" s="1"/>
  <c r="AX523" i="87" s="1"/>
  <c r="AY523" i="87" s="1"/>
  <c r="AZ523" i="87" s="1"/>
  <c r="BA523" i="87" s="1"/>
  <c r="T521" i="87"/>
  <c r="AA522" i="87"/>
  <c r="AB522" i="87" s="1"/>
  <c r="Q522" i="87"/>
  <c r="X522" i="87"/>
  <c r="Y522" i="87" s="1"/>
  <c r="CF520" i="74"/>
  <c r="E520" i="74" s="1"/>
  <c r="P520" i="74"/>
  <c r="D520" i="74" s="1"/>
  <c r="X515" i="74"/>
  <c r="Y515" i="74" s="1"/>
  <c r="AA515" i="74"/>
  <c r="AB515" i="74" s="1"/>
  <c r="K510" i="74"/>
  <c r="R511" i="74"/>
  <c r="X516" i="74"/>
  <c r="Y516" i="74" s="1"/>
  <c r="AA516" i="74"/>
  <c r="AB516" i="74" s="1"/>
  <c r="X512" i="74"/>
  <c r="Y512" i="74" s="1"/>
  <c r="AA512" i="74"/>
  <c r="AB512" i="74" s="1"/>
  <c r="Q501" i="74"/>
  <c r="L500" i="74"/>
  <c r="X513" i="74"/>
  <c r="Y513" i="74" s="1"/>
  <c r="AA513" i="74"/>
  <c r="AB513" i="74" s="1"/>
  <c r="B633" i="74"/>
  <c r="M519" i="74"/>
  <c r="U519" i="74"/>
  <c r="S520" i="74"/>
  <c r="J520" i="74" s="1"/>
  <c r="V520" i="74"/>
  <c r="A520" i="74"/>
  <c r="CE521" i="74"/>
  <c r="Z522" i="74"/>
  <c r="BG522" i="74"/>
  <c r="BI522" i="74"/>
  <c r="BK522" i="74"/>
  <c r="BM522" i="74"/>
  <c r="BO522" i="74"/>
  <c r="BQ522" i="74"/>
  <c r="BS522" i="74"/>
  <c r="BU522" i="74"/>
  <c r="BW522" i="74"/>
  <c r="BY522" i="74"/>
  <c r="CA522" i="74"/>
  <c r="CC522" i="74"/>
  <c r="C522" i="74"/>
  <c r="N522" i="74" s="1"/>
  <c r="BH522" i="74"/>
  <c r="BJ522" i="74"/>
  <c r="BL522" i="74"/>
  <c r="BN522" i="74"/>
  <c r="BP522" i="74"/>
  <c r="BR522" i="74"/>
  <c r="BT522" i="74"/>
  <c r="BV522" i="74"/>
  <c r="BX522" i="74"/>
  <c r="BZ522" i="74"/>
  <c r="CB522" i="74"/>
  <c r="CD522" i="74"/>
  <c r="AD497" i="87" l="1"/>
  <c r="AC498" i="87"/>
  <c r="AG524" i="87"/>
  <c r="AH524" i="87" s="1"/>
  <c r="AI524" i="87" s="1"/>
  <c r="AJ524" i="87" s="1"/>
  <c r="AK524" i="87" s="1"/>
  <c r="AL524" i="87" s="1"/>
  <c r="AM524" i="87" s="1"/>
  <c r="AN524" i="87" s="1"/>
  <c r="AO524" i="87" s="1"/>
  <c r="AP524" i="87" s="1"/>
  <c r="AQ524" i="87" s="1"/>
  <c r="AR524" i="87" s="1"/>
  <c r="AS524" i="87" s="1"/>
  <c r="AT524" i="87" s="1"/>
  <c r="AU524" i="87" s="1"/>
  <c r="AV524" i="87" s="1"/>
  <c r="AW524" i="87" s="1"/>
  <c r="AX524" i="87" s="1"/>
  <c r="AY524" i="87" s="1"/>
  <c r="AZ524" i="87" s="1"/>
  <c r="BA524" i="87" s="1"/>
  <c r="V524" i="87"/>
  <c r="R524" i="87"/>
  <c r="K524" i="87"/>
  <c r="A524" i="87"/>
  <c r="W524" i="87"/>
  <c r="S524" i="87"/>
  <c r="L524" i="87"/>
  <c r="CE524" i="87"/>
  <c r="CC525" i="87"/>
  <c r="CA525" i="87"/>
  <c r="BY525" i="87"/>
  <c r="BW525" i="87"/>
  <c r="BU525" i="87"/>
  <c r="BS525" i="87"/>
  <c r="BQ525" i="87"/>
  <c r="BO525" i="87"/>
  <c r="BM525" i="87"/>
  <c r="BK525" i="87"/>
  <c r="BI525" i="87"/>
  <c r="BG525" i="87"/>
  <c r="AE525" i="87"/>
  <c r="B526" i="87"/>
  <c r="CD525" i="87"/>
  <c r="CB525" i="87"/>
  <c r="BZ525" i="87"/>
  <c r="BX525" i="87"/>
  <c r="BV525" i="87"/>
  <c r="BT525" i="87"/>
  <c r="BR525" i="87"/>
  <c r="BP525" i="87"/>
  <c r="BN525" i="87"/>
  <c r="BL525" i="87"/>
  <c r="BJ525" i="87"/>
  <c r="BH525" i="87"/>
  <c r="CE525" i="87" s="1"/>
  <c r="Z525" i="87"/>
  <c r="BB525" i="87" s="1"/>
  <c r="P525" i="87"/>
  <c r="D525" i="87" s="1"/>
  <c r="C525" i="87"/>
  <c r="N525" i="87" s="1"/>
  <c r="U523" i="87"/>
  <c r="J523" i="87"/>
  <c r="T522" i="87"/>
  <c r="CF524" i="87"/>
  <c r="E524" i="87" s="1"/>
  <c r="AA523" i="87"/>
  <c r="AB523" i="87" s="1"/>
  <c r="Q523" i="87"/>
  <c r="X523" i="87"/>
  <c r="Y523" i="87" s="1"/>
  <c r="CF521" i="74"/>
  <c r="E521" i="74" s="1"/>
  <c r="P521" i="74"/>
  <c r="D521" i="74" s="1"/>
  <c r="Q502" i="74"/>
  <c r="L501" i="74"/>
  <c r="K511" i="74"/>
  <c r="R512" i="74"/>
  <c r="B634" i="74"/>
  <c r="CE522" i="74"/>
  <c r="Z523" i="74"/>
  <c r="BG523" i="74"/>
  <c r="BI523" i="74"/>
  <c r="BK523" i="74"/>
  <c r="BM523" i="74"/>
  <c r="BO523" i="74"/>
  <c r="BQ523" i="74"/>
  <c r="BS523" i="74"/>
  <c r="BU523" i="74"/>
  <c r="BW523" i="74"/>
  <c r="BY523" i="74"/>
  <c r="CA523" i="74"/>
  <c r="CC523" i="74"/>
  <c r="C523" i="74"/>
  <c r="N523" i="74" s="1"/>
  <c r="BH523" i="74"/>
  <c r="BJ523" i="74"/>
  <c r="BL523" i="74"/>
  <c r="BN523" i="74"/>
  <c r="BP523" i="74"/>
  <c r="BR523" i="74"/>
  <c r="BT523" i="74"/>
  <c r="BV523" i="74"/>
  <c r="BX523" i="74"/>
  <c r="BZ523" i="74"/>
  <c r="CB523" i="74"/>
  <c r="CD523" i="74"/>
  <c r="S521" i="74"/>
  <c r="J521" i="74" s="1"/>
  <c r="V521" i="74"/>
  <c r="A521" i="74"/>
  <c r="M520" i="74"/>
  <c r="U520" i="74"/>
  <c r="AD498" i="87" l="1"/>
  <c r="AC499" i="87"/>
  <c r="W525" i="87"/>
  <c r="S525" i="87"/>
  <c r="L525" i="87"/>
  <c r="V525" i="87"/>
  <c r="R525" i="87"/>
  <c r="K525" i="87"/>
  <c r="A525" i="87"/>
  <c r="B527" i="87"/>
  <c r="CD526" i="87"/>
  <c r="CB526" i="87"/>
  <c r="BZ526" i="87"/>
  <c r="BX526" i="87"/>
  <c r="BV526" i="87"/>
  <c r="BT526" i="87"/>
  <c r="BR526" i="87"/>
  <c r="BP526" i="87"/>
  <c r="BN526" i="87"/>
  <c r="BL526" i="87"/>
  <c r="BJ526" i="87"/>
  <c r="BH526" i="87"/>
  <c r="Z526" i="87"/>
  <c r="BB526" i="87" s="1"/>
  <c r="P526" i="87"/>
  <c r="D526" i="87" s="1"/>
  <c r="C526" i="87"/>
  <c r="N526" i="87" s="1"/>
  <c r="CC526" i="87"/>
  <c r="CA526" i="87"/>
  <c r="BY526" i="87"/>
  <c r="BW526" i="87"/>
  <c r="BU526" i="87"/>
  <c r="BS526" i="87"/>
  <c r="BQ526" i="87"/>
  <c r="BO526" i="87"/>
  <c r="BM526" i="87"/>
  <c r="BK526" i="87"/>
  <c r="BI526" i="87"/>
  <c r="BG526" i="87"/>
  <c r="AE526" i="87"/>
  <c r="CF525" i="87"/>
  <c r="E525" i="87" s="1"/>
  <c r="U524" i="87"/>
  <c r="J524" i="87"/>
  <c r="T523" i="87"/>
  <c r="AG525" i="87"/>
  <c r="AH525" i="87" s="1"/>
  <c r="AI525" i="87" s="1"/>
  <c r="AJ525" i="87" s="1"/>
  <c r="AK525" i="87" s="1"/>
  <c r="AL525" i="87" s="1"/>
  <c r="AM525" i="87" s="1"/>
  <c r="AN525" i="87" s="1"/>
  <c r="AO525" i="87" s="1"/>
  <c r="AP525" i="87" s="1"/>
  <c r="AQ525" i="87" s="1"/>
  <c r="AR525" i="87" s="1"/>
  <c r="AS525" i="87" s="1"/>
  <c r="AT525" i="87" s="1"/>
  <c r="AU525" i="87" s="1"/>
  <c r="AV525" i="87" s="1"/>
  <c r="AW525" i="87" s="1"/>
  <c r="AX525" i="87" s="1"/>
  <c r="AY525" i="87" s="1"/>
  <c r="AZ525" i="87" s="1"/>
  <c r="BA525" i="87" s="1"/>
  <c r="X524" i="87"/>
  <c r="Y524" i="87" s="1"/>
  <c r="AA524" i="87"/>
  <c r="AB524" i="87" s="1"/>
  <c r="Q524" i="87"/>
  <c r="CF522" i="74"/>
  <c r="E522" i="74" s="1"/>
  <c r="P522" i="74"/>
  <c r="D522" i="74" s="1"/>
  <c r="V522" i="74" s="1"/>
  <c r="K512" i="74"/>
  <c r="R513" i="74"/>
  <c r="Q503" i="74"/>
  <c r="L502" i="74"/>
  <c r="B635" i="74"/>
  <c r="S522" i="74"/>
  <c r="J522" i="74" s="1"/>
  <c r="A522" i="74"/>
  <c r="CE523" i="74"/>
  <c r="M521" i="74"/>
  <c r="U521" i="74"/>
  <c r="Z524" i="74"/>
  <c r="BG524" i="74"/>
  <c r="BI524" i="74"/>
  <c r="BK524" i="74"/>
  <c r="BM524" i="74"/>
  <c r="BO524" i="74"/>
  <c r="BQ524" i="74"/>
  <c r="BS524" i="74"/>
  <c r="BU524" i="74"/>
  <c r="BW524" i="74"/>
  <c r="BY524" i="74"/>
  <c r="CA524" i="74"/>
  <c r="CC524" i="74"/>
  <c r="C524" i="74"/>
  <c r="N524" i="74" s="1"/>
  <c r="BH524" i="74"/>
  <c r="BJ524" i="74"/>
  <c r="BL524" i="74"/>
  <c r="BN524" i="74"/>
  <c r="BP524" i="74"/>
  <c r="BR524" i="74"/>
  <c r="BT524" i="74"/>
  <c r="BV524" i="74"/>
  <c r="BX524" i="74"/>
  <c r="BZ524" i="74"/>
  <c r="CB524" i="74"/>
  <c r="CD524" i="74"/>
  <c r="AD499" i="87" l="1"/>
  <c r="AC500" i="87"/>
  <c r="T524" i="87"/>
  <c r="AG526" i="87"/>
  <c r="AH526" i="87" s="1"/>
  <c r="AI526" i="87" s="1"/>
  <c r="AJ526" i="87" s="1"/>
  <c r="AK526" i="87" s="1"/>
  <c r="AL526" i="87" s="1"/>
  <c r="AM526" i="87" s="1"/>
  <c r="AN526" i="87" s="1"/>
  <c r="AO526" i="87" s="1"/>
  <c r="AP526" i="87" s="1"/>
  <c r="AQ526" i="87" s="1"/>
  <c r="AR526" i="87" s="1"/>
  <c r="AS526" i="87" s="1"/>
  <c r="AT526" i="87" s="1"/>
  <c r="AU526" i="87" s="1"/>
  <c r="AV526" i="87" s="1"/>
  <c r="AW526" i="87" s="1"/>
  <c r="AX526" i="87" s="1"/>
  <c r="AY526" i="87" s="1"/>
  <c r="AZ526" i="87" s="1"/>
  <c r="BA526" i="87" s="1"/>
  <c r="V526" i="87"/>
  <c r="R526" i="87"/>
  <c r="K526" i="87"/>
  <c r="A526" i="87"/>
  <c r="W526" i="87"/>
  <c r="S526" i="87"/>
  <c r="L526" i="87"/>
  <c r="CE526" i="87"/>
  <c r="CC527" i="87"/>
  <c r="CA527" i="87"/>
  <c r="BY527" i="87"/>
  <c r="BW527" i="87"/>
  <c r="BU527" i="87"/>
  <c r="BS527" i="87"/>
  <c r="BQ527" i="87"/>
  <c r="BO527" i="87"/>
  <c r="BM527" i="87"/>
  <c r="BK527" i="87"/>
  <c r="BI527" i="87"/>
  <c r="BG527" i="87"/>
  <c r="AE527" i="87"/>
  <c r="B528" i="87"/>
  <c r="CD527" i="87"/>
  <c r="CB527" i="87"/>
  <c r="BZ527" i="87"/>
  <c r="BX527" i="87"/>
  <c r="BV527" i="87"/>
  <c r="BT527" i="87"/>
  <c r="BR527" i="87"/>
  <c r="BP527" i="87"/>
  <c r="BN527" i="87"/>
  <c r="BL527" i="87"/>
  <c r="BJ527" i="87"/>
  <c r="BH527" i="87"/>
  <c r="CE527" i="87" s="1"/>
  <c r="Z527" i="87"/>
  <c r="BB527" i="87" s="1"/>
  <c r="P527" i="87"/>
  <c r="D527" i="87" s="1"/>
  <c r="C527" i="87"/>
  <c r="N527" i="87" s="1"/>
  <c r="U525" i="87"/>
  <c r="J525" i="87"/>
  <c r="CF526" i="87"/>
  <c r="E526" i="87" s="1"/>
  <c r="AA525" i="87"/>
  <c r="AB525" i="87" s="1"/>
  <c r="Q525" i="87"/>
  <c r="X525" i="87"/>
  <c r="Y525" i="87" s="1"/>
  <c r="CF523" i="74"/>
  <c r="E523" i="74" s="1"/>
  <c r="P523" i="74"/>
  <c r="D523" i="74" s="1"/>
  <c r="L503" i="74"/>
  <c r="Q504" i="74"/>
  <c r="K513" i="74"/>
  <c r="R514" i="74"/>
  <c r="B636" i="74"/>
  <c r="CE524" i="74"/>
  <c r="Z525" i="74"/>
  <c r="BG525" i="74"/>
  <c r="BI525" i="74"/>
  <c r="BK525" i="74"/>
  <c r="BM525" i="74"/>
  <c r="BO525" i="74"/>
  <c r="BQ525" i="74"/>
  <c r="BS525" i="74"/>
  <c r="BU525" i="74"/>
  <c r="BW525" i="74"/>
  <c r="BY525" i="74"/>
  <c r="CA525" i="74"/>
  <c r="CC525" i="74"/>
  <c r="C525" i="74"/>
  <c r="N525" i="74" s="1"/>
  <c r="BH525" i="74"/>
  <c r="BJ525" i="74"/>
  <c r="BL525" i="74"/>
  <c r="BN525" i="74"/>
  <c r="BP525" i="74"/>
  <c r="BR525" i="74"/>
  <c r="BT525" i="74"/>
  <c r="BV525" i="74"/>
  <c r="BX525" i="74"/>
  <c r="BZ525" i="74"/>
  <c r="CB525" i="74"/>
  <c r="CD525" i="74"/>
  <c r="S523" i="74"/>
  <c r="J523" i="74" s="1"/>
  <c r="V523" i="74"/>
  <c r="A523" i="74"/>
  <c r="M522" i="74"/>
  <c r="U522" i="74"/>
  <c r="AD500" i="87" l="1"/>
  <c r="AC501" i="87"/>
  <c r="T525" i="87"/>
  <c r="W527" i="87"/>
  <c r="S527" i="87"/>
  <c r="L527" i="87"/>
  <c r="V527" i="87"/>
  <c r="R527" i="87"/>
  <c r="K527" i="87"/>
  <c r="A527" i="87"/>
  <c r="B529" i="87"/>
  <c r="CD528" i="87"/>
  <c r="CB528" i="87"/>
  <c r="BZ528" i="87"/>
  <c r="BX528" i="87"/>
  <c r="BV528" i="87"/>
  <c r="BT528" i="87"/>
  <c r="BR528" i="87"/>
  <c r="BP528" i="87"/>
  <c r="BN528" i="87"/>
  <c r="BL528" i="87"/>
  <c r="BJ528" i="87"/>
  <c r="BH528" i="87"/>
  <c r="Z528" i="87"/>
  <c r="BB528" i="87" s="1"/>
  <c r="P528" i="87"/>
  <c r="D528" i="87" s="1"/>
  <c r="C528" i="87"/>
  <c r="N528" i="87" s="1"/>
  <c r="CC528" i="87"/>
  <c r="CA528" i="87"/>
  <c r="BY528" i="87"/>
  <c r="BW528" i="87"/>
  <c r="BU528" i="87"/>
  <c r="BS528" i="87"/>
  <c r="BQ528" i="87"/>
  <c r="BO528" i="87"/>
  <c r="BM528" i="87"/>
  <c r="BK528" i="87"/>
  <c r="BI528" i="87"/>
  <c r="BG528" i="87"/>
  <c r="AE528" i="87"/>
  <c r="CF527" i="87"/>
  <c r="E527" i="87" s="1"/>
  <c r="U526" i="87"/>
  <c r="J526" i="87"/>
  <c r="AG527" i="87"/>
  <c r="AH527" i="87" s="1"/>
  <c r="AI527" i="87" s="1"/>
  <c r="AJ527" i="87" s="1"/>
  <c r="AK527" i="87" s="1"/>
  <c r="AL527" i="87" s="1"/>
  <c r="AM527" i="87" s="1"/>
  <c r="AN527" i="87" s="1"/>
  <c r="AO527" i="87" s="1"/>
  <c r="AP527" i="87" s="1"/>
  <c r="AQ527" i="87" s="1"/>
  <c r="AR527" i="87" s="1"/>
  <c r="AS527" i="87" s="1"/>
  <c r="AT527" i="87" s="1"/>
  <c r="AU527" i="87" s="1"/>
  <c r="AV527" i="87" s="1"/>
  <c r="AW527" i="87" s="1"/>
  <c r="AX527" i="87" s="1"/>
  <c r="AY527" i="87" s="1"/>
  <c r="AZ527" i="87" s="1"/>
  <c r="BA527" i="87" s="1"/>
  <c r="X526" i="87"/>
  <c r="Y526" i="87" s="1"/>
  <c r="AA526" i="87"/>
  <c r="AB526" i="87" s="1"/>
  <c r="Q526" i="87"/>
  <c r="K514" i="74"/>
  <c r="R515" i="74"/>
  <c r="L504" i="74"/>
  <c r="Q505" i="74"/>
  <c r="BB518" i="74"/>
  <c r="BB517" i="74" s="1"/>
  <c r="BB516" i="74" s="1"/>
  <c r="BB515" i="74" s="1"/>
  <c r="BB514" i="74" s="1"/>
  <c r="BB513" i="74" s="1"/>
  <c r="BB512" i="74" s="1"/>
  <c r="CF524" i="74"/>
  <c r="E524" i="74" s="1"/>
  <c r="P524" i="74"/>
  <c r="D524" i="74" s="1"/>
  <c r="V524" i="74" s="1"/>
  <c r="B637" i="74"/>
  <c r="M523" i="74"/>
  <c r="U523" i="74"/>
  <c r="CE525" i="74"/>
  <c r="Z526" i="74"/>
  <c r="BG526" i="74"/>
  <c r="BI526" i="74"/>
  <c r="BK526" i="74"/>
  <c r="BM526" i="74"/>
  <c r="BO526" i="74"/>
  <c r="BQ526" i="74"/>
  <c r="BS526" i="74"/>
  <c r="BU526" i="74"/>
  <c r="BW526" i="74"/>
  <c r="BY526" i="74"/>
  <c r="CA526" i="74"/>
  <c r="CC526" i="74"/>
  <c r="C526" i="74"/>
  <c r="N526" i="74" s="1"/>
  <c r="BH526" i="74"/>
  <c r="BJ526" i="74"/>
  <c r="BL526" i="74"/>
  <c r="BN526" i="74"/>
  <c r="BP526" i="74"/>
  <c r="BR526" i="74"/>
  <c r="BT526" i="74"/>
  <c r="BV526" i="74"/>
  <c r="BX526" i="74"/>
  <c r="BZ526" i="74"/>
  <c r="CB526" i="74"/>
  <c r="CD526" i="74"/>
  <c r="AD501" i="87" l="1"/>
  <c r="AC502" i="87"/>
  <c r="AG528" i="87"/>
  <c r="AH528" i="87" s="1"/>
  <c r="AI528" i="87" s="1"/>
  <c r="AJ528" i="87" s="1"/>
  <c r="AK528" i="87" s="1"/>
  <c r="AL528" i="87" s="1"/>
  <c r="AM528" i="87" s="1"/>
  <c r="AN528" i="87" s="1"/>
  <c r="AO528" i="87" s="1"/>
  <c r="AP528" i="87" s="1"/>
  <c r="AQ528" i="87" s="1"/>
  <c r="AR528" i="87" s="1"/>
  <c r="AS528" i="87" s="1"/>
  <c r="AT528" i="87" s="1"/>
  <c r="AU528" i="87" s="1"/>
  <c r="AV528" i="87" s="1"/>
  <c r="AW528" i="87" s="1"/>
  <c r="AX528" i="87" s="1"/>
  <c r="AY528" i="87" s="1"/>
  <c r="AZ528" i="87" s="1"/>
  <c r="BA528" i="87" s="1"/>
  <c r="V528" i="87"/>
  <c r="R528" i="87"/>
  <c r="K528" i="87"/>
  <c r="A528" i="87"/>
  <c r="W528" i="87"/>
  <c r="S528" i="87"/>
  <c r="L528" i="87"/>
  <c r="CE528" i="87"/>
  <c r="CC529" i="87"/>
  <c r="CA529" i="87"/>
  <c r="BY529" i="87"/>
  <c r="BW529" i="87"/>
  <c r="BU529" i="87"/>
  <c r="BS529" i="87"/>
  <c r="BQ529" i="87"/>
  <c r="BO529" i="87"/>
  <c r="BM529" i="87"/>
  <c r="BK529" i="87"/>
  <c r="BI529" i="87"/>
  <c r="BG529" i="87"/>
  <c r="CB529" i="87"/>
  <c r="BX529" i="87"/>
  <c r="BT529" i="87"/>
  <c r="BP529" i="87"/>
  <c r="BL529" i="87"/>
  <c r="BH529" i="87"/>
  <c r="AE529" i="87"/>
  <c r="B530" i="87"/>
  <c r="CD529" i="87"/>
  <c r="BZ529" i="87"/>
  <c r="BV529" i="87"/>
  <c r="BR529" i="87"/>
  <c r="BN529" i="87"/>
  <c r="BJ529" i="87"/>
  <c r="Z529" i="87"/>
  <c r="BB529" i="87" s="1"/>
  <c r="P529" i="87"/>
  <c r="D529" i="87" s="1"/>
  <c r="C529" i="87"/>
  <c r="N529" i="87" s="1"/>
  <c r="U527" i="87"/>
  <c r="J527" i="87"/>
  <c r="T526" i="87"/>
  <c r="CF528" i="87"/>
  <c r="E528" i="87" s="1"/>
  <c r="AA527" i="87"/>
  <c r="AB527" i="87" s="1"/>
  <c r="Q527" i="87"/>
  <c r="X527" i="87"/>
  <c r="Y527" i="87" s="1"/>
  <c r="A524" i="74"/>
  <c r="W524" i="74"/>
  <c r="X524" i="74" s="1"/>
  <c r="Y524" i="74" s="1"/>
  <c r="CF525" i="74"/>
  <c r="E525" i="74" s="1"/>
  <c r="P525" i="74"/>
  <c r="D525" i="74" s="1"/>
  <c r="S524" i="74"/>
  <c r="L505" i="74"/>
  <c r="Q506" i="74"/>
  <c r="K515" i="74"/>
  <c r="R516" i="74"/>
  <c r="B638" i="74"/>
  <c r="CE526" i="74"/>
  <c r="Z527" i="74"/>
  <c r="BG527" i="74"/>
  <c r="BI527" i="74"/>
  <c r="BK527" i="74"/>
  <c r="BM527" i="74"/>
  <c r="BO527" i="74"/>
  <c r="BQ527" i="74"/>
  <c r="BS527" i="74"/>
  <c r="BU527" i="74"/>
  <c r="BW527" i="74"/>
  <c r="BY527" i="74"/>
  <c r="CA527" i="74"/>
  <c r="CC527" i="74"/>
  <c r="C527" i="74"/>
  <c r="N527" i="74" s="1"/>
  <c r="BH527" i="74"/>
  <c r="BJ527" i="74"/>
  <c r="BL527" i="74"/>
  <c r="BN527" i="74"/>
  <c r="BP527" i="74"/>
  <c r="BR527" i="74"/>
  <c r="BT527" i="74"/>
  <c r="BV527" i="74"/>
  <c r="BX527" i="74"/>
  <c r="BZ527" i="74"/>
  <c r="CB527" i="74"/>
  <c r="CD527" i="74"/>
  <c r="S525" i="74"/>
  <c r="J525" i="74" s="1"/>
  <c r="V525" i="74"/>
  <c r="A525" i="74"/>
  <c r="M524" i="74"/>
  <c r="AA524" i="74"/>
  <c r="AB524" i="74" s="1"/>
  <c r="AD502" i="87" l="1"/>
  <c r="AC503" i="87"/>
  <c r="B531" i="87"/>
  <c r="CD530" i="87"/>
  <c r="CB530" i="87"/>
  <c r="BZ530" i="87"/>
  <c r="BX530" i="87"/>
  <c r="BV530" i="87"/>
  <c r="BT530" i="87"/>
  <c r="BR530" i="87"/>
  <c r="BP530" i="87"/>
  <c r="BN530" i="87"/>
  <c r="BL530" i="87"/>
  <c r="BJ530" i="87"/>
  <c r="BH530" i="87"/>
  <c r="Z530" i="87"/>
  <c r="BB530" i="87" s="1"/>
  <c r="P530" i="87"/>
  <c r="D530" i="87" s="1"/>
  <c r="C530" i="87"/>
  <c r="N530" i="87" s="1"/>
  <c r="CA530" i="87"/>
  <c r="BW530" i="87"/>
  <c r="BS530" i="87"/>
  <c r="BO530" i="87"/>
  <c r="BK530" i="87"/>
  <c r="BG530" i="87"/>
  <c r="AE530" i="87"/>
  <c r="CC530" i="87"/>
  <c r="BY530" i="87"/>
  <c r="BU530" i="87"/>
  <c r="BQ530" i="87"/>
  <c r="BM530" i="87"/>
  <c r="BI530" i="87"/>
  <c r="CE529" i="87"/>
  <c r="CF529" i="87" s="1"/>
  <c r="E529" i="87" s="1"/>
  <c r="U528" i="87"/>
  <c r="J528" i="87"/>
  <c r="W529" i="87"/>
  <c r="S529" i="87"/>
  <c r="L529" i="87"/>
  <c r="V529" i="87"/>
  <c r="R529" i="87"/>
  <c r="K529" i="87"/>
  <c r="A529" i="87"/>
  <c r="T527" i="87"/>
  <c r="AG529" i="87"/>
  <c r="AH529" i="87" s="1"/>
  <c r="AI529" i="87" s="1"/>
  <c r="AJ529" i="87" s="1"/>
  <c r="AK529" i="87" s="1"/>
  <c r="AL529" i="87" s="1"/>
  <c r="AM529" i="87" s="1"/>
  <c r="AN529" i="87" s="1"/>
  <c r="AO529" i="87" s="1"/>
  <c r="AP529" i="87" s="1"/>
  <c r="AQ529" i="87" s="1"/>
  <c r="AR529" i="87" s="1"/>
  <c r="AS529" i="87" s="1"/>
  <c r="AT529" i="87" s="1"/>
  <c r="AU529" i="87" s="1"/>
  <c r="AV529" i="87" s="1"/>
  <c r="AW529" i="87" s="1"/>
  <c r="AX529" i="87" s="1"/>
  <c r="AY529" i="87" s="1"/>
  <c r="AZ529" i="87" s="1"/>
  <c r="BA529" i="87" s="1"/>
  <c r="X528" i="87"/>
  <c r="Y528" i="87" s="1"/>
  <c r="AA528" i="87"/>
  <c r="AB528" i="87" s="1"/>
  <c r="Q528" i="87"/>
  <c r="U524" i="74"/>
  <c r="J524" i="74"/>
  <c r="W519" i="74"/>
  <c r="W521" i="74"/>
  <c r="CF526" i="74"/>
  <c r="E526" i="74" s="1"/>
  <c r="P526" i="74"/>
  <c r="D526" i="74" s="1"/>
  <c r="K516" i="74"/>
  <c r="R517" i="74"/>
  <c r="L506" i="74"/>
  <c r="Q507" i="74"/>
  <c r="W523" i="74"/>
  <c r="W525" i="74"/>
  <c r="X525" i="74" s="1"/>
  <c r="Y525" i="74" s="1"/>
  <c r="W520" i="74"/>
  <c r="W522" i="74"/>
  <c r="B639" i="74"/>
  <c r="S526" i="74"/>
  <c r="J526" i="74" s="1"/>
  <c r="V526" i="74"/>
  <c r="A526" i="74"/>
  <c r="CE527" i="74"/>
  <c r="M525" i="74"/>
  <c r="U525" i="74"/>
  <c r="Z528" i="74"/>
  <c r="BG528" i="74"/>
  <c r="BI528" i="74"/>
  <c r="BK528" i="74"/>
  <c r="BM528" i="74"/>
  <c r="BO528" i="74"/>
  <c r="BQ528" i="74"/>
  <c r="BS528" i="74"/>
  <c r="BU528" i="74"/>
  <c r="BW528" i="74"/>
  <c r="BY528" i="74"/>
  <c r="CA528" i="74"/>
  <c r="CC528" i="74"/>
  <c r="C528" i="74"/>
  <c r="N528" i="74" s="1"/>
  <c r="BH528" i="74"/>
  <c r="BJ528" i="74"/>
  <c r="BL528" i="74"/>
  <c r="BN528" i="74"/>
  <c r="BP528" i="74"/>
  <c r="BR528" i="74"/>
  <c r="BT528" i="74"/>
  <c r="BV528" i="74"/>
  <c r="BX528" i="74"/>
  <c r="BZ528" i="74"/>
  <c r="CB528" i="74"/>
  <c r="CD528" i="74"/>
  <c r="AD503" i="87" l="1"/>
  <c r="AC504" i="87"/>
  <c r="AA529" i="87"/>
  <c r="AB529" i="87" s="1"/>
  <c r="Q529" i="87"/>
  <c r="X529" i="87"/>
  <c r="Y529" i="87" s="1"/>
  <c r="U529" i="87"/>
  <c r="J529" i="87"/>
  <c r="T528" i="87"/>
  <c r="AG530" i="87"/>
  <c r="AH530" i="87" s="1"/>
  <c r="AI530" i="87" s="1"/>
  <c r="AJ530" i="87" s="1"/>
  <c r="AK530" i="87" s="1"/>
  <c r="AL530" i="87" s="1"/>
  <c r="AM530" i="87" s="1"/>
  <c r="AN530" i="87" s="1"/>
  <c r="AO530" i="87" s="1"/>
  <c r="AP530" i="87" s="1"/>
  <c r="AQ530" i="87" s="1"/>
  <c r="AR530" i="87" s="1"/>
  <c r="AS530" i="87" s="1"/>
  <c r="AT530" i="87" s="1"/>
  <c r="AU530" i="87" s="1"/>
  <c r="AV530" i="87" s="1"/>
  <c r="AW530" i="87" s="1"/>
  <c r="AX530" i="87" s="1"/>
  <c r="AY530" i="87" s="1"/>
  <c r="AZ530" i="87" s="1"/>
  <c r="BA530" i="87" s="1"/>
  <c r="V530" i="87"/>
  <c r="R530" i="87"/>
  <c r="K530" i="87"/>
  <c r="A530" i="87"/>
  <c r="W530" i="87"/>
  <c r="S530" i="87"/>
  <c r="L530" i="87"/>
  <c r="CE530" i="87"/>
  <c r="CF530" i="87" s="1"/>
  <c r="E530" i="87" s="1"/>
  <c r="CC531" i="87"/>
  <c r="CA531" i="87"/>
  <c r="BY531" i="87"/>
  <c r="BW531" i="87"/>
  <c r="BU531" i="87"/>
  <c r="BS531" i="87"/>
  <c r="BQ531" i="87"/>
  <c r="BO531" i="87"/>
  <c r="BM531" i="87"/>
  <c r="BK531" i="87"/>
  <c r="BI531" i="87"/>
  <c r="BG531" i="87"/>
  <c r="AE531" i="87"/>
  <c r="CB531" i="87"/>
  <c r="BX531" i="87"/>
  <c r="BT531" i="87"/>
  <c r="BP531" i="87"/>
  <c r="BL531" i="87"/>
  <c r="BH531" i="87"/>
  <c r="P531" i="87"/>
  <c r="D531" i="87" s="1"/>
  <c r="C531" i="87"/>
  <c r="N531" i="87" s="1"/>
  <c r="B532" i="87"/>
  <c r="CD531" i="87"/>
  <c r="BZ531" i="87"/>
  <c r="BV531" i="87"/>
  <c r="BR531" i="87"/>
  <c r="BN531" i="87"/>
  <c r="BJ531" i="87"/>
  <c r="Z531" i="87"/>
  <c r="BB531" i="87" s="1"/>
  <c r="AA525" i="74"/>
  <c r="AB525" i="74" s="1"/>
  <c r="X522" i="74"/>
  <c r="Y522" i="74" s="1"/>
  <c r="AA522" i="74"/>
  <c r="AB522" i="74" s="1"/>
  <c r="L507" i="74"/>
  <c r="Q508" i="74"/>
  <c r="K517" i="74"/>
  <c r="R518" i="74"/>
  <c r="X521" i="74"/>
  <c r="Y521" i="74" s="1"/>
  <c r="AA521" i="74"/>
  <c r="AB521" i="74" s="1"/>
  <c r="CF527" i="74"/>
  <c r="E527" i="74" s="1"/>
  <c r="P527" i="74"/>
  <c r="D527" i="74" s="1"/>
  <c r="X520" i="74"/>
  <c r="Y520" i="74" s="1"/>
  <c r="AA520" i="74"/>
  <c r="AB520" i="74" s="1"/>
  <c r="X523" i="74"/>
  <c r="Y523" i="74" s="1"/>
  <c r="AA523" i="74"/>
  <c r="AB523" i="74" s="1"/>
  <c r="X519" i="74"/>
  <c r="Y519" i="74" s="1"/>
  <c r="AA519" i="74"/>
  <c r="AB519" i="74" s="1"/>
  <c r="B640" i="74"/>
  <c r="CE528" i="74"/>
  <c r="Z529" i="74"/>
  <c r="BG529" i="74"/>
  <c r="BI529" i="74"/>
  <c r="BK529" i="74"/>
  <c r="BM529" i="74"/>
  <c r="BO529" i="74"/>
  <c r="BQ529" i="74"/>
  <c r="BS529" i="74"/>
  <c r="BU529" i="74"/>
  <c r="BW529" i="74"/>
  <c r="BY529" i="74"/>
  <c r="CA529" i="74"/>
  <c r="CC529" i="74"/>
  <c r="C529" i="74"/>
  <c r="N529" i="74" s="1"/>
  <c r="BH529" i="74"/>
  <c r="BJ529" i="74"/>
  <c r="BL529" i="74"/>
  <c r="BN529" i="74"/>
  <c r="BP529" i="74"/>
  <c r="BR529" i="74"/>
  <c r="BT529" i="74"/>
  <c r="BV529" i="74"/>
  <c r="BX529" i="74"/>
  <c r="BZ529" i="74"/>
  <c r="CB529" i="74"/>
  <c r="CD529" i="74"/>
  <c r="S527" i="74"/>
  <c r="J527" i="74" s="1"/>
  <c r="V527" i="74"/>
  <c r="A527" i="74"/>
  <c r="M526" i="74"/>
  <c r="U526" i="74"/>
  <c r="AD504" i="87" l="1"/>
  <c r="AC505" i="87"/>
  <c r="B533" i="87"/>
  <c r="CD532" i="87"/>
  <c r="CB532" i="87"/>
  <c r="BZ532" i="87"/>
  <c r="BX532" i="87"/>
  <c r="BV532" i="87"/>
  <c r="BT532" i="87"/>
  <c r="BR532" i="87"/>
  <c r="BP532" i="87"/>
  <c r="BN532" i="87"/>
  <c r="BL532" i="87"/>
  <c r="BJ532" i="87"/>
  <c r="BH532" i="87"/>
  <c r="Z532" i="87"/>
  <c r="BB532" i="87" s="1"/>
  <c r="P532" i="87"/>
  <c r="D532" i="87" s="1"/>
  <c r="C532" i="87"/>
  <c r="N532" i="87" s="1"/>
  <c r="CA532" i="87"/>
  <c r="BW532" i="87"/>
  <c r="BS532" i="87"/>
  <c r="BO532" i="87"/>
  <c r="BK532" i="87"/>
  <c r="BG532" i="87"/>
  <c r="AE532" i="87"/>
  <c r="CC532" i="87"/>
  <c r="BY532" i="87"/>
  <c r="BU532" i="87"/>
  <c r="BQ532" i="87"/>
  <c r="BM532" i="87"/>
  <c r="BI532" i="87"/>
  <c r="U530" i="87"/>
  <c r="J530" i="87"/>
  <c r="T529" i="87"/>
  <c r="W531" i="87"/>
  <c r="S531" i="87"/>
  <c r="L531" i="87"/>
  <c r="K531" i="87"/>
  <c r="V531" i="87"/>
  <c r="R531" i="87"/>
  <c r="A531" i="87"/>
  <c r="CF531" i="87"/>
  <c r="E531" i="87" s="1"/>
  <c r="CE531" i="87"/>
  <c r="AG531" i="87"/>
  <c r="AH531" i="87" s="1"/>
  <c r="AI531" i="87" s="1"/>
  <c r="AJ531" i="87" s="1"/>
  <c r="AK531" i="87" s="1"/>
  <c r="AL531" i="87" s="1"/>
  <c r="AM531" i="87" s="1"/>
  <c r="AN531" i="87" s="1"/>
  <c r="AO531" i="87" s="1"/>
  <c r="AP531" i="87" s="1"/>
  <c r="AQ531" i="87" s="1"/>
  <c r="AR531" i="87" s="1"/>
  <c r="AS531" i="87" s="1"/>
  <c r="AT531" i="87" s="1"/>
  <c r="AU531" i="87" s="1"/>
  <c r="AV531" i="87" s="1"/>
  <c r="AW531" i="87" s="1"/>
  <c r="AX531" i="87" s="1"/>
  <c r="AY531" i="87" s="1"/>
  <c r="AZ531" i="87" s="1"/>
  <c r="BA531" i="87" s="1"/>
  <c r="X530" i="87"/>
  <c r="Y530" i="87" s="1"/>
  <c r="AA530" i="87"/>
  <c r="AB530" i="87" s="1"/>
  <c r="Q530" i="87"/>
  <c r="CF528" i="74"/>
  <c r="E528" i="74" s="1"/>
  <c r="P528" i="74"/>
  <c r="D528" i="74" s="1"/>
  <c r="K518" i="74"/>
  <c r="R519" i="74"/>
  <c r="L508" i="74"/>
  <c r="Q509" i="74"/>
  <c r="B641" i="74"/>
  <c r="M527" i="74"/>
  <c r="U527" i="74"/>
  <c r="S528" i="74"/>
  <c r="J528" i="74" s="1"/>
  <c r="V528" i="74"/>
  <c r="A528" i="74"/>
  <c r="CE529" i="74"/>
  <c r="Z530" i="74"/>
  <c r="BG530" i="74"/>
  <c r="BI530" i="74"/>
  <c r="BK530" i="74"/>
  <c r="BM530" i="74"/>
  <c r="BO530" i="74"/>
  <c r="BQ530" i="74"/>
  <c r="BS530" i="74"/>
  <c r="BU530" i="74"/>
  <c r="BW530" i="74"/>
  <c r="BY530" i="74"/>
  <c r="CA530" i="74"/>
  <c r="CC530" i="74"/>
  <c r="C530" i="74"/>
  <c r="N530" i="74" s="1"/>
  <c r="BH530" i="74"/>
  <c r="BJ530" i="74"/>
  <c r="BL530" i="74"/>
  <c r="BN530" i="74"/>
  <c r="BP530" i="74"/>
  <c r="BR530" i="74"/>
  <c r="BT530" i="74"/>
  <c r="BV530" i="74"/>
  <c r="BX530" i="74"/>
  <c r="BZ530" i="74"/>
  <c r="CB530" i="74"/>
  <c r="CD530" i="74"/>
  <c r="AD505" i="87" l="1"/>
  <c r="AC506" i="87"/>
  <c r="U531" i="87"/>
  <c r="J531" i="87"/>
  <c r="T530" i="87"/>
  <c r="AA531" i="87"/>
  <c r="AB531" i="87" s="1"/>
  <c r="Q531" i="87"/>
  <c r="X531" i="87"/>
  <c r="Y531" i="87" s="1"/>
  <c r="AG532" i="87"/>
  <c r="AH532" i="87" s="1"/>
  <c r="AI532" i="87" s="1"/>
  <c r="AJ532" i="87" s="1"/>
  <c r="AK532" i="87" s="1"/>
  <c r="AL532" i="87" s="1"/>
  <c r="AM532" i="87" s="1"/>
  <c r="AN532" i="87" s="1"/>
  <c r="AO532" i="87" s="1"/>
  <c r="AP532" i="87" s="1"/>
  <c r="AQ532" i="87" s="1"/>
  <c r="AR532" i="87" s="1"/>
  <c r="AS532" i="87" s="1"/>
  <c r="AT532" i="87" s="1"/>
  <c r="AU532" i="87" s="1"/>
  <c r="AV532" i="87" s="1"/>
  <c r="AW532" i="87" s="1"/>
  <c r="AX532" i="87" s="1"/>
  <c r="AY532" i="87" s="1"/>
  <c r="AZ532" i="87" s="1"/>
  <c r="BA532" i="87" s="1"/>
  <c r="V532" i="87"/>
  <c r="R532" i="87"/>
  <c r="K532" i="87"/>
  <c r="A532" i="87"/>
  <c r="W532" i="87"/>
  <c r="S532" i="87"/>
  <c r="L532" i="87"/>
  <c r="CE532" i="87"/>
  <c r="CF532" i="87" s="1"/>
  <c r="E532" i="87" s="1"/>
  <c r="CC533" i="87"/>
  <c r="CA533" i="87"/>
  <c r="BY533" i="87"/>
  <c r="BW533" i="87"/>
  <c r="BU533" i="87"/>
  <c r="BS533" i="87"/>
  <c r="BQ533" i="87"/>
  <c r="BO533" i="87"/>
  <c r="BM533" i="87"/>
  <c r="BK533" i="87"/>
  <c r="BI533" i="87"/>
  <c r="BG533" i="87"/>
  <c r="AE533" i="87"/>
  <c r="CB533" i="87"/>
  <c r="BX533" i="87"/>
  <c r="BT533" i="87"/>
  <c r="BP533" i="87"/>
  <c r="BL533" i="87"/>
  <c r="BH533" i="87"/>
  <c r="P533" i="87"/>
  <c r="D533" i="87" s="1"/>
  <c r="C533" i="87"/>
  <c r="N533" i="87" s="1"/>
  <c r="B534" i="87"/>
  <c r="CD533" i="87"/>
  <c r="BZ533" i="87"/>
  <c r="BV533" i="87"/>
  <c r="BR533" i="87"/>
  <c r="BN533" i="87"/>
  <c r="BJ533" i="87"/>
  <c r="Z533" i="87"/>
  <c r="BB533" i="87" s="1"/>
  <c r="L509" i="74"/>
  <c r="Q510" i="74"/>
  <c r="K519" i="74"/>
  <c r="R520" i="74"/>
  <c r="CF529" i="74"/>
  <c r="E529" i="74" s="1"/>
  <c r="P529" i="74"/>
  <c r="D529" i="74" s="1"/>
  <c r="B642" i="74"/>
  <c r="CE530" i="74"/>
  <c r="Z531" i="74"/>
  <c r="BG531" i="74"/>
  <c r="BI531" i="74"/>
  <c r="BK531" i="74"/>
  <c r="BM531" i="74"/>
  <c r="BO531" i="74"/>
  <c r="BQ531" i="74"/>
  <c r="BS531" i="74"/>
  <c r="BU531" i="74"/>
  <c r="BW531" i="74"/>
  <c r="BY531" i="74"/>
  <c r="CA531" i="74"/>
  <c r="CC531" i="74"/>
  <c r="C531" i="74"/>
  <c r="N531" i="74" s="1"/>
  <c r="BH531" i="74"/>
  <c r="BJ531" i="74"/>
  <c r="BL531" i="74"/>
  <c r="BN531" i="74"/>
  <c r="BP531" i="74"/>
  <c r="BR531" i="74"/>
  <c r="BT531" i="74"/>
  <c r="BV531" i="74"/>
  <c r="BX531" i="74"/>
  <c r="BZ531" i="74"/>
  <c r="CB531" i="74"/>
  <c r="CD531" i="74"/>
  <c r="S529" i="74"/>
  <c r="J529" i="74" s="1"/>
  <c r="V529" i="74"/>
  <c r="A529" i="74"/>
  <c r="M528" i="74"/>
  <c r="U528" i="74"/>
  <c r="AD506" i="87" l="1"/>
  <c r="AC507" i="87"/>
  <c r="W533" i="87"/>
  <c r="S533" i="87"/>
  <c r="L533" i="87"/>
  <c r="K533" i="87"/>
  <c r="V533" i="87"/>
  <c r="R533" i="87"/>
  <c r="A533" i="87"/>
  <c r="T531" i="87"/>
  <c r="B535" i="87"/>
  <c r="CD534" i="87"/>
  <c r="CB534" i="87"/>
  <c r="BZ534" i="87"/>
  <c r="BX534" i="87"/>
  <c r="BV534" i="87"/>
  <c r="BT534" i="87"/>
  <c r="BR534" i="87"/>
  <c r="BP534" i="87"/>
  <c r="BN534" i="87"/>
  <c r="BL534" i="87"/>
  <c r="BJ534" i="87"/>
  <c r="BH534" i="87"/>
  <c r="Z534" i="87"/>
  <c r="BB534" i="87" s="1"/>
  <c r="P534" i="87"/>
  <c r="D534" i="87" s="1"/>
  <c r="C534" i="87"/>
  <c r="N534" i="87" s="1"/>
  <c r="CA534" i="87"/>
  <c r="BW534" i="87"/>
  <c r="BS534" i="87"/>
  <c r="BO534" i="87"/>
  <c r="BK534" i="87"/>
  <c r="BG534" i="87"/>
  <c r="AE534" i="87"/>
  <c r="CC534" i="87"/>
  <c r="BY534" i="87"/>
  <c r="BU534" i="87"/>
  <c r="BQ534" i="87"/>
  <c r="BM534" i="87"/>
  <c r="BI534" i="87"/>
  <c r="U532" i="87"/>
  <c r="J532" i="87"/>
  <c r="CE533" i="87"/>
  <c r="CF533" i="87" s="1"/>
  <c r="E533" i="87" s="1"/>
  <c r="AG533" i="87"/>
  <c r="AH533" i="87" s="1"/>
  <c r="AI533" i="87" s="1"/>
  <c r="AJ533" i="87" s="1"/>
  <c r="AK533" i="87" s="1"/>
  <c r="AL533" i="87" s="1"/>
  <c r="AM533" i="87" s="1"/>
  <c r="AN533" i="87" s="1"/>
  <c r="AO533" i="87" s="1"/>
  <c r="AP533" i="87" s="1"/>
  <c r="AQ533" i="87" s="1"/>
  <c r="AR533" i="87" s="1"/>
  <c r="AS533" i="87" s="1"/>
  <c r="AT533" i="87" s="1"/>
  <c r="AU533" i="87" s="1"/>
  <c r="AV533" i="87" s="1"/>
  <c r="AW533" i="87" s="1"/>
  <c r="AX533" i="87" s="1"/>
  <c r="AY533" i="87" s="1"/>
  <c r="AZ533" i="87" s="1"/>
  <c r="BA533" i="87" s="1"/>
  <c r="X532" i="87"/>
  <c r="Y532" i="87" s="1"/>
  <c r="AA532" i="87"/>
  <c r="AB532" i="87" s="1"/>
  <c r="Q532" i="87"/>
  <c r="CF530" i="74"/>
  <c r="E530" i="74" s="1"/>
  <c r="P530" i="74"/>
  <c r="D530" i="74" s="1"/>
  <c r="S530" i="74" s="1"/>
  <c r="J530" i="74" s="1"/>
  <c r="K520" i="74"/>
  <c r="R521" i="74"/>
  <c r="L510" i="74"/>
  <c r="Q511" i="74"/>
  <c r="B643" i="74"/>
  <c r="CE531" i="74"/>
  <c r="V530" i="74"/>
  <c r="A530" i="74"/>
  <c r="M529" i="74"/>
  <c r="U529" i="74"/>
  <c r="Z532" i="74"/>
  <c r="BG532" i="74"/>
  <c r="BI532" i="74"/>
  <c r="BK532" i="74"/>
  <c r="BM532" i="74"/>
  <c r="BO532" i="74"/>
  <c r="BQ532" i="74"/>
  <c r="BS532" i="74"/>
  <c r="BU532" i="74"/>
  <c r="BW532" i="74"/>
  <c r="BY532" i="74"/>
  <c r="CA532" i="74"/>
  <c r="CC532" i="74"/>
  <c r="C532" i="74"/>
  <c r="N532" i="74" s="1"/>
  <c r="BH532" i="74"/>
  <c r="BJ532" i="74"/>
  <c r="BL532" i="74"/>
  <c r="BN532" i="74"/>
  <c r="BP532" i="74"/>
  <c r="BR532" i="74"/>
  <c r="BT532" i="74"/>
  <c r="BV532" i="74"/>
  <c r="BX532" i="74"/>
  <c r="BZ532" i="74"/>
  <c r="CB532" i="74"/>
  <c r="CD532" i="74"/>
  <c r="AD507" i="87" l="1"/>
  <c r="AC508" i="87"/>
  <c r="T532" i="87"/>
  <c r="AG534" i="87"/>
  <c r="AH534" i="87" s="1"/>
  <c r="AI534" i="87" s="1"/>
  <c r="AJ534" i="87" s="1"/>
  <c r="AK534" i="87" s="1"/>
  <c r="AL534" i="87" s="1"/>
  <c r="AM534" i="87" s="1"/>
  <c r="AN534" i="87" s="1"/>
  <c r="AO534" i="87" s="1"/>
  <c r="AP534" i="87" s="1"/>
  <c r="AQ534" i="87" s="1"/>
  <c r="AR534" i="87" s="1"/>
  <c r="AS534" i="87" s="1"/>
  <c r="AT534" i="87" s="1"/>
  <c r="AU534" i="87" s="1"/>
  <c r="AV534" i="87" s="1"/>
  <c r="AW534" i="87" s="1"/>
  <c r="AX534" i="87" s="1"/>
  <c r="AY534" i="87" s="1"/>
  <c r="AZ534" i="87" s="1"/>
  <c r="BA534" i="87" s="1"/>
  <c r="V534" i="87"/>
  <c r="R534" i="87"/>
  <c r="K534" i="87"/>
  <c r="A534" i="87"/>
  <c r="W534" i="87"/>
  <c r="S534" i="87"/>
  <c r="L534" i="87"/>
  <c r="CE534" i="87"/>
  <c r="CC535" i="87"/>
  <c r="CA535" i="87"/>
  <c r="BY535" i="87"/>
  <c r="BW535" i="87"/>
  <c r="BU535" i="87"/>
  <c r="BS535" i="87"/>
  <c r="BQ535" i="87"/>
  <c r="BO535" i="87"/>
  <c r="BM535" i="87"/>
  <c r="BK535" i="87"/>
  <c r="BI535" i="87"/>
  <c r="BG535" i="87"/>
  <c r="AE535" i="87"/>
  <c r="CB535" i="87"/>
  <c r="BX535" i="87"/>
  <c r="BT535" i="87"/>
  <c r="BP535" i="87"/>
  <c r="BL535" i="87"/>
  <c r="BH535" i="87"/>
  <c r="P535" i="87"/>
  <c r="D535" i="87" s="1"/>
  <c r="C535" i="87"/>
  <c r="N535" i="87" s="1"/>
  <c r="B536" i="87"/>
  <c r="CD535" i="87"/>
  <c r="BZ535" i="87"/>
  <c r="BV535" i="87"/>
  <c r="BR535" i="87"/>
  <c r="BN535" i="87"/>
  <c r="BJ535" i="87"/>
  <c r="Z535" i="87"/>
  <c r="BB535" i="87" s="1"/>
  <c r="U533" i="87"/>
  <c r="J533" i="87"/>
  <c r="CF534" i="87"/>
  <c r="E534" i="87" s="1"/>
  <c r="AA533" i="87"/>
  <c r="AB533" i="87" s="1"/>
  <c r="Q533" i="87"/>
  <c r="X533" i="87"/>
  <c r="Y533" i="87" s="1"/>
  <c r="BB525" i="74"/>
  <c r="BB524" i="74" s="1"/>
  <c r="BB523" i="74" s="1"/>
  <c r="BB522" i="74" s="1"/>
  <c r="BB521" i="74" s="1"/>
  <c r="BB520" i="74" s="1"/>
  <c r="BB519" i="74" s="1"/>
  <c r="CF531" i="74"/>
  <c r="E531" i="74" s="1"/>
  <c r="P531" i="74"/>
  <c r="D531" i="74" s="1"/>
  <c r="S531" i="74" s="1"/>
  <c r="J531" i="74" s="1"/>
  <c r="L511" i="74"/>
  <c r="Q512" i="74"/>
  <c r="K521" i="74"/>
  <c r="R522" i="74"/>
  <c r="B644" i="74"/>
  <c r="CE532" i="74"/>
  <c r="Z533" i="74"/>
  <c r="BG533" i="74"/>
  <c r="BI533" i="74"/>
  <c r="BK533" i="74"/>
  <c r="BM533" i="74"/>
  <c r="BO533" i="74"/>
  <c r="BQ533" i="74"/>
  <c r="BS533" i="74"/>
  <c r="BU533" i="74"/>
  <c r="BW533" i="74"/>
  <c r="BY533" i="74"/>
  <c r="CA533" i="74"/>
  <c r="CC533" i="74"/>
  <c r="C533" i="74"/>
  <c r="N533" i="74" s="1"/>
  <c r="BH533" i="74"/>
  <c r="BJ533" i="74"/>
  <c r="BL533" i="74"/>
  <c r="BN533" i="74"/>
  <c r="BP533" i="74"/>
  <c r="BR533" i="74"/>
  <c r="BT533" i="74"/>
  <c r="BV533" i="74"/>
  <c r="BX533" i="74"/>
  <c r="BZ533" i="74"/>
  <c r="CB533" i="74"/>
  <c r="CD533" i="74"/>
  <c r="M530" i="74"/>
  <c r="U530" i="74"/>
  <c r="AD508" i="87" l="1"/>
  <c r="AC509" i="87"/>
  <c r="B537" i="87"/>
  <c r="CD536" i="87"/>
  <c r="CB536" i="87"/>
  <c r="BZ536" i="87"/>
  <c r="BX536" i="87"/>
  <c r="BV536" i="87"/>
  <c r="BT536" i="87"/>
  <c r="BR536" i="87"/>
  <c r="BP536" i="87"/>
  <c r="BN536" i="87"/>
  <c r="BL536" i="87"/>
  <c r="BJ536" i="87"/>
  <c r="BH536" i="87"/>
  <c r="Z536" i="87"/>
  <c r="BB536" i="87" s="1"/>
  <c r="P536" i="87"/>
  <c r="D536" i="87" s="1"/>
  <c r="C536" i="87"/>
  <c r="N536" i="87" s="1"/>
  <c r="CA536" i="87"/>
  <c r="BW536" i="87"/>
  <c r="BS536" i="87"/>
  <c r="BO536" i="87"/>
  <c r="BK536" i="87"/>
  <c r="BG536" i="87"/>
  <c r="AE536" i="87"/>
  <c r="CC536" i="87"/>
  <c r="BY536" i="87"/>
  <c r="BU536" i="87"/>
  <c r="BQ536" i="87"/>
  <c r="BM536" i="87"/>
  <c r="BI536" i="87"/>
  <c r="U534" i="87"/>
  <c r="J534" i="87"/>
  <c r="W535" i="87"/>
  <c r="S535" i="87"/>
  <c r="L535" i="87"/>
  <c r="K535" i="87"/>
  <c r="V535" i="87"/>
  <c r="R535" i="87"/>
  <c r="A535" i="87"/>
  <c r="T533" i="87"/>
  <c r="CE535" i="87"/>
  <c r="CF535" i="87" s="1"/>
  <c r="E535" i="87" s="1"/>
  <c r="AG535" i="87"/>
  <c r="AH535" i="87" s="1"/>
  <c r="AI535" i="87" s="1"/>
  <c r="AJ535" i="87" s="1"/>
  <c r="AK535" i="87" s="1"/>
  <c r="AL535" i="87" s="1"/>
  <c r="AM535" i="87" s="1"/>
  <c r="AN535" i="87" s="1"/>
  <c r="AO535" i="87" s="1"/>
  <c r="AP535" i="87" s="1"/>
  <c r="AQ535" i="87" s="1"/>
  <c r="AR535" i="87" s="1"/>
  <c r="AS535" i="87" s="1"/>
  <c r="AT535" i="87" s="1"/>
  <c r="AU535" i="87" s="1"/>
  <c r="AV535" i="87" s="1"/>
  <c r="AW535" i="87" s="1"/>
  <c r="AX535" i="87" s="1"/>
  <c r="AY535" i="87" s="1"/>
  <c r="AZ535" i="87" s="1"/>
  <c r="BA535" i="87" s="1"/>
  <c r="X534" i="87"/>
  <c r="Y534" i="87" s="1"/>
  <c r="AA534" i="87"/>
  <c r="AB534" i="87" s="1"/>
  <c r="Q534" i="87"/>
  <c r="V531" i="74"/>
  <c r="A531" i="74"/>
  <c r="CF532" i="74"/>
  <c r="E532" i="74" s="1"/>
  <c r="P532" i="74"/>
  <c r="D532" i="74" s="1"/>
  <c r="K522" i="74"/>
  <c r="R523" i="74"/>
  <c r="L512" i="74"/>
  <c r="Q513" i="74"/>
  <c r="W531" i="74"/>
  <c r="X531" i="74" s="1"/>
  <c r="Y531" i="74" s="1"/>
  <c r="B645" i="74"/>
  <c r="M531" i="74"/>
  <c r="U531" i="74"/>
  <c r="AA531" i="74"/>
  <c r="AB531" i="74" s="1"/>
  <c r="CE533" i="74"/>
  <c r="S532" i="74"/>
  <c r="J532" i="74" s="1"/>
  <c r="V532" i="74"/>
  <c r="W527" i="74" s="1"/>
  <c r="A532" i="74"/>
  <c r="Z534" i="74"/>
  <c r="BG534" i="74"/>
  <c r="BI534" i="74"/>
  <c r="BK534" i="74"/>
  <c r="BM534" i="74"/>
  <c r="BO534" i="74"/>
  <c r="BQ534" i="74"/>
  <c r="BS534" i="74"/>
  <c r="BU534" i="74"/>
  <c r="BW534" i="74"/>
  <c r="BY534" i="74"/>
  <c r="CA534" i="74"/>
  <c r="CC534" i="74"/>
  <c r="C534" i="74"/>
  <c r="N534" i="74" s="1"/>
  <c r="BH534" i="74"/>
  <c r="BJ534" i="74"/>
  <c r="BL534" i="74"/>
  <c r="BN534" i="74"/>
  <c r="BP534" i="74"/>
  <c r="BR534" i="74"/>
  <c r="BT534" i="74"/>
  <c r="BV534" i="74"/>
  <c r="BX534" i="74"/>
  <c r="BZ534" i="74"/>
  <c r="CB534" i="74"/>
  <c r="CD534" i="74"/>
  <c r="AD509" i="87" l="1"/>
  <c r="AC510" i="87"/>
  <c r="AA535" i="87"/>
  <c r="AB535" i="87" s="1"/>
  <c r="Q535" i="87"/>
  <c r="X535" i="87"/>
  <c r="Y535" i="87" s="1"/>
  <c r="U535" i="87"/>
  <c r="J535" i="87"/>
  <c r="T534" i="87"/>
  <c r="AG536" i="87"/>
  <c r="AH536" i="87" s="1"/>
  <c r="AI536" i="87" s="1"/>
  <c r="AJ536" i="87" s="1"/>
  <c r="AK536" i="87" s="1"/>
  <c r="AL536" i="87" s="1"/>
  <c r="AM536" i="87" s="1"/>
  <c r="AN536" i="87" s="1"/>
  <c r="AO536" i="87" s="1"/>
  <c r="AP536" i="87" s="1"/>
  <c r="AQ536" i="87" s="1"/>
  <c r="AR536" i="87" s="1"/>
  <c r="AS536" i="87" s="1"/>
  <c r="AT536" i="87" s="1"/>
  <c r="AU536" i="87" s="1"/>
  <c r="AV536" i="87" s="1"/>
  <c r="AW536" i="87" s="1"/>
  <c r="AX536" i="87" s="1"/>
  <c r="AY536" i="87" s="1"/>
  <c r="AZ536" i="87" s="1"/>
  <c r="BA536" i="87" s="1"/>
  <c r="V536" i="87"/>
  <c r="R536" i="87"/>
  <c r="K536" i="87"/>
  <c r="A536" i="87"/>
  <c r="W536" i="87"/>
  <c r="S536" i="87"/>
  <c r="L536" i="87"/>
  <c r="CE536" i="87"/>
  <c r="CF536" i="87" s="1"/>
  <c r="E536" i="87" s="1"/>
  <c r="CC537" i="87"/>
  <c r="CA537" i="87"/>
  <c r="BY537" i="87"/>
  <c r="BW537" i="87"/>
  <c r="BU537" i="87"/>
  <c r="BS537" i="87"/>
  <c r="BQ537" i="87"/>
  <c r="BO537" i="87"/>
  <c r="BM537" i="87"/>
  <c r="BK537" i="87"/>
  <c r="BI537" i="87"/>
  <c r="BG537" i="87"/>
  <c r="AE537" i="87"/>
  <c r="CB537" i="87"/>
  <c r="BX537" i="87"/>
  <c r="BT537" i="87"/>
  <c r="BP537" i="87"/>
  <c r="BL537" i="87"/>
  <c r="BH537" i="87"/>
  <c r="P537" i="87"/>
  <c r="D537" i="87" s="1"/>
  <c r="C537" i="87"/>
  <c r="N537" i="87" s="1"/>
  <c r="B538" i="87"/>
  <c r="CD537" i="87"/>
  <c r="BZ537" i="87"/>
  <c r="BV537" i="87"/>
  <c r="BR537" i="87"/>
  <c r="BN537" i="87"/>
  <c r="BJ537" i="87"/>
  <c r="Z537" i="87"/>
  <c r="BB537" i="87" s="1"/>
  <c r="X527" i="74"/>
  <c r="Y527" i="74" s="1"/>
  <c r="AA527" i="74"/>
  <c r="AB527" i="74" s="1"/>
  <c r="CF533" i="74"/>
  <c r="E533" i="74" s="1"/>
  <c r="P533" i="74"/>
  <c r="D533" i="74" s="1"/>
  <c r="W526" i="74"/>
  <c r="W528" i="74"/>
  <c r="L513" i="74"/>
  <c r="Q514" i="74"/>
  <c r="K523" i="74"/>
  <c r="R524" i="74"/>
  <c r="W530" i="74"/>
  <c r="W532" i="74"/>
  <c r="X532" i="74" s="1"/>
  <c r="Y532" i="74" s="1"/>
  <c r="W529" i="74"/>
  <c r="B646" i="74"/>
  <c r="CE534" i="74"/>
  <c r="Z535" i="74"/>
  <c r="BG535" i="74"/>
  <c r="BI535" i="74"/>
  <c r="BK535" i="74"/>
  <c r="BM535" i="74"/>
  <c r="BO535" i="74"/>
  <c r="BQ535" i="74"/>
  <c r="BS535" i="74"/>
  <c r="BU535" i="74"/>
  <c r="BW535" i="74"/>
  <c r="BY535" i="74"/>
  <c r="CA535" i="74"/>
  <c r="CC535" i="74"/>
  <c r="C535" i="74"/>
  <c r="N535" i="74" s="1"/>
  <c r="BH535" i="74"/>
  <c r="BJ535" i="74"/>
  <c r="BL535" i="74"/>
  <c r="BN535" i="74"/>
  <c r="BP535" i="74"/>
  <c r="BR535" i="74"/>
  <c r="BT535" i="74"/>
  <c r="BV535" i="74"/>
  <c r="BX535" i="74"/>
  <c r="BZ535" i="74"/>
  <c r="CB535" i="74"/>
  <c r="CD535" i="74"/>
  <c r="AA532" i="74"/>
  <c r="AB532" i="74" s="1"/>
  <c r="S533" i="74"/>
  <c r="J533" i="74" s="1"/>
  <c r="V533" i="74"/>
  <c r="A533" i="74"/>
  <c r="M532" i="74"/>
  <c r="U532" i="74"/>
  <c r="AD510" i="87" l="1"/>
  <c r="AC511" i="87"/>
  <c r="W537" i="87"/>
  <c r="S537" i="87"/>
  <c r="L537" i="87"/>
  <c r="K537" i="87"/>
  <c r="V537" i="87"/>
  <c r="R537" i="87"/>
  <c r="A537" i="87"/>
  <c r="T535" i="87"/>
  <c r="B539" i="87"/>
  <c r="CD538" i="87"/>
  <c r="CB538" i="87"/>
  <c r="BZ538" i="87"/>
  <c r="BX538" i="87"/>
  <c r="BV538" i="87"/>
  <c r="BT538" i="87"/>
  <c r="BR538" i="87"/>
  <c r="BP538" i="87"/>
  <c r="BN538" i="87"/>
  <c r="BL538" i="87"/>
  <c r="BJ538" i="87"/>
  <c r="BH538" i="87"/>
  <c r="Z538" i="87"/>
  <c r="BB538" i="87" s="1"/>
  <c r="P538" i="87"/>
  <c r="D538" i="87" s="1"/>
  <c r="C538" i="87"/>
  <c r="N538" i="87" s="1"/>
  <c r="CA538" i="87"/>
  <c r="BW538" i="87"/>
  <c r="BS538" i="87"/>
  <c r="BO538" i="87"/>
  <c r="BK538" i="87"/>
  <c r="BG538" i="87"/>
  <c r="AE538" i="87"/>
  <c r="CC538" i="87"/>
  <c r="BY538" i="87"/>
  <c r="BU538" i="87"/>
  <c r="BQ538" i="87"/>
  <c r="BM538" i="87"/>
  <c r="BI538" i="87"/>
  <c r="U536" i="87"/>
  <c r="J536" i="87"/>
  <c r="CE537" i="87"/>
  <c r="CF537" i="87" s="1"/>
  <c r="E537" i="87" s="1"/>
  <c r="AG537" i="87"/>
  <c r="AH537" i="87" s="1"/>
  <c r="AI537" i="87" s="1"/>
  <c r="AJ537" i="87" s="1"/>
  <c r="AK537" i="87" s="1"/>
  <c r="AL537" i="87" s="1"/>
  <c r="AM537" i="87" s="1"/>
  <c r="AN537" i="87" s="1"/>
  <c r="AO537" i="87" s="1"/>
  <c r="AP537" i="87" s="1"/>
  <c r="AQ537" i="87" s="1"/>
  <c r="AR537" i="87" s="1"/>
  <c r="AS537" i="87" s="1"/>
  <c r="AT537" i="87" s="1"/>
  <c r="AU537" i="87" s="1"/>
  <c r="AV537" i="87" s="1"/>
  <c r="AW537" i="87" s="1"/>
  <c r="AX537" i="87" s="1"/>
  <c r="AY537" i="87" s="1"/>
  <c r="AZ537" i="87" s="1"/>
  <c r="BA537" i="87" s="1"/>
  <c r="X536" i="87"/>
  <c r="Y536" i="87" s="1"/>
  <c r="AA536" i="87"/>
  <c r="AB536" i="87" s="1"/>
  <c r="Q536" i="87"/>
  <c r="CF534" i="74"/>
  <c r="E534" i="74" s="1"/>
  <c r="P534" i="74"/>
  <c r="D534" i="74" s="1"/>
  <c r="X529" i="74"/>
  <c r="Y529" i="74" s="1"/>
  <c r="AA529" i="74"/>
  <c r="AB529" i="74" s="1"/>
  <c r="X530" i="74"/>
  <c r="Y530" i="74" s="1"/>
  <c r="AA530" i="74"/>
  <c r="AB530" i="74" s="1"/>
  <c r="X526" i="74"/>
  <c r="Y526" i="74" s="1"/>
  <c r="AA526" i="74"/>
  <c r="AB526" i="74" s="1"/>
  <c r="K524" i="74"/>
  <c r="R525" i="74"/>
  <c r="L514" i="74"/>
  <c r="Q515" i="74"/>
  <c r="X528" i="74"/>
  <c r="Y528" i="74" s="1"/>
  <c r="AA528" i="74"/>
  <c r="AB528" i="74" s="1"/>
  <c r="B647" i="74"/>
  <c r="S534" i="74"/>
  <c r="J534" i="74" s="1"/>
  <c r="V534" i="74"/>
  <c r="A534" i="74"/>
  <c r="CE535" i="74"/>
  <c r="M533" i="74"/>
  <c r="U533" i="74"/>
  <c r="Z536" i="74"/>
  <c r="BG536" i="74"/>
  <c r="BI536" i="74"/>
  <c r="BK536" i="74"/>
  <c r="BM536" i="74"/>
  <c r="BO536" i="74"/>
  <c r="BQ536" i="74"/>
  <c r="BS536" i="74"/>
  <c r="BU536" i="74"/>
  <c r="BW536" i="74"/>
  <c r="BY536" i="74"/>
  <c r="CA536" i="74"/>
  <c r="CC536" i="74"/>
  <c r="C536" i="74"/>
  <c r="N536" i="74" s="1"/>
  <c r="BH536" i="74"/>
  <c r="BJ536" i="74"/>
  <c r="BL536" i="74"/>
  <c r="BN536" i="74"/>
  <c r="BP536" i="74"/>
  <c r="BR536" i="74"/>
  <c r="BT536" i="74"/>
  <c r="BV536" i="74"/>
  <c r="BX536" i="74"/>
  <c r="BZ536" i="74"/>
  <c r="CB536" i="74"/>
  <c r="CD536" i="74"/>
  <c r="AD511" i="87" l="1"/>
  <c r="AC512" i="87"/>
  <c r="T536" i="87"/>
  <c r="U537" i="87"/>
  <c r="J537" i="87"/>
  <c r="AG538" i="87"/>
  <c r="AH538" i="87" s="1"/>
  <c r="AI538" i="87" s="1"/>
  <c r="AJ538" i="87" s="1"/>
  <c r="AK538" i="87" s="1"/>
  <c r="AL538" i="87" s="1"/>
  <c r="AM538" i="87" s="1"/>
  <c r="AN538" i="87" s="1"/>
  <c r="AO538" i="87" s="1"/>
  <c r="AP538" i="87" s="1"/>
  <c r="AQ538" i="87" s="1"/>
  <c r="AR538" i="87" s="1"/>
  <c r="AS538" i="87" s="1"/>
  <c r="AT538" i="87" s="1"/>
  <c r="AU538" i="87" s="1"/>
  <c r="AV538" i="87" s="1"/>
  <c r="AW538" i="87" s="1"/>
  <c r="AX538" i="87" s="1"/>
  <c r="AY538" i="87" s="1"/>
  <c r="AZ538" i="87" s="1"/>
  <c r="BA538" i="87" s="1"/>
  <c r="V538" i="87"/>
  <c r="R538" i="87"/>
  <c r="K538" i="87"/>
  <c r="A538" i="87"/>
  <c r="W538" i="87"/>
  <c r="S538" i="87"/>
  <c r="L538" i="87"/>
  <c r="CE538" i="87"/>
  <c r="CF538" i="87" s="1"/>
  <c r="E538" i="87" s="1"/>
  <c r="CC539" i="87"/>
  <c r="CA539" i="87"/>
  <c r="BY539" i="87"/>
  <c r="BW539" i="87"/>
  <c r="BU539" i="87"/>
  <c r="BS539" i="87"/>
  <c r="BQ539" i="87"/>
  <c r="BO539" i="87"/>
  <c r="BM539" i="87"/>
  <c r="BK539" i="87"/>
  <c r="BI539" i="87"/>
  <c r="BG539" i="87"/>
  <c r="AE539" i="87"/>
  <c r="CB539" i="87"/>
  <c r="BX539" i="87"/>
  <c r="BT539" i="87"/>
  <c r="BP539" i="87"/>
  <c r="BL539" i="87"/>
  <c r="BH539" i="87"/>
  <c r="P539" i="87"/>
  <c r="D539" i="87" s="1"/>
  <c r="C539" i="87"/>
  <c r="N539" i="87" s="1"/>
  <c r="B540" i="87"/>
  <c r="CD539" i="87"/>
  <c r="BZ539" i="87"/>
  <c r="BV539" i="87"/>
  <c r="BR539" i="87"/>
  <c r="BN539" i="87"/>
  <c r="BJ539" i="87"/>
  <c r="Z539" i="87"/>
  <c r="BB539" i="87" s="1"/>
  <c r="AA537" i="87"/>
  <c r="AB537" i="87" s="1"/>
  <c r="Q537" i="87"/>
  <c r="X537" i="87"/>
  <c r="Y537" i="87" s="1"/>
  <c r="CF535" i="74"/>
  <c r="E535" i="74" s="1"/>
  <c r="P535" i="74"/>
  <c r="D535" i="74" s="1"/>
  <c r="L515" i="74"/>
  <c r="Q516" i="74"/>
  <c r="K525" i="74"/>
  <c r="R526" i="74"/>
  <c r="B648" i="74"/>
  <c r="CE536" i="74"/>
  <c r="Z537" i="74"/>
  <c r="BG537" i="74"/>
  <c r="BI537" i="74"/>
  <c r="BK537" i="74"/>
  <c r="BM537" i="74"/>
  <c r="BO537" i="74"/>
  <c r="BQ537" i="74"/>
  <c r="BS537" i="74"/>
  <c r="BU537" i="74"/>
  <c r="BW537" i="74"/>
  <c r="BY537" i="74"/>
  <c r="CA537" i="74"/>
  <c r="CC537" i="74"/>
  <c r="C537" i="74"/>
  <c r="N537" i="74" s="1"/>
  <c r="BH537" i="74"/>
  <c r="BJ537" i="74"/>
  <c r="BL537" i="74"/>
  <c r="BN537" i="74"/>
  <c r="BP537" i="74"/>
  <c r="BR537" i="74"/>
  <c r="BT537" i="74"/>
  <c r="BV537" i="74"/>
  <c r="BX537" i="74"/>
  <c r="BZ537" i="74"/>
  <c r="CB537" i="74"/>
  <c r="CD537" i="74"/>
  <c r="S535" i="74"/>
  <c r="J535" i="74" s="1"/>
  <c r="V535" i="74"/>
  <c r="A535" i="74"/>
  <c r="M534" i="74"/>
  <c r="U534" i="74"/>
  <c r="AD512" i="87" l="1"/>
  <c r="AC513" i="87"/>
  <c r="W539" i="87"/>
  <c r="S539" i="87"/>
  <c r="L539" i="87"/>
  <c r="K539" i="87"/>
  <c r="V539" i="87"/>
  <c r="R539" i="87"/>
  <c r="A539" i="87"/>
  <c r="CE539" i="87"/>
  <c r="AG539" i="87"/>
  <c r="AH539" i="87" s="1"/>
  <c r="AI539" i="87" s="1"/>
  <c r="AJ539" i="87" s="1"/>
  <c r="AK539" i="87" s="1"/>
  <c r="AL539" i="87" s="1"/>
  <c r="AM539" i="87" s="1"/>
  <c r="AN539" i="87" s="1"/>
  <c r="AO539" i="87" s="1"/>
  <c r="AP539" i="87" s="1"/>
  <c r="AQ539" i="87" s="1"/>
  <c r="AR539" i="87" s="1"/>
  <c r="AS539" i="87" s="1"/>
  <c r="AT539" i="87" s="1"/>
  <c r="AU539" i="87" s="1"/>
  <c r="AV539" i="87" s="1"/>
  <c r="AW539" i="87" s="1"/>
  <c r="AX539" i="87" s="1"/>
  <c r="AY539" i="87" s="1"/>
  <c r="AZ539" i="87" s="1"/>
  <c r="BA539" i="87" s="1"/>
  <c r="X538" i="87"/>
  <c r="Y538" i="87" s="1"/>
  <c r="AA538" i="87"/>
  <c r="AB538" i="87" s="1"/>
  <c r="Q538" i="87"/>
  <c r="B541" i="87"/>
  <c r="CD540" i="87"/>
  <c r="CB540" i="87"/>
  <c r="BZ540" i="87"/>
  <c r="BX540" i="87"/>
  <c r="BV540" i="87"/>
  <c r="BT540" i="87"/>
  <c r="BR540" i="87"/>
  <c r="BP540" i="87"/>
  <c r="BN540" i="87"/>
  <c r="BL540" i="87"/>
  <c r="BJ540" i="87"/>
  <c r="BH540" i="87"/>
  <c r="Z540" i="87"/>
  <c r="BB540" i="87" s="1"/>
  <c r="P540" i="87"/>
  <c r="D540" i="87" s="1"/>
  <c r="C540" i="87"/>
  <c r="N540" i="87" s="1"/>
  <c r="CA540" i="87"/>
  <c r="BW540" i="87"/>
  <c r="BS540" i="87"/>
  <c r="BO540" i="87"/>
  <c r="BK540" i="87"/>
  <c r="BG540" i="87"/>
  <c r="AE540" i="87"/>
  <c r="CC540" i="87"/>
  <c r="BY540" i="87"/>
  <c r="BU540" i="87"/>
  <c r="BQ540" i="87"/>
  <c r="BM540" i="87"/>
  <c r="BI540" i="87"/>
  <c r="CF539" i="87"/>
  <c r="E539" i="87" s="1"/>
  <c r="U538" i="87"/>
  <c r="J538" i="87"/>
  <c r="T537" i="87"/>
  <c r="CF536" i="74"/>
  <c r="E536" i="74" s="1"/>
  <c r="P536" i="74"/>
  <c r="D536" i="74" s="1"/>
  <c r="V536" i="74" s="1"/>
  <c r="K526" i="74"/>
  <c r="R527" i="74"/>
  <c r="L516" i="74"/>
  <c r="Q517" i="74"/>
  <c r="B649" i="74"/>
  <c r="S536" i="74"/>
  <c r="J536" i="74" s="1"/>
  <c r="A536" i="74"/>
  <c r="M535" i="74"/>
  <c r="U535" i="74"/>
  <c r="CE537" i="74"/>
  <c r="Z538" i="74"/>
  <c r="BG538" i="74"/>
  <c r="BI538" i="74"/>
  <c r="BK538" i="74"/>
  <c r="BM538" i="74"/>
  <c r="BO538" i="74"/>
  <c r="BQ538" i="74"/>
  <c r="BS538" i="74"/>
  <c r="BU538" i="74"/>
  <c r="BW538" i="74"/>
  <c r="BY538" i="74"/>
  <c r="CA538" i="74"/>
  <c r="CC538" i="74"/>
  <c r="C538" i="74"/>
  <c r="N538" i="74" s="1"/>
  <c r="BH538" i="74"/>
  <c r="BJ538" i="74"/>
  <c r="BL538" i="74"/>
  <c r="BN538" i="74"/>
  <c r="BP538" i="74"/>
  <c r="BR538" i="74"/>
  <c r="BT538" i="74"/>
  <c r="BV538" i="74"/>
  <c r="BX538" i="74"/>
  <c r="BZ538" i="74"/>
  <c r="CB538" i="74"/>
  <c r="CD538" i="74"/>
  <c r="AD513" i="87" l="1"/>
  <c r="AC514" i="87"/>
  <c r="AA539" i="87"/>
  <c r="AB539" i="87" s="1"/>
  <c r="Q539" i="87"/>
  <c r="X539" i="87"/>
  <c r="Y539" i="87" s="1"/>
  <c r="T538" i="87"/>
  <c r="AG540" i="87"/>
  <c r="AH540" i="87" s="1"/>
  <c r="AI540" i="87" s="1"/>
  <c r="AJ540" i="87" s="1"/>
  <c r="AK540" i="87" s="1"/>
  <c r="AL540" i="87" s="1"/>
  <c r="AM540" i="87" s="1"/>
  <c r="AN540" i="87" s="1"/>
  <c r="AO540" i="87" s="1"/>
  <c r="AP540" i="87" s="1"/>
  <c r="AQ540" i="87" s="1"/>
  <c r="AR540" i="87" s="1"/>
  <c r="AS540" i="87" s="1"/>
  <c r="AT540" i="87" s="1"/>
  <c r="AU540" i="87" s="1"/>
  <c r="AV540" i="87" s="1"/>
  <c r="AW540" i="87" s="1"/>
  <c r="AX540" i="87" s="1"/>
  <c r="AY540" i="87" s="1"/>
  <c r="AZ540" i="87" s="1"/>
  <c r="BA540" i="87" s="1"/>
  <c r="V540" i="87"/>
  <c r="R540" i="87"/>
  <c r="K540" i="87"/>
  <c r="A540" i="87"/>
  <c r="W540" i="87"/>
  <c r="S540" i="87"/>
  <c r="L540" i="87"/>
  <c r="CE540" i="87"/>
  <c r="CF540" i="87" s="1"/>
  <c r="E540" i="87" s="1"/>
  <c r="CC541" i="87"/>
  <c r="CA541" i="87"/>
  <c r="BY541" i="87"/>
  <c r="BW541" i="87"/>
  <c r="BU541" i="87"/>
  <c r="BS541" i="87"/>
  <c r="BQ541" i="87"/>
  <c r="BO541" i="87"/>
  <c r="BM541" i="87"/>
  <c r="BK541" i="87"/>
  <c r="BI541" i="87"/>
  <c r="BG541" i="87"/>
  <c r="AE541" i="87"/>
  <c r="CB541" i="87"/>
  <c r="BX541" i="87"/>
  <c r="BT541" i="87"/>
  <c r="BP541" i="87"/>
  <c r="BL541" i="87"/>
  <c r="BH541" i="87"/>
  <c r="P541" i="87"/>
  <c r="D541" i="87" s="1"/>
  <c r="C541" i="87"/>
  <c r="N541" i="87" s="1"/>
  <c r="B542" i="87"/>
  <c r="CD541" i="87"/>
  <c r="BZ541" i="87"/>
  <c r="BV541" i="87"/>
  <c r="BR541" i="87"/>
  <c r="BN541" i="87"/>
  <c r="BJ541" i="87"/>
  <c r="Z541" i="87"/>
  <c r="BB541" i="87" s="1"/>
  <c r="U539" i="87"/>
  <c r="J539" i="87"/>
  <c r="CF537" i="74"/>
  <c r="E537" i="74" s="1"/>
  <c r="P537" i="74"/>
  <c r="D537" i="74" s="1"/>
  <c r="L517" i="74"/>
  <c r="Q518" i="74"/>
  <c r="K527" i="74"/>
  <c r="R528" i="74"/>
  <c r="B650" i="74"/>
  <c r="CE538" i="74"/>
  <c r="Z539" i="74"/>
  <c r="BG539" i="74"/>
  <c r="BI539" i="74"/>
  <c r="BK539" i="74"/>
  <c r="BM539" i="74"/>
  <c r="BO539" i="74"/>
  <c r="BQ539" i="74"/>
  <c r="BS539" i="74"/>
  <c r="BU539" i="74"/>
  <c r="BW539" i="74"/>
  <c r="BY539" i="74"/>
  <c r="CA539" i="74"/>
  <c r="CC539" i="74"/>
  <c r="C539" i="74"/>
  <c r="N539" i="74" s="1"/>
  <c r="BH539" i="74"/>
  <c r="BJ539" i="74"/>
  <c r="BL539" i="74"/>
  <c r="BN539" i="74"/>
  <c r="BP539" i="74"/>
  <c r="BR539" i="74"/>
  <c r="BT539" i="74"/>
  <c r="BV539" i="74"/>
  <c r="BX539" i="74"/>
  <c r="BZ539" i="74"/>
  <c r="CB539" i="74"/>
  <c r="CD539" i="74"/>
  <c r="S537" i="74"/>
  <c r="J537" i="74" s="1"/>
  <c r="V537" i="74"/>
  <c r="A537" i="74"/>
  <c r="M536" i="74"/>
  <c r="U536" i="74"/>
  <c r="AD514" i="87" l="1"/>
  <c r="AC515" i="87"/>
  <c r="T539" i="87"/>
  <c r="B543" i="87"/>
  <c r="CD542" i="87"/>
  <c r="CB542" i="87"/>
  <c r="BZ542" i="87"/>
  <c r="BX542" i="87"/>
  <c r="BV542" i="87"/>
  <c r="BT542" i="87"/>
  <c r="BR542" i="87"/>
  <c r="BP542" i="87"/>
  <c r="BN542" i="87"/>
  <c r="BL542" i="87"/>
  <c r="BJ542" i="87"/>
  <c r="BH542" i="87"/>
  <c r="Z542" i="87"/>
  <c r="BB542" i="87" s="1"/>
  <c r="P542" i="87"/>
  <c r="D542" i="87" s="1"/>
  <c r="C542" i="87"/>
  <c r="N542" i="87" s="1"/>
  <c r="CA542" i="87"/>
  <c r="BW542" i="87"/>
  <c r="BS542" i="87"/>
  <c r="BO542" i="87"/>
  <c r="BK542" i="87"/>
  <c r="BG542" i="87"/>
  <c r="AE542" i="87"/>
  <c r="CC542" i="87"/>
  <c r="BY542" i="87"/>
  <c r="BU542" i="87"/>
  <c r="BQ542" i="87"/>
  <c r="BM542" i="87"/>
  <c r="BI542" i="87"/>
  <c r="U540" i="87"/>
  <c r="J540" i="87"/>
  <c r="W541" i="87"/>
  <c r="S541" i="87"/>
  <c r="L541" i="87"/>
  <c r="K541" i="87"/>
  <c r="V541" i="87"/>
  <c r="R541" i="87"/>
  <c r="A541" i="87"/>
  <c r="CE541" i="87"/>
  <c r="CF541" i="87" s="1"/>
  <c r="E541" i="87" s="1"/>
  <c r="AG541" i="87"/>
  <c r="AH541" i="87" s="1"/>
  <c r="AI541" i="87" s="1"/>
  <c r="AJ541" i="87" s="1"/>
  <c r="AK541" i="87" s="1"/>
  <c r="AL541" i="87" s="1"/>
  <c r="AM541" i="87" s="1"/>
  <c r="AN541" i="87" s="1"/>
  <c r="AO541" i="87" s="1"/>
  <c r="AP541" i="87" s="1"/>
  <c r="AQ541" i="87" s="1"/>
  <c r="AR541" i="87" s="1"/>
  <c r="AS541" i="87" s="1"/>
  <c r="AT541" i="87" s="1"/>
  <c r="AU541" i="87" s="1"/>
  <c r="AV541" i="87" s="1"/>
  <c r="AW541" i="87" s="1"/>
  <c r="AX541" i="87" s="1"/>
  <c r="AY541" i="87" s="1"/>
  <c r="AZ541" i="87" s="1"/>
  <c r="BA541" i="87" s="1"/>
  <c r="X540" i="87"/>
  <c r="Y540" i="87" s="1"/>
  <c r="AA540" i="87"/>
  <c r="AB540" i="87" s="1"/>
  <c r="Q540" i="87"/>
  <c r="BB532" i="74"/>
  <c r="BB531" i="74" s="1"/>
  <c r="BB530" i="74" s="1"/>
  <c r="BB529" i="74" s="1"/>
  <c r="BB528" i="74" s="1"/>
  <c r="BB527" i="74" s="1"/>
  <c r="BB526" i="74" s="1"/>
  <c r="K528" i="74"/>
  <c r="R529" i="74"/>
  <c r="L518" i="74"/>
  <c r="Q519" i="74"/>
  <c r="CF538" i="74"/>
  <c r="E538" i="74" s="1"/>
  <c r="P538" i="74"/>
  <c r="D538" i="74" s="1"/>
  <c r="A538" i="74" s="1"/>
  <c r="B651" i="74"/>
  <c r="CE539" i="74"/>
  <c r="M537" i="74"/>
  <c r="U537" i="74"/>
  <c r="Z540" i="74"/>
  <c r="BG540" i="74"/>
  <c r="BI540" i="74"/>
  <c r="BK540" i="74"/>
  <c r="BM540" i="74"/>
  <c r="BO540" i="74"/>
  <c r="BQ540" i="74"/>
  <c r="BS540" i="74"/>
  <c r="BU540" i="74"/>
  <c r="BW540" i="74"/>
  <c r="BY540" i="74"/>
  <c r="CA540" i="74"/>
  <c r="CC540" i="74"/>
  <c r="C540" i="74"/>
  <c r="N540" i="74" s="1"/>
  <c r="BH540" i="74"/>
  <c r="BJ540" i="74"/>
  <c r="BL540" i="74"/>
  <c r="BN540" i="74"/>
  <c r="BP540" i="74"/>
  <c r="BR540" i="74"/>
  <c r="BT540" i="74"/>
  <c r="BV540" i="74"/>
  <c r="BX540" i="74"/>
  <c r="BZ540" i="74"/>
  <c r="CB540" i="74"/>
  <c r="CD540" i="74"/>
  <c r="AD515" i="87" l="1"/>
  <c r="AC516" i="87"/>
  <c r="AA541" i="87"/>
  <c r="AB541" i="87" s="1"/>
  <c r="Q541" i="87"/>
  <c r="X541" i="87"/>
  <c r="Y541" i="87" s="1"/>
  <c r="U541" i="87"/>
  <c r="J541" i="87"/>
  <c r="T540" i="87"/>
  <c r="AG542" i="87"/>
  <c r="AH542" i="87" s="1"/>
  <c r="AI542" i="87" s="1"/>
  <c r="AJ542" i="87" s="1"/>
  <c r="AK542" i="87" s="1"/>
  <c r="AL542" i="87" s="1"/>
  <c r="AM542" i="87" s="1"/>
  <c r="AN542" i="87" s="1"/>
  <c r="AO542" i="87" s="1"/>
  <c r="AP542" i="87" s="1"/>
  <c r="AQ542" i="87" s="1"/>
  <c r="AR542" i="87" s="1"/>
  <c r="AS542" i="87" s="1"/>
  <c r="AT542" i="87" s="1"/>
  <c r="AU542" i="87" s="1"/>
  <c r="AV542" i="87" s="1"/>
  <c r="AW542" i="87" s="1"/>
  <c r="AX542" i="87" s="1"/>
  <c r="AY542" i="87" s="1"/>
  <c r="AZ542" i="87" s="1"/>
  <c r="BA542" i="87" s="1"/>
  <c r="V542" i="87"/>
  <c r="R542" i="87"/>
  <c r="K542" i="87"/>
  <c r="A542" i="87"/>
  <c r="W542" i="87"/>
  <c r="S542" i="87"/>
  <c r="L542" i="87"/>
  <c r="CE542" i="87"/>
  <c r="CF542" i="87" s="1"/>
  <c r="E542" i="87" s="1"/>
  <c r="CC543" i="87"/>
  <c r="CA543" i="87"/>
  <c r="BY543" i="87"/>
  <c r="BW543" i="87"/>
  <c r="BU543" i="87"/>
  <c r="BS543" i="87"/>
  <c r="BQ543" i="87"/>
  <c r="BO543" i="87"/>
  <c r="BM543" i="87"/>
  <c r="BK543" i="87"/>
  <c r="BI543" i="87"/>
  <c r="BG543" i="87"/>
  <c r="AE543" i="87"/>
  <c r="CB543" i="87"/>
  <c r="BX543" i="87"/>
  <c r="BT543" i="87"/>
  <c r="BP543" i="87"/>
  <c r="BL543" i="87"/>
  <c r="BH543" i="87"/>
  <c r="P543" i="87"/>
  <c r="D543" i="87" s="1"/>
  <c r="C543" i="87"/>
  <c r="N543" i="87" s="1"/>
  <c r="B544" i="87"/>
  <c r="CD543" i="87"/>
  <c r="BZ543" i="87"/>
  <c r="BV543" i="87"/>
  <c r="BR543" i="87"/>
  <c r="BN543" i="87"/>
  <c r="BJ543" i="87"/>
  <c r="Z543" i="87"/>
  <c r="BB543" i="87" s="1"/>
  <c r="V538" i="74"/>
  <c r="W538" i="74"/>
  <c r="X538" i="74" s="1"/>
  <c r="Y538" i="74" s="1"/>
  <c r="CF539" i="74"/>
  <c r="E539" i="74" s="1"/>
  <c r="P539" i="74"/>
  <c r="D539" i="74" s="1"/>
  <c r="S538" i="74"/>
  <c r="J538" i="74" s="1"/>
  <c r="L519" i="74"/>
  <c r="Q520" i="74"/>
  <c r="K529" i="74"/>
  <c r="R530" i="74"/>
  <c r="B652" i="74"/>
  <c r="CE540" i="74"/>
  <c r="Z541" i="74"/>
  <c r="BG541" i="74"/>
  <c r="BI541" i="74"/>
  <c r="BK541" i="74"/>
  <c r="BM541" i="74"/>
  <c r="BO541" i="74"/>
  <c r="BQ541" i="74"/>
  <c r="BS541" i="74"/>
  <c r="BU541" i="74"/>
  <c r="BW541" i="74"/>
  <c r="BY541" i="74"/>
  <c r="CA541" i="74"/>
  <c r="CC541" i="74"/>
  <c r="C541" i="74"/>
  <c r="N541" i="74" s="1"/>
  <c r="BH541" i="74"/>
  <c r="BJ541" i="74"/>
  <c r="BL541" i="74"/>
  <c r="BN541" i="74"/>
  <c r="BP541" i="74"/>
  <c r="BR541" i="74"/>
  <c r="BT541" i="74"/>
  <c r="BV541" i="74"/>
  <c r="BX541" i="74"/>
  <c r="BZ541" i="74"/>
  <c r="CB541" i="74"/>
  <c r="CD541" i="74"/>
  <c r="AA538" i="74"/>
  <c r="AB538" i="74" s="1"/>
  <c r="S539" i="74"/>
  <c r="J539" i="74" s="1"/>
  <c r="V539" i="74"/>
  <c r="A539" i="74"/>
  <c r="M538" i="74"/>
  <c r="U538" i="74"/>
  <c r="AD516" i="87" l="1"/>
  <c r="AC517" i="87"/>
  <c r="W543" i="87"/>
  <c r="S543" i="87"/>
  <c r="L543" i="87"/>
  <c r="K543" i="87"/>
  <c r="V543" i="87"/>
  <c r="R543" i="87"/>
  <c r="A543" i="87"/>
  <c r="U542" i="87"/>
  <c r="J542" i="87"/>
  <c r="T541" i="87"/>
  <c r="B545" i="87"/>
  <c r="CD544" i="87"/>
  <c r="CB544" i="87"/>
  <c r="BZ544" i="87"/>
  <c r="BX544" i="87"/>
  <c r="BV544" i="87"/>
  <c r="BT544" i="87"/>
  <c r="BR544" i="87"/>
  <c r="BP544" i="87"/>
  <c r="BN544" i="87"/>
  <c r="BL544" i="87"/>
  <c r="BJ544" i="87"/>
  <c r="BH544" i="87"/>
  <c r="Z544" i="87"/>
  <c r="BB544" i="87" s="1"/>
  <c r="P544" i="87"/>
  <c r="D544" i="87" s="1"/>
  <c r="C544" i="87"/>
  <c r="N544" i="87" s="1"/>
  <c r="CA544" i="87"/>
  <c r="BW544" i="87"/>
  <c r="BS544" i="87"/>
  <c r="BO544" i="87"/>
  <c r="BK544" i="87"/>
  <c r="BG544" i="87"/>
  <c r="AE544" i="87"/>
  <c r="CC544" i="87"/>
  <c r="BY544" i="87"/>
  <c r="BU544" i="87"/>
  <c r="BQ544" i="87"/>
  <c r="BM544" i="87"/>
  <c r="BI544" i="87"/>
  <c r="CE543" i="87"/>
  <c r="CF543" i="87" s="1"/>
  <c r="E543" i="87" s="1"/>
  <c r="AG543" i="87"/>
  <c r="AH543" i="87" s="1"/>
  <c r="AI543" i="87" s="1"/>
  <c r="AJ543" i="87" s="1"/>
  <c r="AK543" i="87" s="1"/>
  <c r="AL543" i="87" s="1"/>
  <c r="AM543" i="87" s="1"/>
  <c r="AN543" i="87" s="1"/>
  <c r="AO543" i="87" s="1"/>
  <c r="AP543" i="87" s="1"/>
  <c r="AQ543" i="87" s="1"/>
  <c r="AR543" i="87" s="1"/>
  <c r="AS543" i="87" s="1"/>
  <c r="AT543" i="87" s="1"/>
  <c r="AU543" i="87" s="1"/>
  <c r="AV543" i="87" s="1"/>
  <c r="AW543" i="87" s="1"/>
  <c r="AX543" i="87" s="1"/>
  <c r="AY543" i="87" s="1"/>
  <c r="AZ543" i="87" s="1"/>
  <c r="BA543" i="87" s="1"/>
  <c r="X542" i="87"/>
  <c r="Y542" i="87" s="1"/>
  <c r="AA542" i="87"/>
  <c r="AB542" i="87" s="1"/>
  <c r="Q542" i="87"/>
  <c r="W533" i="74"/>
  <c r="W535" i="74"/>
  <c r="CF540" i="74"/>
  <c r="E540" i="74" s="1"/>
  <c r="P540" i="74"/>
  <c r="D540" i="74" s="1"/>
  <c r="K530" i="74"/>
  <c r="R531" i="74"/>
  <c r="L520" i="74"/>
  <c r="Q521" i="74"/>
  <c r="W537" i="74"/>
  <c r="W539" i="74"/>
  <c r="X539" i="74" s="1"/>
  <c r="Y539" i="74" s="1"/>
  <c r="W534" i="74"/>
  <c r="W536" i="74"/>
  <c r="B653" i="74"/>
  <c r="M539" i="74"/>
  <c r="U539" i="74"/>
  <c r="S540" i="74"/>
  <c r="J540" i="74" s="1"/>
  <c r="V540" i="74"/>
  <c r="A540" i="74"/>
  <c r="CE541" i="74"/>
  <c r="AA539" i="74"/>
  <c r="AB539" i="74" s="1"/>
  <c r="Z542" i="74"/>
  <c r="BG542" i="74"/>
  <c r="BI542" i="74"/>
  <c r="BK542" i="74"/>
  <c r="BM542" i="74"/>
  <c r="BO542" i="74"/>
  <c r="BQ542" i="74"/>
  <c r="BS542" i="74"/>
  <c r="BU542" i="74"/>
  <c r="BW542" i="74"/>
  <c r="BY542" i="74"/>
  <c r="CA542" i="74"/>
  <c r="CC542" i="74"/>
  <c r="C542" i="74"/>
  <c r="N542" i="74" s="1"/>
  <c r="BH542" i="74"/>
  <c r="BJ542" i="74"/>
  <c r="BL542" i="74"/>
  <c r="BN542" i="74"/>
  <c r="BP542" i="74"/>
  <c r="BR542" i="74"/>
  <c r="BT542" i="74"/>
  <c r="BV542" i="74"/>
  <c r="BX542" i="74"/>
  <c r="BZ542" i="74"/>
  <c r="CB542" i="74"/>
  <c r="CD542" i="74"/>
  <c r="AD517" i="87" l="1"/>
  <c r="AC518" i="87"/>
  <c r="AG544" i="87"/>
  <c r="AH544" i="87" s="1"/>
  <c r="AI544" i="87" s="1"/>
  <c r="AJ544" i="87" s="1"/>
  <c r="AK544" i="87" s="1"/>
  <c r="AL544" i="87" s="1"/>
  <c r="AM544" i="87" s="1"/>
  <c r="AN544" i="87" s="1"/>
  <c r="AO544" i="87" s="1"/>
  <c r="AP544" i="87" s="1"/>
  <c r="AQ544" i="87" s="1"/>
  <c r="AR544" i="87" s="1"/>
  <c r="AS544" i="87" s="1"/>
  <c r="AT544" i="87" s="1"/>
  <c r="AU544" i="87" s="1"/>
  <c r="AV544" i="87" s="1"/>
  <c r="AW544" i="87" s="1"/>
  <c r="AX544" i="87" s="1"/>
  <c r="AY544" i="87" s="1"/>
  <c r="AZ544" i="87" s="1"/>
  <c r="BA544" i="87" s="1"/>
  <c r="V544" i="87"/>
  <c r="R544" i="87"/>
  <c r="K544" i="87"/>
  <c r="A544" i="87"/>
  <c r="W544" i="87"/>
  <c r="S544" i="87"/>
  <c r="L544" i="87"/>
  <c r="CE544" i="87"/>
  <c r="CF544" i="87" s="1"/>
  <c r="E544" i="87" s="1"/>
  <c r="CC545" i="87"/>
  <c r="CA545" i="87"/>
  <c r="BY545" i="87"/>
  <c r="BW545" i="87"/>
  <c r="BU545" i="87"/>
  <c r="BS545" i="87"/>
  <c r="BQ545" i="87"/>
  <c r="BO545" i="87"/>
  <c r="BM545" i="87"/>
  <c r="BK545" i="87"/>
  <c r="BI545" i="87"/>
  <c r="BG545" i="87"/>
  <c r="AE545" i="87"/>
  <c r="CB545" i="87"/>
  <c r="BX545" i="87"/>
  <c r="BT545" i="87"/>
  <c r="BP545" i="87"/>
  <c r="BL545" i="87"/>
  <c r="BH545" i="87"/>
  <c r="P545" i="87"/>
  <c r="D545" i="87" s="1"/>
  <c r="C545" i="87"/>
  <c r="N545" i="87" s="1"/>
  <c r="B546" i="87"/>
  <c r="CD545" i="87"/>
  <c r="BZ545" i="87"/>
  <c r="BV545" i="87"/>
  <c r="BR545" i="87"/>
  <c r="BN545" i="87"/>
  <c r="BJ545" i="87"/>
  <c r="Z545" i="87"/>
  <c r="BB545" i="87" s="1"/>
  <c r="U543" i="87"/>
  <c r="J543" i="87"/>
  <c r="T542" i="87"/>
  <c r="AA543" i="87"/>
  <c r="AB543" i="87" s="1"/>
  <c r="Q543" i="87"/>
  <c r="X543" i="87"/>
  <c r="Y543" i="87" s="1"/>
  <c r="X536" i="74"/>
  <c r="Y536" i="74" s="1"/>
  <c r="AA536" i="74"/>
  <c r="AB536" i="74" s="1"/>
  <c r="L521" i="74"/>
  <c r="Q522" i="74"/>
  <c r="K531" i="74"/>
  <c r="R532" i="74"/>
  <c r="X535" i="74"/>
  <c r="Y535" i="74" s="1"/>
  <c r="AA535" i="74"/>
  <c r="AB535" i="74" s="1"/>
  <c r="CF541" i="74"/>
  <c r="E541" i="74" s="1"/>
  <c r="P541" i="74"/>
  <c r="D541" i="74" s="1"/>
  <c r="X534" i="74"/>
  <c r="Y534" i="74" s="1"/>
  <c r="AA534" i="74"/>
  <c r="AB534" i="74" s="1"/>
  <c r="X537" i="74"/>
  <c r="Y537" i="74" s="1"/>
  <c r="AA537" i="74"/>
  <c r="AB537" i="74" s="1"/>
  <c r="X533" i="74"/>
  <c r="Y533" i="74" s="1"/>
  <c r="AA533" i="74"/>
  <c r="AB533" i="74" s="1"/>
  <c r="B654" i="74"/>
  <c r="CE542" i="74"/>
  <c r="P542" i="74" s="1"/>
  <c r="D542" i="74" s="1"/>
  <c r="Z543" i="74"/>
  <c r="BG543" i="74"/>
  <c r="BI543" i="74"/>
  <c r="BK543" i="74"/>
  <c r="BM543" i="74"/>
  <c r="BO543" i="74"/>
  <c r="BQ543" i="74"/>
  <c r="BS543" i="74"/>
  <c r="BU543" i="74"/>
  <c r="BW543" i="74"/>
  <c r="BY543" i="74"/>
  <c r="CA543" i="74"/>
  <c r="CC543" i="74"/>
  <c r="C543" i="74"/>
  <c r="N543" i="74" s="1"/>
  <c r="BH543" i="74"/>
  <c r="BJ543" i="74"/>
  <c r="BL543" i="74"/>
  <c r="BN543" i="74"/>
  <c r="BP543" i="74"/>
  <c r="BR543" i="74"/>
  <c r="BT543" i="74"/>
  <c r="BV543" i="74"/>
  <c r="BX543" i="74"/>
  <c r="BZ543" i="74"/>
  <c r="CB543" i="74"/>
  <c r="CD543" i="74"/>
  <c r="S541" i="74"/>
  <c r="J541" i="74" s="1"/>
  <c r="V541" i="74"/>
  <c r="A541" i="74"/>
  <c r="M540" i="74"/>
  <c r="U540" i="74"/>
  <c r="AD518" i="87" l="1"/>
  <c r="AC519" i="87"/>
  <c r="T543" i="87"/>
  <c r="B547" i="87"/>
  <c r="CD546" i="87"/>
  <c r="CB546" i="87"/>
  <c r="BZ546" i="87"/>
  <c r="BX546" i="87"/>
  <c r="BV546" i="87"/>
  <c r="BT546" i="87"/>
  <c r="BR546" i="87"/>
  <c r="BP546" i="87"/>
  <c r="BN546" i="87"/>
  <c r="BL546" i="87"/>
  <c r="BJ546" i="87"/>
  <c r="BH546" i="87"/>
  <c r="Z546" i="87"/>
  <c r="BB546" i="87" s="1"/>
  <c r="P546" i="87"/>
  <c r="D546" i="87" s="1"/>
  <c r="C546" i="87"/>
  <c r="N546" i="87" s="1"/>
  <c r="CA546" i="87"/>
  <c r="BW546" i="87"/>
  <c r="BS546" i="87"/>
  <c r="BO546" i="87"/>
  <c r="BK546" i="87"/>
  <c r="BG546" i="87"/>
  <c r="AE546" i="87"/>
  <c r="CC546" i="87"/>
  <c r="BY546" i="87"/>
  <c r="BU546" i="87"/>
  <c r="BQ546" i="87"/>
  <c r="BM546" i="87"/>
  <c r="BI546" i="87"/>
  <c r="U544" i="87"/>
  <c r="J544" i="87"/>
  <c r="W545" i="87"/>
  <c r="S545" i="87"/>
  <c r="L545" i="87"/>
  <c r="K545" i="87"/>
  <c r="V545" i="87"/>
  <c r="R545" i="87"/>
  <c r="A545" i="87"/>
  <c r="CE545" i="87"/>
  <c r="CF545" i="87" s="1"/>
  <c r="E545" i="87" s="1"/>
  <c r="AG545" i="87"/>
  <c r="AH545" i="87" s="1"/>
  <c r="AI545" i="87" s="1"/>
  <c r="AJ545" i="87" s="1"/>
  <c r="AK545" i="87" s="1"/>
  <c r="AL545" i="87" s="1"/>
  <c r="AM545" i="87" s="1"/>
  <c r="AN545" i="87" s="1"/>
  <c r="AO545" i="87" s="1"/>
  <c r="AP545" i="87" s="1"/>
  <c r="AQ545" i="87" s="1"/>
  <c r="AR545" i="87" s="1"/>
  <c r="AS545" i="87" s="1"/>
  <c r="AT545" i="87" s="1"/>
  <c r="AU545" i="87" s="1"/>
  <c r="AV545" i="87" s="1"/>
  <c r="AW545" i="87" s="1"/>
  <c r="AX545" i="87" s="1"/>
  <c r="AY545" i="87" s="1"/>
  <c r="AZ545" i="87" s="1"/>
  <c r="BA545" i="87" s="1"/>
  <c r="X544" i="87"/>
  <c r="Y544" i="87" s="1"/>
  <c r="AA544" i="87"/>
  <c r="AB544" i="87" s="1"/>
  <c r="Q544" i="87"/>
  <c r="CF542" i="74"/>
  <c r="E542" i="74" s="1"/>
  <c r="K532" i="74"/>
  <c r="R533" i="74"/>
  <c r="L522" i="74"/>
  <c r="Q523" i="74"/>
  <c r="B655" i="74"/>
  <c r="AE655" i="74" s="1"/>
  <c r="S542" i="74"/>
  <c r="J542" i="74" s="1"/>
  <c r="V542" i="74"/>
  <c r="A542" i="74"/>
  <c r="M541" i="74"/>
  <c r="U541" i="74"/>
  <c r="CE543" i="74"/>
  <c r="Z544" i="74"/>
  <c r="BG544" i="74"/>
  <c r="BI544" i="74"/>
  <c r="BK544" i="74"/>
  <c r="BM544" i="74"/>
  <c r="BO544" i="74"/>
  <c r="BQ544" i="74"/>
  <c r="BS544" i="74"/>
  <c r="BU544" i="74"/>
  <c r="BW544" i="74"/>
  <c r="BY544" i="74"/>
  <c r="CA544" i="74"/>
  <c r="CC544" i="74"/>
  <c r="C544" i="74"/>
  <c r="N544" i="74" s="1"/>
  <c r="BH544" i="74"/>
  <c r="BJ544" i="74"/>
  <c r="BL544" i="74"/>
  <c r="BN544" i="74"/>
  <c r="BP544" i="74"/>
  <c r="BR544" i="74"/>
  <c r="BT544" i="74"/>
  <c r="BV544" i="74"/>
  <c r="BX544" i="74"/>
  <c r="BZ544" i="74"/>
  <c r="CB544" i="74"/>
  <c r="CD544" i="74"/>
  <c r="AD519" i="87" l="1"/>
  <c r="AC520" i="87"/>
  <c r="AA545" i="87"/>
  <c r="AB545" i="87" s="1"/>
  <c r="Q545" i="87"/>
  <c r="X545" i="87"/>
  <c r="Y545" i="87" s="1"/>
  <c r="U545" i="87"/>
  <c r="J545" i="87"/>
  <c r="T544" i="87"/>
  <c r="AG546" i="87"/>
  <c r="AH546" i="87" s="1"/>
  <c r="AI546" i="87" s="1"/>
  <c r="AJ546" i="87" s="1"/>
  <c r="AK546" i="87" s="1"/>
  <c r="AL546" i="87" s="1"/>
  <c r="AM546" i="87" s="1"/>
  <c r="AN546" i="87" s="1"/>
  <c r="AO546" i="87" s="1"/>
  <c r="AP546" i="87" s="1"/>
  <c r="AQ546" i="87" s="1"/>
  <c r="AR546" i="87" s="1"/>
  <c r="AS546" i="87" s="1"/>
  <c r="AT546" i="87" s="1"/>
  <c r="AU546" i="87" s="1"/>
  <c r="AV546" i="87" s="1"/>
  <c r="AW546" i="87" s="1"/>
  <c r="AX546" i="87" s="1"/>
  <c r="AY546" i="87" s="1"/>
  <c r="AZ546" i="87" s="1"/>
  <c r="BA546" i="87" s="1"/>
  <c r="V546" i="87"/>
  <c r="R546" i="87"/>
  <c r="K546" i="87"/>
  <c r="A546" i="87"/>
  <c r="W546" i="87"/>
  <c r="S546" i="87"/>
  <c r="L546" i="87"/>
  <c r="CE546" i="87"/>
  <c r="CF546" i="87" s="1"/>
  <c r="E546" i="87" s="1"/>
  <c r="CC547" i="87"/>
  <c r="CA547" i="87"/>
  <c r="BY547" i="87"/>
  <c r="BW547" i="87"/>
  <c r="BU547" i="87"/>
  <c r="BS547" i="87"/>
  <c r="BQ547" i="87"/>
  <c r="BO547" i="87"/>
  <c r="BM547" i="87"/>
  <c r="BK547" i="87"/>
  <c r="BI547" i="87"/>
  <c r="BG547" i="87"/>
  <c r="AE547" i="87"/>
  <c r="CB547" i="87"/>
  <c r="BX547" i="87"/>
  <c r="BT547" i="87"/>
  <c r="BP547" i="87"/>
  <c r="BL547" i="87"/>
  <c r="BH547" i="87"/>
  <c r="P547" i="87"/>
  <c r="D547" i="87" s="1"/>
  <c r="C547" i="87"/>
  <c r="N547" i="87" s="1"/>
  <c r="B548" i="87"/>
  <c r="CD547" i="87"/>
  <c r="BZ547" i="87"/>
  <c r="BV547" i="87"/>
  <c r="BR547" i="87"/>
  <c r="BN547" i="87"/>
  <c r="BJ547" i="87"/>
  <c r="Z547" i="87"/>
  <c r="BB547" i="87" s="1"/>
  <c r="L523" i="74"/>
  <c r="Q524" i="74"/>
  <c r="K533" i="74"/>
  <c r="R534" i="74"/>
  <c r="CF543" i="74"/>
  <c r="E543" i="74" s="1"/>
  <c r="P543" i="74"/>
  <c r="D543" i="74" s="1"/>
  <c r="AE654" i="74"/>
  <c r="CE544" i="74"/>
  <c r="Z545" i="74"/>
  <c r="BG545" i="74"/>
  <c r="BI545" i="74"/>
  <c r="BK545" i="74"/>
  <c r="BM545" i="74"/>
  <c r="BO545" i="74"/>
  <c r="BQ545" i="74"/>
  <c r="BS545" i="74"/>
  <c r="BU545" i="74"/>
  <c r="BW545" i="74"/>
  <c r="BY545" i="74"/>
  <c r="CA545" i="74"/>
  <c r="CC545" i="74"/>
  <c r="C545" i="74"/>
  <c r="N545" i="74" s="1"/>
  <c r="BH545" i="74"/>
  <c r="BJ545" i="74"/>
  <c r="BL545" i="74"/>
  <c r="BN545" i="74"/>
  <c r="BP545" i="74"/>
  <c r="BR545" i="74"/>
  <c r="BT545" i="74"/>
  <c r="BV545" i="74"/>
  <c r="BX545" i="74"/>
  <c r="BZ545" i="74"/>
  <c r="CB545" i="74"/>
  <c r="CD545" i="74"/>
  <c r="S543" i="74"/>
  <c r="J543" i="74" s="1"/>
  <c r="V543" i="74"/>
  <c r="A543" i="74"/>
  <c r="M542" i="74"/>
  <c r="U542" i="74"/>
  <c r="AD520" i="87" l="1"/>
  <c r="AC521" i="87"/>
  <c r="W547" i="87"/>
  <c r="S547" i="87"/>
  <c r="L547" i="87"/>
  <c r="K547" i="87"/>
  <c r="V547" i="87"/>
  <c r="R547" i="87"/>
  <c r="A547" i="87"/>
  <c r="T545" i="87"/>
  <c r="B549" i="87"/>
  <c r="CD548" i="87"/>
  <c r="CB548" i="87"/>
  <c r="BZ548" i="87"/>
  <c r="BX548" i="87"/>
  <c r="BV548" i="87"/>
  <c r="BT548" i="87"/>
  <c r="BR548" i="87"/>
  <c r="BP548" i="87"/>
  <c r="BN548" i="87"/>
  <c r="BL548" i="87"/>
  <c r="BJ548" i="87"/>
  <c r="BH548" i="87"/>
  <c r="Z548" i="87"/>
  <c r="BB548" i="87" s="1"/>
  <c r="P548" i="87"/>
  <c r="D548" i="87" s="1"/>
  <c r="C548" i="87"/>
  <c r="N548" i="87" s="1"/>
  <c r="CA548" i="87"/>
  <c r="BW548" i="87"/>
  <c r="BS548" i="87"/>
  <c r="BO548" i="87"/>
  <c r="BK548" i="87"/>
  <c r="BG548" i="87"/>
  <c r="AE548" i="87"/>
  <c r="CC548" i="87"/>
  <c r="BY548" i="87"/>
  <c r="BU548" i="87"/>
  <c r="BQ548" i="87"/>
  <c r="BM548" i="87"/>
  <c r="BI548" i="87"/>
  <c r="U546" i="87"/>
  <c r="J546" i="87"/>
  <c r="CE547" i="87"/>
  <c r="CF547" i="87" s="1"/>
  <c r="E547" i="87" s="1"/>
  <c r="AG547" i="87"/>
  <c r="AH547" i="87" s="1"/>
  <c r="AI547" i="87" s="1"/>
  <c r="AJ547" i="87" s="1"/>
  <c r="AK547" i="87" s="1"/>
  <c r="AL547" i="87" s="1"/>
  <c r="AM547" i="87" s="1"/>
  <c r="AN547" i="87" s="1"/>
  <c r="AO547" i="87" s="1"/>
  <c r="AP547" i="87" s="1"/>
  <c r="AQ547" i="87" s="1"/>
  <c r="AR547" i="87" s="1"/>
  <c r="AS547" i="87" s="1"/>
  <c r="AT547" i="87" s="1"/>
  <c r="AU547" i="87" s="1"/>
  <c r="AV547" i="87" s="1"/>
  <c r="AW547" i="87" s="1"/>
  <c r="AX547" i="87" s="1"/>
  <c r="AY547" i="87" s="1"/>
  <c r="AZ547" i="87" s="1"/>
  <c r="BA547" i="87" s="1"/>
  <c r="X546" i="87"/>
  <c r="Y546" i="87" s="1"/>
  <c r="AA546" i="87"/>
  <c r="AB546" i="87" s="1"/>
  <c r="Q546" i="87"/>
  <c r="CF544" i="74"/>
  <c r="E544" i="74" s="1"/>
  <c r="P544" i="74"/>
  <c r="D544" i="74" s="1"/>
  <c r="AE653" i="74"/>
  <c r="K534" i="74"/>
  <c r="R535" i="74"/>
  <c r="L524" i="74"/>
  <c r="Q525" i="74"/>
  <c r="M543" i="74"/>
  <c r="U543" i="74"/>
  <c r="S544" i="74"/>
  <c r="J544" i="74" s="1"/>
  <c r="V544" i="74"/>
  <c r="A544" i="74"/>
  <c r="CE545" i="74"/>
  <c r="Z546" i="74"/>
  <c r="BG546" i="74"/>
  <c r="BI546" i="74"/>
  <c r="BK546" i="74"/>
  <c r="BM546" i="74"/>
  <c r="BO546" i="74"/>
  <c r="BQ546" i="74"/>
  <c r="BS546" i="74"/>
  <c r="BU546" i="74"/>
  <c r="BW546" i="74"/>
  <c r="BY546" i="74"/>
  <c r="CA546" i="74"/>
  <c r="CC546" i="74"/>
  <c r="C546" i="74"/>
  <c r="N546" i="74" s="1"/>
  <c r="BH546" i="74"/>
  <c r="BJ546" i="74"/>
  <c r="BL546" i="74"/>
  <c r="BN546" i="74"/>
  <c r="BP546" i="74"/>
  <c r="BR546" i="74"/>
  <c r="BT546" i="74"/>
  <c r="BV546" i="74"/>
  <c r="BX546" i="74"/>
  <c r="BZ546" i="74"/>
  <c r="CB546" i="74"/>
  <c r="CD546" i="74"/>
  <c r="AD521" i="87" l="1"/>
  <c r="AC522" i="87"/>
  <c r="AG548" i="87"/>
  <c r="AH548" i="87" s="1"/>
  <c r="AI548" i="87" s="1"/>
  <c r="AJ548" i="87" s="1"/>
  <c r="AK548" i="87" s="1"/>
  <c r="AL548" i="87" s="1"/>
  <c r="AM548" i="87" s="1"/>
  <c r="AN548" i="87" s="1"/>
  <c r="AO548" i="87" s="1"/>
  <c r="AP548" i="87" s="1"/>
  <c r="AQ548" i="87" s="1"/>
  <c r="AR548" i="87" s="1"/>
  <c r="AS548" i="87" s="1"/>
  <c r="AT548" i="87" s="1"/>
  <c r="AU548" i="87" s="1"/>
  <c r="AV548" i="87" s="1"/>
  <c r="AW548" i="87" s="1"/>
  <c r="AX548" i="87" s="1"/>
  <c r="AY548" i="87" s="1"/>
  <c r="AZ548" i="87" s="1"/>
  <c r="BA548" i="87" s="1"/>
  <c r="V548" i="87"/>
  <c r="R548" i="87"/>
  <c r="K548" i="87"/>
  <c r="A548" i="87"/>
  <c r="W548" i="87"/>
  <c r="S548" i="87"/>
  <c r="L548" i="87"/>
  <c r="CE548" i="87"/>
  <c r="CC549" i="87"/>
  <c r="CA549" i="87"/>
  <c r="BY549" i="87"/>
  <c r="BW549" i="87"/>
  <c r="BU549" i="87"/>
  <c r="BS549" i="87"/>
  <c r="BQ549" i="87"/>
  <c r="BO549" i="87"/>
  <c r="BM549" i="87"/>
  <c r="BK549" i="87"/>
  <c r="BI549" i="87"/>
  <c r="BG549" i="87"/>
  <c r="AE549" i="87"/>
  <c r="CB549" i="87"/>
  <c r="BX549" i="87"/>
  <c r="BT549" i="87"/>
  <c r="BP549" i="87"/>
  <c r="BL549" i="87"/>
  <c r="BH549" i="87"/>
  <c r="P549" i="87"/>
  <c r="D549" i="87" s="1"/>
  <c r="C549" i="87"/>
  <c r="N549" i="87" s="1"/>
  <c r="B550" i="87"/>
  <c r="CD549" i="87"/>
  <c r="BZ549" i="87"/>
  <c r="BV549" i="87"/>
  <c r="BR549" i="87"/>
  <c r="BN549" i="87"/>
  <c r="BJ549" i="87"/>
  <c r="Z549" i="87"/>
  <c r="BB549" i="87" s="1"/>
  <c r="U547" i="87"/>
  <c r="J547" i="87"/>
  <c r="T546" i="87"/>
  <c r="CF548" i="87"/>
  <c r="E548" i="87" s="1"/>
  <c r="AA547" i="87"/>
  <c r="AB547" i="87" s="1"/>
  <c r="Q547" i="87"/>
  <c r="X547" i="87"/>
  <c r="Y547" i="87" s="1"/>
  <c r="BB539" i="74"/>
  <c r="BB538" i="74" s="1"/>
  <c r="BB537" i="74" s="1"/>
  <c r="BB536" i="74" s="1"/>
  <c r="BB535" i="74" s="1"/>
  <c r="BB534" i="74" s="1"/>
  <c r="BB533" i="74" s="1"/>
  <c r="CF545" i="74"/>
  <c r="E545" i="74" s="1"/>
  <c r="P545" i="74"/>
  <c r="D545" i="74" s="1"/>
  <c r="S545" i="74" s="1"/>
  <c r="J545" i="74" s="1"/>
  <c r="L525" i="74"/>
  <c r="Q526" i="74"/>
  <c r="K535" i="74"/>
  <c r="R536" i="74"/>
  <c r="AE652" i="74"/>
  <c r="CE546" i="74"/>
  <c r="P546" i="74" s="1"/>
  <c r="D546" i="74" s="1"/>
  <c r="Z547" i="74"/>
  <c r="BG547" i="74"/>
  <c r="BI547" i="74"/>
  <c r="BK547" i="74"/>
  <c r="BM547" i="74"/>
  <c r="BO547" i="74"/>
  <c r="BQ547" i="74"/>
  <c r="BS547" i="74"/>
  <c r="BU547" i="74"/>
  <c r="BW547" i="74"/>
  <c r="BY547" i="74"/>
  <c r="CA547" i="74"/>
  <c r="CC547" i="74"/>
  <c r="C547" i="74"/>
  <c r="N547" i="74" s="1"/>
  <c r="BH547" i="74"/>
  <c r="BJ547" i="74"/>
  <c r="BL547" i="74"/>
  <c r="BN547" i="74"/>
  <c r="BP547" i="74"/>
  <c r="BR547" i="74"/>
  <c r="BT547" i="74"/>
  <c r="BV547" i="74"/>
  <c r="BX547" i="74"/>
  <c r="BZ547" i="74"/>
  <c r="CB547" i="74"/>
  <c r="CD547" i="74"/>
  <c r="M544" i="74"/>
  <c r="U544" i="74"/>
  <c r="AD522" i="87" l="1"/>
  <c r="AC523" i="87"/>
  <c r="W549" i="87"/>
  <c r="S549" i="87"/>
  <c r="L549" i="87"/>
  <c r="K549" i="87"/>
  <c r="V549" i="87"/>
  <c r="R549" i="87"/>
  <c r="A549" i="87"/>
  <c r="U548" i="87"/>
  <c r="J548" i="87"/>
  <c r="B551" i="87"/>
  <c r="CD550" i="87"/>
  <c r="CB550" i="87"/>
  <c r="BZ550" i="87"/>
  <c r="BX550" i="87"/>
  <c r="BV550" i="87"/>
  <c r="BT550" i="87"/>
  <c r="BR550" i="87"/>
  <c r="BP550" i="87"/>
  <c r="BN550" i="87"/>
  <c r="BL550" i="87"/>
  <c r="BJ550" i="87"/>
  <c r="BH550" i="87"/>
  <c r="Z550" i="87"/>
  <c r="BB550" i="87" s="1"/>
  <c r="P550" i="87"/>
  <c r="D550" i="87" s="1"/>
  <c r="C550" i="87"/>
  <c r="N550" i="87" s="1"/>
  <c r="CA550" i="87"/>
  <c r="BW550" i="87"/>
  <c r="BS550" i="87"/>
  <c r="BO550" i="87"/>
  <c r="BK550" i="87"/>
  <c r="BG550" i="87"/>
  <c r="AE550" i="87"/>
  <c r="CC550" i="87"/>
  <c r="BY550" i="87"/>
  <c r="BU550" i="87"/>
  <c r="BQ550" i="87"/>
  <c r="BM550" i="87"/>
  <c r="BI550" i="87"/>
  <c r="T547" i="87"/>
  <c r="CE549" i="87"/>
  <c r="CF549" i="87" s="1"/>
  <c r="E549" i="87" s="1"/>
  <c r="AG549" i="87"/>
  <c r="AH549" i="87" s="1"/>
  <c r="AI549" i="87" s="1"/>
  <c r="AJ549" i="87" s="1"/>
  <c r="AK549" i="87" s="1"/>
  <c r="AL549" i="87" s="1"/>
  <c r="AM549" i="87" s="1"/>
  <c r="AN549" i="87" s="1"/>
  <c r="AO549" i="87" s="1"/>
  <c r="AP549" i="87" s="1"/>
  <c r="AQ549" i="87" s="1"/>
  <c r="AR549" i="87" s="1"/>
  <c r="AS549" i="87" s="1"/>
  <c r="AT549" i="87" s="1"/>
  <c r="AU549" i="87" s="1"/>
  <c r="AV549" i="87" s="1"/>
  <c r="AW549" i="87" s="1"/>
  <c r="AX549" i="87" s="1"/>
  <c r="AY549" i="87" s="1"/>
  <c r="AZ549" i="87" s="1"/>
  <c r="BA549" i="87" s="1"/>
  <c r="X548" i="87"/>
  <c r="Y548" i="87" s="1"/>
  <c r="AA548" i="87"/>
  <c r="AB548" i="87" s="1"/>
  <c r="Q548" i="87"/>
  <c r="V545" i="74"/>
  <c r="W545" i="74" s="1"/>
  <c r="A545" i="74"/>
  <c r="CF546" i="74"/>
  <c r="E546" i="74" s="1"/>
  <c r="K536" i="74"/>
  <c r="R537" i="74"/>
  <c r="L526" i="74"/>
  <c r="Q527" i="74"/>
  <c r="S546" i="74"/>
  <c r="J546" i="74" s="1"/>
  <c r="V546" i="74"/>
  <c r="W546" i="74" s="1"/>
  <c r="X546" i="74" s="1"/>
  <c r="Y546" i="74" s="1"/>
  <c r="A546" i="74"/>
  <c r="M545" i="74"/>
  <c r="U545" i="74"/>
  <c r="CE547" i="74"/>
  <c r="Z548" i="74"/>
  <c r="BG548" i="74"/>
  <c r="BI548" i="74"/>
  <c r="BK548" i="74"/>
  <c r="BM548" i="74"/>
  <c r="BO548" i="74"/>
  <c r="BQ548" i="74"/>
  <c r="BS548" i="74"/>
  <c r="BU548" i="74"/>
  <c r="BW548" i="74"/>
  <c r="BY548" i="74"/>
  <c r="CA548" i="74"/>
  <c r="CC548" i="74"/>
  <c r="C548" i="74"/>
  <c r="N548" i="74" s="1"/>
  <c r="BH548" i="74"/>
  <c r="BJ548" i="74"/>
  <c r="BL548" i="74"/>
  <c r="BN548" i="74"/>
  <c r="BP548" i="74"/>
  <c r="BR548" i="74"/>
  <c r="BT548" i="74"/>
  <c r="BV548" i="74"/>
  <c r="BX548" i="74"/>
  <c r="BZ548" i="74"/>
  <c r="CB548" i="74"/>
  <c r="CD548" i="74"/>
  <c r="AD523" i="87" l="1"/>
  <c r="AC524" i="87"/>
  <c r="T548" i="87"/>
  <c r="U549" i="87"/>
  <c r="J549" i="87"/>
  <c r="AG550" i="87"/>
  <c r="AH550" i="87" s="1"/>
  <c r="AI550" i="87" s="1"/>
  <c r="AJ550" i="87" s="1"/>
  <c r="AK550" i="87" s="1"/>
  <c r="AL550" i="87" s="1"/>
  <c r="AM550" i="87" s="1"/>
  <c r="AN550" i="87" s="1"/>
  <c r="AO550" i="87" s="1"/>
  <c r="AP550" i="87" s="1"/>
  <c r="AQ550" i="87" s="1"/>
  <c r="AR550" i="87" s="1"/>
  <c r="AS550" i="87" s="1"/>
  <c r="AT550" i="87" s="1"/>
  <c r="AU550" i="87" s="1"/>
  <c r="AV550" i="87" s="1"/>
  <c r="AW550" i="87" s="1"/>
  <c r="AX550" i="87" s="1"/>
  <c r="AY550" i="87" s="1"/>
  <c r="AZ550" i="87" s="1"/>
  <c r="BA550" i="87" s="1"/>
  <c r="V550" i="87"/>
  <c r="R550" i="87"/>
  <c r="K550" i="87"/>
  <c r="A550" i="87"/>
  <c r="W550" i="87"/>
  <c r="S550" i="87"/>
  <c r="L550" i="87"/>
  <c r="CE550" i="87"/>
  <c r="CF550" i="87" s="1"/>
  <c r="E550" i="87" s="1"/>
  <c r="CC551" i="87"/>
  <c r="CA551" i="87"/>
  <c r="BY551" i="87"/>
  <c r="BW551" i="87"/>
  <c r="BU551" i="87"/>
  <c r="BS551" i="87"/>
  <c r="BQ551" i="87"/>
  <c r="BO551" i="87"/>
  <c r="BM551" i="87"/>
  <c r="BK551" i="87"/>
  <c r="BI551" i="87"/>
  <c r="BG551" i="87"/>
  <c r="AE551" i="87"/>
  <c r="CB551" i="87"/>
  <c r="BX551" i="87"/>
  <c r="BT551" i="87"/>
  <c r="BP551" i="87"/>
  <c r="BL551" i="87"/>
  <c r="BH551" i="87"/>
  <c r="P551" i="87"/>
  <c r="D551" i="87" s="1"/>
  <c r="C551" i="87"/>
  <c r="N551" i="87" s="1"/>
  <c r="B552" i="87"/>
  <c r="CD551" i="87"/>
  <c r="BZ551" i="87"/>
  <c r="BV551" i="87"/>
  <c r="BR551" i="87"/>
  <c r="BN551" i="87"/>
  <c r="BJ551" i="87"/>
  <c r="Z551" i="87"/>
  <c r="BB551" i="87" s="1"/>
  <c r="AA549" i="87"/>
  <c r="AB549" i="87" s="1"/>
  <c r="Q549" i="87"/>
  <c r="X549" i="87"/>
  <c r="Y549" i="87" s="1"/>
  <c r="X545" i="74"/>
  <c r="Y545" i="74" s="1"/>
  <c r="AA545" i="74"/>
  <c r="AB545" i="74" s="1"/>
  <c r="W541" i="74"/>
  <c r="AA541" i="74" s="1"/>
  <c r="AB541" i="74" s="1"/>
  <c r="W540" i="74"/>
  <c r="W542" i="74"/>
  <c r="L527" i="74"/>
  <c r="Q528" i="74"/>
  <c r="K537" i="74"/>
  <c r="R538" i="74"/>
  <c r="W543" i="74"/>
  <c r="CF547" i="74"/>
  <c r="E547" i="74" s="1"/>
  <c r="P547" i="74"/>
  <c r="D547" i="74" s="1"/>
  <c r="X541" i="74"/>
  <c r="Y541" i="74" s="1"/>
  <c r="W544" i="74"/>
  <c r="CE548" i="74"/>
  <c r="P548" i="74" s="1"/>
  <c r="D548" i="74" s="1"/>
  <c r="Z549" i="74"/>
  <c r="BG549" i="74"/>
  <c r="BI549" i="74"/>
  <c r="BK549" i="74"/>
  <c r="BM549" i="74"/>
  <c r="BO549" i="74"/>
  <c r="BQ549" i="74"/>
  <c r="BS549" i="74"/>
  <c r="BU549" i="74"/>
  <c r="BW549" i="74"/>
  <c r="BY549" i="74"/>
  <c r="CA549" i="74"/>
  <c r="CC549" i="74"/>
  <c r="C549" i="74"/>
  <c r="N549" i="74" s="1"/>
  <c r="BH549" i="74"/>
  <c r="BJ549" i="74"/>
  <c r="BL549" i="74"/>
  <c r="BN549" i="74"/>
  <c r="BP549" i="74"/>
  <c r="BR549" i="74"/>
  <c r="BT549" i="74"/>
  <c r="BV549" i="74"/>
  <c r="BX549" i="74"/>
  <c r="BZ549" i="74"/>
  <c r="CB549" i="74"/>
  <c r="CD549" i="74"/>
  <c r="S547" i="74"/>
  <c r="J547" i="74" s="1"/>
  <c r="V547" i="74"/>
  <c r="A547" i="74"/>
  <c r="AA546" i="74"/>
  <c r="AB546" i="74" s="1"/>
  <c r="CF548" i="74"/>
  <c r="E548" i="74" s="1"/>
  <c r="M546" i="74"/>
  <c r="U546" i="74"/>
  <c r="AD524" i="87" l="1"/>
  <c r="AC525" i="87"/>
  <c r="W551" i="87"/>
  <c r="S551" i="87"/>
  <c r="L551" i="87"/>
  <c r="K551" i="87"/>
  <c r="V551" i="87"/>
  <c r="R551" i="87"/>
  <c r="A551" i="87"/>
  <c r="CF551" i="87"/>
  <c r="E551" i="87" s="1"/>
  <c r="CE551" i="87"/>
  <c r="AG551" i="87"/>
  <c r="AH551" i="87" s="1"/>
  <c r="AI551" i="87" s="1"/>
  <c r="AJ551" i="87" s="1"/>
  <c r="AK551" i="87" s="1"/>
  <c r="AL551" i="87" s="1"/>
  <c r="AM551" i="87" s="1"/>
  <c r="AN551" i="87" s="1"/>
  <c r="AO551" i="87" s="1"/>
  <c r="AP551" i="87" s="1"/>
  <c r="AQ551" i="87" s="1"/>
  <c r="AR551" i="87" s="1"/>
  <c r="AS551" i="87" s="1"/>
  <c r="AT551" i="87" s="1"/>
  <c r="AU551" i="87" s="1"/>
  <c r="AV551" i="87" s="1"/>
  <c r="AW551" i="87" s="1"/>
  <c r="AX551" i="87" s="1"/>
  <c r="AY551" i="87" s="1"/>
  <c r="AZ551" i="87" s="1"/>
  <c r="BA551" i="87" s="1"/>
  <c r="X550" i="87"/>
  <c r="Y550" i="87" s="1"/>
  <c r="AA550" i="87"/>
  <c r="AB550" i="87" s="1"/>
  <c r="Q550" i="87"/>
  <c r="B553" i="87"/>
  <c r="CD552" i="87"/>
  <c r="CB552" i="87"/>
  <c r="BZ552" i="87"/>
  <c r="BX552" i="87"/>
  <c r="BV552" i="87"/>
  <c r="BT552" i="87"/>
  <c r="BR552" i="87"/>
  <c r="BP552" i="87"/>
  <c r="BN552" i="87"/>
  <c r="BL552" i="87"/>
  <c r="BJ552" i="87"/>
  <c r="BH552" i="87"/>
  <c r="Z552" i="87"/>
  <c r="BB552" i="87" s="1"/>
  <c r="P552" i="87"/>
  <c r="D552" i="87" s="1"/>
  <c r="C552" i="87"/>
  <c r="N552" i="87" s="1"/>
  <c r="CA552" i="87"/>
  <c r="BW552" i="87"/>
  <c r="BS552" i="87"/>
  <c r="BO552" i="87"/>
  <c r="BK552" i="87"/>
  <c r="BG552" i="87"/>
  <c r="AE552" i="87"/>
  <c r="CC552" i="87"/>
  <c r="BY552" i="87"/>
  <c r="BU552" i="87"/>
  <c r="BQ552" i="87"/>
  <c r="BM552" i="87"/>
  <c r="BI552" i="87"/>
  <c r="U550" i="87"/>
  <c r="J550" i="87"/>
  <c r="T549" i="87"/>
  <c r="X544" i="74"/>
  <c r="Y544" i="74" s="1"/>
  <c r="AA544" i="74"/>
  <c r="AB544" i="74" s="1"/>
  <c r="X543" i="74"/>
  <c r="Y543" i="74" s="1"/>
  <c r="AA543" i="74"/>
  <c r="AB543" i="74" s="1"/>
  <c r="X540" i="74"/>
  <c r="Y540" i="74" s="1"/>
  <c r="AA540" i="74"/>
  <c r="AB540" i="74" s="1"/>
  <c r="K538" i="74"/>
  <c r="R539" i="74"/>
  <c r="L528" i="74"/>
  <c r="Q529" i="74"/>
  <c r="X542" i="74"/>
  <c r="Y542" i="74" s="1"/>
  <c r="AA542" i="74"/>
  <c r="AB542" i="74" s="1"/>
  <c r="M547" i="74"/>
  <c r="U547" i="74"/>
  <c r="S548" i="74"/>
  <c r="J548" i="74" s="1"/>
  <c r="V548" i="74"/>
  <c r="A548" i="74"/>
  <c r="CE549" i="74"/>
  <c r="Z550" i="74"/>
  <c r="BG550" i="74"/>
  <c r="BI550" i="74"/>
  <c r="BK550" i="74"/>
  <c r="BM550" i="74"/>
  <c r="BO550" i="74"/>
  <c r="BQ550" i="74"/>
  <c r="BS550" i="74"/>
  <c r="BU550" i="74"/>
  <c r="BW550" i="74"/>
  <c r="BY550" i="74"/>
  <c r="CA550" i="74"/>
  <c r="CC550" i="74"/>
  <c r="C550" i="74"/>
  <c r="N550" i="74" s="1"/>
  <c r="BH550" i="74"/>
  <c r="BJ550" i="74"/>
  <c r="BL550" i="74"/>
  <c r="BN550" i="74"/>
  <c r="BP550" i="74"/>
  <c r="BR550" i="74"/>
  <c r="BT550" i="74"/>
  <c r="BV550" i="74"/>
  <c r="BX550" i="74"/>
  <c r="BZ550" i="74"/>
  <c r="CB550" i="74"/>
  <c r="CD550" i="74"/>
  <c r="AD525" i="87" l="1"/>
  <c r="AC526" i="87"/>
  <c r="T550" i="87"/>
  <c r="AG552" i="87"/>
  <c r="AH552" i="87" s="1"/>
  <c r="AI552" i="87" s="1"/>
  <c r="AJ552" i="87" s="1"/>
  <c r="AK552" i="87" s="1"/>
  <c r="AL552" i="87" s="1"/>
  <c r="AM552" i="87" s="1"/>
  <c r="AN552" i="87" s="1"/>
  <c r="AO552" i="87" s="1"/>
  <c r="AP552" i="87" s="1"/>
  <c r="AQ552" i="87" s="1"/>
  <c r="AR552" i="87" s="1"/>
  <c r="AS552" i="87" s="1"/>
  <c r="AT552" i="87" s="1"/>
  <c r="AU552" i="87" s="1"/>
  <c r="AV552" i="87" s="1"/>
  <c r="AW552" i="87" s="1"/>
  <c r="AX552" i="87" s="1"/>
  <c r="AY552" i="87" s="1"/>
  <c r="AZ552" i="87" s="1"/>
  <c r="BA552" i="87" s="1"/>
  <c r="V552" i="87"/>
  <c r="R552" i="87"/>
  <c r="K552" i="87"/>
  <c r="A552" i="87"/>
  <c r="W552" i="87"/>
  <c r="S552" i="87"/>
  <c r="L552" i="87"/>
  <c r="CE552" i="87"/>
  <c r="CC553" i="87"/>
  <c r="CA553" i="87"/>
  <c r="BY553" i="87"/>
  <c r="BW553" i="87"/>
  <c r="BU553" i="87"/>
  <c r="BS553" i="87"/>
  <c r="BQ553" i="87"/>
  <c r="BO553" i="87"/>
  <c r="BM553" i="87"/>
  <c r="BK553" i="87"/>
  <c r="BI553" i="87"/>
  <c r="BG553" i="87"/>
  <c r="AE553" i="87"/>
  <c r="CB553" i="87"/>
  <c r="BX553" i="87"/>
  <c r="BT553" i="87"/>
  <c r="BP553" i="87"/>
  <c r="BL553" i="87"/>
  <c r="BH553" i="87"/>
  <c r="P553" i="87"/>
  <c r="D553" i="87" s="1"/>
  <c r="C553" i="87"/>
  <c r="N553" i="87" s="1"/>
  <c r="B554" i="87"/>
  <c r="CD553" i="87"/>
  <c r="BZ553" i="87"/>
  <c r="BV553" i="87"/>
  <c r="BR553" i="87"/>
  <c r="BN553" i="87"/>
  <c r="BJ553" i="87"/>
  <c r="Z553" i="87"/>
  <c r="BB553" i="87" s="1"/>
  <c r="AA551" i="87"/>
  <c r="AB551" i="87" s="1"/>
  <c r="Q551" i="87"/>
  <c r="X551" i="87"/>
  <c r="Y551" i="87" s="1"/>
  <c r="CF552" i="87"/>
  <c r="E552" i="87" s="1"/>
  <c r="U551" i="87"/>
  <c r="J551" i="87"/>
  <c r="CF549" i="74"/>
  <c r="E549" i="74" s="1"/>
  <c r="P549" i="74"/>
  <c r="D549" i="74" s="1"/>
  <c r="L529" i="74"/>
  <c r="Q530" i="74"/>
  <c r="K539" i="74"/>
  <c r="R540" i="74"/>
  <c r="CE550" i="74"/>
  <c r="P550" i="74" s="1"/>
  <c r="D550" i="74" s="1"/>
  <c r="Z551" i="74"/>
  <c r="BG551" i="74"/>
  <c r="BI551" i="74"/>
  <c r="BK551" i="74"/>
  <c r="BM551" i="74"/>
  <c r="BO551" i="74"/>
  <c r="BQ551" i="74"/>
  <c r="BS551" i="74"/>
  <c r="BU551" i="74"/>
  <c r="BW551" i="74"/>
  <c r="BY551" i="74"/>
  <c r="CA551" i="74"/>
  <c r="CC551" i="74"/>
  <c r="C551" i="74"/>
  <c r="N551" i="74" s="1"/>
  <c r="BH551" i="74"/>
  <c r="BJ551" i="74"/>
  <c r="BL551" i="74"/>
  <c r="BN551" i="74"/>
  <c r="BP551" i="74"/>
  <c r="BR551" i="74"/>
  <c r="BT551" i="74"/>
  <c r="BV551" i="74"/>
  <c r="BX551" i="74"/>
  <c r="BZ551" i="74"/>
  <c r="CB551" i="74"/>
  <c r="CD551" i="74"/>
  <c r="S549" i="74"/>
  <c r="J549" i="74" s="1"/>
  <c r="V549" i="74"/>
  <c r="A549" i="74"/>
  <c r="M548" i="74"/>
  <c r="U548" i="74"/>
  <c r="CF550" i="74"/>
  <c r="E550" i="74" s="1"/>
  <c r="AD526" i="87" l="1"/>
  <c r="AC527" i="87"/>
  <c r="T551" i="87"/>
  <c r="B555" i="87"/>
  <c r="CD554" i="87"/>
  <c r="CB554" i="87"/>
  <c r="BZ554" i="87"/>
  <c r="BX554" i="87"/>
  <c r="BV554" i="87"/>
  <c r="BT554" i="87"/>
  <c r="BR554" i="87"/>
  <c r="BP554" i="87"/>
  <c r="BN554" i="87"/>
  <c r="BL554" i="87"/>
  <c r="BJ554" i="87"/>
  <c r="BH554" i="87"/>
  <c r="Z554" i="87"/>
  <c r="BB554" i="87" s="1"/>
  <c r="P554" i="87"/>
  <c r="D554" i="87" s="1"/>
  <c r="C554" i="87"/>
  <c r="N554" i="87" s="1"/>
  <c r="CA554" i="87"/>
  <c r="BW554" i="87"/>
  <c r="BS554" i="87"/>
  <c r="BO554" i="87"/>
  <c r="BK554" i="87"/>
  <c r="BG554" i="87"/>
  <c r="AE554" i="87"/>
  <c r="CC554" i="87"/>
  <c r="BY554" i="87"/>
  <c r="BU554" i="87"/>
  <c r="BQ554" i="87"/>
  <c r="BM554" i="87"/>
  <c r="BI554" i="87"/>
  <c r="W553" i="87"/>
  <c r="S553" i="87"/>
  <c r="L553" i="87"/>
  <c r="K553" i="87"/>
  <c r="V553" i="87"/>
  <c r="R553" i="87"/>
  <c r="A553" i="87"/>
  <c r="U552" i="87"/>
  <c r="J552" i="87"/>
  <c r="CE553" i="87"/>
  <c r="CF553" i="87" s="1"/>
  <c r="E553" i="87" s="1"/>
  <c r="AG553" i="87"/>
  <c r="AH553" i="87" s="1"/>
  <c r="AI553" i="87" s="1"/>
  <c r="AJ553" i="87" s="1"/>
  <c r="AK553" i="87" s="1"/>
  <c r="AL553" i="87" s="1"/>
  <c r="AM553" i="87" s="1"/>
  <c r="AN553" i="87" s="1"/>
  <c r="AO553" i="87" s="1"/>
  <c r="AP553" i="87" s="1"/>
  <c r="AQ553" i="87" s="1"/>
  <c r="AR553" i="87" s="1"/>
  <c r="AS553" i="87" s="1"/>
  <c r="AT553" i="87" s="1"/>
  <c r="AU553" i="87" s="1"/>
  <c r="AV553" i="87" s="1"/>
  <c r="AW553" i="87" s="1"/>
  <c r="AX553" i="87" s="1"/>
  <c r="AY553" i="87" s="1"/>
  <c r="AZ553" i="87" s="1"/>
  <c r="BA553" i="87" s="1"/>
  <c r="X552" i="87"/>
  <c r="Y552" i="87" s="1"/>
  <c r="AA552" i="87"/>
  <c r="AB552" i="87" s="1"/>
  <c r="Q552" i="87"/>
  <c r="K540" i="74"/>
  <c r="R541" i="74"/>
  <c r="L530" i="74"/>
  <c r="Q531" i="74"/>
  <c r="M549" i="74"/>
  <c r="U549" i="74"/>
  <c r="CE551" i="74"/>
  <c r="S550" i="74"/>
  <c r="J550" i="74" s="1"/>
  <c r="V550" i="74"/>
  <c r="A550" i="74"/>
  <c r="Z552" i="74"/>
  <c r="BG552" i="74"/>
  <c r="BI552" i="74"/>
  <c r="BK552" i="74"/>
  <c r="BM552" i="74"/>
  <c r="BO552" i="74"/>
  <c r="BQ552" i="74"/>
  <c r="BS552" i="74"/>
  <c r="BU552" i="74"/>
  <c r="BW552" i="74"/>
  <c r="BY552" i="74"/>
  <c r="CA552" i="74"/>
  <c r="CC552" i="74"/>
  <c r="C552" i="74"/>
  <c r="N552" i="74" s="1"/>
  <c r="BH552" i="74"/>
  <c r="BJ552" i="74"/>
  <c r="BL552" i="74"/>
  <c r="BN552" i="74"/>
  <c r="BP552" i="74"/>
  <c r="BR552" i="74"/>
  <c r="BT552" i="74"/>
  <c r="BV552" i="74"/>
  <c r="BX552" i="74"/>
  <c r="BZ552" i="74"/>
  <c r="CB552" i="74"/>
  <c r="CD552" i="74"/>
  <c r="AD527" i="87" l="1"/>
  <c r="AC528" i="87"/>
  <c r="T552" i="87"/>
  <c r="U553" i="87"/>
  <c r="J553" i="87"/>
  <c r="AA553" i="87"/>
  <c r="AB553" i="87" s="1"/>
  <c r="Q553" i="87"/>
  <c r="X553" i="87"/>
  <c r="Y553" i="87" s="1"/>
  <c r="AG554" i="87"/>
  <c r="AH554" i="87" s="1"/>
  <c r="AI554" i="87" s="1"/>
  <c r="AJ554" i="87" s="1"/>
  <c r="AK554" i="87" s="1"/>
  <c r="AL554" i="87" s="1"/>
  <c r="AM554" i="87" s="1"/>
  <c r="AN554" i="87" s="1"/>
  <c r="AO554" i="87" s="1"/>
  <c r="AP554" i="87" s="1"/>
  <c r="AQ554" i="87" s="1"/>
  <c r="AR554" i="87" s="1"/>
  <c r="AS554" i="87" s="1"/>
  <c r="AT554" i="87" s="1"/>
  <c r="AU554" i="87" s="1"/>
  <c r="AV554" i="87" s="1"/>
  <c r="AW554" i="87" s="1"/>
  <c r="AX554" i="87" s="1"/>
  <c r="AY554" i="87" s="1"/>
  <c r="AZ554" i="87" s="1"/>
  <c r="BA554" i="87" s="1"/>
  <c r="V554" i="87"/>
  <c r="R554" i="87"/>
  <c r="K554" i="87"/>
  <c r="A554" i="87"/>
  <c r="W554" i="87"/>
  <c r="S554" i="87"/>
  <c r="L554" i="87"/>
  <c r="CE554" i="87"/>
  <c r="CF554" i="87" s="1"/>
  <c r="E554" i="87" s="1"/>
  <c r="CC555" i="87"/>
  <c r="CA555" i="87"/>
  <c r="BY555" i="87"/>
  <c r="BW555" i="87"/>
  <c r="BU555" i="87"/>
  <c r="BS555" i="87"/>
  <c r="BQ555" i="87"/>
  <c r="BO555" i="87"/>
  <c r="BM555" i="87"/>
  <c r="BK555" i="87"/>
  <c r="BI555" i="87"/>
  <c r="BG555" i="87"/>
  <c r="AE555" i="87"/>
  <c r="CB555" i="87"/>
  <c r="BX555" i="87"/>
  <c r="BT555" i="87"/>
  <c r="BP555" i="87"/>
  <c r="BL555" i="87"/>
  <c r="BH555" i="87"/>
  <c r="P555" i="87"/>
  <c r="D555" i="87" s="1"/>
  <c r="C555" i="87"/>
  <c r="N555" i="87" s="1"/>
  <c r="B556" i="87"/>
  <c r="CD555" i="87"/>
  <c r="BZ555" i="87"/>
  <c r="BV555" i="87"/>
  <c r="BR555" i="87"/>
  <c r="BN555" i="87"/>
  <c r="BJ555" i="87"/>
  <c r="Z555" i="87"/>
  <c r="BB555" i="87" s="1"/>
  <c r="L531" i="74"/>
  <c r="Q532" i="74"/>
  <c r="K541" i="74"/>
  <c r="R542" i="74"/>
  <c r="CF551" i="74"/>
  <c r="E551" i="74" s="1"/>
  <c r="P551" i="74"/>
  <c r="D551" i="74" s="1"/>
  <c r="CE552" i="74"/>
  <c r="P552" i="74" s="1"/>
  <c r="D552" i="74" s="1"/>
  <c r="Z553" i="74"/>
  <c r="BG553" i="74"/>
  <c r="BI553" i="74"/>
  <c r="BK553" i="74"/>
  <c r="BM553" i="74"/>
  <c r="BO553" i="74"/>
  <c r="BQ553" i="74"/>
  <c r="BS553" i="74"/>
  <c r="BU553" i="74"/>
  <c r="BW553" i="74"/>
  <c r="BY553" i="74"/>
  <c r="CA553" i="74"/>
  <c r="CC553" i="74"/>
  <c r="C553" i="74"/>
  <c r="N553" i="74" s="1"/>
  <c r="BH553" i="74"/>
  <c r="BJ553" i="74"/>
  <c r="BL553" i="74"/>
  <c r="BN553" i="74"/>
  <c r="BP553" i="74"/>
  <c r="BR553" i="74"/>
  <c r="BT553" i="74"/>
  <c r="BV553" i="74"/>
  <c r="BX553" i="74"/>
  <c r="BZ553" i="74"/>
  <c r="CB553" i="74"/>
  <c r="CD553" i="74"/>
  <c r="S551" i="74"/>
  <c r="J551" i="74" s="1"/>
  <c r="V551" i="74"/>
  <c r="A551" i="74"/>
  <c r="CF552" i="74"/>
  <c r="E552" i="74" s="1"/>
  <c r="M550" i="74"/>
  <c r="U550" i="74"/>
  <c r="AD528" i="87" l="1"/>
  <c r="AC529" i="87"/>
  <c r="B557" i="87"/>
  <c r="CD556" i="87"/>
  <c r="CB556" i="87"/>
  <c r="BZ556" i="87"/>
  <c r="BX556" i="87"/>
  <c r="BV556" i="87"/>
  <c r="BT556" i="87"/>
  <c r="BR556" i="87"/>
  <c r="BP556" i="87"/>
  <c r="BN556" i="87"/>
  <c r="BL556" i="87"/>
  <c r="BJ556" i="87"/>
  <c r="BH556" i="87"/>
  <c r="Z556" i="87"/>
  <c r="BB556" i="87" s="1"/>
  <c r="P556" i="87"/>
  <c r="D556" i="87" s="1"/>
  <c r="C556" i="87"/>
  <c r="N556" i="87" s="1"/>
  <c r="CA556" i="87"/>
  <c r="BW556" i="87"/>
  <c r="BS556" i="87"/>
  <c r="BO556" i="87"/>
  <c r="BK556" i="87"/>
  <c r="BG556" i="87"/>
  <c r="AE556" i="87"/>
  <c r="CC556" i="87"/>
  <c r="BY556" i="87"/>
  <c r="BU556" i="87"/>
  <c r="BQ556" i="87"/>
  <c r="BM556" i="87"/>
  <c r="BI556" i="87"/>
  <c r="T553" i="87"/>
  <c r="W555" i="87"/>
  <c r="S555" i="87"/>
  <c r="L555" i="87"/>
  <c r="K555" i="87"/>
  <c r="V555" i="87"/>
  <c r="R555" i="87"/>
  <c r="A555" i="87"/>
  <c r="CF555" i="87"/>
  <c r="E555" i="87" s="1"/>
  <c r="U554" i="87"/>
  <c r="J554" i="87"/>
  <c r="CE555" i="87"/>
  <c r="AG555" i="87"/>
  <c r="AH555" i="87" s="1"/>
  <c r="AI555" i="87" s="1"/>
  <c r="AJ555" i="87" s="1"/>
  <c r="AK555" i="87" s="1"/>
  <c r="AL555" i="87" s="1"/>
  <c r="AM555" i="87" s="1"/>
  <c r="AN555" i="87" s="1"/>
  <c r="AO555" i="87" s="1"/>
  <c r="AP555" i="87" s="1"/>
  <c r="AQ555" i="87" s="1"/>
  <c r="AR555" i="87" s="1"/>
  <c r="AS555" i="87" s="1"/>
  <c r="AT555" i="87" s="1"/>
  <c r="AU555" i="87" s="1"/>
  <c r="AV555" i="87" s="1"/>
  <c r="AW555" i="87" s="1"/>
  <c r="AX555" i="87" s="1"/>
  <c r="AY555" i="87" s="1"/>
  <c r="AZ555" i="87" s="1"/>
  <c r="BA555" i="87" s="1"/>
  <c r="X554" i="87"/>
  <c r="Y554" i="87" s="1"/>
  <c r="AA554" i="87"/>
  <c r="AB554" i="87" s="1"/>
  <c r="Q554" i="87"/>
  <c r="BB546" i="74"/>
  <c r="BB545" i="74" s="1"/>
  <c r="BB544" i="74" s="1"/>
  <c r="BB543" i="74" s="1"/>
  <c r="BB542" i="74" s="1"/>
  <c r="BB541" i="74" s="1"/>
  <c r="BB540" i="74" s="1"/>
  <c r="K542" i="74"/>
  <c r="R543" i="74"/>
  <c r="L532" i="74"/>
  <c r="Q533" i="74"/>
  <c r="S552" i="74"/>
  <c r="J552" i="74" s="1"/>
  <c r="V552" i="74"/>
  <c r="A552" i="74"/>
  <c r="CE553" i="74"/>
  <c r="M551" i="74"/>
  <c r="U551" i="74"/>
  <c r="Z554" i="74"/>
  <c r="BG554" i="74"/>
  <c r="BI554" i="74"/>
  <c r="BK554" i="74"/>
  <c r="BM554" i="74"/>
  <c r="BO554" i="74"/>
  <c r="BQ554" i="74"/>
  <c r="BS554" i="74"/>
  <c r="BU554" i="74"/>
  <c r="BW554" i="74"/>
  <c r="BY554" i="74"/>
  <c r="CA554" i="74"/>
  <c r="CC554" i="74"/>
  <c r="C554" i="74"/>
  <c r="N554" i="74" s="1"/>
  <c r="BH554" i="74"/>
  <c r="BJ554" i="74"/>
  <c r="BL554" i="74"/>
  <c r="BN554" i="74"/>
  <c r="BP554" i="74"/>
  <c r="BR554" i="74"/>
  <c r="BT554" i="74"/>
  <c r="BV554" i="74"/>
  <c r="BX554" i="74"/>
  <c r="BZ554" i="74"/>
  <c r="CB554" i="74"/>
  <c r="CD554" i="74"/>
  <c r="AD529" i="87" l="1"/>
  <c r="AC530" i="87"/>
  <c r="T554" i="87"/>
  <c r="U555" i="87"/>
  <c r="J555" i="87"/>
  <c r="AA555" i="87"/>
  <c r="AB555" i="87" s="1"/>
  <c r="Q555" i="87"/>
  <c r="X555" i="87"/>
  <c r="Y555" i="87" s="1"/>
  <c r="AG556" i="87"/>
  <c r="AH556" i="87" s="1"/>
  <c r="AI556" i="87" s="1"/>
  <c r="AJ556" i="87" s="1"/>
  <c r="AK556" i="87" s="1"/>
  <c r="AL556" i="87" s="1"/>
  <c r="AM556" i="87" s="1"/>
  <c r="AN556" i="87" s="1"/>
  <c r="AO556" i="87" s="1"/>
  <c r="AP556" i="87" s="1"/>
  <c r="AQ556" i="87" s="1"/>
  <c r="AR556" i="87" s="1"/>
  <c r="AS556" i="87" s="1"/>
  <c r="AT556" i="87" s="1"/>
  <c r="AU556" i="87" s="1"/>
  <c r="AV556" i="87" s="1"/>
  <c r="AW556" i="87" s="1"/>
  <c r="AX556" i="87" s="1"/>
  <c r="AY556" i="87" s="1"/>
  <c r="AZ556" i="87" s="1"/>
  <c r="BA556" i="87" s="1"/>
  <c r="V556" i="87"/>
  <c r="R556" i="87"/>
  <c r="K556" i="87"/>
  <c r="A556" i="87"/>
  <c r="W556" i="87"/>
  <c r="S556" i="87"/>
  <c r="L556" i="87"/>
  <c r="CE556" i="87"/>
  <c r="CF556" i="87" s="1"/>
  <c r="E556" i="87" s="1"/>
  <c r="CC557" i="87"/>
  <c r="CA557" i="87"/>
  <c r="BY557" i="87"/>
  <c r="BW557" i="87"/>
  <c r="BU557" i="87"/>
  <c r="BS557" i="87"/>
  <c r="BQ557" i="87"/>
  <c r="BO557" i="87"/>
  <c r="BM557" i="87"/>
  <c r="BK557" i="87"/>
  <c r="BI557" i="87"/>
  <c r="BG557" i="87"/>
  <c r="AE557" i="87"/>
  <c r="CB557" i="87"/>
  <c r="BX557" i="87"/>
  <c r="BT557" i="87"/>
  <c r="BP557" i="87"/>
  <c r="BL557" i="87"/>
  <c r="BH557" i="87"/>
  <c r="P557" i="87"/>
  <c r="D557" i="87" s="1"/>
  <c r="C557" i="87"/>
  <c r="N557" i="87" s="1"/>
  <c r="B558" i="87"/>
  <c r="CD557" i="87"/>
  <c r="BZ557" i="87"/>
  <c r="BV557" i="87"/>
  <c r="BR557" i="87"/>
  <c r="BN557" i="87"/>
  <c r="BJ557" i="87"/>
  <c r="Z557" i="87"/>
  <c r="BB557" i="87" s="1"/>
  <c r="CF553" i="74"/>
  <c r="E553" i="74" s="1"/>
  <c r="P553" i="74"/>
  <c r="D553" i="74" s="1"/>
  <c r="L533" i="74"/>
  <c r="Q534" i="74"/>
  <c r="K543" i="74"/>
  <c r="R544" i="74"/>
  <c r="W552" i="74"/>
  <c r="X552" i="74" s="1"/>
  <c r="Y552" i="74" s="1"/>
  <c r="CE554" i="74"/>
  <c r="P554" i="74" s="1"/>
  <c r="D554" i="74" s="1"/>
  <c r="Z555" i="74"/>
  <c r="BG555" i="74"/>
  <c r="BI555" i="74"/>
  <c r="BK555" i="74"/>
  <c r="BM555" i="74"/>
  <c r="BO555" i="74"/>
  <c r="BQ555" i="74"/>
  <c r="BS555" i="74"/>
  <c r="BU555" i="74"/>
  <c r="BW555" i="74"/>
  <c r="BY555" i="74"/>
  <c r="CA555" i="74"/>
  <c r="CC555" i="74"/>
  <c r="C555" i="74"/>
  <c r="N555" i="74" s="1"/>
  <c r="BH555" i="74"/>
  <c r="BJ555" i="74"/>
  <c r="BL555" i="74"/>
  <c r="BN555" i="74"/>
  <c r="BP555" i="74"/>
  <c r="BR555" i="74"/>
  <c r="BT555" i="74"/>
  <c r="BV555" i="74"/>
  <c r="BX555" i="74"/>
  <c r="BZ555" i="74"/>
  <c r="CB555" i="74"/>
  <c r="CD555" i="74"/>
  <c r="AA552" i="74"/>
  <c r="AB552" i="74" s="1"/>
  <c r="CF554" i="74"/>
  <c r="E554" i="74" s="1"/>
  <c r="S553" i="74"/>
  <c r="J553" i="74" s="1"/>
  <c r="V553" i="74"/>
  <c r="A553" i="74"/>
  <c r="M552" i="74"/>
  <c r="U552" i="74"/>
  <c r="AD530" i="87" l="1"/>
  <c r="AC531" i="87"/>
  <c r="B559" i="87"/>
  <c r="CD558" i="87"/>
  <c r="CB558" i="87"/>
  <c r="BZ558" i="87"/>
  <c r="BX558" i="87"/>
  <c r="BV558" i="87"/>
  <c r="BT558" i="87"/>
  <c r="BR558" i="87"/>
  <c r="BP558" i="87"/>
  <c r="BN558" i="87"/>
  <c r="BL558" i="87"/>
  <c r="BJ558" i="87"/>
  <c r="BH558" i="87"/>
  <c r="Z558" i="87"/>
  <c r="BB558" i="87" s="1"/>
  <c r="P558" i="87"/>
  <c r="D558" i="87" s="1"/>
  <c r="C558" i="87"/>
  <c r="N558" i="87" s="1"/>
  <c r="CA558" i="87"/>
  <c r="BW558" i="87"/>
  <c r="BS558" i="87"/>
  <c r="BO558" i="87"/>
  <c r="BK558" i="87"/>
  <c r="BG558" i="87"/>
  <c r="AE558" i="87"/>
  <c r="CC558" i="87"/>
  <c r="BY558" i="87"/>
  <c r="BU558" i="87"/>
  <c r="BQ558" i="87"/>
  <c r="BM558" i="87"/>
  <c r="BI558" i="87"/>
  <c r="T555" i="87"/>
  <c r="W557" i="87"/>
  <c r="S557" i="87"/>
  <c r="L557" i="87"/>
  <c r="K557" i="87"/>
  <c r="V557" i="87"/>
  <c r="R557" i="87"/>
  <c r="A557" i="87"/>
  <c r="CF557" i="87"/>
  <c r="E557" i="87" s="1"/>
  <c r="U556" i="87"/>
  <c r="J556" i="87"/>
  <c r="CE557" i="87"/>
  <c r="AG557" i="87"/>
  <c r="AH557" i="87" s="1"/>
  <c r="AI557" i="87" s="1"/>
  <c r="AJ557" i="87" s="1"/>
  <c r="AK557" i="87" s="1"/>
  <c r="AL557" i="87" s="1"/>
  <c r="AM557" i="87" s="1"/>
  <c r="AN557" i="87" s="1"/>
  <c r="AO557" i="87" s="1"/>
  <c r="AP557" i="87" s="1"/>
  <c r="AQ557" i="87" s="1"/>
  <c r="AR557" i="87" s="1"/>
  <c r="AS557" i="87" s="1"/>
  <c r="AT557" i="87" s="1"/>
  <c r="AU557" i="87" s="1"/>
  <c r="AV557" i="87" s="1"/>
  <c r="AW557" i="87" s="1"/>
  <c r="AX557" i="87" s="1"/>
  <c r="AY557" i="87" s="1"/>
  <c r="AZ557" i="87" s="1"/>
  <c r="BA557" i="87" s="1"/>
  <c r="X556" i="87"/>
  <c r="Y556" i="87" s="1"/>
  <c r="AA556" i="87"/>
  <c r="AB556" i="87" s="1"/>
  <c r="Q556" i="87"/>
  <c r="W547" i="74"/>
  <c r="W548" i="74"/>
  <c r="W551" i="74"/>
  <c r="K544" i="74"/>
  <c r="R545" i="74"/>
  <c r="L534" i="74"/>
  <c r="Q535" i="74"/>
  <c r="W550" i="74"/>
  <c r="W553" i="74"/>
  <c r="X553" i="74" s="1"/>
  <c r="Y553" i="74" s="1"/>
  <c r="W549" i="74"/>
  <c r="M553" i="74"/>
  <c r="U553" i="74"/>
  <c r="S554" i="74"/>
  <c r="J554" i="74" s="1"/>
  <c r="V554" i="74"/>
  <c r="A554" i="74"/>
  <c r="CE555" i="74"/>
  <c r="AA553" i="74"/>
  <c r="AB553" i="74" s="1"/>
  <c r="Z556" i="74"/>
  <c r="BG556" i="74"/>
  <c r="BI556" i="74"/>
  <c r="BK556" i="74"/>
  <c r="BM556" i="74"/>
  <c r="BO556" i="74"/>
  <c r="BQ556" i="74"/>
  <c r="BS556" i="74"/>
  <c r="BU556" i="74"/>
  <c r="BW556" i="74"/>
  <c r="BY556" i="74"/>
  <c r="CA556" i="74"/>
  <c r="CC556" i="74"/>
  <c r="C556" i="74"/>
  <c r="N556" i="74" s="1"/>
  <c r="BH556" i="74"/>
  <c r="BJ556" i="74"/>
  <c r="BL556" i="74"/>
  <c r="BN556" i="74"/>
  <c r="BP556" i="74"/>
  <c r="BR556" i="74"/>
  <c r="BT556" i="74"/>
  <c r="BV556" i="74"/>
  <c r="BX556" i="74"/>
  <c r="BZ556" i="74"/>
  <c r="CB556" i="74"/>
  <c r="CD556" i="74"/>
  <c r="AD531" i="87" l="1"/>
  <c r="AC532" i="87"/>
  <c r="T556" i="87"/>
  <c r="U557" i="87"/>
  <c r="J557" i="87"/>
  <c r="AA557" i="87"/>
  <c r="AB557" i="87" s="1"/>
  <c r="Q557" i="87"/>
  <c r="X557" i="87"/>
  <c r="Y557" i="87" s="1"/>
  <c r="AG558" i="87"/>
  <c r="AH558" i="87" s="1"/>
  <c r="AI558" i="87" s="1"/>
  <c r="AJ558" i="87" s="1"/>
  <c r="AK558" i="87" s="1"/>
  <c r="AL558" i="87" s="1"/>
  <c r="AM558" i="87" s="1"/>
  <c r="AN558" i="87" s="1"/>
  <c r="AO558" i="87" s="1"/>
  <c r="AP558" i="87" s="1"/>
  <c r="AQ558" i="87" s="1"/>
  <c r="AR558" i="87" s="1"/>
  <c r="AS558" i="87" s="1"/>
  <c r="AT558" i="87" s="1"/>
  <c r="AU558" i="87" s="1"/>
  <c r="AV558" i="87" s="1"/>
  <c r="AW558" i="87" s="1"/>
  <c r="AX558" i="87" s="1"/>
  <c r="AY558" i="87" s="1"/>
  <c r="AZ558" i="87" s="1"/>
  <c r="BA558" i="87" s="1"/>
  <c r="V558" i="87"/>
  <c r="R558" i="87"/>
  <c r="K558" i="87"/>
  <c r="A558" i="87"/>
  <c r="W558" i="87"/>
  <c r="S558" i="87"/>
  <c r="L558" i="87"/>
  <c r="CE558" i="87"/>
  <c r="CF558" i="87" s="1"/>
  <c r="E558" i="87" s="1"/>
  <c r="CC559" i="87"/>
  <c r="CA559" i="87"/>
  <c r="BY559" i="87"/>
  <c r="BW559" i="87"/>
  <c r="BU559" i="87"/>
  <c r="BS559" i="87"/>
  <c r="BQ559" i="87"/>
  <c r="BO559" i="87"/>
  <c r="BM559" i="87"/>
  <c r="BK559" i="87"/>
  <c r="BI559" i="87"/>
  <c r="BG559" i="87"/>
  <c r="AE559" i="87"/>
  <c r="CB559" i="87"/>
  <c r="BX559" i="87"/>
  <c r="BT559" i="87"/>
  <c r="BP559" i="87"/>
  <c r="BL559" i="87"/>
  <c r="BH559" i="87"/>
  <c r="P559" i="87"/>
  <c r="D559" i="87" s="1"/>
  <c r="C559" i="87"/>
  <c r="N559" i="87" s="1"/>
  <c r="B560" i="87"/>
  <c r="CD559" i="87"/>
  <c r="BZ559" i="87"/>
  <c r="BV559" i="87"/>
  <c r="BR559" i="87"/>
  <c r="BN559" i="87"/>
  <c r="BJ559" i="87"/>
  <c r="Z559" i="87"/>
  <c r="BB559" i="87" s="1"/>
  <c r="X550" i="74"/>
  <c r="Y550" i="74" s="1"/>
  <c r="AA550" i="74"/>
  <c r="AB550" i="74" s="1"/>
  <c r="X548" i="74"/>
  <c r="Y548" i="74" s="1"/>
  <c r="AA548" i="74"/>
  <c r="AB548" i="74" s="1"/>
  <c r="CF555" i="74"/>
  <c r="E555" i="74" s="1"/>
  <c r="P555" i="74"/>
  <c r="D555" i="74" s="1"/>
  <c r="X549" i="74"/>
  <c r="Y549" i="74" s="1"/>
  <c r="AA549" i="74"/>
  <c r="AB549" i="74" s="1"/>
  <c r="L535" i="74"/>
  <c r="Q536" i="74"/>
  <c r="K545" i="74"/>
  <c r="R546" i="74"/>
  <c r="X551" i="74"/>
  <c r="Y551" i="74" s="1"/>
  <c r="AA551" i="74"/>
  <c r="AB551" i="74" s="1"/>
  <c r="X547" i="74"/>
  <c r="Y547" i="74" s="1"/>
  <c r="AA547" i="74"/>
  <c r="AB547" i="74" s="1"/>
  <c r="CE556" i="74"/>
  <c r="P556" i="74" s="1"/>
  <c r="D556" i="74" s="1"/>
  <c r="Z557" i="74"/>
  <c r="BG557" i="74"/>
  <c r="BI557" i="74"/>
  <c r="BK557" i="74"/>
  <c r="BM557" i="74"/>
  <c r="BO557" i="74"/>
  <c r="BQ557" i="74"/>
  <c r="BS557" i="74"/>
  <c r="BU557" i="74"/>
  <c r="BW557" i="74"/>
  <c r="BY557" i="74"/>
  <c r="CA557" i="74"/>
  <c r="CC557" i="74"/>
  <c r="C557" i="74"/>
  <c r="N557" i="74" s="1"/>
  <c r="BH557" i="74"/>
  <c r="BJ557" i="74"/>
  <c r="BL557" i="74"/>
  <c r="BN557" i="74"/>
  <c r="BP557" i="74"/>
  <c r="BR557" i="74"/>
  <c r="BT557" i="74"/>
  <c r="BV557" i="74"/>
  <c r="BX557" i="74"/>
  <c r="BZ557" i="74"/>
  <c r="CB557" i="74"/>
  <c r="CD557" i="74"/>
  <c r="S555" i="74"/>
  <c r="J555" i="74" s="1"/>
  <c r="V555" i="74"/>
  <c r="A555" i="74"/>
  <c r="M554" i="74"/>
  <c r="U554" i="74"/>
  <c r="CF556" i="74"/>
  <c r="E556" i="74" s="1"/>
  <c r="AD532" i="87" l="1"/>
  <c r="AC533" i="87"/>
  <c r="B561" i="87"/>
  <c r="CD560" i="87"/>
  <c r="CB560" i="87"/>
  <c r="BZ560" i="87"/>
  <c r="BX560" i="87"/>
  <c r="BV560" i="87"/>
  <c r="BT560" i="87"/>
  <c r="BR560" i="87"/>
  <c r="BP560" i="87"/>
  <c r="BN560" i="87"/>
  <c r="BL560" i="87"/>
  <c r="BJ560" i="87"/>
  <c r="BH560" i="87"/>
  <c r="Z560" i="87"/>
  <c r="BB560" i="87" s="1"/>
  <c r="P560" i="87"/>
  <c r="D560" i="87" s="1"/>
  <c r="C560" i="87"/>
  <c r="N560" i="87" s="1"/>
  <c r="CA560" i="87"/>
  <c r="BW560" i="87"/>
  <c r="BS560" i="87"/>
  <c r="BO560" i="87"/>
  <c r="BK560" i="87"/>
  <c r="BG560" i="87"/>
  <c r="AE560" i="87"/>
  <c r="CC560" i="87"/>
  <c r="BY560" i="87"/>
  <c r="BU560" i="87"/>
  <c r="BQ560" i="87"/>
  <c r="BM560" i="87"/>
  <c r="BI560" i="87"/>
  <c r="U558" i="87"/>
  <c r="J558" i="87"/>
  <c r="T557" i="87"/>
  <c r="W559" i="87"/>
  <c r="S559" i="87"/>
  <c r="L559" i="87"/>
  <c r="K559" i="87"/>
  <c r="V559" i="87"/>
  <c r="R559" i="87"/>
  <c r="A559" i="87"/>
  <c r="CE559" i="87"/>
  <c r="CF559" i="87" s="1"/>
  <c r="E559" i="87" s="1"/>
  <c r="AG559" i="87"/>
  <c r="AH559" i="87" s="1"/>
  <c r="AI559" i="87" s="1"/>
  <c r="AJ559" i="87" s="1"/>
  <c r="AK559" i="87" s="1"/>
  <c r="AL559" i="87" s="1"/>
  <c r="AM559" i="87" s="1"/>
  <c r="AN559" i="87" s="1"/>
  <c r="AO559" i="87" s="1"/>
  <c r="AP559" i="87" s="1"/>
  <c r="AQ559" i="87" s="1"/>
  <c r="AR559" i="87" s="1"/>
  <c r="AS559" i="87" s="1"/>
  <c r="AT559" i="87" s="1"/>
  <c r="AU559" i="87" s="1"/>
  <c r="AV559" i="87" s="1"/>
  <c r="AW559" i="87" s="1"/>
  <c r="AX559" i="87" s="1"/>
  <c r="AY559" i="87" s="1"/>
  <c r="AZ559" i="87" s="1"/>
  <c r="BA559" i="87" s="1"/>
  <c r="X558" i="87"/>
  <c r="Y558" i="87" s="1"/>
  <c r="AA558" i="87"/>
  <c r="AB558" i="87" s="1"/>
  <c r="Q558" i="87"/>
  <c r="K546" i="74"/>
  <c r="R547" i="74"/>
  <c r="L536" i="74"/>
  <c r="Q537" i="74"/>
  <c r="S556" i="74"/>
  <c r="J556" i="74" s="1"/>
  <c r="V556" i="74"/>
  <c r="A556" i="74"/>
  <c r="M555" i="74"/>
  <c r="U555" i="74"/>
  <c r="CE557" i="74"/>
  <c r="Z558" i="74"/>
  <c r="BG558" i="74"/>
  <c r="BI558" i="74"/>
  <c r="BK558" i="74"/>
  <c r="BM558" i="74"/>
  <c r="BO558" i="74"/>
  <c r="BQ558" i="74"/>
  <c r="BS558" i="74"/>
  <c r="BU558" i="74"/>
  <c r="BW558" i="74"/>
  <c r="BY558" i="74"/>
  <c r="CA558" i="74"/>
  <c r="CC558" i="74"/>
  <c r="C558" i="74"/>
  <c r="N558" i="74" s="1"/>
  <c r="BH558" i="74"/>
  <c r="BJ558" i="74"/>
  <c r="BL558" i="74"/>
  <c r="BN558" i="74"/>
  <c r="BP558" i="74"/>
  <c r="BR558" i="74"/>
  <c r="BT558" i="74"/>
  <c r="BV558" i="74"/>
  <c r="BX558" i="74"/>
  <c r="BZ558" i="74"/>
  <c r="CB558" i="74"/>
  <c r="CD558" i="74"/>
  <c r="AD533" i="87" l="1"/>
  <c r="AC534" i="87"/>
  <c r="AA559" i="87"/>
  <c r="AB559" i="87" s="1"/>
  <c r="Q559" i="87"/>
  <c r="X559" i="87"/>
  <c r="Y559" i="87" s="1"/>
  <c r="U559" i="87"/>
  <c r="J559" i="87"/>
  <c r="T558" i="87"/>
  <c r="AG560" i="87"/>
  <c r="AH560" i="87" s="1"/>
  <c r="AI560" i="87" s="1"/>
  <c r="AJ560" i="87" s="1"/>
  <c r="AK560" i="87" s="1"/>
  <c r="AL560" i="87" s="1"/>
  <c r="AM560" i="87" s="1"/>
  <c r="AN560" i="87" s="1"/>
  <c r="AO560" i="87" s="1"/>
  <c r="AP560" i="87" s="1"/>
  <c r="AQ560" i="87" s="1"/>
  <c r="AR560" i="87" s="1"/>
  <c r="AS560" i="87" s="1"/>
  <c r="AT560" i="87" s="1"/>
  <c r="AU560" i="87" s="1"/>
  <c r="AV560" i="87" s="1"/>
  <c r="AW560" i="87" s="1"/>
  <c r="AX560" i="87" s="1"/>
  <c r="AY560" i="87" s="1"/>
  <c r="AZ560" i="87" s="1"/>
  <c r="BA560" i="87" s="1"/>
  <c r="V560" i="87"/>
  <c r="R560" i="87"/>
  <c r="K560" i="87"/>
  <c r="A560" i="87"/>
  <c r="W560" i="87"/>
  <c r="S560" i="87"/>
  <c r="L560" i="87"/>
  <c r="CE560" i="87"/>
  <c r="CF560" i="87" s="1"/>
  <c r="E560" i="87" s="1"/>
  <c r="CC561" i="87"/>
  <c r="CA561" i="87"/>
  <c r="BY561" i="87"/>
  <c r="BW561" i="87"/>
  <c r="BU561" i="87"/>
  <c r="BS561" i="87"/>
  <c r="BQ561" i="87"/>
  <c r="BO561" i="87"/>
  <c r="BM561" i="87"/>
  <c r="BK561" i="87"/>
  <c r="BI561" i="87"/>
  <c r="BG561" i="87"/>
  <c r="AE561" i="87"/>
  <c r="CB561" i="87"/>
  <c r="BX561" i="87"/>
  <c r="BT561" i="87"/>
  <c r="BP561" i="87"/>
  <c r="BL561" i="87"/>
  <c r="BH561" i="87"/>
  <c r="P561" i="87"/>
  <c r="D561" i="87" s="1"/>
  <c r="C561" i="87"/>
  <c r="N561" i="87" s="1"/>
  <c r="B562" i="87"/>
  <c r="CD561" i="87"/>
  <c r="BZ561" i="87"/>
  <c r="BV561" i="87"/>
  <c r="BR561" i="87"/>
  <c r="BN561" i="87"/>
  <c r="BJ561" i="87"/>
  <c r="Z561" i="87"/>
  <c r="BB561" i="87" s="1"/>
  <c r="CF557" i="74"/>
  <c r="E557" i="74" s="1"/>
  <c r="P557" i="74"/>
  <c r="D557" i="74" s="1"/>
  <c r="L537" i="74"/>
  <c r="Q538" i="74"/>
  <c r="K547" i="74"/>
  <c r="R548" i="74"/>
  <c r="CE558" i="74"/>
  <c r="P558" i="74" s="1"/>
  <c r="D558" i="74" s="1"/>
  <c r="Z559" i="74"/>
  <c r="BG559" i="74"/>
  <c r="BI559" i="74"/>
  <c r="BK559" i="74"/>
  <c r="BM559" i="74"/>
  <c r="BO559" i="74"/>
  <c r="BQ559" i="74"/>
  <c r="BS559" i="74"/>
  <c r="BU559" i="74"/>
  <c r="BW559" i="74"/>
  <c r="BY559" i="74"/>
  <c r="CA559" i="74"/>
  <c r="CC559" i="74"/>
  <c r="C559" i="74"/>
  <c r="N559" i="74" s="1"/>
  <c r="BH559" i="74"/>
  <c r="BJ559" i="74"/>
  <c r="BL559" i="74"/>
  <c r="BN559" i="74"/>
  <c r="BP559" i="74"/>
  <c r="BR559" i="74"/>
  <c r="BT559" i="74"/>
  <c r="BV559" i="74"/>
  <c r="BX559" i="74"/>
  <c r="BZ559" i="74"/>
  <c r="CB559" i="74"/>
  <c r="CD559" i="74"/>
  <c r="S557" i="74"/>
  <c r="J557" i="74" s="1"/>
  <c r="V557" i="74"/>
  <c r="A557" i="74"/>
  <c r="M556" i="74"/>
  <c r="U556" i="74"/>
  <c r="AD534" i="87" l="1"/>
  <c r="AC535" i="87"/>
  <c r="B563" i="87"/>
  <c r="CD562" i="87"/>
  <c r="CB562" i="87"/>
  <c r="BZ562" i="87"/>
  <c r="BX562" i="87"/>
  <c r="BV562" i="87"/>
  <c r="BT562" i="87"/>
  <c r="BR562" i="87"/>
  <c r="BP562" i="87"/>
  <c r="BN562" i="87"/>
  <c r="BL562" i="87"/>
  <c r="BJ562" i="87"/>
  <c r="BH562" i="87"/>
  <c r="Z562" i="87"/>
  <c r="BB562" i="87" s="1"/>
  <c r="P562" i="87"/>
  <c r="D562" i="87" s="1"/>
  <c r="C562" i="87"/>
  <c r="N562" i="87" s="1"/>
  <c r="CA562" i="87"/>
  <c r="BW562" i="87"/>
  <c r="BS562" i="87"/>
  <c r="BO562" i="87"/>
  <c r="BK562" i="87"/>
  <c r="BG562" i="87"/>
  <c r="AE562" i="87"/>
  <c r="CC562" i="87"/>
  <c r="BY562" i="87"/>
  <c r="BU562" i="87"/>
  <c r="BQ562" i="87"/>
  <c r="BM562" i="87"/>
  <c r="BI562" i="87"/>
  <c r="U560" i="87"/>
  <c r="J560" i="87"/>
  <c r="T559" i="87"/>
  <c r="W561" i="87"/>
  <c r="S561" i="87"/>
  <c r="L561" i="87"/>
  <c r="K561" i="87"/>
  <c r="V561" i="87"/>
  <c r="R561" i="87"/>
  <c r="A561" i="87"/>
  <c r="CE561" i="87"/>
  <c r="CF561" i="87" s="1"/>
  <c r="E561" i="87" s="1"/>
  <c r="AG561" i="87"/>
  <c r="AH561" i="87" s="1"/>
  <c r="AI561" i="87" s="1"/>
  <c r="AJ561" i="87" s="1"/>
  <c r="AK561" i="87" s="1"/>
  <c r="AL561" i="87" s="1"/>
  <c r="AM561" i="87" s="1"/>
  <c r="AN561" i="87" s="1"/>
  <c r="AO561" i="87" s="1"/>
  <c r="AP561" i="87" s="1"/>
  <c r="AQ561" i="87" s="1"/>
  <c r="AR561" i="87" s="1"/>
  <c r="AS561" i="87" s="1"/>
  <c r="AT561" i="87" s="1"/>
  <c r="AU561" i="87" s="1"/>
  <c r="AV561" i="87" s="1"/>
  <c r="AW561" i="87" s="1"/>
  <c r="AX561" i="87" s="1"/>
  <c r="AY561" i="87" s="1"/>
  <c r="AZ561" i="87" s="1"/>
  <c r="BA561" i="87" s="1"/>
  <c r="X560" i="87"/>
  <c r="Y560" i="87" s="1"/>
  <c r="AA560" i="87"/>
  <c r="AB560" i="87" s="1"/>
  <c r="Q560" i="87"/>
  <c r="CF558" i="74"/>
  <c r="E558" i="74" s="1"/>
  <c r="K548" i="74"/>
  <c r="R549" i="74"/>
  <c r="L538" i="74"/>
  <c r="Q539" i="74"/>
  <c r="M557" i="74"/>
  <c r="U557" i="74"/>
  <c r="S558" i="74"/>
  <c r="J558" i="74" s="1"/>
  <c r="V558" i="74"/>
  <c r="A558" i="74"/>
  <c r="CE559" i="74"/>
  <c r="Z560" i="74"/>
  <c r="BG560" i="74"/>
  <c r="BI560" i="74"/>
  <c r="BK560" i="74"/>
  <c r="BM560" i="74"/>
  <c r="BO560" i="74"/>
  <c r="BQ560" i="74"/>
  <c r="BS560" i="74"/>
  <c r="BU560" i="74"/>
  <c r="BW560" i="74"/>
  <c r="BY560" i="74"/>
  <c r="CA560" i="74"/>
  <c r="CC560" i="74"/>
  <c r="C560" i="74"/>
  <c r="N560" i="74" s="1"/>
  <c r="BH560" i="74"/>
  <c r="BJ560" i="74"/>
  <c r="BL560" i="74"/>
  <c r="BN560" i="74"/>
  <c r="BP560" i="74"/>
  <c r="BR560" i="74"/>
  <c r="BT560" i="74"/>
  <c r="BV560" i="74"/>
  <c r="BX560" i="74"/>
  <c r="BZ560" i="74"/>
  <c r="CB560" i="74"/>
  <c r="CD560" i="74"/>
  <c r="AD535" i="87" l="1"/>
  <c r="AC536" i="87"/>
  <c r="AA561" i="87"/>
  <c r="AB561" i="87" s="1"/>
  <c r="Q561" i="87"/>
  <c r="X561" i="87"/>
  <c r="Y561" i="87" s="1"/>
  <c r="U561" i="87"/>
  <c r="J561" i="87"/>
  <c r="T560" i="87"/>
  <c r="AG562" i="87"/>
  <c r="AH562" i="87" s="1"/>
  <c r="AI562" i="87" s="1"/>
  <c r="AJ562" i="87" s="1"/>
  <c r="AK562" i="87" s="1"/>
  <c r="AL562" i="87" s="1"/>
  <c r="AM562" i="87" s="1"/>
  <c r="AN562" i="87" s="1"/>
  <c r="AO562" i="87" s="1"/>
  <c r="AP562" i="87" s="1"/>
  <c r="AQ562" i="87" s="1"/>
  <c r="AR562" i="87" s="1"/>
  <c r="AS562" i="87" s="1"/>
  <c r="AT562" i="87" s="1"/>
  <c r="AU562" i="87" s="1"/>
  <c r="AV562" i="87" s="1"/>
  <c r="AW562" i="87" s="1"/>
  <c r="AX562" i="87" s="1"/>
  <c r="AY562" i="87" s="1"/>
  <c r="AZ562" i="87" s="1"/>
  <c r="BA562" i="87" s="1"/>
  <c r="V562" i="87"/>
  <c r="R562" i="87"/>
  <c r="K562" i="87"/>
  <c r="A562" i="87"/>
  <c r="W562" i="87"/>
  <c r="S562" i="87"/>
  <c r="L562" i="87"/>
  <c r="CE562" i="87"/>
  <c r="CF562" i="87" s="1"/>
  <c r="E562" i="87" s="1"/>
  <c r="CC563" i="87"/>
  <c r="CA563" i="87"/>
  <c r="BY563" i="87"/>
  <c r="BW563" i="87"/>
  <c r="BU563" i="87"/>
  <c r="BS563" i="87"/>
  <c r="BQ563" i="87"/>
  <c r="BO563" i="87"/>
  <c r="BM563" i="87"/>
  <c r="BK563" i="87"/>
  <c r="BI563" i="87"/>
  <c r="BG563" i="87"/>
  <c r="AE563" i="87"/>
  <c r="CB563" i="87"/>
  <c r="BX563" i="87"/>
  <c r="BT563" i="87"/>
  <c r="BP563" i="87"/>
  <c r="BL563" i="87"/>
  <c r="BH563" i="87"/>
  <c r="P563" i="87"/>
  <c r="D563" i="87" s="1"/>
  <c r="C563" i="87"/>
  <c r="N563" i="87" s="1"/>
  <c r="B564" i="87"/>
  <c r="CD563" i="87"/>
  <c r="BZ563" i="87"/>
  <c r="BV563" i="87"/>
  <c r="BR563" i="87"/>
  <c r="BN563" i="87"/>
  <c r="BJ563" i="87"/>
  <c r="Z563" i="87"/>
  <c r="BB563" i="87" s="1"/>
  <c r="BB553" i="74"/>
  <c r="BB552" i="74" s="1"/>
  <c r="BB551" i="74" s="1"/>
  <c r="BB550" i="74" s="1"/>
  <c r="BB549" i="74" s="1"/>
  <c r="BB548" i="74" s="1"/>
  <c r="BB547" i="74" s="1"/>
  <c r="CF559" i="74"/>
  <c r="E559" i="74" s="1"/>
  <c r="P559" i="74"/>
  <c r="D559" i="74" s="1"/>
  <c r="V559" i="74" s="1"/>
  <c r="L539" i="74"/>
  <c r="Q540" i="74"/>
  <c r="K549" i="74"/>
  <c r="R550" i="74"/>
  <c r="CE560" i="74"/>
  <c r="P560" i="74" s="1"/>
  <c r="D560" i="74" s="1"/>
  <c r="Z561" i="74"/>
  <c r="BG561" i="74"/>
  <c r="BI561" i="74"/>
  <c r="BK561" i="74"/>
  <c r="BM561" i="74"/>
  <c r="BO561" i="74"/>
  <c r="BQ561" i="74"/>
  <c r="BS561" i="74"/>
  <c r="BU561" i="74"/>
  <c r="BW561" i="74"/>
  <c r="BY561" i="74"/>
  <c r="CA561" i="74"/>
  <c r="CC561" i="74"/>
  <c r="C561" i="74"/>
  <c r="N561" i="74" s="1"/>
  <c r="BH561" i="74"/>
  <c r="BJ561" i="74"/>
  <c r="BL561" i="74"/>
  <c r="BN561" i="74"/>
  <c r="BP561" i="74"/>
  <c r="BR561" i="74"/>
  <c r="BT561" i="74"/>
  <c r="BV561" i="74"/>
  <c r="BX561" i="74"/>
  <c r="BZ561" i="74"/>
  <c r="CB561" i="74"/>
  <c r="CD561" i="74"/>
  <c r="S559" i="74"/>
  <c r="J559" i="74" s="1"/>
  <c r="M558" i="74"/>
  <c r="U558" i="74"/>
  <c r="CF560" i="74"/>
  <c r="E560" i="74" s="1"/>
  <c r="AD536" i="87" l="1"/>
  <c r="AC537" i="87"/>
  <c r="W563" i="87"/>
  <c r="S563" i="87"/>
  <c r="L563" i="87"/>
  <c r="K563" i="87"/>
  <c r="V563" i="87"/>
  <c r="R563" i="87"/>
  <c r="A563" i="87"/>
  <c r="T561" i="87"/>
  <c r="B565" i="87"/>
  <c r="CD564" i="87"/>
  <c r="CB564" i="87"/>
  <c r="BZ564" i="87"/>
  <c r="BX564" i="87"/>
  <c r="BV564" i="87"/>
  <c r="BT564" i="87"/>
  <c r="BR564" i="87"/>
  <c r="BP564" i="87"/>
  <c r="BN564" i="87"/>
  <c r="BL564" i="87"/>
  <c r="BJ564" i="87"/>
  <c r="BH564" i="87"/>
  <c r="Z564" i="87"/>
  <c r="BB564" i="87" s="1"/>
  <c r="P564" i="87"/>
  <c r="D564" i="87" s="1"/>
  <c r="C564" i="87"/>
  <c r="N564" i="87" s="1"/>
  <c r="CA564" i="87"/>
  <c r="BW564" i="87"/>
  <c r="BS564" i="87"/>
  <c r="BO564" i="87"/>
  <c r="BK564" i="87"/>
  <c r="BG564" i="87"/>
  <c r="AE564" i="87"/>
  <c r="CC564" i="87"/>
  <c r="BY564" i="87"/>
  <c r="BU564" i="87"/>
  <c r="BQ564" i="87"/>
  <c r="BM564" i="87"/>
  <c r="BI564" i="87"/>
  <c r="U562" i="87"/>
  <c r="J562" i="87"/>
  <c r="CE563" i="87"/>
  <c r="CF563" i="87" s="1"/>
  <c r="E563" i="87" s="1"/>
  <c r="AG563" i="87"/>
  <c r="AH563" i="87" s="1"/>
  <c r="AI563" i="87" s="1"/>
  <c r="AJ563" i="87" s="1"/>
  <c r="AK563" i="87" s="1"/>
  <c r="AL563" i="87" s="1"/>
  <c r="AM563" i="87" s="1"/>
  <c r="AN563" i="87" s="1"/>
  <c r="AO563" i="87" s="1"/>
  <c r="AP563" i="87" s="1"/>
  <c r="AQ563" i="87" s="1"/>
  <c r="AR563" i="87" s="1"/>
  <c r="AS563" i="87" s="1"/>
  <c r="AT563" i="87" s="1"/>
  <c r="AU563" i="87" s="1"/>
  <c r="AV563" i="87" s="1"/>
  <c r="AW563" i="87" s="1"/>
  <c r="AX563" i="87" s="1"/>
  <c r="AY563" i="87" s="1"/>
  <c r="AZ563" i="87" s="1"/>
  <c r="BA563" i="87" s="1"/>
  <c r="X562" i="87"/>
  <c r="Y562" i="87" s="1"/>
  <c r="AA562" i="87"/>
  <c r="AB562" i="87" s="1"/>
  <c r="Q562" i="87"/>
  <c r="A559" i="74"/>
  <c r="K550" i="74"/>
  <c r="R551" i="74"/>
  <c r="L540" i="74"/>
  <c r="Q541" i="74"/>
  <c r="W559" i="74"/>
  <c r="X559" i="74" s="1"/>
  <c r="Y559" i="74" s="1"/>
  <c r="S560" i="74"/>
  <c r="J560" i="74" s="1"/>
  <c r="V560" i="74"/>
  <c r="W560" i="74" s="1"/>
  <c r="X560" i="74" s="1"/>
  <c r="Y560" i="74" s="1"/>
  <c r="A560" i="74"/>
  <c r="M559" i="74"/>
  <c r="U559" i="74"/>
  <c r="CE561" i="74"/>
  <c r="Z562" i="74"/>
  <c r="BG562" i="74"/>
  <c r="BI562" i="74"/>
  <c r="BK562" i="74"/>
  <c r="BM562" i="74"/>
  <c r="BO562" i="74"/>
  <c r="BQ562" i="74"/>
  <c r="BS562" i="74"/>
  <c r="BU562" i="74"/>
  <c r="BW562" i="74"/>
  <c r="BY562" i="74"/>
  <c r="CA562" i="74"/>
  <c r="CC562" i="74"/>
  <c r="C562" i="74"/>
  <c r="N562" i="74" s="1"/>
  <c r="BH562" i="74"/>
  <c r="BJ562" i="74"/>
  <c r="BL562" i="74"/>
  <c r="BN562" i="74"/>
  <c r="BP562" i="74"/>
  <c r="BR562" i="74"/>
  <c r="BT562" i="74"/>
  <c r="BV562" i="74"/>
  <c r="BX562" i="74"/>
  <c r="BZ562" i="74"/>
  <c r="CB562" i="74"/>
  <c r="CD562" i="74"/>
  <c r="AD537" i="87" l="1"/>
  <c r="AC538" i="87"/>
  <c r="T562" i="87"/>
  <c r="AG564" i="87"/>
  <c r="AH564" i="87" s="1"/>
  <c r="AI564" i="87" s="1"/>
  <c r="AJ564" i="87" s="1"/>
  <c r="AK564" i="87" s="1"/>
  <c r="AL564" i="87" s="1"/>
  <c r="AM564" i="87" s="1"/>
  <c r="AN564" i="87" s="1"/>
  <c r="AO564" i="87" s="1"/>
  <c r="AP564" i="87" s="1"/>
  <c r="AQ564" i="87" s="1"/>
  <c r="AR564" i="87" s="1"/>
  <c r="AS564" i="87" s="1"/>
  <c r="AT564" i="87" s="1"/>
  <c r="AU564" i="87" s="1"/>
  <c r="AV564" i="87" s="1"/>
  <c r="AW564" i="87" s="1"/>
  <c r="AX564" i="87" s="1"/>
  <c r="AY564" i="87" s="1"/>
  <c r="AZ564" i="87" s="1"/>
  <c r="BA564" i="87" s="1"/>
  <c r="V564" i="87"/>
  <c r="R564" i="87"/>
  <c r="K564" i="87"/>
  <c r="A564" i="87"/>
  <c r="W564" i="87"/>
  <c r="S564" i="87"/>
  <c r="L564" i="87"/>
  <c r="CE564" i="87"/>
  <c r="CC565" i="87"/>
  <c r="CA565" i="87"/>
  <c r="BY565" i="87"/>
  <c r="BW565" i="87"/>
  <c r="BU565" i="87"/>
  <c r="BS565" i="87"/>
  <c r="BQ565" i="87"/>
  <c r="BO565" i="87"/>
  <c r="BM565" i="87"/>
  <c r="BK565" i="87"/>
  <c r="BI565" i="87"/>
  <c r="BG565" i="87"/>
  <c r="AE565" i="87"/>
  <c r="CB565" i="87"/>
  <c r="BX565" i="87"/>
  <c r="BT565" i="87"/>
  <c r="BP565" i="87"/>
  <c r="BL565" i="87"/>
  <c r="BH565" i="87"/>
  <c r="P565" i="87"/>
  <c r="D565" i="87" s="1"/>
  <c r="C565" i="87"/>
  <c r="N565" i="87" s="1"/>
  <c r="B566" i="87"/>
  <c r="CD565" i="87"/>
  <c r="BZ565" i="87"/>
  <c r="BV565" i="87"/>
  <c r="BR565" i="87"/>
  <c r="BN565" i="87"/>
  <c r="BJ565" i="87"/>
  <c r="Z565" i="87"/>
  <c r="BB565" i="87" s="1"/>
  <c r="U563" i="87"/>
  <c r="J563" i="87"/>
  <c r="CF564" i="87"/>
  <c r="E564" i="87" s="1"/>
  <c r="AA563" i="87"/>
  <c r="AB563" i="87" s="1"/>
  <c r="Q563" i="87"/>
  <c r="X563" i="87"/>
  <c r="Y563" i="87" s="1"/>
  <c r="CF561" i="74"/>
  <c r="E561" i="74" s="1"/>
  <c r="P561" i="74"/>
  <c r="D561" i="74" s="1"/>
  <c r="AA559" i="74"/>
  <c r="AB559" i="74" s="1"/>
  <c r="W557" i="74"/>
  <c r="L541" i="74"/>
  <c r="Q542" i="74"/>
  <c r="K551" i="74"/>
  <c r="R552" i="74"/>
  <c r="W554" i="74"/>
  <c r="W555" i="74"/>
  <c r="W558" i="74"/>
  <c r="W556" i="74"/>
  <c r="CE562" i="74"/>
  <c r="P562" i="74" s="1"/>
  <c r="D562" i="74" s="1"/>
  <c r="Z563" i="74"/>
  <c r="BG563" i="74"/>
  <c r="BI563" i="74"/>
  <c r="BK563" i="74"/>
  <c r="BM563" i="74"/>
  <c r="BO563" i="74"/>
  <c r="BQ563" i="74"/>
  <c r="BS563" i="74"/>
  <c r="BU563" i="74"/>
  <c r="BW563" i="74"/>
  <c r="BY563" i="74"/>
  <c r="CA563" i="74"/>
  <c r="CC563" i="74"/>
  <c r="C563" i="74"/>
  <c r="N563" i="74" s="1"/>
  <c r="BH563" i="74"/>
  <c r="BJ563" i="74"/>
  <c r="BL563" i="74"/>
  <c r="BN563" i="74"/>
  <c r="BP563" i="74"/>
  <c r="BR563" i="74"/>
  <c r="BT563" i="74"/>
  <c r="BV563" i="74"/>
  <c r="BX563" i="74"/>
  <c r="BZ563" i="74"/>
  <c r="CB563" i="74"/>
  <c r="CD563" i="74"/>
  <c r="S561" i="74"/>
  <c r="J561" i="74" s="1"/>
  <c r="V561" i="74"/>
  <c r="A561" i="74"/>
  <c r="AA560" i="74"/>
  <c r="AB560" i="74" s="1"/>
  <c r="M560" i="74"/>
  <c r="U560" i="74"/>
  <c r="AD538" i="87" l="1"/>
  <c r="AC539" i="87"/>
  <c r="B567" i="87"/>
  <c r="CD566" i="87"/>
  <c r="CB566" i="87"/>
  <c r="BZ566" i="87"/>
  <c r="BX566" i="87"/>
  <c r="BV566" i="87"/>
  <c r="BT566" i="87"/>
  <c r="BR566" i="87"/>
  <c r="BP566" i="87"/>
  <c r="BN566" i="87"/>
  <c r="BL566" i="87"/>
  <c r="BJ566" i="87"/>
  <c r="BH566" i="87"/>
  <c r="Z566" i="87"/>
  <c r="BB566" i="87" s="1"/>
  <c r="P566" i="87"/>
  <c r="D566" i="87" s="1"/>
  <c r="C566" i="87"/>
  <c r="N566" i="87" s="1"/>
  <c r="CA566" i="87"/>
  <c r="BW566" i="87"/>
  <c r="BS566" i="87"/>
  <c r="BO566" i="87"/>
  <c r="BK566" i="87"/>
  <c r="BG566" i="87"/>
  <c r="AE566" i="87"/>
  <c r="CC566" i="87"/>
  <c r="BY566" i="87"/>
  <c r="BU566" i="87"/>
  <c r="BQ566" i="87"/>
  <c r="BM566" i="87"/>
  <c r="BI566" i="87"/>
  <c r="U564" i="87"/>
  <c r="J564" i="87"/>
  <c r="W565" i="87"/>
  <c r="S565" i="87"/>
  <c r="L565" i="87"/>
  <c r="K565" i="87"/>
  <c r="V565" i="87"/>
  <c r="R565" i="87"/>
  <c r="A565" i="87"/>
  <c r="T563" i="87"/>
  <c r="CE565" i="87"/>
  <c r="CF565" i="87" s="1"/>
  <c r="E565" i="87" s="1"/>
  <c r="AG565" i="87"/>
  <c r="AH565" i="87" s="1"/>
  <c r="AI565" i="87" s="1"/>
  <c r="AJ565" i="87" s="1"/>
  <c r="AK565" i="87" s="1"/>
  <c r="AL565" i="87" s="1"/>
  <c r="AM565" i="87" s="1"/>
  <c r="AN565" i="87" s="1"/>
  <c r="AO565" i="87" s="1"/>
  <c r="AP565" i="87" s="1"/>
  <c r="AQ565" i="87" s="1"/>
  <c r="AR565" i="87" s="1"/>
  <c r="AS565" i="87" s="1"/>
  <c r="AT565" i="87" s="1"/>
  <c r="AU565" i="87" s="1"/>
  <c r="AV565" i="87" s="1"/>
  <c r="AW565" i="87" s="1"/>
  <c r="AX565" i="87" s="1"/>
  <c r="AY565" i="87" s="1"/>
  <c r="AZ565" i="87" s="1"/>
  <c r="BA565" i="87" s="1"/>
  <c r="X564" i="87"/>
  <c r="Y564" i="87" s="1"/>
  <c r="AA564" i="87"/>
  <c r="AB564" i="87" s="1"/>
  <c r="Q564" i="87"/>
  <c r="CF562" i="74"/>
  <c r="E562" i="74" s="1"/>
  <c r="X556" i="74"/>
  <c r="Y556" i="74" s="1"/>
  <c r="AA556" i="74"/>
  <c r="AB556" i="74" s="1"/>
  <c r="X555" i="74"/>
  <c r="Y555" i="74" s="1"/>
  <c r="AA555" i="74"/>
  <c r="AB555" i="74" s="1"/>
  <c r="K552" i="74"/>
  <c r="R553" i="74"/>
  <c r="L542" i="74"/>
  <c r="Q543" i="74"/>
  <c r="X557" i="74"/>
  <c r="Y557" i="74" s="1"/>
  <c r="AA557" i="74"/>
  <c r="AB557" i="74" s="1"/>
  <c r="X558" i="74"/>
  <c r="Y558" i="74" s="1"/>
  <c r="AA558" i="74"/>
  <c r="AB558" i="74" s="1"/>
  <c r="X554" i="74"/>
  <c r="Y554" i="74" s="1"/>
  <c r="AA554" i="74"/>
  <c r="AB554" i="74" s="1"/>
  <c r="M561" i="74"/>
  <c r="U561" i="74"/>
  <c r="S562" i="74"/>
  <c r="J562" i="74" s="1"/>
  <c r="V562" i="74"/>
  <c r="A562" i="74"/>
  <c r="CE563" i="74"/>
  <c r="Z564" i="74"/>
  <c r="BG564" i="74"/>
  <c r="BI564" i="74"/>
  <c r="BK564" i="74"/>
  <c r="BM564" i="74"/>
  <c r="BO564" i="74"/>
  <c r="BQ564" i="74"/>
  <c r="BS564" i="74"/>
  <c r="BU564" i="74"/>
  <c r="BW564" i="74"/>
  <c r="BY564" i="74"/>
  <c r="CA564" i="74"/>
  <c r="CC564" i="74"/>
  <c r="C564" i="74"/>
  <c r="N564" i="74" s="1"/>
  <c r="BH564" i="74"/>
  <c r="BJ564" i="74"/>
  <c r="BL564" i="74"/>
  <c r="BN564" i="74"/>
  <c r="BP564" i="74"/>
  <c r="BR564" i="74"/>
  <c r="BT564" i="74"/>
  <c r="BV564" i="74"/>
  <c r="BX564" i="74"/>
  <c r="BZ564" i="74"/>
  <c r="CB564" i="74"/>
  <c r="CD564" i="74"/>
  <c r="AD539" i="87" l="1"/>
  <c r="AC540" i="87"/>
  <c r="AA565" i="87"/>
  <c r="AB565" i="87" s="1"/>
  <c r="Q565" i="87"/>
  <c r="X565" i="87"/>
  <c r="Y565" i="87" s="1"/>
  <c r="U565" i="87"/>
  <c r="J565" i="87"/>
  <c r="T564" i="87"/>
  <c r="AG566" i="87"/>
  <c r="AH566" i="87" s="1"/>
  <c r="AI566" i="87" s="1"/>
  <c r="AJ566" i="87" s="1"/>
  <c r="AK566" i="87" s="1"/>
  <c r="AL566" i="87" s="1"/>
  <c r="AM566" i="87" s="1"/>
  <c r="AN566" i="87" s="1"/>
  <c r="AO566" i="87" s="1"/>
  <c r="AP566" i="87" s="1"/>
  <c r="AQ566" i="87" s="1"/>
  <c r="AR566" i="87" s="1"/>
  <c r="AS566" i="87" s="1"/>
  <c r="AT566" i="87" s="1"/>
  <c r="AU566" i="87" s="1"/>
  <c r="AV566" i="87" s="1"/>
  <c r="AW566" i="87" s="1"/>
  <c r="AX566" i="87" s="1"/>
  <c r="AY566" i="87" s="1"/>
  <c r="AZ566" i="87" s="1"/>
  <c r="BA566" i="87" s="1"/>
  <c r="V566" i="87"/>
  <c r="R566" i="87"/>
  <c r="K566" i="87"/>
  <c r="A566" i="87"/>
  <c r="W566" i="87"/>
  <c r="S566" i="87"/>
  <c r="L566" i="87"/>
  <c r="CE566" i="87"/>
  <c r="CF566" i="87" s="1"/>
  <c r="E566" i="87" s="1"/>
  <c r="CC567" i="87"/>
  <c r="CA567" i="87"/>
  <c r="BY567" i="87"/>
  <c r="BW567" i="87"/>
  <c r="BU567" i="87"/>
  <c r="BS567" i="87"/>
  <c r="BQ567" i="87"/>
  <c r="BO567" i="87"/>
  <c r="BM567" i="87"/>
  <c r="BK567" i="87"/>
  <c r="BI567" i="87"/>
  <c r="BG567" i="87"/>
  <c r="AE567" i="87"/>
  <c r="CB567" i="87"/>
  <c r="BX567" i="87"/>
  <c r="BT567" i="87"/>
  <c r="BP567" i="87"/>
  <c r="BL567" i="87"/>
  <c r="BH567" i="87"/>
  <c r="P567" i="87"/>
  <c r="D567" i="87" s="1"/>
  <c r="C567" i="87"/>
  <c r="N567" i="87" s="1"/>
  <c r="B568" i="87"/>
  <c r="CD567" i="87"/>
  <c r="BZ567" i="87"/>
  <c r="BV567" i="87"/>
  <c r="BR567" i="87"/>
  <c r="BN567" i="87"/>
  <c r="BJ567" i="87"/>
  <c r="Z567" i="87"/>
  <c r="BB567" i="87" s="1"/>
  <c r="L543" i="74"/>
  <c r="Q544" i="74"/>
  <c r="K553" i="74"/>
  <c r="R554" i="74"/>
  <c r="CF563" i="74"/>
  <c r="E563" i="74" s="1"/>
  <c r="P563" i="74"/>
  <c r="D563" i="74" s="1"/>
  <c r="CE564" i="74"/>
  <c r="P564" i="74" s="1"/>
  <c r="D564" i="74" s="1"/>
  <c r="Z565" i="74"/>
  <c r="BG565" i="74"/>
  <c r="BI565" i="74"/>
  <c r="BK565" i="74"/>
  <c r="BM565" i="74"/>
  <c r="BO565" i="74"/>
  <c r="BQ565" i="74"/>
  <c r="BS565" i="74"/>
  <c r="BU565" i="74"/>
  <c r="BW565" i="74"/>
  <c r="BY565" i="74"/>
  <c r="CA565" i="74"/>
  <c r="CC565" i="74"/>
  <c r="C565" i="74"/>
  <c r="N565" i="74" s="1"/>
  <c r="BH565" i="74"/>
  <c r="BJ565" i="74"/>
  <c r="BL565" i="74"/>
  <c r="BN565" i="74"/>
  <c r="BP565" i="74"/>
  <c r="BR565" i="74"/>
  <c r="BT565" i="74"/>
  <c r="BV565" i="74"/>
  <c r="BX565" i="74"/>
  <c r="BZ565" i="74"/>
  <c r="CB565" i="74"/>
  <c r="CD565" i="74"/>
  <c r="S563" i="74"/>
  <c r="J563" i="74" s="1"/>
  <c r="V563" i="74"/>
  <c r="A563" i="74"/>
  <c r="M562" i="74"/>
  <c r="U562" i="74"/>
  <c r="CF564" i="74"/>
  <c r="E564" i="74" s="1"/>
  <c r="AD540" i="87" l="1"/>
  <c r="AC541" i="87"/>
  <c r="B569" i="87"/>
  <c r="CD568" i="87"/>
  <c r="CB568" i="87"/>
  <c r="BZ568" i="87"/>
  <c r="BX568" i="87"/>
  <c r="BV568" i="87"/>
  <c r="BT568" i="87"/>
  <c r="BR568" i="87"/>
  <c r="BP568" i="87"/>
  <c r="BN568" i="87"/>
  <c r="BL568" i="87"/>
  <c r="BJ568" i="87"/>
  <c r="BH568" i="87"/>
  <c r="Z568" i="87"/>
  <c r="BB568" i="87" s="1"/>
  <c r="P568" i="87"/>
  <c r="D568" i="87" s="1"/>
  <c r="C568" i="87"/>
  <c r="N568" i="87" s="1"/>
  <c r="CA568" i="87"/>
  <c r="BW568" i="87"/>
  <c r="BS568" i="87"/>
  <c r="BO568" i="87"/>
  <c r="BK568" i="87"/>
  <c r="BG568" i="87"/>
  <c r="AE568" i="87"/>
  <c r="CC568" i="87"/>
  <c r="BY568" i="87"/>
  <c r="BU568" i="87"/>
  <c r="BQ568" i="87"/>
  <c r="BM568" i="87"/>
  <c r="BI568" i="87"/>
  <c r="U566" i="87"/>
  <c r="J566" i="87"/>
  <c r="T565" i="87"/>
  <c r="W567" i="87"/>
  <c r="S567" i="87"/>
  <c r="L567" i="87"/>
  <c r="K567" i="87"/>
  <c r="V567" i="87"/>
  <c r="R567" i="87"/>
  <c r="A567" i="87"/>
  <c r="CF567" i="87"/>
  <c r="E567" i="87" s="1"/>
  <c r="CE567" i="87"/>
  <c r="AG567" i="87"/>
  <c r="AH567" i="87" s="1"/>
  <c r="AI567" i="87" s="1"/>
  <c r="AJ567" i="87" s="1"/>
  <c r="AK567" i="87" s="1"/>
  <c r="AL567" i="87" s="1"/>
  <c r="AM567" i="87" s="1"/>
  <c r="AN567" i="87" s="1"/>
  <c r="AO567" i="87" s="1"/>
  <c r="AP567" i="87" s="1"/>
  <c r="AQ567" i="87" s="1"/>
  <c r="AR567" i="87" s="1"/>
  <c r="AS567" i="87" s="1"/>
  <c r="AT567" i="87" s="1"/>
  <c r="AU567" i="87" s="1"/>
  <c r="AV567" i="87" s="1"/>
  <c r="AW567" i="87" s="1"/>
  <c r="AX567" i="87" s="1"/>
  <c r="AY567" i="87" s="1"/>
  <c r="AZ567" i="87" s="1"/>
  <c r="BA567" i="87" s="1"/>
  <c r="X566" i="87"/>
  <c r="Y566" i="87" s="1"/>
  <c r="AA566" i="87"/>
  <c r="AB566" i="87" s="1"/>
  <c r="Q566" i="87"/>
  <c r="K554" i="74"/>
  <c r="R555" i="74"/>
  <c r="L544" i="74"/>
  <c r="Q545" i="74"/>
  <c r="S564" i="74"/>
  <c r="J564" i="74" s="1"/>
  <c r="V564" i="74"/>
  <c r="A564" i="74"/>
  <c r="M563" i="74"/>
  <c r="U563" i="74"/>
  <c r="CE565" i="74"/>
  <c r="Z566" i="74"/>
  <c r="BG566" i="74"/>
  <c r="BI566" i="74"/>
  <c r="BK566" i="74"/>
  <c r="BM566" i="74"/>
  <c r="BO566" i="74"/>
  <c r="BQ566" i="74"/>
  <c r="BS566" i="74"/>
  <c r="BU566" i="74"/>
  <c r="BW566" i="74"/>
  <c r="BY566" i="74"/>
  <c r="CA566" i="74"/>
  <c r="CC566" i="74"/>
  <c r="C566" i="74"/>
  <c r="N566" i="74" s="1"/>
  <c r="BH566" i="74"/>
  <c r="BJ566" i="74"/>
  <c r="BL566" i="74"/>
  <c r="BN566" i="74"/>
  <c r="BP566" i="74"/>
  <c r="BR566" i="74"/>
  <c r="BT566" i="74"/>
  <c r="BV566" i="74"/>
  <c r="BX566" i="74"/>
  <c r="BZ566" i="74"/>
  <c r="CB566" i="74"/>
  <c r="CD566" i="74"/>
  <c r="AD541" i="87" l="1"/>
  <c r="AC542" i="87"/>
  <c r="U567" i="87"/>
  <c r="J567" i="87"/>
  <c r="T566" i="87"/>
  <c r="AA567" i="87"/>
  <c r="AB567" i="87" s="1"/>
  <c r="Q567" i="87"/>
  <c r="X567" i="87"/>
  <c r="Y567" i="87" s="1"/>
  <c r="AG568" i="87"/>
  <c r="AH568" i="87" s="1"/>
  <c r="AI568" i="87" s="1"/>
  <c r="AJ568" i="87" s="1"/>
  <c r="AK568" i="87" s="1"/>
  <c r="AL568" i="87" s="1"/>
  <c r="AM568" i="87" s="1"/>
  <c r="AN568" i="87" s="1"/>
  <c r="AO568" i="87" s="1"/>
  <c r="AP568" i="87" s="1"/>
  <c r="AQ568" i="87" s="1"/>
  <c r="AR568" i="87" s="1"/>
  <c r="AS568" i="87" s="1"/>
  <c r="AT568" i="87" s="1"/>
  <c r="AU568" i="87" s="1"/>
  <c r="AV568" i="87" s="1"/>
  <c r="AW568" i="87" s="1"/>
  <c r="AX568" i="87" s="1"/>
  <c r="AY568" i="87" s="1"/>
  <c r="AZ568" i="87" s="1"/>
  <c r="BA568" i="87" s="1"/>
  <c r="V568" i="87"/>
  <c r="R568" i="87"/>
  <c r="K568" i="87"/>
  <c r="A568" i="87"/>
  <c r="W568" i="87"/>
  <c r="S568" i="87"/>
  <c r="L568" i="87"/>
  <c r="CE568" i="87"/>
  <c r="CF568" i="87" s="1"/>
  <c r="E568" i="87" s="1"/>
  <c r="CC569" i="87"/>
  <c r="CA569" i="87"/>
  <c r="BY569" i="87"/>
  <c r="BW569" i="87"/>
  <c r="BU569" i="87"/>
  <c r="BS569" i="87"/>
  <c r="BQ569" i="87"/>
  <c r="BO569" i="87"/>
  <c r="BM569" i="87"/>
  <c r="BK569" i="87"/>
  <c r="BI569" i="87"/>
  <c r="BG569" i="87"/>
  <c r="AE569" i="87"/>
  <c r="CB569" i="87"/>
  <c r="BX569" i="87"/>
  <c r="BT569" i="87"/>
  <c r="BP569" i="87"/>
  <c r="BL569" i="87"/>
  <c r="BH569" i="87"/>
  <c r="P569" i="87"/>
  <c r="D569" i="87" s="1"/>
  <c r="C569" i="87"/>
  <c r="N569" i="87" s="1"/>
  <c r="B570" i="87"/>
  <c r="CD569" i="87"/>
  <c r="BZ569" i="87"/>
  <c r="BV569" i="87"/>
  <c r="BR569" i="87"/>
  <c r="BN569" i="87"/>
  <c r="BJ569" i="87"/>
  <c r="Z569" i="87"/>
  <c r="BB569" i="87" s="1"/>
  <c r="CF565" i="74"/>
  <c r="E565" i="74" s="1"/>
  <c r="P565" i="74"/>
  <c r="D565" i="74" s="1"/>
  <c r="L545" i="74"/>
  <c r="Q546" i="74"/>
  <c r="K555" i="74"/>
  <c r="R556" i="74"/>
  <c r="CE566" i="74"/>
  <c r="P566" i="74" s="1"/>
  <c r="D566" i="74" s="1"/>
  <c r="Z567" i="74"/>
  <c r="BG567" i="74"/>
  <c r="BI567" i="74"/>
  <c r="BK567" i="74"/>
  <c r="BM567" i="74"/>
  <c r="BO567" i="74"/>
  <c r="BQ567" i="74"/>
  <c r="BS567" i="74"/>
  <c r="BU567" i="74"/>
  <c r="BW567" i="74"/>
  <c r="BY567" i="74"/>
  <c r="CA567" i="74"/>
  <c r="CC567" i="74"/>
  <c r="C567" i="74"/>
  <c r="N567" i="74" s="1"/>
  <c r="BH567" i="74"/>
  <c r="BJ567" i="74"/>
  <c r="BL567" i="74"/>
  <c r="BN567" i="74"/>
  <c r="BP567" i="74"/>
  <c r="BR567" i="74"/>
  <c r="BT567" i="74"/>
  <c r="BV567" i="74"/>
  <c r="BX567" i="74"/>
  <c r="BZ567" i="74"/>
  <c r="CB567" i="74"/>
  <c r="CD567" i="74"/>
  <c r="S565" i="74"/>
  <c r="J565" i="74" s="1"/>
  <c r="V565" i="74"/>
  <c r="A565" i="74"/>
  <c r="CF566" i="74"/>
  <c r="E566" i="74" s="1"/>
  <c r="M564" i="74"/>
  <c r="U564" i="74"/>
  <c r="AD542" i="87" l="1"/>
  <c r="AC543" i="87"/>
  <c r="B571" i="87"/>
  <c r="CD570" i="87"/>
  <c r="CB570" i="87"/>
  <c r="BZ570" i="87"/>
  <c r="BX570" i="87"/>
  <c r="BV570" i="87"/>
  <c r="BT570" i="87"/>
  <c r="BR570" i="87"/>
  <c r="BP570" i="87"/>
  <c r="BN570" i="87"/>
  <c r="BL570" i="87"/>
  <c r="BJ570" i="87"/>
  <c r="BH570" i="87"/>
  <c r="Z570" i="87"/>
  <c r="BB570" i="87" s="1"/>
  <c r="P570" i="87"/>
  <c r="D570" i="87" s="1"/>
  <c r="C570" i="87"/>
  <c r="N570" i="87" s="1"/>
  <c r="CA570" i="87"/>
  <c r="BW570" i="87"/>
  <c r="BS570" i="87"/>
  <c r="BO570" i="87"/>
  <c r="BK570" i="87"/>
  <c r="BG570" i="87"/>
  <c r="AE570" i="87"/>
  <c r="CC570" i="87"/>
  <c r="BY570" i="87"/>
  <c r="BU570" i="87"/>
  <c r="BQ570" i="87"/>
  <c r="BM570" i="87"/>
  <c r="BI570" i="87"/>
  <c r="T567" i="87"/>
  <c r="W569" i="87"/>
  <c r="S569" i="87"/>
  <c r="L569" i="87"/>
  <c r="K569" i="87"/>
  <c r="V569" i="87"/>
  <c r="R569" i="87"/>
  <c r="A569" i="87"/>
  <c r="U568" i="87"/>
  <c r="J568" i="87"/>
  <c r="CE569" i="87"/>
  <c r="CF569" i="87" s="1"/>
  <c r="E569" i="87" s="1"/>
  <c r="AG569" i="87"/>
  <c r="AH569" i="87" s="1"/>
  <c r="AI569" i="87" s="1"/>
  <c r="AJ569" i="87" s="1"/>
  <c r="AK569" i="87" s="1"/>
  <c r="AL569" i="87" s="1"/>
  <c r="AM569" i="87" s="1"/>
  <c r="AN569" i="87" s="1"/>
  <c r="AO569" i="87" s="1"/>
  <c r="AP569" i="87" s="1"/>
  <c r="AQ569" i="87" s="1"/>
  <c r="AR569" i="87" s="1"/>
  <c r="AS569" i="87" s="1"/>
  <c r="AT569" i="87" s="1"/>
  <c r="AU569" i="87" s="1"/>
  <c r="AV569" i="87" s="1"/>
  <c r="AW569" i="87" s="1"/>
  <c r="AX569" i="87" s="1"/>
  <c r="AY569" i="87" s="1"/>
  <c r="AZ569" i="87" s="1"/>
  <c r="BA569" i="87" s="1"/>
  <c r="X568" i="87"/>
  <c r="Y568" i="87" s="1"/>
  <c r="AA568" i="87"/>
  <c r="AB568" i="87" s="1"/>
  <c r="Q568" i="87"/>
  <c r="BB560" i="74"/>
  <c r="BB559" i="74" s="1"/>
  <c r="BB558" i="74" s="1"/>
  <c r="BB557" i="74" s="1"/>
  <c r="BB556" i="74" s="1"/>
  <c r="BB555" i="74" s="1"/>
  <c r="BB554" i="74" s="1"/>
  <c r="K556" i="74"/>
  <c r="R557" i="74"/>
  <c r="L546" i="74"/>
  <c r="Q547" i="74"/>
  <c r="S566" i="74"/>
  <c r="J566" i="74" s="1"/>
  <c r="V566" i="74"/>
  <c r="A566" i="74"/>
  <c r="CE567" i="74"/>
  <c r="M565" i="74"/>
  <c r="U565" i="74"/>
  <c r="Z568" i="74"/>
  <c r="BG568" i="74"/>
  <c r="BI568" i="74"/>
  <c r="BK568" i="74"/>
  <c r="BM568" i="74"/>
  <c r="BO568" i="74"/>
  <c r="BQ568" i="74"/>
  <c r="BS568" i="74"/>
  <c r="BU568" i="74"/>
  <c r="BW568" i="74"/>
  <c r="BY568" i="74"/>
  <c r="CA568" i="74"/>
  <c r="CC568" i="74"/>
  <c r="C568" i="74"/>
  <c r="N568" i="74" s="1"/>
  <c r="BH568" i="74"/>
  <c r="BJ568" i="74"/>
  <c r="BL568" i="74"/>
  <c r="BN568" i="74"/>
  <c r="BP568" i="74"/>
  <c r="BR568" i="74"/>
  <c r="BT568" i="74"/>
  <c r="BV568" i="74"/>
  <c r="BX568" i="74"/>
  <c r="BZ568" i="74"/>
  <c r="CB568" i="74"/>
  <c r="CD568" i="74"/>
  <c r="AD543" i="87" l="1"/>
  <c r="AC544" i="87"/>
  <c r="T568" i="87"/>
  <c r="AA569" i="87"/>
  <c r="AB569" i="87" s="1"/>
  <c r="Q569" i="87"/>
  <c r="X569" i="87"/>
  <c r="Y569" i="87" s="1"/>
  <c r="U569" i="87"/>
  <c r="J569" i="87"/>
  <c r="AG570" i="87"/>
  <c r="AH570" i="87" s="1"/>
  <c r="AI570" i="87" s="1"/>
  <c r="AJ570" i="87" s="1"/>
  <c r="AK570" i="87" s="1"/>
  <c r="AL570" i="87" s="1"/>
  <c r="AM570" i="87" s="1"/>
  <c r="AN570" i="87" s="1"/>
  <c r="AO570" i="87" s="1"/>
  <c r="AP570" i="87" s="1"/>
  <c r="AQ570" i="87" s="1"/>
  <c r="AR570" i="87" s="1"/>
  <c r="AS570" i="87" s="1"/>
  <c r="AT570" i="87" s="1"/>
  <c r="AU570" i="87" s="1"/>
  <c r="AV570" i="87" s="1"/>
  <c r="AW570" i="87" s="1"/>
  <c r="AX570" i="87" s="1"/>
  <c r="AY570" i="87" s="1"/>
  <c r="AZ570" i="87" s="1"/>
  <c r="BA570" i="87" s="1"/>
  <c r="V570" i="87"/>
  <c r="R570" i="87"/>
  <c r="K570" i="87"/>
  <c r="A570" i="87"/>
  <c r="W570" i="87"/>
  <c r="S570" i="87"/>
  <c r="L570" i="87"/>
  <c r="CE570" i="87"/>
  <c r="CF570" i="87" s="1"/>
  <c r="E570" i="87" s="1"/>
  <c r="CC571" i="87"/>
  <c r="CA571" i="87"/>
  <c r="BY571" i="87"/>
  <c r="BW571" i="87"/>
  <c r="BU571" i="87"/>
  <c r="BS571" i="87"/>
  <c r="BQ571" i="87"/>
  <c r="BO571" i="87"/>
  <c r="BM571" i="87"/>
  <c r="BK571" i="87"/>
  <c r="BI571" i="87"/>
  <c r="BG571" i="87"/>
  <c r="AE571" i="87"/>
  <c r="CB571" i="87"/>
  <c r="BX571" i="87"/>
  <c r="BT571" i="87"/>
  <c r="BP571" i="87"/>
  <c r="BL571" i="87"/>
  <c r="BH571" i="87"/>
  <c r="P571" i="87"/>
  <c r="D571" i="87" s="1"/>
  <c r="C571" i="87"/>
  <c r="N571" i="87" s="1"/>
  <c r="B572" i="87"/>
  <c r="CD571" i="87"/>
  <c r="BZ571" i="87"/>
  <c r="BV571" i="87"/>
  <c r="BR571" i="87"/>
  <c r="BN571" i="87"/>
  <c r="BJ571" i="87"/>
  <c r="Z571" i="87"/>
  <c r="BB571" i="87" s="1"/>
  <c r="CF567" i="74"/>
  <c r="E567" i="74" s="1"/>
  <c r="P567" i="74"/>
  <c r="D567" i="74" s="1"/>
  <c r="L547" i="74"/>
  <c r="Q548" i="74"/>
  <c r="K557" i="74"/>
  <c r="R558" i="74"/>
  <c r="W566" i="74"/>
  <c r="X566" i="74" s="1"/>
  <c r="Y566" i="74" s="1"/>
  <c r="CE568" i="74"/>
  <c r="P568" i="74" s="1"/>
  <c r="D568" i="74" s="1"/>
  <c r="Z569" i="74"/>
  <c r="BG569" i="74"/>
  <c r="BI569" i="74"/>
  <c r="BK569" i="74"/>
  <c r="BM569" i="74"/>
  <c r="BO569" i="74"/>
  <c r="BQ569" i="74"/>
  <c r="BS569" i="74"/>
  <c r="BU569" i="74"/>
  <c r="BW569" i="74"/>
  <c r="BY569" i="74"/>
  <c r="CA569" i="74"/>
  <c r="CC569" i="74"/>
  <c r="C569" i="74"/>
  <c r="N569" i="74" s="1"/>
  <c r="BH569" i="74"/>
  <c r="BJ569" i="74"/>
  <c r="BL569" i="74"/>
  <c r="BN569" i="74"/>
  <c r="BP569" i="74"/>
  <c r="BR569" i="74"/>
  <c r="BT569" i="74"/>
  <c r="BV569" i="74"/>
  <c r="BX569" i="74"/>
  <c r="BZ569" i="74"/>
  <c r="CB569" i="74"/>
  <c r="CD569" i="74"/>
  <c r="AA566" i="74"/>
  <c r="AB566" i="74" s="1"/>
  <c r="CF568" i="74"/>
  <c r="E568" i="74" s="1"/>
  <c r="S567" i="74"/>
  <c r="J567" i="74" s="1"/>
  <c r="V567" i="74"/>
  <c r="A567" i="74"/>
  <c r="M566" i="74"/>
  <c r="U566" i="74"/>
  <c r="AD544" i="87" l="1"/>
  <c r="AC545" i="87"/>
  <c r="B573" i="87"/>
  <c r="CD572" i="87"/>
  <c r="CB572" i="87"/>
  <c r="BZ572" i="87"/>
  <c r="BX572" i="87"/>
  <c r="BV572" i="87"/>
  <c r="BT572" i="87"/>
  <c r="BR572" i="87"/>
  <c r="BP572" i="87"/>
  <c r="BN572" i="87"/>
  <c r="BL572" i="87"/>
  <c r="BJ572" i="87"/>
  <c r="BH572" i="87"/>
  <c r="Z572" i="87"/>
  <c r="BB572" i="87" s="1"/>
  <c r="P572" i="87"/>
  <c r="D572" i="87" s="1"/>
  <c r="C572" i="87"/>
  <c r="N572" i="87" s="1"/>
  <c r="CA572" i="87"/>
  <c r="BW572" i="87"/>
  <c r="BS572" i="87"/>
  <c r="BO572" i="87"/>
  <c r="BK572" i="87"/>
  <c r="BG572" i="87"/>
  <c r="AE572" i="87"/>
  <c r="CC572" i="87"/>
  <c r="BY572" i="87"/>
  <c r="BU572" i="87"/>
  <c r="BQ572" i="87"/>
  <c r="BM572" i="87"/>
  <c r="BI572" i="87"/>
  <c r="U570" i="87"/>
  <c r="J570" i="87"/>
  <c r="T569" i="87"/>
  <c r="W571" i="87"/>
  <c r="S571" i="87"/>
  <c r="L571" i="87"/>
  <c r="K571" i="87"/>
  <c r="V571" i="87"/>
  <c r="R571" i="87"/>
  <c r="A571" i="87"/>
  <c r="CF571" i="87"/>
  <c r="E571" i="87" s="1"/>
  <c r="CE571" i="87"/>
  <c r="AG571" i="87"/>
  <c r="AH571" i="87" s="1"/>
  <c r="AI571" i="87" s="1"/>
  <c r="AJ571" i="87" s="1"/>
  <c r="AK571" i="87" s="1"/>
  <c r="AL571" i="87" s="1"/>
  <c r="AM571" i="87" s="1"/>
  <c r="AN571" i="87" s="1"/>
  <c r="AO571" i="87" s="1"/>
  <c r="AP571" i="87" s="1"/>
  <c r="AQ571" i="87" s="1"/>
  <c r="AR571" i="87" s="1"/>
  <c r="AS571" i="87" s="1"/>
  <c r="AT571" i="87" s="1"/>
  <c r="AU571" i="87" s="1"/>
  <c r="AV571" i="87" s="1"/>
  <c r="AW571" i="87" s="1"/>
  <c r="AX571" i="87" s="1"/>
  <c r="AY571" i="87" s="1"/>
  <c r="AZ571" i="87" s="1"/>
  <c r="BA571" i="87" s="1"/>
  <c r="X570" i="87"/>
  <c r="Y570" i="87" s="1"/>
  <c r="AA570" i="87"/>
  <c r="AB570" i="87" s="1"/>
  <c r="Q570" i="87"/>
  <c r="W562" i="74"/>
  <c r="W561" i="74"/>
  <c r="W564" i="74"/>
  <c r="K558" i="74"/>
  <c r="R559" i="74"/>
  <c r="L548" i="74"/>
  <c r="Q549" i="74"/>
  <c r="W565" i="74"/>
  <c r="W567" i="74"/>
  <c r="X567" i="74" s="1"/>
  <c r="Y567" i="74" s="1"/>
  <c r="W563" i="74"/>
  <c r="AA567" i="74"/>
  <c r="AB567" i="74" s="1"/>
  <c r="M567" i="74"/>
  <c r="U567" i="74"/>
  <c r="S568" i="74"/>
  <c r="J568" i="74" s="1"/>
  <c r="V568" i="74"/>
  <c r="A568" i="74"/>
  <c r="CE569" i="74"/>
  <c r="Z570" i="74"/>
  <c r="BG570" i="74"/>
  <c r="BI570" i="74"/>
  <c r="BK570" i="74"/>
  <c r="BM570" i="74"/>
  <c r="BO570" i="74"/>
  <c r="BQ570" i="74"/>
  <c r="BS570" i="74"/>
  <c r="BU570" i="74"/>
  <c r="BW570" i="74"/>
  <c r="BY570" i="74"/>
  <c r="CA570" i="74"/>
  <c r="CC570" i="74"/>
  <c r="C570" i="74"/>
  <c r="N570" i="74" s="1"/>
  <c r="BH570" i="74"/>
  <c r="BJ570" i="74"/>
  <c r="BL570" i="74"/>
  <c r="BN570" i="74"/>
  <c r="BP570" i="74"/>
  <c r="BR570" i="74"/>
  <c r="BT570" i="74"/>
  <c r="BV570" i="74"/>
  <c r="BX570" i="74"/>
  <c r="BZ570" i="74"/>
  <c r="CB570" i="74"/>
  <c r="CD570" i="74"/>
  <c r="AD545" i="87" l="1"/>
  <c r="AC546" i="87"/>
  <c r="U571" i="87"/>
  <c r="J571" i="87"/>
  <c r="T570" i="87"/>
  <c r="AA571" i="87"/>
  <c r="AB571" i="87" s="1"/>
  <c r="Q571" i="87"/>
  <c r="X571" i="87"/>
  <c r="Y571" i="87" s="1"/>
  <c r="AG572" i="87"/>
  <c r="AH572" i="87" s="1"/>
  <c r="AI572" i="87" s="1"/>
  <c r="AJ572" i="87" s="1"/>
  <c r="AK572" i="87" s="1"/>
  <c r="AL572" i="87" s="1"/>
  <c r="AM572" i="87" s="1"/>
  <c r="AN572" i="87" s="1"/>
  <c r="AO572" i="87" s="1"/>
  <c r="AP572" i="87" s="1"/>
  <c r="AQ572" i="87" s="1"/>
  <c r="AR572" i="87" s="1"/>
  <c r="AS572" i="87" s="1"/>
  <c r="AT572" i="87" s="1"/>
  <c r="AU572" i="87" s="1"/>
  <c r="AV572" i="87" s="1"/>
  <c r="AW572" i="87" s="1"/>
  <c r="AX572" i="87" s="1"/>
  <c r="AY572" i="87" s="1"/>
  <c r="AZ572" i="87" s="1"/>
  <c r="BA572" i="87" s="1"/>
  <c r="V572" i="87"/>
  <c r="R572" i="87"/>
  <c r="K572" i="87"/>
  <c r="A572" i="87"/>
  <c r="W572" i="87"/>
  <c r="S572" i="87"/>
  <c r="L572" i="87"/>
  <c r="CE572" i="87"/>
  <c r="CF572" i="87" s="1"/>
  <c r="E572" i="87" s="1"/>
  <c r="CC573" i="87"/>
  <c r="CA573" i="87"/>
  <c r="BY573" i="87"/>
  <c r="BW573" i="87"/>
  <c r="BU573" i="87"/>
  <c r="BS573" i="87"/>
  <c r="BQ573" i="87"/>
  <c r="BO573" i="87"/>
  <c r="BM573" i="87"/>
  <c r="BK573" i="87"/>
  <c r="BI573" i="87"/>
  <c r="BG573" i="87"/>
  <c r="AE573" i="87"/>
  <c r="CB573" i="87"/>
  <c r="BX573" i="87"/>
  <c r="BT573" i="87"/>
  <c r="BP573" i="87"/>
  <c r="BL573" i="87"/>
  <c r="BH573" i="87"/>
  <c r="P573" i="87"/>
  <c r="D573" i="87" s="1"/>
  <c r="C573" i="87"/>
  <c r="N573" i="87" s="1"/>
  <c r="B574" i="87"/>
  <c r="CD573" i="87"/>
  <c r="BZ573" i="87"/>
  <c r="BV573" i="87"/>
  <c r="BR573" i="87"/>
  <c r="BN573" i="87"/>
  <c r="BJ573" i="87"/>
  <c r="Z573" i="87"/>
  <c r="BB573" i="87" s="1"/>
  <c r="X565" i="74"/>
  <c r="Y565" i="74" s="1"/>
  <c r="AA565" i="74"/>
  <c r="AB565" i="74" s="1"/>
  <c r="X561" i="74"/>
  <c r="Y561" i="74" s="1"/>
  <c r="AA561" i="74"/>
  <c r="AB561" i="74" s="1"/>
  <c r="CF569" i="74"/>
  <c r="E569" i="74" s="1"/>
  <c r="P569" i="74"/>
  <c r="D569" i="74" s="1"/>
  <c r="X563" i="74"/>
  <c r="Y563" i="74" s="1"/>
  <c r="AA563" i="74"/>
  <c r="AB563" i="74" s="1"/>
  <c r="L549" i="74"/>
  <c r="Q550" i="74"/>
  <c r="K559" i="74"/>
  <c r="R560" i="74"/>
  <c r="X564" i="74"/>
  <c r="Y564" i="74" s="1"/>
  <c r="AA564" i="74"/>
  <c r="AB564" i="74" s="1"/>
  <c r="X562" i="74"/>
  <c r="Y562" i="74" s="1"/>
  <c r="AA562" i="74"/>
  <c r="AB562" i="74" s="1"/>
  <c r="CE570" i="74"/>
  <c r="P570" i="74" s="1"/>
  <c r="D570" i="74" s="1"/>
  <c r="Z571" i="74"/>
  <c r="BG571" i="74"/>
  <c r="BI571" i="74"/>
  <c r="BK571" i="74"/>
  <c r="BM571" i="74"/>
  <c r="BO571" i="74"/>
  <c r="BQ571" i="74"/>
  <c r="BS571" i="74"/>
  <c r="BU571" i="74"/>
  <c r="BW571" i="74"/>
  <c r="BY571" i="74"/>
  <c r="CA571" i="74"/>
  <c r="CC571" i="74"/>
  <c r="C571" i="74"/>
  <c r="N571" i="74" s="1"/>
  <c r="BH571" i="74"/>
  <c r="BJ571" i="74"/>
  <c r="BL571" i="74"/>
  <c r="BN571" i="74"/>
  <c r="BP571" i="74"/>
  <c r="BR571" i="74"/>
  <c r="BT571" i="74"/>
  <c r="BV571" i="74"/>
  <c r="BX571" i="74"/>
  <c r="BZ571" i="74"/>
  <c r="CB571" i="74"/>
  <c r="CD571" i="74"/>
  <c r="S569" i="74"/>
  <c r="J569" i="74" s="1"/>
  <c r="V569" i="74"/>
  <c r="A569" i="74"/>
  <c r="M568" i="74"/>
  <c r="U568" i="74"/>
  <c r="CF570" i="74"/>
  <c r="E570" i="74" s="1"/>
  <c r="AD546" i="87" l="1"/>
  <c r="AC547" i="87"/>
  <c r="B575" i="87"/>
  <c r="CD574" i="87"/>
  <c r="CB574" i="87"/>
  <c r="BZ574" i="87"/>
  <c r="BX574" i="87"/>
  <c r="BV574" i="87"/>
  <c r="BT574" i="87"/>
  <c r="BR574" i="87"/>
  <c r="BP574" i="87"/>
  <c r="BN574" i="87"/>
  <c r="BL574" i="87"/>
  <c r="BJ574" i="87"/>
  <c r="BH574" i="87"/>
  <c r="Z574" i="87"/>
  <c r="BB574" i="87" s="1"/>
  <c r="P574" i="87"/>
  <c r="D574" i="87" s="1"/>
  <c r="C574" i="87"/>
  <c r="N574" i="87" s="1"/>
  <c r="CA574" i="87"/>
  <c r="BW574" i="87"/>
  <c r="BS574" i="87"/>
  <c r="BO574" i="87"/>
  <c r="BK574" i="87"/>
  <c r="BG574" i="87"/>
  <c r="AE574" i="87"/>
  <c r="CC574" i="87"/>
  <c r="BY574" i="87"/>
  <c r="BU574" i="87"/>
  <c r="BQ574" i="87"/>
  <c r="BM574" i="87"/>
  <c r="BI574" i="87"/>
  <c r="U572" i="87"/>
  <c r="J572" i="87"/>
  <c r="T571" i="87"/>
  <c r="W573" i="87"/>
  <c r="S573" i="87"/>
  <c r="L573" i="87"/>
  <c r="K573" i="87"/>
  <c r="V573" i="87"/>
  <c r="R573" i="87"/>
  <c r="A573" i="87"/>
  <c r="CF573" i="87"/>
  <c r="E573" i="87" s="1"/>
  <c r="CE573" i="87"/>
  <c r="AG573" i="87"/>
  <c r="AH573" i="87" s="1"/>
  <c r="AI573" i="87" s="1"/>
  <c r="AJ573" i="87" s="1"/>
  <c r="AK573" i="87" s="1"/>
  <c r="AL573" i="87" s="1"/>
  <c r="AM573" i="87" s="1"/>
  <c r="AN573" i="87" s="1"/>
  <c r="AO573" i="87" s="1"/>
  <c r="AP573" i="87" s="1"/>
  <c r="AQ573" i="87" s="1"/>
  <c r="AR573" i="87" s="1"/>
  <c r="AS573" i="87" s="1"/>
  <c r="AT573" i="87" s="1"/>
  <c r="AU573" i="87" s="1"/>
  <c r="AV573" i="87" s="1"/>
  <c r="AW573" i="87" s="1"/>
  <c r="AX573" i="87" s="1"/>
  <c r="AY573" i="87" s="1"/>
  <c r="AZ573" i="87" s="1"/>
  <c r="BA573" i="87" s="1"/>
  <c r="X572" i="87"/>
  <c r="Y572" i="87" s="1"/>
  <c r="AA572" i="87"/>
  <c r="AB572" i="87" s="1"/>
  <c r="Q572" i="87"/>
  <c r="K560" i="74"/>
  <c r="R561" i="74"/>
  <c r="L550" i="74"/>
  <c r="Q551" i="74"/>
  <c r="S570" i="74"/>
  <c r="J570" i="74" s="1"/>
  <c r="V570" i="74"/>
  <c r="A570" i="74"/>
  <c r="CE571" i="74"/>
  <c r="M569" i="74"/>
  <c r="U569" i="74"/>
  <c r="Z572" i="74"/>
  <c r="BG572" i="74"/>
  <c r="BI572" i="74"/>
  <c r="BK572" i="74"/>
  <c r="BM572" i="74"/>
  <c r="BO572" i="74"/>
  <c r="BQ572" i="74"/>
  <c r="BS572" i="74"/>
  <c r="BU572" i="74"/>
  <c r="BW572" i="74"/>
  <c r="BY572" i="74"/>
  <c r="CA572" i="74"/>
  <c r="CC572" i="74"/>
  <c r="C572" i="74"/>
  <c r="N572" i="74" s="1"/>
  <c r="BH572" i="74"/>
  <c r="BJ572" i="74"/>
  <c r="BL572" i="74"/>
  <c r="BN572" i="74"/>
  <c r="BP572" i="74"/>
  <c r="BR572" i="74"/>
  <c r="BT572" i="74"/>
  <c r="BV572" i="74"/>
  <c r="BX572" i="74"/>
  <c r="BZ572" i="74"/>
  <c r="CB572" i="74"/>
  <c r="CD572" i="74"/>
  <c r="AD547" i="87" l="1"/>
  <c r="AC548" i="87"/>
  <c r="U573" i="87"/>
  <c r="J573" i="87"/>
  <c r="T572" i="87"/>
  <c r="AA573" i="87"/>
  <c r="AB573" i="87" s="1"/>
  <c r="Q573" i="87"/>
  <c r="X573" i="87"/>
  <c r="Y573" i="87" s="1"/>
  <c r="AG574" i="87"/>
  <c r="AH574" i="87" s="1"/>
  <c r="AI574" i="87" s="1"/>
  <c r="AJ574" i="87" s="1"/>
  <c r="AK574" i="87" s="1"/>
  <c r="AL574" i="87" s="1"/>
  <c r="AM574" i="87" s="1"/>
  <c r="AN574" i="87" s="1"/>
  <c r="AO574" i="87" s="1"/>
  <c r="AP574" i="87" s="1"/>
  <c r="AQ574" i="87" s="1"/>
  <c r="AR574" i="87" s="1"/>
  <c r="AS574" i="87" s="1"/>
  <c r="AT574" i="87" s="1"/>
  <c r="AU574" i="87" s="1"/>
  <c r="AV574" i="87" s="1"/>
  <c r="AW574" i="87" s="1"/>
  <c r="AX574" i="87" s="1"/>
  <c r="AY574" i="87" s="1"/>
  <c r="AZ574" i="87" s="1"/>
  <c r="BA574" i="87" s="1"/>
  <c r="V574" i="87"/>
  <c r="R574" i="87"/>
  <c r="K574" i="87"/>
  <c r="A574" i="87"/>
  <c r="W574" i="87"/>
  <c r="S574" i="87"/>
  <c r="L574" i="87"/>
  <c r="CE574" i="87"/>
  <c r="CF574" i="87" s="1"/>
  <c r="E574" i="87" s="1"/>
  <c r="CC575" i="87"/>
  <c r="CA575" i="87"/>
  <c r="BY575" i="87"/>
  <c r="BW575" i="87"/>
  <c r="BU575" i="87"/>
  <c r="BS575" i="87"/>
  <c r="BQ575" i="87"/>
  <c r="BO575" i="87"/>
  <c r="BM575" i="87"/>
  <c r="BK575" i="87"/>
  <c r="BI575" i="87"/>
  <c r="BG575" i="87"/>
  <c r="AE575" i="87"/>
  <c r="CB575" i="87"/>
  <c r="BX575" i="87"/>
  <c r="BT575" i="87"/>
  <c r="BP575" i="87"/>
  <c r="BL575" i="87"/>
  <c r="BH575" i="87"/>
  <c r="P575" i="87"/>
  <c r="D575" i="87" s="1"/>
  <c r="C575" i="87"/>
  <c r="N575" i="87" s="1"/>
  <c r="B576" i="87"/>
  <c r="CD575" i="87"/>
  <c r="BZ575" i="87"/>
  <c r="BV575" i="87"/>
  <c r="BR575" i="87"/>
  <c r="BN575" i="87"/>
  <c r="BJ575" i="87"/>
  <c r="Z575" i="87"/>
  <c r="BB575" i="87" s="1"/>
  <c r="CF571" i="74"/>
  <c r="E571" i="74" s="1"/>
  <c r="P571" i="74"/>
  <c r="D571" i="74" s="1"/>
  <c r="L551" i="74"/>
  <c r="Q552" i="74"/>
  <c r="K561" i="74"/>
  <c r="R562" i="74"/>
  <c r="CE572" i="74"/>
  <c r="P572" i="74" s="1"/>
  <c r="D572" i="74" s="1"/>
  <c r="Z573" i="74"/>
  <c r="BG573" i="74"/>
  <c r="BI573" i="74"/>
  <c r="BK573" i="74"/>
  <c r="BM573" i="74"/>
  <c r="BO573" i="74"/>
  <c r="BQ573" i="74"/>
  <c r="BS573" i="74"/>
  <c r="BU573" i="74"/>
  <c r="BW573" i="74"/>
  <c r="BY573" i="74"/>
  <c r="CA573" i="74"/>
  <c r="CC573" i="74"/>
  <c r="C573" i="74"/>
  <c r="N573" i="74" s="1"/>
  <c r="BH573" i="74"/>
  <c r="BJ573" i="74"/>
  <c r="BL573" i="74"/>
  <c r="BN573" i="74"/>
  <c r="BP573" i="74"/>
  <c r="BR573" i="74"/>
  <c r="BT573" i="74"/>
  <c r="BV573" i="74"/>
  <c r="BX573" i="74"/>
  <c r="BZ573" i="74"/>
  <c r="CB573" i="74"/>
  <c r="CD573" i="74"/>
  <c r="S571" i="74"/>
  <c r="J571" i="74" s="1"/>
  <c r="V571" i="74"/>
  <c r="A571" i="74"/>
  <c r="M570" i="74"/>
  <c r="U570" i="74"/>
  <c r="AD548" i="87" l="1"/>
  <c r="AC549" i="87"/>
  <c r="B577" i="87"/>
  <c r="CD576" i="87"/>
  <c r="CB576" i="87"/>
  <c r="BZ576" i="87"/>
  <c r="BX576" i="87"/>
  <c r="BV576" i="87"/>
  <c r="BT576" i="87"/>
  <c r="BR576" i="87"/>
  <c r="BP576" i="87"/>
  <c r="BN576" i="87"/>
  <c r="BL576" i="87"/>
  <c r="BJ576" i="87"/>
  <c r="BH576" i="87"/>
  <c r="Z576" i="87"/>
  <c r="BB576" i="87" s="1"/>
  <c r="P576" i="87"/>
  <c r="D576" i="87" s="1"/>
  <c r="C576" i="87"/>
  <c r="N576" i="87" s="1"/>
  <c r="CA576" i="87"/>
  <c r="BW576" i="87"/>
  <c r="BS576" i="87"/>
  <c r="BO576" i="87"/>
  <c r="BK576" i="87"/>
  <c r="BG576" i="87"/>
  <c r="AE576" i="87"/>
  <c r="CC576" i="87"/>
  <c r="BY576" i="87"/>
  <c r="BU576" i="87"/>
  <c r="BQ576" i="87"/>
  <c r="BM576" i="87"/>
  <c r="BI576" i="87"/>
  <c r="T573" i="87"/>
  <c r="W575" i="87"/>
  <c r="S575" i="87"/>
  <c r="L575" i="87"/>
  <c r="K575" i="87"/>
  <c r="V575" i="87"/>
  <c r="R575" i="87"/>
  <c r="A575" i="87"/>
  <c r="CF575" i="87"/>
  <c r="E575" i="87" s="1"/>
  <c r="U574" i="87"/>
  <c r="J574" i="87"/>
  <c r="CE575" i="87"/>
  <c r="AG575" i="87"/>
  <c r="AH575" i="87" s="1"/>
  <c r="AI575" i="87" s="1"/>
  <c r="AJ575" i="87" s="1"/>
  <c r="AK575" i="87" s="1"/>
  <c r="AL575" i="87" s="1"/>
  <c r="AM575" i="87" s="1"/>
  <c r="AN575" i="87" s="1"/>
  <c r="AO575" i="87" s="1"/>
  <c r="AP575" i="87" s="1"/>
  <c r="AQ575" i="87" s="1"/>
  <c r="AR575" i="87" s="1"/>
  <c r="AS575" i="87" s="1"/>
  <c r="AT575" i="87" s="1"/>
  <c r="AU575" i="87" s="1"/>
  <c r="AV575" i="87" s="1"/>
  <c r="AW575" i="87" s="1"/>
  <c r="AX575" i="87" s="1"/>
  <c r="AY575" i="87" s="1"/>
  <c r="AZ575" i="87" s="1"/>
  <c r="BA575" i="87" s="1"/>
  <c r="X574" i="87"/>
  <c r="Y574" i="87" s="1"/>
  <c r="AA574" i="87"/>
  <c r="AB574" i="87" s="1"/>
  <c r="Q574" i="87"/>
  <c r="CF572" i="74"/>
  <c r="E572" i="74" s="1"/>
  <c r="K562" i="74"/>
  <c r="R563" i="74"/>
  <c r="L552" i="74"/>
  <c r="Q553" i="74"/>
  <c r="M571" i="74"/>
  <c r="U571" i="74"/>
  <c r="S572" i="74"/>
  <c r="J572" i="74" s="1"/>
  <c r="V572" i="74"/>
  <c r="A572" i="74"/>
  <c r="CE573" i="74"/>
  <c r="Z574" i="74"/>
  <c r="BG574" i="74"/>
  <c r="BI574" i="74"/>
  <c r="BK574" i="74"/>
  <c r="BM574" i="74"/>
  <c r="BO574" i="74"/>
  <c r="BQ574" i="74"/>
  <c r="BS574" i="74"/>
  <c r="BU574" i="74"/>
  <c r="BW574" i="74"/>
  <c r="BY574" i="74"/>
  <c r="CA574" i="74"/>
  <c r="CC574" i="74"/>
  <c r="C574" i="74"/>
  <c r="N574" i="74" s="1"/>
  <c r="BH574" i="74"/>
  <c r="BJ574" i="74"/>
  <c r="BL574" i="74"/>
  <c r="BN574" i="74"/>
  <c r="BP574" i="74"/>
  <c r="BR574" i="74"/>
  <c r="BT574" i="74"/>
  <c r="BV574" i="74"/>
  <c r="BX574" i="74"/>
  <c r="BZ574" i="74"/>
  <c r="CB574" i="74"/>
  <c r="CD574" i="74"/>
  <c r="AD549" i="87" l="1"/>
  <c r="AC550" i="87"/>
  <c r="T574" i="87"/>
  <c r="U575" i="87"/>
  <c r="J575" i="87"/>
  <c r="AA575" i="87"/>
  <c r="AB575" i="87" s="1"/>
  <c r="Q575" i="87"/>
  <c r="X575" i="87"/>
  <c r="Y575" i="87" s="1"/>
  <c r="AG576" i="87"/>
  <c r="AH576" i="87" s="1"/>
  <c r="AI576" i="87" s="1"/>
  <c r="AJ576" i="87" s="1"/>
  <c r="AK576" i="87" s="1"/>
  <c r="AL576" i="87" s="1"/>
  <c r="AM576" i="87" s="1"/>
  <c r="AN576" i="87" s="1"/>
  <c r="AO576" i="87" s="1"/>
  <c r="AP576" i="87" s="1"/>
  <c r="AQ576" i="87" s="1"/>
  <c r="AR576" i="87" s="1"/>
  <c r="AS576" i="87" s="1"/>
  <c r="AT576" i="87" s="1"/>
  <c r="AU576" i="87" s="1"/>
  <c r="AV576" i="87" s="1"/>
  <c r="AW576" i="87" s="1"/>
  <c r="AX576" i="87" s="1"/>
  <c r="AY576" i="87" s="1"/>
  <c r="AZ576" i="87" s="1"/>
  <c r="BA576" i="87" s="1"/>
  <c r="V576" i="87"/>
  <c r="R576" i="87"/>
  <c r="K576" i="87"/>
  <c r="A576" i="87"/>
  <c r="W576" i="87"/>
  <c r="S576" i="87"/>
  <c r="L576" i="87"/>
  <c r="CE576" i="87"/>
  <c r="CF576" i="87" s="1"/>
  <c r="E576" i="87" s="1"/>
  <c r="CC577" i="87"/>
  <c r="CA577" i="87"/>
  <c r="BY577" i="87"/>
  <c r="BW577" i="87"/>
  <c r="BU577" i="87"/>
  <c r="BS577" i="87"/>
  <c r="BQ577" i="87"/>
  <c r="BO577" i="87"/>
  <c r="BM577" i="87"/>
  <c r="BK577" i="87"/>
  <c r="BI577" i="87"/>
  <c r="BG577" i="87"/>
  <c r="AE577" i="87"/>
  <c r="CB577" i="87"/>
  <c r="BX577" i="87"/>
  <c r="BT577" i="87"/>
  <c r="BP577" i="87"/>
  <c r="BL577" i="87"/>
  <c r="BH577" i="87"/>
  <c r="P577" i="87"/>
  <c r="D577" i="87" s="1"/>
  <c r="C577" i="87"/>
  <c r="N577" i="87" s="1"/>
  <c r="B578" i="87"/>
  <c r="CD577" i="87"/>
  <c r="BZ577" i="87"/>
  <c r="BV577" i="87"/>
  <c r="BR577" i="87"/>
  <c r="BN577" i="87"/>
  <c r="BJ577" i="87"/>
  <c r="Z577" i="87"/>
  <c r="BB577" i="87" s="1"/>
  <c r="BB567" i="74"/>
  <c r="BB566" i="74" s="1"/>
  <c r="BB565" i="74" s="1"/>
  <c r="BB564" i="74" s="1"/>
  <c r="BB563" i="74" s="1"/>
  <c r="BB562" i="74" s="1"/>
  <c r="BB561" i="74" s="1"/>
  <c r="CF573" i="74"/>
  <c r="E573" i="74" s="1"/>
  <c r="P573" i="74"/>
  <c r="D573" i="74" s="1"/>
  <c r="L553" i="74"/>
  <c r="Q554" i="74"/>
  <c r="K563" i="74"/>
  <c r="R564" i="74"/>
  <c r="CE574" i="74"/>
  <c r="P574" i="74" s="1"/>
  <c r="D574" i="74" s="1"/>
  <c r="Z575" i="74"/>
  <c r="BG575" i="74"/>
  <c r="BI575" i="74"/>
  <c r="BK575" i="74"/>
  <c r="BM575" i="74"/>
  <c r="BO575" i="74"/>
  <c r="BQ575" i="74"/>
  <c r="BS575" i="74"/>
  <c r="BU575" i="74"/>
  <c r="BW575" i="74"/>
  <c r="BY575" i="74"/>
  <c r="CA575" i="74"/>
  <c r="CC575" i="74"/>
  <c r="C575" i="74"/>
  <c r="N575" i="74" s="1"/>
  <c r="BH575" i="74"/>
  <c r="BJ575" i="74"/>
  <c r="BL575" i="74"/>
  <c r="BN575" i="74"/>
  <c r="BP575" i="74"/>
  <c r="BR575" i="74"/>
  <c r="BT575" i="74"/>
  <c r="BV575" i="74"/>
  <c r="BX575" i="74"/>
  <c r="BZ575" i="74"/>
  <c r="CB575" i="74"/>
  <c r="CD575" i="74"/>
  <c r="S573" i="74"/>
  <c r="J573" i="74" s="1"/>
  <c r="M572" i="74"/>
  <c r="U572" i="74"/>
  <c r="CF574" i="74"/>
  <c r="E574" i="74" s="1"/>
  <c r="AD550" i="87" l="1"/>
  <c r="AC551" i="87"/>
  <c r="B579" i="87"/>
  <c r="CD578" i="87"/>
  <c r="CB578" i="87"/>
  <c r="BZ578" i="87"/>
  <c r="BX578" i="87"/>
  <c r="BV578" i="87"/>
  <c r="BT578" i="87"/>
  <c r="BR578" i="87"/>
  <c r="BP578" i="87"/>
  <c r="BN578" i="87"/>
  <c r="BL578" i="87"/>
  <c r="BJ578" i="87"/>
  <c r="BH578" i="87"/>
  <c r="Z578" i="87"/>
  <c r="BB578" i="87" s="1"/>
  <c r="P578" i="87"/>
  <c r="D578" i="87" s="1"/>
  <c r="C578" i="87"/>
  <c r="N578" i="87" s="1"/>
  <c r="CA578" i="87"/>
  <c r="BW578" i="87"/>
  <c r="BS578" i="87"/>
  <c r="BO578" i="87"/>
  <c r="BK578" i="87"/>
  <c r="BG578" i="87"/>
  <c r="AE578" i="87"/>
  <c r="CC578" i="87"/>
  <c r="BY578" i="87"/>
  <c r="BU578" i="87"/>
  <c r="BQ578" i="87"/>
  <c r="BM578" i="87"/>
  <c r="BI578" i="87"/>
  <c r="T575" i="87"/>
  <c r="W577" i="87"/>
  <c r="S577" i="87"/>
  <c r="L577" i="87"/>
  <c r="K577" i="87"/>
  <c r="V577" i="87"/>
  <c r="R577" i="87"/>
  <c r="A577" i="87"/>
  <c r="CF577" i="87"/>
  <c r="E577" i="87" s="1"/>
  <c r="U576" i="87"/>
  <c r="J576" i="87"/>
  <c r="CE577" i="87"/>
  <c r="AG577" i="87"/>
  <c r="AH577" i="87" s="1"/>
  <c r="AI577" i="87" s="1"/>
  <c r="AJ577" i="87" s="1"/>
  <c r="AK577" i="87" s="1"/>
  <c r="AL577" i="87" s="1"/>
  <c r="AM577" i="87" s="1"/>
  <c r="AN577" i="87" s="1"/>
  <c r="AO577" i="87" s="1"/>
  <c r="AP577" i="87" s="1"/>
  <c r="AQ577" i="87" s="1"/>
  <c r="AR577" i="87" s="1"/>
  <c r="AS577" i="87" s="1"/>
  <c r="AT577" i="87" s="1"/>
  <c r="AU577" i="87" s="1"/>
  <c r="AV577" i="87" s="1"/>
  <c r="AW577" i="87" s="1"/>
  <c r="AX577" i="87" s="1"/>
  <c r="AY577" i="87" s="1"/>
  <c r="AZ577" i="87" s="1"/>
  <c r="BA577" i="87" s="1"/>
  <c r="X576" i="87"/>
  <c r="Y576" i="87" s="1"/>
  <c r="AA576" i="87"/>
  <c r="AB576" i="87" s="1"/>
  <c r="Q576" i="87"/>
  <c r="K564" i="74"/>
  <c r="R565" i="74"/>
  <c r="A573" i="74"/>
  <c r="V573" i="74"/>
  <c r="L554" i="74"/>
  <c r="Q555" i="74"/>
  <c r="S574" i="74"/>
  <c r="J574" i="74" s="1"/>
  <c r="V574" i="74"/>
  <c r="A574" i="74"/>
  <c r="M573" i="74"/>
  <c r="U573" i="74"/>
  <c r="CE575" i="74"/>
  <c r="Z576" i="74"/>
  <c r="BG576" i="74"/>
  <c r="BI576" i="74"/>
  <c r="BK576" i="74"/>
  <c r="BM576" i="74"/>
  <c r="BO576" i="74"/>
  <c r="BQ576" i="74"/>
  <c r="BS576" i="74"/>
  <c r="BU576" i="74"/>
  <c r="BW576" i="74"/>
  <c r="BY576" i="74"/>
  <c r="CA576" i="74"/>
  <c r="CC576" i="74"/>
  <c r="C576" i="74"/>
  <c r="N576" i="74" s="1"/>
  <c r="BH576" i="74"/>
  <c r="BJ576" i="74"/>
  <c r="BL576" i="74"/>
  <c r="BN576" i="74"/>
  <c r="BP576" i="74"/>
  <c r="BR576" i="74"/>
  <c r="BT576" i="74"/>
  <c r="BV576" i="74"/>
  <c r="BX576" i="74"/>
  <c r="BZ576" i="74"/>
  <c r="CB576" i="74"/>
  <c r="CD576" i="74"/>
  <c r="AD551" i="87" l="1"/>
  <c r="AC552" i="87"/>
  <c r="T576" i="87"/>
  <c r="U577" i="87"/>
  <c r="J577" i="87"/>
  <c r="AA577" i="87"/>
  <c r="AB577" i="87" s="1"/>
  <c r="Q577" i="87"/>
  <c r="X577" i="87"/>
  <c r="Y577" i="87" s="1"/>
  <c r="AG578" i="87"/>
  <c r="AH578" i="87" s="1"/>
  <c r="AI578" i="87" s="1"/>
  <c r="AJ578" i="87" s="1"/>
  <c r="AK578" i="87" s="1"/>
  <c r="AL578" i="87" s="1"/>
  <c r="AM578" i="87" s="1"/>
  <c r="AN578" i="87" s="1"/>
  <c r="AO578" i="87" s="1"/>
  <c r="AP578" i="87" s="1"/>
  <c r="AQ578" i="87" s="1"/>
  <c r="AR578" i="87" s="1"/>
  <c r="AS578" i="87" s="1"/>
  <c r="AT578" i="87" s="1"/>
  <c r="AU578" i="87" s="1"/>
  <c r="AV578" i="87" s="1"/>
  <c r="AW578" i="87" s="1"/>
  <c r="AX578" i="87" s="1"/>
  <c r="AY578" i="87" s="1"/>
  <c r="AZ578" i="87" s="1"/>
  <c r="BA578" i="87" s="1"/>
  <c r="V578" i="87"/>
  <c r="R578" i="87"/>
  <c r="K578" i="87"/>
  <c r="A578" i="87"/>
  <c r="W578" i="87"/>
  <c r="S578" i="87"/>
  <c r="L578" i="87"/>
  <c r="CE578" i="87"/>
  <c r="CF578" i="87" s="1"/>
  <c r="E578" i="87" s="1"/>
  <c r="CC579" i="87"/>
  <c r="CA579" i="87"/>
  <c r="BY579" i="87"/>
  <c r="BW579" i="87"/>
  <c r="BU579" i="87"/>
  <c r="BS579" i="87"/>
  <c r="BQ579" i="87"/>
  <c r="BO579" i="87"/>
  <c r="BM579" i="87"/>
  <c r="BK579" i="87"/>
  <c r="BI579" i="87"/>
  <c r="BG579" i="87"/>
  <c r="AE579" i="87"/>
  <c r="CB579" i="87"/>
  <c r="BX579" i="87"/>
  <c r="BT579" i="87"/>
  <c r="BP579" i="87"/>
  <c r="BL579" i="87"/>
  <c r="BH579" i="87"/>
  <c r="P579" i="87"/>
  <c r="D579" i="87" s="1"/>
  <c r="C579" i="87"/>
  <c r="N579" i="87" s="1"/>
  <c r="B580" i="87"/>
  <c r="CD579" i="87"/>
  <c r="BZ579" i="87"/>
  <c r="BV579" i="87"/>
  <c r="BR579" i="87"/>
  <c r="BN579" i="87"/>
  <c r="BJ579" i="87"/>
  <c r="Z579" i="87"/>
  <c r="BB579" i="87" s="1"/>
  <c r="W568" i="74"/>
  <c r="W569" i="74"/>
  <c r="K565" i="74"/>
  <c r="R566" i="74"/>
  <c r="CF575" i="74"/>
  <c r="E575" i="74" s="1"/>
  <c r="P575" i="74"/>
  <c r="D575" i="74" s="1"/>
  <c r="L555" i="74"/>
  <c r="Q556" i="74"/>
  <c r="W574" i="74"/>
  <c r="X574" i="74" s="1"/>
  <c r="Y574" i="74" s="1"/>
  <c r="W570" i="74"/>
  <c r="W572" i="74"/>
  <c r="W571" i="74"/>
  <c r="W573" i="74"/>
  <c r="CE576" i="74"/>
  <c r="P576" i="74" s="1"/>
  <c r="D576" i="74" s="1"/>
  <c r="Z577" i="74"/>
  <c r="BG577" i="74"/>
  <c r="BI577" i="74"/>
  <c r="BK577" i="74"/>
  <c r="BM577" i="74"/>
  <c r="BO577" i="74"/>
  <c r="BQ577" i="74"/>
  <c r="BS577" i="74"/>
  <c r="BU577" i="74"/>
  <c r="BW577" i="74"/>
  <c r="BY577" i="74"/>
  <c r="CA577" i="74"/>
  <c r="CC577" i="74"/>
  <c r="C577" i="74"/>
  <c r="N577" i="74" s="1"/>
  <c r="BH577" i="74"/>
  <c r="BJ577" i="74"/>
  <c r="BL577" i="74"/>
  <c r="BN577" i="74"/>
  <c r="BP577" i="74"/>
  <c r="BR577" i="74"/>
  <c r="BT577" i="74"/>
  <c r="BV577" i="74"/>
  <c r="BX577" i="74"/>
  <c r="BZ577" i="74"/>
  <c r="CB577" i="74"/>
  <c r="CD577" i="74"/>
  <c r="S575" i="74"/>
  <c r="J575" i="74" s="1"/>
  <c r="V575" i="74"/>
  <c r="A575" i="74"/>
  <c r="AA574" i="74"/>
  <c r="AB574" i="74" s="1"/>
  <c r="M574" i="74"/>
  <c r="U574" i="74"/>
  <c r="AD552" i="87" l="1"/>
  <c r="AC553" i="87"/>
  <c r="W579" i="87"/>
  <c r="S579" i="87"/>
  <c r="L579" i="87"/>
  <c r="K579" i="87"/>
  <c r="V579" i="87"/>
  <c r="R579" i="87"/>
  <c r="A579" i="87"/>
  <c r="T577" i="87"/>
  <c r="B581" i="87"/>
  <c r="CD580" i="87"/>
  <c r="CB580" i="87"/>
  <c r="BZ580" i="87"/>
  <c r="BX580" i="87"/>
  <c r="BV580" i="87"/>
  <c r="BT580" i="87"/>
  <c r="BR580" i="87"/>
  <c r="BP580" i="87"/>
  <c r="BN580" i="87"/>
  <c r="BL580" i="87"/>
  <c r="BJ580" i="87"/>
  <c r="BH580" i="87"/>
  <c r="Z580" i="87"/>
  <c r="BB580" i="87" s="1"/>
  <c r="P580" i="87"/>
  <c r="D580" i="87" s="1"/>
  <c r="C580" i="87"/>
  <c r="N580" i="87" s="1"/>
  <c r="CA580" i="87"/>
  <c r="BW580" i="87"/>
  <c r="BS580" i="87"/>
  <c r="BO580" i="87"/>
  <c r="BK580" i="87"/>
  <c r="BG580" i="87"/>
  <c r="AE580" i="87"/>
  <c r="CC580" i="87"/>
  <c r="BY580" i="87"/>
  <c r="BU580" i="87"/>
  <c r="BQ580" i="87"/>
  <c r="BM580" i="87"/>
  <c r="BI580" i="87"/>
  <c r="U578" i="87"/>
  <c r="J578" i="87"/>
  <c r="CE579" i="87"/>
  <c r="CF579" i="87" s="1"/>
  <c r="E579" i="87" s="1"/>
  <c r="AG579" i="87"/>
  <c r="AH579" i="87" s="1"/>
  <c r="AI579" i="87" s="1"/>
  <c r="AJ579" i="87" s="1"/>
  <c r="AK579" i="87" s="1"/>
  <c r="AL579" i="87" s="1"/>
  <c r="AM579" i="87" s="1"/>
  <c r="AN579" i="87" s="1"/>
  <c r="AO579" i="87" s="1"/>
  <c r="AP579" i="87" s="1"/>
  <c r="AQ579" i="87" s="1"/>
  <c r="AR579" i="87" s="1"/>
  <c r="AS579" i="87" s="1"/>
  <c r="AT579" i="87" s="1"/>
  <c r="AU579" i="87" s="1"/>
  <c r="AV579" i="87" s="1"/>
  <c r="AW579" i="87" s="1"/>
  <c r="AX579" i="87" s="1"/>
  <c r="AY579" i="87" s="1"/>
  <c r="AZ579" i="87" s="1"/>
  <c r="BA579" i="87" s="1"/>
  <c r="X578" i="87"/>
  <c r="Y578" i="87" s="1"/>
  <c r="AA578" i="87"/>
  <c r="AB578" i="87" s="1"/>
  <c r="Q578" i="87"/>
  <c r="CF576" i="74"/>
  <c r="E576" i="74" s="1"/>
  <c r="X571" i="74"/>
  <c r="Y571" i="74" s="1"/>
  <c r="AA571" i="74"/>
  <c r="AB571" i="74" s="1"/>
  <c r="X570" i="74"/>
  <c r="Y570" i="74" s="1"/>
  <c r="AA570" i="74"/>
  <c r="AB570" i="74" s="1"/>
  <c r="L556" i="74"/>
  <c r="Q557" i="74"/>
  <c r="K566" i="74"/>
  <c r="R567" i="74"/>
  <c r="X569" i="74"/>
  <c r="Y569" i="74" s="1"/>
  <c r="AA569" i="74"/>
  <c r="AB569" i="74" s="1"/>
  <c r="X573" i="74"/>
  <c r="Y573" i="74" s="1"/>
  <c r="AA573" i="74"/>
  <c r="AB573" i="74" s="1"/>
  <c r="X572" i="74"/>
  <c r="Y572" i="74" s="1"/>
  <c r="AA572" i="74"/>
  <c r="AB572" i="74" s="1"/>
  <c r="X568" i="74"/>
  <c r="Y568" i="74" s="1"/>
  <c r="AA568" i="74"/>
  <c r="AB568" i="74" s="1"/>
  <c r="S576" i="74"/>
  <c r="J576" i="74" s="1"/>
  <c r="V576" i="74"/>
  <c r="A576" i="74"/>
  <c r="CE577" i="74"/>
  <c r="M575" i="74"/>
  <c r="U575" i="74"/>
  <c r="Z578" i="74"/>
  <c r="BG578" i="74"/>
  <c r="BI578" i="74"/>
  <c r="BK578" i="74"/>
  <c r="BM578" i="74"/>
  <c r="BO578" i="74"/>
  <c r="BQ578" i="74"/>
  <c r="BS578" i="74"/>
  <c r="BU578" i="74"/>
  <c r="BW578" i="74"/>
  <c r="BY578" i="74"/>
  <c r="CA578" i="74"/>
  <c r="CC578" i="74"/>
  <c r="C578" i="74"/>
  <c r="N578" i="74" s="1"/>
  <c r="BH578" i="74"/>
  <c r="BJ578" i="74"/>
  <c r="BL578" i="74"/>
  <c r="BN578" i="74"/>
  <c r="BP578" i="74"/>
  <c r="BR578" i="74"/>
  <c r="BT578" i="74"/>
  <c r="BV578" i="74"/>
  <c r="BX578" i="74"/>
  <c r="BZ578" i="74"/>
  <c r="CB578" i="74"/>
  <c r="CD578" i="74"/>
  <c r="AD553" i="87" l="1"/>
  <c r="AC554" i="87"/>
  <c r="T578" i="87"/>
  <c r="AG580" i="87"/>
  <c r="AH580" i="87" s="1"/>
  <c r="AI580" i="87" s="1"/>
  <c r="AJ580" i="87" s="1"/>
  <c r="AK580" i="87" s="1"/>
  <c r="AL580" i="87" s="1"/>
  <c r="AM580" i="87" s="1"/>
  <c r="AN580" i="87" s="1"/>
  <c r="AO580" i="87" s="1"/>
  <c r="AP580" i="87" s="1"/>
  <c r="AQ580" i="87" s="1"/>
  <c r="AR580" i="87" s="1"/>
  <c r="AS580" i="87" s="1"/>
  <c r="AT580" i="87" s="1"/>
  <c r="AU580" i="87" s="1"/>
  <c r="AV580" i="87" s="1"/>
  <c r="AW580" i="87" s="1"/>
  <c r="AX580" i="87" s="1"/>
  <c r="AY580" i="87" s="1"/>
  <c r="AZ580" i="87" s="1"/>
  <c r="BA580" i="87" s="1"/>
  <c r="V580" i="87"/>
  <c r="R580" i="87"/>
  <c r="K580" i="87"/>
  <c r="A580" i="87"/>
  <c r="W580" i="87"/>
  <c r="S580" i="87"/>
  <c r="L580" i="87"/>
  <c r="CE580" i="87"/>
  <c r="CC581" i="87"/>
  <c r="CA581" i="87"/>
  <c r="BY581" i="87"/>
  <c r="BW581" i="87"/>
  <c r="BU581" i="87"/>
  <c r="BS581" i="87"/>
  <c r="BQ581" i="87"/>
  <c r="BO581" i="87"/>
  <c r="BM581" i="87"/>
  <c r="BK581" i="87"/>
  <c r="BI581" i="87"/>
  <c r="BG581" i="87"/>
  <c r="AE581" i="87"/>
  <c r="CB581" i="87"/>
  <c r="BX581" i="87"/>
  <c r="BT581" i="87"/>
  <c r="BP581" i="87"/>
  <c r="BL581" i="87"/>
  <c r="BH581" i="87"/>
  <c r="P581" i="87"/>
  <c r="D581" i="87" s="1"/>
  <c r="C581" i="87"/>
  <c r="N581" i="87" s="1"/>
  <c r="B582" i="87"/>
  <c r="CD581" i="87"/>
  <c r="BZ581" i="87"/>
  <c r="BV581" i="87"/>
  <c r="BR581" i="87"/>
  <c r="BN581" i="87"/>
  <c r="BJ581" i="87"/>
  <c r="Z581" i="87"/>
  <c r="BB581" i="87" s="1"/>
  <c r="U579" i="87"/>
  <c r="J579" i="87"/>
  <c r="CF580" i="87"/>
  <c r="E580" i="87" s="1"/>
  <c r="AA579" i="87"/>
  <c r="AB579" i="87" s="1"/>
  <c r="Q579" i="87"/>
  <c r="X579" i="87"/>
  <c r="Y579" i="87" s="1"/>
  <c r="CF577" i="74"/>
  <c r="E577" i="74" s="1"/>
  <c r="P577" i="74"/>
  <c r="D577" i="74" s="1"/>
  <c r="K567" i="74"/>
  <c r="R568" i="74"/>
  <c r="L557" i="74"/>
  <c r="Q558" i="74"/>
  <c r="CE578" i="74"/>
  <c r="P578" i="74" s="1"/>
  <c r="D578" i="74" s="1"/>
  <c r="Z579" i="74"/>
  <c r="BG579" i="74"/>
  <c r="BI579" i="74"/>
  <c r="BK579" i="74"/>
  <c r="BM579" i="74"/>
  <c r="BO579" i="74"/>
  <c r="BQ579" i="74"/>
  <c r="BS579" i="74"/>
  <c r="BU579" i="74"/>
  <c r="BW579" i="74"/>
  <c r="BY579" i="74"/>
  <c r="CA579" i="74"/>
  <c r="CC579" i="74"/>
  <c r="C579" i="74"/>
  <c r="N579" i="74" s="1"/>
  <c r="BH579" i="74"/>
  <c r="BJ579" i="74"/>
  <c r="BL579" i="74"/>
  <c r="BN579" i="74"/>
  <c r="BP579" i="74"/>
  <c r="BR579" i="74"/>
  <c r="BT579" i="74"/>
  <c r="BV579" i="74"/>
  <c r="BX579" i="74"/>
  <c r="BZ579" i="74"/>
  <c r="CB579" i="74"/>
  <c r="CD579" i="74"/>
  <c r="S577" i="74"/>
  <c r="J577" i="74" s="1"/>
  <c r="V577" i="74"/>
  <c r="A577" i="74"/>
  <c r="M576" i="74"/>
  <c r="U576" i="74"/>
  <c r="AD554" i="87" l="1"/>
  <c r="AC555" i="87"/>
  <c r="B583" i="87"/>
  <c r="CD582" i="87"/>
  <c r="CB582" i="87"/>
  <c r="BZ582" i="87"/>
  <c r="BX582" i="87"/>
  <c r="BV582" i="87"/>
  <c r="BT582" i="87"/>
  <c r="BR582" i="87"/>
  <c r="BP582" i="87"/>
  <c r="BN582" i="87"/>
  <c r="BL582" i="87"/>
  <c r="BJ582" i="87"/>
  <c r="BH582" i="87"/>
  <c r="Z582" i="87"/>
  <c r="BB582" i="87" s="1"/>
  <c r="P582" i="87"/>
  <c r="D582" i="87" s="1"/>
  <c r="C582" i="87"/>
  <c r="N582" i="87" s="1"/>
  <c r="CA582" i="87"/>
  <c r="BW582" i="87"/>
  <c r="BS582" i="87"/>
  <c r="BO582" i="87"/>
  <c r="BK582" i="87"/>
  <c r="BG582" i="87"/>
  <c r="AE582" i="87"/>
  <c r="CC582" i="87"/>
  <c r="BY582" i="87"/>
  <c r="BU582" i="87"/>
  <c r="BQ582" i="87"/>
  <c r="BM582" i="87"/>
  <c r="BI582" i="87"/>
  <c r="U580" i="87"/>
  <c r="J580" i="87"/>
  <c r="W581" i="87"/>
  <c r="S581" i="87"/>
  <c r="L581" i="87"/>
  <c r="K581" i="87"/>
  <c r="V581" i="87"/>
  <c r="R581" i="87"/>
  <c r="A581" i="87"/>
  <c r="CF581" i="87"/>
  <c r="E581" i="87" s="1"/>
  <c r="T579" i="87"/>
  <c r="CE581" i="87"/>
  <c r="AG581" i="87"/>
  <c r="AH581" i="87" s="1"/>
  <c r="AI581" i="87" s="1"/>
  <c r="AJ581" i="87" s="1"/>
  <c r="AK581" i="87" s="1"/>
  <c r="AL581" i="87" s="1"/>
  <c r="AM581" i="87" s="1"/>
  <c r="AN581" i="87" s="1"/>
  <c r="AO581" i="87" s="1"/>
  <c r="AP581" i="87" s="1"/>
  <c r="AQ581" i="87" s="1"/>
  <c r="AR581" i="87" s="1"/>
  <c r="AS581" i="87" s="1"/>
  <c r="AT581" i="87" s="1"/>
  <c r="AU581" i="87" s="1"/>
  <c r="AV581" i="87" s="1"/>
  <c r="AW581" i="87" s="1"/>
  <c r="AX581" i="87" s="1"/>
  <c r="AY581" i="87" s="1"/>
  <c r="AZ581" i="87" s="1"/>
  <c r="BA581" i="87" s="1"/>
  <c r="X580" i="87"/>
  <c r="Y580" i="87" s="1"/>
  <c r="AA580" i="87"/>
  <c r="AB580" i="87" s="1"/>
  <c r="Q580" i="87"/>
  <c r="CF578" i="74"/>
  <c r="E578" i="74" s="1"/>
  <c r="L558" i="74"/>
  <c r="Q559" i="74"/>
  <c r="K568" i="74"/>
  <c r="R569" i="74"/>
  <c r="M577" i="74"/>
  <c r="U577" i="74"/>
  <c r="S578" i="74"/>
  <c r="J578" i="74" s="1"/>
  <c r="V578" i="74"/>
  <c r="A578" i="74"/>
  <c r="CE579" i="74"/>
  <c r="Z580" i="74"/>
  <c r="BG580" i="74"/>
  <c r="BI580" i="74"/>
  <c r="BK580" i="74"/>
  <c r="BM580" i="74"/>
  <c r="BO580" i="74"/>
  <c r="BQ580" i="74"/>
  <c r="BS580" i="74"/>
  <c r="BU580" i="74"/>
  <c r="BW580" i="74"/>
  <c r="BY580" i="74"/>
  <c r="CA580" i="74"/>
  <c r="CC580" i="74"/>
  <c r="C580" i="74"/>
  <c r="N580" i="74" s="1"/>
  <c r="BH580" i="74"/>
  <c r="BJ580" i="74"/>
  <c r="BL580" i="74"/>
  <c r="BN580" i="74"/>
  <c r="BP580" i="74"/>
  <c r="BR580" i="74"/>
  <c r="BT580" i="74"/>
  <c r="BV580" i="74"/>
  <c r="BX580" i="74"/>
  <c r="BZ580" i="74"/>
  <c r="CB580" i="74"/>
  <c r="CD580" i="74"/>
  <c r="AD555" i="87" l="1"/>
  <c r="AC556" i="87"/>
  <c r="U581" i="87"/>
  <c r="J581" i="87"/>
  <c r="T580" i="87"/>
  <c r="AA581" i="87"/>
  <c r="AB581" i="87" s="1"/>
  <c r="Q581" i="87"/>
  <c r="X581" i="87"/>
  <c r="Y581" i="87" s="1"/>
  <c r="AG582" i="87"/>
  <c r="AH582" i="87" s="1"/>
  <c r="AI582" i="87" s="1"/>
  <c r="AJ582" i="87" s="1"/>
  <c r="AK582" i="87" s="1"/>
  <c r="AL582" i="87" s="1"/>
  <c r="AM582" i="87" s="1"/>
  <c r="AN582" i="87" s="1"/>
  <c r="AO582" i="87" s="1"/>
  <c r="AP582" i="87" s="1"/>
  <c r="AQ582" i="87" s="1"/>
  <c r="AR582" i="87" s="1"/>
  <c r="AS582" i="87" s="1"/>
  <c r="AT582" i="87" s="1"/>
  <c r="AU582" i="87" s="1"/>
  <c r="AV582" i="87" s="1"/>
  <c r="AW582" i="87" s="1"/>
  <c r="AX582" i="87" s="1"/>
  <c r="AY582" i="87" s="1"/>
  <c r="AZ582" i="87" s="1"/>
  <c r="BA582" i="87" s="1"/>
  <c r="V582" i="87"/>
  <c r="R582" i="87"/>
  <c r="K582" i="87"/>
  <c r="A582" i="87"/>
  <c r="W582" i="87"/>
  <c r="S582" i="87"/>
  <c r="L582" i="87"/>
  <c r="CE582" i="87"/>
  <c r="CF582" i="87" s="1"/>
  <c r="E582" i="87" s="1"/>
  <c r="CC583" i="87"/>
  <c r="CA583" i="87"/>
  <c r="BY583" i="87"/>
  <c r="BW583" i="87"/>
  <c r="BU583" i="87"/>
  <c r="BS583" i="87"/>
  <c r="BQ583" i="87"/>
  <c r="BO583" i="87"/>
  <c r="BM583" i="87"/>
  <c r="BK583" i="87"/>
  <c r="BI583" i="87"/>
  <c r="BG583" i="87"/>
  <c r="AE583" i="87"/>
  <c r="CB583" i="87"/>
  <c r="BX583" i="87"/>
  <c r="BT583" i="87"/>
  <c r="BP583" i="87"/>
  <c r="BL583" i="87"/>
  <c r="BH583" i="87"/>
  <c r="P583" i="87"/>
  <c r="D583" i="87" s="1"/>
  <c r="C583" i="87"/>
  <c r="N583" i="87" s="1"/>
  <c r="B584" i="87"/>
  <c r="CD583" i="87"/>
  <c r="BZ583" i="87"/>
  <c r="BV583" i="87"/>
  <c r="BR583" i="87"/>
  <c r="BN583" i="87"/>
  <c r="BJ583" i="87"/>
  <c r="Z583" i="87"/>
  <c r="BB583" i="87" s="1"/>
  <c r="CF579" i="74"/>
  <c r="E579" i="74" s="1"/>
  <c r="P579" i="74"/>
  <c r="D579" i="74" s="1"/>
  <c r="K569" i="74"/>
  <c r="R570" i="74"/>
  <c r="L559" i="74"/>
  <c r="Q560" i="74"/>
  <c r="CE580" i="74"/>
  <c r="P580" i="74" s="1"/>
  <c r="D580" i="74" s="1"/>
  <c r="Z581" i="74"/>
  <c r="BG581" i="74"/>
  <c r="BI581" i="74"/>
  <c r="BK581" i="74"/>
  <c r="BM581" i="74"/>
  <c r="BO581" i="74"/>
  <c r="BQ581" i="74"/>
  <c r="BS581" i="74"/>
  <c r="BU581" i="74"/>
  <c r="BW581" i="74"/>
  <c r="BY581" i="74"/>
  <c r="CA581" i="74"/>
  <c r="CC581" i="74"/>
  <c r="C581" i="74"/>
  <c r="N581" i="74" s="1"/>
  <c r="BH581" i="74"/>
  <c r="BJ581" i="74"/>
  <c r="BL581" i="74"/>
  <c r="BN581" i="74"/>
  <c r="BP581" i="74"/>
  <c r="BR581" i="74"/>
  <c r="BT581" i="74"/>
  <c r="BV581" i="74"/>
  <c r="BX581" i="74"/>
  <c r="BZ581" i="74"/>
  <c r="CB581" i="74"/>
  <c r="CD581" i="74"/>
  <c r="S579" i="74"/>
  <c r="J579" i="74" s="1"/>
  <c r="V579" i="74"/>
  <c r="A579" i="74"/>
  <c r="M578" i="74"/>
  <c r="U578" i="74"/>
  <c r="CF580" i="74"/>
  <c r="E580" i="74" s="1"/>
  <c r="AD556" i="87" l="1"/>
  <c r="AC557" i="87"/>
  <c r="B585" i="87"/>
  <c r="CD584" i="87"/>
  <c r="CB584" i="87"/>
  <c r="BZ584" i="87"/>
  <c r="BX584" i="87"/>
  <c r="BV584" i="87"/>
  <c r="BT584" i="87"/>
  <c r="BR584" i="87"/>
  <c r="BP584" i="87"/>
  <c r="BN584" i="87"/>
  <c r="BL584" i="87"/>
  <c r="BJ584" i="87"/>
  <c r="BH584" i="87"/>
  <c r="Z584" i="87"/>
  <c r="BB584" i="87" s="1"/>
  <c r="P584" i="87"/>
  <c r="D584" i="87" s="1"/>
  <c r="C584" i="87"/>
  <c r="N584" i="87" s="1"/>
  <c r="CA584" i="87"/>
  <c r="BW584" i="87"/>
  <c r="BS584" i="87"/>
  <c r="BO584" i="87"/>
  <c r="BK584" i="87"/>
  <c r="BG584" i="87"/>
  <c r="AE584" i="87"/>
  <c r="CC584" i="87"/>
  <c r="BY584" i="87"/>
  <c r="BU584" i="87"/>
  <c r="BQ584" i="87"/>
  <c r="BM584" i="87"/>
  <c r="BI584" i="87"/>
  <c r="U582" i="87"/>
  <c r="J582" i="87"/>
  <c r="T581" i="87"/>
  <c r="W583" i="87"/>
  <c r="S583" i="87"/>
  <c r="L583" i="87"/>
  <c r="K583" i="87"/>
  <c r="V583" i="87"/>
  <c r="R583" i="87"/>
  <c r="A583" i="87"/>
  <c r="CF583" i="87"/>
  <c r="E583" i="87" s="1"/>
  <c r="CE583" i="87"/>
  <c r="AG583" i="87"/>
  <c r="AH583" i="87" s="1"/>
  <c r="AI583" i="87" s="1"/>
  <c r="AJ583" i="87" s="1"/>
  <c r="AK583" i="87" s="1"/>
  <c r="AL583" i="87" s="1"/>
  <c r="AM583" i="87" s="1"/>
  <c r="AN583" i="87" s="1"/>
  <c r="AO583" i="87" s="1"/>
  <c r="AP583" i="87" s="1"/>
  <c r="AQ583" i="87" s="1"/>
  <c r="AR583" i="87" s="1"/>
  <c r="AS583" i="87" s="1"/>
  <c r="AT583" i="87" s="1"/>
  <c r="AU583" i="87" s="1"/>
  <c r="AV583" i="87" s="1"/>
  <c r="AW583" i="87" s="1"/>
  <c r="AX583" i="87" s="1"/>
  <c r="AY583" i="87" s="1"/>
  <c r="AZ583" i="87" s="1"/>
  <c r="BA583" i="87" s="1"/>
  <c r="X582" i="87"/>
  <c r="Y582" i="87" s="1"/>
  <c r="AA582" i="87"/>
  <c r="AB582" i="87" s="1"/>
  <c r="Q582" i="87"/>
  <c r="BB574" i="74"/>
  <c r="BB573" i="74" s="1"/>
  <c r="BB572" i="74" s="1"/>
  <c r="BB571" i="74" s="1"/>
  <c r="BB570" i="74" s="1"/>
  <c r="BB569" i="74" s="1"/>
  <c r="BB568" i="74" s="1"/>
  <c r="L560" i="74"/>
  <c r="Q561" i="74"/>
  <c r="K570" i="74"/>
  <c r="R571" i="74"/>
  <c r="S580" i="74"/>
  <c r="J580" i="74" s="1"/>
  <c r="V580" i="74"/>
  <c r="W580" i="74" s="1"/>
  <c r="X580" i="74" s="1"/>
  <c r="Y580" i="74" s="1"/>
  <c r="A580" i="74"/>
  <c r="M579" i="74"/>
  <c r="U579" i="74"/>
  <c r="CE581" i="74"/>
  <c r="Z582" i="74"/>
  <c r="BG582" i="74"/>
  <c r="BI582" i="74"/>
  <c r="BK582" i="74"/>
  <c r="BM582" i="74"/>
  <c r="BO582" i="74"/>
  <c r="BQ582" i="74"/>
  <c r="BS582" i="74"/>
  <c r="BU582" i="74"/>
  <c r="BW582" i="74"/>
  <c r="BY582" i="74"/>
  <c r="CA582" i="74"/>
  <c r="CC582" i="74"/>
  <c r="C582" i="74"/>
  <c r="N582" i="74" s="1"/>
  <c r="BH582" i="74"/>
  <c r="BJ582" i="74"/>
  <c r="BL582" i="74"/>
  <c r="BN582" i="74"/>
  <c r="BP582" i="74"/>
  <c r="BR582" i="74"/>
  <c r="BT582" i="74"/>
  <c r="BV582" i="74"/>
  <c r="BX582" i="74"/>
  <c r="BZ582" i="74"/>
  <c r="CB582" i="74"/>
  <c r="CD582" i="74"/>
  <c r="AD557" i="87" l="1"/>
  <c r="AC558" i="87"/>
  <c r="U583" i="87"/>
  <c r="J583" i="87"/>
  <c r="T582" i="87"/>
  <c r="AA583" i="87"/>
  <c r="AB583" i="87" s="1"/>
  <c r="Q583" i="87"/>
  <c r="X583" i="87"/>
  <c r="Y583" i="87" s="1"/>
  <c r="AG584" i="87"/>
  <c r="AH584" i="87" s="1"/>
  <c r="AI584" i="87" s="1"/>
  <c r="AJ584" i="87" s="1"/>
  <c r="AK584" i="87" s="1"/>
  <c r="AL584" i="87" s="1"/>
  <c r="AM584" i="87" s="1"/>
  <c r="AN584" i="87" s="1"/>
  <c r="AO584" i="87" s="1"/>
  <c r="AP584" i="87" s="1"/>
  <c r="AQ584" i="87" s="1"/>
  <c r="AR584" i="87" s="1"/>
  <c r="AS584" i="87" s="1"/>
  <c r="AT584" i="87" s="1"/>
  <c r="AU584" i="87" s="1"/>
  <c r="AV584" i="87" s="1"/>
  <c r="AW584" i="87" s="1"/>
  <c r="AX584" i="87" s="1"/>
  <c r="AY584" i="87" s="1"/>
  <c r="AZ584" i="87" s="1"/>
  <c r="BA584" i="87" s="1"/>
  <c r="V584" i="87"/>
  <c r="R584" i="87"/>
  <c r="K584" i="87"/>
  <c r="A584" i="87"/>
  <c r="W584" i="87"/>
  <c r="S584" i="87"/>
  <c r="L584" i="87"/>
  <c r="CE584" i="87"/>
  <c r="CF584" i="87" s="1"/>
  <c r="E584" i="87" s="1"/>
  <c r="CC585" i="87"/>
  <c r="CA585" i="87"/>
  <c r="BY585" i="87"/>
  <c r="BW585" i="87"/>
  <c r="BU585" i="87"/>
  <c r="BS585" i="87"/>
  <c r="BQ585" i="87"/>
  <c r="BO585" i="87"/>
  <c r="BM585" i="87"/>
  <c r="BK585" i="87"/>
  <c r="BI585" i="87"/>
  <c r="BG585" i="87"/>
  <c r="AE585" i="87"/>
  <c r="CB585" i="87"/>
  <c r="BX585" i="87"/>
  <c r="BT585" i="87"/>
  <c r="BP585" i="87"/>
  <c r="BL585" i="87"/>
  <c r="BH585" i="87"/>
  <c r="P585" i="87"/>
  <c r="D585" i="87" s="1"/>
  <c r="C585" i="87"/>
  <c r="N585" i="87" s="1"/>
  <c r="B586" i="87"/>
  <c r="CD585" i="87"/>
  <c r="BZ585" i="87"/>
  <c r="BV585" i="87"/>
  <c r="BR585" i="87"/>
  <c r="BN585" i="87"/>
  <c r="BJ585" i="87"/>
  <c r="Z585" i="87"/>
  <c r="BB585" i="87" s="1"/>
  <c r="CF581" i="74"/>
  <c r="E581" i="74" s="1"/>
  <c r="P581" i="74"/>
  <c r="D581" i="74" s="1"/>
  <c r="K571" i="74"/>
  <c r="R572" i="74"/>
  <c r="L561" i="74"/>
  <c r="Q562" i="74"/>
  <c r="CE582" i="74"/>
  <c r="P582" i="74" s="1"/>
  <c r="D582" i="74" s="1"/>
  <c r="Z583" i="74"/>
  <c r="BG583" i="74"/>
  <c r="BI583" i="74"/>
  <c r="BK583" i="74"/>
  <c r="BM583" i="74"/>
  <c r="BO583" i="74"/>
  <c r="BQ583" i="74"/>
  <c r="BS583" i="74"/>
  <c r="BU583" i="74"/>
  <c r="BW583" i="74"/>
  <c r="BY583" i="74"/>
  <c r="CA583" i="74"/>
  <c r="CC583" i="74"/>
  <c r="C583" i="74"/>
  <c r="N583" i="74" s="1"/>
  <c r="BH583" i="74"/>
  <c r="BJ583" i="74"/>
  <c r="BL583" i="74"/>
  <c r="BN583" i="74"/>
  <c r="BP583" i="74"/>
  <c r="BR583" i="74"/>
  <c r="BT583" i="74"/>
  <c r="BV583" i="74"/>
  <c r="BX583" i="74"/>
  <c r="BZ583" i="74"/>
  <c r="CB583" i="74"/>
  <c r="CD583" i="74"/>
  <c r="S581" i="74"/>
  <c r="J581" i="74" s="1"/>
  <c r="V581" i="74"/>
  <c r="A581" i="74"/>
  <c r="AA580" i="74"/>
  <c r="AB580" i="74" s="1"/>
  <c r="M580" i="74"/>
  <c r="U580" i="74"/>
  <c r="AD558" i="87" l="1"/>
  <c r="AC559" i="87"/>
  <c r="B587" i="87"/>
  <c r="CD586" i="87"/>
  <c r="CB586" i="87"/>
  <c r="BZ586" i="87"/>
  <c r="BX586" i="87"/>
  <c r="BV586" i="87"/>
  <c r="BT586" i="87"/>
  <c r="BR586" i="87"/>
  <c r="BP586" i="87"/>
  <c r="BN586" i="87"/>
  <c r="BL586" i="87"/>
  <c r="BJ586" i="87"/>
  <c r="BH586" i="87"/>
  <c r="Z586" i="87"/>
  <c r="BB586" i="87" s="1"/>
  <c r="P586" i="87"/>
  <c r="D586" i="87" s="1"/>
  <c r="C586" i="87"/>
  <c r="N586" i="87" s="1"/>
  <c r="CA586" i="87"/>
  <c r="BW586" i="87"/>
  <c r="BS586" i="87"/>
  <c r="BO586" i="87"/>
  <c r="BK586" i="87"/>
  <c r="BG586" i="87"/>
  <c r="AE586" i="87"/>
  <c r="CC586" i="87"/>
  <c r="BY586" i="87"/>
  <c r="BU586" i="87"/>
  <c r="BQ586" i="87"/>
  <c r="BM586" i="87"/>
  <c r="BI586" i="87"/>
  <c r="T583" i="87"/>
  <c r="W585" i="87"/>
  <c r="S585" i="87"/>
  <c r="L585" i="87"/>
  <c r="K585" i="87"/>
  <c r="V585" i="87"/>
  <c r="R585" i="87"/>
  <c r="A585" i="87"/>
  <c r="U584" i="87"/>
  <c r="J584" i="87"/>
  <c r="CE585" i="87"/>
  <c r="CF585" i="87" s="1"/>
  <c r="E585" i="87" s="1"/>
  <c r="AG585" i="87"/>
  <c r="AH585" i="87" s="1"/>
  <c r="AI585" i="87" s="1"/>
  <c r="AJ585" i="87" s="1"/>
  <c r="AK585" i="87" s="1"/>
  <c r="AL585" i="87" s="1"/>
  <c r="AM585" i="87" s="1"/>
  <c r="AN585" i="87" s="1"/>
  <c r="AO585" i="87" s="1"/>
  <c r="AP585" i="87" s="1"/>
  <c r="AQ585" i="87" s="1"/>
  <c r="AR585" i="87" s="1"/>
  <c r="AS585" i="87" s="1"/>
  <c r="AT585" i="87" s="1"/>
  <c r="AU585" i="87" s="1"/>
  <c r="AV585" i="87" s="1"/>
  <c r="AW585" i="87" s="1"/>
  <c r="AX585" i="87" s="1"/>
  <c r="AY585" i="87" s="1"/>
  <c r="AZ585" i="87" s="1"/>
  <c r="BA585" i="87" s="1"/>
  <c r="X584" i="87"/>
  <c r="Y584" i="87" s="1"/>
  <c r="AA584" i="87"/>
  <c r="AB584" i="87" s="1"/>
  <c r="Q584" i="87"/>
  <c r="CF582" i="74"/>
  <c r="E582" i="74" s="1"/>
  <c r="W576" i="74"/>
  <c r="W575" i="74"/>
  <c r="W579" i="74"/>
  <c r="W577" i="74"/>
  <c r="W581" i="74"/>
  <c r="X581" i="74" s="1"/>
  <c r="Y581" i="74" s="1"/>
  <c r="L562" i="74"/>
  <c r="Q563" i="74"/>
  <c r="K572" i="74"/>
  <c r="R573" i="74"/>
  <c r="W578" i="74"/>
  <c r="M581" i="74"/>
  <c r="U581" i="74"/>
  <c r="S582" i="74"/>
  <c r="J582" i="74" s="1"/>
  <c r="V582" i="74"/>
  <c r="A582" i="74"/>
  <c r="AA581" i="74"/>
  <c r="AB581" i="74" s="1"/>
  <c r="CE583" i="74"/>
  <c r="Z584" i="74"/>
  <c r="BG584" i="74"/>
  <c r="BI584" i="74"/>
  <c r="BK584" i="74"/>
  <c r="BM584" i="74"/>
  <c r="BO584" i="74"/>
  <c r="BQ584" i="74"/>
  <c r="BS584" i="74"/>
  <c r="BU584" i="74"/>
  <c r="BW584" i="74"/>
  <c r="BY584" i="74"/>
  <c r="CA584" i="74"/>
  <c r="CC584" i="74"/>
  <c r="C584" i="74"/>
  <c r="N584" i="74" s="1"/>
  <c r="BH584" i="74"/>
  <c r="BJ584" i="74"/>
  <c r="BL584" i="74"/>
  <c r="BN584" i="74"/>
  <c r="BP584" i="74"/>
  <c r="BR584" i="74"/>
  <c r="BT584" i="74"/>
  <c r="BV584" i="74"/>
  <c r="BX584" i="74"/>
  <c r="BZ584" i="74"/>
  <c r="CB584" i="74"/>
  <c r="CD584" i="74"/>
  <c r="AD559" i="87" l="1"/>
  <c r="AC560" i="87"/>
  <c r="T584" i="87"/>
  <c r="AA585" i="87"/>
  <c r="AB585" i="87" s="1"/>
  <c r="Q585" i="87"/>
  <c r="X585" i="87"/>
  <c r="Y585" i="87" s="1"/>
  <c r="U585" i="87"/>
  <c r="J585" i="87"/>
  <c r="AG586" i="87"/>
  <c r="AH586" i="87" s="1"/>
  <c r="AI586" i="87" s="1"/>
  <c r="AJ586" i="87" s="1"/>
  <c r="AK586" i="87" s="1"/>
  <c r="AL586" i="87" s="1"/>
  <c r="AM586" i="87" s="1"/>
  <c r="AN586" i="87" s="1"/>
  <c r="AO586" i="87" s="1"/>
  <c r="AP586" i="87" s="1"/>
  <c r="AQ586" i="87" s="1"/>
  <c r="AR586" i="87" s="1"/>
  <c r="AS586" i="87" s="1"/>
  <c r="AT586" i="87" s="1"/>
  <c r="AU586" i="87" s="1"/>
  <c r="AV586" i="87" s="1"/>
  <c r="AW586" i="87" s="1"/>
  <c r="AX586" i="87" s="1"/>
  <c r="AY586" i="87" s="1"/>
  <c r="AZ586" i="87" s="1"/>
  <c r="BA586" i="87" s="1"/>
  <c r="V586" i="87"/>
  <c r="R586" i="87"/>
  <c r="K586" i="87"/>
  <c r="A586" i="87"/>
  <c r="W586" i="87"/>
  <c r="S586" i="87"/>
  <c r="L586" i="87"/>
  <c r="CE586" i="87"/>
  <c r="CF586" i="87" s="1"/>
  <c r="E586" i="87" s="1"/>
  <c r="CC587" i="87"/>
  <c r="CA587" i="87"/>
  <c r="BY587" i="87"/>
  <c r="BW587" i="87"/>
  <c r="BU587" i="87"/>
  <c r="BS587" i="87"/>
  <c r="BQ587" i="87"/>
  <c r="BO587" i="87"/>
  <c r="BM587" i="87"/>
  <c r="BK587" i="87"/>
  <c r="BI587" i="87"/>
  <c r="BG587" i="87"/>
  <c r="AE587" i="87"/>
  <c r="CB587" i="87"/>
  <c r="BX587" i="87"/>
  <c r="BT587" i="87"/>
  <c r="BP587" i="87"/>
  <c r="BL587" i="87"/>
  <c r="BH587" i="87"/>
  <c r="P587" i="87"/>
  <c r="D587" i="87" s="1"/>
  <c r="C587" i="87"/>
  <c r="N587" i="87" s="1"/>
  <c r="B588" i="87"/>
  <c r="CD587" i="87"/>
  <c r="BZ587" i="87"/>
  <c r="BV587" i="87"/>
  <c r="BR587" i="87"/>
  <c r="BN587" i="87"/>
  <c r="BJ587" i="87"/>
  <c r="Z587" i="87"/>
  <c r="BB587" i="87" s="1"/>
  <c r="X578" i="74"/>
  <c r="Y578" i="74" s="1"/>
  <c r="AA578" i="74"/>
  <c r="AB578" i="74" s="1"/>
  <c r="R574" i="74"/>
  <c r="K573" i="74"/>
  <c r="L563" i="74"/>
  <c r="Q564" i="74"/>
  <c r="X575" i="74"/>
  <c r="Y575" i="74" s="1"/>
  <c r="AA575" i="74"/>
  <c r="AB575" i="74" s="1"/>
  <c r="CF583" i="74"/>
  <c r="E583" i="74" s="1"/>
  <c r="P583" i="74"/>
  <c r="D583" i="74" s="1"/>
  <c r="X577" i="74"/>
  <c r="Y577" i="74" s="1"/>
  <c r="AA577" i="74"/>
  <c r="AB577" i="74" s="1"/>
  <c r="X579" i="74"/>
  <c r="Y579" i="74" s="1"/>
  <c r="AA579" i="74"/>
  <c r="AB579" i="74" s="1"/>
  <c r="X576" i="74"/>
  <c r="Y576" i="74" s="1"/>
  <c r="AA576" i="74"/>
  <c r="AB576" i="74" s="1"/>
  <c r="CE584" i="74"/>
  <c r="P584" i="74" s="1"/>
  <c r="D584" i="74" s="1"/>
  <c r="Z585" i="74"/>
  <c r="BG585" i="74"/>
  <c r="BI585" i="74"/>
  <c r="BK585" i="74"/>
  <c r="BM585" i="74"/>
  <c r="BO585" i="74"/>
  <c r="BQ585" i="74"/>
  <c r="BS585" i="74"/>
  <c r="BU585" i="74"/>
  <c r="BW585" i="74"/>
  <c r="BY585" i="74"/>
  <c r="CA585" i="74"/>
  <c r="CC585" i="74"/>
  <c r="C585" i="74"/>
  <c r="N585" i="74" s="1"/>
  <c r="BH585" i="74"/>
  <c r="BJ585" i="74"/>
  <c r="BL585" i="74"/>
  <c r="BN585" i="74"/>
  <c r="BP585" i="74"/>
  <c r="BR585" i="74"/>
  <c r="BT585" i="74"/>
  <c r="BV585" i="74"/>
  <c r="BX585" i="74"/>
  <c r="BZ585" i="74"/>
  <c r="CB585" i="74"/>
  <c r="CD585" i="74"/>
  <c r="S583" i="74"/>
  <c r="J583" i="74" s="1"/>
  <c r="V583" i="74"/>
  <c r="A583" i="74"/>
  <c r="M582" i="74"/>
  <c r="U582" i="74"/>
  <c r="CF584" i="74"/>
  <c r="E584" i="74" s="1"/>
  <c r="AD560" i="87" l="1"/>
  <c r="AC561" i="87"/>
  <c r="W587" i="87"/>
  <c r="S587" i="87"/>
  <c r="L587" i="87"/>
  <c r="K587" i="87"/>
  <c r="V587" i="87"/>
  <c r="R587" i="87"/>
  <c r="A587" i="87"/>
  <c r="U586" i="87"/>
  <c r="J586" i="87"/>
  <c r="T585" i="87"/>
  <c r="B589" i="87"/>
  <c r="CD588" i="87"/>
  <c r="CB588" i="87"/>
  <c r="BZ588" i="87"/>
  <c r="BX588" i="87"/>
  <c r="BV588" i="87"/>
  <c r="BT588" i="87"/>
  <c r="BR588" i="87"/>
  <c r="BP588" i="87"/>
  <c r="BN588" i="87"/>
  <c r="BL588" i="87"/>
  <c r="BJ588" i="87"/>
  <c r="BH588" i="87"/>
  <c r="Z588" i="87"/>
  <c r="BB588" i="87" s="1"/>
  <c r="P588" i="87"/>
  <c r="D588" i="87" s="1"/>
  <c r="C588" i="87"/>
  <c r="N588" i="87" s="1"/>
  <c r="CA588" i="87"/>
  <c r="BW588" i="87"/>
  <c r="BS588" i="87"/>
  <c r="BO588" i="87"/>
  <c r="BK588" i="87"/>
  <c r="BG588" i="87"/>
  <c r="AE588" i="87"/>
  <c r="CC588" i="87"/>
  <c r="BY588" i="87"/>
  <c r="BU588" i="87"/>
  <c r="BQ588" i="87"/>
  <c r="BM588" i="87"/>
  <c r="BI588" i="87"/>
  <c r="CE587" i="87"/>
  <c r="CF587" i="87" s="1"/>
  <c r="E587" i="87" s="1"/>
  <c r="AG587" i="87"/>
  <c r="AH587" i="87" s="1"/>
  <c r="AI587" i="87" s="1"/>
  <c r="AJ587" i="87" s="1"/>
  <c r="AK587" i="87" s="1"/>
  <c r="AL587" i="87" s="1"/>
  <c r="AM587" i="87" s="1"/>
  <c r="AN587" i="87" s="1"/>
  <c r="AO587" i="87" s="1"/>
  <c r="AP587" i="87" s="1"/>
  <c r="AQ587" i="87" s="1"/>
  <c r="AR587" i="87" s="1"/>
  <c r="AS587" i="87" s="1"/>
  <c r="AT587" i="87" s="1"/>
  <c r="AU587" i="87" s="1"/>
  <c r="AV587" i="87" s="1"/>
  <c r="AW587" i="87" s="1"/>
  <c r="AX587" i="87" s="1"/>
  <c r="AY587" i="87" s="1"/>
  <c r="AZ587" i="87" s="1"/>
  <c r="BA587" i="87" s="1"/>
  <c r="X586" i="87"/>
  <c r="Y586" i="87" s="1"/>
  <c r="AA586" i="87"/>
  <c r="AB586" i="87" s="1"/>
  <c r="Q586" i="87"/>
  <c r="L564" i="74"/>
  <c r="Q565" i="74"/>
  <c r="K574" i="74"/>
  <c r="R575" i="74"/>
  <c r="M583" i="74"/>
  <c r="U583" i="74"/>
  <c r="CE585" i="74"/>
  <c r="S584" i="74"/>
  <c r="J584" i="74" s="1"/>
  <c r="V584" i="74"/>
  <c r="A584" i="74"/>
  <c r="Z586" i="74"/>
  <c r="BG586" i="74"/>
  <c r="BI586" i="74"/>
  <c r="BK586" i="74"/>
  <c r="BM586" i="74"/>
  <c r="BO586" i="74"/>
  <c r="BQ586" i="74"/>
  <c r="BS586" i="74"/>
  <c r="BU586" i="74"/>
  <c r="BW586" i="74"/>
  <c r="BY586" i="74"/>
  <c r="CA586" i="74"/>
  <c r="CC586" i="74"/>
  <c r="C586" i="74"/>
  <c r="N586" i="74" s="1"/>
  <c r="BH586" i="74"/>
  <c r="BJ586" i="74"/>
  <c r="BL586" i="74"/>
  <c r="BN586" i="74"/>
  <c r="BP586" i="74"/>
  <c r="BR586" i="74"/>
  <c r="BT586" i="74"/>
  <c r="BV586" i="74"/>
  <c r="BX586" i="74"/>
  <c r="BZ586" i="74"/>
  <c r="CB586" i="74"/>
  <c r="CD586" i="74"/>
  <c r="AD561" i="87" l="1"/>
  <c r="AC562" i="87"/>
  <c r="AG588" i="87"/>
  <c r="AH588" i="87" s="1"/>
  <c r="AI588" i="87" s="1"/>
  <c r="AJ588" i="87" s="1"/>
  <c r="AK588" i="87" s="1"/>
  <c r="AL588" i="87" s="1"/>
  <c r="AM588" i="87" s="1"/>
  <c r="AN588" i="87" s="1"/>
  <c r="AO588" i="87" s="1"/>
  <c r="AP588" i="87" s="1"/>
  <c r="AQ588" i="87" s="1"/>
  <c r="AR588" i="87" s="1"/>
  <c r="AS588" i="87" s="1"/>
  <c r="AT588" i="87" s="1"/>
  <c r="AU588" i="87" s="1"/>
  <c r="AV588" i="87" s="1"/>
  <c r="AW588" i="87" s="1"/>
  <c r="AX588" i="87" s="1"/>
  <c r="AY588" i="87" s="1"/>
  <c r="AZ588" i="87" s="1"/>
  <c r="BA588" i="87" s="1"/>
  <c r="V588" i="87"/>
  <c r="R588" i="87"/>
  <c r="K588" i="87"/>
  <c r="A588" i="87"/>
  <c r="W588" i="87"/>
  <c r="S588" i="87"/>
  <c r="L588" i="87"/>
  <c r="CE588" i="87"/>
  <c r="CC589" i="87"/>
  <c r="CA589" i="87"/>
  <c r="BY589" i="87"/>
  <c r="BW589" i="87"/>
  <c r="BU589" i="87"/>
  <c r="BS589" i="87"/>
  <c r="BQ589" i="87"/>
  <c r="BO589" i="87"/>
  <c r="BM589" i="87"/>
  <c r="BK589" i="87"/>
  <c r="BI589" i="87"/>
  <c r="BG589" i="87"/>
  <c r="AE589" i="87"/>
  <c r="CB589" i="87"/>
  <c r="BX589" i="87"/>
  <c r="BT589" i="87"/>
  <c r="BP589" i="87"/>
  <c r="BL589" i="87"/>
  <c r="BH589" i="87"/>
  <c r="P589" i="87"/>
  <c r="D589" i="87" s="1"/>
  <c r="C589" i="87"/>
  <c r="N589" i="87" s="1"/>
  <c r="B590" i="87"/>
  <c r="CD589" i="87"/>
  <c r="BZ589" i="87"/>
  <c r="BV589" i="87"/>
  <c r="BR589" i="87"/>
  <c r="BN589" i="87"/>
  <c r="BJ589" i="87"/>
  <c r="Z589" i="87"/>
  <c r="BB589" i="87" s="1"/>
  <c r="U587" i="87"/>
  <c r="J587" i="87"/>
  <c r="CF588" i="87"/>
  <c r="E588" i="87" s="1"/>
  <c r="T586" i="87"/>
  <c r="AA587" i="87"/>
  <c r="AB587" i="87" s="1"/>
  <c r="Q587" i="87"/>
  <c r="X587" i="87"/>
  <c r="Y587" i="87" s="1"/>
  <c r="K575" i="74"/>
  <c r="R576" i="74"/>
  <c r="CF585" i="74"/>
  <c r="E585" i="74" s="1"/>
  <c r="P585" i="74"/>
  <c r="D585" i="74" s="1"/>
  <c r="L565" i="74"/>
  <c r="Q566" i="74"/>
  <c r="CE586" i="74"/>
  <c r="P586" i="74" s="1"/>
  <c r="D586" i="74" s="1"/>
  <c r="Z587" i="74"/>
  <c r="BG587" i="74"/>
  <c r="BI587" i="74"/>
  <c r="BK587" i="74"/>
  <c r="BM587" i="74"/>
  <c r="BO587" i="74"/>
  <c r="BQ587" i="74"/>
  <c r="BS587" i="74"/>
  <c r="BU587" i="74"/>
  <c r="BW587" i="74"/>
  <c r="BY587" i="74"/>
  <c r="CA587" i="74"/>
  <c r="CC587" i="74"/>
  <c r="C587" i="74"/>
  <c r="N587" i="74" s="1"/>
  <c r="BH587" i="74"/>
  <c r="BJ587" i="74"/>
  <c r="BL587" i="74"/>
  <c r="BN587" i="74"/>
  <c r="BP587" i="74"/>
  <c r="BR587" i="74"/>
  <c r="BT587" i="74"/>
  <c r="BV587" i="74"/>
  <c r="BX587" i="74"/>
  <c r="BZ587" i="74"/>
  <c r="CB587" i="74"/>
  <c r="CD587" i="74"/>
  <c r="S585" i="74"/>
  <c r="J585" i="74" s="1"/>
  <c r="V585" i="74"/>
  <c r="A585" i="74"/>
  <c r="CF586" i="74"/>
  <c r="E586" i="74" s="1"/>
  <c r="M584" i="74"/>
  <c r="U584" i="74"/>
  <c r="AD562" i="87" l="1"/>
  <c r="AC563" i="87"/>
  <c r="W589" i="87"/>
  <c r="S589" i="87"/>
  <c r="L589" i="87"/>
  <c r="K589" i="87"/>
  <c r="V589" i="87"/>
  <c r="R589" i="87"/>
  <c r="A589" i="87"/>
  <c r="U588" i="87"/>
  <c r="J588" i="87"/>
  <c r="B591" i="87"/>
  <c r="CD590" i="87"/>
  <c r="CB590" i="87"/>
  <c r="BZ590" i="87"/>
  <c r="BX590" i="87"/>
  <c r="BV590" i="87"/>
  <c r="BT590" i="87"/>
  <c r="BR590" i="87"/>
  <c r="BP590" i="87"/>
  <c r="BN590" i="87"/>
  <c r="BL590" i="87"/>
  <c r="BJ590" i="87"/>
  <c r="BH590" i="87"/>
  <c r="Z590" i="87"/>
  <c r="BB590" i="87" s="1"/>
  <c r="P590" i="87"/>
  <c r="D590" i="87" s="1"/>
  <c r="C590" i="87"/>
  <c r="N590" i="87" s="1"/>
  <c r="CA590" i="87"/>
  <c r="BW590" i="87"/>
  <c r="BS590" i="87"/>
  <c r="BO590" i="87"/>
  <c r="BK590" i="87"/>
  <c r="BG590" i="87"/>
  <c r="AE590" i="87"/>
  <c r="CC590" i="87"/>
  <c r="BY590" i="87"/>
  <c r="BU590" i="87"/>
  <c r="BQ590" i="87"/>
  <c r="BM590" i="87"/>
  <c r="BI590" i="87"/>
  <c r="T587" i="87"/>
  <c r="CE589" i="87"/>
  <c r="CF589" i="87" s="1"/>
  <c r="E589" i="87" s="1"/>
  <c r="AG589" i="87"/>
  <c r="AH589" i="87" s="1"/>
  <c r="AI589" i="87" s="1"/>
  <c r="AJ589" i="87" s="1"/>
  <c r="AK589" i="87" s="1"/>
  <c r="AL589" i="87" s="1"/>
  <c r="AM589" i="87" s="1"/>
  <c r="AN589" i="87" s="1"/>
  <c r="AO589" i="87" s="1"/>
  <c r="AP589" i="87" s="1"/>
  <c r="AQ589" i="87" s="1"/>
  <c r="AR589" i="87" s="1"/>
  <c r="AS589" i="87" s="1"/>
  <c r="AT589" i="87" s="1"/>
  <c r="AU589" i="87" s="1"/>
  <c r="AV589" i="87" s="1"/>
  <c r="AW589" i="87" s="1"/>
  <c r="AX589" i="87" s="1"/>
  <c r="AY589" i="87" s="1"/>
  <c r="AZ589" i="87" s="1"/>
  <c r="BA589" i="87" s="1"/>
  <c r="X588" i="87"/>
  <c r="Y588" i="87" s="1"/>
  <c r="AA588" i="87"/>
  <c r="AB588" i="87" s="1"/>
  <c r="Q588" i="87"/>
  <c r="L566" i="74"/>
  <c r="Q567" i="74"/>
  <c r="K576" i="74"/>
  <c r="R577" i="74"/>
  <c r="M585" i="74"/>
  <c r="U585" i="74"/>
  <c r="S586" i="74"/>
  <c r="J586" i="74" s="1"/>
  <c r="V586" i="74"/>
  <c r="A586" i="74"/>
  <c r="CE587" i="74"/>
  <c r="Z588" i="74"/>
  <c r="BG588" i="74"/>
  <c r="BI588" i="74"/>
  <c r="BK588" i="74"/>
  <c r="BM588" i="74"/>
  <c r="BO588" i="74"/>
  <c r="BQ588" i="74"/>
  <c r="BS588" i="74"/>
  <c r="BU588" i="74"/>
  <c r="BW588" i="74"/>
  <c r="BY588" i="74"/>
  <c r="CA588" i="74"/>
  <c r="CC588" i="74"/>
  <c r="C588" i="74"/>
  <c r="N588" i="74" s="1"/>
  <c r="BH588" i="74"/>
  <c r="BJ588" i="74"/>
  <c r="BL588" i="74"/>
  <c r="BN588" i="74"/>
  <c r="BP588" i="74"/>
  <c r="BR588" i="74"/>
  <c r="BT588" i="74"/>
  <c r="BV588" i="74"/>
  <c r="BX588" i="74"/>
  <c r="BZ588" i="74"/>
  <c r="CB588" i="74"/>
  <c r="CD588" i="74"/>
  <c r="AD563" i="87" l="1"/>
  <c r="AC564" i="87"/>
  <c r="T588" i="87"/>
  <c r="U589" i="87"/>
  <c r="J589" i="87"/>
  <c r="AG590" i="87"/>
  <c r="AH590" i="87" s="1"/>
  <c r="AI590" i="87" s="1"/>
  <c r="AJ590" i="87" s="1"/>
  <c r="AK590" i="87" s="1"/>
  <c r="AL590" i="87" s="1"/>
  <c r="AM590" i="87" s="1"/>
  <c r="AN590" i="87" s="1"/>
  <c r="AO590" i="87" s="1"/>
  <c r="AP590" i="87" s="1"/>
  <c r="AQ590" i="87" s="1"/>
  <c r="AR590" i="87" s="1"/>
  <c r="AS590" i="87" s="1"/>
  <c r="AT590" i="87" s="1"/>
  <c r="AU590" i="87" s="1"/>
  <c r="AV590" i="87" s="1"/>
  <c r="AW590" i="87" s="1"/>
  <c r="AX590" i="87" s="1"/>
  <c r="AY590" i="87" s="1"/>
  <c r="AZ590" i="87" s="1"/>
  <c r="BA590" i="87" s="1"/>
  <c r="V590" i="87"/>
  <c r="R590" i="87"/>
  <c r="K590" i="87"/>
  <c r="A590" i="87"/>
  <c r="W590" i="87"/>
  <c r="S590" i="87"/>
  <c r="L590" i="87"/>
  <c r="CE590" i="87"/>
  <c r="CF590" i="87" s="1"/>
  <c r="E590" i="87" s="1"/>
  <c r="CC591" i="87"/>
  <c r="CA591" i="87"/>
  <c r="BY591" i="87"/>
  <c r="BW591" i="87"/>
  <c r="BU591" i="87"/>
  <c r="BS591" i="87"/>
  <c r="BQ591" i="87"/>
  <c r="BO591" i="87"/>
  <c r="BM591" i="87"/>
  <c r="BK591" i="87"/>
  <c r="BI591" i="87"/>
  <c r="BG591" i="87"/>
  <c r="AE591" i="87"/>
  <c r="B592" i="87"/>
  <c r="CD591" i="87"/>
  <c r="CB591" i="87"/>
  <c r="BZ591" i="87"/>
  <c r="BX591" i="87"/>
  <c r="BV591" i="87"/>
  <c r="BT591" i="87"/>
  <c r="BR591" i="87"/>
  <c r="BP591" i="87"/>
  <c r="BN591" i="87"/>
  <c r="BL591" i="87"/>
  <c r="BH591" i="87"/>
  <c r="P591" i="87"/>
  <c r="D591" i="87" s="1"/>
  <c r="C591" i="87"/>
  <c r="N591" i="87" s="1"/>
  <c r="BJ591" i="87"/>
  <c r="Z591" i="87"/>
  <c r="BB591" i="87" s="1"/>
  <c r="AA589" i="87"/>
  <c r="AB589" i="87" s="1"/>
  <c r="Q589" i="87"/>
  <c r="X589" i="87"/>
  <c r="Y589" i="87" s="1"/>
  <c r="BB581" i="74"/>
  <c r="BB580" i="74" s="1"/>
  <c r="BB579" i="74" s="1"/>
  <c r="BB578" i="74" s="1"/>
  <c r="BB577" i="74" s="1"/>
  <c r="BB576" i="74" s="1"/>
  <c r="BB575" i="74" s="1"/>
  <c r="CF587" i="74"/>
  <c r="E587" i="74" s="1"/>
  <c r="P587" i="74"/>
  <c r="D587" i="74" s="1"/>
  <c r="V587" i="74" s="1"/>
  <c r="K577" i="74"/>
  <c r="R578" i="74"/>
  <c r="L567" i="74"/>
  <c r="Q568" i="74"/>
  <c r="CE588" i="74"/>
  <c r="P588" i="74" s="1"/>
  <c r="D588" i="74" s="1"/>
  <c r="Z589" i="74"/>
  <c r="BG589" i="74"/>
  <c r="BI589" i="74"/>
  <c r="BK589" i="74"/>
  <c r="BM589" i="74"/>
  <c r="BO589" i="74"/>
  <c r="BQ589" i="74"/>
  <c r="BS589" i="74"/>
  <c r="BU589" i="74"/>
  <c r="BW589" i="74"/>
  <c r="BY589" i="74"/>
  <c r="CA589" i="74"/>
  <c r="CC589" i="74"/>
  <c r="C589" i="74"/>
  <c r="N589" i="74" s="1"/>
  <c r="BH589" i="74"/>
  <c r="BJ589" i="74"/>
  <c r="BL589" i="74"/>
  <c r="BN589" i="74"/>
  <c r="BP589" i="74"/>
  <c r="BR589" i="74"/>
  <c r="BT589" i="74"/>
  <c r="BV589" i="74"/>
  <c r="BX589" i="74"/>
  <c r="BZ589" i="74"/>
  <c r="CB589" i="74"/>
  <c r="CD589" i="74"/>
  <c r="S587" i="74"/>
  <c r="J587" i="74" s="1"/>
  <c r="M586" i="74"/>
  <c r="U586" i="74"/>
  <c r="AD564" i="87" l="1"/>
  <c r="AC565" i="87"/>
  <c r="W591" i="87"/>
  <c r="S591" i="87"/>
  <c r="L591" i="87"/>
  <c r="K591" i="87"/>
  <c r="V591" i="87"/>
  <c r="R591" i="87"/>
  <c r="A591" i="87"/>
  <c r="CF591" i="87"/>
  <c r="E591" i="87" s="1"/>
  <c r="CE591" i="87"/>
  <c r="AG591" i="87"/>
  <c r="AH591" i="87" s="1"/>
  <c r="AI591" i="87" s="1"/>
  <c r="AJ591" i="87" s="1"/>
  <c r="AK591" i="87" s="1"/>
  <c r="AL591" i="87" s="1"/>
  <c r="AM591" i="87" s="1"/>
  <c r="AN591" i="87" s="1"/>
  <c r="AO591" i="87" s="1"/>
  <c r="AP591" i="87" s="1"/>
  <c r="AQ591" i="87" s="1"/>
  <c r="AR591" i="87" s="1"/>
  <c r="AS591" i="87" s="1"/>
  <c r="AT591" i="87" s="1"/>
  <c r="AU591" i="87" s="1"/>
  <c r="AV591" i="87" s="1"/>
  <c r="AW591" i="87" s="1"/>
  <c r="AX591" i="87" s="1"/>
  <c r="AY591" i="87" s="1"/>
  <c r="AZ591" i="87" s="1"/>
  <c r="BA591" i="87" s="1"/>
  <c r="X590" i="87"/>
  <c r="Y590" i="87" s="1"/>
  <c r="AA590" i="87"/>
  <c r="AB590" i="87" s="1"/>
  <c r="Q590" i="87"/>
  <c r="B593" i="87"/>
  <c r="CD592" i="87"/>
  <c r="CB592" i="87"/>
  <c r="BZ592" i="87"/>
  <c r="BX592" i="87"/>
  <c r="BV592" i="87"/>
  <c r="BT592" i="87"/>
  <c r="BR592" i="87"/>
  <c r="BP592" i="87"/>
  <c r="BN592" i="87"/>
  <c r="BL592" i="87"/>
  <c r="BJ592" i="87"/>
  <c r="BH592" i="87"/>
  <c r="Z592" i="87"/>
  <c r="BB592" i="87" s="1"/>
  <c r="P592" i="87"/>
  <c r="D592" i="87" s="1"/>
  <c r="C592" i="87"/>
  <c r="N592" i="87" s="1"/>
  <c r="CC592" i="87"/>
  <c r="CA592" i="87"/>
  <c r="BY592" i="87"/>
  <c r="BW592" i="87"/>
  <c r="BU592" i="87"/>
  <c r="BS592" i="87"/>
  <c r="BQ592" i="87"/>
  <c r="BO592" i="87"/>
  <c r="BM592" i="87"/>
  <c r="BK592" i="87"/>
  <c r="BI592" i="87"/>
  <c r="BG592" i="87"/>
  <c r="AE592" i="87"/>
  <c r="U590" i="87"/>
  <c r="J590" i="87"/>
  <c r="T589" i="87"/>
  <c r="A587" i="74"/>
  <c r="CF588" i="74"/>
  <c r="E588" i="74" s="1"/>
  <c r="L568" i="74"/>
  <c r="Q569" i="74"/>
  <c r="K578" i="74"/>
  <c r="R579" i="74"/>
  <c r="W587" i="74"/>
  <c r="X587" i="74" s="1"/>
  <c r="Y587" i="74" s="1"/>
  <c r="S588" i="74"/>
  <c r="J588" i="74" s="1"/>
  <c r="V588" i="74"/>
  <c r="W588" i="74" s="1"/>
  <c r="X588" i="74" s="1"/>
  <c r="Y588" i="74" s="1"/>
  <c r="A588" i="74"/>
  <c r="M587" i="74"/>
  <c r="U587" i="74"/>
  <c r="AA587" i="74"/>
  <c r="AB587" i="74" s="1"/>
  <c r="CE589" i="74"/>
  <c r="Z590" i="74"/>
  <c r="BG590" i="74"/>
  <c r="BI590" i="74"/>
  <c r="BK590" i="74"/>
  <c r="BM590" i="74"/>
  <c r="BO590" i="74"/>
  <c r="BQ590" i="74"/>
  <c r="BS590" i="74"/>
  <c r="BU590" i="74"/>
  <c r="BW590" i="74"/>
  <c r="BY590" i="74"/>
  <c r="CA590" i="74"/>
  <c r="CC590" i="74"/>
  <c r="C590" i="74"/>
  <c r="N590" i="74" s="1"/>
  <c r="BH590" i="74"/>
  <c r="BJ590" i="74"/>
  <c r="BL590" i="74"/>
  <c r="BN590" i="74"/>
  <c r="BP590" i="74"/>
  <c r="BR590" i="74"/>
  <c r="BT590" i="74"/>
  <c r="BV590" i="74"/>
  <c r="BX590" i="74"/>
  <c r="BZ590" i="74"/>
  <c r="CB590" i="74"/>
  <c r="CD590" i="74"/>
  <c r="AD565" i="87" l="1"/>
  <c r="AC566" i="87"/>
  <c r="AG592" i="87"/>
  <c r="AH592" i="87" s="1"/>
  <c r="AI592" i="87" s="1"/>
  <c r="AJ592" i="87" s="1"/>
  <c r="AK592" i="87" s="1"/>
  <c r="AL592" i="87" s="1"/>
  <c r="AM592" i="87" s="1"/>
  <c r="AN592" i="87" s="1"/>
  <c r="AO592" i="87" s="1"/>
  <c r="AP592" i="87" s="1"/>
  <c r="AQ592" i="87" s="1"/>
  <c r="AR592" i="87" s="1"/>
  <c r="AS592" i="87" s="1"/>
  <c r="AT592" i="87" s="1"/>
  <c r="AU592" i="87" s="1"/>
  <c r="AV592" i="87" s="1"/>
  <c r="AW592" i="87" s="1"/>
  <c r="AX592" i="87" s="1"/>
  <c r="AY592" i="87" s="1"/>
  <c r="AZ592" i="87" s="1"/>
  <c r="BA592" i="87" s="1"/>
  <c r="V592" i="87"/>
  <c r="R592" i="87"/>
  <c r="K592" i="87"/>
  <c r="A592" i="87"/>
  <c r="W592" i="87"/>
  <c r="S592" i="87"/>
  <c r="L592" i="87"/>
  <c r="CE592" i="87"/>
  <c r="B594" i="87"/>
  <c r="CD593" i="87"/>
  <c r="CB593" i="87"/>
  <c r="BZ593" i="87"/>
  <c r="CC593" i="87"/>
  <c r="BY593" i="87"/>
  <c r="BW593" i="87"/>
  <c r="BU593" i="87"/>
  <c r="BS593" i="87"/>
  <c r="BQ593" i="87"/>
  <c r="BO593" i="87"/>
  <c r="BM593" i="87"/>
  <c r="BK593" i="87"/>
  <c r="BI593" i="87"/>
  <c r="BG593" i="87"/>
  <c r="AE593" i="87"/>
  <c r="CA593" i="87"/>
  <c r="BX593" i="87"/>
  <c r="BV593" i="87"/>
  <c r="BT593" i="87"/>
  <c r="BR593" i="87"/>
  <c r="BP593" i="87"/>
  <c r="BN593" i="87"/>
  <c r="BL593" i="87"/>
  <c r="BJ593" i="87"/>
  <c r="BH593" i="87"/>
  <c r="CE593" i="87" s="1"/>
  <c r="Z593" i="87"/>
  <c r="BB593" i="87" s="1"/>
  <c r="P593" i="87"/>
  <c r="D593" i="87" s="1"/>
  <c r="C593" i="87"/>
  <c r="N593" i="87" s="1"/>
  <c r="AA591" i="87"/>
  <c r="AB591" i="87" s="1"/>
  <c r="Q591" i="87"/>
  <c r="X591" i="87"/>
  <c r="Y591" i="87" s="1"/>
  <c r="T590" i="87"/>
  <c r="CF592" i="87"/>
  <c r="E592" i="87" s="1"/>
  <c r="U591" i="87"/>
  <c r="J591" i="87"/>
  <c r="CF589" i="74"/>
  <c r="E589" i="74" s="1"/>
  <c r="P589" i="74"/>
  <c r="D589" i="74" s="1"/>
  <c r="S589" i="74" s="1"/>
  <c r="J589" i="74" s="1"/>
  <c r="W582" i="74"/>
  <c r="W583" i="74"/>
  <c r="W584" i="74"/>
  <c r="W586" i="74"/>
  <c r="K579" i="74"/>
  <c r="R580" i="74"/>
  <c r="L569" i="74"/>
  <c r="Q570" i="74"/>
  <c r="W585" i="74"/>
  <c r="CE590" i="74"/>
  <c r="P590" i="74" s="1"/>
  <c r="D590" i="74" s="1"/>
  <c r="Z591" i="74"/>
  <c r="BG591" i="74"/>
  <c r="BI591" i="74"/>
  <c r="BK591" i="74"/>
  <c r="BM591" i="74"/>
  <c r="BO591" i="74"/>
  <c r="BQ591" i="74"/>
  <c r="BS591" i="74"/>
  <c r="BU591" i="74"/>
  <c r="BW591" i="74"/>
  <c r="BY591" i="74"/>
  <c r="CA591" i="74"/>
  <c r="CC591" i="74"/>
  <c r="C591" i="74"/>
  <c r="N591" i="74" s="1"/>
  <c r="BH591" i="74"/>
  <c r="BJ591" i="74"/>
  <c r="BL591" i="74"/>
  <c r="BN591" i="74"/>
  <c r="BP591" i="74"/>
  <c r="BR591" i="74"/>
  <c r="BT591" i="74"/>
  <c r="BV591" i="74"/>
  <c r="BX591" i="74"/>
  <c r="BZ591" i="74"/>
  <c r="CB591" i="74"/>
  <c r="CD591" i="74"/>
  <c r="V589" i="74"/>
  <c r="AA588" i="74"/>
  <c r="AB588" i="74" s="1"/>
  <c r="M588" i="74"/>
  <c r="U588" i="74"/>
  <c r="AD566" i="87" l="1"/>
  <c r="AC567" i="87"/>
  <c r="W593" i="87"/>
  <c r="S593" i="87"/>
  <c r="L593" i="87"/>
  <c r="V593" i="87"/>
  <c r="R593" i="87"/>
  <c r="K593" i="87"/>
  <c r="A593" i="87"/>
  <c r="AG593" i="87"/>
  <c r="AH593" i="87" s="1"/>
  <c r="AI593" i="87" s="1"/>
  <c r="AJ593" i="87" s="1"/>
  <c r="AK593" i="87" s="1"/>
  <c r="AL593" i="87" s="1"/>
  <c r="AM593" i="87" s="1"/>
  <c r="AN593" i="87" s="1"/>
  <c r="AO593" i="87" s="1"/>
  <c r="AP593" i="87" s="1"/>
  <c r="AQ593" i="87" s="1"/>
  <c r="AR593" i="87" s="1"/>
  <c r="AS593" i="87" s="1"/>
  <c r="AT593" i="87" s="1"/>
  <c r="AU593" i="87" s="1"/>
  <c r="AV593" i="87" s="1"/>
  <c r="AW593" i="87" s="1"/>
  <c r="AX593" i="87" s="1"/>
  <c r="AY593" i="87" s="1"/>
  <c r="AZ593" i="87" s="1"/>
  <c r="BA593" i="87" s="1"/>
  <c r="U592" i="87"/>
  <c r="J592" i="87"/>
  <c r="T591" i="87"/>
  <c r="CF593" i="87"/>
  <c r="E593" i="87" s="1"/>
  <c r="CC594" i="87"/>
  <c r="CA594" i="87"/>
  <c r="BY594" i="87"/>
  <c r="BW594" i="87"/>
  <c r="BU594" i="87"/>
  <c r="BS594" i="87"/>
  <c r="BQ594" i="87"/>
  <c r="BO594" i="87"/>
  <c r="BM594" i="87"/>
  <c r="BK594" i="87"/>
  <c r="BI594" i="87"/>
  <c r="BG594" i="87"/>
  <c r="AE594" i="87"/>
  <c r="B595" i="87"/>
  <c r="CD594" i="87"/>
  <c r="BZ594" i="87"/>
  <c r="BV594" i="87"/>
  <c r="BR594" i="87"/>
  <c r="BN594" i="87"/>
  <c r="BJ594" i="87"/>
  <c r="Z594" i="87"/>
  <c r="BB594" i="87" s="1"/>
  <c r="CB594" i="87"/>
  <c r="BX594" i="87"/>
  <c r="BT594" i="87"/>
  <c r="BP594" i="87"/>
  <c r="BL594" i="87"/>
  <c r="BH594" i="87"/>
  <c r="P594" i="87"/>
  <c r="D594" i="87" s="1"/>
  <c r="C594" i="87"/>
  <c r="N594" i="87" s="1"/>
  <c r="X592" i="87"/>
  <c r="Y592" i="87" s="1"/>
  <c r="AA592" i="87"/>
  <c r="AB592" i="87" s="1"/>
  <c r="Q592" i="87"/>
  <c r="CF590" i="74"/>
  <c r="E590" i="74" s="1"/>
  <c r="A589" i="74"/>
  <c r="L570" i="74"/>
  <c r="Q571" i="74"/>
  <c r="K580" i="74"/>
  <c r="R581" i="74"/>
  <c r="X586" i="74"/>
  <c r="Y586" i="74" s="1"/>
  <c r="AA586" i="74"/>
  <c r="AB586" i="74" s="1"/>
  <c r="X583" i="74"/>
  <c r="Y583" i="74" s="1"/>
  <c r="AA583" i="74"/>
  <c r="AB583" i="74" s="1"/>
  <c r="X585" i="74"/>
  <c r="Y585" i="74" s="1"/>
  <c r="AA585" i="74"/>
  <c r="AB585" i="74" s="1"/>
  <c r="X584" i="74"/>
  <c r="Y584" i="74" s="1"/>
  <c r="AA584" i="74"/>
  <c r="AB584" i="74" s="1"/>
  <c r="X582" i="74"/>
  <c r="Y582" i="74" s="1"/>
  <c r="AA582" i="74"/>
  <c r="AB582" i="74" s="1"/>
  <c r="M589" i="74"/>
  <c r="U589" i="74"/>
  <c r="S590" i="74"/>
  <c r="J590" i="74" s="1"/>
  <c r="V590" i="74"/>
  <c r="A590" i="74"/>
  <c r="CE591" i="74"/>
  <c r="Z592" i="74"/>
  <c r="BG592" i="74"/>
  <c r="BI592" i="74"/>
  <c r="BK592" i="74"/>
  <c r="BM592" i="74"/>
  <c r="BO592" i="74"/>
  <c r="BQ592" i="74"/>
  <c r="BS592" i="74"/>
  <c r="BU592" i="74"/>
  <c r="BW592" i="74"/>
  <c r="BY592" i="74"/>
  <c r="CA592" i="74"/>
  <c r="CC592" i="74"/>
  <c r="C592" i="74"/>
  <c r="N592" i="74" s="1"/>
  <c r="BH592" i="74"/>
  <c r="BJ592" i="74"/>
  <c r="BL592" i="74"/>
  <c r="BN592" i="74"/>
  <c r="BP592" i="74"/>
  <c r="BR592" i="74"/>
  <c r="BT592" i="74"/>
  <c r="BV592" i="74"/>
  <c r="BX592" i="74"/>
  <c r="BZ592" i="74"/>
  <c r="CB592" i="74"/>
  <c r="CD592" i="74"/>
  <c r="AD567" i="87" l="1"/>
  <c r="AC568" i="87"/>
  <c r="W594" i="87"/>
  <c r="S594" i="87"/>
  <c r="L594" i="87"/>
  <c r="V594" i="87"/>
  <c r="R594" i="87"/>
  <c r="A594" i="87"/>
  <c r="K594" i="87"/>
  <c r="B596" i="87"/>
  <c r="CD595" i="87"/>
  <c r="CB595" i="87"/>
  <c r="BZ595" i="87"/>
  <c r="BX595" i="87"/>
  <c r="BV595" i="87"/>
  <c r="BT595" i="87"/>
  <c r="BR595" i="87"/>
  <c r="BP595" i="87"/>
  <c r="BN595" i="87"/>
  <c r="BL595" i="87"/>
  <c r="BJ595" i="87"/>
  <c r="BH595" i="87"/>
  <c r="Z595" i="87"/>
  <c r="BB595" i="87" s="1"/>
  <c r="P595" i="87"/>
  <c r="D595" i="87" s="1"/>
  <c r="C595" i="87"/>
  <c r="N595" i="87" s="1"/>
  <c r="CA595" i="87"/>
  <c r="BW595" i="87"/>
  <c r="BS595" i="87"/>
  <c r="BO595" i="87"/>
  <c r="BK595" i="87"/>
  <c r="BG595" i="87"/>
  <c r="BY595" i="87"/>
  <c r="BQ595" i="87"/>
  <c r="BI595" i="87"/>
  <c r="CC595" i="87"/>
  <c r="BU595" i="87"/>
  <c r="BM595" i="87"/>
  <c r="AE595" i="87"/>
  <c r="CF594" i="87"/>
  <c r="E594" i="87" s="1"/>
  <c r="U593" i="87"/>
  <c r="J593" i="87"/>
  <c r="CE594" i="87"/>
  <c r="AG594" i="87"/>
  <c r="AH594" i="87" s="1"/>
  <c r="AI594" i="87" s="1"/>
  <c r="AJ594" i="87" s="1"/>
  <c r="AK594" i="87" s="1"/>
  <c r="AL594" i="87" s="1"/>
  <c r="AM594" i="87" s="1"/>
  <c r="AN594" i="87" s="1"/>
  <c r="AO594" i="87" s="1"/>
  <c r="AP594" i="87" s="1"/>
  <c r="AQ594" i="87" s="1"/>
  <c r="AR594" i="87" s="1"/>
  <c r="AS594" i="87" s="1"/>
  <c r="AT594" i="87" s="1"/>
  <c r="AU594" i="87" s="1"/>
  <c r="AV594" i="87" s="1"/>
  <c r="AW594" i="87" s="1"/>
  <c r="AX594" i="87" s="1"/>
  <c r="AY594" i="87" s="1"/>
  <c r="AZ594" i="87" s="1"/>
  <c r="BA594" i="87" s="1"/>
  <c r="T592" i="87"/>
  <c r="AA593" i="87"/>
  <c r="AB593" i="87" s="1"/>
  <c r="Q593" i="87"/>
  <c r="X593" i="87"/>
  <c r="Y593" i="87" s="1"/>
  <c r="CF591" i="74"/>
  <c r="E591" i="74" s="1"/>
  <c r="P591" i="74"/>
  <c r="D591" i="74" s="1"/>
  <c r="V591" i="74" s="1"/>
  <c r="K581" i="74"/>
  <c r="R582" i="74"/>
  <c r="L571" i="74"/>
  <c r="Q572" i="74"/>
  <c r="CE592" i="74"/>
  <c r="P592" i="74" s="1"/>
  <c r="D592" i="74" s="1"/>
  <c r="Z593" i="74"/>
  <c r="BG593" i="74"/>
  <c r="BI593" i="74"/>
  <c r="BK593" i="74"/>
  <c r="BM593" i="74"/>
  <c r="BO593" i="74"/>
  <c r="BQ593" i="74"/>
  <c r="BS593" i="74"/>
  <c r="BU593" i="74"/>
  <c r="BW593" i="74"/>
  <c r="BY593" i="74"/>
  <c r="CA593" i="74"/>
  <c r="CC593" i="74"/>
  <c r="C593" i="74"/>
  <c r="N593" i="74" s="1"/>
  <c r="BH593" i="74"/>
  <c r="BJ593" i="74"/>
  <c r="BL593" i="74"/>
  <c r="BN593" i="74"/>
  <c r="BP593" i="74"/>
  <c r="BR593" i="74"/>
  <c r="BT593" i="74"/>
  <c r="BV593" i="74"/>
  <c r="BX593" i="74"/>
  <c r="BZ593" i="74"/>
  <c r="CB593" i="74"/>
  <c r="CD593" i="74"/>
  <c r="S591" i="74"/>
  <c r="J591" i="74" s="1"/>
  <c r="A591" i="74"/>
  <c r="M590" i="74"/>
  <c r="U590" i="74"/>
  <c r="AD568" i="87" l="1"/>
  <c r="AC569" i="87"/>
  <c r="AG595" i="87"/>
  <c r="AH595" i="87" s="1"/>
  <c r="AI595" i="87" s="1"/>
  <c r="AJ595" i="87" s="1"/>
  <c r="AK595" i="87" s="1"/>
  <c r="AL595" i="87" s="1"/>
  <c r="AM595" i="87" s="1"/>
  <c r="AN595" i="87" s="1"/>
  <c r="AO595" i="87" s="1"/>
  <c r="AP595" i="87" s="1"/>
  <c r="AQ595" i="87" s="1"/>
  <c r="AR595" i="87" s="1"/>
  <c r="AS595" i="87" s="1"/>
  <c r="AT595" i="87" s="1"/>
  <c r="AU595" i="87" s="1"/>
  <c r="AV595" i="87" s="1"/>
  <c r="AW595" i="87" s="1"/>
  <c r="AX595" i="87" s="1"/>
  <c r="AY595" i="87" s="1"/>
  <c r="AZ595" i="87" s="1"/>
  <c r="BA595" i="87" s="1"/>
  <c r="V595" i="87"/>
  <c r="R595" i="87"/>
  <c r="K595" i="87"/>
  <c r="A595" i="87"/>
  <c r="W595" i="87"/>
  <c r="S595" i="87"/>
  <c r="L595" i="87"/>
  <c r="CE595" i="87"/>
  <c r="CC596" i="87"/>
  <c r="CA596" i="87"/>
  <c r="BY596" i="87"/>
  <c r="BW596" i="87"/>
  <c r="BU596" i="87"/>
  <c r="BS596" i="87"/>
  <c r="BQ596" i="87"/>
  <c r="BO596" i="87"/>
  <c r="BM596" i="87"/>
  <c r="BK596" i="87"/>
  <c r="BI596" i="87"/>
  <c r="BG596" i="87"/>
  <c r="AE596" i="87"/>
  <c r="CB596" i="87"/>
  <c r="BX596" i="87"/>
  <c r="BT596" i="87"/>
  <c r="BP596" i="87"/>
  <c r="BL596" i="87"/>
  <c r="BH596" i="87"/>
  <c r="P596" i="87"/>
  <c r="D596" i="87" s="1"/>
  <c r="C596" i="87"/>
  <c r="N596" i="87" s="1"/>
  <c r="CD596" i="87"/>
  <c r="BV596" i="87"/>
  <c r="BN596" i="87"/>
  <c r="B597" i="87"/>
  <c r="BZ596" i="87"/>
  <c r="BR596" i="87"/>
  <c r="BJ596" i="87"/>
  <c r="Z596" i="87"/>
  <c r="BB596" i="87" s="1"/>
  <c r="U594" i="87"/>
  <c r="J594" i="87"/>
  <c r="T593" i="87"/>
  <c r="CF595" i="87"/>
  <c r="E595" i="87" s="1"/>
  <c r="AA594" i="87"/>
  <c r="AB594" i="87" s="1"/>
  <c r="Q594" i="87"/>
  <c r="X594" i="87"/>
  <c r="Y594" i="87" s="1"/>
  <c r="CF592" i="74"/>
  <c r="E592" i="74" s="1"/>
  <c r="L572" i="74"/>
  <c r="Q573" i="74"/>
  <c r="K582" i="74"/>
  <c r="R583" i="74"/>
  <c r="S592" i="74"/>
  <c r="J592" i="74" s="1"/>
  <c r="V592" i="74"/>
  <c r="A592" i="74"/>
  <c r="M591" i="74"/>
  <c r="U591" i="74"/>
  <c r="CE593" i="74"/>
  <c r="Z594" i="74"/>
  <c r="BG594" i="74"/>
  <c r="BI594" i="74"/>
  <c r="BK594" i="74"/>
  <c r="BM594" i="74"/>
  <c r="BO594" i="74"/>
  <c r="BQ594" i="74"/>
  <c r="BS594" i="74"/>
  <c r="BU594" i="74"/>
  <c r="BW594" i="74"/>
  <c r="BY594" i="74"/>
  <c r="CA594" i="74"/>
  <c r="CC594" i="74"/>
  <c r="C594" i="74"/>
  <c r="N594" i="74" s="1"/>
  <c r="BH594" i="74"/>
  <c r="BJ594" i="74"/>
  <c r="BL594" i="74"/>
  <c r="BN594" i="74"/>
  <c r="BP594" i="74"/>
  <c r="BR594" i="74"/>
  <c r="BT594" i="74"/>
  <c r="BV594" i="74"/>
  <c r="BX594" i="74"/>
  <c r="BZ594" i="74"/>
  <c r="CB594" i="74"/>
  <c r="CD594" i="74"/>
  <c r="AD569" i="87" l="1"/>
  <c r="AC570" i="87"/>
  <c r="W596" i="87"/>
  <c r="S596" i="87"/>
  <c r="L596" i="87"/>
  <c r="K596" i="87"/>
  <c r="V596" i="87"/>
  <c r="A596" i="87"/>
  <c r="R596" i="87"/>
  <c r="U595" i="87"/>
  <c r="J595" i="87"/>
  <c r="T594" i="87"/>
  <c r="B598" i="87"/>
  <c r="CD597" i="87"/>
  <c r="CB597" i="87"/>
  <c r="BZ597" i="87"/>
  <c r="BX597" i="87"/>
  <c r="BV597" i="87"/>
  <c r="BT597" i="87"/>
  <c r="BR597" i="87"/>
  <c r="BP597" i="87"/>
  <c r="BN597" i="87"/>
  <c r="BL597" i="87"/>
  <c r="BJ597" i="87"/>
  <c r="BH597" i="87"/>
  <c r="Z597" i="87"/>
  <c r="BB597" i="87" s="1"/>
  <c r="P597" i="87"/>
  <c r="D597" i="87" s="1"/>
  <c r="C597" i="87"/>
  <c r="N597" i="87" s="1"/>
  <c r="CA597" i="87"/>
  <c r="BW597" i="87"/>
  <c r="BS597" i="87"/>
  <c r="BO597" i="87"/>
  <c r="BK597" i="87"/>
  <c r="BG597" i="87"/>
  <c r="AE597" i="87"/>
  <c r="BY597" i="87"/>
  <c r="BQ597" i="87"/>
  <c r="BI597" i="87"/>
  <c r="CC597" i="87"/>
  <c r="BU597" i="87"/>
  <c r="BM597" i="87"/>
  <c r="CE596" i="87"/>
  <c r="CF596" i="87" s="1"/>
  <c r="E596" i="87" s="1"/>
  <c r="AG596" i="87"/>
  <c r="AH596" i="87" s="1"/>
  <c r="AI596" i="87" s="1"/>
  <c r="AJ596" i="87" s="1"/>
  <c r="AK596" i="87" s="1"/>
  <c r="AL596" i="87" s="1"/>
  <c r="AM596" i="87" s="1"/>
  <c r="AN596" i="87" s="1"/>
  <c r="AO596" i="87" s="1"/>
  <c r="AP596" i="87" s="1"/>
  <c r="AQ596" i="87" s="1"/>
  <c r="AR596" i="87" s="1"/>
  <c r="AS596" i="87" s="1"/>
  <c r="AT596" i="87" s="1"/>
  <c r="AU596" i="87" s="1"/>
  <c r="AV596" i="87" s="1"/>
  <c r="AW596" i="87" s="1"/>
  <c r="AX596" i="87" s="1"/>
  <c r="AY596" i="87" s="1"/>
  <c r="AZ596" i="87" s="1"/>
  <c r="BA596" i="87" s="1"/>
  <c r="X595" i="87"/>
  <c r="Y595" i="87" s="1"/>
  <c r="Q595" i="87"/>
  <c r="AA595" i="87"/>
  <c r="AB595" i="87" s="1"/>
  <c r="CF593" i="74"/>
  <c r="E593" i="74" s="1"/>
  <c r="P593" i="74"/>
  <c r="D593" i="74" s="1"/>
  <c r="V593" i="74" s="1"/>
  <c r="K583" i="74"/>
  <c r="R584" i="74"/>
  <c r="L573" i="74"/>
  <c r="Q574" i="74"/>
  <c r="CE594" i="74"/>
  <c r="P594" i="74" s="1"/>
  <c r="D594" i="74" s="1"/>
  <c r="Z595" i="74"/>
  <c r="BG595" i="74"/>
  <c r="BI595" i="74"/>
  <c r="BK595" i="74"/>
  <c r="BM595" i="74"/>
  <c r="BO595" i="74"/>
  <c r="BQ595" i="74"/>
  <c r="BS595" i="74"/>
  <c r="BU595" i="74"/>
  <c r="BW595" i="74"/>
  <c r="BY595" i="74"/>
  <c r="CA595" i="74"/>
  <c r="CC595" i="74"/>
  <c r="C595" i="74"/>
  <c r="N595" i="74" s="1"/>
  <c r="BH595" i="74"/>
  <c r="BJ595" i="74"/>
  <c r="BL595" i="74"/>
  <c r="BN595" i="74"/>
  <c r="BP595" i="74"/>
  <c r="BR595" i="74"/>
  <c r="BT595" i="74"/>
  <c r="BV595" i="74"/>
  <c r="BX595" i="74"/>
  <c r="BZ595" i="74"/>
  <c r="CB595" i="74"/>
  <c r="CD595" i="74"/>
  <c r="S593" i="74"/>
  <c r="J593" i="74" s="1"/>
  <c r="A593" i="74"/>
  <c r="CF594" i="74"/>
  <c r="E594" i="74" s="1"/>
  <c r="M592" i="74"/>
  <c r="U592" i="74"/>
  <c r="AD570" i="87" l="1"/>
  <c r="AC571" i="87"/>
  <c r="T595" i="87"/>
  <c r="U596" i="87"/>
  <c r="J596" i="87"/>
  <c r="AG597" i="87"/>
  <c r="AH597" i="87" s="1"/>
  <c r="AI597" i="87" s="1"/>
  <c r="AJ597" i="87" s="1"/>
  <c r="AK597" i="87" s="1"/>
  <c r="AL597" i="87" s="1"/>
  <c r="AM597" i="87" s="1"/>
  <c r="AN597" i="87" s="1"/>
  <c r="AO597" i="87" s="1"/>
  <c r="AP597" i="87" s="1"/>
  <c r="AQ597" i="87" s="1"/>
  <c r="AR597" i="87" s="1"/>
  <c r="AS597" i="87" s="1"/>
  <c r="AT597" i="87" s="1"/>
  <c r="AU597" i="87" s="1"/>
  <c r="AV597" i="87" s="1"/>
  <c r="AW597" i="87" s="1"/>
  <c r="AX597" i="87" s="1"/>
  <c r="AY597" i="87" s="1"/>
  <c r="AZ597" i="87" s="1"/>
  <c r="BA597" i="87" s="1"/>
  <c r="V597" i="87"/>
  <c r="R597" i="87"/>
  <c r="K597" i="87"/>
  <c r="A597" i="87"/>
  <c r="W597" i="87"/>
  <c r="S597" i="87"/>
  <c r="L597" i="87"/>
  <c r="CE597" i="87"/>
  <c r="CF597" i="87" s="1"/>
  <c r="E597" i="87" s="1"/>
  <c r="CC598" i="87"/>
  <c r="CA598" i="87"/>
  <c r="BY598" i="87"/>
  <c r="BW598" i="87"/>
  <c r="BU598" i="87"/>
  <c r="BS598" i="87"/>
  <c r="BQ598" i="87"/>
  <c r="BO598" i="87"/>
  <c r="BM598" i="87"/>
  <c r="BK598" i="87"/>
  <c r="BI598" i="87"/>
  <c r="BG598" i="87"/>
  <c r="AE598" i="87"/>
  <c r="CB598" i="87"/>
  <c r="BX598" i="87"/>
  <c r="BT598" i="87"/>
  <c r="BP598" i="87"/>
  <c r="BL598" i="87"/>
  <c r="BH598" i="87"/>
  <c r="P598" i="87"/>
  <c r="D598" i="87" s="1"/>
  <c r="C598" i="87"/>
  <c r="N598" i="87" s="1"/>
  <c r="CD598" i="87"/>
  <c r="BV598" i="87"/>
  <c r="BN598" i="87"/>
  <c r="B599" i="87"/>
  <c r="BZ598" i="87"/>
  <c r="BR598" i="87"/>
  <c r="BJ598" i="87"/>
  <c r="Z598" i="87"/>
  <c r="BB598" i="87" s="1"/>
  <c r="AA596" i="87"/>
  <c r="AB596" i="87" s="1"/>
  <c r="Q596" i="87"/>
  <c r="X596" i="87"/>
  <c r="Y596" i="87" s="1"/>
  <c r="BB588" i="74"/>
  <c r="BB587" i="74" s="1"/>
  <c r="BB586" i="74" s="1"/>
  <c r="BB585" i="74" s="1"/>
  <c r="BB584" i="74" s="1"/>
  <c r="BB583" i="74" s="1"/>
  <c r="BB582" i="74" s="1"/>
  <c r="L574" i="74"/>
  <c r="Q575" i="74"/>
  <c r="K584" i="74"/>
  <c r="R585" i="74"/>
  <c r="M593" i="74"/>
  <c r="U593" i="74"/>
  <c r="S594" i="74"/>
  <c r="J594" i="74" s="1"/>
  <c r="V594" i="74"/>
  <c r="A594" i="74"/>
  <c r="CE595" i="74"/>
  <c r="Z596" i="74"/>
  <c r="BG596" i="74"/>
  <c r="BI596" i="74"/>
  <c r="BK596" i="74"/>
  <c r="BM596" i="74"/>
  <c r="BO596" i="74"/>
  <c r="BQ596" i="74"/>
  <c r="BS596" i="74"/>
  <c r="BU596" i="74"/>
  <c r="BW596" i="74"/>
  <c r="BY596" i="74"/>
  <c r="CA596" i="74"/>
  <c r="CC596" i="74"/>
  <c r="C596" i="74"/>
  <c r="N596" i="74" s="1"/>
  <c r="BH596" i="74"/>
  <c r="BJ596" i="74"/>
  <c r="BL596" i="74"/>
  <c r="BN596" i="74"/>
  <c r="BP596" i="74"/>
  <c r="BR596" i="74"/>
  <c r="BT596" i="74"/>
  <c r="BV596" i="74"/>
  <c r="BX596" i="74"/>
  <c r="BZ596" i="74"/>
  <c r="CB596" i="74"/>
  <c r="CD596" i="74"/>
  <c r="AD571" i="87" l="1"/>
  <c r="AC572" i="87"/>
  <c r="B600" i="87"/>
  <c r="CD599" i="87"/>
  <c r="CB599" i="87"/>
  <c r="BZ599" i="87"/>
  <c r="BX599" i="87"/>
  <c r="BV599" i="87"/>
  <c r="BT599" i="87"/>
  <c r="BR599" i="87"/>
  <c r="BP599" i="87"/>
  <c r="BN599" i="87"/>
  <c r="BL599" i="87"/>
  <c r="BJ599" i="87"/>
  <c r="BH599" i="87"/>
  <c r="Z599" i="87"/>
  <c r="BB599" i="87" s="1"/>
  <c r="P599" i="87"/>
  <c r="D599" i="87" s="1"/>
  <c r="C599" i="87"/>
  <c r="N599" i="87" s="1"/>
  <c r="CA599" i="87"/>
  <c r="BW599" i="87"/>
  <c r="BS599" i="87"/>
  <c r="BO599" i="87"/>
  <c r="BK599" i="87"/>
  <c r="BG599" i="87"/>
  <c r="AE599" i="87"/>
  <c r="BY599" i="87"/>
  <c r="BQ599" i="87"/>
  <c r="BI599" i="87"/>
  <c r="CC599" i="87"/>
  <c r="BU599" i="87"/>
  <c r="BM599" i="87"/>
  <c r="CE598" i="87"/>
  <c r="AG598" i="87"/>
  <c r="AH598" i="87" s="1"/>
  <c r="AI598" i="87" s="1"/>
  <c r="AJ598" i="87" s="1"/>
  <c r="AK598" i="87" s="1"/>
  <c r="AL598" i="87" s="1"/>
  <c r="AM598" i="87" s="1"/>
  <c r="AN598" i="87" s="1"/>
  <c r="AO598" i="87" s="1"/>
  <c r="AP598" i="87" s="1"/>
  <c r="AQ598" i="87" s="1"/>
  <c r="AR598" i="87" s="1"/>
  <c r="AS598" i="87" s="1"/>
  <c r="AT598" i="87" s="1"/>
  <c r="AU598" i="87" s="1"/>
  <c r="AV598" i="87" s="1"/>
  <c r="AW598" i="87" s="1"/>
  <c r="AX598" i="87" s="1"/>
  <c r="AY598" i="87" s="1"/>
  <c r="AZ598" i="87" s="1"/>
  <c r="BA598" i="87" s="1"/>
  <c r="X597" i="87"/>
  <c r="Y597" i="87" s="1"/>
  <c r="AA597" i="87"/>
  <c r="AB597" i="87" s="1"/>
  <c r="Q597" i="87"/>
  <c r="W598" i="87"/>
  <c r="S598" i="87"/>
  <c r="L598" i="87"/>
  <c r="K598" i="87"/>
  <c r="V598" i="87"/>
  <c r="A598" i="87"/>
  <c r="R598" i="87"/>
  <c r="CF598" i="87"/>
  <c r="E598" i="87" s="1"/>
  <c r="J597" i="87"/>
  <c r="U597" i="87"/>
  <c r="T596" i="87"/>
  <c r="K585" i="74"/>
  <c r="R586" i="74"/>
  <c r="L575" i="74"/>
  <c r="Q576" i="74"/>
  <c r="CF595" i="74"/>
  <c r="E595" i="74" s="1"/>
  <c r="P595" i="74"/>
  <c r="D595" i="74" s="1"/>
  <c r="S595" i="74" s="1"/>
  <c r="J595" i="74" s="1"/>
  <c r="W594" i="74"/>
  <c r="X594" i="74" s="1"/>
  <c r="Y594" i="74" s="1"/>
  <c r="CE596" i="74"/>
  <c r="P596" i="74" s="1"/>
  <c r="D596" i="74" s="1"/>
  <c r="Z597" i="74"/>
  <c r="BG597" i="74"/>
  <c r="BI597" i="74"/>
  <c r="BK597" i="74"/>
  <c r="BM597" i="74"/>
  <c r="BO597" i="74"/>
  <c r="BQ597" i="74"/>
  <c r="BS597" i="74"/>
  <c r="BU597" i="74"/>
  <c r="BW597" i="74"/>
  <c r="BY597" i="74"/>
  <c r="CA597" i="74"/>
  <c r="CC597" i="74"/>
  <c r="C597" i="74"/>
  <c r="N597" i="74" s="1"/>
  <c r="BH597" i="74"/>
  <c r="BJ597" i="74"/>
  <c r="BL597" i="74"/>
  <c r="BN597" i="74"/>
  <c r="BP597" i="74"/>
  <c r="BR597" i="74"/>
  <c r="BT597" i="74"/>
  <c r="BV597" i="74"/>
  <c r="BX597" i="74"/>
  <c r="BZ597" i="74"/>
  <c r="CB597" i="74"/>
  <c r="CD597" i="74"/>
  <c r="V595" i="74"/>
  <c r="M594" i="74"/>
  <c r="U594" i="74"/>
  <c r="CF596" i="74"/>
  <c r="E596" i="74" s="1"/>
  <c r="AA594" i="74"/>
  <c r="AB594" i="74" s="1"/>
  <c r="AD572" i="87" l="1"/>
  <c r="AC573" i="87"/>
  <c r="T597" i="87"/>
  <c r="AA598" i="87"/>
  <c r="AB598" i="87" s="1"/>
  <c r="Q598" i="87"/>
  <c r="X598" i="87"/>
  <c r="Y598" i="87" s="1"/>
  <c r="U598" i="87"/>
  <c r="J598" i="87"/>
  <c r="AG599" i="87"/>
  <c r="AH599" i="87" s="1"/>
  <c r="AI599" i="87" s="1"/>
  <c r="AJ599" i="87" s="1"/>
  <c r="AK599" i="87" s="1"/>
  <c r="AL599" i="87" s="1"/>
  <c r="AM599" i="87" s="1"/>
  <c r="AN599" i="87" s="1"/>
  <c r="AO599" i="87" s="1"/>
  <c r="AP599" i="87" s="1"/>
  <c r="AQ599" i="87" s="1"/>
  <c r="AR599" i="87" s="1"/>
  <c r="AS599" i="87" s="1"/>
  <c r="AT599" i="87" s="1"/>
  <c r="AU599" i="87" s="1"/>
  <c r="AV599" i="87" s="1"/>
  <c r="AW599" i="87" s="1"/>
  <c r="AX599" i="87" s="1"/>
  <c r="AY599" i="87" s="1"/>
  <c r="AZ599" i="87" s="1"/>
  <c r="BA599" i="87" s="1"/>
  <c r="V599" i="87"/>
  <c r="R599" i="87"/>
  <c r="K599" i="87"/>
  <c r="A599" i="87"/>
  <c r="W599" i="87"/>
  <c r="S599" i="87"/>
  <c r="L599" i="87"/>
  <c r="CE599" i="87"/>
  <c r="CF599" i="87" s="1"/>
  <c r="E599" i="87" s="1"/>
  <c r="CC600" i="87"/>
  <c r="CA600" i="87"/>
  <c r="BY600" i="87"/>
  <c r="BW600" i="87"/>
  <c r="BU600" i="87"/>
  <c r="BS600" i="87"/>
  <c r="BQ600" i="87"/>
  <c r="BO600" i="87"/>
  <c r="BM600" i="87"/>
  <c r="BK600" i="87"/>
  <c r="BI600" i="87"/>
  <c r="BG600" i="87"/>
  <c r="AE600" i="87"/>
  <c r="CB600" i="87"/>
  <c r="BX600" i="87"/>
  <c r="BT600" i="87"/>
  <c r="BP600" i="87"/>
  <c r="BL600" i="87"/>
  <c r="BH600" i="87"/>
  <c r="P600" i="87"/>
  <c r="D600" i="87" s="1"/>
  <c r="C600" i="87"/>
  <c r="N600" i="87" s="1"/>
  <c r="CD600" i="87"/>
  <c r="BV600" i="87"/>
  <c r="BN600" i="87"/>
  <c r="B601" i="87"/>
  <c r="BZ600" i="87"/>
  <c r="BR600" i="87"/>
  <c r="BJ600" i="87"/>
  <c r="Z600" i="87"/>
  <c r="BB600" i="87" s="1"/>
  <c r="A595" i="74"/>
  <c r="W590" i="74"/>
  <c r="W589" i="74"/>
  <c r="W592" i="74"/>
  <c r="W593" i="74"/>
  <c r="W595" i="74"/>
  <c r="X595" i="74" s="1"/>
  <c r="Y595" i="74" s="1"/>
  <c r="L576" i="74"/>
  <c r="Q577" i="74"/>
  <c r="K586" i="74"/>
  <c r="R587" i="74"/>
  <c r="W591" i="74"/>
  <c r="S596" i="74"/>
  <c r="J596" i="74" s="1"/>
  <c r="V596" i="74"/>
  <c r="A596" i="74"/>
  <c r="M595" i="74"/>
  <c r="U595" i="74"/>
  <c r="CE597" i="74"/>
  <c r="Z598" i="74"/>
  <c r="BG598" i="74"/>
  <c r="BI598" i="74"/>
  <c r="BK598" i="74"/>
  <c r="BM598" i="74"/>
  <c r="BO598" i="74"/>
  <c r="BQ598" i="74"/>
  <c r="BS598" i="74"/>
  <c r="BU598" i="74"/>
  <c r="BW598" i="74"/>
  <c r="BY598" i="74"/>
  <c r="CA598" i="74"/>
  <c r="CC598" i="74"/>
  <c r="C598" i="74"/>
  <c r="N598" i="74" s="1"/>
  <c r="BH598" i="74"/>
  <c r="BJ598" i="74"/>
  <c r="BL598" i="74"/>
  <c r="BN598" i="74"/>
  <c r="BP598" i="74"/>
  <c r="BR598" i="74"/>
  <c r="BT598" i="74"/>
  <c r="BV598" i="74"/>
  <c r="BX598" i="74"/>
  <c r="BZ598" i="74"/>
  <c r="CB598" i="74"/>
  <c r="CD598" i="74"/>
  <c r="AD573" i="87" l="1"/>
  <c r="AC574" i="87"/>
  <c r="W600" i="87"/>
  <c r="S600" i="87"/>
  <c r="L600" i="87"/>
  <c r="K600" i="87"/>
  <c r="V600" i="87"/>
  <c r="A600" i="87"/>
  <c r="R600" i="87"/>
  <c r="J599" i="87"/>
  <c r="U599" i="87"/>
  <c r="T598" i="87"/>
  <c r="B602" i="87"/>
  <c r="CD601" i="87"/>
  <c r="CB601" i="87"/>
  <c r="BZ601" i="87"/>
  <c r="BX601" i="87"/>
  <c r="BV601" i="87"/>
  <c r="BT601" i="87"/>
  <c r="BR601" i="87"/>
  <c r="BP601" i="87"/>
  <c r="BN601" i="87"/>
  <c r="BL601" i="87"/>
  <c r="BJ601" i="87"/>
  <c r="BH601" i="87"/>
  <c r="Z601" i="87"/>
  <c r="BB601" i="87" s="1"/>
  <c r="P601" i="87"/>
  <c r="D601" i="87" s="1"/>
  <c r="C601" i="87"/>
  <c r="N601" i="87" s="1"/>
  <c r="CA601" i="87"/>
  <c r="BW601" i="87"/>
  <c r="BS601" i="87"/>
  <c r="BO601" i="87"/>
  <c r="BK601" i="87"/>
  <c r="BG601" i="87"/>
  <c r="AE601" i="87"/>
  <c r="BY601" i="87"/>
  <c r="BQ601" i="87"/>
  <c r="BI601" i="87"/>
  <c r="CC601" i="87"/>
  <c r="BU601" i="87"/>
  <c r="BM601" i="87"/>
  <c r="CE600" i="87"/>
  <c r="CF600" i="87" s="1"/>
  <c r="E600" i="87" s="1"/>
  <c r="AG600" i="87"/>
  <c r="AH600" i="87" s="1"/>
  <c r="AI600" i="87" s="1"/>
  <c r="AJ600" i="87" s="1"/>
  <c r="AK600" i="87" s="1"/>
  <c r="AL600" i="87" s="1"/>
  <c r="AM600" i="87" s="1"/>
  <c r="AN600" i="87" s="1"/>
  <c r="AO600" i="87" s="1"/>
  <c r="AP600" i="87" s="1"/>
  <c r="AQ600" i="87" s="1"/>
  <c r="AR600" i="87" s="1"/>
  <c r="AS600" i="87" s="1"/>
  <c r="AT600" i="87" s="1"/>
  <c r="AU600" i="87" s="1"/>
  <c r="AV600" i="87" s="1"/>
  <c r="AW600" i="87" s="1"/>
  <c r="AX600" i="87" s="1"/>
  <c r="AY600" i="87" s="1"/>
  <c r="AZ600" i="87" s="1"/>
  <c r="BA600" i="87" s="1"/>
  <c r="X599" i="87"/>
  <c r="Y599" i="87" s="1"/>
  <c r="AA599" i="87"/>
  <c r="AB599" i="87" s="1"/>
  <c r="Q599" i="87"/>
  <c r="AA595" i="74"/>
  <c r="AB595" i="74" s="1"/>
  <c r="K587" i="74"/>
  <c r="R588" i="74"/>
  <c r="L577" i="74"/>
  <c r="Q578" i="74"/>
  <c r="X592" i="74"/>
  <c r="Y592" i="74" s="1"/>
  <c r="AA592" i="74"/>
  <c r="AB592" i="74" s="1"/>
  <c r="X589" i="74"/>
  <c r="Y589" i="74" s="1"/>
  <c r="AA589" i="74"/>
  <c r="AB589" i="74" s="1"/>
  <c r="CF597" i="74"/>
  <c r="E597" i="74" s="1"/>
  <c r="P597" i="74"/>
  <c r="D597" i="74" s="1"/>
  <c r="X591" i="74"/>
  <c r="Y591" i="74" s="1"/>
  <c r="AA591" i="74"/>
  <c r="AB591" i="74" s="1"/>
  <c r="X593" i="74"/>
  <c r="Y593" i="74" s="1"/>
  <c r="AA593" i="74"/>
  <c r="AB593" i="74" s="1"/>
  <c r="X590" i="74"/>
  <c r="Y590" i="74" s="1"/>
  <c r="AA590" i="74"/>
  <c r="AB590" i="74" s="1"/>
  <c r="CE598" i="74"/>
  <c r="P598" i="74" s="1"/>
  <c r="D598" i="74" s="1"/>
  <c r="Z599" i="74"/>
  <c r="BG599" i="74"/>
  <c r="BI599" i="74"/>
  <c r="BK599" i="74"/>
  <c r="BM599" i="74"/>
  <c r="BO599" i="74"/>
  <c r="BQ599" i="74"/>
  <c r="BS599" i="74"/>
  <c r="BU599" i="74"/>
  <c r="BW599" i="74"/>
  <c r="BY599" i="74"/>
  <c r="CA599" i="74"/>
  <c r="CC599" i="74"/>
  <c r="C599" i="74"/>
  <c r="N599" i="74" s="1"/>
  <c r="BH599" i="74"/>
  <c r="BJ599" i="74"/>
  <c r="BL599" i="74"/>
  <c r="BN599" i="74"/>
  <c r="BP599" i="74"/>
  <c r="BR599" i="74"/>
  <c r="BT599" i="74"/>
  <c r="BV599" i="74"/>
  <c r="BX599" i="74"/>
  <c r="BZ599" i="74"/>
  <c r="CB599" i="74"/>
  <c r="CD599" i="74"/>
  <c r="S597" i="74"/>
  <c r="J597" i="74" s="1"/>
  <c r="V597" i="74"/>
  <c r="A597" i="74"/>
  <c r="CF598" i="74"/>
  <c r="E598" i="74" s="1"/>
  <c r="M596" i="74"/>
  <c r="U596" i="74"/>
  <c r="AD574" i="87" l="1"/>
  <c r="AC575" i="87"/>
  <c r="U600" i="87"/>
  <c r="J600" i="87"/>
  <c r="AG601" i="87"/>
  <c r="AH601" i="87" s="1"/>
  <c r="AI601" i="87" s="1"/>
  <c r="AJ601" i="87" s="1"/>
  <c r="AK601" i="87" s="1"/>
  <c r="AL601" i="87" s="1"/>
  <c r="AM601" i="87" s="1"/>
  <c r="AN601" i="87" s="1"/>
  <c r="AO601" i="87" s="1"/>
  <c r="AP601" i="87" s="1"/>
  <c r="AQ601" i="87" s="1"/>
  <c r="AR601" i="87" s="1"/>
  <c r="AS601" i="87" s="1"/>
  <c r="AT601" i="87" s="1"/>
  <c r="AU601" i="87" s="1"/>
  <c r="AV601" i="87" s="1"/>
  <c r="AW601" i="87" s="1"/>
  <c r="AX601" i="87" s="1"/>
  <c r="AY601" i="87" s="1"/>
  <c r="AZ601" i="87" s="1"/>
  <c r="BA601" i="87" s="1"/>
  <c r="V601" i="87"/>
  <c r="R601" i="87"/>
  <c r="K601" i="87"/>
  <c r="A601" i="87"/>
  <c r="W601" i="87"/>
  <c r="S601" i="87"/>
  <c r="L601" i="87"/>
  <c r="CE601" i="87"/>
  <c r="CF601" i="87" s="1"/>
  <c r="E601" i="87" s="1"/>
  <c r="CC602" i="87"/>
  <c r="CA602" i="87"/>
  <c r="BY602" i="87"/>
  <c r="BW602" i="87"/>
  <c r="BU602" i="87"/>
  <c r="BS602" i="87"/>
  <c r="BQ602" i="87"/>
  <c r="BO602" i="87"/>
  <c r="BM602" i="87"/>
  <c r="BK602" i="87"/>
  <c r="BI602" i="87"/>
  <c r="BG602" i="87"/>
  <c r="AE602" i="87"/>
  <c r="CB602" i="87"/>
  <c r="BX602" i="87"/>
  <c r="BT602" i="87"/>
  <c r="BP602" i="87"/>
  <c r="BL602" i="87"/>
  <c r="BH602" i="87"/>
  <c r="P602" i="87"/>
  <c r="D602" i="87" s="1"/>
  <c r="C602" i="87"/>
  <c r="N602" i="87" s="1"/>
  <c r="CD602" i="87"/>
  <c r="BV602" i="87"/>
  <c r="BN602" i="87"/>
  <c r="B603" i="87"/>
  <c r="BZ602" i="87"/>
  <c r="BR602" i="87"/>
  <c r="BJ602" i="87"/>
  <c r="Z602" i="87"/>
  <c r="BB602" i="87" s="1"/>
  <c r="T599" i="87"/>
  <c r="AA600" i="87"/>
  <c r="AB600" i="87" s="1"/>
  <c r="Q600" i="87"/>
  <c r="X600" i="87"/>
  <c r="Y600" i="87" s="1"/>
  <c r="L578" i="74"/>
  <c r="Q579" i="74"/>
  <c r="K588" i="74"/>
  <c r="R589" i="74"/>
  <c r="M597" i="74"/>
  <c r="U597" i="74"/>
  <c r="S598" i="74"/>
  <c r="J598" i="74" s="1"/>
  <c r="V598" i="74"/>
  <c r="A598" i="74"/>
  <c r="CE599" i="74"/>
  <c r="Z600" i="74"/>
  <c r="BG600" i="74"/>
  <c r="BI600" i="74"/>
  <c r="BK600" i="74"/>
  <c r="BM600" i="74"/>
  <c r="BO600" i="74"/>
  <c r="BQ600" i="74"/>
  <c r="BS600" i="74"/>
  <c r="BU600" i="74"/>
  <c r="BW600" i="74"/>
  <c r="BY600" i="74"/>
  <c r="CA600" i="74"/>
  <c r="CC600" i="74"/>
  <c r="C600" i="74"/>
  <c r="N600" i="74" s="1"/>
  <c r="BH600" i="74"/>
  <c r="BJ600" i="74"/>
  <c r="BL600" i="74"/>
  <c r="BN600" i="74"/>
  <c r="BP600" i="74"/>
  <c r="BR600" i="74"/>
  <c r="BT600" i="74"/>
  <c r="BV600" i="74"/>
  <c r="BX600" i="74"/>
  <c r="BZ600" i="74"/>
  <c r="CB600" i="74"/>
  <c r="CD600" i="74"/>
  <c r="AD575" i="87" l="1"/>
  <c r="AC576" i="87"/>
  <c r="B604" i="87"/>
  <c r="CD603" i="87"/>
  <c r="CB603" i="87"/>
  <c r="BZ603" i="87"/>
  <c r="BX603" i="87"/>
  <c r="BV603" i="87"/>
  <c r="BT603" i="87"/>
  <c r="BR603" i="87"/>
  <c r="BP603" i="87"/>
  <c r="BN603" i="87"/>
  <c r="BL603" i="87"/>
  <c r="BJ603" i="87"/>
  <c r="BH603" i="87"/>
  <c r="Z603" i="87"/>
  <c r="BB603" i="87" s="1"/>
  <c r="P603" i="87"/>
  <c r="D603" i="87" s="1"/>
  <c r="C603" i="87"/>
  <c r="N603" i="87" s="1"/>
  <c r="CA603" i="87"/>
  <c r="BW603" i="87"/>
  <c r="BS603" i="87"/>
  <c r="BO603" i="87"/>
  <c r="BK603" i="87"/>
  <c r="BG603" i="87"/>
  <c r="AE603" i="87"/>
  <c r="BY603" i="87"/>
  <c r="BQ603" i="87"/>
  <c r="BI603" i="87"/>
  <c r="CC603" i="87"/>
  <c r="BU603" i="87"/>
  <c r="BM603" i="87"/>
  <c r="CE602" i="87"/>
  <c r="AG602" i="87"/>
  <c r="AH602" i="87" s="1"/>
  <c r="AI602" i="87" s="1"/>
  <c r="AJ602" i="87" s="1"/>
  <c r="AK602" i="87" s="1"/>
  <c r="AL602" i="87" s="1"/>
  <c r="AM602" i="87" s="1"/>
  <c r="AN602" i="87" s="1"/>
  <c r="AO602" i="87" s="1"/>
  <c r="AP602" i="87" s="1"/>
  <c r="AQ602" i="87" s="1"/>
  <c r="AR602" i="87" s="1"/>
  <c r="AS602" i="87" s="1"/>
  <c r="AT602" i="87" s="1"/>
  <c r="AU602" i="87" s="1"/>
  <c r="AV602" i="87" s="1"/>
  <c r="AW602" i="87" s="1"/>
  <c r="AX602" i="87" s="1"/>
  <c r="AY602" i="87" s="1"/>
  <c r="AZ602" i="87" s="1"/>
  <c r="BA602" i="87" s="1"/>
  <c r="X601" i="87"/>
  <c r="Y601" i="87" s="1"/>
  <c r="AA601" i="87"/>
  <c r="AB601" i="87" s="1"/>
  <c r="Q601" i="87"/>
  <c r="W602" i="87"/>
  <c r="S602" i="87"/>
  <c r="L602" i="87"/>
  <c r="K602" i="87"/>
  <c r="V602" i="87"/>
  <c r="A602" i="87"/>
  <c r="R602" i="87"/>
  <c r="CF602" i="87"/>
  <c r="E602" i="87" s="1"/>
  <c r="J601" i="87"/>
  <c r="U601" i="87"/>
  <c r="T600" i="87"/>
  <c r="CF599" i="74"/>
  <c r="E599" i="74" s="1"/>
  <c r="P599" i="74"/>
  <c r="D599" i="74" s="1"/>
  <c r="V599" i="74" s="1"/>
  <c r="K589" i="74"/>
  <c r="R590" i="74"/>
  <c r="L579" i="74"/>
  <c r="Q580" i="74"/>
  <c r="CE600" i="74"/>
  <c r="P600" i="74" s="1"/>
  <c r="D600" i="74" s="1"/>
  <c r="Z601" i="74"/>
  <c r="BG601" i="74"/>
  <c r="BI601" i="74"/>
  <c r="BK601" i="74"/>
  <c r="BM601" i="74"/>
  <c r="BO601" i="74"/>
  <c r="BQ601" i="74"/>
  <c r="BS601" i="74"/>
  <c r="BU601" i="74"/>
  <c r="BW601" i="74"/>
  <c r="BY601" i="74"/>
  <c r="CA601" i="74"/>
  <c r="CC601" i="74"/>
  <c r="C601" i="74"/>
  <c r="N601" i="74" s="1"/>
  <c r="BH601" i="74"/>
  <c r="BJ601" i="74"/>
  <c r="BL601" i="74"/>
  <c r="BN601" i="74"/>
  <c r="BP601" i="74"/>
  <c r="BR601" i="74"/>
  <c r="BT601" i="74"/>
  <c r="BV601" i="74"/>
  <c r="BX601" i="74"/>
  <c r="BZ601" i="74"/>
  <c r="CB601" i="74"/>
  <c r="CD601" i="74"/>
  <c r="S599" i="74"/>
  <c r="J599" i="74" s="1"/>
  <c r="A599" i="74"/>
  <c r="M598" i="74"/>
  <c r="U598" i="74"/>
  <c r="CF600" i="74"/>
  <c r="E600" i="74" s="1"/>
  <c r="AD576" i="87" l="1"/>
  <c r="AC577" i="87"/>
  <c r="T601" i="87"/>
  <c r="AA602" i="87"/>
  <c r="AB602" i="87" s="1"/>
  <c r="Q602" i="87"/>
  <c r="X602" i="87"/>
  <c r="Y602" i="87" s="1"/>
  <c r="U602" i="87"/>
  <c r="J602" i="87"/>
  <c r="AG603" i="87"/>
  <c r="AH603" i="87" s="1"/>
  <c r="AI603" i="87" s="1"/>
  <c r="AJ603" i="87" s="1"/>
  <c r="AK603" i="87" s="1"/>
  <c r="AL603" i="87" s="1"/>
  <c r="AM603" i="87" s="1"/>
  <c r="AN603" i="87" s="1"/>
  <c r="AO603" i="87" s="1"/>
  <c r="AP603" i="87" s="1"/>
  <c r="AQ603" i="87" s="1"/>
  <c r="AR603" i="87" s="1"/>
  <c r="AS603" i="87" s="1"/>
  <c r="AT603" i="87" s="1"/>
  <c r="AU603" i="87" s="1"/>
  <c r="AV603" i="87" s="1"/>
  <c r="AW603" i="87" s="1"/>
  <c r="AX603" i="87" s="1"/>
  <c r="AY603" i="87" s="1"/>
  <c r="AZ603" i="87" s="1"/>
  <c r="BA603" i="87" s="1"/>
  <c r="V603" i="87"/>
  <c r="R603" i="87"/>
  <c r="K603" i="87"/>
  <c r="A603" i="87"/>
  <c r="W603" i="87"/>
  <c r="S603" i="87"/>
  <c r="L603" i="87"/>
  <c r="CE603" i="87"/>
  <c r="CF603" i="87" s="1"/>
  <c r="E603" i="87" s="1"/>
  <c r="CC604" i="87"/>
  <c r="CA604" i="87"/>
  <c r="BY604" i="87"/>
  <c r="BW604" i="87"/>
  <c r="BU604" i="87"/>
  <c r="BS604" i="87"/>
  <c r="BQ604" i="87"/>
  <c r="BO604" i="87"/>
  <c r="BM604" i="87"/>
  <c r="BK604" i="87"/>
  <c r="BI604" i="87"/>
  <c r="BG604" i="87"/>
  <c r="AE604" i="87"/>
  <c r="CB604" i="87"/>
  <c r="BX604" i="87"/>
  <c r="BT604" i="87"/>
  <c r="BP604" i="87"/>
  <c r="BL604" i="87"/>
  <c r="BH604" i="87"/>
  <c r="P604" i="87"/>
  <c r="D604" i="87" s="1"/>
  <c r="C604" i="87"/>
  <c r="N604" i="87" s="1"/>
  <c r="CD604" i="87"/>
  <c r="BV604" i="87"/>
  <c r="BN604" i="87"/>
  <c r="B605" i="87"/>
  <c r="BZ604" i="87"/>
  <c r="BR604" i="87"/>
  <c r="BJ604" i="87"/>
  <c r="Z604" i="87"/>
  <c r="BB604" i="87" s="1"/>
  <c r="L580" i="74"/>
  <c r="Q581" i="74"/>
  <c r="K590" i="74"/>
  <c r="R591" i="74"/>
  <c r="CE601" i="74"/>
  <c r="S600" i="74"/>
  <c r="J600" i="74" s="1"/>
  <c r="V600" i="74"/>
  <c r="A600" i="74"/>
  <c r="M599" i="74"/>
  <c r="U599" i="74"/>
  <c r="Z602" i="74"/>
  <c r="BG602" i="74"/>
  <c r="BI602" i="74"/>
  <c r="BK602" i="74"/>
  <c r="BM602" i="74"/>
  <c r="BO602" i="74"/>
  <c r="BQ602" i="74"/>
  <c r="BS602" i="74"/>
  <c r="BU602" i="74"/>
  <c r="BW602" i="74"/>
  <c r="BY602" i="74"/>
  <c r="CA602" i="74"/>
  <c r="CC602" i="74"/>
  <c r="C602" i="74"/>
  <c r="N602" i="74" s="1"/>
  <c r="BH602" i="74"/>
  <c r="BJ602" i="74"/>
  <c r="BL602" i="74"/>
  <c r="BN602" i="74"/>
  <c r="BP602" i="74"/>
  <c r="BR602" i="74"/>
  <c r="BT602" i="74"/>
  <c r="BV602" i="74"/>
  <c r="BX602" i="74"/>
  <c r="BZ602" i="74"/>
  <c r="CB602" i="74"/>
  <c r="CD602" i="74"/>
  <c r="AD577" i="87" l="1"/>
  <c r="AC578" i="87"/>
  <c r="W604" i="87"/>
  <c r="S604" i="87"/>
  <c r="L604" i="87"/>
  <c r="K604" i="87"/>
  <c r="V604" i="87"/>
  <c r="A604" i="87"/>
  <c r="R604" i="87"/>
  <c r="CF604" i="87"/>
  <c r="E604" i="87" s="1"/>
  <c r="J603" i="87"/>
  <c r="U603" i="87"/>
  <c r="T602" i="87"/>
  <c r="B606" i="87"/>
  <c r="CD605" i="87"/>
  <c r="CB605" i="87"/>
  <c r="BZ605" i="87"/>
  <c r="BX605" i="87"/>
  <c r="BV605" i="87"/>
  <c r="BT605" i="87"/>
  <c r="BR605" i="87"/>
  <c r="BP605" i="87"/>
  <c r="BN605" i="87"/>
  <c r="BL605" i="87"/>
  <c r="BJ605" i="87"/>
  <c r="BH605" i="87"/>
  <c r="Z605" i="87"/>
  <c r="BB605" i="87" s="1"/>
  <c r="P605" i="87"/>
  <c r="D605" i="87" s="1"/>
  <c r="C605" i="87"/>
  <c r="N605" i="87" s="1"/>
  <c r="CA605" i="87"/>
  <c r="BW605" i="87"/>
  <c r="BS605" i="87"/>
  <c r="BO605" i="87"/>
  <c r="BK605" i="87"/>
  <c r="BG605" i="87"/>
  <c r="AE605" i="87"/>
  <c r="BY605" i="87"/>
  <c r="BQ605" i="87"/>
  <c r="BI605" i="87"/>
  <c r="CC605" i="87"/>
  <c r="BU605" i="87"/>
  <c r="BM605" i="87"/>
  <c r="CE604" i="87"/>
  <c r="AG604" i="87"/>
  <c r="AH604" i="87" s="1"/>
  <c r="AI604" i="87" s="1"/>
  <c r="AJ604" i="87" s="1"/>
  <c r="AK604" i="87" s="1"/>
  <c r="AL604" i="87" s="1"/>
  <c r="AM604" i="87" s="1"/>
  <c r="AN604" i="87" s="1"/>
  <c r="AO604" i="87" s="1"/>
  <c r="AP604" i="87" s="1"/>
  <c r="AQ604" i="87" s="1"/>
  <c r="AR604" i="87" s="1"/>
  <c r="AS604" i="87" s="1"/>
  <c r="AT604" i="87" s="1"/>
  <c r="AU604" i="87" s="1"/>
  <c r="AV604" i="87" s="1"/>
  <c r="AW604" i="87" s="1"/>
  <c r="AX604" i="87" s="1"/>
  <c r="AY604" i="87" s="1"/>
  <c r="AZ604" i="87" s="1"/>
  <c r="BA604" i="87" s="1"/>
  <c r="X603" i="87"/>
  <c r="Y603" i="87" s="1"/>
  <c r="AA603" i="87"/>
  <c r="AB603" i="87" s="1"/>
  <c r="Q603" i="87"/>
  <c r="BB595" i="74"/>
  <c r="BB594" i="74" s="1"/>
  <c r="BB593" i="74" s="1"/>
  <c r="BB592" i="74" s="1"/>
  <c r="BB591" i="74" s="1"/>
  <c r="BB590" i="74" s="1"/>
  <c r="BB589" i="74" s="1"/>
  <c r="K591" i="74"/>
  <c r="R592" i="74"/>
  <c r="L581" i="74"/>
  <c r="Q582" i="74"/>
  <c r="CF601" i="74"/>
  <c r="E601" i="74" s="1"/>
  <c r="P601" i="74"/>
  <c r="D601" i="74" s="1"/>
  <c r="V601" i="74" s="1"/>
  <c r="CE602" i="74"/>
  <c r="P602" i="74" s="1"/>
  <c r="D602" i="74" s="1"/>
  <c r="Z603" i="74"/>
  <c r="BG603" i="74"/>
  <c r="BI603" i="74"/>
  <c r="BK603" i="74"/>
  <c r="BM603" i="74"/>
  <c r="BO603" i="74"/>
  <c r="BQ603" i="74"/>
  <c r="BS603" i="74"/>
  <c r="BU603" i="74"/>
  <c r="BW603" i="74"/>
  <c r="BY603" i="74"/>
  <c r="CA603" i="74"/>
  <c r="CC603" i="74"/>
  <c r="C603" i="74"/>
  <c r="N603" i="74" s="1"/>
  <c r="BH603" i="74"/>
  <c r="BJ603" i="74"/>
  <c r="BL603" i="74"/>
  <c r="BN603" i="74"/>
  <c r="BP603" i="74"/>
  <c r="BR603" i="74"/>
  <c r="BT603" i="74"/>
  <c r="BV603" i="74"/>
  <c r="BX603" i="74"/>
  <c r="BZ603" i="74"/>
  <c r="CB603" i="74"/>
  <c r="CD603" i="74"/>
  <c r="M600" i="74"/>
  <c r="U600" i="74"/>
  <c r="AD578" i="87" l="1"/>
  <c r="AC579" i="87"/>
  <c r="U604" i="87"/>
  <c r="J604" i="87"/>
  <c r="AG605" i="87"/>
  <c r="AH605" i="87" s="1"/>
  <c r="AI605" i="87" s="1"/>
  <c r="AJ605" i="87" s="1"/>
  <c r="AK605" i="87" s="1"/>
  <c r="AL605" i="87" s="1"/>
  <c r="AM605" i="87" s="1"/>
  <c r="AN605" i="87" s="1"/>
  <c r="AO605" i="87" s="1"/>
  <c r="AP605" i="87" s="1"/>
  <c r="AQ605" i="87" s="1"/>
  <c r="AR605" i="87" s="1"/>
  <c r="AS605" i="87" s="1"/>
  <c r="AT605" i="87" s="1"/>
  <c r="AU605" i="87" s="1"/>
  <c r="AV605" i="87" s="1"/>
  <c r="AW605" i="87" s="1"/>
  <c r="AX605" i="87" s="1"/>
  <c r="AY605" i="87" s="1"/>
  <c r="AZ605" i="87" s="1"/>
  <c r="BA605" i="87" s="1"/>
  <c r="V605" i="87"/>
  <c r="R605" i="87"/>
  <c r="K605" i="87"/>
  <c r="A605" i="87"/>
  <c r="W605" i="87"/>
  <c r="S605" i="87"/>
  <c r="L605" i="87"/>
  <c r="CE605" i="87"/>
  <c r="CF605" i="87" s="1"/>
  <c r="E605" i="87" s="1"/>
  <c r="CC606" i="87"/>
  <c r="CA606" i="87"/>
  <c r="BY606" i="87"/>
  <c r="BW606" i="87"/>
  <c r="BU606" i="87"/>
  <c r="BS606" i="87"/>
  <c r="BQ606" i="87"/>
  <c r="BO606" i="87"/>
  <c r="BM606" i="87"/>
  <c r="BK606" i="87"/>
  <c r="BI606" i="87"/>
  <c r="BG606" i="87"/>
  <c r="AE606" i="87"/>
  <c r="CB606" i="87"/>
  <c r="BX606" i="87"/>
  <c r="BT606" i="87"/>
  <c r="BP606" i="87"/>
  <c r="BL606" i="87"/>
  <c r="BH606" i="87"/>
  <c r="P606" i="87"/>
  <c r="D606" i="87" s="1"/>
  <c r="C606" i="87"/>
  <c r="N606" i="87" s="1"/>
  <c r="CD606" i="87"/>
  <c r="BV606" i="87"/>
  <c r="BN606" i="87"/>
  <c r="B607" i="87"/>
  <c r="BZ606" i="87"/>
  <c r="BR606" i="87"/>
  <c r="BJ606" i="87"/>
  <c r="Z606" i="87"/>
  <c r="BB606" i="87" s="1"/>
  <c r="T603" i="87"/>
  <c r="AA604" i="87"/>
  <c r="AB604" i="87" s="1"/>
  <c r="Q604" i="87"/>
  <c r="X604" i="87"/>
  <c r="Y604" i="87" s="1"/>
  <c r="CF602" i="74"/>
  <c r="E602" i="74" s="1"/>
  <c r="A601" i="74"/>
  <c r="W601" i="74"/>
  <c r="X601" i="74" s="1"/>
  <c r="Y601" i="74" s="1"/>
  <c r="S601" i="74"/>
  <c r="J601" i="74" s="1"/>
  <c r="L582" i="74"/>
  <c r="Q583" i="74"/>
  <c r="K592" i="74"/>
  <c r="R593" i="74"/>
  <c r="M601" i="74"/>
  <c r="U601" i="74"/>
  <c r="S602" i="74"/>
  <c r="J602" i="74" s="1"/>
  <c r="V602" i="74"/>
  <c r="A602" i="74"/>
  <c r="CE603" i="74"/>
  <c r="Z604" i="74"/>
  <c r="BG604" i="74"/>
  <c r="BI604" i="74"/>
  <c r="BK604" i="74"/>
  <c r="BM604" i="74"/>
  <c r="BO604" i="74"/>
  <c r="BQ604" i="74"/>
  <c r="BS604" i="74"/>
  <c r="BU604" i="74"/>
  <c r="BW604" i="74"/>
  <c r="BY604" i="74"/>
  <c r="CA604" i="74"/>
  <c r="CC604" i="74"/>
  <c r="C604" i="74"/>
  <c r="N604" i="74" s="1"/>
  <c r="BH604" i="74"/>
  <c r="BJ604" i="74"/>
  <c r="BL604" i="74"/>
  <c r="BN604" i="74"/>
  <c r="BP604" i="74"/>
  <c r="BR604" i="74"/>
  <c r="BT604" i="74"/>
  <c r="BV604" i="74"/>
  <c r="BX604" i="74"/>
  <c r="BZ604" i="74"/>
  <c r="CB604" i="74"/>
  <c r="CD604" i="74"/>
  <c r="AD579" i="87" l="1"/>
  <c r="AC580" i="87"/>
  <c r="B608" i="87"/>
  <c r="CD607" i="87"/>
  <c r="CB607" i="87"/>
  <c r="BZ607" i="87"/>
  <c r="BX607" i="87"/>
  <c r="BV607" i="87"/>
  <c r="BT607" i="87"/>
  <c r="BR607" i="87"/>
  <c r="BP607" i="87"/>
  <c r="BN607" i="87"/>
  <c r="BL607" i="87"/>
  <c r="BJ607" i="87"/>
  <c r="BH607" i="87"/>
  <c r="Z607" i="87"/>
  <c r="BB607" i="87" s="1"/>
  <c r="P607" i="87"/>
  <c r="D607" i="87" s="1"/>
  <c r="C607" i="87"/>
  <c r="N607" i="87" s="1"/>
  <c r="CA607" i="87"/>
  <c r="BW607" i="87"/>
  <c r="BS607" i="87"/>
  <c r="BO607" i="87"/>
  <c r="BK607" i="87"/>
  <c r="BG607" i="87"/>
  <c r="AE607" i="87"/>
  <c r="BY607" i="87"/>
  <c r="BQ607" i="87"/>
  <c r="BI607" i="87"/>
  <c r="CC607" i="87"/>
  <c r="BU607" i="87"/>
  <c r="BM607" i="87"/>
  <c r="CE606" i="87"/>
  <c r="AG606" i="87"/>
  <c r="AH606" i="87" s="1"/>
  <c r="AI606" i="87" s="1"/>
  <c r="AJ606" i="87" s="1"/>
  <c r="AK606" i="87" s="1"/>
  <c r="AL606" i="87" s="1"/>
  <c r="AM606" i="87" s="1"/>
  <c r="AN606" i="87" s="1"/>
  <c r="AO606" i="87" s="1"/>
  <c r="AP606" i="87" s="1"/>
  <c r="AQ606" i="87" s="1"/>
  <c r="AR606" i="87" s="1"/>
  <c r="AS606" i="87" s="1"/>
  <c r="AT606" i="87" s="1"/>
  <c r="AU606" i="87" s="1"/>
  <c r="AV606" i="87" s="1"/>
  <c r="AW606" i="87" s="1"/>
  <c r="AX606" i="87" s="1"/>
  <c r="AY606" i="87" s="1"/>
  <c r="AZ606" i="87" s="1"/>
  <c r="BA606" i="87" s="1"/>
  <c r="X605" i="87"/>
  <c r="Y605" i="87" s="1"/>
  <c r="AA605" i="87"/>
  <c r="AB605" i="87" s="1"/>
  <c r="Q605" i="87"/>
  <c r="W606" i="87"/>
  <c r="S606" i="87"/>
  <c r="L606" i="87"/>
  <c r="K606" i="87"/>
  <c r="V606" i="87"/>
  <c r="A606" i="87"/>
  <c r="R606" i="87"/>
  <c r="CF606" i="87"/>
  <c r="E606" i="87" s="1"/>
  <c r="J605" i="87"/>
  <c r="U605" i="87"/>
  <c r="T604" i="87"/>
  <c r="AA601" i="74"/>
  <c r="AB601" i="74" s="1"/>
  <c r="W596" i="74"/>
  <c r="W597" i="74"/>
  <c r="W598" i="74"/>
  <c r="W599" i="74"/>
  <c r="CF603" i="74"/>
  <c r="E603" i="74" s="1"/>
  <c r="P603" i="74"/>
  <c r="D603" i="74" s="1"/>
  <c r="W600" i="74"/>
  <c r="K593" i="74"/>
  <c r="R594" i="74"/>
  <c r="L583" i="74"/>
  <c r="Q584" i="74"/>
  <c r="W602" i="74"/>
  <c r="X602" i="74" s="1"/>
  <c r="Y602" i="74" s="1"/>
  <c r="CE604" i="74"/>
  <c r="P604" i="74" s="1"/>
  <c r="D604" i="74" s="1"/>
  <c r="Z605" i="74"/>
  <c r="BG605" i="74"/>
  <c r="BI605" i="74"/>
  <c r="BK605" i="74"/>
  <c r="BM605" i="74"/>
  <c r="BO605" i="74"/>
  <c r="BQ605" i="74"/>
  <c r="BS605" i="74"/>
  <c r="BU605" i="74"/>
  <c r="BW605" i="74"/>
  <c r="BY605" i="74"/>
  <c r="CA605" i="74"/>
  <c r="CC605" i="74"/>
  <c r="C605" i="74"/>
  <c r="N605" i="74" s="1"/>
  <c r="BH605" i="74"/>
  <c r="BJ605" i="74"/>
  <c r="BL605" i="74"/>
  <c r="BN605" i="74"/>
  <c r="BP605" i="74"/>
  <c r="BR605" i="74"/>
  <c r="BT605" i="74"/>
  <c r="BV605" i="74"/>
  <c r="BX605" i="74"/>
  <c r="BZ605" i="74"/>
  <c r="CB605" i="74"/>
  <c r="CD605" i="74"/>
  <c r="S603" i="74"/>
  <c r="J603" i="74" s="1"/>
  <c r="V603" i="74"/>
  <c r="A603" i="74"/>
  <c r="M602" i="74"/>
  <c r="U602" i="74"/>
  <c r="CF604" i="74"/>
  <c r="E604" i="74" s="1"/>
  <c r="AA602" i="74"/>
  <c r="AB602" i="74" s="1"/>
  <c r="AD580" i="87" l="1"/>
  <c r="AC581" i="87"/>
  <c r="T605" i="87"/>
  <c r="AA606" i="87"/>
  <c r="AB606" i="87" s="1"/>
  <c r="Q606" i="87"/>
  <c r="X606" i="87"/>
  <c r="Y606" i="87" s="1"/>
  <c r="U606" i="87"/>
  <c r="J606" i="87"/>
  <c r="AG607" i="87"/>
  <c r="AH607" i="87" s="1"/>
  <c r="AI607" i="87" s="1"/>
  <c r="AJ607" i="87" s="1"/>
  <c r="AK607" i="87" s="1"/>
  <c r="AL607" i="87" s="1"/>
  <c r="AM607" i="87" s="1"/>
  <c r="AN607" i="87" s="1"/>
  <c r="AO607" i="87" s="1"/>
  <c r="AP607" i="87" s="1"/>
  <c r="AQ607" i="87" s="1"/>
  <c r="AR607" i="87" s="1"/>
  <c r="AS607" i="87" s="1"/>
  <c r="AT607" i="87" s="1"/>
  <c r="AU607" i="87" s="1"/>
  <c r="AV607" i="87" s="1"/>
  <c r="AW607" i="87" s="1"/>
  <c r="AX607" i="87" s="1"/>
  <c r="AY607" i="87" s="1"/>
  <c r="AZ607" i="87" s="1"/>
  <c r="BA607" i="87" s="1"/>
  <c r="V607" i="87"/>
  <c r="R607" i="87"/>
  <c r="K607" i="87"/>
  <c r="A607" i="87"/>
  <c r="W607" i="87"/>
  <c r="S607" i="87"/>
  <c r="L607" i="87"/>
  <c r="CE607" i="87"/>
  <c r="CF607" i="87" s="1"/>
  <c r="E607" i="87" s="1"/>
  <c r="CC608" i="87"/>
  <c r="CA608" i="87"/>
  <c r="BY608" i="87"/>
  <c r="BW608" i="87"/>
  <c r="BU608" i="87"/>
  <c r="BS608" i="87"/>
  <c r="BQ608" i="87"/>
  <c r="BO608" i="87"/>
  <c r="BM608" i="87"/>
  <c r="BK608" i="87"/>
  <c r="BI608" i="87"/>
  <c r="BG608" i="87"/>
  <c r="AE608" i="87"/>
  <c r="CB608" i="87"/>
  <c r="BX608" i="87"/>
  <c r="BT608" i="87"/>
  <c r="BP608" i="87"/>
  <c r="BL608" i="87"/>
  <c r="BH608" i="87"/>
  <c r="P608" i="87"/>
  <c r="D608" i="87" s="1"/>
  <c r="C608" i="87"/>
  <c r="N608" i="87" s="1"/>
  <c r="CD608" i="87"/>
  <c r="BV608" i="87"/>
  <c r="BN608" i="87"/>
  <c r="B609" i="87"/>
  <c r="BZ608" i="87"/>
  <c r="BR608" i="87"/>
  <c r="BJ608" i="87"/>
  <c r="Z608" i="87"/>
  <c r="BB608" i="87" s="1"/>
  <c r="X599" i="74"/>
  <c r="Y599" i="74" s="1"/>
  <c r="AA599" i="74"/>
  <c r="AB599" i="74" s="1"/>
  <c r="X597" i="74"/>
  <c r="Y597" i="74" s="1"/>
  <c r="AA597" i="74"/>
  <c r="AB597" i="74" s="1"/>
  <c r="L584" i="74"/>
  <c r="Q585" i="74"/>
  <c r="K594" i="74"/>
  <c r="R595" i="74"/>
  <c r="X600" i="74"/>
  <c r="Y600" i="74" s="1"/>
  <c r="AA600" i="74"/>
  <c r="AB600" i="74" s="1"/>
  <c r="X598" i="74"/>
  <c r="Y598" i="74" s="1"/>
  <c r="AA598" i="74"/>
  <c r="AB598" i="74" s="1"/>
  <c r="X596" i="74"/>
  <c r="Y596" i="74" s="1"/>
  <c r="AA596" i="74"/>
  <c r="AB596" i="74" s="1"/>
  <c r="S604" i="74"/>
  <c r="J604" i="74" s="1"/>
  <c r="V604" i="74"/>
  <c r="A604" i="74"/>
  <c r="M603" i="74"/>
  <c r="U603" i="74"/>
  <c r="CE605" i="74"/>
  <c r="Z606" i="74"/>
  <c r="BG606" i="74"/>
  <c r="BI606" i="74"/>
  <c r="BK606" i="74"/>
  <c r="BM606" i="74"/>
  <c r="BO606" i="74"/>
  <c r="BQ606" i="74"/>
  <c r="BS606" i="74"/>
  <c r="BU606" i="74"/>
  <c r="BW606" i="74"/>
  <c r="BY606" i="74"/>
  <c r="CA606" i="74"/>
  <c r="CC606" i="74"/>
  <c r="C606" i="74"/>
  <c r="N606" i="74" s="1"/>
  <c r="BH606" i="74"/>
  <c r="BJ606" i="74"/>
  <c r="BL606" i="74"/>
  <c r="BN606" i="74"/>
  <c r="BP606" i="74"/>
  <c r="BR606" i="74"/>
  <c r="BT606" i="74"/>
  <c r="BV606" i="74"/>
  <c r="BX606" i="74"/>
  <c r="BZ606" i="74"/>
  <c r="CB606" i="74"/>
  <c r="CD606" i="74"/>
  <c r="AD581" i="87" l="1"/>
  <c r="AC582" i="87"/>
  <c r="W608" i="87"/>
  <c r="S608" i="87"/>
  <c r="L608" i="87"/>
  <c r="K608" i="87"/>
  <c r="V608" i="87"/>
  <c r="A608" i="87"/>
  <c r="R608" i="87"/>
  <c r="CF608" i="87"/>
  <c r="E608" i="87" s="1"/>
  <c r="J607" i="87"/>
  <c r="U607" i="87"/>
  <c r="T606" i="87"/>
  <c r="B610" i="87"/>
  <c r="CD609" i="87"/>
  <c r="CB609" i="87"/>
  <c r="BZ609" i="87"/>
  <c r="BX609" i="87"/>
  <c r="BV609" i="87"/>
  <c r="BT609" i="87"/>
  <c r="BR609" i="87"/>
  <c r="BP609" i="87"/>
  <c r="BN609" i="87"/>
  <c r="BL609" i="87"/>
  <c r="BJ609" i="87"/>
  <c r="BH609" i="87"/>
  <c r="Z609" i="87"/>
  <c r="BB609" i="87" s="1"/>
  <c r="P609" i="87"/>
  <c r="D609" i="87" s="1"/>
  <c r="C609" i="87"/>
  <c r="N609" i="87" s="1"/>
  <c r="CA609" i="87"/>
  <c r="BW609" i="87"/>
  <c r="BS609" i="87"/>
  <c r="BO609" i="87"/>
  <c r="BK609" i="87"/>
  <c r="BG609" i="87"/>
  <c r="AE609" i="87"/>
  <c r="BY609" i="87"/>
  <c r="BQ609" i="87"/>
  <c r="BI609" i="87"/>
  <c r="CC609" i="87"/>
  <c r="BU609" i="87"/>
  <c r="BM609" i="87"/>
  <c r="CE608" i="87"/>
  <c r="AG608" i="87"/>
  <c r="AH608" i="87" s="1"/>
  <c r="AI608" i="87" s="1"/>
  <c r="AJ608" i="87" s="1"/>
  <c r="AK608" i="87" s="1"/>
  <c r="AL608" i="87" s="1"/>
  <c r="AM608" i="87" s="1"/>
  <c r="AN608" i="87" s="1"/>
  <c r="AO608" i="87" s="1"/>
  <c r="AP608" i="87" s="1"/>
  <c r="AQ608" i="87" s="1"/>
  <c r="AR608" i="87" s="1"/>
  <c r="AS608" i="87" s="1"/>
  <c r="AT608" i="87" s="1"/>
  <c r="AU608" i="87" s="1"/>
  <c r="AV608" i="87" s="1"/>
  <c r="AW608" i="87" s="1"/>
  <c r="AX608" i="87" s="1"/>
  <c r="AY608" i="87" s="1"/>
  <c r="AZ608" i="87" s="1"/>
  <c r="BA608" i="87" s="1"/>
  <c r="X607" i="87"/>
  <c r="Y607" i="87" s="1"/>
  <c r="AA607" i="87"/>
  <c r="AB607" i="87" s="1"/>
  <c r="Q607" i="87"/>
  <c r="K595" i="74"/>
  <c r="R596" i="74"/>
  <c r="L585" i="74"/>
  <c r="Q586" i="74"/>
  <c r="CF605" i="74"/>
  <c r="E605" i="74" s="1"/>
  <c r="P605" i="74"/>
  <c r="D605" i="74" s="1"/>
  <c r="V605" i="74" s="1"/>
  <c r="CE606" i="74"/>
  <c r="P606" i="74" s="1"/>
  <c r="D606" i="74" s="1"/>
  <c r="Z607" i="74"/>
  <c r="BG607" i="74"/>
  <c r="BI607" i="74"/>
  <c r="BK607" i="74"/>
  <c r="BM607" i="74"/>
  <c r="BO607" i="74"/>
  <c r="BQ607" i="74"/>
  <c r="BS607" i="74"/>
  <c r="BU607" i="74"/>
  <c r="BW607" i="74"/>
  <c r="BY607" i="74"/>
  <c r="CA607" i="74"/>
  <c r="CC607" i="74"/>
  <c r="C607" i="74"/>
  <c r="N607" i="74" s="1"/>
  <c r="BH607" i="74"/>
  <c r="BJ607" i="74"/>
  <c r="BL607" i="74"/>
  <c r="BN607" i="74"/>
  <c r="BP607" i="74"/>
  <c r="BR607" i="74"/>
  <c r="BT607" i="74"/>
  <c r="BV607" i="74"/>
  <c r="BX607" i="74"/>
  <c r="BZ607" i="74"/>
  <c r="CB607" i="74"/>
  <c r="CD607" i="74"/>
  <c r="S605" i="74"/>
  <c r="J605" i="74" s="1"/>
  <c r="A605" i="74"/>
  <c r="M604" i="74"/>
  <c r="U604" i="74"/>
  <c r="AD582" i="87" l="1"/>
  <c r="AC583" i="87"/>
  <c r="U608" i="87"/>
  <c r="J608" i="87"/>
  <c r="AG609" i="87"/>
  <c r="AH609" i="87" s="1"/>
  <c r="AI609" i="87" s="1"/>
  <c r="AJ609" i="87" s="1"/>
  <c r="AK609" i="87" s="1"/>
  <c r="AL609" i="87" s="1"/>
  <c r="AM609" i="87" s="1"/>
  <c r="AN609" i="87" s="1"/>
  <c r="AO609" i="87" s="1"/>
  <c r="AP609" i="87" s="1"/>
  <c r="AQ609" i="87" s="1"/>
  <c r="AR609" i="87" s="1"/>
  <c r="AS609" i="87" s="1"/>
  <c r="AT609" i="87" s="1"/>
  <c r="AU609" i="87" s="1"/>
  <c r="AV609" i="87" s="1"/>
  <c r="AW609" i="87" s="1"/>
  <c r="AX609" i="87" s="1"/>
  <c r="AY609" i="87" s="1"/>
  <c r="AZ609" i="87" s="1"/>
  <c r="BA609" i="87" s="1"/>
  <c r="V609" i="87"/>
  <c r="R609" i="87"/>
  <c r="K609" i="87"/>
  <c r="A609" i="87"/>
  <c r="W609" i="87"/>
  <c r="S609" i="87"/>
  <c r="L609" i="87"/>
  <c r="CE609" i="87"/>
  <c r="CF609" i="87" s="1"/>
  <c r="E609" i="87" s="1"/>
  <c r="CC610" i="87"/>
  <c r="CA610" i="87"/>
  <c r="BY610" i="87"/>
  <c r="BW610" i="87"/>
  <c r="BU610" i="87"/>
  <c r="BS610" i="87"/>
  <c r="BQ610" i="87"/>
  <c r="BO610" i="87"/>
  <c r="BM610" i="87"/>
  <c r="BK610" i="87"/>
  <c r="BI610" i="87"/>
  <c r="BG610" i="87"/>
  <c r="AE610" i="87"/>
  <c r="CB610" i="87"/>
  <c r="BX610" i="87"/>
  <c r="BT610" i="87"/>
  <c r="BP610" i="87"/>
  <c r="BL610" i="87"/>
  <c r="BH610" i="87"/>
  <c r="P610" i="87"/>
  <c r="D610" i="87" s="1"/>
  <c r="C610" i="87"/>
  <c r="N610" i="87" s="1"/>
  <c r="CD610" i="87"/>
  <c r="BV610" i="87"/>
  <c r="BN610" i="87"/>
  <c r="B611" i="87"/>
  <c r="BZ610" i="87"/>
  <c r="BR610" i="87"/>
  <c r="BJ610" i="87"/>
  <c r="Z610" i="87"/>
  <c r="BB610" i="87" s="1"/>
  <c r="T607" i="87"/>
  <c r="AA608" i="87"/>
  <c r="AB608" i="87" s="1"/>
  <c r="Q608" i="87"/>
  <c r="X608" i="87"/>
  <c r="Y608" i="87" s="1"/>
  <c r="CF606" i="74"/>
  <c r="E606" i="74" s="1"/>
  <c r="L586" i="74"/>
  <c r="Q587" i="74"/>
  <c r="K596" i="74"/>
  <c r="R597" i="74"/>
  <c r="S606" i="74"/>
  <c r="J606" i="74" s="1"/>
  <c r="V606" i="74"/>
  <c r="A606" i="74"/>
  <c r="CE607" i="74"/>
  <c r="M605" i="74"/>
  <c r="U605" i="74"/>
  <c r="Z608" i="74"/>
  <c r="BG608" i="74"/>
  <c r="BI608" i="74"/>
  <c r="BK608" i="74"/>
  <c r="BM608" i="74"/>
  <c r="BO608" i="74"/>
  <c r="BQ608" i="74"/>
  <c r="BS608" i="74"/>
  <c r="BU608" i="74"/>
  <c r="BW608" i="74"/>
  <c r="BY608" i="74"/>
  <c r="CA608" i="74"/>
  <c r="CC608" i="74"/>
  <c r="C608" i="74"/>
  <c r="N608" i="74" s="1"/>
  <c r="BH608" i="74"/>
  <c r="BJ608" i="74"/>
  <c r="BL608" i="74"/>
  <c r="BN608" i="74"/>
  <c r="BP608" i="74"/>
  <c r="BR608" i="74"/>
  <c r="BT608" i="74"/>
  <c r="BV608" i="74"/>
  <c r="BX608" i="74"/>
  <c r="BZ608" i="74"/>
  <c r="CB608" i="74"/>
  <c r="CD608" i="74"/>
  <c r="AD583" i="87" l="1"/>
  <c r="AC584" i="87"/>
  <c r="B612" i="87"/>
  <c r="CD611" i="87"/>
  <c r="CB611" i="87"/>
  <c r="BZ611" i="87"/>
  <c r="BX611" i="87"/>
  <c r="BV611" i="87"/>
  <c r="BT611" i="87"/>
  <c r="BR611" i="87"/>
  <c r="BP611" i="87"/>
  <c r="BN611" i="87"/>
  <c r="BL611" i="87"/>
  <c r="BJ611" i="87"/>
  <c r="BH611" i="87"/>
  <c r="Z611" i="87"/>
  <c r="BB611" i="87" s="1"/>
  <c r="P611" i="87"/>
  <c r="D611" i="87" s="1"/>
  <c r="C611" i="87"/>
  <c r="N611" i="87" s="1"/>
  <c r="CA611" i="87"/>
  <c r="BW611" i="87"/>
  <c r="BS611" i="87"/>
  <c r="BO611" i="87"/>
  <c r="BK611" i="87"/>
  <c r="BG611" i="87"/>
  <c r="AE611" i="87"/>
  <c r="BY611" i="87"/>
  <c r="BQ611" i="87"/>
  <c r="BI611" i="87"/>
  <c r="CC611" i="87"/>
  <c r="BU611" i="87"/>
  <c r="BM611" i="87"/>
  <c r="CE610" i="87"/>
  <c r="AG610" i="87"/>
  <c r="AH610" i="87" s="1"/>
  <c r="AI610" i="87" s="1"/>
  <c r="AJ610" i="87" s="1"/>
  <c r="AK610" i="87" s="1"/>
  <c r="AL610" i="87" s="1"/>
  <c r="AM610" i="87" s="1"/>
  <c r="AN610" i="87" s="1"/>
  <c r="AO610" i="87" s="1"/>
  <c r="AP610" i="87" s="1"/>
  <c r="AQ610" i="87" s="1"/>
  <c r="AR610" i="87" s="1"/>
  <c r="AS610" i="87" s="1"/>
  <c r="AT610" i="87" s="1"/>
  <c r="AU610" i="87" s="1"/>
  <c r="AV610" i="87" s="1"/>
  <c r="AW610" i="87" s="1"/>
  <c r="AX610" i="87" s="1"/>
  <c r="AY610" i="87" s="1"/>
  <c r="AZ610" i="87" s="1"/>
  <c r="BA610" i="87" s="1"/>
  <c r="X609" i="87"/>
  <c r="Y609" i="87" s="1"/>
  <c r="AA609" i="87"/>
  <c r="AB609" i="87" s="1"/>
  <c r="Q609" i="87"/>
  <c r="W610" i="87"/>
  <c r="S610" i="87"/>
  <c r="L610" i="87"/>
  <c r="K610" i="87"/>
  <c r="V610" i="87"/>
  <c r="A610" i="87"/>
  <c r="R610" i="87"/>
  <c r="CF610" i="87"/>
  <c r="E610" i="87" s="1"/>
  <c r="J609" i="87"/>
  <c r="U609" i="87"/>
  <c r="T608" i="87"/>
  <c r="CF607" i="74"/>
  <c r="E607" i="74" s="1"/>
  <c r="P607" i="74"/>
  <c r="D607" i="74" s="1"/>
  <c r="V607" i="74" s="1"/>
  <c r="K597" i="74"/>
  <c r="R598" i="74"/>
  <c r="L587" i="74"/>
  <c r="Q588" i="74"/>
  <c r="CE608" i="74"/>
  <c r="P608" i="74" s="1"/>
  <c r="D608" i="74" s="1"/>
  <c r="Z609" i="74"/>
  <c r="BG609" i="74"/>
  <c r="BI609" i="74"/>
  <c r="BK609" i="74"/>
  <c r="BM609" i="74"/>
  <c r="BO609" i="74"/>
  <c r="BQ609" i="74"/>
  <c r="BS609" i="74"/>
  <c r="BU609" i="74"/>
  <c r="BW609" i="74"/>
  <c r="BY609" i="74"/>
  <c r="CA609" i="74"/>
  <c r="CC609" i="74"/>
  <c r="C609" i="74"/>
  <c r="N609" i="74" s="1"/>
  <c r="BH609" i="74"/>
  <c r="BJ609" i="74"/>
  <c r="BL609" i="74"/>
  <c r="BN609" i="74"/>
  <c r="BP609" i="74"/>
  <c r="BR609" i="74"/>
  <c r="BT609" i="74"/>
  <c r="BV609" i="74"/>
  <c r="BX609" i="74"/>
  <c r="BZ609" i="74"/>
  <c r="CB609" i="74"/>
  <c r="CD609" i="74"/>
  <c r="S607" i="74"/>
  <c r="J607" i="74" s="1"/>
  <c r="A607" i="74"/>
  <c r="M606" i="74"/>
  <c r="U606" i="74"/>
  <c r="AD584" i="87" l="1"/>
  <c r="AC585" i="87"/>
  <c r="T609" i="87"/>
  <c r="AA610" i="87"/>
  <c r="AB610" i="87" s="1"/>
  <c r="Q610" i="87"/>
  <c r="X610" i="87"/>
  <c r="Y610" i="87" s="1"/>
  <c r="U610" i="87"/>
  <c r="J610" i="87"/>
  <c r="AG611" i="87"/>
  <c r="AH611" i="87" s="1"/>
  <c r="AI611" i="87" s="1"/>
  <c r="AJ611" i="87" s="1"/>
  <c r="AK611" i="87" s="1"/>
  <c r="AL611" i="87" s="1"/>
  <c r="AM611" i="87" s="1"/>
  <c r="AN611" i="87" s="1"/>
  <c r="AO611" i="87" s="1"/>
  <c r="AP611" i="87" s="1"/>
  <c r="AQ611" i="87" s="1"/>
  <c r="AR611" i="87" s="1"/>
  <c r="AS611" i="87" s="1"/>
  <c r="AT611" i="87" s="1"/>
  <c r="AU611" i="87" s="1"/>
  <c r="AV611" i="87" s="1"/>
  <c r="AW611" i="87" s="1"/>
  <c r="AX611" i="87" s="1"/>
  <c r="AY611" i="87" s="1"/>
  <c r="AZ611" i="87" s="1"/>
  <c r="BA611" i="87" s="1"/>
  <c r="V611" i="87"/>
  <c r="R611" i="87"/>
  <c r="K611" i="87"/>
  <c r="A611" i="87"/>
  <c r="W611" i="87"/>
  <c r="S611" i="87"/>
  <c r="L611" i="87"/>
  <c r="CE611" i="87"/>
  <c r="CF611" i="87" s="1"/>
  <c r="E611" i="87" s="1"/>
  <c r="CC612" i="87"/>
  <c r="CA612" i="87"/>
  <c r="BY612" i="87"/>
  <c r="BW612" i="87"/>
  <c r="BU612" i="87"/>
  <c r="BS612" i="87"/>
  <c r="BQ612" i="87"/>
  <c r="BO612" i="87"/>
  <c r="BM612" i="87"/>
  <c r="BK612" i="87"/>
  <c r="BI612" i="87"/>
  <c r="BG612" i="87"/>
  <c r="AE612" i="87"/>
  <c r="CB612" i="87"/>
  <c r="BX612" i="87"/>
  <c r="BT612" i="87"/>
  <c r="BP612" i="87"/>
  <c r="BL612" i="87"/>
  <c r="BH612" i="87"/>
  <c r="P612" i="87"/>
  <c r="D612" i="87" s="1"/>
  <c r="C612" i="87"/>
  <c r="N612" i="87" s="1"/>
  <c r="CD612" i="87"/>
  <c r="BV612" i="87"/>
  <c r="BN612" i="87"/>
  <c r="B613" i="87"/>
  <c r="BZ612" i="87"/>
  <c r="BR612" i="87"/>
  <c r="BJ612" i="87"/>
  <c r="Z612" i="87"/>
  <c r="BB612" i="87" s="1"/>
  <c r="CF608" i="74"/>
  <c r="E608" i="74" s="1"/>
  <c r="BB602" i="74"/>
  <c r="BB601" i="74" s="1"/>
  <c r="BB600" i="74" s="1"/>
  <c r="BB599" i="74" s="1"/>
  <c r="BB598" i="74" s="1"/>
  <c r="BB597" i="74" s="1"/>
  <c r="BB596" i="74" s="1"/>
  <c r="L588" i="74"/>
  <c r="Q589" i="74"/>
  <c r="K598" i="74"/>
  <c r="R599" i="74"/>
  <c r="M607" i="74"/>
  <c r="U607" i="74"/>
  <c r="S608" i="74"/>
  <c r="J608" i="74" s="1"/>
  <c r="V608" i="74"/>
  <c r="A608" i="74"/>
  <c r="CE609" i="74"/>
  <c r="Z610" i="74"/>
  <c r="BG610" i="74"/>
  <c r="BI610" i="74"/>
  <c r="BK610" i="74"/>
  <c r="BM610" i="74"/>
  <c r="BO610" i="74"/>
  <c r="BQ610" i="74"/>
  <c r="BS610" i="74"/>
  <c r="BU610" i="74"/>
  <c r="BW610" i="74"/>
  <c r="BY610" i="74"/>
  <c r="CA610" i="74"/>
  <c r="CC610" i="74"/>
  <c r="C610" i="74"/>
  <c r="N610" i="74" s="1"/>
  <c r="BH610" i="74"/>
  <c r="BJ610" i="74"/>
  <c r="BL610" i="74"/>
  <c r="BN610" i="74"/>
  <c r="BP610" i="74"/>
  <c r="BR610" i="74"/>
  <c r="BT610" i="74"/>
  <c r="BV610" i="74"/>
  <c r="BX610" i="74"/>
  <c r="BZ610" i="74"/>
  <c r="CB610" i="74"/>
  <c r="CD610" i="74"/>
  <c r="AD585" i="87" l="1"/>
  <c r="AC586" i="87"/>
  <c r="W612" i="87"/>
  <c r="S612" i="87"/>
  <c r="L612" i="87"/>
  <c r="K612" i="87"/>
  <c r="V612" i="87"/>
  <c r="A612" i="87"/>
  <c r="R612" i="87"/>
  <c r="CF612" i="87"/>
  <c r="E612" i="87" s="1"/>
  <c r="J611" i="87"/>
  <c r="U611" i="87"/>
  <c r="T610" i="87"/>
  <c r="B614" i="87"/>
  <c r="CD613" i="87"/>
  <c r="CB613" i="87"/>
  <c r="BZ613" i="87"/>
  <c r="BX613" i="87"/>
  <c r="BV613" i="87"/>
  <c r="BT613" i="87"/>
  <c r="BR613" i="87"/>
  <c r="BP613" i="87"/>
  <c r="BN613" i="87"/>
  <c r="BL613" i="87"/>
  <c r="BJ613" i="87"/>
  <c r="BH613" i="87"/>
  <c r="Z613" i="87"/>
  <c r="BB613" i="87" s="1"/>
  <c r="P613" i="87"/>
  <c r="D613" i="87" s="1"/>
  <c r="C613" i="87"/>
  <c r="N613" i="87" s="1"/>
  <c r="CA613" i="87"/>
  <c r="BW613" i="87"/>
  <c r="BS613" i="87"/>
  <c r="BO613" i="87"/>
  <c r="BK613" i="87"/>
  <c r="BG613" i="87"/>
  <c r="AE613" i="87"/>
  <c r="BY613" i="87"/>
  <c r="BQ613" i="87"/>
  <c r="BI613" i="87"/>
  <c r="CC613" i="87"/>
  <c r="BU613" i="87"/>
  <c r="BM613" i="87"/>
  <c r="CE612" i="87"/>
  <c r="AG612" i="87"/>
  <c r="AH612" i="87" s="1"/>
  <c r="AI612" i="87" s="1"/>
  <c r="AJ612" i="87" s="1"/>
  <c r="AK612" i="87" s="1"/>
  <c r="AL612" i="87" s="1"/>
  <c r="AM612" i="87" s="1"/>
  <c r="AN612" i="87" s="1"/>
  <c r="AO612" i="87" s="1"/>
  <c r="AP612" i="87" s="1"/>
  <c r="AQ612" i="87" s="1"/>
  <c r="AR612" i="87" s="1"/>
  <c r="AS612" i="87" s="1"/>
  <c r="AT612" i="87" s="1"/>
  <c r="AU612" i="87" s="1"/>
  <c r="AV612" i="87" s="1"/>
  <c r="AW612" i="87" s="1"/>
  <c r="AX612" i="87" s="1"/>
  <c r="AY612" i="87" s="1"/>
  <c r="AZ612" i="87" s="1"/>
  <c r="BA612" i="87" s="1"/>
  <c r="X611" i="87"/>
  <c r="Y611" i="87" s="1"/>
  <c r="AA611" i="87"/>
  <c r="AB611" i="87" s="1"/>
  <c r="Q611" i="87"/>
  <c r="CF609" i="74"/>
  <c r="E609" i="74" s="1"/>
  <c r="P609" i="74"/>
  <c r="D609" i="74" s="1"/>
  <c r="S609" i="74" s="1"/>
  <c r="J609" i="74" s="1"/>
  <c r="K599" i="74"/>
  <c r="R600" i="74"/>
  <c r="L589" i="74"/>
  <c r="Q590" i="74"/>
  <c r="W608" i="74"/>
  <c r="X608" i="74" s="1"/>
  <c r="Y608" i="74" s="1"/>
  <c r="CE610" i="74"/>
  <c r="Z611" i="74"/>
  <c r="BG611" i="74"/>
  <c r="BI611" i="74"/>
  <c r="BK611" i="74"/>
  <c r="BM611" i="74"/>
  <c r="BO611" i="74"/>
  <c r="BQ611" i="74"/>
  <c r="BS611" i="74"/>
  <c r="BU611" i="74"/>
  <c r="BW611" i="74"/>
  <c r="BY611" i="74"/>
  <c r="CA611" i="74"/>
  <c r="CC611" i="74"/>
  <c r="C611" i="74"/>
  <c r="N611" i="74" s="1"/>
  <c r="BH611" i="74"/>
  <c r="BJ611" i="74"/>
  <c r="BL611" i="74"/>
  <c r="BN611" i="74"/>
  <c r="BP611" i="74"/>
  <c r="BR611" i="74"/>
  <c r="BT611" i="74"/>
  <c r="BV611" i="74"/>
  <c r="BX611" i="74"/>
  <c r="BZ611" i="74"/>
  <c r="CB611" i="74"/>
  <c r="CD611" i="74"/>
  <c r="M608" i="74"/>
  <c r="U608" i="74"/>
  <c r="AA608" i="74"/>
  <c r="AB608" i="74" s="1"/>
  <c r="AD586" i="87" l="1"/>
  <c r="AC587" i="87"/>
  <c r="U612" i="87"/>
  <c r="J612" i="87"/>
  <c r="AG613" i="87"/>
  <c r="AH613" i="87" s="1"/>
  <c r="AI613" i="87" s="1"/>
  <c r="AJ613" i="87" s="1"/>
  <c r="AK613" i="87" s="1"/>
  <c r="AL613" i="87" s="1"/>
  <c r="AM613" i="87" s="1"/>
  <c r="AN613" i="87" s="1"/>
  <c r="AO613" i="87" s="1"/>
  <c r="AP613" i="87" s="1"/>
  <c r="AQ613" i="87" s="1"/>
  <c r="AR613" i="87" s="1"/>
  <c r="AS613" i="87" s="1"/>
  <c r="AT613" i="87" s="1"/>
  <c r="AU613" i="87" s="1"/>
  <c r="AV613" i="87" s="1"/>
  <c r="AW613" i="87" s="1"/>
  <c r="AX613" i="87" s="1"/>
  <c r="AY613" i="87" s="1"/>
  <c r="AZ613" i="87" s="1"/>
  <c r="BA613" i="87" s="1"/>
  <c r="V613" i="87"/>
  <c r="R613" i="87"/>
  <c r="K613" i="87"/>
  <c r="A613" i="87"/>
  <c r="W613" i="87"/>
  <c r="S613" i="87"/>
  <c r="L613" i="87"/>
  <c r="CE613" i="87"/>
  <c r="CF613" i="87" s="1"/>
  <c r="E613" i="87" s="1"/>
  <c r="CC614" i="87"/>
  <c r="CA614" i="87"/>
  <c r="BY614" i="87"/>
  <c r="BW614" i="87"/>
  <c r="BU614" i="87"/>
  <c r="BS614" i="87"/>
  <c r="BQ614" i="87"/>
  <c r="BO614" i="87"/>
  <c r="BM614" i="87"/>
  <c r="BK614" i="87"/>
  <c r="BI614" i="87"/>
  <c r="BG614" i="87"/>
  <c r="AE614" i="87"/>
  <c r="CB614" i="87"/>
  <c r="BX614" i="87"/>
  <c r="BT614" i="87"/>
  <c r="BP614" i="87"/>
  <c r="BL614" i="87"/>
  <c r="BH614" i="87"/>
  <c r="P614" i="87"/>
  <c r="D614" i="87" s="1"/>
  <c r="C614" i="87"/>
  <c r="N614" i="87" s="1"/>
  <c r="CD614" i="87"/>
  <c r="BV614" i="87"/>
  <c r="BN614" i="87"/>
  <c r="B615" i="87"/>
  <c r="BZ614" i="87"/>
  <c r="BR614" i="87"/>
  <c r="BJ614" i="87"/>
  <c r="Z614" i="87"/>
  <c r="BB614" i="87" s="1"/>
  <c r="T611" i="87"/>
  <c r="AA612" i="87"/>
  <c r="AB612" i="87" s="1"/>
  <c r="Q612" i="87"/>
  <c r="X612" i="87"/>
  <c r="Y612" i="87" s="1"/>
  <c r="V609" i="74"/>
  <c r="A609" i="74"/>
  <c r="W603" i="74"/>
  <c r="W604" i="74"/>
  <c r="W607" i="74"/>
  <c r="CF610" i="74"/>
  <c r="E610" i="74" s="1"/>
  <c r="P610" i="74"/>
  <c r="D610" i="74" s="1"/>
  <c r="V610" i="74" s="1"/>
  <c r="L590" i="74"/>
  <c r="Q591" i="74"/>
  <c r="K600" i="74"/>
  <c r="R601" i="74"/>
  <c r="W605" i="74"/>
  <c r="W609" i="74"/>
  <c r="X609" i="74" s="1"/>
  <c r="Y609" i="74" s="1"/>
  <c r="W606" i="74"/>
  <c r="S610" i="74"/>
  <c r="J610" i="74" s="1"/>
  <c r="M609" i="74"/>
  <c r="U609" i="74"/>
  <c r="CE611" i="74"/>
  <c r="Z612" i="74"/>
  <c r="BG612" i="74"/>
  <c r="BI612" i="74"/>
  <c r="BK612" i="74"/>
  <c r="BM612" i="74"/>
  <c r="BO612" i="74"/>
  <c r="BQ612" i="74"/>
  <c r="BS612" i="74"/>
  <c r="BU612" i="74"/>
  <c r="BW612" i="74"/>
  <c r="BY612" i="74"/>
  <c r="CA612" i="74"/>
  <c r="CC612" i="74"/>
  <c r="C612" i="74"/>
  <c r="N612" i="74" s="1"/>
  <c r="BH612" i="74"/>
  <c r="BJ612" i="74"/>
  <c r="BL612" i="74"/>
  <c r="BN612" i="74"/>
  <c r="BP612" i="74"/>
  <c r="BR612" i="74"/>
  <c r="BT612" i="74"/>
  <c r="BV612" i="74"/>
  <c r="BX612" i="74"/>
  <c r="BZ612" i="74"/>
  <c r="CB612" i="74"/>
  <c r="CD612" i="74"/>
  <c r="AD587" i="87" l="1"/>
  <c r="AC588" i="87"/>
  <c r="B616" i="87"/>
  <c r="CD615" i="87"/>
  <c r="CB615" i="87"/>
  <c r="BZ615" i="87"/>
  <c r="BX615" i="87"/>
  <c r="BV615" i="87"/>
  <c r="BT615" i="87"/>
  <c r="BR615" i="87"/>
  <c r="BP615" i="87"/>
  <c r="BN615" i="87"/>
  <c r="BL615" i="87"/>
  <c r="BJ615" i="87"/>
  <c r="BH615" i="87"/>
  <c r="Z615" i="87"/>
  <c r="BB615" i="87" s="1"/>
  <c r="P615" i="87"/>
  <c r="D615" i="87" s="1"/>
  <c r="C615" i="87"/>
  <c r="N615" i="87" s="1"/>
  <c r="CA615" i="87"/>
  <c r="BW615" i="87"/>
  <c r="BS615" i="87"/>
  <c r="BO615" i="87"/>
  <c r="BK615" i="87"/>
  <c r="BG615" i="87"/>
  <c r="AE615" i="87"/>
  <c r="BY615" i="87"/>
  <c r="BQ615" i="87"/>
  <c r="BI615" i="87"/>
  <c r="CC615" i="87"/>
  <c r="BU615" i="87"/>
  <c r="BM615" i="87"/>
  <c r="CE614" i="87"/>
  <c r="AG614" i="87"/>
  <c r="AH614" i="87" s="1"/>
  <c r="AI614" i="87" s="1"/>
  <c r="AJ614" i="87" s="1"/>
  <c r="AK614" i="87" s="1"/>
  <c r="AL614" i="87" s="1"/>
  <c r="AM614" i="87" s="1"/>
  <c r="AN614" i="87" s="1"/>
  <c r="AO614" i="87" s="1"/>
  <c r="AP614" i="87" s="1"/>
  <c r="AQ614" i="87" s="1"/>
  <c r="AR614" i="87" s="1"/>
  <c r="AS614" i="87" s="1"/>
  <c r="AT614" i="87" s="1"/>
  <c r="AU614" i="87" s="1"/>
  <c r="AV614" i="87" s="1"/>
  <c r="AW614" i="87" s="1"/>
  <c r="AX614" i="87" s="1"/>
  <c r="AY614" i="87" s="1"/>
  <c r="AZ614" i="87" s="1"/>
  <c r="BA614" i="87" s="1"/>
  <c r="X613" i="87"/>
  <c r="Y613" i="87" s="1"/>
  <c r="AA613" i="87"/>
  <c r="AB613" i="87" s="1"/>
  <c r="Q613" i="87"/>
  <c r="W614" i="87"/>
  <c r="S614" i="87"/>
  <c r="L614" i="87"/>
  <c r="K614" i="87"/>
  <c r="V614" i="87"/>
  <c r="A614" i="87"/>
  <c r="R614" i="87"/>
  <c r="CF614" i="87"/>
  <c r="E614" i="87" s="1"/>
  <c r="J613" i="87"/>
  <c r="U613" i="87"/>
  <c r="T612" i="87"/>
  <c r="A610" i="74"/>
  <c r="AA609" i="74"/>
  <c r="AB609" i="74" s="1"/>
  <c r="CF611" i="74"/>
  <c r="E611" i="74" s="1"/>
  <c r="P611" i="74"/>
  <c r="D611" i="74" s="1"/>
  <c r="V611" i="74" s="1"/>
  <c r="X606" i="74"/>
  <c r="Y606" i="74" s="1"/>
  <c r="AA606" i="74"/>
  <c r="AB606" i="74" s="1"/>
  <c r="X605" i="74"/>
  <c r="Y605" i="74" s="1"/>
  <c r="AA605" i="74"/>
  <c r="AB605" i="74" s="1"/>
  <c r="X604" i="74"/>
  <c r="Y604" i="74" s="1"/>
  <c r="AA604" i="74"/>
  <c r="AB604" i="74" s="1"/>
  <c r="K601" i="74"/>
  <c r="R602" i="74"/>
  <c r="L591" i="74"/>
  <c r="Q592" i="74"/>
  <c r="X607" i="74"/>
  <c r="Y607" i="74" s="1"/>
  <c r="AA607" i="74"/>
  <c r="AB607" i="74" s="1"/>
  <c r="X603" i="74"/>
  <c r="Y603" i="74" s="1"/>
  <c r="AA603" i="74"/>
  <c r="AB603" i="74" s="1"/>
  <c r="CE612" i="74"/>
  <c r="P612" i="74" s="1"/>
  <c r="D612" i="74" s="1"/>
  <c r="Z613" i="74"/>
  <c r="BG613" i="74"/>
  <c r="BI613" i="74"/>
  <c r="BK613" i="74"/>
  <c r="BM613" i="74"/>
  <c r="BO613" i="74"/>
  <c r="BQ613" i="74"/>
  <c r="BS613" i="74"/>
  <c r="BU613" i="74"/>
  <c r="BW613" i="74"/>
  <c r="BY613" i="74"/>
  <c r="CA613" i="74"/>
  <c r="CC613" i="74"/>
  <c r="C613" i="74"/>
  <c r="N613" i="74" s="1"/>
  <c r="BH613" i="74"/>
  <c r="BJ613" i="74"/>
  <c r="BL613" i="74"/>
  <c r="BN613" i="74"/>
  <c r="BP613" i="74"/>
  <c r="BR613" i="74"/>
  <c r="BT613" i="74"/>
  <c r="BV613" i="74"/>
  <c r="BX613" i="74"/>
  <c r="BZ613" i="74"/>
  <c r="CB613" i="74"/>
  <c r="CD613" i="74"/>
  <c r="S611" i="74"/>
  <c r="J611" i="74" s="1"/>
  <c r="A611" i="74"/>
  <c r="CF612" i="74"/>
  <c r="E612" i="74" s="1"/>
  <c r="M610" i="74"/>
  <c r="U610" i="74"/>
  <c r="AD588" i="87" l="1"/>
  <c r="AC589" i="87"/>
  <c r="T613" i="87"/>
  <c r="AA614" i="87"/>
  <c r="AB614" i="87" s="1"/>
  <c r="Q614" i="87"/>
  <c r="X614" i="87"/>
  <c r="Y614" i="87" s="1"/>
  <c r="U614" i="87"/>
  <c r="J614" i="87"/>
  <c r="AG615" i="87"/>
  <c r="AH615" i="87" s="1"/>
  <c r="AI615" i="87" s="1"/>
  <c r="AJ615" i="87" s="1"/>
  <c r="AK615" i="87" s="1"/>
  <c r="AL615" i="87" s="1"/>
  <c r="AM615" i="87" s="1"/>
  <c r="AN615" i="87" s="1"/>
  <c r="AO615" i="87" s="1"/>
  <c r="AP615" i="87" s="1"/>
  <c r="AQ615" i="87" s="1"/>
  <c r="AR615" i="87" s="1"/>
  <c r="AS615" i="87" s="1"/>
  <c r="AT615" i="87" s="1"/>
  <c r="AU615" i="87" s="1"/>
  <c r="AV615" i="87" s="1"/>
  <c r="AW615" i="87" s="1"/>
  <c r="AX615" i="87" s="1"/>
  <c r="AY615" i="87" s="1"/>
  <c r="AZ615" i="87" s="1"/>
  <c r="BA615" i="87" s="1"/>
  <c r="V615" i="87"/>
  <c r="R615" i="87"/>
  <c r="K615" i="87"/>
  <c r="A615" i="87"/>
  <c r="W615" i="87"/>
  <c r="S615" i="87"/>
  <c r="L615" i="87"/>
  <c r="CE615" i="87"/>
  <c r="CF615" i="87" s="1"/>
  <c r="E615" i="87" s="1"/>
  <c r="CC616" i="87"/>
  <c r="CA616" i="87"/>
  <c r="BY616" i="87"/>
  <c r="BW616" i="87"/>
  <c r="BU616" i="87"/>
  <c r="BS616" i="87"/>
  <c r="BQ616" i="87"/>
  <c r="BO616" i="87"/>
  <c r="BM616" i="87"/>
  <c r="BK616" i="87"/>
  <c r="BI616" i="87"/>
  <c r="BG616" i="87"/>
  <c r="AE616" i="87"/>
  <c r="CB616" i="87"/>
  <c r="BX616" i="87"/>
  <c r="BT616" i="87"/>
  <c r="BP616" i="87"/>
  <c r="BL616" i="87"/>
  <c r="BH616" i="87"/>
  <c r="P616" i="87"/>
  <c r="D616" i="87" s="1"/>
  <c r="C616" i="87"/>
  <c r="N616" i="87" s="1"/>
  <c r="CD616" i="87"/>
  <c r="BV616" i="87"/>
  <c r="BN616" i="87"/>
  <c r="B617" i="87"/>
  <c r="BZ616" i="87"/>
  <c r="BR616" i="87"/>
  <c r="BJ616" i="87"/>
  <c r="Z616" i="87"/>
  <c r="BB616" i="87" s="1"/>
  <c r="L592" i="74"/>
  <c r="Q593" i="74"/>
  <c r="K602" i="74"/>
  <c r="R603" i="74"/>
  <c r="S612" i="74"/>
  <c r="J612" i="74" s="1"/>
  <c r="V612" i="74"/>
  <c r="A612" i="74"/>
  <c r="CE613" i="74"/>
  <c r="M611" i="74"/>
  <c r="U611" i="74"/>
  <c r="Z614" i="74"/>
  <c r="BG614" i="74"/>
  <c r="BI614" i="74"/>
  <c r="BK614" i="74"/>
  <c r="BM614" i="74"/>
  <c r="BO614" i="74"/>
  <c r="BQ614" i="74"/>
  <c r="BS614" i="74"/>
  <c r="BU614" i="74"/>
  <c r="BW614" i="74"/>
  <c r="BY614" i="74"/>
  <c r="CA614" i="74"/>
  <c r="CC614" i="74"/>
  <c r="C614" i="74"/>
  <c r="N614" i="74" s="1"/>
  <c r="BH614" i="74"/>
  <c r="BJ614" i="74"/>
  <c r="BL614" i="74"/>
  <c r="BN614" i="74"/>
  <c r="BP614" i="74"/>
  <c r="BR614" i="74"/>
  <c r="BT614" i="74"/>
  <c r="BV614" i="74"/>
  <c r="BX614" i="74"/>
  <c r="BZ614" i="74"/>
  <c r="CB614" i="74"/>
  <c r="CD614" i="74"/>
  <c r="AD589" i="87" l="1"/>
  <c r="AC590" i="87"/>
  <c r="W616" i="87"/>
  <c r="S616" i="87"/>
  <c r="L616" i="87"/>
  <c r="K616" i="87"/>
  <c r="V616" i="87"/>
  <c r="A616" i="87"/>
  <c r="R616" i="87"/>
  <c r="CF616" i="87"/>
  <c r="E616" i="87" s="1"/>
  <c r="J615" i="87"/>
  <c r="U615" i="87"/>
  <c r="T614" i="87"/>
  <c r="B618" i="87"/>
  <c r="CD617" i="87"/>
  <c r="CB617" i="87"/>
  <c r="BZ617" i="87"/>
  <c r="BX617" i="87"/>
  <c r="BV617" i="87"/>
  <c r="BT617" i="87"/>
  <c r="BR617" i="87"/>
  <c r="BP617" i="87"/>
  <c r="BN617" i="87"/>
  <c r="BL617" i="87"/>
  <c r="BJ617" i="87"/>
  <c r="BH617" i="87"/>
  <c r="Z617" i="87"/>
  <c r="BB617" i="87" s="1"/>
  <c r="P617" i="87"/>
  <c r="D617" i="87" s="1"/>
  <c r="C617" i="87"/>
  <c r="N617" i="87" s="1"/>
  <c r="CA617" i="87"/>
  <c r="BW617" i="87"/>
  <c r="BS617" i="87"/>
  <c r="BO617" i="87"/>
  <c r="BK617" i="87"/>
  <c r="BG617" i="87"/>
  <c r="AE617" i="87"/>
  <c r="BY617" i="87"/>
  <c r="BQ617" i="87"/>
  <c r="BI617" i="87"/>
  <c r="CC617" i="87"/>
  <c r="BU617" i="87"/>
  <c r="BM617" i="87"/>
  <c r="CE616" i="87"/>
  <c r="AG616" i="87"/>
  <c r="AH616" i="87" s="1"/>
  <c r="AI616" i="87" s="1"/>
  <c r="AJ616" i="87" s="1"/>
  <c r="AK616" i="87" s="1"/>
  <c r="AL616" i="87" s="1"/>
  <c r="AM616" i="87" s="1"/>
  <c r="AN616" i="87" s="1"/>
  <c r="AO616" i="87" s="1"/>
  <c r="AP616" i="87" s="1"/>
  <c r="AQ616" i="87" s="1"/>
  <c r="AR616" i="87" s="1"/>
  <c r="AS616" i="87" s="1"/>
  <c r="AT616" i="87" s="1"/>
  <c r="AU616" i="87" s="1"/>
  <c r="AV616" i="87" s="1"/>
  <c r="AW616" i="87" s="1"/>
  <c r="AX616" i="87" s="1"/>
  <c r="AY616" i="87" s="1"/>
  <c r="AZ616" i="87" s="1"/>
  <c r="BA616" i="87" s="1"/>
  <c r="X615" i="87"/>
  <c r="Y615" i="87" s="1"/>
  <c r="AA615" i="87"/>
  <c r="AB615" i="87" s="1"/>
  <c r="Q615" i="87"/>
  <c r="CF613" i="74"/>
  <c r="E613" i="74" s="1"/>
  <c r="P613" i="74"/>
  <c r="D613" i="74" s="1"/>
  <c r="V613" i="74" s="1"/>
  <c r="K603" i="74"/>
  <c r="R604" i="74"/>
  <c r="L593" i="74"/>
  <c r="Q594" i="74"/>
  <c r="CE614" i="74"/>
  <c r="P614" i="74" s="1"/>
  <c r="D614" i="74" s="1"/>
  <c r="Z615" i="74"/>
  <c r="BG615" i="74"/>
  <c r="BI615" i="74"/>
  <c r="BK615" i="74"/>
  <c r="BM615" i="74"/>
  <c r="BO615" i="74"/>
  <c r="BQ615" i="74"/>
  <c r="BS615" i="74"/>
  <c r="BU615" i="74"/>
  <c r="BW615" i="74"/>
  <c r="BY615" i="74"/>
  <c r="CA615" i="74"/>
  <c r="CC615" i="74"/>
  <c r="C615" i="74"/>
  <c r="N615" i="74" s="1"/>
  <c r="BH615" i="74"/>
  <c r="BJ615" i="74"/>
  <c r="BL615" i="74"/>
  <c r="BN615" i="74"/>
  <c r="BP615" i="74"/>
  <c r="BR615" i="74"/>
  <c r="BT615" i="74"/>
  <c r="BV615" i="74"/>
  <c r="BX615" i="74"/>
  <c r="BZ615" i="74"/>
  <c r="CB615" i="74"/>
  <c r="CD615" i="74"/>
  <c r="S613" i="74"/>
  <c r="J613" i="74" s="1"/>
  <c r="A613" i="74"/>
  <c r="M612" i="74"/>
  <c r="U612" i="74"/>
  <c r="AD590" i="87" l="1"/>
  <c r="AC591" i="87"/>
  <c r="U616" i="87"/>
  <c r="J616" i="87"/>
  <c r="AG617" i="87"/>
  <c r="AH617" i="87" s="1"/>
  <c r="AI617" i="87" s="1"/>
  <c r="AJ617" i="87" s="1"/>
  <c r="AK617" i="87" s="1"/>
  <c r="AL617" i="87" s="1"/>
  <c r="AM617" i="87" s="1"/>
  <c r="AN617" i="87" s="1"/>
  <c r="AO617" i="87" s="1"/>
  <c r="AP617" i="87" s="1"/>
  <c r="AQ617" i="87" s="1"/>
  <c r="AR617" i="87" s="1"/>
  <c r="AS617" i="87" s="1"/>
  <c r="AT617" i="87" s="1"/>
  <c r="AU617" i="87" s="1"/>
  <c r="AV617" i="87" s="1"/>
  <c r="AW617" i="87" s="1"/>
  <c r="AX617" i="87" s="1"/>
  <c r="AY617" i="87" s="1"/>
  <c r="AZ617" i="87" s="1"/>
  <c r="BA617" i="87" s="1"/>
  <c r="V617" i="87"/>
  <c r="R617" i="87"/>
  <c r="K617" i="87"/>
  <c r="A617" i="87"/>
  <c r="W617" i="87"/>
  <c r="S617" i="87"/>
  <c r="L617" i="87"/>
  <c r="CE617" i="87"/>
  <c r="CF617" i="87" s="1"/>
  <c r="E617" i="87" s="1"/>
  <c r="CC618" i="87"/>
  <c r="CA618" i="87"/>
  <c r="BY618" i="87"/>
  <c r="BW618" i="87"/>
  <c r="BU618" i="87"/>
  <c r="BS618" i="87"/>
  <c r="BQ618" i="87"/>
  <c r="BO618" i="87"/>
  <c r="BM618" i="87"/>
  <c r="BK618" i="87"/>
  <c r="BI618" i="87"/>
  <c r="BG618" i="87"/>
  <c r="AE618" i="87"/>
  <c r="CB618" i="87"/>
  <c r="BX618" i="87"/>
  <c r="BT618" i="87"/>
  <c r="BP618" i="87"/>
  <c r="BL618" i="87"/>
  <c r="BH618" i="87"/>
  <c r="P618" i="87"/>
  <c r="D618" i="87" s="1"/>
  <c r="C618" i="87"/>
  <c r="N618" i="87" s="1"/>
  <c r="CD618" i="87"/>
  <c r="BV618" i="87"/>
  <c r="BN618" i="87"/>
  <c r="B619" i="87"/>
  <c r="BZ618" i="87"/>
  <c r="BR618" i="87"/>
  <c r="BJ618" i="87"/>
  <c r="Z618" i="87"/>
  <c r="BB618" i="87" s="1"/>
  <c r="T615" i="87"/>
  <c r="AA616" i="87"/>
  <c r="AB616" i="87" s="1"/>
  <c r="Q616" i="87"/>
  <c r="X616" i="87"/>
  <c r="Y616" i="87" s="1"/>
  <c r="CF614" i="74"/>
  <c r="E614" i="74" s="1"/>
  <c r="L594" i="74"/>
  <c r="Q595" i="74"/>
  <c r="K604" i="74"/>
  <c r="R605" i="74"/>
  <c r="M613" i="74"/>
  <c r="U613" i="74"/>
  <c r="S614" i="74"/>
  <c r="J614" i="74" s="1"/>
  <c r="V614" i="74"/>
  <c r="A614" i="74"/>
  <c r="CE615" i="74"/>
  <c r="Z616" i="74"/>
  <c r="BG616" i="74"/>
  <c r="BI616" i="74"/>
  <c r="BK616" i="74"/>
  <c r="BM616" i="74"/>
  <c r="BO616" i="74"/>
  <c r="BQ616" i="74"/>
  <c r="BS616" i="74"/>
  <c r="BU616" i="74"/>
  <c r="BW616" i="74"/>
  <c r="BY616" i="74"/>
  <c r="CA616" i="74"/>
  <c r="CC616" i="74"/>
  <c r="C616" i="74"/>
  <c r="N616" i="74" s="1"/>
  <c r="BH616" i="74"/>
  <c r="BJ616" i="74"/>
  <c r="BL616" i="74"/>
  <c r="BN616" i="74"/>
  <c r="BP616" i="74"/>
  <c r="BR616" i="74"/>
  <c r="BT616" i="74"/>
  <c r="BV616" i="74"/>
  <c r="BX616" i="74"/>
  <c r="BZ616" i="74"/>
  <c r="CB616" i="74"/>
  <c r="CD616" i="74"/>
  <c r="AD591" i="87" l="1"/>
  <c r="AC592" i="87"/>
  <c r="B620" i="87"/>
  <c r="CD619" i="87"/>
  <c r="CB619" i="87"/>
  <c r="BZ619" i="87"/>
  <c r="BX619" i="87"/>
  <c r="BV619" i="87"/>
  <c r="BT619" i="87"/>
  <c r="BR619" i="87"/>
  <c r="BP619" i="87"/>
  <c r="BN619" i="87"/>
  <c r="BL619" i="87"/>
  <c r="BJ619" i="87"/>
  <c r="BH619" i="87"/>
  <c r="Z619" i="87"/>
  <c r="BB619" i="87" s="1"/>
  <c r="P619" i="87"/>
  <c r="D619" i="87" s="1"/>
  <c r="C619" i="87"/>
  <c r="N619" i="87" s="1"/>
  <c r="CA619" i="87"/>
  <c r="BW619" i="87"/>
  <c r="BS619" i="87"/>
  <c r="BO619" i="87"/>
  <c r="BK619" i="87"/>
  <c r="BG619" i="87"/>
  <c r="AE619" i="87"/>
  <c r="BY619" i="87"/>
  <c r="BQ619" i="87"/>
  <c r="BI619" i="87"/>
  <c r="CC619" i="87"/>
  <c r="BU619" i="87"/>
  <c r="BM619" i="87"/>
  <c r="CE618" i="87"/>
  <c r="AG618" i="87"/>
  <c r="AH618" i="87" s="1"/>
  <c r="AI618" i="87" s="1"/>
  <c r="AJ618" i="87" s="1"/>
  <c r="AK618" i="87" s="1"/>
  <c r="AL618" i="87" s="1"/>
  <c r="AM618" i="87" s="1"/>
  <c r="AN618" i="87" s="1"/>
  <c r="AO618" i="87" s="1"/>
  <c r="AP618" i="87" s="1"/>
  <c r="AQ618" i="87" s="1"/>
  <c r="AR618" i="87" s="1"/>
  <c r="AS618" i="87" s="1"/>
  <c r="AT618" i="87" s="1"/>
  <c r="AU618" i="87" s="1"/>
  <c r="AV618" i="87" s="1"/>
  <c r="AW618" i="87" s="1"/>
  <c r="AX618" i="87" s="1"/>
  <c r="AY618" i="87" s="1"/>
  <c r="AZ618" i="87" s="1"/>
  <c r="BA618" i="87" s="1"/>
  <c r="X617" i="87"/>
  <c r="Y617" i="87" s="1"/>
  <c r="AA617" i="87"/>
  <c r="AB617" i="87" s="1"/>
  <c r="Q617" i="87"/>
  <c r="T616" i="87"/>
  <c r="W618" i="87"/>
  <c r="S618" i="87"/>
  <c r="L618" i="87"/>
  <c r="K618" i="87"/>
  <c r="V618" i="87"/>
  <c r="A618" i="87"/>
  <c r="R618" i="87"/>
  <c r="CF618" i="87"/>
  <c r="E618" i="87" s="1"/>
  <c r="J617" i="87"/>
  <c r="U617" i="87"/>
  <c r="BB609" i="74"/>
  <c r="BB608" i="74" s="1"/>
  <c r="BB607" i="74" s="1"/>
  <c r="BB606" i="74" s="1"/>
  <c r="BB605" i="74" s="1"/>
  <c r="BB604" i="74" s="1"/>
  <c r="BB603" i="74" s="1"/>
  <c r="CF615" i="74"/>
  <c r="E615" i="74" s="1"/>
  <c r="P615" i="74"/>
  <c r="D615" i="74" s="1"/>
  <c r="V615" i="74" s="1"/>
  <c r="K605" i="74"/>
  <c r="R606" i="74"/>
  <c r="L595" i="74"/>
  <c r="Q596" i="74"/>
  <c r="CE616" i="74"/>
  <c r="P616" i="74" s="1"/>
  <c r="D616" i="74" s="1"/>
  <c r="Z617" i="74"/>
  <c r="BG617" i="74"/>
  <c r="BI617" i="74"/>
  <c r="BK617" i="74"/>
  <c r="BM617" i="74"/>
  <c r="BO617" i="74"/>
  <c r="BQ617" i="74"/>
  <c r="BS617" i="74"/>
  <c r="BU617" i="74"/>
  <c r="BW617" i="74"/>
  <c r="BY617" i="74"/>
  <c r="CA617" i="74"/>
  <c r="CC617" i="74"/>
  <c r="C617" i="74"/>
  <c r="N617" i="74" s="1"/>
  <c r="BH617" i="74"/>
  <c r="BJ617" i="74"/>
  <c r="BL617" i="74"/>
  <c r="BN617" i="74"/>
  <c r="BP617" i="74"/>
  <c r="BR617" i="74"/>
  <c r="BT617" i="74"/>
  <c r="BV617" i="74"/>
  <c r="BX617" i="74"/>
  <c r="BZ617" i="74"/>
  <c r="CB617" i="74"/>
  <c r="CD617" i="74"/>
  <c r="S615" i="74"/>
  <c r="J615" i="74" s="1"/>
  <c r="M614" i="74"/>
  <c r="U614" i="74"/>
  <c r="AD592" i="87" l="1"/>
  <c r="AC593" i="87"/>
  <c r="T617" i="87"/>
  <c r="AA618" i="87"/>
  <c r="AB618" i="87" s="1"/>
  <c r="Q618" i="87"/>
  <c r="X618" i="87"/>
  <c r="Y618" i="87" s="1"/>
  <c r="U618" i="87"/>
  <c r="J618" i="87"/>
  <c r="AG619" i="87"/>
  <c r="AH619" i="87" s="1"/>
  <c r="AI619" i="87" s="1"/>
  <c r="AJ619" i="87" s="1"/>
  <c r="AK619" i="87" s="1"/>
  <c r="AL619" i="87" s="1"/>
  <c r="AM619" i="87" s="1"/>
  <c r="AN619" i="87" s="1"/>
  <c r="AO619" i="87" s="1"/>
  <c r="AP619" i="87" s="1"/>
  <c r="AQ619" i="87" s="1"/>
  <c r="AR619" i="87" s="1"/>
  <c r="AS619" i="87" s="1"/>
  <c r="AT619" i="87" s="1"/>
  <c r="AU619" i="87" s="1"/>
  <c r="AV619" i="87" s="1"/>
  <c r="AW619" i="87" s="1"/>
  <c r="AX619" i="87" s="1"/>
  <c r="AY619" i="87" s="1"/>
  <c r="AZ619" i="87" s="1"/>
  <c r="BA619" i="87" s="1"/>
  <c r="V619" i="87"/>
  <c r="R619" i="87"/>
  <c r="K619" i="87"/>
  <c r="A619" i="87"/>
  <c r="W619" i="87"/>
  <c r="S619" i="87"/>
  <c r="L619" i="87"/>
  <c r="CE619" i="87"/>
  <c r="CF619" i="87" s="1"/>
  <c r="E619" i="87" s="1"/>
  <c r="CC620" i="87"/>
  <c r="CA620" i="87"/>
  <c r="BY620" i="87"/>
  <c r="BW620" i="87"/>
  <c r="BU620" i="87"/>
  <c r="BS620" i="87"/>
  <c r="BQ620" i="87"/>
  <c r="BO620" i="87"/>
  <c r="BM620" i="87"/>
  <c r="BK620" i="87"/>
  <c r="BI620" i="87"/>
  <c r="BG620" i="87"/>
  <c r="AE620" i="87"/>
  <c r="CB620" i="87"/>
  <c r="BX620" i="87"/>
  <c r="BT620" i="87"/>
  <c r="BP620" i="87"/>
  <c r="BL620" i="87"/>
  <c r="BH620" i="87"/>
  <c r="P620" i="87"/>
  <c r="D620" i="87" s="1"/>
  <c r="C620" i="87"/>
  <c r="N620" i="87" s="1"/>
  <c r="CD620" i="87"/>
  <c r="BV620" i="87"/>
  <c r="BN620" i="87"/>
  <c r="B621" i="87"/>
  <c r="BZ620" i="87"/>
  <c r="BR620" i="87"/>
  <c r="BJ620" i="87"/>
  <c r="Z620" i="87"/>
  <c r="BB620" i="87" s="1"/>
  <c r="A615" i="74"/>
  <c r="CF616" i="74"/>
  <c r="E616" i="74" s="1"/>
  <c r="L596" i="74"/>
  <c r="Q597" i="74"/>
  <c r="K606" i="74"/>
  <c r="R607" i="74"/>
  <c r="W615" i="74"/>
  <c r="X615" i="74" s="1"/>
  <c r="Y615" i="74" s="1"/>
  <c r="S616" i="74"/>
  <c r="J616" i="74" s="1"/>
  <c r="V616" i="74"/>
  <c r="W616" i="74" s="1"/>
  <c r="X616" i="74" s="1"/>
  <c r="Y616" i="74" s="1"/>
  <c r="A616" i="74"/>
  <c r="M615" i="74"/>
  <c r="U615" i="74"/>
  <c r="AA615" i="74"/>
  <c r="AB615" i="74" s="1"/>
  <c r="CE617" i="74"/>
  <c r="Z618" i="74"/>
  <c r="BG618" i="74"/>
  <c r="BI618" i="74"/>
  <c r="BK618" i="74"/>
  <c r="BM618" i="74"/>
  <c r="BO618" i="74"/>
  <c r="BQ618" i="74"/>
  <c r="BS618" i="74"/>
  <c r="BU618" i="74"/>
  <c r="BW618" i="74"/>
  <c r="BY618" i="74"/>
  <c r="CA618" i="74"/>
  <c r="CC618" i="74"/>
  <c r="C618" i="74"/>
  <c r="N618" i="74" s="1"/>
  <c r="BH618" i="74"/>
  <c r="BJ618" i="74"/>
  <c r="BL618" i="74"/>
  <c r="BN618" i="74"/>
  <c r="BP618" i="74"/>
  <c r="BR618" i="74"/>
  <c r="BT618" i="74"/>
  <c r="BV618" i="74"/>
  <c r="BX618" i="74"/>
  <c r="BZ618" i="74"/>
  <c r="CB618" i="74"/>
  <c r="CD618" i="74"/>
  <c r="AD593" i="87" l="1"/>
  <c r="AC594" i="87"/>
  <c r="W620" i="87"/>
  <c r="S620" i="87"/>
  <c r="L620" i="87"/>
  <c r="K620" i="87"/>
  <c r="V620" i="87"/>
  <c r="A620" i="87"/>
  <c r="R620" i="87"/>
  <c r="J619" i="87"/>
  <c r="U619" i="87"/>
  <c r="T618" i="87"/>
  <c r="B622" i="87"/>
  <c r="CD621" i="87"/>
  <c r="CB621" i="87"/>
  <c r="BZ621" i="87"/>
  <c r="BX621" i="87"/>
  <c r="BV621" i="87"/>
  <c r="BT621" i="87"/>
  <c r="BR621" i="87"/>
  <c r="BP621" i="87"/>
  <c r="BN621" i="87"/>
  <c r="BL621" i="87"/>
  <c r="BJ621" i="87"/>
  <c r="BH621" i="87"/>
  <c r="Z621" i="87"/>
  <c r="BB621" i="87" s="1"/>
  <c r="P621" i="87"/>
  <c r="D621" i="87" s="1"/>
  <c r="C621" i="87"/>
  <c r="N621" i="87" s="1"/>
  <c r="CA621" i="87"/>
  <c r="BW621" i="87"/>
  <c r="BS621" i="87"/>
  <c r="BO621" i="87"/>
  <c r="BK621" i="87"/>
  <c r="BG621" i="87"/>
  <c r="AE621" i="87"/>
  <c r="BY621" i="87"/>
  <c r="BQ621" i="87"/>
  <c r="BI621" i="87"/>
  <c r="CC621" i="87"/>
  <c r="BU621" i="87"/>
  <c r="BM621" i="87"/>
  <c r="CE620" i="87"/>
  <c r="CF620" i="87" s="1"/>
  <c r="E620" i="87" s="1"/>
  <c r="AG620" i="87"/>
  <c r="AH620" i="87" s="1"/>
  <c r="AI620" i="87" s="1"/>
  <c r="AJ620" i="87" s="1"/>
  <c r="AK620" i="87" s="1"/>
  <c r="AL620" i="87" s="1"/>
  <c r="AM620" i="87" s="1"/>
  <c r="AN620" i="87" s="1"/>
  <c r="AO620" i="87" s="1"/>
  <c r="AP620" i="87" s="1"/>
  <c r="AQ620" i="87" s="1"/>
  <c r="AR620" i="87" s="1"/>
  <c r="AS620" i="87" s="1"/>
  <c r="AT620" i="87" s="1"/>
  <c r="AU620" i="87" s="1"/>
  <c r="AV620" i="87" s="1"/>
  <c r="AW620" i="87" s="1"/>
  <c r="AX620" i="87" s="1"/>
  <c r="AY620" i="87" s="1"/>
  <c r="AZ620" i="87" s="1"/>
  <c r="BA620" i="87" s="1"/>
  <c r="X619" i="87"/>
  <c r="Y619" i="87" s="1"/>
  <c r="AA619" i="87"/>
  <c r="AB619" i="87" s="1"/>
  <c r="Q619" i="87"/>
  <c r="W610" i="74"/>
  <c r="W612" i="74"/>
  <c r="W611" i="74"/>
  <c r="CF617" i="74"/>
  <c r="E617" i="74" s="1"/>
  <c r="P617" i="74"/>
  <c r="D617" i="74" s="1"/>
  <c r="V617" i="74" s="1"/>
  <c r="K607" i="74"/>
  <c r="R608" i="74"/>
  <c r="L597" i="74"/>
  <c r="Q598" i="74"/>
  <c r="W613" i="74"/>
  <c r="W614" i="74"/>
  <c r="CE618" i="74"/>
  <c r="P618" i="74" s="1"/>
  <c r="D618" i="74" s="1"/>
  <c r="Z619" i="74"/>
  <c r="BG619" i="74"/>
  <c r="BI619" i="74"/>
  <c r="BK619" i="74"/>
  <c r="BM619" i="74"/>
  <c r="BO619" i="74"/>
  <c r="BQ619" i="74"/>
  <c r="BS619" i="74"/>
  <c r="BU619" i="74"/>
  <c r="BW619" i="74"/>
  <c r="BY619" i="74"/>
  <c r="CA619" i="74"/>
  <c r="CC619" i="74"/>
  <c r="C619" i="74"/>
  <c r="N619" i="74" s="1"/>
  <c r="BH619" i="74"/>
  <c r="BJ619" i="74"/>
  <c r="BL619" i="74"/>
  <c r="BN619" i="74"/>
  <c r="BP619" i="74"/>
  <c r="BR619" i="74"/>
  <c r="BT619" i="74"/>
  <c r="BV619" i="74"/>
  <c r="BX619" i="74"/>
  <c r="BZ619" i="74"/>
  <c r="CB619" i="74"/>
  <c r="CD619" i="74"/>
  <c r="S617" i="74"/>
  <c r="J617" i="74" s="1"/>
  <c r="A617" i="74"/>
  <c r="AA616" i="74"/>
  <c r="AB616" i="74" s="1"/>
  <c r="CF618" i="74"/>
  <c r="E618" i="74" s="1"/>
  <c r="M616" i="74"/>
  <c r="U616" i="74"/>
  <c r="AD594" i="87" l="1"/>
  <c r="AC595" i="87"/>
  <c r="U620" i="87"/>
  <c r="J620" i="87"/>
  <c r="AG621" i="87"/>
  <c r="AH621" i="87" s="1"/>
  <c r="AI621" i="87" s="1"/>
  <c r="AJ621" i="87" s="1"/>
  <c r="AK621" i="87" s="1"/>
  <c r="AL621" i="87" s="1"/>
  <c r="AM621" i="87" s="1"/>
  <c r="AN621" i="87" s="1"/>
  <c r="AO621" i="87" s="1"/>
  <c r="AP621" i="87" s="1"/>
  <c r="AQ621" i="87" s="1"/>
  <c r="AR621" i="87" s="1"/>
  <c r="AS621" i="87" s="1"/>
  <c r="AT621" i="87" s="1"/>
  <c r="AU621" i="87" s="1"/>
  <c r="AV621" i="87" s="1"/>
  <c r="AW621" i="87" s="1"/>
  <c r="AX621" i="87" s="1"/>
  <c r="AY621" i="87" s="1"/>
  <c r="AZ621" i="87" s="1"/>
  <c r="BA621" i="87" s="1"/>
  <c r="V621" i="87"/>
  <c r="R621" i="87"/>
  <c r="K621" i="87"/>
  <c r="A621" i="87"/>
  <c r="W621" i="87"/>
  <c r="S621" i="87"/>
  <c r="L621" i="87"/>
  <c r="CE621" i="87"/>
  <c r="CF621" i="87" s="1"/>
  <c r="E621" i="87" s="1"/>
  <c r="CC622" i="87"/>
  <c r="CA622" i="87"/>
  <c r="BY622" i="87"/>
  <c r="BW622" i="87"/>
  <c r="BU622" i="87"/>
  <c r="BS622" i="87"/>
  <c r="BQ622" i="87"/>
  <c r="BO622" i="87"/>
  <c r="BM622" i="87"/>
  <c r="BK622" i="87"/>
  <c r="BI622" i="87"/>
  <c r="BG622" i="87"/>
  <c r="AE622" i="87"/>
  <c r="CB622" i="87"/>
  <c r="BX622" i="87"/>
  <c r="BT622" i="87"/>
  <c r="BP622" i="87"/>
  <c r="BL622" i="87"/>
  <c r="BH622" i="87"/>
  <c r="P622" i="87"/>
  <c r="D622" i="87" s="1"/>
  <c r="C622" i="87"/>
  <c r="N622" i="87" s="1"/>
  <c r="CD622" i="87"/>
  <c r="BV622" i="87"/>
  <c r="BN622" i="87"/>
  <c r="B623" i="87"/>
  <c r="BZ622" i="87"/>
  <c r="BR622" i="87"/>
  <c r="BJ622" i="87"/>
  <c r="Z622" i="87"/>
  <c r="BB622" i="87" s="1"/>
  <c r="T619" i="87"/>
  <c r="AA620" i="87"/>
  <c r="AB620" i="87" s="1"/>
  <c r="Q620" i="87"/>
  <c r="X620" i="87"/>
  <c r="Y620" i="87" s="1"/>
  <c r="X614" i="74"/>
  <c r="Y614" i="74" s="1"/>
  <c r="AA614" i="74"/>
  <c r="AB614" i="74" s="1"/>
  <c r="L598" i="74"/>
  <c r="Q599" i="74"/>
  <c r="K608" i="74"/>
  <c r="R609" i="74"/>
  <c r="X611" i="74"/>
  <c r="Y611" i="74" s="1"/>
  <c r="AA611" i="74"/>
  <c r="AB611" i="74" s="1"/>
  <c r="X610" i="74"/>
  <c r="Y610" i="74" s="1"/>
  <c r="AA610" i="74"/>
  <c r="AB610" i="74" s="1"/>
  <c r="X613" i="74"/>
  <c r="Y613" i="74" s="1"/>
  <c r="AA613" i="74"/>
  <c r="AB613" i="74" s="1"/>
  <c r="X612" i="74"/>
  <c r="Y612" i="74" s="1"/>
  <c r="AA612" i="74"/>
  <c r="AB612" i="74" s="1"/>
  <c r="S618" i="74"/>
  <c r="J618" i="74" s="1"/>
  <c r="V618" i="74"/>
  <c r="A618" i="74"/>
  <c r="CE619" i="74"/>
  <c r="M617" i="74"/>
  <c r="U617" i="74"/>
  <c r="Z620" i="74"/>
  <c r="BG620" i="74"/>
  <c r="BI620" i="74"/>
  <c r="BK620" i="74"/>
  <c r="BM620" i="74"/>
  <c r="BO620" i="74"/>
  <c r="BQ620" i="74"/>
  <c r="BS620" i="74"/>
  <c r="BU620" i="74"/>
  <c r="BW620" i="74"/>
  <c r="BY620" i="74"/>
  <c r="CA620" i="74"/>
  <c r="CC620" i="74"/>
  <c r="C620" i="74"/>
  <c r="N620" i="74" s="1"/>
  <c r="BH620" i="74"/>
  <c r="BJ620" i="74"/>
  <c r="BL620" i="74"/>
  <c r="BN620" i="74"/>
  <c r="BP620" i="74"/>
  <c r="BR620" i="74"/>
  <c r="BT620" i="74"/>
  <c r="BV620" i="74"/>
  <c r="BX620" i="74"/>
  <c r="BZ620" i="74"/>
  <c r="CB620" i="74"/>
  <c r="CD620" i="74"/>
  <c r="AD595" i="87" l="1"/>
  <c r="AC596" i="87"/>
  <c r="B624" i="87"/>
  <c r="CD623" i="87"/>
  <c r="CB623" i="87"/>
  <c r="BZ623" i="87"/>
  <c r="BX623" i="87"/>
  <c r="BV623" i="87"/>
  <c r="BT623" i="87"/>
  <c r="BR623" i="87"/>
  <c r="BP623" i="87"/>
  <c r="BN623" i="87"/>
  <c r="BL623" i="87"/>
  <c r="BJ623" i="87"/>
  <c r="BH623" i="87"/>
  <c r="Z623" i="87"/>
  <c r="BB623" i="87" s="1"/>
  <c r="P623" i="87"/>
  <c r="D623" i="87" s="1"/>
  <c r="C623" i="87"/>
  <c r="N623" i="87" s="1"/>
  <c r="CA623" i="87"/>
  <c r="BW623" i="87"/>
  <c r="BS623" i="87"/>
  <c r="BO623" i="87"/>
  <c r="BK623" i="87"/>
  <c r="BG623" i="87"/>
  <c r="AE623" i="87"/>
  <c r="BY623" i="87"/>
  <c r="BQ623" i="87"/>
  <c r="BI623" i="87"/>
  <c r="CC623" i="87"/>
  <c r="BU623" i="87"/>
  <c r="BM623" i="87"/>
  <c r="CE622" i="87"/>
  <c r="AG622" i="87"/>
  <c r="AH622" i="87" s="1"/>
  <c r="AI622" i="87" s="1"/>
  <c r="AJ622" i="87" s="1"/>
  <c r="AK622" i="87" s="1"/>
  <c r="AL622" i="87" s="1"/>
  <c r="AM622" i="87" s="1"/>
  <c r="AN622" i="87" s="1"/>
  <c r="AO622" i="87" s="1"/>
  <c r="AP622" i="87" s="1"/>
  <c r="AQ622" i="87" s="1"/>
  <c r="AR622" i="87" s="1"/>
  <c r="AS622" i="87" s="1"/>
  <c r="AT622" i="87" s="1"/>
  <c r="AU622" i="87" s="1"/>
  <c r="AV622" i="87" s="1"/>
  <c r="AW622" i="87" s="1"/>
  <c r="AX622" i="87" s="1"/>
  <c r="AY622" i="87" s="1"/>
  <c r="AZ622" i="87" s="1"/>
  <c r="BA622" i="87" s="1"/>
  <c r="X621" i="87"/>
  <c r="Y621" i="87" s="1"/>
  <c r="AA621" i="87"/>
  <c r="AB621" i="87" s="1"/>
  <c r="Q621" i="87"/>
  <c r="W622" i="87"/>
  <c r="S622" i="87"/>
  <c r="L622" i="87"/>
  <c r="K622" i="87"/>
  <c r="V622" i="87"/>
  <c r="A622" i="87"/>
  <c r="R622" i="87"/>
  <c r="CF622" i="87"/>
  <c r="E622" i="87" s="1"/>
  <c r="J621" i="87"/>
  <c r="U621" i="87"/>
  <c r="T620" i="87"/>
  <c r="CF619" i="74"/>
  <c r="E619" i="74" s="1"/>
  <c r="P619" i="74"/>
  <c r="D619" i="74" s="1"/>
  <c r="V619" i="74" s="1"/>
  <c r="K609" i="74"/>
  <c r="R610" i="74"/>
  <c r="L599" i="74"/>
  <c r="Q600" i="74"/>
  <c r="CE620" i="74"/>
  <c r="P620" i="74" s="1"/>
  <c r="D620" i="74" s="1"/>
  <c r="Z621" i="74"/>
  <c r="BG621" i="74"/>
  <c r="BI621" i="74"/>
  <c r="BK621" i="74"/>
  <c r="BM621" i="74"/>
  <c r="BO621" i="74"/>
  <c r="BQ621" i="74"/>
  <c r="BS621" i="74"/>
  <c r="BU621" i="74"/>
  <c r="BW621" i="74"/>
  <c r="BY621" i="74"/>
  <c r="CA621" i="74"/>
  <c r="CC621" i="74"/>
  <c r="C621" i="74"/>
  <c r="N621" i="74" s="1"/>
  <c r="BH621" i="74"/>
  <c r="BJ621" i="74"/>
  <c r="BL621" i="74"/>
  <c r="BN621" i="74"/>
  <c r="BP621" i="74"/>
  <c r="BR621" i="74"/>
  <c r="BT621" i="74"/>
  <c r="BV621" i="74"/>
  <c r="BX621" i="74"/>
  <c r="BZ621" i="74"/>
  <c r="CB621" i="74"/>
  <c r="CD621" i="74"/>
  <c r="S619" i="74"/>
  <c r="J619" i="74" s="1"/>
  <c r="M618" i="74"/>
  <c r="U618" i="74"/>
  <c r="AD596" i="87" l="1"/>
  <c r="AC597" i="87"/>
  <c r="T621" i="87"/>
  <c r="AA622" i="87"/>
  <c r="AB622" i="87" s="1"/>
  <c r="Q622" i="87"/>
  <c r="X622" i="87"/>
  <c r="Y622" i="87" s="1"/>
  <c r="U622" i="87"/>
  <c r="J622" i="87"/>
  <c r="AG623" i="87"/>
  <c r="AH623" i="87" s="1"/>
  <c r="AI623" i="87" s="1"/>
  <c r="AJ623" i="87" s="1"/>
  <c r="AK623" i="87" s="1"/>
  <c r="AL623" i="87" s="1"/>
  <c r="AM623" i="87" s="1"/>
  <c r="AN623" i="87" s="1"/>
  <c r="AO623" i="87" s="1"/>
  <c r="AP623" i="87" s="1"/>
  <c r="AQ623" i="87" s="1"/>
  <c r="AR623" i="87" s="1"/>
  <c r="AS623" i="87" s="1"/>
  <c r="AT623" i="87" s="1"/>
  <c r="AU623" i="87" s="1"/>
  <c r="AV623" i="87" s="1"/>
  <c r="AW623" i="87" s="1"/>
  <c r="AX623" i="87" s="1"/>
  <c r="AY623" i="87" s="1"/>
  <c r="AZ623" i="87" s="1"/>
  <c r="BA623" i="87" s="1"/>
  <c r="V623" i="87"/>
  <c r="R623" i="87"/>
  <c r="K623" i="87"/>
  <c r="A623" i="87"/>
  <c r="W623" i="87"/>
  <c r="S623" i="87"/>
  <c r="L623" i="87"/>
  <c r="CE623" i="87"/>
  <c r="CF623" i="87" s="1"/>
  <c r="E623" i="87" s="1"/>
  <c r="CC624" i="87"/>
  <c r="CA624" i="87"/>
  <c r="BY624" i="87"/>
  <c r="BW624" i="87"/>
  <c r="BU624" i="87"/>
  <c r="BS624" i="87"/>
  <c r="BQ624" i="87"/>
  <c r="BO624" i="87"/>
  <c r="BM624" i="87"/>
  <c r="BK624" i="87"/>
  <c r="BI624" i="87"/>
  <c r="BG624" i="87"/>
  <c r="AE624" i="87"/>
  <c r="CB624" i="87"/>
  <c r="BX624" i="87"/>
  <c r="BT624" i="87"/>
  <c r="BP624" i="87"/>
  <c r="BL624" i="87"/>
  <c r="BH624" i="87"/>
  <c r="P624" i="87"/>
  <c r="D624" i="87" s="1"/>
  <c r="C624" i="87"/>
  <c r="N624" i="87" s="1"/>
  <c r="CD624" i="87"/>
  <c r="BV624" i="87"/>
  <c r="BN624" i="87"/>
  <c r="B625" i="87"/>
  <c r="BZ624" i="87"/>
  <c r="BR624" i="87"/>
  <c r="BJ624" i="87"/>
  <c r="Z624" i="87"/>
  <c r="BB624" i="87" s="1"/>
  <c r="A619" i="74"/>
  <c r="CF620" i="74"/>
  <c r="E620" i="74" s="1"/>
  <c r="L600" i="74"/>
  <c r="Q601" i="74"/>
  <c r="K610" i="74"/>
  <c r="R611" i="74"/>
  <c r="M619" i="74"/>
  <c r="U619" i="74"/>
  <c r="CE621" i="74"/>
  <c r="S620" i="74"/>
  <c r="J620" i="74" s="1"/>
  <c r="V620" i="74"/>
  <c r="A620" i="74"/>
  <c r="Z622" i="74"/>
  <c r="BG622" i="74"/>
  <c r="BI622" i="74"/>
  <c r="BK622" i="74"/>
  <c r="BM622" i="74"/>
  <c r="BO622" i="74"/>
  <c r="BQ622" i="74"/>
  <c r="BS622" i="74"/>
  <c r="BU622" i="74"/>
  <c r="BW622" i="74"/>
  <c r="BY622" i="74"/>
  <c r="CA622" i="74"/>
  <c r="CC622" i="74"/>
  <c r="C622" i="74"/>
  <c r="N622" i="74" s="1"/>
  <c r="BH622" i="74"/>
  <c r="BJ622" i="74"/>
  <c r="BL622" i="74"/>
  <c r="BN622" i="74"/>
  <c r="BP622" i="74"/>
  <c r="BR622" i="74"/>
  <c r="BT622" i="74"/>
  <c r="BV622" i="74"/>
  <c r="BX622" i="74"/>
  <c r="BZ622" i="74"/>
  <c r="CB622" i="74"/>
  <c r="CD622" i="74"/>
  <c r="AD597" i="87" l="1"/>
  <c r="AC598" i="87"/>
  <c r="J623" i="87"/>
  <c r="U623" i="87"/>
  <c r="T622" i="87"/>
  <c r="W624" i="87"/>
  <c r="S624" i="87"/>
  <c r="L624" i="87"/>
  <c r="K624" i="87"/>
  <c r="V624" i="87"/>
  <c r="A624" i="87"/>
  <c r="R624" i="87"/>
  <c r="B626" i="87"/>
  <c r="CD625" i="87"/>
  <c r="CB625" i="87"/>
  <c r="BZ625" i="87"/>
  <c r="BX625" i="87"/>
  <c r="BV625" i="87"/>
  <c r="BT625" i="87"/>
  <c r="BR625" i="87"/>
  <c r="BP625" i="87"/>
  <c r="BN625" i="87"/>
  <c r="BL625" i="87"/>
  <c r="BJ625" i="87"/>
  <c r="BH625" i="87"/>
  <c r="Z625" i="87"/>
  <c r="BB625" i="87" s="1"/>
  <c r="P625" i="87"/>
  <c r="D625" i="87" s="1"/>
  <c r="C625" i="87"/>
  <c r="N625" i="87" s="1"/>
  <c r="CA625" i="87"/>
  <c r="BW625" i="87"/>
  <c r="BS625" i="87"/>
  <c r="BO625" i="87"/>
  <c r="BK625" i="87"/>
  <c r="BG625" i="87"/>
  <c r="AE625" i="87"/>
  <c r="BY625" i="87"/>
  <c r="BQ625" i="87"/>
  <c r="BI625" i="87"/>
  <c r="CC625" i="87"/>
  <c r="BU625" i="87"/>
  <c r="BM625" i="87"/>
  <c r="CE624" i="87"/>
  <c r="CF624" i="87" s="1"/>
  <c r="E624" i="87" s="1"/>
  <c r="AG624" i="87"/>
  <c r="AH624" i="87" s="1"/>
  <c r="AI624" i="87" s="1"/>
  <c r="AJ624" i="87" s="1"/>
  <c r="AK624" i="87" s="1"/>
  <c r="AL624" i="87" s="1"/>
  <c r="AM624" i="87" s="1"/>
  <c r="AN624" i="87" s="1"/>
  <c r="AO624" i="87" s="1"/>
  <c r="AP624" i="87" s="1"/>
  <c r="AQ624" i="87" s="1"/>
  <c r="AR624" i="87" s="1"/>
  <c r="AS624" i="87" s="1"/>
  <c r="AT624" i="87" s="1"/>
  <c r="AU624" i="87" s="1"/>
  <c r="AV624" i="87" s="1"/>
  <c r="AW624" i="87" s="1"/>
  <c r="AX624" i="87" s="1"/>
  <c r="AY624" i="87" s="1"/>
  <c r="AZ624" i="87" s="1"/>
  <c r="BA624" i="87" s="1"/>
  <c r="X623" i="87"/>
  <c r="Y623" i="87" s="1"/>
  <c r="AA623" i="87"/>
  <c r="AB623" i="87" s="1"/>
  <c r="Q623" i="87"/>
  <c r="CF621" i="74"/>
  <c r="E621" i="74" s="1"/>
  <c r="P621" i="74"/>
  <c r="D621" i="74" s="1"/>
  <c r="S621" i="74" s="1"/>
  <c r="J621" i="74" s="1"/>
  <c r="K611" i="74"/>
  <c r="R612" i="74"/>
  <c r="L601" i="74"/>
  <c r="Q602" i="74"/>
  <c r="M620" i="74"/>
  <c r="U620" i="74"/>
  <c r="V621" i="74"/>
  <c r="CE622" i="74"/>
  <c r="Z623" i="74"/>
  <c r="BG623" i="74"/>
  <c r="BI623" i="74"/>
  <c r="BK623" i="74"/>
  <c r="BM623" i="74"/>
  <c r="BO623" i="74"/>
  <c r="BQ623" i="74"/>
  <c r="BS623" i="74"/>
  <c r="BU623" i="74"/>
  <c r="BW623" i="74"/>
  <c r="BY623" i="74"/>
  <c r="CA623" i="74"/>
  <c r="CC623" i="74"/>
  <c r="C623" i="74"/>
  <c r="N623" i="74" s="1"/>
  <c r="BH623" i="74"/>
  <c r="BJ623" i="74"/>
  <c r="BL623" i="74"/>
  <c r="BN623" i="74"/>
  <c r="BP623" i="74"/>
  <c r="BR623" i="74"/>
  <c r="BT623" i="74"/>
  <c r="BV623" i="74"/>
  <c r="BX623" i="74"/>
  <c r="BZ623" i="74"/>
  <c r="CB623" i="74"/>
  <c r="CD623" i="74"/>
  <c r="AD598" i="87" l="1"/>
  <c r="AC599" i="87"/>
  <c r="AA624" i="87"/>
  <c r="AB624" i="87" s="1"/>
  <c r="Q624" i="87"/>
  <c r="X624" i="87"/>
  <c r="Y624" i="87" s="1"/>
  <c r="T623" i="87"/>
  <c r="AG625" i="87"/>
  <c r="AH625" i="87" s="1"/>
  <c r="AI625" i="87" s="1"/>
  <c r="AJ625" i="87" s="1"/>
  <c r="AK625" i="87" s="1"/>
  <c r="AL625" i="87" s="1"/>
  <c r="AM625" i="87" s="1"/>
  <c r="AN625" i="87" s="1"/>
  <c r="AO625" i="87" s="1"/>
  <c r="AP625" i="87" s="1"/>
  <c r="AQ625" i="87" s="1"/>
  <c r="AR625" i="87" s="1"/>
  <c r="AS625" i="87" s="1"/>
  <c r="AT625" i="87" s="1"/>
  <c r="AU625" i="87" s="1"/>
  <c r="AV625" i="87" s="1"/>
  <c r="AW625" i="87" s="1"/>
  <c r="AX625" i="87" s="1"/>
  <c r="AY625" i="87" s="1"/>
  <c r="AZ625" i="87" s="1"/>
  <c r="BA625" i="87" s="1"/>
  <c r="V625" i="87"/>
  <c r="R625" i="87"/>
  <c r="K625" i="87"/>
  <c r="A625" i="87"/>
  <c r="W625" i="87"/>
  <c r="S625" i="87"/>
  <c r="L625" i="87"/>
  <c r="CE625" i="87"/>
  <c r="CF625" i="87" s="1"/>
  <c r="E625" i="87" s="1"/>
  <c r="B627" i="87"/>
  <c r="CD626" i="87"/>
  <c r="CB626" i="87"/>
  <c r="BZ626" i="87"/>
  <c r="BX626" i="87"/>
  <c r="BV626" i="87"/>
  <c r="BT626" i="87"/>
  <c r="BR626" i="87"/>
  <c r="BP626" i="87"/>
  <c r="BN626" i="87"/>
  <c r="BL626" i="87"/>
  <c r="BJ626" i="87"/>
  <c r="BH626" i="87"/>
  <c r="Z626" i="87"/>
  <c r="BB626" i="87" s="1"/>
  <c r="CA626" i="87"/>
  <c r="BW626" i="87"/>
  <c r="BS626" i="87"/>
  <c r="BO626" i="87"/>
  <c r="BK626" i="87"/>
  <c r="BG626" i="87"/>
  <c r="CC626" i="87"/>
  <c r="BU626" i="87"/>
  <c r="BM626" i="87"/>
  <c r="AE626" i="87"/>
  <c r="BQ626" i="87"/>
  <c r="P626" i="87"/>
  <c r="D626" i="87" s="1"/>
  <c r="C626" i="87"/>
  <c r="N626" i="87" s="1"/>
  <c r="BY626" i="87"/>
  <c r="BI626" i="87"/>
  <c r="U624" i="87"/>
  <c r="J624" i="87"/>
  <c r="A621" i="74"/>
  <c r="BB616" i="74"/>
  <c r="BB615" i="74" s="1"/>
  <c r="BB614" i="74" s="1"/>
  <c r="BB613" i="74" s="1"/>
  <c r="BB612" i="74" s="1"/>
  <c r="BB611" i="74" s="1"/>
  <c r="BB610" i="74" s="1"/>
  <c r="CF622" i="74"/>
  <c r="E622" i="74" s="1"/>
  <c r="P622" i="74"/>
  <c r="D622" i="74" s="1"/>
  <c r="V622" i="74" s="1"/>
  <c r="L602" i="74"/>
  <c r="Q603" i="74"/>
  <c r="K612" i="74"/>
  <c r="R613" i="74"/>
  <c r="CE623" i="74"/>
  <c r="S622" i="74"/>
  <c r="J622" i="74" s="1"/>
  <c r="Z624" i="74"/>
  <c r="BG624" i="74"/>
  <c r="BI624" i="74"/>
  <c r="BK624" i="74"/>
  <c r="BM624" i="74"/>
  <c r="BO624" i="74"/>
  <c r="BQ624" i="74"/>
  <c r="BS624" i="74"/>
  <c r="BU624" i="74"/>
  <c r="BW624" i="74"/>
  <c r="BY624" i="74"/>
  <c r="CA624" i="74"/>
  <c r="CC624" i="74"/>
  <c r="C624" i="74"/>
  <c r="N624" i="74" s="1"/>
  <c r="BH624" i="74"/>
  <c r="BJ624" i="74"/>
  <c r="BL624" i="74"/>
  <c r="BN624" i="74"/>
  <c r="BP624" i="74"/>
  <c r="BR624" i="74"/>
  <c r="BT624" i="74"/>
  <c r="BV624" i="74"/>
  <c r="BX624" i="74"/>
  <c r="BZ624" i="74"/>
  <c r="CB624" i="74"/>
  <c r="CD624" i="74"/>
  <c r="M621" i="74"/>
  <c r="U621" i="74"/>
  <c r="AD599" i="87" l="1"/>
  <c r="AC600" i="87"/>
  <c r="AG626" i="87"/>
  <c r="AH626" i="87" s="1"/>
  <c r="AI626" i="87" s="1"/>
  <c r="AJ626" i="87" s="1"/>
  <c r="AK626" i="87" s="1"/>
  <c r="AL626" i="87" s="1"/>
  <c r="AM626" i="87" s="1"/>
  <c r="AN626" i="87" s="1"/>
  <c r="AO626" i="87" s="1"/>
  <c r="AP626" i="87" s="1"/>
  <c r="AQ626" i="87" s="1"/>
  <c r="AR626" i="87" s="1"/>
  <c r="AS626" i="87" s="1"/>
  <c r="AT626" i="87" s="1"/>
  <c r="AU626" i="87" s="1"/>
  <c r="AV626" i="87" s="1"/>
  <c r="AW626" i="87" s="1"/>
  <c r="AX626" i="87" s="1"/>
  <c r="AY626" i="87" s="1"/>
  <c r="AZ626" i="87" s="1"/>
  <c r="BA626" i="87" s="1"/>
  <c r="J625" i="87"/>
  <c r="U625" i="87"/>
  <c r="W626" i="87"/>
  <c r="S626" i="87"/>
  <c r="L626" i="87"/>
  <c r="K626" i="87"/>
  <c r="V626" i="87"/>
  <c r="A626" i="87"/>
  <c r="R626" i="87"/>
  <c r="T624" i="87"/>
  <c r="CE626" i="87"/>
  <c r="CF626" i="87" s="1"/>
  <c r="E626" i="87" s="1"/>
  <c r="CC627" i="87"/>
  <c r="CA627" i="87"/>
  <c r="BY627" i="87"/>
  <c r="BW627" i="87"/>
  <c r="BU627" i="87"/>
  <c r="BS627" i="87"/>
  <c r="BQ627" i="87"/>
  <c r="BO627" i="87"/>
  <c r="BM627" i="87"/>
  <c r="BK627" i="87"/>
  <c r="BI627" i="87"/>
  <c r="BG627" i="87"/>
  <c r="AE627" i="87"/>
  <c r="CB627" i="87"/>
  <c r="BX627" i="87"/>
  <c r="BT627" i="87"/>
  <c r="BP627" i="87"/>
  <c r="BL627" i="87"/>
  <c r="BH627" i="87"/>
  <c r="P627" i="87"/>
  <c r="D627" i="87" s="1"/>
  <c r="C627" i="87"/>
  <c r="N627" i="87" s="1"/>
  <c r="B628" i="87"/>
  <c r="BZ627" i="87"/>
  <c r="BR627" i="87"/>
  <c r="BJ627" i="87"/>
  <c r="Z627" i="87"/>
  <c r="BB627" i="87" s="1"/>
  <c r="BV627" i="87"/>
  <c r="BN627" i="87"/>
  <c r="CD627" i="87"/>
  <c r="X625" i="87"/>
  <c r="Y625" i="87" s="1"/>
  <c r="AA625" i="87"/>
  <c r="AB625" i="87" s="1"/>
  <c r="Q625" i="87"/>
  <c r="A622" i="74"/>
  <c r="CF623" i="74"/>
  <c r="E623" i="74" s="1"/>
  <c r="P623" i="74"/>
  <c r="D623" i="74" s="1"/>
  <c r="K613" i="74"/>
  <c r="R614" i="74"/>
  <c r="L603" i="74"/>
  <c r="Q604" i="74"/>
  <c r="W622" i="74"/>
  <c r="X622" i="74" s="1"/>
  <c r="Y622" i="74" s="1"/>
  <c r="M622" i="74"/>
  <c r="U622" i="74"/>
  <c r="CE624" i="74"/>
  <c r="Z625" i="74"/>
  <c r="BG625" i="74"/>
  <c r="BI625" i="74"/>
  <c r="BK625" i="74"/>
  <c r="BM625" i="74"/>
  <c r="BO625" i="74"/>
  <c r="BQ625" i="74"/>
  <c r="BS625" i="74"/>
  <c r="BU625" i="74"/>
  <c r="BW625" i="74"/>
  <c r="BY625" i="74"/>
  <c r="CA625" i="74"/>
  <c r="CC625" i="74"/>
  <c r="C625" i="74"/>
  <c r="N625" i="74" s="1"/>
  <c r="BH625" i="74"/>
  <c r="BJ625" i="74"/>
  <c r="BL625" i="74"/>
  <c r="BN625" i="74"/>
  <c r="BP625" i="74"/>
  <c r="BR625" i="74"/>
  <c r="BT625" i="74"/>
  <c r="BV625" i="74"/>
  <c r="BX625" i="74"/>
  <c r="BZ625" i="74"/>
  <c r="CB625" i="74"/>
  <c r="CD625" i="74"/>
  <c r="AA622" i="74"/>
  <c r="AB622" i="74" s="1"/>
  <c r="S623" i="74"/>
  <c r="J623" i="74" s="1"/>
  <c r="V623" i="74"/>
  <c r="A623" i="74"/>
  <c r="AD600" i="87" l="1"/>
  <c r="AC601" i="87"/>
  <c r="CE627" i="87"/>
  <c r="AG627" i="87"/>
  <c r="AH627" i="87" s="1"/>
  <c r="AI627" i="87" s="1"/>
  <c r="AJ627" i="87" s="1"/>
  <c r="AK627" i="87" s="1"/>
  <c r="AL627" i="87" s="1"/>
  <c r="AM627" i="87" s="1"/>
  <c r="AN627" i="87" s="1"/>
  <c r="AO627" i="87" s="1"/>
  <c r="AP627" i="87" s="1"/>
  <c r="AQ627" i="87" s="1"/>
  <c r="AR627" i="87" s="1"/>
  <c r="AS627" i="87" s="1"/>
  <c r="AT627" i="87" s="1"/>
  <c r="AU627" i="87" s="1"/>
  <c r="AV627" i="87" s="1"/>
  <c r="AW627" i="87" s="1"/>
  <c r="AX627" i="87" s="1"/>
  <c r="AY627" i="87" s="1"/>
  <c r="AZ627" i="87" s="1"/>
  <c r="BA627" i="87" s="1"/>
  <c r="X626" i="87"/>
  <c r="Y626" i="87" s="1"/>
  <c r="AA626" i="87"/>
  <c r="AB626" i="87" s="1"/>
  <c r="Q626" i="87"/>
  <c r="T625" i="87"/>
  <c r="B629" i="87"/>
  <c r="CD628" i="87"/>
  <c r="CB628" i="87"/>
  <c r="BZ628" i="87"/>
  <c r="BX628" i="87"/>
  <c r="BV628" i="87"/>
  <c r="BT628" i="87"/>
  <c r="BR628" i="87"/>
  <c r="BP628" i="87"/>
  <c r="BN628" i="87"/>
  <c r="BL628" i="87"/>
  <c r="BJ628" i="87"/>
  <c r="BH628" i="87"/>
  <c r="Z628" i="87"/>
  <c r="BB628" i="87" s="1"/>
  <c r="P628" i="87"/>
  <c r="D628" i="87" s="1"/>
  <c r="C628" i="87"/>
  <c r="N628" i="87" s="1"/>
  <c r="CA628" i="87"/>
  <c r="BW628" i="87"/>
  <c r="BS628" i="87"/>
  <c r="BO628" i="87"/>
  <c r="BK628" i="87"/>
  <c r="BG628" i="87"/>
  <c r="AE628" i="87"/>
  <c r="CC628" i="87"/>
  <c r="BU628" i="87"/>
  <c r="BM628" i="87"/>
  <c r="BQ628" i="87"/>
  <c r="BY628" i="87"/>
  <c r="BI628" i="87"/>
  <c r="W627" i="87"/>
  <c r="S627" i="87"/>
  <c r="L627" i="87"/>
  <c r="K627" i="87"/>
  <c r="R627" i="87"/>
  <c r="V627" i="87"/>
  <c r="A627" i="87"/>
  <c r="CF627" i="87"/>
  <c r="E627" i="87" s="1"/>
  <c r="U626" i="87"/>
  <c r="J626" i="87"/>
  <c r="W618" i="74"/>
  <c r="W617" i="74"/>
  <c r="W619" i="74"/>
  <c r="CF624" i="74"/>
  <c r="E624" i="74" s="1"/>
  <c r="P624" i="74"/>
  <c r="D624" i="74" s="1"/>
  <c r="V624" i="74" s="1"/>
  <c r="L604" i="74"/>
  <c r="Q605" i="74"/>
  <c r="K614" i="74"/>
  <c r="R615" i="74"/>
  <c r="W623" i="74"/>
  <c r="X623" i="74" s="1"/>
  <c r="Y623" i="74" s="1"/>
  <c r="W621" i="74"/>
  <c r="W620" i="74"/>
  <c r="CE625" i="74"/>
  <c r="M623" i="74"/>
  <c r="U623" i="74"/>
  <c r="Z626" i="74"/>
  <c r="BG626" i="74"/>
  <c r="BI626" i="74"/>
  <c r="BK626" i="74"/>
  <c r="BM626" i="74"/>
  <c r="BO626" i="74"/>
  <c r="BQ626" i="74"/>
  <c r="BS626" i="74"/>
  <c r="BU626" i="74"/>
  <c r="BW626" i="74"/>
  <c r="BY626" i="74"/>
  <c r="CA626" i="74"/>
  <c r="CC626" i="74"/>
  <c r="C626" i="74"/>
  <c r="N626" i="74" s="1"/>
  <c r="BH626" i="74"/>
  <c r="BJ626" i="74"/>
  <c r="BL626" i="74"/>
  <c r="BN626" i="74"/>
  <c r="BP626" i="74"/>
  <c r="BR626" i="74"/>
  <c r="BT626" i="74"/>
  <c r="BV626" i="74"/>
  <c r="BX626" i="74"/>
  <c r="BZ626" i="74"/>
  <c r="CB626" i="74"/>
  <c r="CD626" i="74"/>
  <c r="S624" i="74"/>
  <c r="J624" i="74" s="1"/>
  <c r="A624" i="74"/>
  <c r="AD601" i="87" l="1"/>
  <c r="AC602" i="87"/>
  <c r="AA627" i="87"/>
  <c r="AB627" i="87" s="1"/>
  <c r="Q627" i="87"/>
  <c r="X627" i="87"/>
  <c r="Y627" i="87" s="1"/>
  <c r="T626" i="87"/>
  <c r="U627" i="87"/>
  <c r="J627" i="87"/>
  <c r="AG628" i="87"/>
  <c r="AH628" i="87" s="1"/>
  <c r="AI628" i="87" s="1"/>
  <c r="AJ628" i="87" s="1"/>
  <c r="AK628" i="87" s="1"/>
  <c r="AL628" i="87" s="1"/>
  <c r="AM628" i="87" s="1"/>
  <c r="AN628" i="87" s="1"/>
  <c r="AO628" i="87" s="1"/>
  <c r="AP628" i="87" s="1"/>
  <c r="AQ628" i="87" s="1"/>
  <c r="AR628" i="87" s="1"/>
  <c r="AS628" i="87" s="1"/>
  <c r="AT628" i="87" s="1"/>
  <c r="AU628" i="87" s="1"/>
  <c r="AV628" i="87" s="1"/>
  <c r="AW628" i="87" s="1"/>
  <c r="AX628" i="87" s="1"/>
  <c r="AY628" i="87" s="1"/>
  <c r="AZ628" i="87" s="1"/>
  <c r="BA628" i="87" s="1"/>
  <c r="V628" i="87"/>
  <c r="R628" i="87"/>
  <c r="K628" i="87"/>
  <c r="A628" i="87"/>
  <c r="W628" i="87"/>
  <c r="S628" i="87"/>
  <c r="L628" i="87"/>
  <c r="CE628" i="87"/>
  <c r="CF628" i="87" s="1"/>
  <c r="E628" i="87" s="1"/>
  <c r="CC629" i="87"/>
  <c r="CA629" i="87"/>
  <c r="BY629" i="87"/>
  <c r="BW629" i="87"/>
  <c r="BU629" i="87"/>
  <c r="BS629" i="87"/>
  <c r="BQ629" i="87"/>
  <c r="BO629" i="87"/>
  <c r="BM629" i="87"/>
  <c r="BK629" i="87"/>
  <c r="BI629" i="87"/>
  <c r="BG629" i="87"/>
  <c r="AE629" i="87"/>
  <c r="CB629" i="87"/>
  <c r="BX629" i="87"/>
  <c r="BT629" i="87"/>
  <c r="BP629" i="87"/>
  <c r="BL629" i="87"/>
  <c r="BH629" i="87"/>
  <c r="P629" i="87"/>
  <c r="D629" i="87" s="1"/>
  <c r="C629" i="87"/>
  <c r="N629" i="87" s="1"/>
  <c r="B630" i="87"/>
  <c r="BZ629" i="87"/>
  <c r="BR629" i="87"/>
  <c r="BJ629" i="87"/>
  <c r="Z629" i="87"/>
  <c r="BB629" i="87" s="1"/>
  <c r="BV629" i="87"/>
  <c r="BN629" i="87"/>
  <c r="CD629" i="87"/>
  <c r="AA623" i="74"/>
  <c r="AB623" i="74" s="1"/>
  <c r="X620" i="74"/>
  <c r="Y620" i="74" s="1"/>
  <c r="AA620" i="74"/>
  <c r="AB620" i="74" s="1"/>
  <c r="X617" i="74"/>
  <c r="Y617" i="74" s="1"/>
  <c r="AA617" i="74"/>
  <c r="AB617" i="74" s="1"/>
  <c r="CF625" i="74"/>
  <c r="E625" i="74" s="1"/>
  <c r="P625" i="74"/>
  <c r="D625" i="74" s="1"/>
  <c r="S625" i="74" s="1"/>
  <c r="J625" i="74" s="1"/>
  <c r="X621" i="74"/>
  <c r="Y621" i="74" s="1"/>
  <c r="AA621" i="74"/>
  <c r="AB621" i="74" s="1"/>
  <c r="K615" i="74"/>
  <c r="R616" i="74"/>
  <c r="L605" i="74"/>
  <c r="Q606" i="74"/>
  <c r="X619" i="74"/>
  <c r="Y619" i="74" s="1"/>
  <c r="AA619" i="74"/>
  <c r="AB619" i="74" s="1"/>
  <c r="X618" i="74"/>
  <c r="Y618" i="74" s="1"/>
  <c r="AA618" i="74"/>
  <c r="AB618" i="74" s="1"/>
  <c r="M624" i="74"/>
  <c r="U624" i="74"/>
  <c r="V625" i="74"/>
  <c r="CE626" i="74"/>
  <c r="Z627" i="74"/>
  <c r="BG627" i="74"/>
  <c r="BI627" i="74"/>
  <c r="BK627" i="74"/>
  <c r="BM627" i="74"/>
  <c r="BO627" i="74"/>
  <c r="BQ627" i="74"/>
  <c r="BS627" i="74"/>
  <c r="BU627" i="74"/>
  <c r="BW627" i="74"/>
  <c r="BY627" i="74"/>
  <c r="CA627" i="74"/>
  <c r="CC627" i="74"/>
  <c r="C627" i="74"/>
  <c r="N627" i="74" s="1"/>
  <c r="BH627" i="74"/>
  <c r="BJ627" i="74"/>
  <c r="BL627" i="74"/>
  <c r="BN627" i="74"/>
  <c r="BP627" i="74"/>
  <c r="BR627" i="74"/>
  <c r="BT627" i="74"/>
  <c r="BV627" i="74"/>
  <c r="BX627" i="74"/>
  <c r="BZ627" i="74"/>
  <c r="CB627" i="74"/>
  <c r="CD627" i="74"/>
  <c r="AD602" i="87" l="1"/>
  <c r="AC603" i="87"/>
  <c r="B631" i="87"/>
  <c r="CD630" i="87"/>
  <c r="CB630" i="87"/>
  <c r="BZ630" i="87"/>
  <c r="BX630" i="87"/>
  <c r="BV630" i="87"/>
  <c r="BT630" i="87"/>
  <c r="BR630" i="87"/>
  <c r="BP630" i="87"/>
  <c r="BN630" i="87"/>
  <c r="BL630" i="87"/>
  <c r="BJ630" i="87"/>
  <c r="BH630" i="87"/>
  <c r="Z630" i="87"/>
  <c r="BB630" i="87" s="1"/>
  <c r="P630" i="87"/>
  <c r="D630" i="87" s="1"/>
  <c r="C630" i="87"/>
  <c r="N630" i="87" s="1"/>
  <c r="CA630" i="87"/>
  <c r="BW630" i="87"/>
  <c r="BS630" i="87"/>
  <c r="BO630" i="87"/>
  <c r="BK630" i="87"/>
  <c r="BG630" i="87"/>
  <c r="AE630" i="87"/>
  <c r="CC630" i="87"/>
  <c r="BU630" i="87"/>
  <c r="BM630" i="87"/>
  <c r="BQ630" i="87"/>
  <c r="BY630" i="87"/>
  <c r="BI630" i="87"/>
  <c r="W629" i="87"/>
  <c r="S629" i="87"/>
  <c r="L629" i="87"/>
  <c r="K629" i="87"/>
  <c r="R629" i="87"/>
  <c r="V629" i="87"/>
  <c r="A629" i="87"/>
  <c r="CF629" i="87"/>
  <c r="E629" i="87" s="1"/>
  <c r="U628" i="87"/>
  <c r="J628" i="87"/>
  <c r="T627" i="87"/>
  <c r="CE629" i="87"/>
  <c r="AG629" i="87"/>
  <c r="AH629" i="87" s="1"/>
  <c r="AI629" i="87" s="1"/>
  <c r="AJ629" i="87" s="1"/>
  <c r="AK629" i="87" s="1"/>
  <c r="AL629" i="87" s="1"/>
  <c r="AM629" i="87" s="1"/>
  <c r="AN629" i="87" s="1"/>
  <c r="AO629" i="87" s="1"/>
  <c r="AP629" i="87" s="1"/>
  <c r="AQ629" i="87" s="1"/>
  <c r="AR629" i="87" s="1"/>
  <c r="AS629" i="87" s="1"/>
  <c r="AT629" i="87" s="1"/>
  <c r="AU629" i="87" s="1"/>
  <c r="AV629" i="87" s="1"/>
  <c r="AW629" i="87" s="1"/>
  <c r="AX629" i="87" s="1"/>
  <c r="AY629" i="87" s="1"/>
  <c r="AZ629" i="87" s="1"/>
  <c r="BA629" i="87" s="1"/>
  <c r="X628" i="87"/>
  <c r="Y628" i="87" s="1"/>
  <c r="AA628" i="87"/>
  <c r="AB628" i="87" s="1"/>
  <c r="Q628" i="87"/>
  <c r="A625" i="74"/>
  <c r="CF626" i="74"/>
  <c r="E626" i="74" s="1"/>
  <c r="P626" i="74"/>
  <c r="D626" i="74" s="1"/>
  <c r="V626" i="74" s="1"/>
  <c r="L606" i="74"/>
  <c r="Q607" i="74"/>
  <c r="K616" i="74"/>
  <c r="R617" i="74"/>
  <c r="CE627" i="74"/>
  <c r="Z628" i="74"/>
  <c r="BG628" i="74"/>
  <c r="BI628" i="74"/>
  <c r="BK628" i="74"/>
  <c r="BM628" i="74"/>
  <c r="BO628" i="74"/>
  <c r="BQ628" i="74"/>
  <c r="BS628" i="74"/>
  <c r="BU628" i="74"/>
  <c r="BW628" i="74"/>
  <c r="BY628" i="74"/>
  <c r="CA628" i="74"/>
  <c r="CC628" i="74"/>
  <c r="C628" i="74"/>
  <c r="N628" i="74" s="1"/>
  <c r="BH628" i="74"/>
  <c r="BJ628" i="74"/>
  <c r="BL628" i="74"/>
  <c r="BN628" i="74"/>
  <c r="BP628" i="74"/>
  <c r="BR628" i="74"/>
  <c r="BT628" i="74"/>
  <c r="BV628" i="74"/>
  <c r="BX628" i="74"/>
  <c r="BZ628" i="74"/>
  <c r="CB628" i="74"/>
  <c r="CD628" i="74"/>
  <c r="M625" i="74"/>
  <c r="U625" i="74"/>
  <c r="S626" i="74"/>
  <c r="J626" i="74" s="1"/>
  <c r="A626" i="74"/>
  <c r="AD603" i="87" l="1"/>
  <c r="AC604" i="87"/>
  <c r="T628" i="87"/>
  <c r="U629" i="87"/>
  <c r="J629" i="87"/>
  <c r="AA629" i="87"/>
  <c r="AB629" i="87" s="1"/>
  <c r="Q629" i="87"/>
  <c r="X629" i="87"/>
  <c r="Y629" i="87" s="1"/>
  <c r="AG630" i="87"/>
  <c r="AH630" i="87" s="1"/>
  <c r="AI630" i="87" s="1"/>
  <c r="AJ630" i="87" s="1"/>
  <c r="AK630" i="87" s="1"/>
  <c r="AL630" i="87" s="1"/>
  <c r="AM630" i="87" s="1"/>
  <c r="AN630" i="87" s="1"/>
  <c r="AO630" i="87" s="1"/>
  <c r="AP630" i="87" s="1"/>
  <c r="AQ630" i="87" s="1"/>
  <c r="AR630" i="87" s="1"/>
  <c r="AS630" i="87" s="1"/>
  <c r="AT630" i="87" s="1"/>
  <c r="AU630" i="87" s="1"/>
  <c r="AV630" i="87" s="1"/>
  <c r="AW630" i="87" s="1"/>
  <c r="AX630" i="87" s="1"/>
  <c r="AY630" i="87" s="1"/>
  <c r="AZ630" i="87" s="1"/>
  <c r="BA630" i="87" s="1"/>
  <c r="V630" i="87"/>
  <c r="R630" i="87"/>
  <c r="K630" i="87"/>
  <c r="A630" i="87"/>
  <c r="W630" i="87"/>
  <c r="S630" i="87"/>
  <c r="L630" i="87"/>
  <c r="CE630" i="87"/>
  <c r="CF630" i="87" s="1"/>
  <c r="E630" i="87" s="1"/>
  <c r="CC631" i="87"/>
  <c r="CA631" i="87"/>
  <c r="BY631" i="87"/>
  <c r="BW631" i="87"/>
  <c r="BU631" i="87"/>
  <c r="BS631" i="87"/>
  <c r="BQ631" i="87"/>
  <c r="BO631" i="87"/>
  <c r="BM631" i="87"/>
  <c r="BK631" i="87"/>
  <c r="BI631" i="87"/>
  <c r="BG631" i="87"/>
  <c r="AE631" i="87"/>
  <c r="CB631" i="87"/>
  <c r="BX631" i="87"/>
  <c r="BT631" i="87"/>
  <c r="BP631" i="87"/>
  <c r="BL631" i="87"/>
  <c r="BH631" i="87"/>
  <c r="P631" i="87"/>
  <c r="D631" i="87" s="1"/>
  <c r="C631" i="87"/>
  <c r="N631" i="87" s="1"/>
  <c r="B632" i="87"/>
  <c r="BZ631" i="87"/>
  <c r="BR631" i="87"/>
  <c r="BJ631" i="87"/>
  <c r="Z631" i="87"/>
  <c r="BB631" i="87" s="1"/>
  <c r="BV631" i="87"/>
  <c r="BN631" i="87"/>
  <c r="CD631" i="87"/>
  <c r="CF627" i="74"/>
  <c r="E627" i="74" s="1"/>
  <c r="P627" i="74"/>
  <c r="D627" i="74" s="1"/>
  <c r="V627" i="74" s="1"/>
  <c r="K617" i="74"/>
  <c r="R618" i="74"/>
  <c r="L607" i="74"/>
  <c r="Q608" i="74"/>
  <c r="M626" i="74"/>
  <c r="U626" i="74"/>
  <c r="CE628" i="74"/>
  <c r="Z629" i="74"/>
  <c r="BG629" i="74"/>
  <c r="BI629" i="74"/>
  <c r="BK629" i="74"/>
  <c r="BM629" i="74"/>
  <c r="BO629" i="74"/>
  <c r="BQ629" i="74"/>
  <c r="BS629" i="74"/>
  <c r="BU629" i="74"/>
  <c r="BW629" i="74"/>
  <c r="BY629" i="74"/>
  <c r="CA629" i="74"/>
  <c r="CC629" i="74"/>
  <c r="C629" i="74"/>
  <c r="N629" i="74" s="1"/>
  <c r="BH629" i="74"/>
  <c r="BJ629" i="74"/>
  <c r="BL629" i="74"/>
  <c r="BN629" i="74"/>
  <c r="BP629" i="74"/>
  <c r="BR629" i="74"/>
  <c r="BT629" i="74"/>
  <c r="BV629" i="74"/>
  <c r="BX629" i="74"/>
  <c r="BZ629" i="74"/>
  <c r="CB629" i="74"/>
  <c r="CD629" i="74"/>
  <c r="S627" i="74"/>
  <c r="J627" i="74" s="1"/>
  <c r="AD604" i="87" l="1"/>
  <c r="AC605" i="87"/>
  <c r="B633" i="87"/>
  <c r="CD632" i="87"/>
  <c r="CB632" i="87"/>
  <c r="BZ632" i="87"/>
  <c r="BX632" i="87"/>
  <c r="BV632" i="87"/>
  <c r="BT632" i="87"/>
  <c r="BR632" i="87"/>
  <c r="BP632" i="87"/>
  <c r="BN632" i="87"/>
  <c r="BL632" i="87"/>
  <c r="BJ632" i="87"/>
  <c r="BH632" i="87"/>
  <c r="Z632" i="87"/>
  <c r="BB632" i="87" s="1"/>
  <c r="P632" i="87"/>
  <c r="D632" i="87" s="1"/>
  <c r="C632" i="87"/>
  <c r="N632" i="87" s="1"/>
  <c r="CA632" i="87"/>
  <c r="BW632" i="87"/>
  <c r="BS632" i="87"/>
  <c r="BO632" i="87"/>
  <c r="BK632" i="87"/>
  <c r="BG632" i="87"/>
  <c r="AE632" i="87"/>
  <c r="CC632" i="87"/>
  <c r="BU632" i="87"/>
  <c r="BM632" i="87"/>
  <c r="BQ632" i="87"/>
  <c r="BY632" i="87"/>
  <c r="BI632" i="87"/>
  <c r="W631" i="87"/>
  <c r="S631" i="87"/>
  <c r="L631" i="87"/>
  <c r="K631" i="87"/>
  <c r="R631" i="87"/>
  <c r="V631" i="87"/>
  <c r="A631" i="87"/>
  <c r="U630" i="87"/>
  <c r="J630" i="87"/>
  <c r="T629" i="87"/>
  <c r="CE631" i="87"/>
  <c r="CF631" i="87" s="1"/>
  <c r="E631" i="87" s="1"/>
  <c r="AG631" i="87"/>
  <c r="AH631" i="87" s="1"/>
  <c r="AI631" i="87" s="1"/>
  <c r="AJ631" i="87" s="1"/>
  <c r="AK631" i="87" s="1"/>
  <c r="AL631" i="87" s="1"/>
  <c r="AM631" i="87" s="1"/>
  <c r="AN631" i="87" s="1"/>
  <c r="AO631" i="87" s="1"/>
  <c r="AP631" i="87" s="1"/>
  <c r="AQ631" i="87" s="1"/>
  <c r="AR631" i="87" s="1"/>
  <c r="AS631" i="87" s="1"/>
  <c r="AT631" i="87" s="1"/>
  <c r="AU631" i="87" s="1"/>
  <c r="AV631" i="87" s="1"/>
  <c r="AW631" i="87" s="1"/>
  <c r="AX631" i="87" s="1"/>
  <c r="AY631" i="87" s="1"/>
  <c r="AZ631" i="87" s="1"/>
  <c r="BA631" i="87" s="1"/>
  <c r="X630" i="87"/>
  <c r="Y630" i="87" s="1"/>
  <c r="AA630" i="87"/>
  <c r="AB630" i="87" s="1"/>
  <c r="Q630" i="87"/>
  <c r="A627" i="74"/>
  <c r="CF628" i="74"/>
  <c r="E628" i="74" s="1"/>
  <c r="P628" i="74"/>
  <c r="D628" i="74" s="1"/>
  <c r="L608" i="74"/>
  <c r="Q609" i="74"/>
  <c r="K618" i="74"/>
  <c r="R619" i="74"/>
  <c r="CE629" i="74"/>
  <c r="M627" i="74"/>
  <c r="U627" i="74"/>
  <c r="Z630" i="74"/>
  <c r="BG630" i="74"/>
  <c r="BI630" i="74"/>
  <c r="BK630" i="74"/>
  <c r="BM630" i="74"/>
  <c r="BO630" i="74"/>
  <c r="BQ630" i="74"/>
  <c r="BS630" i="74"/>
  <c r="BU630" i="74"/>
  <c r="BW630" i="74"/>
  <c r="BY630" i="74"/>
  <c r="CA630" i="74"/>
  <c r="CC630" i="74"/>
  <c r="C630" i="74"/>
  <c r="N630" i="74" s="1"/>
  <c r="BH630" i="74"/>
  <c r="BJ630" i="74"/>
  <c r="BL630" i="74"/>
  <c r="BN630" i="74"/>
  <c r="BP630" i="74"/>
  <c r="BR630" i="74"/>
  <c r="BT630" i="74"/>
  <c r="BV630" i="74"/>
  <c r="BX630" i="74"/>
  <c r="BZ630" i="74"/>
  <c r="CB630" i="74"/>
  <c r="CD630" i="74"/>
  <c r="S628" i="74"/>
  <c r="J628" i="74" s="1"/>
  <c r="V628" i="74"/>
  <c r="A628" i="74"/>
  <c r="AD605" i="87" l="1"/>
  <c r="AC606" i="87"/>
  <c r="T630" i="87"/>
  <c r="U631" i="87"/>
  <c r="J631" i="87"/>
  <c r="AA631" i="87"/>
  <c r="AB631" i="87" s="1"/>
  <c r="Q631" i="87"/>
  <c r="X631" i="87"/>
  <c r="Y631" i="87" s="1"/>
  <c r="AG632" i="87"/>
  <c r="AH632" i="87" s="1"/>
  <c r="AI632" i="87" s="1"/>
  <c r="AJ632" i="87" s="1"/>
  <c r="AK632" i="87" s="1"/>
  <c r="AL632" i="87" s="1"/>
  <c r="AM632" i="87" s="1"/>
  <c r="AN632" i="87" s="1"/>
  <c r="AO632" i="87" s="1"/>
  <c r="AP632" i="87" s="1"/>
  <c r="AQ632" i="87" s="1"/>
  <c r="AR632" i="87" s="1"/>
  <c r="AS632" i="87" s="1"/>
  <c r="AT632" i="87" s="1"/>
  <c r="AU632" i="87" s="1"/>
  <c r="AV632" i="87" s="1"/>
  <c r="AW632" i="87" s="1"/>
  <c r="AX632" i="87" s="1"/>
  <c r="AY632" i="87" s="1"/>
  <c r="AZ632" i="87" s="1"/>
  <c r="BA632" i="87" s="1"/>
  <c r="V632" i="87"/>
  <c r="R632" i="87"/>
  <c r="K632" i="87"/>
  <c r="A632" i="87"/>
  <c r="W632" i="87"/>
  <c r="S632" i="87"/>
  <c r="L632" i="87"/>
  <c r="CE632" i="87"/>
  <c r="CF632" i="87" s="1"/>
  <c r="E632" i="87" s="1"/>
  <c r="CC633" i="87"/>
  <c r="CA633" i="87"/>
  <c r="BY633" i="87"/>
  <c r="BW633" i="87"/>
  <c r="BU633" i="87"/>
  <c r="BS633" i="87"/>
  <c r="BQ633" i="87"/>
  <c r="BO633" i="87"/>
  <c r="BM633" i="87"/>
  <c r="BK633" i="87"/>
  <c r="BI633" i="87"/>
  <c r="BG633" i="87"/>
  <c r="AE633" i="87"/>
  <c r="CB633" i="87"/>
  <c r="BX633" i="87"/>
  <c r="BT633" i="87"/>
  <c r="BP633" i="87"/>
  <c r="BL633" i="87"/>
  <c r="BH633" i="87"/>
  <c r="P633" i="87"/>
  <c r="D633" i="87" s="1"/>
  <c r="C633" i="87"/>
  <c r="N633" i="87" s="1"/>
  <c r="B634" i="87"/>
  <c r="BZ633" i="87"/>
  <c r="BR633" i="87"/>
  <c r="BJ633" i="87"/>
  <c r="Z633" i="87"/>
  <c r="BB633" i="87" s="1"/>
  <c r="BV633" i="87"/>
  <c r="BN633" i="87"/>
  <c r="CD633" i="87"/>
  <c r="BB623" i="74"/>
  <c r="BB622" i="74" s="1"/>
  <c r="BB621" i="74" s="1"/>
  <c r="BB620" i="74" s="1"/>
  <c r="BB619" i="74" s="1"/>
  <c r="BB618" i="74" s="1"/>
  <c r="BB617" i="74" s="1"/>
  <c r="CF629" i="74"/>
  <c r="E629" i="74" s="1"/>
  <c r="P629" i="74"/>
  <c r="D629" i="74" s="1"/>
  <c r="S629" i="74" s="1"/>
  <c r="J629" i="74" s="1"/>
  <c r="K619" i="74"/>
  <c r="R620" i="74"/>
  <c r="L609" i="74"/>
  <c r="Q610" i="74"/>
  <c r="M628" i="74"/>
  <c r="U628" i="74"/>
  <c r="CE630" i="74"/>
  <c r="Z631" i="74"/>
  <c r="BG631" i="74"/>
  <c r="BI631" i="74"/>
  <c r="BK631" i="74"/>
  <c r="BM631" i="74"/>
  <c r="BO631" i="74"/>
  <c r="BQ631" i="74"/>
  <c r="BS631" i="74"/>
  <c r="BU631" i="74"/>
  <c r="BW631" i="74"/>
  <c r="BY631" i="74"/>
  <c r="CA631" i="74"/>
  <c r="CC631" i="74"/>
  <c r="C631" i="74"/>
  <c r="N631" i="74" s="1"/>
  <c r="BH631" i="74"/>
  <c r="BJ631" i="74"/>
  <c r="BL631" i="74"/>
  <c r="BN631" i="74"/>
  <c r="BP631" i="74"/>
  <c r="BR631" i="74"/>
  <c r="BT631" i="74"/>
  <c r="BV631" i="74"/>
  <c r="BX631" i="74"/>
  <c r="BZ631" i="74"/>
  <c r="CB631" i="74"/>
  <c r="CD631" i="74"/>
  <c r="AD606" i="87" l="1"/>
  <c r="AC607" i="87"/>
  <c r="B635" i="87"/>
  <c r="CD634" i="87"/>
  <c r="CB634" i="87"/>
  <c r="BZ634" i="87"/>
  <c r="BX634" i="87"/>
  <c r="BV634" i="87"/>
  <c r="BT634" i="87"/>
  <c r="BR634" i="87"/>
  <c r="BP634" i="87"/>
  <c r="BN634" i="87"/>
  <c r="BL634" i="87"/>
  <c r="BJ634" i="87"/>
  <c r="BH634" i="87"/>
  <c r="Z634" i="87"/>
  <c r="BB634" i="87" s="1"/>
  <c r="P634" i="87"/>
  <c r="D634" i="87" s="1"/>
  <c r="C634" i="87"/>
  <c r="N634" i="87" s="1"/>
  <c r="CA634" i="87"/>
  <c r="BW634" i="87"/>
  <c r="BS634" i="87"/>
  <c r="BO634" i="87"/>
  <c r="BK634" i="87"/>
  <c r="BG634" i="87"/>
  <c r="AE634" i="87"/>
  <c r="CC634" i="87"/>
  <c r="BU634" i="87"/>
  <c r="BM634" i="87"/>
  <c r="BQ634" i="87"/>
  <c r="BY634" i="87"/>
  <c r="BI634" i="87"/>
  <c r="W633" i="87"/>
  <c r="S633" i="87"/>
  <c r="L633" i="87"/>
  <c r="K633" i="87"/>
  <c r="R633" i="87"/>
  <c r="V633" i="87"/>
  <c r="A633" i="87"/>
  <c r="U632" i="87"/>
  <c r="J632" i="87"/>
  <c r="T631" i="87"/>
  <c r="CE633" i="87"/>
  <c r="CF633" i="87" s="1"/>
  <c r="E633" i="87" s="1"/>
  <c r="AG633" i="87"/>
  <c r="AH633" i="87" s="1"/>
  <c r="AI633" i="87" s="1"/>
  <c r="AJ633" i="87" s="1"/>
  <c r="AK633" i="87" s="1"/>
  <c r="AL633" i="87" s="1"/>
  <c r="AM633" i="87" s="1"/>
  <c r="AN633" i="87" s="1"/>
  <c r="AO633" i="87" s="1"/>
  <c r="AP633" i="87" s="1"/>
  <c r="AQ633" i="87" s="1"/>
  <c r="AR633" i="87" s="1"/>
  <c r="AS633" i="87" s="1"/>
  <c r="AT633" i="87" s="1"/>
  <c r="AU633" i="87" s="1"/>
  <c r="AV633" i="87" s="1"/>
  <c r="AW633" i="87" s="1"/>
  <c r="AX633" i="87" s="1"/>
  <c r="AY633" i="87" s="1"/>
  <c r="AZ633" i="87" s="1"/>
  <c r="BA633" i="87" s="1"/>
  <c r="X632" i="87"/>
  <c r="Y632" i="87" s="1"/>
  <c r="AA632" i="87"/>
  <c r="AB632" i="87" s="1"/>
  <c r="Q632" i="87"/>
  <c r="A629" i="74"/>
  <c r="V629" i="74"/>
  <c r="W629" i="74" s="1"/>
  <c r="CF630" i="74"/>
  <c r="E630" i="74" s="1"/>
  <c r="P630" i="74"/>
  <c r="D630" i="74" s="1"/>
  <c r="V630" i="74" s="1"/>
  <c r="L610" i="74"/>
  <c r="Q611" i="74"/>
  <c r="K620" i="74"/>
  <c r="R621" i="74"/>
  <c r="CE631" i="74"/>
  <c r="Z632" i="74"/>
  <c r="BG632" i="74"/>
  <c r="BI632" i="74"/>
  <c r="BK632" i="74"/>
  <c r="BM632" i="74"/>
  <c r="BO632" i="74"/>
  <c r="BQ632" i="74"/>
  <c r="BS632" i="74"/>
  <c r="BU632" i="74"/>
  <c r="BW632" i="74"/>
  <c r="BY632" i="74"/>
  <c r="CA632" i="74"/>
  <c r="CC632" i="74"/>
  <c r="C632" i="74"/>
  <c r="N632" i="74" s="1"/>
  <c r="BH632" i="74"/>
  <c r="BJ632" i="74"/>
  <c r="BL632" i="74"/>
  <c r="BN632" i="74"/>
  <c r="BP632" i="74"/>
  <c r="BR632" i="74"/>
  <c r="BT632" i="74"/>
  <c r="BV632" i="74"/>
  <c r="BX632" i="74"/>
  <c r="BZ632" i="74"/>
  <c r="CB632" i="74"/>
  <c r="CD632" i="74"/>
  <c r="M629" i="74"/>
  <c r="U629" i="74"/>
  <c r="S630" i="74"/>
  <c r="J630" i="74" s="1"/>
  <c r="AD607" i="87" l="1"/>
  <c r="AC608" i="87"/>
  <c r="T632" i="87"/>
  <c r="U633" i="87"/>
  <c r="J633" i="87"/>
  <c r="AA633" i="87"/>
  <c r="AB633" i="87" s="1"/>
  <c r="Q633" i="87"/>
  <c r="X633" i="87"/>
  <c r="Y633" i="87" s="1"/>
  <c r="AG634" i="87"/>
  <c r="AH634" i="87" s="1"/>
  <c r="AI634" i="87" s="1"/>
  <c r="AJ634" i="87" s="1"/>
  <c r="AK634" i="87" s="1"/>
  <c r="AL634" i="87" s="1"/>
  <c r="AM634" i="87" s="1"/>
  <c r="AN634" i="87" s="1"/>
  <c r="AO634" i="87" s="1"/>
  <c r="AP634" i="87" s="1"/>
  <c r="AQ634" i="87" s="1"/>
  <c r="AR634" i="87" s="1"/>
  <c r="AS634" i="87" s="1"/>
  <c r="AT634" i="87" s="1"/>
  <c r="AU634" i="87" s="1"/>
  <c r="AV634" i="87" s="1"/>
  <c r="AW634" i="87" s="1"/>
  <c r="AX634" i="87" s="1"/>
  <c r="AY634" i="87" s="1"/>
  <c r="AZ634" i="87" s="1"/>
  <c r="BA634" i="87" s="1"/>
  <c r="V634" i="87"/>
  <c r="R634" i="87"/>
  <c r="K634" i="87"/>
  <c r="A634" i="87"/>
  <c r="W634" i="87"/>
  <c r="S634" i="87"/>
  <c r="L634" i="87"/>
  <c r="CE634" i="87"/>
  <c r="CF634" i="87" s="1"/>
  <c r="E634" i="87" s="1"/>
  <c r="CC635" i="87"/>
  <c r="CA635" i="87"/>
  <c r="BY635" i="87"/>
  <c r="BW635" i="87"/>
  <c r="BU635" i="87"/>
  <c r="BS635" i="87"/>
  <c r="BQ635" i="87"/>
  <c r="BO635" i="87"/>
  <c r="BM635" i="87"/>
  <c r="BK635" i="87"/>
  <c r="BI635" i="87"/>
  <c r="BG635" i="87"/>
  <c r="AE635" i="87"/>
  <c r="CB635" i="87"/>
  <c r="BX635" i="87"/>
  <c r="BT635" i="87"/>
  <c r="BP635" i="87"/>
  <c r="BL635" i="87"/>
  <c r="BH635" i="87"/>
  <c r="P635" i="87"/>
  <c r="D635" i="87" s="1"/>
  <c r="C635" i="87"/>
  <c r="N635" i="87" s="1"/>
  <c r="B636" i="87"/>
  <c r="BZ635" i="87"/>
  <c r="BR635" i="87"/>
  <c r="BJ635" i="87"/>
  <c r="Z635" i="87"/>
  <c r="BB635" i="87" s="1"/>
  <c r="BV635" i="87"/>
  <c r="BN635" i="87"/>
  <c r="CD635" i="87"/>
  <c r="A630" i="74"/>
  <c r="X629" i="74"/>
  <c r="Y629" i="74" s="1"/>
  <c r="AA629" i="74"/>
  <c r="AB629" i="74" s="1"/>
  <c r="W624" i="74"/>
  <c r="W625" i="74"/>
  <c r="CF631" i="74"/>
  <c r="E631" i="74" s="1"/>
  <c r="P631" i="74"/>
  <c r="D631" i="74" s="1"/>
  <c r="S631" i="74" s="1"/>
  <c r="J631" i="74" s="1"/>
  <c r="W628" i="74"/>
  <c r="K621" i="74"/>
  <c r="R622" i="74"/>
  <c r="L611" i="74"/>
  <c r="Q612" i="74"/>
  <c r="W627" i="74"/>
  <c r="W630" i="74"/>
  <c r="X630" i="74" s="1"/>
  <c r="Y630" i="74" s="1"/>
  <c r="W626" i="74"/>
  <c r="M630" i="74"/>
  <c r="U630" i="74"/>
  <c r="AA630" i="74"/>
  <c r="AB630" i="74" s="1"/>
  <c r="CE632" i="74"/>
  <c r="Z633" i="74"/>
  <c r="BG633" i="74"/>
  <c r="BI633" i="74"/>
  <c r="BK633" i="74"/>
  <c r="BM633" i="74"/>
  <c r="BO633" i="74"/>
  <c r="BQ633" i="74"/>
  <c r="BS633" i="74"/>
  <c r="BU633" i="74"/>
  <c r="BW633" i="74"/>
  <c r="BY633" i="74"/>
  <c r="CA633" i="74"/>
  <c r="CC633" i="74"/>
  <c r="C633" i="74"/>
  <c r="N633" i="74" s="1"/>
  <c r="BH633" i="74"/>
  <c r="BJ633" i="74"/>
  <c r="BL633" i="74"/>
  <c r="BN633" i="74"/>
  <c r="BP633" i="74"/>
  <c r="BR633" i="74"/>
  <c r="BT633" i="74"/>
  <c r="BV633" i="74"/>
  <c r="BX633" i="74"/>
  <c r="BZ633" i="74"/>
  <c r="CB633" i="74"/>
  <c r="CD633" i="74"/>
  <c r="V631" i="74"/>
  <c r="AD608" i="87" l="1"/>
  <c r="AC609" i="87"/>
  <c r="W635" i="87"/>
  <c r="S635" i="87"/>
  <c r="L635" i="87"/>
  <c r="K635" i="87"/>
  <c r="R635" i="87"/>
  <c r="V635" i="87"/>
  <c r="A635" i="87"/>
  <c r="T633" i="87"/>
  <c r="B637" i="87"/>
  <c r="CD636" i="87"/>
  <c r="CB636" i="87"/>
  <c r="BZ636" i="87"/>
  <c r="BX636" i="87"/>
  <c r="BV636" i="87"/>
  <c r="BT636" i="87"/>
  <c r="BR636" i="87"/>
  <c r="BP636" i="87"/>
  <c r="BN636" i="87"/>
  <c r="BL636" i="87"/>
  <c r="BJ636" i="87"/>
  <c r="BH636" i="87"/>
  <c r="Z636" i="87"/>
  <c r="BB636" i="87" s="1"/>
  <c r="P636" i="87"/>
  <c r="D636" i="87" s="1"/>
  <c r="C636" i="87"/>
  <c r="N636" i="87" s="1"/>
  <c r="CA636" i="87"/>
  <c r="BW636" i="87"/>
  <c r="BS636" i="87"/>
  <c r="BO636" i="87"/>
  <c r="BK636" i="87"/>
  <c r="BG636" i="87"/>
  <c r="AE636" i="87"/>
  <c r="CC636" i="87"/>
  <c r="BU636" i="87"/>
  <c r="BM636" i="87"/>
  <c r="BQ636" i="87"/>
  <c r="BY636" i="87"/>
  <c r="BI636" i="87"/>
  <c r="U634" i="87"/>
  <c r="J634" i="87"/>
  <c r="CE635" i="87"/>
  <c r="CF635" i="87" s="1"/>
  <c r="E635" i="87" s="1"/>
  <c r="AG635" i="87"/>
  <c r="AH635" i="87" s="1"/>
  <c r="AI635" i="87" s="1"/>
  <c r="AJ635" i="87" s="1"/>
  <c r="AK635" i="87" s="1"/>
  <c r="AL635" i="87" s="1"/>
  <c r="AM635" i="87" s="1"/>
  <c r="AN635" i="87" s="1"/>
  <c r="AO635" i="87" s="1"/>
  <c r="AP635" i="87" s="1"/>
  <c r="AQ635" i="87" s="1"/>
  <c r="AR635" i="87" s="1"/>
  <c r="AS635" i="87" s="1"/>
  <c r="AT635" i="87" s="1"/>
  <c r="AU635" i="87" s="1"/>
  <c r="AV635" i="87" s="1"/>
  <c r="AW635" i="87" s="1"/>
  <c r="AX635" i="87" s="1"/>
  <c r="AY635" i="87" s="1"/>
  <c r="AZ635" i="87" s="1"/>
  <c r="BA635" i="87" s="1"/>
  <c r="X634" i="87"/>
  <c r="Y634" i="87" s="1"/>
  <c r="AA634" i="87"/>
  <c r="AB634" i="87" s="1"/>
  <c r="Q634" i="87"/>
  <c r="A631" i="74"/>
  <c r="X626" i="74"/>
  <c r="Y626" i="74" s="1"/>
  <c r="AA626" i="74"/>
  <c r="AB626" i="74" s="1"/>
  <c r="X627" i="74"/>
  <c r="Y627" i="74" s="1"/>
  <c r="AA627" i="74"/>
  <c r="AB627" i="74" s="1"/>
  <c r="X625" i="74"/>
  <c r="Y625" i="74" s="1"/>
  <c r="AA625" i="74"/>
  <c r="AB625" i="74" s="1"/>
  <c r="CF632" i="74"/>
  <c r="E632" i="74" s="1"/>
  <c r="P632" i="74"/>
  <c r="D632" i="74" s="1"/>
  <c r="L612" i="74"/>
  <c r="Q613" i="74"/>
  <c r="K622" i="74"/>
  <c r="R623" i="74"/>
  <c r="X628" i="74"/>
  <c r="Y628" i="74" s="1"/>
  <c r="AA628" i="74"/>
  <c r="AB628" i="74" s="1"/>
  <c r="X624" i="74"/>
  <c r="Y624" i="74" s="1"/>
  <c r="AA624" i="74"/>
  <c r="AB624" i="74" s="1"/>
  <c r="CE633" i="74"/>
  <c r="M631" i="74"/>
  <c r="U631" i="74"/>
  <c r="Z634" i="74"/>
  <c r="BG634" i="74"/>
  <c r="BI634" i="74"/>
  <c r="BK634" i="74"/>
  <c r="BM634" i="74"/>
  <c r="BO634" i="74"/>
  <c r="BQ634" i="74"/>
  <c r="BS634" i="74"/>
  <c r="BU634" i="74"/>
  <c r="BW634" i="74"/>
  <c r="BY634" i="74"/>
  <c r="CA634" i="74"/>
  <c r="CC634" i="74"/>
  <c r="C634" i="74"/>
  <c r="N634" i="74" s="1"/>
  <c r="BH634" i="74"/>
  <c r="BJ634" i="74"/>
  <c r="BL634" i="74"/>
  <c r="BN634" i="74"/>
  <c r="BP634" i="74"/>
  <c r="BR634" i="74"/>
  <c r="BT634" i="74"/>
  <c r="BV634" i="74"/>
  <c r="BX634" i="74"/>
  <c r="BZ634" i="74"/>
  <c r="CB634" i="74"/>
  <c r="CD634" i="74"/>
  <c r="S632" i="74"/>
  <c r="J632" i="74" s="1"/>
  <c r="V632" i="74"/>
  <c r="A632" i="74"/>
  <c r="AD609" i="87" l="1"/>
  <c r="AC610" i="87"/>
  <c r="AG636" i="87"/>
  <c r="AH636" i="87" s="1"/>
  <c r="AI636" i="87" s="1"/>
  <c r="AJ636" i="87" s="1"/>
  <c r="AK636" i="87" s="1"/>
  <c r="AL636" i="87" s="1"/>
  <c r="AM636" i="87" s="1"/>
  <c r="AN636" i="87" s="1"/>
  <c r="AO636" i="87" s="1"/>
  <c r="AP636" i="87" s="1"/>
  <c r="AQ636" i="87" s="1"/>
  <c r="AR636" i="87" s="1"/>
  <c r="AS636" i="87" s="1"/>
  <c r="AT636" i="87" s="1"/>
  <c r="AU636" i="87" s="1"/>
  <c r="AV636" i="87" s="1"/>
  <c r="AW636" i="87" s="1"/>
  <c r="AX636" i="87" s="1"/>
  <c r="AY636" i="87" s="1"/>
  <c r="AZ636" i="87" s="1"/>
  <c r="BA636" i="87" s="1"/>
  <c r="V636" i="87"/>
  <c r="R636" i="87"/>
  <c r="K636" i="87"/>
  <c r="A636" i="87"/>
  <c r="W636" i="87"/>
  <c r="S636" i="87"/>
  <c r="L636" i="87"/>
  <c r="CE636" i="87"/>
  <c r="CC637" i="87"/>
  <c r="CA637" i="87"/>
  <c r="BY637" i="87"/>
  <c r="BW637" i="87"/>
  <c r="BU637" i="87"/>
  <c r="BS637" i="87"/>
  <c r="BQ637" i="87"/>
  <c r="BO637" i="87"/>
  <c r="BM637" i="87"/>
  <c r="BK637" i="87"/>
  <c r="BI637" i="87"/>
  <c r="BG637" i="87"/>
  <c r="AE637" i="87"/>
  <c r="CB637" i="87"/>
  <c r="BX637" i="87"/>
  <c r="BT637" i="87"/>
  <c r="BP637" i="87"/>
  <c r="BL637" i="87"/>
  <c r="BH637" i="87"/>
  <c r="P637" i="87"/>
  <c r="D637" i="87" s="1"/>
  <c r="C637" i="87"/>
  <c r="N637" i="87" s="1"/>
  <c r="B638" i="87"/>
  <c r="BZ637" i="87"/>
  <c r="BR637" i="87"/>
  <c r="BJ637" i="87"/>
  <c r="Z637" i="87"/>
  <c r="BB637" i="87" s="1"/>
  <c r="BV637" i="87"/>
  <c r="BN637" i="87"/>
  <c r="CD637" i="87"/>
  <c r="U635" i="87"/>
  <c r="J635" i="87"/>
  <c r="T634" i="87"/>
  <c r="CF636" i="87"/>
  <c r="E636" i="87" s="1"/>
  <c r="AA635" i="87"/>
  <c r="AB635" i="87" s="1"/>
  <c r="Q635" i="87"/>
  <c r="X635" i="87"/>
  <c r="Y635" i="87" s="1"/>
  <c r="K623" i="74"/>
  <c r="R624" i="74"/>
  <c r="L613" i="74"/>
  <c r="Q614" i="74"/>
  <c r="CF633" i="74"/>
  <c r="E633" i="74" s="1"/>
  <c r="P633" i="74"/>
  <c r="D633" i="74" s="1"/>
  <c r="S633" i="74" s="1"/>
  <c r="J633" i="74" s="1"/>
  <c r="M632" i="74"/>
  <c r="U632" i="74"/>
  <c r="CE634" i="74"/>
  <c r="Z635" i="74"/>
  <c r="BG635" i="74"/>
  <c r="BI635" i="74"/>
  <c r="BK635" i="74"/>
  <c r="BM635" i="74"/>
  <c r="BO635" i="74"/>
  <c r="BQ635" i="74"/>
  <c r="BS635" i="74"/>
  <c r="BU635" i="74"/>
  <c r="BW635" i="74"/>
  <c r="BY635" i="74"/>
  <c r="CA635" i="74"/>
  <c r="CC635" i="74"/>
  <c r="C635" i="74"/>
  <c r="N635" i="74" s="1"/>
  <c r="BH635" i="74"/>
  <c r="BJ635" i="74"/>
  <c r="BL635" i="74"/>
  <c r="BN635" i="74"/>
  <c r="BP635" i="74"/>
  <c r="BR635" i="74"/>
  <c r="BT635" i="74"/>
  <c r="BV635" i="74"/>
  <c r="BX635" i="74"/>
  <c r="BZ635" i="74"/>
  <c r="CB635" i="74"/>
  <c r="CD635" i="74"/>
  <c r="AD610" i="87" l="1"/>
  <c r="AC611" i="87"/>
  <c r="W637" i="87"/>
  <c r="S637" i="87"/>
  <c r="L637" i="87"/>
  <c r="K637" i="87"/>
  <c r="R637" i="87"/>
  <c r="V637" i="87"/>
  <c r="A637" i="87"/>
  <c r="U636" i="87"/>
  <c r="J636" i="87"/>
  <c r="B639" i="87"/>
  <c r="CD638" i="87"/>
  <c r="CB638" i="87"/>
  <c r="BZ638" i="87"/>
  <c r="BX638" i="87"/>
  <c r="BV638" i="87"/>
  <c r="BT638" i="87"/>
  <c r="BR638" i="87"/>
  <c r="BP638" i="87"/>
  <c r="BN638" i="87"/>
  <c r="BL638" i="87"/>
  <c r="BJ638" i="87"/>
  <c r="BH638" i="87"/>
  <c r="Z638" i="87"/>
  <c r="BB638" i="87" s="1"/>
  <c r="P638" i="87"/>
  <c r="D638" i="87" s="1"/>
  <c r="C638" i="87"/>
  <c r="N638" i="87" s="1"/>
  <c r="CA638" i="87"/>
  <c r="BW638" i="87"/>
  <c r="BS638" i="87"/>
  <c r="BO638" i="87"/>
  <c r="BK638" i="87"/>
  <c r="BG638" i="87"/>
  <c r="AE638" i="87"/>
  <c r="CC638" i="87"/>
  <c r="BU638" i="87"/>
  <c r="BM638" i="87"/>
  <c r="BQ638" i="87"/>
  <c r="BY638" i="87"/>
  <c r="BI638" i="87"/>
  <c r="T635" i="87"/>
  <c r="CE637" i="87"/>
  <c r="CF637" i="87" s="1"/>
  <c r="E637" i="87" s="1"/>
  <c r="AG637" i="87"/>
  <c r="AH637" i="87" s="1"/>
  <c r="AI637" i="87" s="1"/>
  <c r="AJ637" i="87" s="1"/>
  <c r="AK637" i="87" s="1"/>
  <c r="AL637" i="87" s="1"/>
  <c r="AM637" i="87" s="1"/>
  <c r="AN637" i="87" s="1"/>
  <c r="AO637" i="87" s="1"/>
  <c r="AP637" i="87" s="1"/>
  <c r="AQ637" i="87" s="1"/>
  <c r="AR637" i="87" s="1"/>
  <c r="AS637" i="87" s="1"/>
  <c r="AT637" i="87" s="1"/>
  <c r="AU637" i="87" s="1"/>
  <c r="AV637" i="87" s="1"/>
  <c r="AW637" i="87" s="1"/>
  <c r="AX637" i="87" s="1"/>
  <c r="AY637" i="87" s="1"/>
  <c r="AZ637" i="87" s="1"/>
  <c r="BA637" i="87" s="1"/>
  <c r="X636" i="87"/>
  <c r="Y636" i="87" s="1"/>
  <c r="AA636" i="87"/>
  <c r="AB636" i="87" s="1"/>
  <c r="Q636" i="87"/>
  <c r="CF634" i="74"/>
  <c r="E634" i="74" s="1"/>
  <c r="P634" i="74"/>
  <c r="D634" i="74" s="1"/>
  <c r="V634" i="74" s="1"/>
  <c r="A633" i="74"/>
  <c r="V633" i="74"/>
  <c r="L614" i="74"/>
  <c r="Q615" i="74"/>
  <c r="K624" i="74"/>
  <c r="R625" i="74"/>
  <c r="CE635" i="74"/>
  <c r="Z636" i="74"/>
  <c r="BG636" i="74"/>
  <c r="BI636" i="74"/>
  <c r="BK636" i="74"/>
  <c r="BM636" i="74"/>
  <c r="BO636" i="74"/>
  <c r="BQ636" i="74"/>
  <c r="BS636" i="74"/>
  <c r="BU636" i="74"/>
  <c r="BW636" i="74"/>
  <c r="BY636" i="74"/>
  <c r="CA636" i="74"/>
  <c r="CC636" i="74"/>
  <c r="C636" i="74"/>
  <c r="N636" i="74" s="1"/>
  <c r="BH636" i="74"/>
  <c r="BJ636" i="74"/>
  <c r="BL636" i="74"/>
  <c r="BN636" i="74"/>
  <c r="BP636" i="74"/>
  <c r="BR636" i="74"/>
  <c r="BT636" i="74"/>
  <c r="BV636" i="74"/>
  <c r="BX636" i="74"/>
  <c r="BZ636" i="74"/>
  <c r="CB636" i="74"/>
  <c r="CD636" i="74"/>
  <c r="M633" i="74"/>
  <c r="U633" i="74"/>
  <c r="S634" i="74"/>
  <c r="J634" i="74" s="1"/>
  <c r="AD611" i="87" l="1"/>
  <c r="AC612" i="87"/>
  <c r="AG638" i="87"/>
  <c r="AH638" i="87" s="1"/>
  <c r="AI638" i="87" s="1"/>
  <c r="AJ638" i="87" s="1"/>
  <c r="AK638" i="87" s="1"/>
  <c r="AL638" i="87" s="1"/>
  <c r="AM638" i="87" s="1"/>
  <c r="AN638" i="87" s="1"/>
  <c r="AO638" i="87" s="1"/>
  <c r="AP638" i="87" s="1"/>
  <c r="AQ638" i="87" s="1"/>
  <c r="AR638" i="87" s="1"/>
  <c r="AS638" i="87" s="1"/>
  <c r="AT638" i="87" s="1"/>
  <c r="AU638" i="87" s="1"/>
  <c r="AV638" i="87" s="1"/>
  <c r="AW638" i="87" s="1"/>
  <c r="AX638" i="87" s="1"/>
  <c r="AY638" i="87" s="1"/>
  <c r="AZ638" i="87" s="1"/>
  <c r="BA638" i="87" s="1"/>
  <c r="V638" i="87"/>
  <c r="R638" i="87"/>
  <c r="K638" i="87"/>
  <c r="A638" i="87"/>
  <c r="W638" i="87"/>
  <c r="S638" i="87"/>
  <c r="L638" i="87"/>
  <c r="CE638" i="87"/>
  <c r="CC639" i="87"/>
  <c r="CA639" i="87"/>
  <c r="BY639" i="87"/>
  <c r="BW639" i="87"/>
  <c r="BU639" i="87"/>
  <c r="BS639" i="87"/>
  <c r="BQ639" i="87"/>
  <c r="BO639" i="87"/>
  <c r="BM639" i="87"/>
  <c r="BK639" i="87"/>
  <c r="BI639" i="87"/>
  <c r="BG639" i="87"/>
  <c r="AE639" i="87"/>
  <c r="CB639" i="87"/>
  <c r="BX639" i="87"/>
  <c r="BT639" i="87"/>
  <c r="BP639" i="87"/>
  <c r="BL639" i="87"/>
  <c r="BH639" i="87"/>
  <c r="P639" i="87"/>
  <c r="D639" i="87" s="1"/>
  <c r="C639" i="87"/>
  <c r="N639" i="87" s="1"/>
  <c r="B640" i="87"/>
  <c r="BZ639" i="87"/>
  <c r="BR639" i="87"/>
  <c r="BJ639" i="87"/>
  <c r="Z639" i="87"/>
  <c r="BB639" i="87" s="1"/>
  <c r="BV639" i="87"/>
  <c r="BN639" i="87"/>
  <c r="CD639" i="87"/>
  <c r="U637" i="87"/>
  <c r="J637" i="87"/>
  <c r="CF638" i="87"/>
  <c r="E638" i="87" s="1"/>
  <c r="T636" i="87"/>
  <c r="AA637" i="87"/>
  <c r="AB637" i="87" s="1"/>
  <c r="Q637" i="87"/>
  <c r="X637" i="87"/>
  <c r="Y637" i="87" s="1"/>
  <c r="A634" i="74"/>
  <c r="K625" i="74"/>
  <c r="R626" i="74"/>
  <c r="L615" i="74"/>
  <c r="Q616" i="74"/>
  <c r="CF635" i="74"/>
  <c r="E635" i="74" s="1"/>
  <c r="P635" i="74"/>
  <c r="D635" i="74" s="1"/>
  <c r="V635" i="74" s="1"/>
  <c r="M634" i="74"/>
  <c r="U634" i="74"/>
  <c r="CE636" i="74"/>
  <c r="Z637" i="74"/>
  <c r="BG637" i="74"/>
  <c r="BI637" i="74"/>
  <c r="BK637" i="74"/>
  <c r="BM637" i="74"/>
  <c r="BO637" i="74"/>
  <c r="BQ637" i="74"/>
  <c r="BS637" i="74"/>
  <c r="BU637" i="74"/>
  <c r="BW637" i="74"/>
  <c r="BY637" i="74"/>
  <c r="CA637" i="74"/>
  <c r="CC637" i="74"/>
  <c r="C637" i="74"/>
  <c r="N637" i="74" s="1"/>
  <c r="BH637" i="74"/>
  <c r="BJ637" i="74"/>
  <c r="BL637" i="74"/>
  <c r="BN637" i="74"/>
  <c r="BP637" i="74"/>
  <c r="BR637" i="74"/>
  <c r="BT637" i="74"/>
  <c r="BV637" i="74"/>
  <c r="BX637" i="74"/>
  <c r="BZ637" i="74"/>
  <c r="CB637" i="74"/>
  <c r="CD637" i="74"/>
  <c r="S635" i="74"/>
  <c r="J635" i="74" s="1"/>
  <c r="A635" i="74"/>
  <c r="AD612" i="87" l="1"/>
  <c r="AC613" i="87"/>
  <c r="W639" i="87"/>
  <c r="S639" i="87"/>
  <c r="L639" i="87"/>
  <c r="K639" i="87"/>
  <c r="R639" i="87"/>
  <c r="V639" i="87"/>
  <c r="A639" i="87"/>
  <c r="U638" i="87"/>
  <c r="J638" i="87"/>
  <c r="B641" i="87"/>
  <c r="CD640" i="87"/>
  <c r="CB640" i="87"/>
  <c r="BZ640" i="87"/>
  <c r="BX640" i="87"/>
  <c r="BV640" i="87"/>
  <c r="BT640" i="87"/>
  <c r="BR640" i="87"/>
  <c r="BP640" i="87"/>
  <c r="BN640" i="87"/>
  <c r="BL640" i="87"/>
  <c r="BJ640" i="87"/>
  <c r="BH640" i="87"/>
  <c r="Z640" i="87"/>
  <c r="BB640" i="87" s="1"/>
  <c r="P640" i="87"/>
  <c r="D640" i="87" s="1"/>
  <c r="C640" i="87"/>
  <c r="N640" i="87" s="1"/>
  <c r="CA640" i="87"/>
  <c r="BW640" i="87"/>
  <c r="BS640" i="87"/>
  <c r="BO640" i="87"/>
  <c r="BK640" i="87"/>
  <c r="BG640" i="87"/>
  <c r="AE640" i="87"/>
  <c r="CC640" i="87"/>
  <c r="BU640" i="87"/>
  <c r="BM640" i="87"/>
  <c r="BQ640" i="87"/>
  <c r="BY640" i="87"/>
  <c r="BI640" i="87"/>
  <c r="T637" i="87"/>
  <c r="CE639" i="87"/>
  <c r="CF639" i="87" s="1"/>
  <c r="E639" i="87" s="1"/>
  <c r="AG639" i="87"/>
  <c r="AH639" i="87" s="1"/>
  <c r="AI639" i="87" s="1"/>
  <c r="AJ639" i="87" s="1"/>
  <c r="AK639" i="87" s="1"/>
  <c r="AL639" i="87" s="1"/>
  <c r="AM639" i="87" s="1"/>
  <c r="AN639" i="87" s="1"/>
  <c r="AO639" i="87" s="1"/>
  <c r="AP639" i="87" s="1"/>
  <c r="AQ639" i="87" s="1"/>
  <c r="AR639" i="87" s="1"/>
  <c r="AS639" i="87" s="1"/>
  <c r="AT639" i="87" s="1"/>
  <c r="AU639" i="87" s="1"/>
  <c r="AV639" i="87" s="1"/>
  <c r="AW639" i="87" s="1"/>
  <c r="AX639" i="87" s="1"/>
  <c r="AY639" i="87" s="1"/>
  <c r="AZ639" i="87" s="1"/>
  <c r="BA639" i="87" s="1"/>
  <c r="X638" i="87"/>
  <c r="Y638" i="87" s="1"/>
  <c r="AA638" i="87"/>
  <c r="AB638" i="87" s="1"/>
  <c r="Q638" i="87"/>
  <c r="BB630" i="74"/>
  <c r="BB629" i="74" s="1"/>
  <c r="BB628" i="74" s="1"/>
  <c r="BB627" i="74" s="1"/>
  <c r="BB626" i="74" s="1"/>
  <c r="BB625" i="74" s="1"/>
  <c r="BB624" i="74" s="1"/>
  <c r="L616" i="74"/>
  <c r="Q617" i="74"/>
  <c r="K626" i="74"/>
  <c r="R627" i="74"/>
  <c r="CF636" i="74"/>
  <c r="E636" i="74" s="1"/>
  <c r="P636" i="74"/>
  <c r="D636" i="74" s="1"/>
  <c r="V636" i="74" s="1"/>
  <c r="M635" i="74"/>
  <c r="U635" i="74"/>
  <c r="CE637" i="74"/>
  <c r="Z638" i="74"/>
  <c r="BG638" i="74"/>
  <c r="BI638" i="74"/>
  <c r="BK638" i="74"/>
  <c r="BM638" i="74"/>
  <c r="BO638" i="74"/>
  <c r="BQ638" i="74"/>
  <c r="BS638" i="74"/>
  <c r="BU638" i="74"/>
  <c r="BW638" i="74"/>
  <c r="BY638" i="74"/>
  <c r="CA638" i="74"/>
  <c r="CC638" i="74"/>
  <c r="C638" i="74"/>
  <c r="N638" i="74" s="1"/>
  <c r="BH638" i="74"/>
  <c r="BJ638" i="74"/>
  <c r="BL638" i="74"/>
  <c r="BN638" i="74"/>
  <c r="BP638" i="74"/>
  <c r="BR638" i="74"/>
  <c r="BT638" i="74"/>
  <c r="BV638" i="74"/>
  <c r="BX638" i="74"/>
  <c r="BZ638" i="74"/>
  <c r="CB638" i="74"/>
  <c r="CD638" i="74"/>
  <c r="S636" i="74"/>
  <c r="J636" i="74" s="1"/>
  <c r="AD613" i="87" l="1"/>
  <c r="AC614" i="87"/>
  <c r="T638" i="87"/>
  <c r="U639" i="87"/>
  <c r="J639" i="87"/>
  <c r="AG640" i="87"/>
  <c r="AH640" i="87" s="1"/>
  <c r="AI640" i="87" s="1"/>
  <c r="AJ640" i="87" s="1"/>
  <c r="AK640" i="87" s="1"/>
  <c r="AL640" i="87" s="1"/>
  <c r="AM640" i="87" s="1"/>
  <c r="AN640" i="87" s="1"/>
  <c r="AO640" i="87" s="1"/>
  <c r="AP640" i="87" s="1"/>
  <c r="AQ640" i="87" s="1"/>
  <c r="AR640" i="87" s="1"/>
  <c r="AS640" i="87" s="1"/>
  <c r="AT640" i="87" s="1"/>
  <c r="AU640" i="87" s="1"/>
  <c r="AV640" i="87" s="1"/>
  <c r="AW640" i="87" s="1"/>
  <c r="AX640" i="87" s="1"/>
  <c r="AY640" i="87" s="1"/>
  <c r="AZ640" i="87" s="1"/>
  <c r="BA640" i="87" s="1"/>
  <c r="V640" i="87"/>
  <c r="R640" i="87"/>
  <c r="K640" i="87"/>
  <c r="A640" i="87"/>
  <c r="W640" i="87"/>
  <c r="S640" i="87"/>
  <c r="L640" i="87"/>
  <c r="CE640" i="87"/>
  <c r="CF640" i="87" s="1"/>
  <c r="E640" i="87" s="1"/>
  <c r="CC641" i="87"/>
  <c r="CA641" i="87"/>
  <c r="BY641" i="87"/>
  <c r="BW641" i="87"/>
  <c r="BU641" i="87"/>
  <c r="BS641" i="87"/>
  <c r="BQ641" i="87"/>
  <c r="BO641" i="87"/>
  <c r="BM641" i="87"/>
  <c r="BK641" i="87"/>
  <c r="BI641" i="87"/>
  <c r="BG641" i="87"/>
  <c r="AE641" i="87"/>
  <c r="CB641" i="87"/>
  <c r="BX641" i="87"/>
  <c r="BT641" i="87"/>
  <c r="BP641" i="87"/>
  <c r="BL641" i="87"/>
  <c r="BH641" i="87"/>
  <c r="P641" i="87"/>
  <c r="D641" i="87" s="1"/>
  <c r="C641" i="87"/>
  <c r="N641" i="87" s="1"/>
  <c r="B642" i="87"/>
  <c r="BZ641" i="87"/>
  <c r="BR641" i="87"/>
  <c r="BJ641" i="87"/>
  <c r="Z641" i="87"/>
  <c r="BB641" i="87" s="1"/>
  <c r="BV641" i="87"/>
  <c r="BN641" i="87"/>
  <c r="CD641" i="87"/>
  <c r="AA639" i="87"/>
  <c r="AB639" i="87" s="1"/>
  <c r="Q639" i="87"/>
  <c r="X639" i="87"/>
  <c r="Y639" i="87" s="1"/>
  <c r="A636" i="74"/>
  <c r="CF637" i="74"/>
  <c r="E637" i="74" s="1"/>
  <c r="P637" i="74"/>
  <c r="D637" i="74" s="1"/>
  <c r="V637" i="74" s="1"/>
  <c r="W632" i="74" s="1"/>
  <c r="W636" i="74"/>
  <c r="X636" i="74" s="1"/>
  <c r="Y636" i="74" s="1"/>
  <c r="K627" i="74"/>
  <c r="R628" i="74"/>
  <c r="L617" i="74"/>
  <c r="Q618" i="74"/>
  <c r="M636" i="74"/>
  <c r="U636" i="74"/>
  <c r="S637" i="74"/>
  <c r="J637" i="74" s="1"/>
  <c r="A637" i="74"/>
  <c r="CE638" i="74"/>
  <c r="Z639" i="74"/>
  <c r="BG639" i="74"/>
  <c r="BI639" i="74"/>
  <c r="BK639" i="74"/>
  <c r="BM639" i="74"/>
  <c r="BO639" i="74"/>
  <c r="BQ639" i="74"/>
  <c r="BS639" i="74"/>
  <c r="BU639" i="74"/>
  <c r="BW639" i="74"/>
  <c r="BY639" i="74"/>
  <c r="CA639" i="74"/>
  <c r="CC639" i="74"/>
  <c r="C639" i="74"/>
  <c r="N639" i="74" s="1"/>
  <c r="BH639" i="74"/>
  <c r="BJ639" i="74"/>
  <c r="BL639" i="74"/>
  <c r="BN639" i="74"/>
  <c r="BP639" i="74"/>
  <c r="BR639" i="74"/>
  <c r="BT639" i="74"/>
  <c r="BV639" i="74"/>
  <c r="BX639" i="74"/>
  <c r="BZ639" i="74"/>
  <c r="CB639" i="74"/>
  <c r="CD639" i="74"/>
  <c r="AD614" i="87" l="1"/>
  <c r="AC615" i="87"/>
  <c r="W641" i="87"/>
  <c r="S641" i="87"/>
  <c r="L641" i="87"/>
  <c r="K641" i="87"/>
  <c r="R641" i="87"/>
  <c r="V641" i="87"/>
  <c r="A641" i="87"/>
  <c r="CF641" i="87"/>
  <c r="E641" i="87" s="1"/>
  <c r="CE641" i="87"/>
  <c r="AG641" i="87"/>
  <c r="AH641" i="87" s="1"/>
  <c r="AI641" i="87" s="1"/>
  <c r="AJ641" i="87" s="1"/>
  <c r="AK641" i="87" s="1"/>
  <c r="AL641" i="87" s="1"/>
  <c r="AM641" i="87" s="1"/>
  <c r="AN641" i="87" s="1"/>
  <c r="AO641" i="87" s="1"/>
  <c r="AP641" i="87" s="1"/>
  <c r="AQ641" i="87" s="1"/>
  <c r="AR641" i="87" s="1"/>
  <c r="AS641" i="87" s="1"/>
  <c r="AT641" i="87" s="1"/>
  <c r="AU641" i="87" s="1"/>
  <c r="AV641" i="87" s="1"/>
  <c r="AW641" i="87" s="1"/>
  <c r="AX641" i="87" s="1"/>
  <c r="AY641" i="87" s="1"/>
  <c r="AZ641" i="87" s="1"/>
  <c r="BA641" i="87" s="1"/>
  <c r="X640" i="87"/>
  <c r="Y640" i="87" s="1"/>
  <c r="AA640" i="87"/>
  <c r="AB640" i="87" s="1"/>
  <c r="Q640" i="87"/>
  <c r="CC642" i="87"/>
  <c r="CA642" i="87"/>
  <c r="BY642" i="87"/>
  <c r="BW642" i="87"/>
  <c r="BU642" i="87"/>
  <c r="BS642" i="87"/>
  <c r="BQ642" i="87"/>
  <c r="BO642" i="87"/>
  <c r="BM642" i="87"/>
  <c r="BK642" i="87"/>
  <c r="BI642" i="87"/>
  <c r="BG642" i="87"/>
  <c r="AE642" i="87"/>
  <c r="CB642" i="87"/>
  <c r="BX642" i="87"/>
  <c r="BT642" i="87"/>
  <c r="BP642" i="87"/>
  <c r="BL642" i="87"/>
  <c r="BH642" i="87"/>
  <c r="B643" i="87"/>
  <c r="BZ642" i="87"/>
  <c r="BR642" i="87"/>
  <c r="BJ642" i="87"/>
  <c r="Z642" i="87"/>
  <c r="BB642" i="87" s="1"/>
  <c r="P642" i="87"/>
  <c r="D642" i="87" s="1"/>
  <c r="C642" i="87"/>
  <c r="N642" i="87" s="1"/>
  <c r="CD642" i="87"/>
  <c r="BN642" i="87"/>
  <c r="BV642" i="87"/>
  <c r="U640" i="87"/>
  <c r="J640" i="87"/>
  <c r="T639" i="87"/>
  <c r="AA636" i="74"/>
  <c r="AB636" i="74" s="1"/>
  <c r="X632" i="74"/>
  <c r="Y632" i="74" s="1"/>
  <c r="AA632" i="74"/>
  <c r="AB632" i="74" s="1"/>
  <c r="CF638" i="74"/>
  <c r="E638" i="74" s="1"/>
  <c r="P638" i="74"/>
  <c r="D638" i="74" s="1"/>
  <c r="L618" i="74"/>
  <c r="Q619" i="74"/>
  <c r="K628" i="74"/>
  <c r="R629" i="74"/>
  <c r="W631" i="74"/>
  <c r="W635" i="74"/>
  <c r="W633" i="74"/>
  <c r="W637" i="74"/>
  <c r="X637" i="74" s="1"/>
  <c r="Y637" i="74" s="1"/>
  <c r="W634" i="74"/>
  <c r="CE639" i="74"/>
  <c r="Z640" i="74"/>
  <c r="BG640" i="74"/>
  <c r="BI640" i="74"/>
  <c r="BK640" i="74"/>
  <c r="BM640" i="74"/>
  <c r="BO640" i="74"/>
  <c r="BQ640" i="74"/>
  <c r="BS640" i="74"/>
  <c r="BU640" i="74"/>
  <c r="BW640" i="74"/>
  <c r="BY640" i="74"/>
  <c r="CA640" i="74"/>
  <c r="CC640" i="74"/>
  <c r="C640" i="74"/>
  <c r="N640" i="74" s="1"/>
  <c r="BH640" i="74"/>
  <c r="BJ640" i="74"/>
  <c r="BL640" i="74"/>
  <c r="BN640" i="74"/>
  <c r="BP640" i="74"/>
  <c r="BR640" i="74"/>
  <c r="BT640" i="74"/>
  <c r="BV640" i="74"/>
  <c r="BX640" i="74"/>
  <c r="BZ640" i="74"/>
  <c r="CB640" i="74"/>
  <c r="CD640" i="74"/>
  <c r="M637" i="74"/>
  <c r="U637" i="74"/>
  <c r="S638" i="74"/>
  <c r="J638" i="74" s="1"/>
  <c r="V638" i="74"/>
  <c r="A638" i="74"/>
  <c r="AD615" i="87" l="1"/>
  <c r="AC616" i="87"/>
  <c r="V642" i="87"/>
  <c r="R642" i="87"/>
  <c r="K642" i="87"/>
  <c r="A642" i="87"/>
  <c r="W642" i="87"/>
  <c r="S642" i="87"/>
  <c r="L642" i="87"/>
  <c r="CE642" i="87"/>
  <c r="AG642" i="87"/>
  <c r="AH642" i="87" s="1"/>
  <c r="AI642" i="87" s="1"/>
  <c r="AJ642" i="87" s="1"/>
  <c r="AK642" i="87" s="1"/>
  <c r="AL642" i="87" s="1"/>
  <c r="AM642" i="87" s="1"/>
  <c r="AN642" i="87" s="1"/>
  <c r="AO642" i="87" s="1"/>
  <c r="AP642" i="87" s="1"/>
  <c r="AQ642" i="87" s="1"/>
  <c r="AR642" i="87" s="1"/>
  <c r="AS642" i="87" s="1"/>
  <c r="AT642" i="87" s="1"/>
  <c r="AU642" i="87" s="1"/>
  <c r="AV642" i="87" s="1"/>
  <c r="AW642" i="87" s="1"/>
  <c r="AX642" i="87" s="1"/>
  <c r="AY642" i="87" s="1"/>
  <c r="AZ642" i="87" s="1"/>
  <c r="BA642" i="87" s="1"/>
  <c r="AA641" i="87"/>
  <c r="AB641" i="87" s="1"/>
  <c r="Q641" i="87"/>
  <c r="X641" i="87"/>
  <c r="Y641" i="87" s="1"/>
  <c r="T640" i="87"/>
  <c r="B644" i="87"/>
  <c r="CD643" i="87"/>
  <c r="CB643" i="87"/>
  <c r="BZ643" i="87"/>
  <c r="BX643" i="87"/>
  <c r="BV643" i="87"/>
  <c r="BT643" i="87"/>
  <c r="BR643" i="87"/>
  <c r="BP643" i="87"/>
  <c r="BN643" i="87"/>
  <c r="BL643" i="87"/>
  <c r="BJ643" i="87"/>
  <c r="BH643" i="87"/>
  <c r="Z643" i="87"/>
  <c r="BB643" i="87" s="1"/>
  <c r="P643" i="87"/>
  <c r="D643" i="87" s="1"/>
  <c r="C643" i="87"/>
  <c r="N643" i="87" s="1"/>
  <c r="CA643" i="87"/>
  <c r="BW643" i="87"/>
  <c r="BS643" i="87"/>
  <c r="BO643" i="87"/>
  <c r="BK643" i="87"/>
  <c r="BG643" i="87"/>
  <c r="AE643" i="87"/>
  <c r="CC643" i="87"/>
  <c r="BU643" i="87"/>
  <c r="BM643" i="87"/>
  <c r="BY643" i="87"/>
  <c r="BI643" i="87"/>
  <c r="BQ643" i="87"/>
  <c r="CF642" i="87"/>
  <c r="E642" i="87" s="1"/>
  <c r="U641" i="87"/>
  <c r="J641" i="87"/>
  <c r="AA637" i="74"/>
  <c r="AB637" i="74" s="1"/>
  <c r="X634" i="74"/>
  <c r="Y634" i="74" s="1"/>
  <c r="AA634" i="74"/>
  <c r="AB634" i="74" s="1"/>
  <c r="X633" i="74"/>
  <c r="Y633" i="74" s="1"/>
  <c r="AA633" i="74"/>
  <c r="AB633" i="74" s="1"/>
  <c r="X631" i="74"/>
  <c r="Y631" i="74" s="1"/>
  <c r="AA631" i="74"/>
  <c r="AB631" i="74" s="1"/>
  <c r="CF639" i="74"/>
  <c r="E639" i="74" s="1"/>
  <c r="P639" i="74"/>
  <c r="D639" i="74" s="1"/>
  <c r="V639" i="74" s="1"/>
  <c r="X635" i="74"/>
  <c r="Y635" i="74" s="1"/>
  <c r="AA635" i="74"/>
  <c r="AB635" i="74" s="1"/>
  <c r="K629" i="74"/>
  <c r="R630" i="74"/>
  <c r="L619" i="74"/>
  <c r="Q620" i="74"/>
  <c r="M638" i="74"/>
  <c r="U638" i="74"/>
  <c r="CE640" i="74"/>
  <c r="Z641" i="74"/>
  <c r="BG641" i="74"/>
  <c r="BI641" i="74"/>
  <c r="BK641" i="74"/>
  <c r="BM641" i="74"/>
  <c r="BO641" i="74"/>
  <c r="BQ641" i="74"/>
  <c r="BS641" i="74"/>
  <c r="BU641" i="74"/>
  <c r="BW641" i="74"/>
  <c r="BY641" i="74"/>
  <c r="CA641" i="74"/>
  <c r="CC641" i="74"/>
  <c r="C641" i="74"/>
  <c r="N641" i="74" s="1"/>
  <c r="BH641" i="74"/>
  <c r="BJ641" i="74"/>
  <c r="BL641" i="74"/>
  <c r="BN641" i="74"/>
  <c r="BP641" i="74"/>
  <c r="BR641" i="74"/>
  <c r="BT641" i="74"/>
  <c r="BV641" i="74"/>
  <c r="BX641" i="74"/>
  <c r="BZ641" i="74"/>
  <c r="CB641" i="74"/>
  <c r="CD641" i="74"/>
  <c r="S639" i="74"/>
  <c r="J639" i="74" s="1"/>
  <c r="A639" i="74"/>
  <c r="AD616" i="87" l="1"/>
  <c r="AC617" i="87"/>
  <c r="AG643" i="87"/>
  <c r="AH643" i="87" s="1"/>
  <c r="AI643" i="87" s="1"/>
  <c r="AJ643" i="87" s="1"/>
  <c r="AK643" i="87" s="1"/>
  <c r="AL643" i="87" s="1"/>
  <c r="AM643" i="87" s="1"/>
  <c r="AN643" i="87" s="1"/>
  <c r="AO643" i="87" s="1"/>
  <c r="AP643" i="87" s="1"/>
  <c r="AQ643" i="87" s="1"/>
  <c r="AR643" i="87" s="1"/>
  <c r="AS643" i="87" s="1"/>
  <c r="AT643" i="87" s="1"/>
  <c r="AU643" i="87" s="1"/>
  <c r="AV643" i="87" s="1"/>
  <c r="AW643" i="87" s="1"/>
  <c r="AX643" i="87" s="1"/>
  <c r="AY643" i="87" s="1"/>
  <c r="AZ643" i="87" s="1"/>
  <c r="BA643" i="87" s="1"/>
  <c r="V643" i="87"/>
  <c r="R643" i="87"/>
  <c r="K643" i="87"/>
  <c r="A643" i="87"/>
  <c r="W643" i="87"/>
  <c r="S643" i="87"/>
  <c r="L643" i="87"/>
  <c r="CE643" i="87"/>
  <c r="CF643" i="87" s="1"/>
  <c r="E643" i="87" s="1"/>
  <c r="CC644" i="87"/>
  <c r="CA644" i="87"/>
  <c r="BY644" i="87"/>
  <c r="BW644" i="87"/>
  <c r="BU644" i="87"/>
  <c r="BS644" i="87"/>
  <c r="BQ644" i="87"/>
  <c r="BO644" i="87"/>
  <c r="BM644" i="87"/>
  <c r="BK644" i="87"/>
  <c r="BI644" i="87"/>
  <c r="BG644" i="87"/>
  <c r="AE644" i="87"/>
  <c r="CB644" i="87"/>
  <c r="BX644" i="87"/>
  <c r="BT644" i="87"/>
  <c r="BP644" i="87"/>
  <c r="BL644" i="87"/>
  <c r="BH644" i="87"/>
  <c r="P644" i="87"/>
  <c r="D644" i="87" s="1"/>
  <c r="C644" i="87"/>
  <c r="N644" i="87" s="1"/>
  <c r="B645" i="87"/>
  <c r="BZ644" i="87"/>
  <c r="BR644" i="87"/>
  <c r="BJ644" i="87"/>
  <c r="Z644" i="87"/>
  <c r="BB644" i="87" s="1"/>
  <c r="CD644" i="87"/>
  <c r="BN644" i="87"/>
  <c r="BV644" i="87"/>
  <c r="U642" i="87"/>
  <c r="J642" i="87"/>
  <c r="T641" i="87"/>
  <c r="X642" i="87"/>
  <c r="Y642" i="87" s="1"/>
  <c r="AA642" i="87"/>
  <c r="AB642" i="87" s="1"/>
  <c r="Q642" i="87"/>
  <c r="CF640" i="74"/>
  <c r="E640" i="74" s="1"/>
  <c r="P640" i="74"/>
  <c r="D640" i="74" s="1"/>
  <c r="V640" i="74" s="1"/>
  <c r="L620" i="74"/>
  <c r="Q621" i="74"/>
  <c r="K630" i="74"/>
  <c r="R631" i="74"/>
  <c r="M639" i="74"/>
  <c r="U639" i="74"/>
  <c r="CE641" i="74"/>
  <c r="Z642" i="74"/>
  <c r="BG642" i="74"/>
  <c r="BI642" i="74"/>
  <c r="BK642" i="74"/>
  <c r="BM642" i="74"/>
  <c r="BO642" i="74"/>
  <c r="BQ642" i="74"/>
  <c r="BS642" i="74"/>
  <c r="BU642" i="74"/>
  <c r="BW642" i="74"/>
  <c r="BY642" i="74"/>
  <c r="CA642" i="74"/>
  <c r="CC642" i="74"/>
  <c r="C642" i="74"/>
  <c r="N642" i="74" s="1"/>
  <c r="BH642" i="74"/>
  <c r="BJ642" i="74"/>
  <c r="BL642" i="74"/>
  <c r="BN642" i="74"/>
  <c r="BP642" i="74"/>
  <c r="BR642" i="74"/>
  <c r="BT642" i="74"/>
  <c r="BV642" i="74"/>
  <c r="BX642" i="74"/>
  <c r="BZ642" i="74"/>
  <c r="CB642" i="74"/>
  <c r="CD642" i="74"/>
  <c r="S640" i="74"/>
  <c r="J640" i="74" s="1"/>
  <c r="AD617" i="87" l="1"/>
  <c r="AC618" i="87"/>
  <c r="T642" i="87"/>
  <c r="CE644" i="87"/>
  <c r="AG644" i="87"/>
  <c r="AH644" i="87" s="1"/>
  <c r="AI644" i="87" s="1"/>
  <c r="AJ644" i="87" s="1"/>
  <c r="AK644" i="87" s="1"/>
  <c r="AL644" i="87" s="1"/>
  <c r="AM644" i="87" s="1"/>
  <c r="AN644" i="87" s="1"/>
  <c r="AO644" i="87" s="1"/>
  <c r="AP644" i="87" s="1"/>
  <c r="AQ644" i="87" s="1"/>
  <c r="AR644" i="87" s="1"/>
  <c r="AS644" i="87" s="1"/>
  <c r="AT644" i="87" s="1"/>
  <c r="AU644" i="87" s="1"/>
  <c r="AV644" i="87" s="1"/>
  <c r="AW644" i="87" s="1"/>
  <c r="AX644" i="87" s="1"/>
  <c r="AY644" i="87" s="1"/>
  <c r="AZ644" i="87" s="1"/>
  <c r="BA644" i="87" s="1"/>
  <c r="X643" i="87"/>
  <c r="Y643" i="87" s="1"/>
  <c r="AA643" i="87"/>
  <c r="AB643" i="87" s="1"/>
  <c r="Q643" i="87"/>
  <c r="B646" i="87"/>
  <c r="CD645" i="87"/>
  <c r="CB645" i="87"/>
  <c r="BZ645" i="87"/>
  <c r="BX645" i="87"/>
  <c r="BV645" i="87"/>
  <c r="BT645" i="87"/>
  <c r="BR645" i="87"/>
  <c r="BP645" i="87"/>
  <c r="BN645" i="87"/>
  <c r="BL645" i="87"/>
  <c r="BJ645" i="87"/>
  <c r="BH645" i="87"/>
  <c r="Z645" i="87"/>
  <c r="BB645" i="87" s="1"/>
  <c r="P645" i="87"/>
  <c r="D645" i="87" s="1"/>
  <c r="C645" i="87"/>
  <c r="N645" i="87" s="1"/>
  <c r="CA645" i="87"/>
  <c r="BW645" i="87"/>
  <c r="BS645" i="87"/>
  <c r="BO645" i="87"/>
  <c r="BK645" i="87"/>
  <c r="BG645" i="87"/>
  <c r="AE645" i="87"/>
  <c r="CC645" i="87"/>
  <c r="BU645" i="87"/>
  <c r="BM645" i="87"/>
  <c r="BY645" i="87"/>
  <c r="BI645" i="87"/>
  <c r="BQ645" i="87"/>
  <c r="W644" i="87"/>
  <c r="S644" i="87"/>
  <c r="L644" i="87"/>
  <c r="K644" i="87"/>
  <c r="R644" i="87"/>
  <c r="V644" i="87"/>
  <c r="A644" i="87"/>
  <c r="CF644" i="87"/>
  <c r="E644" i="87" s="1"/>
  <c r="U643" i="87"/>
  <c r="J643" i="87"/>
  <c r="A640" i="74"/>
  <c r="CF641" i="74"/>
  <c r="E641" i="74" s="1"/>
  <c r="P641" i="74"/>
  <c r="D641" i="74" s="1"/>
  <c r="S641" i="74" s="1"/>
  <c r="J641" i="74" s="1"/>
  <c r="K631" i="74"/>
  <c r="R632" i="74"/>
  <c r="L621" i="74"/>
  <c r="Q622" i="74"/>
  <c r="M640" i="74"/>
  <c r="U640" i="74"/>
  <c r="V641" i="74"/>
  <c r="CE642" i="74"/>
  <c r="Z643" i="74"/>
  <c r="BG643" i="74"/>
  <c r="BI643" i="74"/>
  <c r="BK643" i="74"/>
  <c r="BM643" i="74"/>
  <c r="BO643" i="74"/>
  <c r="BQ643" i="74"/>
  <c r="BS643" i="74"/>
  <c r="BU643" i="74"/>
  <c r="BW643" i="74"/>
  <c r="BY643" i="74"/>
  <c r="CA643" i="74"/>
  <c r="CC643" i="74"/>
  <c r="C643" i="74"/>
  <c r="N643" i="74" s="1"/>
  <c r="BH643" i="74"/>
  <c r="BJ643" i="74"/>
  <c r="BL643" i="74"/>
  <c r="BN643" i="74"/>
  <c r="BP643" i="74"/>
  <c r="BR643" i="74"/>
  <c r="BT643" i="74"/>
  <c r="BV643" i="74"/>
  <c r="BX643" i="74"/>
  <c r="BZ643" i="74"/>
  <c r="CB643" i="74"/>
  <c r="CD643" i="74"/>
  <c r="AD618" i="87" l="1"/>
  <c r="AC619" i="87"/>
  <c r="AA644" i="87"/>
  <c r="AB644" i="87" s="1"/>
  <c r="Q644" i="87"/>
  <c r="X644" i="87"/>
  <c r="Y644" i="87" s="1"/>
  <c r="AG645" i="87"/>
  <c r="AH645" i="87" s="1"/>
  <c r="AI645" i="87" s="1"/>
  <c r="AJ645" i="87" s="1"/>
  <c r="AK645" i="87" s="1"/>
  <c r="AL645" i="87" s="1"/>
  <c r="AM645" i="87" s="1"/>
  <c r="AN645" i="87" s="1"/>
  <c r="AO645" i="87" s="1"/>
  <c r="AP645" i="87" s="1"/>
  <c r="AQ645" i="87" s="1"/>
  <c r="AR645" i="87" s="1"/>
  <c r="AS645" i="87" s="1"/>
  <c r="AT645" i="87" s="1"/>
  <c r="AU645" i="87" s="1"/>
  <c r="AV645" i="87" s="1"/>
  <c r="AW645" i="87" s="1"/>
  <c r="AX645" i="87" s="1"/>
  <c r="AY645" i="87" s="1"/>
  <c r="AZ645" i="87" s="1"/>
  <c r="BA645" i="87" s="1"/>
  <c r="V645" i="87"/>
  <c r="R645" i="87"/>
  <c r="K645" i="87"/>
  <c r="A645" i="87"/>
  <c r="W645" i="87"/>
  <c r="S645" i="87"/>
  <c r="L645" i="87"/>
  <c r="CE645" i="87"/>
  <c r="CC646" i="87"/>
  <c r="CA646" i="87"/>
  <c r="BY646" i="87"/>
  <c r="BW646" i="87"/>
  <c r="BU646" i="87"/>
  <c r="BS646" i="87"/>
  <c r="BQ646" i="87"/>
  <c r="BO646" i="87"/>
  <c r="BM646" i="87"/>
  <c r="BK646" i="87"/>
  <c r="BI646" i="87"/>
  <c r="BG646" i="87"/>
  <c r="AE646" i="87"/>
  <c r="CB646" i="87"/>
  <c r="BX646" i="87"/>
  <c r="BT646" i="87"/>
  <c r="BP646" i="87"/>
  <c r="BL646" i="87"/>
  <c r="BH646" i="87"/>
  <c r="P646" i="87"/>
  <c r="D646" i="87" s="1"/>
  <c r="C646" i="87"/>
  <c r="N646" i="87" s="1"/>
  <c r="B647" i="87"/>
  <c r="BZ646" i="87"/>
  <c r="BR646" i="87"/>
  <c r="BJ646" i="87"/>
  <c r="Z646" i="87"/>
  <c r="BB646" i="87" s="1"/>
  <c r="CD646" i="87"/>
  <c r="BN646" i="87"/>
  <c r="BV646" i="87"/>
  <c r="T643" i="87"/>
  <c r="U644" i="87"/>
  <c r="J644" i="87"/>
  <c r="CF645" i="87"/>
  <c r="E645" i="87" s="1"/>
  <c r="A641" i="74"/>
  <c r="L622" i="74"/>
  <c r="Q623" i="74"/>
  <c r="K632" i="74"/>
  <c r="R633" i="74"/>
  <c r="CF642" i="74"/>
  <c r="E642" i="74" s="1"/>
  <c r="P642" i="74"/>
  <c r="D642" i="74" s="1"/>
  <c r="CE643" i="74"/>
  <c r="Z644" i="74"/>
  <c r="BG644" i="74"/>
  <c r="BI644" i="74"/>
  <c r="BK644" i="74"/>
  <c r="BM644" i="74"/>
  <c r="BO644" i="74"/>
  <c r="BQ644" i="74"/>
  <c r="BS644" i="74"/>
  <c r="BU644" i="74"/>
  <c r="BW644" i="74"/>
  <c r="BY644" i="74"/>
  <c r="CA644" i="74"/>
  <c r="CC644" i="74"/>
  <c r="C644" i="74"/>
  <c r="N644" i="74" s="1"/>
  <c r="BH644" i="74"/>
  <c r="BJ644" i="74"/>
  <c r="BL644" i="74"/>
  <c r="BN644" i="74"/>
  <c r="BP644" i="74"/>
  <c r="BR644" i="74"/>
  <c r="BT644" i="74"/>
  <c r="BV644" i="74"/>
  <c r="BX644" i="74"/>
  <c r="BZ644" i="74"/>
  <c r="CB644" i="74"/>
  <c r="CD644" i="74"/>
  <c r="M641" i="74"/>
  <c r="U641" i="74"/>
  <c r="S642" i="74"/>
  <c r="J642" i="74" s="1"/>
  <c r="V642" i="74"/>
  <c r="A642" i="74"/>
  <c r="AD619" i="87" l="1"/>
  <c r="AC620" i="87"/>
  <c r="T644" i="87"/>
  <c r="CE646" i="87"/>
  <c r="AG646" i="87"/>
  <c r="AH646" i="87" s="1"/>
  <c r="AI646" i="87" s="1"/>
  <c r="AJ646" i="87" s="1"/>
  <c r="AK646" i="87" s="1"/>
  <c r="AL646" i="87" s="1"/>
  <c r="AM646" i="87" s="1"/>
  <c r="AN646" i="87" s="1"/>
  <c r="AO646" i="87" s="1"/>
  <c r="AP646" i="87" s="1"/>
  <c r="AQ646" i="87" s="1"/>
  <c r="AR646" i="87" s="1"/>
  <c r="AS646" i="87" s="1"/>
  <c r="AT646" i="87" s="1"/>
  <c r="AU646" i="87" s="1"/>
  <c r="AV646" i="87" s="1"/>
  <c r="AW646" i="87" s="1"/>
  <c r="AX646" i="87" s="1"/>
  <c r="AY646" i="87" s="1"/>
  <c r="AZ646" i="87" s="1"/>
  <c r="BA646" i="87" s="1"/>
  <c r="X645" i="87"/>
  <c r="Y645" i="87" s="1"/>
  <c r="AA645" i="87"/>
  <c r="AB645" i="87" s="1"/>
  <c r="Q645" i="87"/>
  <c r="B648" i="87"/>
  <c r="CD647" i="87"/>
  <c r="CB647" i="87"/>
  <c r="BZ647" i="87"/>
  <c r="BX647" i="87"/>
  <c r="BV647" i="87"/>
  <c r="BT647" i="87"/>
  <c r="BR647" i="87"/>
  <c r="BP647" i="87"/>
  <c r="BN647" i="87"/>
  <c r="BL647" i="87"/>
  <c r="BJ647" i="87"/>
  <c r="BH647" i="87"/>
  <c r="Z647" i="87"/>
  <c r="BB647" i="87" s="1"/>
  <c r="P647" i="87"/>
  <c r="D647" i="87" s="1"/>
  <c r="C647" i="87"/>
  <c r="N647" i="87" s="1"/>
  <c r="CA647" i="87"/>
  <c r="BW647" i="87"/>
  <c r="BS647" i="87"/>
  <c r="BO647" i="87"/>
  <c r="BK647" i="87"/>
  <c r="BG647" i="87"/>
  <c r="AE647" i="87"/>
  <c r="CC647" i="87"/>
  <c r="BU647" i="87"/>
  <c r="BM647" i="87"/>
  <c r="BY647" i="87"/>
  <c r="BI647" i="87"/>
  <c r="BQ647" i="87"/>
  <c r="W646" i="87"/>
  <c r="S646" i="87"/>
  <c r="L646" i="87"/>
  <c r="K646" i="87"/>
  <c r="R646" i="87"/>
  <c r="V646" i="87"/>
  <c r="A646" i="87"/>
  <c r="CF646" i="87"/>
  <c r="E646" i="87" s="1"/>
  <c r="U645" i="87"/>
  <c r="J645" i="87"/>
  <c r="BB637" i="74"/>
  <c r="BB636" i="74" s="1"/>
  <c r="BB635" i="74" s="1"/>
  <c r="BB634" i="74" s="1"/>
  <c r="BB633" i="74" s="1"/>
  <c r="BB632" i="74" s="1"/>
  <c r="BB631" i="74" s="1"/>
  <c r="CF643" i="74"/>
  <c r="E643" i="74" s="1"/>
  <c r="P643" i="74"/>
  <c r="D643" i="74" s="1"/>
  <c r="V643" i="74" s="1"/>
  <c r="K633" i="74"/>
  <c r="R634" i="74"/>
  <c r="L623" i="74"/>
  <c r="Q624" i="74"/>
  <c r="M642" i="74"/>
  <c r="U642" i="74"/>
  <c r="CE644" i="74"/>
  <c r="Z645" i="74"/>
  <c r="BG645" i="74"/>
  <c r="BI645" i="74"/>
  <c r="BK645" i="74"/>
  <c r="BM645" i="74"/>
  <c r="BO645" i="74"/>
  <c r="BQ645" i="74"/>
  <c r="BS645" i="74"/>
  <c r="BU645" i="74"/>
  <c r="BW645" i="74"/>
  <c r="BY645" i="74"/>
  <c r="CA645" i="74"/>
  <c r="CC645" i="74"/>
  <c r="C645" i="74"/>
  <c r="N645" i="74" s="1"/>
  <c r="BH645" i="74"/>
  <c r="BJ645" i="74"/>
  <c r="BL645" i="74"/>
  <c r="BN645" i="74"/>
  <c r="BP645" i="74"/>
  <c r="BR645" i="74"/>
  <c r="BT645" i="74"/>
  <c r="BV645" i="74"/>
  <c r="BX645" i="74"/>
  <c r="BZ645" i="74"/>
  <c r="CB645" i="74"/>
  <c r="CD645" i="74"/>
  <c r="S643" i="74"/>
  <c r="J643" i="74" s="1"/>
  <c r="AD620" i="87" l="1"/>
  <c r="AC621" i="87"/>
  <c r="AA646" i="87"/>
  <c r="AB646" i="87" s="1"/>
  <c r="Q646" i="87"/>
  <c r="X646" i="87"/>
  <c r="Y646" i="87" s="1"/>
  <c r="T645" i="87"/>
  <c r="U646" i="87"/>
  <c r="J646" i="87"/>
  <c r="AG647" i="87"/>
  <c r="AH647" i="87" s="1"/>
  <c r="AI647" i="87" s="1"/>
  <c r="AJ647" i="87" s="1"/>
  <c r="AK647" i="87" s="1"/>
  <c r="AL647" i="87" s="1"/>
  <c r="AM647" i="87" s="1"/>
  <c r="AN647" i="87" s="1"/>
  <c r="AO647" i="87" s="1"/>
  <c r="AP647" i="87" s="1"/>
  <c r="AQ647" i="87" s="1"/>
  <c r="AR647" i="87" s="1"/>
  <c r="AS647" i="87" s="1"/>
  <c r="AT647" i="87" s="1"/>
  <c r="AU647" i="87" s="1"/>
  <c r="AV647" i="87" s="1"/>
  <c r="AW647" i="87" s="1"/>
  <c r="AX647" i="87" s="1"/>
  <c r="AY647" i="87" s="1"/>
  <c r="AZ647" i="87" s="1"/>
  <c r="BA647" i="87" s="1"/>
  <c r="V647" i="87"/>
  <c r="R647" i="87"/>
  <c r="K647" i="87"/>
  <c r="A647" i="87"/>
  <c r="W647" i="87"/>
  <c r="S647" i="87"/>
  <c r="L647" i="87"/>
  <c r="CE647" i="87"/>
  <c r="CF647" i="87" s="1"/>
  <c r="E647" i="87" s="1"/>
  <c r="CC648" i="87"/>
  <c r="CA648" i="87"/>
  <c r="BY648" i="87"/>
  <c r="BW648" i="87"/>
  <c r="BU648" i="87"/>
  <c r="BS648" i="87"/>
  <c r="BQ648" i="87"/>
  <c r="BO648" i="87"/>
  <c r="BM648" i="87"/>
  <c r="BK648" i="87"/>
  <c r="BI648" i="87"/>
  <c r="BG648" i="87"/>
  <c r="AE648" i="87"/>
  <c r="CB648" i="87"/>
  <c r="BX648" i="87"/>
  <c r="BT648" i="87"/>
  <c r="BP648" i="87"/>
  <c r="BL648" i="87"/>
  <c r="BH648" i="87"/>
  <c r="P648" i="87"/>
  <c r="D648" i="87" s="1"/>
  <c r="C648" i="87"/>
  <c r="N648" i="87" s="1"/>
  <c r="B649" i="87"/>
  <c r="BZ648" i="87"/>
  <c r="BR648" i="87"/>
  <c r="BJ648" i="87"/>
  <c r="Z648" i="87"/>
  <c r="BB648" i="87" s="1"/>
  <c r="CD648" i="87"/>
  <c r="BN648" i="87"/>
  <c r="BV648" i="87"/>
  <c r="A643" i="74"/>
  <c r="CF644" i="74"/>
  <c r="E644" i="74" s="1"/>
  <c r="P644" i="74"/>
  <c r="D644" i="74" s="1"/>
  <c r="S644" i="74" s="1"/>
  <c r="J644" i="74" s="1"/>
  <c r="L624" i="74"/>
  <c r="Q625" i="74"/>
  <c r="K634" i="74"/>
  <c r="R635" i="74"/>
  <c r="W643" i="74"/>
  <c r="X643" i="74" s="1"/>
  <c r="Y643" i="74" s="1"/>
  <c r="CE645" i="74"/>
  <c r="M643" i="74"/>
  <c r="U643" i="74"/>
  <c r="Z646" i="74"/>
  <c r="BG646" i="74"/>
  <c r="BI646" i="74"/>
  <c r="BK646" i="74"/>
  <c r="BM646" i="74"/>
  <c r="BO646" i="74"/>
  <c r="BQ646" i="74"/>
  <c r="BS646" i="74"/>
  <c r="BU646" i="74"/>
  <c r="BW646" i="74"/>
  <c r="BY646" i="74"/>
  <c r="CA646" i="74"/>
  <c r="CC646" i="74"/>
  <c r="C646" i="74"/>
  <c r="N646" i="74" s="1"/>
  <c r="BH646" i="74"/>
  <c r="BJ646" i="74"/>
  <c r="BL646" i="74"/>
  <c r="BN646" i="74"/>
  <c r="BP646" i="74"/>
  <c r="BR646" i="74"/>
  <c r="BT646" i="74"/>
  <c r="BV646" i="74"/>
  <c r="BX646" i="74"/>
  <c r="BZ646" i="74"/>
  <c r="CB646" i="74"/>
  <c r="CD646" i="74"/>
  <c r="AD621" i="87" l="1"/>
  <c r="AC622" i="87"/>
  <c r="B650" i="87"/>
  <c r="CD649" i="87"/>
  <c r="CB649" i="87"/>
  <c r="BZ649" i="87"/>
  <c r="BX649" i="87"/>
  <c r="BV649" i="87"/>
  <c r="BT649" i="87"/>
  <c r="BR649" i="87"/>
  <c r="BP649" i="87"/>
  <c r="BN649" i="87"/>
  <c r="BL649" i="87"/>
  <c r="BJ649" i="87"/>
  <c r="BH649" i="87"/>
  <c r="Z649" i="87"/>
  <c r="BB649" i="87" s="1"/>
  <c r="P649" i="87"/>
  <c r="D649" i="87" s="1"/>
  <c r="C649" i="87"/>
  <c r="N649" i="87" s="1"/>
  <c r="CA649" i="87"/>
  <c r="BW649" i="87"/>
  <c r="BS649" i="87"/>
  <c r="BO649" i="87"/>
  <c r="BK649" i="87"/>
  <c r="BG649" i="87"/>
  <c r="AE649" i="87"/>
  <c r="CC649" i="87"/>
  <c r="BU649" i="87"/>
  <c r="BM649" i="87"/>
  <c r="BY649" i="87"/>
  <c r="BI649" i="87"/>
  <c r="BQ649" i="87"/>
  <c r="W648" i="87"/>
  <c r="S648" i="87"/>
  <c r="L648" i="87"/>
  <c r="K648" i="87"/>
  <c r="R648" i="87"/>
  <c r="V648" i="87"/>
  <c r="A648" i="87"/>
  <c r="U647" i="87"/>
  <c r="J647" i="87"/>
  <c r="T646" i="87"/>
  <c r="CE648" i="87"/>
  <c r="CF648" i="87" s="1"/>
  <c r="E648" i="87" s="1"/>
  <c r="AG648" i="87"/>
  <c r="AH648" i="87" s="1"/>
  <c r="AI648" i="87" s="1"/>
  <c r="AJ648" i="87" s="1"/>
  <c r="AK648" i="87" s="1"/>
  <c r="AL648" i="87" s="1"/>
  <c r="AM648" i="87" s="1"/>
  <c r="AN648" i="87" s="1"/>
  <c r="AO648" i="87" s="1"/>
  <c r="AP648" i="87" s="1"/>
  <c r="AQ648" i="87" s="1"/>
  <c r="AR648" i="87" s="1"/>
  <c r="AS648" i="87" s="1"/>
  <c r="AT648" i="87" s="1"/>
  <c r="AU648" i="87" s="1"/>
  <c r="AV648" i="87" s="1"/>
  <c r="AW648" i="87" s="1"/>
  <c r="AX648" i="87" s="1"/>
  <c r="AY648" i="87" s="1"/>
  <c r="AZ648" i="87" s="1"/>
  <c r="BA648" i="87" s="1"/>
  <c r="X647" i="87"/>
  <c r="Y647" i="87" s="1"/>
  <c r="AA647" i="87"/>
  <c r="AB647" i="87" s="1"/>
  <c r="Q647" i="87"/>
  <c r="V644" i="74"/>
  <c r="W642" i="74" s="1"/>
  <c r="X642" i="74" s="1"/>
  <c r="Y642" i="74" s="1"/>
  <c r="A644" i="74"/>
  <c r="AA643" i="74"/>
  <c r="AB643" i="74" s="1"/>
  <c r="CF645" i="74"/>
  <c r="E645" i="74" s="1"/>
  <c r="P645" i="74"/>
  <c r="D645" i="74" s="1"/>
  <c r="V645" i="74" s="1"/>
  <c r="W640" i="74"/>
  <c r="K635" i="74"/>
  <c r="R636" i="74"/>
  <c r="L625" i="74"/>
  <c r="Q626" i="74"/>
  <c r="W644" i="74"/>
  <c r="X644" i="74" s="1"/>
  <c r="Y644" i="74" s="1"/>
  <c r="W638" i="74"/>
  <c r="W639" i="74"/>
  <c r="W641" i="74"/>
  <c r="M644" i="74"/>
  <c r="U644" i="74"/>
  <c r="S645" i="74"/>
  <c r="J645" i="74" s="1"/>
  <c r="A645" i="74"/>
  <c r="CE646" i="74"/>
  <c r="Z647" i="74"/>
  <c r="BG647" i="74"/>
  <c r="BI647" i="74"/>
  <c r="BK647" i="74"/>
  <c r="BM647" i="74"/>
  <c r="BO647" i="74"/>
  <c r="BQ647" i="74"/>
  <c r="BS647" i="74"/>
  <c r="BU647" i="74"/>
  <c r="BW647" i="74"/>
  <c r="BY647" i="74"/>
  <c r="CA647" i="74"/>
  <c r="CC647" i="74"/>
  <c r="C647" i="74"/>
  <c r="N647" i="74" s="1"/>
  <c r="BH647" i="74"/>
  <c r="BJ647" i="74"/>
  <c r="BL647" i="74"/>
  <c r="BN647" i="74"/>
  <c r="BP647" i="74"/>
  <c r="BR647" i="74"/>
  <c r="BT647" i="74"/>
  <c r="BV647" i="74"/>
  <c r="BX647" i="74"/>
  <c r="BZ647" i="74"/>
  <c r="CB647" i="74"/>
  <c r="CD647" i="74"/>
  <c r="AD622" i="87" l="1"/>
  <c r="AC623" i="87"/>
  <c r="AA648" i="87"/>
  <c r="AB648" i="87" s="1"/>
  <c r="Q648" i="87"/>
  <c r="X648" i="87"/>
  <c r="Y648" i="87" s="1"/>
  <c r="T647" i="87"/>
  <c r="U648" i="87"/>
  <c r="J648" i="87"/>
  <c r="AG649" i="87"/>
  <c r="AH649" i="87" s="1"/>
  <c r="AI649" i="87" s="1"/>
  <c r="AJ649" i="87" s="1"/>
  <c r="AK649" i="87" s="1"/>
  <c r="AL649" i="87" s="1"/>
  <c r="AM649" i="87" s="1"/>
  <c r="AN649" i="87" s="1"/>
  <c r="AO649" i="87" s="1"/>
  <c r="AP649" i="87" s="1"/>
  <c r="AQ649" i="87" s="1"/>
  <c r="AR649" i="87" s="1"/>
  <c r="AS649" i="87" s="1"/>
  <c r="AT649" i="87" s="1"/>
  <c r="AU649" i="87" s="1"/>
  <c r="AV649" i="87" s="1"/>
  <c r="AW649" i="87" s="1"/>
  <c r="AX649" i="87" s="1"/>
  <c r="AY649" i="87" s="1"/>
  <c r="AZ649" i="87" s="1"/>
  <c r="BA649" i="87" s="1"/>
  <c r="V649" i="87"/>
  <c r="R649" i="87"/>
  <c r="K649" i="87"/>
  <c r="A649" i="87"/>
  <c r="W649" i="87"/>
  <c r="S649" i="87"/>
  <c r="L649" i="87"/>
  <c r="CE649" i="87"/>
  <c r="CF649" i="87" s="1"/>
  <c r="E649" i="87" s="1"/>
  <c r="B651" i="87"/>
  <c r="CD650" i="87"/>
  <c r="CB650" i="87"/>
  <c r="BZ650" i="87"/>
  <c r="BX650" i="87"/>
  <c r="BV650" i="87"/>
  <c r="BT650" i="87"/>
  <c r="BR650" i="87"/>
  <c r="BP650" i="87"/>
  <c r="BN650" i="87"/>
  <c r="BL650" i="87"/>
  <c r="BJ650" i="87"/>
  <c r="BH650" i="87"/>
  <c r="CA650" i="87"/>
  <c r="BW650" i="87"/>
  <c r="BS650" i="87"/>
  <c r="BO650" i="87"/>
  <c r="BK650" i="87"/>
  <c r="BG650" i="87"/>
  <c r="BY650" i="87"/>
  <c r="BQ650" i="87"/>
  <c r="BI650" i="87"/>
  <c r="AE650" i="87"/>
  <c r="BU650" i="87"/>
  <c r="P650" i="87"/>
  <c r="D650" i="87" s="1"/>
  <c r="C650" i="87"/>
  <c r="N650" i="87" s="1"/>
  <c r="BM650" i="87"/>
  <c r="Z650" i="87"/>
  <c r="BB650" i="87" s="1"/>
  <c r="CC650" i="87"/>
  <c r="AA642" i="74"/>
  <c r="AB642" i="74" s="1"/>
  <c r="AA644" i="74"/>
  <c r="AB644" i="74" s="1"/>
  <c r="X641" i="74"/>
  <c r="Y641" i="74" s="1"/>
  <c r="AA641" i="74"/>
  <c r="AB641" i="74" s="1"/>
  <c r="X638" i="74"/>
  <c r="Y638" i="74" s="1"/>
  <c r="AA638" i="74"/>
  <c r="AB638" i="74" s="1"/>
  <c r="L626" i="74"/>
  <c r="Q627" i="74"/>
  <c r="K636" i="74"/>
  <c r="R637" i="74"/>
  <c r="X640" i="74"/>
  <c r="Y640" i="74" s="1"/>
  <c r="AA640" i="74"/>
  <c r="AB640" i="74" s="1"/>
  <c r="CF646" i="74"/>
  <c r="E646" i="74" s="1"/>
  <c r="P646" i="74"/>
  <c r="D646" i="74" s="1"/>
  <c r="V646" i="74" s="1"/>
  <c r="X639" i="74"/>
  <c r="Y639" i="74" s="1"/>
  <c r="AA639" i="74"/>
  <c r="AB639" i="74" s="1"/>
  <c r="CE647" i="74"/>
  <c r="Z648" i="74"/>
  <c r="BG648" i="74"/>
  <c r="BI648" i="74"/>
  <c r="BK648" i="74"/>
  <c r="BM648" i="74"/>
  <c r="BO648" i="74"/>
  <c r="BQ648" i="74"/>
  <c r="BS648" i="74"/>
  <c r="BU648" i="74"/>
  <c r="BW648" i="74"/>
  <c r="BY648" i="74"/>
  <c r="CA648" i="74"/>
  <c r="CC648" i="74"/>
  <c r="C648" i="74"/>
  <c r="N648" i="74" s="1"/>
  <c r="BH648" i="74"/>
  <c r="BJ648" i="74"/>
  <c r="BL648" i="74"/>
  <c r="BN648" i="74"/>
  <c r="BP648" i="74"/>
  <c r="BR648" i="74"/>
  <c r="BT648" i="74"/>
  <c r="BV648" i="74"/>
  <c r="BX648" i="74"/>
  <c r="BZ648" i="74"/>
  <c r="CB648" i="74"/>
  <c r="CD648" i="74"/>
  <c r="M645" i="74"/>
  <c r="U645" i="74"/>
  <c r="S646" i="74"/>
  <c r="J646" i="74" s="1"/>
  <c r="A646" i="74"/>
  <c r="AD623" i="87" l="1"/>
  <c r="AC624" i="87"/>
  <c r="U649" i="87"/>
  <c r="J649" i="87"/>
  <c r="T648" i="87"/>
  <c r="W650" i="87"/>
  <c r="S650" i="87"/>
  <c r="L650" i="87"/>
  <c r="K650" i="87"/>
  <c r="R650" i="87"/>
  <c r="V650" i="87"/>
  <c r="A650" i="87"/>
  <c r="AG650" i="87"/>
  <c r="AH650" i="87" s="1"/>
  <c r="AI650" i="87" s="1"/>
  <c r="AJ650" i="87" s="1"/>
  <c r="AK650" i="87" s="1"/>
  <c r="AL650" i="87" s="1"/>
  <c r="AM650" i="87" s="1"/>
  <c r="AN650" i="87" s="1"/>
  <c r="AO650" i="87" s="1"/>
  <c r="AP650" i="87" s="1"/>
  <c r="AQ650" i="87" s="1"/>
  <c r="AR650" i="87" s="1"/>
  <c r="AS650" i="87" s="1"/>
  <c r="AT650" i="87" s="1"/>
  <c r="AU650" i="87" s="1"/>
  <c r="AV650" i="87" s="1"/>
  <c r="AW650" i="87" s="1"/>
  <c r="AX650" i="87" s="1"/>
  <c r="AY650" i="87" s="1"/>
  <c r="AZ650" i="87" s="1"/>
  <c r="BA650" i="87" s="1"/>
  <c r="CF650" i="87"/>
  <c r="E650" i="87" s="1"/>
  <c r="CE650" i="87"/>
  <c r="CC651" i="87"/>
  <c r="CA651" i="87"/>
  <c r="BY651" i="87"/>
  <c r="BW651" i="87"/>
  <c r="BU651" i="87"/>
  <c r="BS651" i="87"/>
  <c r="BQ651" i="87"/>
  <c r="BO651" i="87"/>
  <c r="BM651" i="87"/>
  <c r="BK651" i="87"/>
  <c r="BI651" i="87"/>
  <c r="BG651" i="87"/>
  <c r="AE651" i="87"/>
  <c r="CB651" i="87"/>
  <c r="BX651" i="87"/>
  <c r="BT651" i="87"/>
  <c r="BP651" i="87"/>
  <c r="BL651" i="87"/>
  <c r="BH651" i="87"/>
  <c r="P651" i="87"/>
  <c r="D651" i="87" s="1"/>
  <c r="C651" i="87"/>
  <c r="N651" i="87" s="1"/>
  <c r="CD651" i="87"/>
  <c r="BV651" i="87"/>
  <c r="BN651" i="87"/>
  <c r="B652" i="87"/>
  <c r="BR651" i="87"/>
  <c r="BZ651" i="87"/>
  <c r="Z651" i="87"/>
  <c r="BB651" i="87" s="1"/>
  <c r="BJ651" i="87"/>
  <c r="X649" i="87"/>
  <c r="Y649" i="87" s="1"/>
  <c r="AA649" i="87"/>
  <c r="AB649" i="87" s="1"/>
  <c r="Q649" i="87"/>
  <c r="CF647" i="74"/>
  <c r="E647" i="74" s="1"/>
  <c r="P647" i="74"/>
  <c r="D647" i="74" s="1"/>
  <c r="V647" i="74" s="1"/>
  <c r="K637" i="74"/>
  <c r="R638" i="74"/>
  <c r="L627" i="74"/>
  <c r="Q628" i="74"/>
  <c r="M646" i="74"/>
  <c r="U646" i="74"/>
  <c r="CE648" i="74"/>
  <c r="Z649" i="74"/>
  <c r="BG649" i="74"/>
  <c r="BI649" i="74"/>
  <c r="BK649" i="74"/>
  <c r="BM649" i="74"/>
  <c r="BO649" i="74"/>
  <c r="BQ649" i="74"/>
  <c r="BS649" i="74"/>
  <c r="BU649" i="74"/>
  <c r="BW649" i="74"/>
  <c r="BY649" i="74"/>
  <c r="CA649" i="74"/>
  <c r="CC649" i="74"/>
  <c r="C649" i="74"/>
  <c r="N649" i="74" s="1"/>
  <c r="BH649" i="74"/>
  <c r="BJ649" i="74"/>
  <c r="BL649" i="74"/>
  <c r="BN649" i="74"/>
  <c r="BP649" i="74"/>
  <c r="BR649" i="74"/>
  <c r="BT649" i="74"/>
  <c r="BV649" i="74"/>
  <c r="BX649" i="74"/>
  <c r="BZ649" i="74"/>
  <c r="CB649" i="74"/>
  <c r="CD649" i="74"/>
  <c r="S647" i="74"/>
  <c r="J647" i="74" s="1"/>
  <c r="AD624" i="87" l="1"/>
  <c r="AC625" i="87"/>
  <c r="CE651" i="87"/>
  <c r="AG651" i="87"/>
  <c r="AH651" i="87" s="1"/>
  <c r="AI651" i="87" s="1"/>
  <c r="AJ651" i="87" s="1"/>
  <c r="AK651" i="87" s="1"/>
  <c r="AL651" i="87" s="1"/>
  <c r="AM651" i="87" s="1"/>
  <c r="AN651" i="87" s="1"/>
  <c r="AO651" i="87" s="1"/>
  <c r="AP651" i="87" s="1"/>
  <c r="AQ651" i="87" s="1"/>
  <c r="AR651" i="87" s="1"/>
  <c r="AS651" i="87" s="1"/>
  <c r="AT651" i="87" s="1"/>
  <c r="AU651" i="87" s="1"/>
  <c r="AV651" i="87" s="1"/>
  <c r="AW651" i="87" s="1"/>
  <c r="AX651" i="87" s="1"/>
  <c r="AY651" i="87" s="1"/>
  <c r="AZ651" i="87" s="1"/>
  <c r="BA651" i="87" s="1"/>
  <c r="U650" i="87"/>
  <c r="J650" i="87"/>
  <c r="T649" i="87"/>
  <c r="B653" i="87"/>
  <c r="CD652" i="87"/>
  <c r="CB652" i="87"/>
  <c r="BZ652" i="87"/>
  <c r="BX652" i="87"/>
  <c r="BV652" i="87"/>
  <c r="BT652" i="87"/>
  <c r="BR652" i="87"/>
  <c r="BP652" i="87"/>
  <c r="BN652" i="87"/>
  <c r="BL652" i="87"/>
  <c r="BJ652" i="87"/>
  <c r="BH652" i="87"/>
  <c r="Z652" i="87"/>
  <c r="BB652" i="87" s="1"/>
  <c r="P652" i="87"/>
  <c r="D652" i="87" s="1"/>
  <c r="C652" i="87"/>
  <c r="N652" i="87" s="1"/>
  <c r="CA652" i="87"/>
  <c r="BW652" i="87"/>
  <c r="BS652" i="87"/>
  <c r="BO652" i="87"/>
  <c r="BK652" i="87"/>
  <c r="BG652" i="87"/>
  <c r="AE652" i="87"/>
  <c r="BY652" i="87"/>
  <c r="BQ652" i="87"/>
  <c r="BI652" i="87"/>
  <c r="BU652" i="87"/>
  <c r="BM652" i="87"/>
  <c r="CC652" i="87"/>
  <c r="W651" i="87"/>
  <c r="S651" i="87"/>
  <c r="L651" i="87"/>
  <c r="K651" i="87"/>
  <c r="V651" i="87"/>
  <c r="A651" i="87"/>
  <c r="R651" i="87"/>
  <c r="CF651" i="87"/>
  <c r="E651" i="87" s="1"/>
  <c r="AA650" i="87"/>
  <c r="AB650" i="87" s="1"/>
  <c r="Q650" i="87"/>
  <c r="X650" i="87"/>
  <c r="Y650" i="87" s="1"/>
  <c r="A647" i="74"/>
  <c r="CF648" i="74"/>
  <c r="E648" i="74" s="1"/>
  <c r="P648" i="74"/>
  <c r="D648" i="74" s="1"/>
  <c r="V648" i="74" s="1"/>
  <c r="L628" i="74"/>
  <c r="Q629" i="74"/>
  <c r="K638" i="74"/>
  <c r="R639" i="74"/>
  <c r="M647" i="74"/>
  <c r="U647" i="74"/>
  <c r="CE649" i="74"/>
  <c r="S648" i="74"/>
  <c r="J648" i="74" s="1"/>
  <c r="A648" i="74"/>
  <c r="Z650" i="74"/>
  <c r="BG650" i="74"/>
  <c r="BI650" i="74"/>
  <c r="BK650" i="74"/>
  <c r="BM650" i="74"/>
  <c r="BO650" i="74"/>
  <c r="BQ650" i="74"/>
  <c r="BS650" i="74"/>
  <c r="BU650" i="74"/>
  <c r="BW650" i="74"/>
  <c r="BY650" i="74"/>
  <c r="CA650" i="74"/>
  <c r="CC650" i="74"/>
  <c r="C650" i="74"/>
  <c r="N650" i="74" s="1"/>
  <c r="BH650" i="74"/>
  <c r="BJ650" i="74"/>
  <c r="BL650" i="74"/>
  <c r="BN650" i="74"/>
  <c r="BP650" i="74"/>
  <c r="BR650" i="74"/>
  <c r="BT650" i="74"/>
  <c r="BV650" i="74"/>
  <c r="BX650" i="74"/>
  <c r="BZ650" i="74"/>
  <c r="CB650" i="74"/>
  <c r="CD650" i="74"/>
  <c r="AD625" i="87" l="1"/>
  <c r="AC626" i="87"/>
  <c r="AA651" i="87"/>
  <c r="AB651" i="87" s="1"/>
  <c r="Q651" i="87"/>
  <c r="X651" i="87"/>
  <c r="Y651" i="87" s="1"/>
  <c r="AG652" i="87"/>
  <c r="AH652" i="87" s="1"/>
  <c r="AI652" i="87" s="1"/>
  <c r="AJ652" i="87" s="1"/>
  <c r="AK652" i="87" s="1"/>
  <c r="AL652" i="87" s="1"/>
  <c r="AM652" i="87" s="1"/>
  <c r="AN652" i="87" s="1"/>
  <c r="AO652" i="87" s="1"/>
  <c r="AP652" i="87" s="1"/>
  <c r="AQ652" i="87" s="1"/>
  <c r="AR652" i="87" s="1"/>
  <c r="AS652" i="87" s="1"/>
  <c r="AT652" i="87" s="1"/>
  <c r="AU652" i="87" s="1"/>
  <c r="AV652" i="87" s="1"/>
  <c r="AW652" i="87" s="1"/>
  <c r="AX652" i="87" s="1"/>
  <c r="AY652" i="87" s="1"/>
  <c r="AZ652" i="87" s="1"/>
  <c r="BA652" i="87" s="1"/>
  <c r="V652" i="87"/>
  <c r="R652" i="87"/>
  <c r="K652" i="87"/>
  <c r="A652" i="87"/>
  <c r="W652" i="87"/>
  <c r="S652" i="87"/>
  <c r="L652" i="87"/>
  <c r="CE652" i="87"/>
  <c r="B654" i="87"/>
  <c r="CD653" i="87"/>
  <c r="CB653" i="87"/>
  <c r="BZ653" i="87"/>
  <c r="BX653" i="87"/>
  <c r="BV653" i="87"/>
  <c r="CC653" i="87"/>
  <c r="BY653" i="87"/>
  <c r="BU653" i="87"/>
  <c r="BS653" i="87"/>
  <c r="BQ653" i="87"/>
  <c r="BO653" i="87"/>
  <c r="BM653" i="87"/>
  <c r="BK653" i="87"/>
  <c r="BI653" i="87"/>
  <c r="BG653" i="87"/>
  <c r="AE653" i="87"/>
  <c r="CA653" i="87"/>
  <c r="BT653" i="87"/>
  <c r="BP653" i="87"/>
  <c r="BL653" i="87"/>
  <c r="BH653" i="87"/>
  <c r="P653" i="87"/>
  <c r="D653" i="87" s="1"/>
  <c r="C653" i="87"/>
  <c r="N653" i="87" s="1"/>
  <c r="BW653" i="87"/>
  <c r="BN653" i="87"/>
  <c r="BR653" i="87"/>
  <c r="Z653" i="87"/>
  <c r="BB653" i="87" s="1"/>
  <c r="BJ653" i="87"/>
  <c r="U651" i="87"/>
  <c r="J651" i="87"/>
  <c r="CF652" i="87"/>
  <c r="E652" i="87" s="1"/>
  <c r="T650" i="87"/>
  <c r="CF649" i="74"/>
  <c r="E649" i="74" s="1"/>
  <c r="P649" i="74"/>
  <c r="D649" i="74" s="1"/>
  <c r="S649" i="74" s="1"/>
  <c r="J649" i="74" s="1"/>
  <c r="K639" i="74"/>
  <c r="R640" i="74"/>
  <c r="L629" i="74"/>
  <c r="Q630" i="74"/>
  <c r="M648" i="74"/>
  <c r="U648" i="74"/>
  <c r="CE650" i="74"/>
  <c r="Z651" i="74"/>
  <c r="BG651" i="74"/>
  <c r="BI651" i="74"/>
  <c r="BK651" i="74"/>
  <c r="BM651" i="74"/>
  <c r="BO651" i="74"/>
  <c r="BQ651" i="74"/>
  <c r="BS651" i="74"/>
  <c r="BU651" i="74"/>
  <c r="BW651" i="74"/>
  <c r="BY651" i="74"/>
  <c r="CA651" i="74"/>
  <c r="CC651" i="74"/>
  <c r="C651" i="74"/>
  <c r="N651" i="74" s="1"/>
  <c r="BH651" i="74"/>
  <c r="BJ651" i="74"/>
  <c r="BL651" i="74"/>
  <c r="BN651" i="74"/>
  <c r="BP651" i="74"/>
  <c r="BR651" i="74"/>
  <c r="BT651" i="74"/>
  <c r="BV651" i="74"/>
  <c r="BX651" i="74"/>
  <c r="BZ651" i="74"/>
  <c r="CB651" i="74"/>
  <c r="CD651" i="74"/>
  <c r="AD626" i="87" l="1"/>
  <c r="AC627" i="87"/>
  <c r="T651" i="87"/>
  <c r="W653" i="87"/>
  <c r="S653" i="87"/>
  <c r="L653" i="87"/>
  <c r="K653" i="87"/>
  <c r="V653" i="87"/>
  <c r="A653" i="87"/>
  <c r="R653" i="87"/>
  <c r="AG653" i="87"/>
  <c r="AH653" i="87" s="1"/>
  <c r="AI653" i="87" s="1"/>
  <c r="AJ653" i="87" s="1"/>
  <c r="AK653" i="87" s="1"/>
  <c r="AL653" i="87" s="1"/>
  <c r="AM653" i="87" s="1"/>
  <c r="AN653" i="87" s="1"/>
  <c r="AO653" i="87" s="1"/>
  <c r="AP653" i="87" s="1"/>
  <c r="AQ653" i="87" s="1"/>
  <c r="AR653" i="87" s="1"/>
  <c r="AS653" i="87" s="1"/>
  <c r="AT653" i="87" s="1"/>
  <c r="AU653" i="87" s="1"/>
  <c r="AV653" i="87" s="1"/>
  <c r="AW653" i="87" s="1"/>
  <c r="AX653" i="87" s="1"/>
  <c r="AY653" i="87" s="1"/>
  <c r="AZ653" i="87" s="1"/>
  <c r="BA653" i="87" s="1"/>
  <c r="CC654" i="87"/>
  <c r="CA654" i="87"/>
  <c r="BY654" i="87"/>
  <c r="BW654" i="87"/>
  <c r="BU654" i="87"/>
  <c r="BS654" i="87"/>
  <c r="BQ654" i="87"/>
  <c r="BO654" i="87"/>
  <c r="BM654" i="87"/>
  <c r="BK654" i="87"/>
  <c r="BI654" i="87"/>
  <c r="BG654" i="87"/>
  <c r="AE654" i="87"/>
  <c r="B655" i="87"/>
  <c r="CD654" i="87"/>
  <c r="BZ654" i="87"/>
  <c r="BV654" i="87"/>
  <c r="BR654" i="87"/>
  <c r="BN654" i="87"/>
  <c r="BJ654" i="87"/>
  <c r="Z654" i="87"/>
  <c r="BB654" i="87" s="1"/>
  <c r="CB654" i="87"/>
  <c r="BT654" i="87"/>
  <c r="BL654" i="87"/>
  <c r="C654" i="87"/>
  <c r="N654" i="87" s="1"/>
  <c r="BP654" i="87"/>
  <c r="P654" i="87"/>
  <c r="D654" i="87" s="1"/>
  <c r="BX654" i="87"/>
  <c r="BH654" i="87"/>
  <c r="CE654" i="87" s="1"/>
  <c r="AF646" i="87"/>
  <c r="AF648" i="87"/>
  <c r="AF650" i="87"/>
  <c r="X652" i="87"/>
  <c r="Y652" i="87" s="1"/>
  <c r="AA652" i="87"/>
  <c r="AB652" i="87" s="1"/>
  <c r="Q652" i="87"/>
  <c r="AF652" i="87"/>
  <c r="CE653" i="87"/>
  <c r="CF653" i="87" s="1"/>
  <c r="E653" i="87" s="1"/>
  <c r="J652" i="87"/>
  <c r="U652" i="87"/>
  <c r="V649" i="74"/>
  <c r="A649" i="74"/>
  <c r="BB651" i="74"/>
  <c r="BB650" i="74" s="1"/>
  <c r="BB649" i="74" s="1"/>
  <c r="BB648" i="74" s="1"/>
  <c r="BB647" i="74" s="1"/>
  <c r="BB646" i="74" s="1"/>
  <c r="BB645" i="74" s="1"/>
  <c r="BB644" i="74"/>
  <c r="BB643" i="74" s="1"/>
  <c r="BB642" i="74" s="1"/>
  <c r="BB641" i="74" s="1"/>
  <c r="BB640" i="74" s="1"/>
  <c r="BB639" i="74" s="1"/>
  <c r="BB638" i="74" s="1"/>
  <c r="CF650" i="74"/>
  <c r="E650" i="74" s="1"/>
  <c r="P650" i="74"/>
  <c r="D650" i="74" s="1"/>
  <c r="V650" i="74" s="1"/>
  <c r="L630" i="74"/>
  <c r="Q631" i="74"/>
  <c r="K640" i="74"/>
  <c r="R641" i="74"/>
  <c r="CE651" i="74"/>
  <c r="S650" i="74"/>
  <c r="J650" i="74" s="1"/>
  <c r="Z652" i="74"/>
  <c r="AG652" i="74" s="1"/>
  <c r="BG652" i="74"/>
  <c r="BI652" i="74"/>
  <c r="BK652" i="74"/>
  <c r="BM652" i="74"/>
  <c r="BO652" i="74"/>
  <c r="BQ652" i="74"/>
  <c r="BS652" i="74"/>
  <c r="BU652" i="74"/>
  <c r="BW652" i="74"/>
  <c r="BY652" i="74"/>
  <c r="CA652" i="74"/>
  <c r="CC652" i="74"/>
  <c r="C652" i="74"/>
  <c r="N652" i="74" s="1"/>
  <c r="BH652" i="74"/>
  <c r="BJ652" i="74"/>
  <c r="BL652" i="74"/>
  <c r="BN652" i="74"/>
  <c r="BP652" i="74"/>
  <c r="BR652" i="74"/>
  <c r="BT652" i="74"/>
  <c r="BV652" i="74"/>
  <c r="BX652" i="74"/>
  <c r="BZ652" i="74"/>
  <c r="CB652" i="74"/>
  <c r="CD652" i="74"/>
  <c r="M649" i="74"/>
  <c r="U649" i="74"/>
  <c r="AD627" i="87" l="1"/>
  <c r="AC628" i="87"/>
  <c r="W654" i="87"/>
  <c r="S654" i="87"/>
  <c r="L654" i="87"/>
  <c r="V654" i="87"/>
  <c r="R654" i="87"/>
  <c r="A654" i="87"/>
  <c r="K654" i="87"/>
  <c r="AG654" i="87"/>
  <c r="AH654" i="87" s="1"/>
  <c r="AI654" i="87" s="1"/>
  <c r="AJ654" i="87" s="1"/>
  <c r="AK654" i="87" s="1"/>
  <c r="AL654" i="87" s="1"/>
  <c r="AM654" i="87" s="1"/>
  <c r="AN654" i="87" s="1"/>
  <c r="AO654" i="87" s="1"/>
  <c r="AP654" i="87" s="1"/>
  <c r="AQ654" i="87" s="1"/>
  <c r="AR654" i="87" s="1"/>
  <c r="AS654" i="87" s="1"/>
  <c r="AT654" i="87" s="1"/>
  <c r="AU654" i="87" s="1"/>
  <c r="AV654" i="87" s="1"/>
  <c r="AW654" i="87" s="1"/>
  <c r="AX654" i="87" s="1"/>
  <c r="AY654" i="87" s="1"/>
  <c r="AZ654" i="87" s="1"/>
  <c r="BA654" i="87" s="1"/>
  <c r="AF654" i="87"/>
  <c r="U653" i="87"/>
  <c r="J653" i="87"/>
  <c r="T652" i="87"/>
  <c r="CD655" i="87"/>
  <c r="CB655" i="87"/>
  <c r="BZ655" i="87"/>
  <c r="BX655" i="87"/>
  <c r="BV655" i="87"/>
  <c r="BT655" i="87"/>
  <c r="BR655" i="87"/>
  <c r="BP655" i="87"/>
  <c r="BN655" i="87"/>
  <c r="BL655" i="87"/>
  <c r="BJ655" i="87"/>
  <c r="BH655" i="87"/>
  <c r="Z655" i="87"/>
  <c r="BB655" i="87" s="1"/>
  <c r="P655" i="87"/>
  <c r="D655" i="87" s="1"/>
  <c r="C655" i="87"/>
  <c r="N655" i="87" s="1"/>
  <c r="CC655" i="87"/>
  <c r="BY655" i="87"/>
  <c r="BU655" i="87"/>
  <c r="BQ655" i="87"/>
  <c r="BM655" i="87"/>
  <c r="BI655" i="87"/>
  <c r="CA655" i="87"/>
  <c r="BS655" i="87"/>
  <c r="BK655" i="87"/>
  <c r="BW655" i="87"/>
  <c r="BG655" i="87"/>
  <c r="BO655" i="87"/>
  <c r="AE655" i="87"/>
  <c r="AF649" i="87"/>
  <c r="AF647" i="87"/>
  <c r="AF651" i="87"/>
  <c r="CF654" i="87"/>
  <c r="E654" i="87" s="1"/>
  <c r="AF653" i="87"/>
  <c r="AA653" i="87"/>
  <c r="AB653" i="87" s="1"/>
  <c r="Q653" i="87"/>
  <c r="X653" i="87"/>
  <c r="Y653" i="87" s="1"/>
  <c r="A650" i="74"/>
  <c r="CF651" i="74"/>
  <c r="E651" i="74" s="1"/>
  <c r="P651" i="74"/>
  <c r="D651" i="74" s="1"/>
  <c r="S651" i="74" s="1"/>
  <c r="J651" i="74" s="1"/>
  <c r="W650" i="74"/>
  <c r="X650" i="74" s="1"/>
  <c r="Y650" i="74" s="1"/>
  <c r="K641" i="74"/>
  <c r="R642" i="74"/>
  <c r="L631" i="74"/>
  <c r="Q632" i="74"/>
  <c r="M650" i="74"/>
  <c r="U650" i="74"/>
  <c r="CE652" i="74"/>
  <c r="Z653" i="74"/>
  <c r="AG653" i="74" s="1"/>
  <c r="BG653" i="74"/>
  <c r="BI653" i="74"/>
  <c r="BK653" i="74"/>
  <c r="BM653" i="74"/>
  <c r="BO653" i="74"/>
  <c r="BQ653" i="74"/>
  <c r="BS653" i="74"/>
  <c r="BU653" i="74"/>
  <c r="BW653" i="74"/>
  <c r="BY653" i="74"/>
  <c r="CA653" i="74"/>
  <c r="CC653" i="74"/>
  <c r="C653" i="74"/>
  <c r="N653" i="74" s="1"/>
  <c r="BH653" i="74"/>
  <c r="BJ653" i="74"/>
  <c r="BL653" i="74"/>
  <c r="BN653" i="74"/>
  <c r="BP653" i="74"/>
  <c r="BR653" i="74"/>
  <c r="BT653" i="74"/>
  <c r="BV653" i="74"/>
  <c r="BX653" i="74"/>
  <c r="BZ653" i="74"/>
  <c r="CB653" i="74"/>
  <c r="CD653" i="74"/>
  <c r="V651" i="74"/>
  <c r="W649" i="74" s="1"/>
  <c r="AD628" i="87" l="1"/>
  <c r="AC629" i="87"/>
  <c r="U654" i="87"/>
  <c r="J654" i="87"/>
  <c r="AF655" i="87"/>
  <c r="AG655" i="87"/>
  <c r="AH655" i="87" s="1"/>
  <c r="AI655" i="87" s="1"/>
  <c r="AJ655" i="87" s="1"/>
  <c r="AK655" i="87" s="1"/>
  <c r="AL655" i="87" s="1"/>
  <c r="AM655" i="87" s="1"/>
  <c r="AN655" i="87" s="1"/>
  <c r="AO655" i="87" s="1"/>
  <c r="AP655" i="87" s="1"/>
  <c r="AQ655" i="87" s="1"/>
  <c r="AR655" i="87" s="1"/>
  <c r="AS655" i="87" s="1"/>
  <c r="AT655" i="87" s="1"/>
  <c r="AU655" i="87" s="1"/>
  <c r="AV655" i="87" s="1"/>
  <c r="AW655" i="87" s="1"/>
  <c r="AX655" i="87" s="1"/>
  <c r="AY655" i="87" s="1"/>
  <c r="AZ655" i="87" s="1"/>
  <c r="BA655" i="87" s="1"/>
  <c r="AF18" i="87"/>
  <c r="AF19" i="87"/>
  <c r="AF20" i="87"/>
  <c r="AF21" i="87"/>
  <c r="AF17" i="87"/>
  <c r="AF28" i="87"/>
  <c r="AF16" i="87"/>
  <c r="AF27" i="87"/>
  <c r="AF15" i="87"/>
  <c r="AF26" i="87"/>
  <c r="AF25" i="87"/>
  <c r="AF24" i="87"/>
  <c r="AF33" i="87"/>
  <c r="AF23" i="87"/>
  <c r="AF35" i="87"/>
  <c r="AF22" i="87"/>
  <c r="AF32" i="87"/>
  <c r="AF34" i="87"/>
  <c r="AF31" i="87"/>
  <c r="AF30" i="87"/>
  <c r="AF29" i="87"/>
  <c r="AF42" i="87"/>
  <c r="AF41" i="87"/>
  <c r="AF39" i="87"/>
  <c r="AF40" i="87"/>
  <c r="AF38" i="87"/>
  <c r="AF37" i="87"/>
  <c r="AF45" i="87"/>
  <c r="AF36" i="87"/>
  <c r="AF49" i="87"/>
  <c r="AF47" i="87"/>
  <c r="AF48" i="87"/>
  <c r="AF46" i="87"/>
  <c r="AF44" i="87"/>
  <c r="AF43" i="87"/>
  <c r="AF56" i="87"/>
  <c r="AF55" i="87"/>
  <c r="AF54" i="87"/>
  <c r="AF63" i="87"/>
  <c r="AF52" i="87"/>
  <c r="AF53" i="87"/>
  <c r="AF62" i="87"/>
  <c r="AF51" i="87"/>
  <c r="AF50" i="87"/>
  <c r="AF61" i="87"/>
  <c r="AF60" i="87"/>
  <c r="AF59" i="87"/>
  <c r="AF57" i="87"/>
  <c r="AF58" i="87"/>
  <c r="AF70" i="87"/>
  <c r="AF69" i="87"/>
  <c r="AF67" i="87"/>
  <c r="AF68" i="87"/>
  <c r="AF66" i="87"/>
  <c r="AF65" i="87"/>
  <c r="AF64" i="87"/>
  <c r="AF74" i="87"/>
  <c r="AF77" i="87"/>
  <c r="AF76" i="87"/>
  <c r="AF75" i="87"/>
  <c r="AF72" i="87"/>
  <c r="AF84" i="87"/>
  <c r="AF73" i="87"/>
  <c r="AF82" i="87"/>
  <c r="AF71" i="87"/>
  <c r="AF80" i="87"/>
  <c r="AF81" i="87"/>
  <c r="AF83" i="87"/>
  <c r="AF79" i="87"/>
  <c r="AF78" i="87"/>
  <c r="AF88" i="87"/>
  <c r="AF91" i="87"/>
  <c r="AF90" i="87"/>
  <c r="AF89" i="87"/>
  <c r="AF86" i="87"/>
  <c r="AF87" i="87"/>
  <c r="AF98" i="87"/>
  <c r="AF85" i="87"/>
  <c r="AF97" i="87"/>
  <c r="AF96" i="87"/>
  <c r="AF94" i="87"/>
  <c r="AF95" i="87"/>
  <c r="AF93" i="87"/>
  <c r="AF92" i="87"/>
  <c r="AF105" i="87"/>
  <c r="AF104" i="87"/>
  <c r="AF103" i="87"/>
  <c r="AF102" i="87"/>
  <c r="AF112" i="87"/>
  <c r="AF101" i="87"/>
  <c r="AF100" i="87"/>
  <c r="AF99" i="87"/>
  <c r="AF111" i="87"/>
  <c r="AF110" i="87"/>
  <c r="AF109" i="87"/>
  <c r="AF108" i="87"/>
  <c r="AF107" i="87"/>
  <c r="AF119" i="87"/>
  <c r="AF106" i="87"/>
  <c r="AF117" i="87"/>
  <c r="AF118" i="87"/>
  <c r="AF115" i="87"/>
  <c r="AF116" i="87"/>
  <c r="AF113" i="87"/>
  <c r="AF114" i="87"/>
  <c r="AF123" i="87"/>
  <c r="AF126" i="87"/>
  <c r="AF122" i="87"/>
  <c r="AF125" i="87"/>
  <c r="AF124" i="87"/>
  <c r="AF120" i="87"/>
  <c r="AF121" i="87"/>
  <c r="AF133" i="87"/>
  <c r="AF132" i="87"/>
  <c r="AF131" i="87"/>
  <c r="AF130" i="87"/>
  <c r="AF129" i="87"/>
  <c r="AF128" i="87"/>
  <c r="AF140" i="87"/>
  <c r="AF127" i="87"/>
  <c r="AF139" i="87"/>
  <c r="AF138" i="87"/>
  <c r="AF137" i="87"/>
  <c r="AF136" i="87"/>
  <c r="AF134" i="87"/>
  <c r="AF135" i="87"/>
  <c r="AF146" i="87"/>
  <c r="AF147" i="87"/>
  <c r="AF145" i="87"/>
  <c r="AF144" i="87"/>
  <c r="AF142" i="87"/>
  <c r="AF143" i="87"/>
  <c r="AF141" i="87"/>
  <c r="AF154" i="87"/>
  <c r="AF153" i="87"/>
  <c r="AF152" i="87"/>
  <c r="AF151" i="87"/>
  <c r="AF149" i="87"/>
  <c r="AF150" i="87"/>
  <c r="AF158" i="87"/>
  <c r="AF148" i="87"/>
  <c r="AF161" i="87"/>
  <c r="AF160" i="87"/>
  <c r="AF159" i="87"/>
  <c r="AF157" i="87"/>
  <c r="AF156" i="87"/>
  <c r="AF165" i="87"/>
  <c r="AF155" i="87"/>
  <c r="AF168" i="87"/>
  <c r="AF167" i="87"/>
  <c r="AF166" i="87"/>
  <c r="AF164" i="87"/>
  <c r="AF163" i="87"/>
  <c r="AF162" i="87"/>
  <c r="AF175" i="87"/>
  <c r="AF173" i="87"/>
  <c r="AF174" i="87"/>
  <c r="AF171" i="87"/>
  <c r="AF172" i="87"/>
  <c r="AF170" i="87"/>
  <c r="AF169" i="87"/>
  <c r="AF182" i="87"/>
  <c r="AF181" i="87"/>
  <c r="AF180" i="87"/>
  <c r="AF179" i="87"/>
  <c r="AF178" i="87"/>
  <c r="AF176" i="87"/>
  <c r="AF177" i="87"/>
  <c r="AF189" i="87"/>
  <c r="AF188" i="87"/>
  <c r="AF187" i="87"/>
  <c r="AF185" i="87"/>
  <c r="AF186" i="87"/>
  <c r="AF183" i="87"/>
  <c r="AF184" i="87"/>
  <c r="AF195" i="87"/>
  <c r="AF196" i="87"/>
  <c r="AF194" i="87"/>
  <c r="AF193" i="87"/>
  <c r="AF191" i="87"/>
  <c r="AF192" i="87"/>
  <c r="AF204" i="87"/>
  <c r="AF201" i="87"/>
  <c r="AF203" i="87"/>
  <c r="AF190" i="87"/>
  <c r="AF205" i="87"/>
  <c r="AF202" i="87"/>
  <c r="AF206" i="87"/>
  <c r="AF200" i="87"/>
  <c r="AF207" i="87"/>
  <c r="AF198" i="87"/>
  <c r="AF199" i="87"/>
  <c r="AF209" i="87"/>
  <c r="AF197" i="87"/>
  <c r="AF208" i="87"/>
  <c r="AF210" i="87"/>
  <c r="AF211" i="87"/>
  <c r="AF213" i="87"/>
  <c r="AF212" i="87"/>
  <c r="AF214" i="87"/>
  <c r="AF215" i="87"/>
  <c r="AF216" i="87"/>
  <c r="AF217" i="87"/>
  <c r="AF219" i="87"/>
  <c r="AF218" i="87"/>
  <c r="AF220" i="87"/>
  <c r="AF221" i="87"/>
  <c r="AF223" i="87"/>
  <c r="AF224" i="87"/>
  <c r="AF222" i="87"/>
  <c r="AF227" i="87"/>
  <c r="AF225" i="87"/>
  <c r="AF226" i="87"/>
  <c r="AF229" i="87"/>
  <c r="AF228" i="87"/>
  <c r="AF231" i="87"/>
  <c r="AF232" i="87"/>
  <c r="AF234" i="87"/>
  <c r="AF230" i="87"/>
  <c r="AF233" i="87"/>
  <c r="AF236" i="87"/>
  <c r="AF237" i="87"/>
  <c r="AF235" i="87"/>
  <c r="AF238" i="87"/>
  <c r="AF239" i="87"/>
  <c r="AF240" i="87"/>
  <c r="AF241" i="87"/>
  <c r="AF243" i="87"/>
  <c r="AF242" i="87"/>
  <c r="AF245" i="87"/>
  <c r="AF244" i="87"/>
  <c r="AF247" i="87"/>
  <c r="AF246" i="87"/>
  <c r="AF249" i="87"/>
  <c r="AF248" i="87"/>
  <c r="AF251" i="87"/>
  <c r="AF250" i="87"/>
  <c r="AF253" i="87"/>
  <c r="AF252" i="87"/>
  <c r="AF255" i="87"/>
  <c r="AF254" i="87"/>
  <c r="AF256" i="87"/>
  <c r="AF257" i="87"/>
  <c r="AF259" i="87"/>
  <c r="AF263" i="87"/>
  <c r="AF258" i="87"/>
  <c r="AF261" i="87"/>
  <c r="AF260" i="87"/>
  <c r="AF262" i="87"/>
  <c r="AF264" i="87"/>
  <c r="AF265" i="87"/>
  <c r="AF266" i="87"/>
  <c r="AF267" i="87"/>
  <c r="AF268" i="87"/>
  <c r="AF269" i="87"/>
  <c r="AF271" i="87"/>
  <c r="AF270" i="87"/>
  <c r="AF273" i="87"/>
  <c r="AF272" i="87"/>
  <c r="AF275" i="87"/>
  <c r="AF274" i="87"/>
  <c r="AF276" i="87"/>
  <c r="AF277" i="87"/>
  <c r="AF279" i="87"/>
  <c r="AF278" i="87"/>
  <c r="AF280" i="87"/>
  <c r="AF281" i="87"/>
  <c r="AF282" i="87"/>
  <c r="AF283" i="87"/>
  <c r="AF284" i="87"/>
  <c r="AF285" i="87"/>
  <c r="AF287" i="87"/>
  <c r="AF286" i="87"/>
  <c r="AF288" i="87"/>
  <c r="AF289" i="87"/>
  <c r="AF291" i="87"/>
  <c r="AF290" i="87"/>
  <c r="AF292" i="87"/>
  <c r="AF293" i="87"/>
  <c r="AF295" i="87"/>
  <c r="AF294" i="87"/>
  <c r="AF296" i="87"/>
  <c r="AF297" i="87"/>
  <c r="AF299" i="87"/>
  <c r="AF298" i="87"/>
  <c r="AF300" i="87"/>
  <c r="AF302" i="87"/>
  <c r="AF303" i="87"/>
  <c r="AF301" i="87"/>
  <c r="AF304" i="87"/>
  <c r="AF305" i="87"/>
  <c r="AF307" i="87"/>
  <c r="AF308" i="87"/>
  <c r="AF306" i="87"/>
  <c r="AF311" i="87"/>
  <c r="AF312" i="87"/>
  <c r="AF309" i="87"/>
  <c r="AF310" i="87"/>
  <c r="AF313" i="87"/>
  <c r="AF315" i="87"/>
  <c r="AF314" i="87"/>
  <c r="AF316" i="87"/>
  <c r="AF317" i="87"/>
  <c r="AF318" i="87"/>
  <c r="AF319" i="87"/>
  <c r="AF320" i="87"/>
  <c r="AF321" i="87"/>
  <c r="AF322" i="87"/>
  <c r="AF323" i="87"/>
  <c r="AF324" i="87"/>
  <c r="AF325" i="87"/>
  <c r="AF327" i="87"/>
  <c r="AF326" i="87"/>
  <c r="AF328" i="87"/>
  <c r="AF329" i="87"/>
  <c r="AF331" i="87"/>
  <c r="AF330" i="87"/>
  <c r="AF333" i="87"/>
  <c r="AF332" i="87"/>
  <c r="AF334" i="87"/>
  <c r="AF335" i="87"/>
  <c r="AF337" i="87"/>
  <c r="AF336" i="87"/>
  <c r="AF339" i="87"/>
  <c r="AF338" i="87"/>
  <c r="AF343" i="87"/>
  <c r="AF341" i="87"/>
  <c r="AF344" i="87"/>
  <c r="AF340" i="87"/>
  <c r="AF342" i="87"/>
  <c r="AF345" i="87"/>
  <c r="AF349" i="87"/>
  <c r="AF346" i="87"/>
  <c r="AF347" i="87"/>
  <c r="AF348" i="87"/>
  <c r="AF350" i="87"/>
  <c r="AF351" i="87"/>
  <c r="AF352" i="87"/>
  <c r="AF353" i="87"/>
  <c r="AF354" i="87"/>
  <c r="AF355" i="87"/>
  <c r="AF356" i="87"/>
  <c r="AF357" i="87"/>
  <c r="AF361" i="87"/>
  <c r="AF362" i="87"/>
  <c r="AF359" i="87"/>
  <c r="AF358" i="87"/>
  <c r="AF360" i="87"/>
  <c r="AF363" i="87"/>
  <c r="AF364" i="87"/>
  <c r="AF365" i="87"/>
  <c r="AF366" i="87"/>
  <c r="AF367" i="87"/>
  <c r="AF369" i="87"/>
  <c r="AF368" i="87"/>
  <c r="AF370" i="87"/>
  <c r="AF371" i="87"/>
  <c r="AF372" i="87"/>
  <c r="AF373" i="87"/>
  <c r="AF374" i="87"/>
  <c r="AF375" i="87"/>
  <c r="AF376" i="87"/>
  <c r="AF377" i="87"/>
  <c r="AF378" i="87"/>
  <c r="AF379" i="87"/>
  <c r="AF381" i="87"/>
  <c r="AF380" i="87"/>
  <c r="AF383" i="87"/>
  <c r="AF382" i="87"/>
  <c r="AF384" i="87"/>
  <c r="AF385" i="87"/>
  <c r="AF387" i="87"/>
  <c r="AF386" i="87"/>
  <c r="AF389" i="87"/>
  <c r="AF388" i="87"/>
  <c r="AF390" i="87"/>
  <c r="AF391" i="87"/>
  <c r="AF393" i="87"/>
  <c r="AF392" i="87"/>
  <c r="AF395" i="87"/>
  <c r="AF394" i="87"/>
  <c r="AF396" i="87"/>
  <c r="AF397" i="87"/>
  <c r="AF399" i="87"/>
  <c r="AF398" i="87"/>
  <c r="AF400" i="87"/>
  <c r="AF401" i="87"/>
  <c r="AF403" i="87"/>
  <c r="AF402" i="87"/>
  <c r="AF405" i="87"/>
  <c r="AF404" i="87"/>
  <c r="AF406" i="87"/>
  <c r="AF407" i="87"/>
  <c r="AF408" i="87"/>
  <c r="AF409" i="87"/>
  <c r="AF410" i="87"/>
  <c r="AF411" i="87"/>
  <c r="AF412" i="87"/>
  <c r="AF413" i="87"/>
  <c r="AF415" i="87"/>
  <c r="AF414" i="87"/>
  <c r="AF417" i="87"/>
  <c r="AF416" i="87"/>
  <c r="AF421" i="87"/>
  <c r="AF419" i="87"/>
  <c r="AF418" i="87"/>
  <c r="AF422" i="87"/>
  <c r="AF420" i="87"/>
  <c r="AF423" i="87"/>
  <c r="AF425" i="87"/>
  <c r="AF424" i="87"/>
  <c r="AF426" i="87"/>
  <c r="AF427" i="87"/>
  <c r="AF431" i="87"/>
  <c r="AF432" i="87"/>
  <c r="AF429" i="87"/>
  <c r="AF428" i="87"/>
  <c r="AF430" i="87"/>
  <c r="AF433" i="87"/>
  <c r="AF435" i="87"/>
  <c r="AF434" i="87"/>
  <c r="AF437" i="87"/>
  <c r="AF436" i="87"/>
  <c r="AF438" i="87"/>
  <c r="AF439" i="87"/>
  <c r="AF441" i="87"/>
  <c r="AF440" i="87"/>
  <c r="AF443" i="87"/>
  <c r="AF442" i="87"/>
  <c r="AF444" i="87"/>
  <c r="AF445" i="87"/>
  <c r="AF449" i="87"/>
  <c r="AF447" i="87"/>
  <c r="AF446" i="87"/>
  <c r="AF448" i="87"/>
  <c r="AF450" i="87"/>
  <c r="AF451" i="87"/>
  <c r="AF452" i="87"/>
  <c r="AF453" i="87"/>
  <c r="AF454" i="87"/>
  <c r="AF455" i="87"/>
  <c r="AF456" i="87"/>
  <c r="AF457" i="87"/>
  <c r="AF459" i="87"/>
  <c r="AF458" i="87"/>
  <c r="AF460" i="87"/>
  <c r="AF461" i="87"/>
  <c r="AF463" i="87"/>
  <c r="AF462" i="87"/>
  <c r="AF465" i="87"/>
  <c r="AF464" i="87"/>
  <c r="AF466" i="87"/>
  <c r="AF467" i="87"/>
  <c r="AF468" i="87"/>
  <c r="AF469" i="87"/>
  <c r="AF470" i="87"/>
  <c r="AF471" i="87"/>
  <c r="AF473" i="87"/>
  <c r="AF472" i="87"/>
  <c r="AF475" i="87"/>
  <c r="AF474" i="87"/>
  <c r="AF476" i="87"/>
  <c r="AF477" i="87"/>
  <c r="AF478" i="87"/>
  <c r="AF479" i="87"/>
  <c r="AF480" i="87"/>
  <c r="AF481" i="87"/>
  <c r="AF483" i="87"/>
  <c r="AF482" i="87"/>
  <c r="AF485" i="87"/>
  <c r="AF484" i="87"/>
  <c r="AF487" i="87"/>
  <c r="AF486" i="87"/>
  <c r="AF489" i="87"/>
  <c r="AF488" i="87"/>
  <c r="AF490" i="87"/>
  <c r="AF495" i="87"/>
  <c r="AF491" i="87"/>
  <c r="AF492" i="87"/>
  <c r="AF493" i="87"/>
  <c r="AF494" i="87"/>
  <c r="AF499" i="87"/>
  <c r="AF497" i="87"/>
  <c r="AF496" i="87"/>
  <c r="AF500" i="87"/>
  <c r="AF498" i="87"/>
  <c r="AF501" i="87"/>
  <c r="AF503" i="87"/>
  <c r="AF502" i="87"/>
  <c r="AF505" i="87"/>
  <c r="AF504" i="87"/>
  <c r="AF507" i="87"/>
  <c r="AF506" i="87"/>
  <c r="AF509" i="87"/>
  <c r="AF508" i="87"/>
  <c r="AF511" i="87"/>
  <c r="AF510" i="87"/>
  <c r="AF513" i="87"/>
  <c r="AF512" i="87"/>
  <c r="AF515" i="87"/>
  <c r="AF514" i="87"/>
  <c r="AF517" i="87"/>
  <c r="AF516" i="87"/>
  <c r="AF518" i="87"/>
  <c r="AF519" i="87"/>
  <c r="AF521" i="87"/>
  <c r="AF520" i="87"/>
  <c r="AF522" i="87"/>
  <c r="AF524" i="87"/>
  <c r="AF523" i="87"/>
  <c r="AF526" i="87"/>
  <c r="AF525" i="87"/>
  <c r="AF527" i="87"/>
  <c r="AF528" i="87"/>
  <c r="AF530" i="87"/>
  <c r="AF529" i="87"/>
  <c r="AF532" i="87"/>
  <c r="AF531" i="87"/>
  <c r="AF538" i="87"/>
  <c r="AF534" i="87"/>
  <c r="AF533" i="87"/>
  <c r="AF535" i="87"/>
  <c r="AF536" i="87"/>
  <c r="AF537" i="87"/>
  <c r="AF539" i="87"/>
  <c r="AF540" i="87"/>
  <c r="AF542" i="87"/>
  <c r="AF541" i="87"/>
  <c r="AF543" i="87"/>
  <c r="AF544" i="87"/>
  <c r="AF550" i="87"/>
  <c r="AF546" i="87"/>
  <c r="AF545" i="87"/>
  <c r="AF547" i="87"/>
  <c r="AF548" i="87"/>
  <c r="AF549" i="87"/>
  <c r="AF551" i="87"/>
  <c r="AF552" i="87"/>
  <c r="AF553" i="87"/>
  <c r="AF554" i="87"/>
  <c r="AF556" i="87"/>
  <c r="AF555" i="87"/>
  <c r="AF557" i="87"/>
  <c r="AF558" i="87"/>
  <c r="AF559" i="87"/>
  <c r="AF560" i="87"/>
  <c r="AF562" i="87"/>
  <c r="AF561" i="87"/>
  <c r="AF564" i="87"/>
  <c r="AF563" i="87"/>
  <c r="AF566" i="87"/>
  <c r="AF565" i="87"/>
  <c r="AF568" i="87"/>
  <c r="AF567" i="87"/>
  <c r="AF570" i="87"/>
  <c r="AF569" i="87"/>
  <c r="AF572" i="87"/>
  <c r="AF571" i="87"/>
  <c r="AF573" i="87"/>
  <c r="AF574" i="87"/>
  <c r="AF576" i="87"/>
  <c r="AF575" i="87"/>
  <c r="AF578" i="87"/>
  <c r="AF577" i="87"/>
  <c r="AF580" i="87"/>
  <c r="AF579" i="87"/>
  <c r="AF581" i="87"/>
  <c r="AF582" i="87"/>
  <c r="AF584" i="87"/>
  <c r="AF583" i="87"/>
  <c r="AF586" i="87"/>
  <c r="AF585" i="87"/>
  <c r="AF590" i="87"/>
  <c r="AF587" i="87"/>
  <c r="AF588" i="87"/>
  <c r="AF589" i="87"/>
  <c r="AF591" i="87"/>
  <c r="AF592" i="87"/>
  <c r="AF593" i="87"/>
  <c r="AF594" i="87"/>
  <c r="AF595" i="87"/>
  <c r="AF596" i="87"/>
  <c r="AF597" i="87"/>
  <c r="AF598" i="87"/>
  <c r="AF599" i="87"/>
  <c r="AF601" i="87"/>
  <c r="AF600" i="87"/>
  <c r="AF603" i="87"/>
  <c r="AF602" i="87"/>
  <c r="AF604" i="87"/>
  <c r="AF605" i="87"/>
  <c r="AF606" i="87"/>
  <c r="AF607" i="87"/>
  <c r="AF608" i="87"/>
  <c r="AF609" i="87"/>
  <c r="AF611" i="87"/>
  <c r="AF610" i="87"/>
  <c r="AF613" i="87"/>
  <c r="AF612" i="87"/>
  <c r="AF614" i="87"/>
  <c r="AF615" i="87"/>
  <c r="AF616" i="87"/>
  <c r="AF617" i="87"/>
  <c r="AF619" i="87"/>
  <c r="AF618" i="87"/>
  <c r="AF621" i="87"/>
  <c r="AF620" i="87"/>
  <c r="AF622" i="87"/>
  <c r="AF623" i="87"/>
  <c r="AF625" i="87"/>
  <c r="AF624" i="87"/>
  <c r="AF627" i="87"/>
  <c r="AF626" i="87"/>
  <c r="AF628" i="87"/>
  <c r="AF629" i="87"/>
  <c r="AF630" i="87"/>
  <c r="AF632" i="87"/>
  <c r="AF631" i="87"/>
  <c r="AF634" i="87"/>
  <c r="AF633" i="87"/>
  <c r="AF636" i="87"/>
  <c r="AF635" i="87"/>
  <c r="AF638" i="87"/>
  <c r="AF640" i="87"/>
  <c r="AF637" i="87"/>
  <c r="AF641" i="87"/>
  <c r="AF639" i="87"/>
  <c r="AF643" i="87"/>
  <c r="AF645" i="87"/>
  <c r="AF642" i="87"/>
  <c r="AF644" i="87"/>
  <c r="CF655" i="87"/>
  <c r="E655" i="87" s="1"/>
  <c r="V655" i="87"/>
  <c r="R655" i="87"/>
  <c r="K655" i="87"/>
  <c r="A655" i="87"/>
  <c r="S655" i="87"/>
  <c r="W655" i="87"/>
  <c r="L655" i="87"/>
  <c r="J16" i="88"/>
  <c r="CE655" i="87"/>
  <c r="T653" i="87"/>
  <c r="AA654" i="87"/>
  <c r="AB654" i="87" s="1"/>
  <c r="Q654" i="87"/>
  <c r="X654" i="87"/>
  <c r="Y654" i="87" s="1"/>
  <c r="A651" i="74"/>
  <c r="X649" i="74"/>
  <c r="Y649" i="74" s="1"/>
  <c r="AA649" i="74"/>
  <c r="AB649" i="74" s="1"/>
  <c r="AA650" i="74"/>
  <c r="AB650" i="74" s="1"/>
  <c r="CF652" i="74"/>
  <c r="E652" i="74" s="1"/>
  <c r="P652" i="74"/>
  <c r="D652" i="74" s="1"/>
  <c r="S652" i="74" s="1"/>
  <c r="J652" i="74" s="1"/>
  <c r="W651" i="74"/>
  <c r="X651" i="74" s="1"/>
  <c r="Y651" i="74" s="1"/>
  <c r="W645" i="74"/>
  <c r="W647" i="74"/>
  <c r="W648" i="74"/>
  <c r="L632" i="74"/>
  <c r="Q633" i="74"/>
  <c r="K642" i="74"/>
  <c r="R643" i="74"/>
  <c r="W646" i="74"/>
  <c r="CE653" i="74"/>
  <c r="M651" i="74"/>
  <c r="U651" i="74"/>
  <c r="Z654" i="74"/>
  <c r="BG654" i="74"/>
  <c r="BI654" i="74"/>
  <c r="BK654" i="74"/>
  <c r="BM654" i="74"/>
  <c r="BO654" i="74"/>
  <c r="BQ654" i="74"/>
  <c r="BS654" i="74"/>
  <c r="BU654" i="74"/>
  <c r="BW654" i="74"/>
  <c r="BY654" i="74"/>
  <c r="CA654" i="74"/>
  <c r="CC654" i="74"/>
  <c r="C654" i="74"/>
  <c r="N654" i="74" s="1"/>
  <c r="BH654" i="74"/>
  <c r="BJ654" i="74"/>
  <c r="BL654" i="74"/>
  <c r="BN654" i="74"/>
  <c r="BP654" i="74"/>
  <c r="BR654" i="74"/>
  <c r="BT654" i="74"/>
  <c r="BV654" i="74"/>
  <c r="BX654" i="74"/>
  <c r="BZ654" i="74"/>
  <c r="CB654" i="74"/>
  <c r="CD654" i="74"/>
  <c r="AD629" i="87" l="1"/>
  <c r="AC630" i="87"/>
  <c r="T654" i="87"/>
  <c r="X655" i="87"/>
  <c r="Y655" i="87" s="1"/>
  <c r="Q655" i="87"/>
  <c r="AA655" i="87"/>
  <c r="AB655" i="87" s="1"/>
  <c r="J17" i="88"/>
  <c r="U655" i="87"/>
  <c r="J655" i="87"/>
  <c r="J27" i="88"/>
  <c r="V652" i="74"/>
  <c r="A652" i="74"/>
  <c r="CF653" i="74"/>
  <c r="E653" i="74" s="1"/>
  <c r="P653" i="74"/>
  <c r="D653" i="74" s="1"/>
  <c r="S653" i="74" s="1"/>
  <c r="J653" i="74" s="1"/>
  <c r="AA651" i="74"/>
  <c r="AB651" i="74" s="1"/>
  <c r="K643" i="74"/>
  <c r="R644" i="74"/>
  <c r="L633" i="74"/>
  <c r="Q634" i="74"/>
  <c r="X647" i="74"/>
  <c r="Y647" i="74" s="1"/>
  <c r="AA647" i="74"/>
  <c r="AB647" i="74" s="1"/>
  <c r="AG654" i="74"/>
  <c r="X646" i="74"/>
  <c r="Y646" i="74" s="1"/>
  <c r="AA646" i="74"/>
  <c r="AB646" i="74" s="1"/>
  <c r="X648" i="74"/>
  <c r="Y648" i="74" s="1"/>
  <c r="AA648" i="74"/>
  <c r="AB648" i="74" s="1"/>
  <c r="X645" i="74"/>
  <c r="Y645" i="74" s="1"/>
  <c r="AA645" i="74"/>
  <c r="AB645" i="74" s="1"/>
  <c r="M652" i="74"/>
  <c r="U652" i="74"/>
  <c r="CE654" i="74"/>
  <c r="Z655" i="74"/>
  <c r="BB655" i="74" s="1"/>
  <c r="BB654" i="74" s="1"/>
  <c r="BB653" i="74" s="1"/>
  <c r="BG655" i="74"/>
  <c r="BI655" i="74"/>
  <c r="BK655" i="74"/>
  <c r="BM655" i="74"/>
  <c r="BO655" i="74"/>
  <c r="BQ655" i="74"/>
  <c r="BS655" i="74"/>
  <c r="BU655" i="74"/>
  <c r="BW655" i="74"/>
  <c r="BY655" i="74"/>
  <c r="CA655" i="74"/>
  <c r="CC655" i="74"/>
  <c r="C655" i="74"/>
  <c r="N655" i="74" s="1"/>
  <c r="BH655" i="74"/>
  <c r="BJ655" i="74"/>
  <c r="BL655" i="74"/>
  <c r="BN655" i="74"/>
  <c r="BP655" i="74"/>
  <c r="BR655" i="74"/>
  <c r="BT655" i="74"/>
  <c r="BV655" i="74"/>
  <c r="BX655" i="74"/>
  <c r="BZ655" i="74"/>
  <c r="CB655" i="74"/>
  <c r="CD655" i="74"/>
  <c r="AD630" i="87" l="1"/>
  <c r="AC631" i="87"/>
  <c r="G32" i="88"/>
  <c r="G33" i="88"/>
  <c r="T655" i="87"/>
  <c r="J26" i="88"/>
  <c r="J28" i="88" s="1"/>
  <c r="G34" i="88" s="1"/>
  <c r="V653" i="74"/>
  <c r="AH654" i="74"/>
  <c r="AI654" i="74" s="1"/>
  <c r="AJ654" i="74" s="1"/>
  <c r="AK654" i="74" s="1"/>
  <c r="AL654" i="74" s="1"/>
  <c r="AM654" i="74" s="1"/>
  <c r="AN654" i="74" s="1"/>
  <c r="AO654" i="74" s="1"/>
  <c r="AP654" i="74" s="1"/>
  <c r="AQ654" i="74" s="1"/>
  <c r="AR654" i="74" s="1"/>
  <c r="AS654" i="74" s="1"/>
  <c r="AT654" i="74" s="1"/>
  <c r="AU654" i="74" s="1"/>
  <c r="AV654" i="74" s="1"/>
  <c r="AW654" i="74" s="1"/>
  <c r="AX654" i="74" s="1"/>
  <c r="AY654" i="74" s="1"/>
  <c r="AZ654" i="74" s="1"/>
  <c r="BA654" i="74" s="1"/>
  <c r="BB652" i="74"/>
  <c r="AH652" i="74" s="1"/>
  <c r="AI652" i="74" s="1"/>
  <c r="AJ652" i="74" s="1"/>
  <c r="AK652" i="74" s="1"/>
  <c r="AL652" i="74" s="1"/>
  <c r="AM652" i="74" s="1"/>
  <c r="AN652" i="74" s="1"/>
  <c r="AO652" i="74" s="1"/>
  <c r="AP652" i="74" s="1"/>
  <c r="AQ652" i="74" s="1"/>
  <c r="AR652" i="74" s="1"/>
  <c r="AS652" i="74" s="1"/>
  <c r="AT652" i="74" s="1"/>
  <c r="AU652" i="74" s="1"/>
  <c r="AV652" i="74" s="1"/>
  <c r="AW652" i="74" s="1"/>
  <c r="AX652" i="74" s="1"/>
  <c r="AY652" i="74" s="1"/>
  <c r="AZ652" i="74" s="1"/>
  <c r="BA652" i="74" s="1"/>
  <c r="AH653" i="74"/>
  <c r="AI653" i="74" s="1"/>
  <c r="AJ653" i="74" s="1"/>
  <c r="AK653" i="74" s="1"/>
  <c r="AL653" i="74" s="1"/>
  <c r="AM653" i="74" s="1"/>
  <c r="AN653" i="74" s="1"/>
  <c r="AO653" i="74" s="1"/>
  <c r="AP653" i="74" s="1"/>
  <c r="AQ653" i="74" s="1"/>
  <c r="AR653" i="74" s="1"/>
  <c r="AS653" i="74" s="1"/>
  <c r="AT653" i="74" s="1"/>
  <c r="AU653" i="74" s="1"/>
  <c r="AV653" i="74" s="1"/>
  <c r="AW653" i="74" s="1"/>
  <c r="AX653" i="74" s="1"/>
  <c r="AY653" i="74" s="1"/>
  <c r="AZ653" i="74" s="1"/>
  <c r="BA653" i="74" s="1"/>
  <c r="A653" i="74"/>
  <c r="CF654" i="74"/>
  <c r="E654" i="74" s="1"/>
  <c r="P654" i="74"/>
  <c r="D654" i="74" s="1"/>
  <c r="S654" i="74" s="1"/>
  <c r="J654" i="74" s="1"/>
  <c r="AG655" i="74"/>
  <c r="AH655" i="74" s="1"/>
  <c r="AI655" i="74" s="1"/>
  <c r="AJ655" i="74" s="1"/>
  <c r="AK655" i="74" s="1"/>
  <c r="AL655" i="74" s="1"/>
  <c r="AM655" i="74" s="1"/>
  <c r="AN655" i="74" s="1"/>
  <c r="AO655" i="74" s="1"/>
  <c r="AP655" i="74" s="1"/>
  <c r="AQ655" i="74" s="1"/>
  <c r="AR655" i="74" s="1"/>
  <c r="AS655" i="74" s="1"/>
  <c r="AT655" i="74" s="1"/>
  <c r="AU655" i="74" s="1"/>
  <c r="AV655" i="74" s="1"/>
  <c r="AW655" i="74" s="1"/>
  <c r="AX655" i="74" s="1"/>
  <c r="AY655" i="74" s="1"/>
  <c r="AZ655" i="74" s="1"/>
  <c r="BA655" i="74" s="1"/>
  <c r="L634" i="74"/>
  <c r="Q635" i="74"/>
  <c r="K644" i="74"/>
  <c r="R645" i="74"/>
  <c r="AF653" i="74"/>
  <c r="AF655" i="74"/>
  <c r="AF652" i="74"/>
  <c r="AF654" i="74"/>
  <c r="CE655" i="74"/>
  <c r="M653" i="74"/>
  <c r="U653" i="74"/>
  <c r="V654" i="74"/>
  <c r="AD631" i="87" l="1"/>
  <c r="AC632" i="87"/>
  <c r="A654" i="74"/>
  <c r="CF655" i="74"/>
  <c r="E655" i="74" s="1"/>
  <c r="P655" i="74"/>
  <c r="D655" i="74" s="1"/>
  <c r="K645" i="74"/>
  <c r="R646" i="74"/>
  <c r="L635" i="74"/>
  <c r="Q636" i="74"/>
  <c r="M654" i="74"/>
  <c r="U654" i="74"/>
  <c r="J16" i="75"/>
  <c r="AD632" i="87" l="1"/>
  <c r="AC633" i="87"/>
  <c r="A655" i="74"/>
  <c r="V655" i="74"/>
  <c r="S655" i="74"/>
  <c r="J655" i="74" s="1"/>
  <c r="L636" i="74"/>
  <c r="Q637" i="74"/>
  <c r="K646" i="74"/>
  <c r="R647" i="74"/>
  <c r="M69" i="74"/>
  <c r="M655" i="74"/>
  <c r="J27" i="75"/>
  <c r="AD633" i="87" l="1"/>
  <c r="AC634" i="87"/>
  <c r="U655" i="74"/>
  <c r="W652" i="74"/>
  <c r="W654" i="74"/>
  <c r="W653" i="74"/>
  <c r="W655" i="74"/>
  <c r="K647" i="74"/>
  <c r="R648" i="74"/>
  <c r="L637" i="74"/>
  <c r="Q638" i="74"/>
  <c r="M76" i="74"/>
  <c r="M55" i="74"/>
  <c r="AD634" i="87" l="1"/>
  <c r="AC635" i="87"/>
  <c r="X653" i="74"/>
  <c r="Y653" i="74" s="1"/>
  <c r="AA653" i="74"/>
  <c r="AB653" i="74" s="1"/>
  <c r="X652" i="74"/>
  <c r="Y652" i="74" s="1"/>
  <c r="AA652" i="74"/>
  <c r="AB652" i="74" s="1"/>
  <c r="J17" i="75"/>
  <c r="X655" i="74"/>
  <c r="Y655" i="74" s="1"/>
  <c r="AA655" i="74"/>
  <c r="AB655" i="74" s="1"/>
  <c r="X654" i="74"/>
  <c r="Y654" i="74" s="1"/>
  <c r="AA654" i="74"/>
  <c r="AB654" i="74" s="1"/>
  <c r="L638" i="74"/>
  <c r="Q639" i="74"/>
  <c r="K648" i="74"/>
  <c r="R649" i="74"/>
  <c r="M202" i="74"/>
  <c r="M161" i="74"/>
  <c r="M216" i="74"/>
  <c r="M160" i="74"/>
  <c r="AD635" i="87" l="1"/>
  <c r="AC636" i="87"/>
  <c r="R650" i="74"/>
  <c r="K649" i="74"/>
  <c r="G33" i="75"/>
  <c r="G32" i="75"/>
  <c r="L639" i="74"/>
  <c r="Q640" i="74"/>
  <c r="M48" i="74"/>
  <c r="AD636" i="87" l="1"/>
  <c r="AC637" i="87"/>
  <c r="R651" i="74"/>
  <c r="K650" i="74"/>
  <c r="L640" i="74"/>
  <c r="Q641" i="74"/>
  <c r="M49" i="74"/>
  <c r="AD637" i="87" l="1"/>
  <c r="AC638" i="87"/>
  <c r="R652" i="74"/>
  <c r="K651" i="74"/>
  <c r="L641" i="74"/>
  <c r="Q642" i="74"/>
  <c r="M56" i="74"/>
  <c r="AC639" i="87" l="1"/>
  <c r="AD638" i="87"/>
  <c r="R653" i="74"/>
  <c r="K652" i="74"/>
  <c r="L642" i="74"/>
  <c r="Q643" i="74"/>
  <c r="M62" i="74"/>
  <c r="AC640" i="87" l="1"/>
  <c r="AD639" i="87"/>
  <c r="R654" i="74"/>
  <c r="K653" i="74"/>
  <c r="L643" i="74"/>
  <c r="Q644" i="74"/>
  <c r="M63" i="74"/>
  <c r="AD640" i="87" l="1"/>
  <c r="AC641" i="87"/>
  <c r="R655" i="74"/>
  <c r="K655" i="74" s="1"/>
  <c r="K654" i="74"/>
  <c r="L644" i="74"/>
  <c r="Q645" i="74"/>
  <c r="M70" i="74"/>
  <c r="AD641" i="87" l="1"/>
  <c r="AC642" i="87"/>
  <c r="L645" i="74"/>
  <c r="Q646" i="74"/>
  <c r="M77" i="74"/>
  <c r="AD642" i="87" l="1"/>
  <c r="AC643" i="87"/>
  <c r="L646" i="74"/>
  <c r="Q647" i="74"/>
  <c r="M83" i="74"/>
  <c r="AD643" i="87" l="1"/>
  <c r="AC644" i="87"/>
  <c r="L647" i="74"/>
  <c r="Q648" i="74"/>
  <c r="M84" i="74"/>
  <c r="AD644" i="87" l="1"/>
  <c r="AC645" i="87"/>
  <c r="L648" i="74"/>
  <c r="Q649" i="74"/>
  <c r="M90" i="74"/>
  <c r="AD645" i="87" l="1"/>
  <c r="AC646" i="87"/>
  <c r="Q650" i="74"/>
  <c r="L649" i="74"/>
  <c r="M91" i="74"/>
  <c r="AD646" i="87" l="1"/>
  <c r="AC647" i="87"/>
  <c r="Q651" i="74"/>
  <c r="L650" i="74"/>
  <c r="M97" i="74"/>
  <c r="AD647" i="87" l="1"/>
  <c r="AC648" i="87"/>
  <c r="Q652" i="74"/>
  <c r="L651" i="74"/>
  <c r="M98" i="74"/>
  <c r="AD648" i="87" l="1"/>
  <c r="AC649" i="87"/>
  <c r="Q653" i="74"/>
  <c r="L652" i="74"/>
  <c r="M104" i="74"/>
  <c r="AD649" i="87" l="1"/>
  <c r="AC650" i="87"/>
  <c r="Q654" i="74"/>
  <c r="L653" i="74"/>
  <c r="M105" i="74"/>
  <c r="AD650" i="87" l="1"/>
  <c r="AC651" i="87"/>
  <c r="Q655" i="74"/>
  <c r="L655" i="74" s="1"/>
  <c r="L654" i="74"/>
  <c r="M118" i="74"/>
  <c r="AD651" i="87" l="1"/>
  <c r="AC652" i="87"/>
  <c r="M119" i="74"/>
  <c r="AD652" i="87" l="1"/>
  <c r="AC653" i="87"/>
  <c r="M132" i="74"/>
  <c r="AD653" i="87" l="1"/>
  <c r="AC654" i="87"/>
  <c r="M133" i="74"/>
  <c r="AD654" i="87" l="1"/>
  <c r="AC655" i="87"/>
  <c r="AD655" i="87" s="1"/>
  <c r="M139" i="74"/>
  <c r="M140" i="74" l="1"/>
  <c r="M146" i="74" l="1"/>
  <c r="M147" i="74" l="1"/>
  <c r="M153" i="74" l="1"/>
  <c r="M154" i="74" l="1"/>
  <c r="M167" i="74" l="1"/>
  <c r="M168" i="74" l="1"/>
  <c r="M174" i="74" l="1"/>
  <c r="M175" i="74" l="1"/>
  <c r="M181" i="74" l="1"/>
  <c r="M182" i="74" l="1"/>
  <c r="M188" i="74" l="1"/>
  <c r="M189" i="74" l="1"/>
  <c r="M195" i="74" l="1"/>
  <c r="M196" i="74" l="1"/>
  <c r="M203" i="74" l="1"/>
  <c r="M209" i="74" l="1"/>
  <c r="M210" i="74" l="1"/>
  <c r="M217" i="74" l="1"/>
  <c r="M223" i="74" l="1"/>
  <c r="M224" i="74" l="1"/>
  <c r="M230" i="74" l="1"/>
  <c r="M231" i="74" l="1"/>
  <c r="M237" i="74" l="1"/>
  <c r="M238" i="74" l="1"/>
  <c r="M244" i="74" l="1"/>
  <c r="M245" i="74" l="1"/>
  <c r="M251" i="74" l="1"/>
  <c r="M252" i="74" l="1"/>
  <c r="M258" i="74" l="1"/>
  <c r="M259" i="74" l="1"/>
  <c r="M265" i="74" l="1"/>
  <c r="M266" i="74" l="1"/>
  <c r="M272" i="74" l="1"/>
  <c r="M273" i="74" l="1"/>
  <c r="M279" i="74" l="1"/>
  <c r="M280" i="74" l="1"/>
  <c r="M286" i="74" l="1"/>
  <c r="M287" i="74" l="1"/>
  <c r="M293" i="74" l="1"/>
  <c r="M294" i="74" l="1"/>
  <c r="M300" i="74" l="1"/>
  <c r="M301" i="74" l="1"/>
  <c r="M307" i="74" l="1"/>
  <c r="M308" i="74" l="1"/>
  <c r="M314" i="74" l="1"/>
  <c r="M315" i="74" l="1"/>
  <c r="M321" i="74" l="1"/>
  <c r="M322" i="74" l="1"/>
  <c r="M328" i="74" l="1"/>
  <c r="M329" i="74" l="1"/>
  <c r="M335" i="74" l="1"/>
  <c r="M336" i="74" l="1"/>
  <c r="M342" i="74" l="1"/>
  <c r="M343" i="74" l="1"/>
  <c r="M349" i="74" l="1"/>
  <c r="M350" i="74" l="1"/>
  <c r="M356" i="74" l="1"/>
  <c r="M357" i="74" l="1"/>
  <c r="M363" i="74" l="1"/>
  <c r="M364" i="74" l="1"/>
  <c r="M370" i="74" l="1"/>
  <c r="M371" i="74" l="1"/>
  <c r="M377" i="74" l="1"/>
  <c r="M378" i="74" l="1"/>
  <c r="M384" i="74" l="1"/>
  <c r="M385" i="74" l="1"/>
  <c r="M391" i="74" l="1"/>
  <c r="M392" i="74" l="1"/>
  <c r="M398" i="74" l="1"/>
  <c r="M399" i="74" l="1"/>
  <c r="M405" i="74" l="1"/>
  <c r="M406" i="74" l="1"/>
  <c r="M412" i="74" l="1"/>
  <c r="M413" i="74" l="1"/>
  <c r="M419" i="74" l="1"/>
  <c r="M420" i="74" l="1"/>
  <c r="M426" i="74" l="1"/>
  <c r="M427" i="74" l="1"/>
  <c r="M433" i="74" l="1"/>
  <c r="M434" i="74" l="1"/>
  <c r="M440" i="74" l="1"/>
  <c r="M441" i="74" l="1"/>
  <c r="M447" i="74" l="1"/>
  <c r="M448" i="74" l="1"/>
  <c r="M454" i="74" l="1"/>
  <c r="M455" i="74" l="1"/>
  <c r="M461" i="74" l="1"/>
  <c r="M462" i="74" l="1"/>
  <c r="M468" i="74" l="1"/>
  <c r="M469" i="74" l="1"/>
  <c r="M475" i="74" l="1"/>
  <c r="M476" i="74" l="1"/>
  <c r="M482" i="74" l="1"/>
  <c r="M483" i="74" l="1"/>
  <c r="M489" i="74" l="1"/>
  <c r="AE21" i="74" l="1"/>
  <c r="AG21" i="74" s="1"/>
  <c r="AH21" i="74" s="1"/>
  <c r="AI21" i="74" s="1"/>
  <c r="AJ21" i="74" s="1"/>
  <c r="AK21" i="74" s="1"/>
  <c r="AL21" i="74" s="1"/>
  <c r="AM21" i="74" s="1"/>
  <c r="AN21" i="74" s="1"/>
  <c r="AO21" i="74" s="1"/>
  <c r="AP21" i="74" s="1"/>
  <c r="AQ21" i="74" s="1"/>
  <c r="AR21" i="74" s="1"/>
  <c r="AS21" i="74" s="1"/>
  <c r="AT21" i="74" s="1"/>
  <c r="AU21" i="74" s="1"/>
  <c r="AV21" i="74" s="1"/>
  <c r="AW21" i="74" s="1"/>
  <c r="AX21" i="74" s="1"/>
  <c r="AY21" i="74" s="1"/>
  <c r="AZ21" i="74" s="1"/>
  <c r="BA21" i="74" s="1"/>
  <c r="AE28" i="74" l="1"/>
  <c r="AG28" i="74" s="1"/>
  <c r="AH28" i="74" s="1"/>
  <c r="AI28" i="74" s="1"/>
  <c r="AJ28" i="74" s="1"/>
  <c r="AK28" i="74" s="1"/>
  <c r="AL28" i="74" s="1"/>
  <c r="AM28" i="74" s="1"/>
  <c r="AN28" i="74" s="1"/>
  <c r="AO28" i="74" s="1"/>
  <c r="AP28" i="74" s="1"/>
  <c r="AQ28" i="74" s="1"/>
  <c r="AR28" i="74" s="1"/>
  <c r="AS28" i="74" s="1"/>
  <c r="AT28" i="74" s="1"/>
  <c r="AU28" i="74" s="1"/>
  <c r="AV28" i="74" s="1"/>
  <c r="AW28" i="74" s="1"/>
  <c r="AX28" i="74" s="1"/>
  <c r="AY28" i="74" s="1"/>
  <c r="AZ28" i="74" s="1"/>
  <c r="BA28" i="74" s="1"/>
  <c r="AE27" i="74"/>
  <c r="AG27" i="74" s="1"/>
  <c r="AH27" i="74" s="1"/>
  <c r="AI27" i="74" s="1"/>
  <c r="AJ27" i="74" s="1"/>
  <c r="AK27" i="74" s="1"/>
  <c r="AL27" i="74" s="1"/>
  <c r="AM27" i="74" s="1"/>
  <c r="AN27" i="74" s="1"/>
  <c r="AO27" i="74" s="1"/>
  <c r="AP27" i="74" s="1"/>
  <c r="AQ27" i="74" s="1"/>
  <c r="AR27" i="74" s="1"/>
  <c r="AS27" i="74" s="1"/>
  <c r="AT27" i="74" s="1"/>
  <c r="AU27" i="74" s="1"/>
  <c r="AV27" i="74" s="1"/>
  <c r="AW27" i="74" s="1"/>
  <c r="AX27" i="74" s="1"/>
  <c r="AY27" i="74" s="1"/>
  <c r="AZ27" i="74" s="1"/>
  <c r="BA27" i="74" s="1"/>
  <c r="AF28" i="74"/>
  <c r="AE35" i="74"/>
  <c r="AF21" i="74"/>
  <c r="AE20" i="74"/>
  <c r="AG20" i="74" s="1"/>
  <c r="AH20" i="74" s="1"/>
  <c r="AI20" i="74" s="1"/>
  <c r="AJ20" i="74" s="1"/>
  <c r="AK20" i="74" s="1"/>
  <c r="AL20" i="74" s="1"/>
  <c r="AM20" i="74" s="1"/>
  <c r="AN20" i="74" s="1"/>
  <c r="AO20" i="74" s="1"/>
  <c r="AP20" i="74" s="1"/>
  <c r="AQ20" i="74" s="1"/>
  <c r="AR20" i="74" s="1"/>
  <c r="AS20" i="74" s="1"/>
  <c r="AT20" i="74" s="1"/>
  <c r="AU20" i="74" s="1"/>
  <c r="AV20" i="74" s="1"/>
  <c r="AW20" i="74" s="1"/>
  <c r="AX20" i="74" s="1"/>
  <c r="AY20" i="74" s="1"/>
  <c r="AZ20" i="74" s="1"/>
  <c r="BA20" i="74" s="1"/>
  <c r="AF35" i="74" l="1"/>
  <c r="AE34" i="74"/>
  <c r="AE42" i="74"/>
  <c r="AF27" i="74"/>
  <c r="AE26" i="74"/>
  <c r="AG26" i="74" s="1"/>
  <c r="AH26" i="74" s="1"/>
  <c r="AI26" i="74" s="1"/>
  <c r="AJ26" i="74" s="1"/>
  <c r="AK26" i="74" s="1"/>
  <c r="AL26" i="74" s="1"/>
  <c r="AM26" i="74" s="1"/>
  <c r="AN26" i="74" s="1"/>
  <c r="AO26" i="74" s="1"/>
  <c r="AP26" i="74" s="1"/>
  <c r="AQ26" i="74" s="1"/>
  <c r="AR26" i="74" s="1"/>
  <c r="AS26" i="74" s="1"/>
  <c r="AT26" i="74" s="1"/>
  <c r="AU26" i="74" s="1"/>
  <c r="AV26" i="74" s="1"/>
  <c r="AW26" i="74" s="1"/>
  <c r="AX26" i="74" s="1"/>
  <c r="AY26" i="74" s="1"/>
  <c r="AZ26" i="74" s="1"/>
  <c r="BA26" i="74" s="1"/>
  <c r="AF20" i="74"/>
  <c r="J20" i="74" s="1"/>
  <c r="AE19" i="74"/>
  <c r="AG19" i="74" s="1"/>
  <c r="AH19" i="74" s="1"/>
  <c r="AI19" i="74" s="1"/>
  <c r="AJ19" i="74" s="1"/>
  <c r="AK19" i="74" s="1"/>
  <c r="AL19" i="74" s="1"/>
  <c r="AM19" i="74" s="1"/>
  <c r="AN19" i="74" s="1"/>
  <c r="AO19" i="74" s="1"/>
  <c r="AP19" i="74" s="1"/>
  <c r="AQ19" i="74" s="1"/>
  <c r="AR19" i="74" s="1"/>
  <c r="AS19" i="74" s="1"/>
  <c r="AT19" i="74" s="1"/>
  <c r="AU19" i="74" s="1"/>
  <c r="AV19" i="74" s="1"/>
  <c r="AW19" i="74" s="1"/>
  <c r="AX19" i="74" s="1"/>
  <c r="AY19" i="74" s="1"/>
  <c r="AZ19" i="74" s="1"/>
  <c r="BA19" i="74" s="1"/>
  <c r="AE33" i="74" l="1"/>
  <c r="AF34" i="74"/>
  <c r="AF19" i="74"/>
  <c r="AE18" i="74"/>
  <c r="AG18" i="74" s="1"/>
  <c r="AH18" i="74" s="1"/>
  <c r="AI18" i="74" s="1"/>
  <c r="AJ18" i="74" s="1"/>
  <c r="AK18" i="74" s="1"/>
  <c r="AL18" i="74" s="1"/>
  <c r="AM18" i="74" s="1"/>
  <c r="AN18" i="74" s="1"/>
  <c r="AO18" i="74" s="1"/>
  <c r="AP18" i="74" s="1"/>
  <c r="AQ18" i="74" s="1"/>
  <c r="AR18" i="74" s="1"/>
  <c r="AS18" i="74" s="1"/>
  <c r="AT18" i="74" s="1"/>
  <c r="AU18" i="74" s="1"/>
  <c r="AV18" i="74" s="1"/>
  <c r="AW18" i="74" s="1"/>
  <c r="AX18" i="74" s="1"/>
  <c r="AY18" i="74" s="1"/>
  <c r="AZ18" i="74" s="1"/>
  <c r="BA18" i="74" s="1"/>
  <c r="AF26" i="74"/>
  <c r="AE25" i="74"/>
  <c r="AG25" i="74" s="1"/>
  <c r="AH25" i="74" s="1"/>
  <c r="AI25" i="74" s="1"/>
  <c r="AJ25" i="74" s="1"/>
  <c r="AK25" i="74" s="1"/>
  <c r="AL25" i="74" s="1"/>
  <c r="AM25" i="74" s="1"/>
  <c r="AN25" i="74" s="1"/>
  <c r="AO25" i="74" s="1"/>
  <c r="AP25" i="74" s="1"/>
  <c r="AQ25" i="74" s="1"/>
  <c r="AR25" i="74" s="1"/>
  <c r="AS25" i="74" s="1"/>
  <c r="AT25" i="74" s="1"/>
  <c r="AU25" i="74" s="1"/>
  <c r="AV25" i="74" s="1"/>
  <c r="AW25" i="74" s="1"/>
  <c r="AX25" i="74" s="1"/>
  <c r="AY25" i="74" s="1"/>
  <c r="AZ25" i="74" s="1"/>
  <c r="BA25" i="74" s="1"/>
  <c r="AE41" i="74"/>
  <c r="AF42" i="74"/>
  <c r="AE49" i="74"/>
  <c r="AF49" i="74" l="1"/>
  <c r="AE48" i="74"/>
  <c r="AE56" i="74"/>
  <c r="AE40" i="74"/>
  <c r="AF41" i="74"/>
  <c r="AF25" i="74"/>
  <c r="AE24" i="74"/>
  <c r="AG24" i="74" s="1"/>
  <c r="AH24" i="74" s="1"/>
  <c r="AI24" i="74" s="1"/>
  <c r="AJ24" i="74" s="1"/>
  <c r="AK24" i="74" s="1"/>
  <c r="AL24" i="74" s="1"/>
  <c r="AM24" i="74" s="1"/>
  <c r="AN24" i="74" s="1"/>
  <c r="AO24" i="74" s="1"/>
  <c r="AP24" i="74" s="1"/>
  <c r="AQ24" i="74" s="1"/>
  <c r="AR24" i="74" s="1"/>
  <c r="AS24" i="74" s="1"/>
  <c r="AT24" i="74" s="1"/>
  <c r="AU24" i="74" s="1"/>
  <c r="AV24" i="74" s="1"/>
  <c r="AW24" i="74" s="1"/>
  <c r="AX24" i="74" s="1"/>
  <c r="AY24" i="74" s="1"/>
  <c r="AZ24" i="74" s="1"/>
  <c r="BA24" i="74" s="1"/>
  <c r="AF18" i="74"/>
  <c r="AE17" i="74"/>
  <c r="AG17" i="74" s="1"/>
  <c r="AH17" i="74" s="1"/>
  <c r="AI17" i="74" s="1"/>
  <c r="AJ17" i="74" s="1"/>
  <c r="AK17" i="74" s="1"/>
  <c r="AL17" i="74" s="1"/>
  <c r="AM17" i="74" s="1"/>
  <c r="AN17" i="74" s="1"/>
  <c r="AO17" i="74" s="1"/>
  <c r="AP17" i="74" s="1"/>
  <c r="AQ17" i="74" s="1"/>
  <c r="AR17" i="74" s="1"/>
  <c r="AS17" i="74" s="1"/>
  <c r="AT17" i="74" s="1"/>
  <c r="AU17" i="74" s="1"/>
  <c r="AV17" i="74" s="1"/>
  <c r="AW17" i="74" s="1"/>
  <c r="AX17" i="74" s="1"/>
  <c r="AY17" i="74" s="1"/>
  <c r="AZ17" i="74" s="1"/>
  <c r="BA17" i="74" s="1"/>
  <c r="AF33" i="74"/>
  <c r="AE32" i="74"/>
  <c r="AE31" i="74" l="1"/>
  <c r="AF32" i="74"/>
  <c r="AF17" i="74"/>
  <c r="AE16" i="74"/>
  <c r="AG16" i="74" s="1"/>
  <c r="AH16" i="74" s="1"/>
  <c r="AI16" i="74" s="1"/>
  <c r="AJ16" i="74" s="1"/>
  <c r="AK16" i="74" s="1"/>
  <c r="AL16" i="74" s="1"/>
  <c r="AM16" i="74" s="1"/>
  <c r="AN16" i="74" s="1"/>
  <c r="AO16" i="74" s="1"/>
  <c r="AP16" i="74" s="1"/>
  <c r="AQ16" i="74" s="1"/>
  <c r="AR16" i="74" s="1"/>
  <c r="AS16" i="74" s="1"/>
  <c r="AT16" i="74" s="1"/>
  <c r="AU16" i="74" s="1"/>
  <c r="AV16" i="74" s="1"/>
  <c r="AW16" i="74" s="1"/>
  <c r="AX16" i="74" s="1"/>
  <c r="AY16" i="74" s="1"/>
  <c r="AZ16" i="74" s="1"/>
  <c r="BA16" i="74" s="1"/>
  <c r="AE23" i="74"/>
  <c r="AG23" i="74" s="1"/>
  <c r="AH23" i="74" s="1"/>
  <c r="AI23" i="74" s="1"/>
  <c r="AJ23" i="74" s="1"/>
  <c r="AK23" i="74" s="1"/>
  <c r="AL23" i="74" s="1"/>
  <c r="AM23" i="74" s="1"/>
  <c r="AN23" i="74" s="1"/>
  <c r="AO23" i="74" s="1"/>
  <c r="AP23" i="74" s="1"/>
  <c r="AQ23" i="74" s="1"/>
  <c r="AR23" i="74" s="1"/>
  <c r="AS23" i="74" s="1"/>
  <c r="AT23" i="74" s="1"/>
  <c r="AU23" i="74" s="1"/>
  <c r="AV23" i="74" s="1"/>
  <c r="AW23" i="74" s="1"/>
  <c r="AX23" i="74" s="1"/>
  <c r="AY23" i="74" s="1"/>
  <c r="AZ23" i="74" s="1"/>
  <c r="BA23" i="74" s="1"/>
  <c r="AF24" i="74"/>
  <c r="AE55" i="74"/>
  <c r="AF56" i="74"/>
  <c r="AE63" i="74"/>
  <c r="AF40" i="74"/>
  <c r="AE39" i="74"/>
  <c r="AF48" i="74"/>
  <c r="AE47" i="74"/>
  <c r="AE46" i="74" l="1"/>
  <c r="AF47" i="74"/>
  <c r="AE38" i="74"/>
  <c r="AF39" i="74"/>
  <c r="AE62" i="74"/>
  <c r="AF63" i="74"/>
  <c r="AE70" i="74"/>
  <c r="AE54" i="74"/>
  <c r="AF55" i="74"/>
  <c r="AE15" i="74"/>
  <c r="AG15" i="74" s="1"/>
  <c r="AH15" i="74" s="1"/>
  <c r="AI15" i="74" s="1"/>
  <c r="AJ15" i="74" s="1"/>
  <c r="AK15" i="74" s="1"/>
  <c r="AL15" i="74" s="1"/>
  <c r="AM15" i="74" s="1"/>
  <c r="AN15" i="74" s="1"/>
  <c r="AO15" i="74" s="1"/>
  <c r="AP15" i="74" s="1"/>
  <c r="AQ15" i="74" s="1"/>
  <c r="AR15" i="74" s="1"/>
  <c r="AS15" i="74" s="1"/>
  <c r="AT15" i="74" s="1"/>
  <c r="AU15" i="74" s="1"/>
  <c r="AV15" i="74" s="1"/>
  <c r="AW15" i="74" s="1"/>
  <c r="AX15" i="74" s="1"/>
  <c r="AY15" i="74" s="1"/>
  <c r="AZ15" i="74" s="1"/>
  <c r="BA15" i="74" s="1"/>
  <c r="AF23" i="74"/>
  <c r="AE22" i="74"/>
  <c r="AG22" i="74" s="1"/>
  <c r="AH22" i="74" s="1"/>
  <c r="AI22" i="74" s="1"/>
  <c r="AJ22" i="74" s="1"/>
  <c r="AK22" i="74" s="1"/>
  <c r="AL22" i="74" s="1"/>
  <c r="AM22" i="74" s="1"/>
  <c r="AN22" i="74" s="1"/>
  <c r="AO22" i="74" s="1"/>
  <c r="AP22" i="74" s="1"/>
  <c r="AQ22" i="74" s="1"/>
  <c r="AR22" i="74" s="1"/>
  <c r="AS22" i="74" s="1"/>
  <c r="AT22" i="74" s="1"/>
  <c r="AU22" i="74" s="1"/>
  <c r="AV22" i="74" s="1"/>
  <c r="AW22" i="74" s="1"/>
  <c r="AX22" i="74" s="1"/>
  <c r="AY22" i="74" s="1"/>
  <c r="AZ22" i="74" s="1"/>
  <c r="BA22" i="74" s="1"/>
  <c r="AF31" i="74"/>
  <c r="AE30" i="74"/>
  <c r="AF15" i="74" l="1"/>
  <c r="T15" i="74" s="1"/>
  <c r="AF70" i="74"/>
  <c r="AE69" i="74"/>
  <c r="AE77" i="74"/>
  <c r="AE61" i="74"/>
  <c r="AF62" i="74"/>
  <c r="AF16" i="74"/>
  <c r="AE29" i="74"/>
  <c r="AG29" i="74" s="1"/>
  <c r="AH29" i="74" s="1"/>
  <c r="AI29" i="74" s="1"/>
  <c r="AJ29" i="74" s="1"/>
  <c r="AK29" i="74" s="1"/>
  <c r="AL29" i="74" s="1"/>
  <c r="AM29" i="74" s="1"/>
  <c r="AN29" i="74" s="1"/>
  <c r="AO29" i="74" s="1"/>
  <c r="AP29" i="74" s="1"/>
  <c r="AQ29" i="74" s="1"/>
  <c r="AR29" i="74" s="1"/>
  <c r="AS29" i="74" s="1"/>
  <c r="AT29" i="74" s="1"/>
  <c r="AU29" i="74" s="1"/>
  <c r="AV29" i="74" s="1"/>
  <c r="AW29" i="74" s="1"/>
  <c r="AX29" i="74" s="1"/>
  <c r="AY29" i="74" s="1"/>
  <c r="AZ29" i="74" s="1"/>
  <c r="BA29" i="74" s="1"/>
  <c r="AF30" i="74"/>
  <c r="AF22" i="74"/>
  <c r="AF54" i="74"/>
  <c r="AE53" i="74"/>
  <c r="AF38" i="74"/>
  <c r="AE37" i="74"/>
  <c r="AE45" i="74"/>
  <c r="AF46" i="74"/>
  <c r="AG30" i="74" l="1"/>
  <c r="AH30" i="74" s="1"/>
  <c r="AI30" i="74" s="1"/>
  <c r="AJ30" i="74" s="1"/>
  <c r="AK30" i="74" s="1"/>
  <c r="AL30" i="74" s="1"/>
  <c r="AM30" i="74" s="1"/>
  <c r="AN30" i="74" s="1"/>
  <c r="AO30" i="74" s="1"/>
  <c r="AP30" i="74" s="1"/>
  <c r="AQ30" i="74" s="1"/>
  <c r="AR30" i="74" s="1"/>
  <c r="AS30" i="74" s="1"/>
  <c r="AT30" i="74" s="1"/>
  <c r="AU30" i="74" s="1"/>
  <c r="AV30" i="74" s="1"/>
  <c r="AW30" i="74" s="1"/>
  <c r="AX30" i="74" s="1"/>
  <c r="AY30" i="74" s="1"/>
  <c r="AZ30" i="74" s="1"/>
  <c r="BA30" i="74" s="1"/>
  <c r="AC15" i="74"/>
  <c r="AD15" i="74" s="1"/>
  <c r="AE36" i="74"/>
  <c r="AG36" i="74" s="1"/>
  <c r="AH36" i="74" s="1"/>
  <c r="AI36" i="74" s="1"/>
  <c r="AJ36" i="74" s="1"/>
  <c r="AK36" i="74" s="1"/>
  <c r="AL36" i="74" s="1"/>
  <c r="AM36" i="74" s="1"/>
  <c r="AN36" i="74" s="1"/>
  <c r="AO36" i="74" s="1"/>
  <c r="AP36" i="74" s="1"/>
  <c r="AQ36" i="74" s="1"/>
  <c r="AR36" i="74" s="1"/>
  <c r="AS36" i="74" s="1"/>
  <c r="AT36" i="74" s="1"/>
  <c r="AU36" i="74" s="1"/>
  <c r="AV36" i="74" s="1"/>
  <c r="AW36" i="74" s="1"/>
  <c r="AX36" i="74" s="1"/>
  <c r="AY36" i="74" s="1"/>
  <c r="AZ36" i="74" s="1"/>
  <c r="BA36" i="74" s="1"/>
  <c r="AF37" i="74"/>
  <c r="AE52" i="74"/>
  <c r="AF53" i="74"/>
  <c r="AF29" i="74"/>
  <c r="AE76" i="74"/>
  <c r="AF77" i="74"/>
  <c r="AE84" i="74"/>
  <c r="AF45" i="74"/>
  <c r="AE44" i="74"/>
  <c r="T16" i="74"/>
  <c r="T17" i="74" s="1"/>
  <c r="T18" i="74" s="1"/>
  <c r="T19" i="74" s="1"/>
  <c r="T20" i="74" s="1"/>
  <c r="AC16" i="74"/>
  <c r="AF61" i="74"/>
  <c r="AE60" i="74"/>
  <c r="AF69" i="74"/>
  <c r="AE68" i="74"/>
  <c r="AG31" i="74" l="1"/>
  <c r="AH31" i="74" s="1"/>
  <c r="AI31" i="74" s="1"/>
  <c r="AJ31" i="74" s="1"/>
  <c r="AK31" i="74" s="1"/>
  <c r="AL31" i="74" s="1"/>
  <c r="AM31" i="74" s="1"/>
  <c r="AN31" i="74" s="1"/>
  <c r="AO31" i="74" s="1"/>
  <c r="AP31" i="74" s="1"/>
  <c r="AQ31" i="74" s="1"/>
  <c r="AR31" i="74" s="1"/>
  <c r="AS31" i="74" s="1"/>
  <c r="AT31" i="74" s="1"/>
  <c r="AU31" i="74" s="1"/>
  <c r="AV31" i="74" s="1"/>
  <c r="AW31" i="74" s="1"/>
  <c r="AX31" i="74" s="1"/>
  <c r="AY31" i="74" s="1"/>
  <c r="AZ31" i="74" s="1"/>
  <c r="BA31" i="74" s="1"/>
  <c r="AG37" i="74"/>
  <c r="AH37" i="74" s="1"/>
  <c r="AI37" i="74" s="1"/>
  <c r="AJ37" i="74" s="1"/>
  <c r="AK37" i="74" s="1"/>
  <c r="AL37" i="74" s="1"/>
  <c r="AM37" i="74" s="1"/>
  <c r="AN37" i="74" s="1"/>
  <c r="AO37" i="74" s="1"/>
  <c r="AP37" i="74" s="1"/>
  <c r="AQ37" i="74" s="1"/>
  <c r="AR37" i="74" s="1"/>
  <c r="AS37" i="74" s="1"/>
  <c r="AT37" i="74" s="1"/>
  <c r="AU37" i="74" s="1"/>
  <c r="AV37" i="74" s="1"/>
  <c r="AW37" i="74" s="1"/>
  <c r="AX37" i="74" s="1"/>
  <c r="AY37" i="74" s="1"/>
  <c r="AZ37" i="74" s="1"/>
  <c r="BA37" i="74" s="1"/>
  <c r="T21" i="74"/>
  <c r="M21" i="74" s="1"/>
  <c r="M20" i="74"/>
  <c r="AF68" i="74"/>
  <c r="AE67" i="74"/>
  <c r="AF60" i="74"/>
  <c r="AE59" i="74"/>
  <c r="AD16" i="74"/>
  <c r="AC17" i="74"/>
  <c r="AE43" i="74"/>
  <c r="AG43" i="74" s="1"/>
  <c r="AH43" i="74" s="1"/>
  <c r="AI43" i="74" s="1"/>
  <c r="AJ43" i="74" s="1"/>
  <c r="AK43" i="74" s="1"/>
  <c r="AL43" i="74" s="1"/>
  <c r="AM43" i="74" s="1"/>
  <c r="AN43" i="74" s="1"/>
  <c r="AO43" i="74" s="1"/>
  <c r="AP43" i="74" s="1"/>
  <c r="AQ43" i="74" s="1"/>
  <c r="AR43" i="74" s="1"/>
  <c r="AS43" i="74" s="1"/>
  <c r="AT43" i="74" s="1"/>
  <c r="AU43" i="74" s="1"/>
  <c r="AV43" i="74" s="1"/>
  <c r="AW43" i="74" s="1"/>
  <c r="AX43" i="74" s="1"/>
  <c r="AY43" i="74" s="1"/>
  <c r="AZ43" i="74" s="1"/>
  <c r="BA43" i="74" s="1"/>
  <c r="AF44" i="74"/>
  <c r="AF84" i="74"/>
  <c r="AE83" i="74"/>
  <c r="AE91" i="74"/>
  <c r="AE75" i="74"/>
  <c r="AF76" i="74"/>
  <c r="AF52" i="74"/>
  <c r="AE51" i="74"/>
  <c r="AF36" i="74"/>
  <c r="AG38" i="74" l="1"/>
  <c r="AH38" i="74" s="1"/>
  <c r="AI38" i="74" s="1"/>
  <c r="AJ38" i="74" s="1"/>
  <c r="AK38" i="74" s="1"/>
  <c r="AL38" i="74" s="1"/>
  <c r="AM38" i="74" s="1"/>
  <c r="AN38" i="74" s="1"/>
  <c r="AO38" i="74" s="1"/>
  <c r="AP38" i="74" s="1"/>
  <c r="AQ38" i="74" s="1"/>
  <c r="AR38" i="74" s="1"/>
  <c r="AS38" i="74" s="1"/>
  <c r="AT38" i="74" s="1"/>
  <c r="AU38" i="74" s="1"/>
  <c r="AV38" i="74" s="1"/>
  <c r="AW38" i="74" s="1"/>
  <c r="AX38" i="74" s="1"/>
  <c r="AY38" i="74" s="1"/>
  <c r="AZ38" i="74" s="1"/>
  <c r="BA38" i="74" s="1"/>
  <c r="AG32" i="74"/>
  <c r="AH32" i="74" s="1"/>
  <c r="AI32" i="74" s="1"/>
  <c r="AJ32" i="74" s="1"/>
  <c r="AK32" i="74" s="1"/>
  <c r="AL32" i="74" s="1"/>
  <c r="AM32" i="74" s="1"/>
  <c r="AN32" i="74" s="1"/>
  <c r="AO32" i="74" s="1"/>
  <c r="AP32" i="74" s="1"/>
  <c r="AQ32" i="74" s="1"/>
  <c r="AR32" i="74" s="1"/>
  <c r="AS32" i="74" s="1"/>
  <c r="AT32" i="74" s="1"/>
  <c r="AU32" i="74" s="1"/>
  <c r="AV32" i="74" s="1"/>
  <c r="AW32" i="74" s="1"/>
  <c r="AX32" i="74" s="1"/>
  <c r="AY32" i="74" s="1"/>
  <c r="AZ32" i="74" s="1"/>
  <c r="BA32" i="74" s="1"/>
  <c r="AG44" i="74"/>
  <c r="AH44" i="74" s="1"/>
  <c r="AI44" i="74" s="1"/>
  <c r="AJ44" i="74" s="1"/>
  <c r="AK44" i="74" s="1"/>
  <c r="AL44" i="74" s="1"/>
  <c r="AM44" i="74" s="1"/>
  <c r="AN44" i="74" s="1"/>
  <c r="AO44" i="74" s="1"/>
  <c r="AP44" i="74" s="1"/>
  <c r="AQ44" i="74" s="1"/>
  <c r="AR44" i="74" s="1"/>
  <c r="AS44" i="74" s="1"/>
  <c r="AT44" i="74" s="1"/>
  <c r="AU44" i="74" s="1"/>
  <c r="AV44" i="74" s="1"/>
  <c r="AW44" i="74" s="1"/>
  <c r="AX44" i="74" s="1"/>
  <c r="AY44" i="74" s="1"/>
  <c r="AZ44" i="74" s="1"/>
  <c r="BA44" i="74" s="1"/>
  <c r="T22" i="74"/>
  <c r="T23" i="74" s="1"/>
  <c r="T24" i="74" s="1"/>
  <c r="T25" i="74" s="1"/>
  <c r="T26" i="74" s="1"/>
  <c r="T27" i="74" s="1"/>
  <c r="T28" i="74" s="1"/>
  <c r="AF51" i="74"/>
  <c r="AE50" i="74"/>
  <c r="AG50" i="74" s="1"/>
  <c r="AH50" i="74" s="1"/>
  <c r="AI50" i="74" s="1"/>
  <c r="AJ50" i="74" s="1"/>
  <c r="AK50" i="74" s="1"/>
  <c r="AL50" i="74" s="1"/>
  <c r="AM50" i="74" s="1"/>
  <c r="AN50" i="74" s="1"/>
  <c r="AO50" i="74" s="1"/>
  <c r="AP50" i="74" s="1"/>
  <c r="AQ50" i="74" s="1"/>
  <c r="AR50" i="74" s="1"/>
  <c r="AS50" i="74" s="1"/>
  <c r="AT50" i="74" s="1"/>
  <c r="AU50" i="74" s="1"/>
  <c r="AV50" i="74" s="1"/>
  <c r="AW50" i="74" s="1"/>
  <c r="AX50" i="74" s="1"/>
  <c r="AY50" i="74" s="1"/>
  <c r="AZ50" i="74" s="1"/>
  <c r="BA50" i="74" s="1"/>
  <c r="M27" i="74"/>
  <c r="AF91" i="74"/>
  <c r="AE90" i="74"/>
  <c r="AE98" i="74"/>
  <c r="AD17" i="74"/>
  <c r="AC18" i="74"/>
  <c r="AE58" i="74"/>
  <c r="AF59" i="74"/>
  <c r="AE66" i="74"/>
  <c r="AF67" i="74"/>
  <c r="AF75" i="74"/>
  <c r="AE74" i="74"/>
  <c r="AF83" i="74"/>
  <c r="AE82" i="74"/>
  <c r="AF43" i="74"/>
  <c r="AG33" i="74" l="1"/>
  <c r="AH33" i="74" s="1"/>
  <c r="AI33" i="74" s="1"/>
  <c r="AJ33" i="74" s="1"/>
  <c r="AK33" i="74" s="1"/>
  <c r="AL33" i="74" s="1"/>
  <c r="AM33" i="74" s="1"/>
  <c r="AN33" i="74" s="1"/>
  <c r="AO33" i="74" s="1"/>
  <c r="AP33" i="74" s="1"/>
  <c r="AQ33" i="74" s="1"/>
  <c r="AR33" i="74" s="1"/>
  <c r="AS33" i="74" s="1"/>
  <c r="AT33" i="74" s="1"/>
  <c r="AU33" i="74" s="1"/>
  <c r="AV33" i="74" s="1"/>
  <c r="AW33" i="74" s="1"/>
  <c r="AX33" i="74" s="1"/>
  <c r="AY33" i="74" s="1"/>
  <c r="AZ33" i="74" s="1"/>
  <c r="BA33" i="74" s="1"/>
  <c r="AG39" i="74"/>
  <c r="AH39" i="74" s="1"/>
  <c r="AI39" i="74" s="1"/>
  <c r="AJ39" i="74" s="1"/>
  <c r="AK39" i="74" s="1"/>
  <c r="AL39" i="74" s="1"/>
  <c r="AM39" i="74" s="1"/>
  <c r="AN39" i="74" s="1"/>
  <c r="AO39" i="74" s="1"/>
  <c r="AP39" i="74" s="1"/>
  <c r="AQ39" i="74" s="1"/>
  <c r="AR39" i="74" s="1"/>
  <c r="AS39" i="74" s="1"/>
  <c r="AT39" i="74" s="1"/>
  <c r="AU39" i="74" s="1"/>
  <c r="AV39" i="74" s="1"/>
  <c r="AW39" i="74" s="1"/>
  <c r="AX39" i="74" s="1"/>
  <c r="AY39" i="74" s="1"/>
  <c r="AZ39" i="74" s="1"/>
  <c r="BA39" i="74" s="1"/>
  <c r="AG45" i="74"/>
  <c r="AH45" i="74" s="1"/>
  <c r="AI45" i="74" s="1"/>
  <c r="AJ45" i="74" s="1"/>
  <c r="AK45" i="74" s="1"/>
  <c r="AL45" i="74" s="1"/>
  <c r="AM45" i="74" s="1"/>
  <c r="AN45" i="74" s="1"/>
  <c r="AO45" i="74" s="1"/>
  <c r="AP45" i="74" s="1"/>
  <c r="AQ45" i="74" s="1"/>
  <c r="AR45" i="74" s="1"/>
  <c r="AS45" i="74" s="1"/>
  <c r="AT45" i="74" s="1"/>
  <c r="AU45" i="74" s="1"/>
  <c r="AV45" i="74" s="1"/>
  <c r="AW45" i="74" s="1"/>
  <c r="AX45" i="74" s="1"/>
  <c r="AY45" i="74" s="1"/>
  <c r="AZ45" i="74" s="1"/>
  <c r="BA45" i="74" s="1"/>
  <c r="AG51" i="74"/>
  <c r="AH51" i="74" s="1"/>
  <c r="AI51" i="74" s="1"/>
  <c r="AJ51" i="74" s="1"/>
  <c r="AK51" i="74" s="1"/>
  <c r="AL51" i="74" s="1"/>
  <c r="AM51" i="74" s="1"/>
  <c r="AN51" i="74" s="1"/>
  <c r="AO51" i="74" s="1"/>
  <c r="AP51" i="74" s="1"/>
  <c r="AQ51" i="74" s="1"/>
  <c r="AR51" i="74" s="1"/>
  <c r="AS51" i="74" s="1"/>
  <c r="AT51" i="74" s="1"/>
  <c r="AU51" i="74" s="1"/>
  <c r="AV51" i="74" s="1"/>
  <c r="AW51" i="74" s="1"/>
  <c r="AX51" i="74" s="1"/>
  <c r="AY51" i="74" s="1"/>
  <c r="AZ51" i="74" s="1"/>
  <c r="BA51" i="74" s="1"/>
  <c r="AD18" i="74"/>
  <c r="AC19" i="74"/>
  <c r="AE97" i="74"/>
  <c r="AF98" i="74"/>
  <c r="AE105" i="74"/>
  <c r="AF50" i="74"/>
  <c r="AF82" i="74"/>
  <c r="AE81" i="74"/>
  <c r="AE73" i="74"/>
  <c r="AF74" i="74"/>
  <c r="AF66" i="74"/>
  <c r="AE65" i="74"/>
  <c r="AE57" i="74"/>
  <c r="AG57" i="74" s="1"/>
  <c r="AH57" i="74" s="1"/>
  <c r="AI57" i="74" s="1"/>
  <c r="AJ57" i="74" s="1"/>
  <c r="AK57" i="74" s="1"/>
  <c r="AL57" i="74" s="1"/>
  <c r="AM57" i="74" s="1"/>
  <c r="AN57" i="74" s="1"/>
  <c r="AO57" i="74" s="1"/>
  <c r="AP57" i="74" s="1"/>
  <c r="AQ57" i="74" s="1"/>
  <c r="AR57" i="74" s="1"/>
  <c r="AS57" i="74" s="1"/>
  <c r="AT57" i="74" s="1"/>
  <c r="AU57" i="74" s="1"/>
  <c r="AV57" i="74" s="1"/>
  <c r="AW57" i="74" s="1"/>
  <c r="AX57" i="74" s="1"/>
  <c r="AY57" i="74" s="1"/>
  <c r="AZ57" i="74" s="1"/>
  <c r="BA57" i="74" s="1"/>
  <c r="AF58" i="74"/>
  <c r="AF90" i="74"/>
  <c r="AE89" i="74"/>
  <c r="M28" i="74"/>
  <c r="T29" i="74"/>
  <c r="T30" i="74" s="1"/>
  <c r="T31" i="74" s="1"/>
  <c r="T32" i="74" s="1"/>
  <c r="T33" i="74" s="1"/>
  <c r="T34" i="74" s="1"/>
  <c r="AG46" i="74" l="1"/>
  <c r="AH46" i="74" s="1"/>
  <c r="AI46" i="74" s="1"/>
  <c r="AJ46" i="74" s="1"/>
  <c r="AK46" i="74" s="1"/>
  <c r="AL46" i="74" s="1"/>
  <c r="AM46" i="74" s="1"/>
  <c r="AN46" i="74" s="1"/>
  <c r="AO46" i="74" s="1"/>
  <c r="AP46" i="74" s="1"/>
  <c r="AQ46" i="74" s="1"/>
  <c r="AR46" i="74" s="1"/>
  <c r="AS46" i="74" s="1"/>
  <c r="AT46" i="74" s="1"/>
  <c r="AU46" i="74" s="1"/>
  <c r="AV46" i="74" s="1"/>
  <c r="AW46" i="74" s="1"/>
  <c r="AX46" i="74" s="1"/>
  <c r="AY46" i="74" s="1"/>
  <c r="AZ46" i="74" s="1"/>
  <c r="BA46" i="74" s="1"/>
  <c r="AG58" i="74"/>
  <c r="AH58" i="74" s="1"/>
  <c r="AI58" i="74" s="1"/>
  <c r="AJ58" i="74" s="1"/>
  <c r="AK58" i="74" s="1"/>
  <c r="AL58" i="74" s="1"/>
  <c r="AM58" i="74" s="1"/>
  <c r="AN58" i="74" s="1"/>
  <c r="AO58" i="74" s="1"/>
  <c r="AP58" i="74" s="1"/>
  <c r="AQ58" i="74" s="1"/>
  <c r="AR58" i="74" s="1"/>
  <c r="AS58" i="74" s="1"/>
  <c r="AT58" i="74" s="1"/>
  <c r="AU58" i="74" s="1"/>
  <c r="AV58" i="74" s="1"/>
  <c r="AW58" i="74" s="1"/>
  <c r="AX58" i="74" s="1"/>
  <c r="AY58" i="74" s="1"/>
  <c r="AZ58" i="74" s="1"/>
  <c r="BA58" i="74" s="1"/>
  <c r="AG52" i="74"/>
  <c r="AH52" i="74" s="1"/>
  <c r="AI52" i="74" s="1"/>
  <c r="AJ52" i="74" s="1"/>
  <c r="AK52" i="74" s="1"/>
  <c r="AL52" i="74" s="1"/>
  <c r="AM52" i="74" s="1"/>
  <c r="AN52" i="74" s="1"/>
  <c r="AO52" i="74" s="1"/>
  <c r="AP52" i="74" s="1"/>
  <c r="AQ52" i="74" s="1"/>
  <c r="AR52" i="74" s="1"/>
  <c r="AS52" i="74" s="1"/>
  <c r="AT52" i="74" s="1"/>
  <c r="AU52" i="74" s="1"/>
  <c r="AV52" i="74" s="1"/>
  <c r="AW52" i="74" s="1"/>
  <c r="AX52" i="74" s="1"/>
  <c r="AY52" i="74" s="1"/>
  <c r="AZ52" i="74" s="1"/>
  <c r="BA52" i="74" s="1"/>
  <c r="AG40" i="74"/>
  <c r="AH40" i="74" s="1"/>
  <c r="AI40" i="74" s="1"/>
  <c r="AJ40" i="74" s="1"/>
  <c r="AK40" i="74" s="1"/>
  <c r="AL40" i="74" s="1"/>
  <c r="AM40" i="74" s="1"/>
  <c r="AN40" i="74" s="1"/>
  <c r="AO40" i="74" s="1"/>
  <c r="AP40" i="74" s="1"/>
  <c r="AQ40" i="74" s="1"/>
  <c r="AR40" i="74" s="1"/>
  <c r="AS40" i="74" s="1"/>
  <c r="AT40" i="74" s="1"/>
  <c r="AU40" i="74" s="1"/>
  <c r="AV40" i="74" s="1"/>
  <c r="AW40" i="74" s="1"/>
  <c r="AX40" i="74" s="1"/>
  <c r="AY40" i="74" s="1"/>
  <c r="AZ40" i="74" s="1"/>
  <c r="BA40" i="74" s="1"/>
  <c r="AG34" i="74"/>
  <c r="AH34" i="74" s="1"/>
  <c r="AI34" i="74" s="1"/>
  <c r="AJ34" i="74" s="1"/>
  <c r="AK34" i="74" s="1"/>
  <c r="AL34" i="74" s="1"/>
  <c r="AM34" i="74" s="1"/>
  <c r="AN34" i="74" s="1"/>
  <c r="AO34" i="74" s="1"/>
  <c r="AP34" i="74" s="1"/>
  <c r="AQ34" i="74" s="1"/>
  <c r="AR34" i="74" s="1"/>
  <c r="AS34" i="74" s="1"/>
  <c r="AT34" i="74" s="1"/>
  <c r="AU34" i="74" s="1"/>
  <c r="AV34" i="74" s="1"/>
  <c r="AW34" i="74" s="1"/>
  <c r="AX34" i="74" s="1"/>
  <c r="AY34" i="74" s="1"/>
  <c r="AZ34" i="74" s="1"/>
  <c r="BA34" i="74" s="1"/>
  <c r="T35" i="74"/>
  <c r="M34" i="74"/>
  <c r="AF89" i="74"/>
  <c r="AE88" i="74"/>
  <c r="AF57" i="74"/>
  <c r="AE80" i="74"/>
  <c r="AF81" i="74"/>
  <c r="AF105" i="74"/>
  <c r="AE104" i="74"/>
  <c r="AE112" i="74"/>
  <c r="AE96" i="74"/>
  <c r="AF97" i="74"/>
  <c r="AD19" i="74"/>
  <c r="AC20" i="74"/>
  <c r="AE64" i="74"/>
  <c r="AG64" i="74" s="1"/>
  <c r="AH64" i="74" s="1"/>
  <c r="AI64" i="74" s="1"/>
  <c r="AJ64" i="74" s="1"/>
  <c r="AK64" i="74" s="1"/>
  <c r="AL64" i="74" s="1"/>
  <c r="AM64" i="74" s="1"/>
  <c r="AN64" i="74" s="1"/>
  <c r="AO64" i="74" s="1"/>
  <c r="AP64" i="74" s="1"/>
  <c r="AQ64" i="74" s="1"/>
  <c r="AR64" i="74" s="1"/>
  <c r="AS64" i="74" s="1"/>
  <c r="AT64" i="74" s="1"/>
  <c r="AU64" i="74" s="1"/>
  <c r="AV64" i="74" s="1"/>
  <c r="AW64" i="74" s="1"/>
  <c r="AX64" i="74" s="1"/>
  <c r="AY64" i="74" s="1"/>
  <c r="AZ64" i="74" s="1"/>
  <c r="BA64" i="74" s="1"/>
  <c r="AF65" i="74"/>
  <c r="AF73" i="74"/>
  <c r="AE72" i="74"/>
  <c r="AG65" i="74" l="1"/>
  <c r="AH65" i="74" s="1"/>
  <c r="AI65" i="74" s="1"/>
  <c r="AJ65" i="74" s="1"/>
  <c r="AK65" i="74" s="1"/>
  <c r="AL65" i="74" s="1"/>
  <c r="AM65" i="74" s="1"/>
  <c r="AN65" i="74" s="1"/>
  <c r="AO65" i="74" s="1"/>
  <c r="AP65" i="74" s="1"/>
  <c r="AQ65" i="74" s="1"/>
  <c r="AR65" i="74" s="1"/>
  <c r="AS65" i="74" s="1"/>
  <c r="AT65" i="74" s="1"/>
  <c r="AU65" i="74" s="1"/>
  <c r="AV65" i="74" s="1"/>
  <c r="AW65" i="74" s="1"/>
  <c r="AX65" i="74" s="1"/>
  <c r="AY65" i="74" s="1"/>
  <c r="AZ65" i="74" s="1"/>
  <c r="BA65" i="74" s="1"/>
  <c r="AG47" i="74"/>
  <c r="AH47" i="74" s="1"/>
  <c r="AI47" i="74" s="1"/>
  <c r="AJ47" i="74" s="1"/>
  <c r="AK47" i="74" s="1"/>
  <c r="AL47" i="74" s="1"/>
  <c r="AM47" i="74" s="1"/>
  <c r="AN47" i="74" s="1"/>
  <c r="AO47" i="74" s="1"/>
  <c r="AP47" i="74" s="1"/>
  <c r="AQ47" i="74" s="1"/>
  <c r="AR47" i="74" s="1"/>
  <c r="AS47" i="74" s="1"/>
  <c r="AT47" i="74" s="1"/>
  <c r="AU47" i="74" s="1"/>
  <c r="AV47" i="74" s="1"/>
  <c r="AW47" i="74" s="1"/>
  <c r="AX47" i="74" s="1"/>
  <c r="AY47" i="74" s="1"/>
  <c r="AZ47" i="74" s="1"/>
  <c r="BA47" i="74" s="1"/>
  <c r="AG35" i="74"/>
  <c r="AH35" i="74" s="1"/>
  <c r="AI35" i="74" s="1"/>
  <c r="AJ35" i="74" s="1"/>
  <c r="AK35" i="74" s="1"/>
  <c r="AL35" i="74" s="1"/>
  <c r="AM35" i="74" s="1"/>
  <c r="AN35" i="74" s="1"/>
  <c r="AO35" i="74" s="1"/>
  <c r="AP35" i="74" s="1"/>
  <c r="AQ35" i="74" s="1"/>
  <c r="AR35" i="74" s="1"/>
  <c r="AS35" i="74" s="1"/>
  <c r="AT35" i="74" s="1"/>
  <c r="AU35" i="74" s="1"/>
  <c r="AV35" i="74" s="1"/>
  <c r="AW35" i="74" s="1"/>
  <c r="AX35" i="74" s="1"/>
  <c r="AY35" i="74" s="1"/>
  <c r="AZ35" i="74" s="1"/>
  <c r="BA35" i="74" s="1"/>
  <c r="AG41" i="74"/>
  <c r="AH41" i="74" s="1"/>
  <c r="AI41" i="74" s="1"/>
  <c r="AJ41" i="74" s="1"/>
  <c r="AK41" i="74" s="1"/>
  <c r="AL41" i="74" s="1"/>
  <c r="AM41" i="74" s="1"/>
  <c r="AN41" i="74" s="1"/>
  <c r="AO41" i="74" s="1"/>
  <c r="AP41" i="74" s="1"/>
  <c r="AQ41" i="74" s="1"/>
  <c r="AR41" i="74" s="1"/>
  <c r="AS41" i="74" s="1"/>
  <c r="AT41" i="74" s="1"/>
  <c r="AU41" i="74" s="1"/>
  <c r="AV41" i="74" s="1"/>
  <c r="AW41" i="74" s="1"/>
  <c r="AX41" i="74" s="1"/>
  <c r="AY41" i="74" s="1"/>
  <c r="AZ41" i="74" s="1"/>
  <c r="BA41" i="74" s="1"/>
  <c r="AG53" i="74"/>
  <c r="AH53" i="74" s="1"/>
  <c r="AI53" i="74" s="1"/>
  <c r="AJ53" i="74" s="1"/>
  <c r="AK53" i="74" s="1"/>
  <c r="AL53" i="74" s="1"/>
  <c r="AM53" i="74" s="1"/>
  <c r="AN53" i="74" s="1"/>
  <c r="AO53" i="74" s="1"/>
  <c r="AP53" i="74" s="1"/>
  <c r="AQ53" i="74" s="1"/>
  <c r="AR53" i="74" s="1"/>
  <c r="AS53" i="74" s="1"/>
  <c r="AT53" i="74" s="1"/>
  <c r="AU53" i="74" s="1"/>
  <c r="AV53" i="74" s="1"/>
  <c r="AW53" i="74" s="1"/>
  <c r="AX53" i="74" s="1"/>
  <c r="AY53" i="74" s="1"/>
  <c r="AZ53" i="74" s="1"/>
  <c r="BA53" i="74" s="1"/>
  <c r="AG59" i="74"/>
  <c r="AH59" i="74" s="1"/>
  <c r="AI59" i="74" s="1"/>
  <c r="AJ59" i="74" s="1"/>
  <c r="AK59" i="74" s="1"/>
  <c r="AL59" i="74" s="1"/>
  <c r="AM59" i="74" s="1"/>
  <c r="AN59" i="74" s="1"/>
  <c r="AO59" i="74" s="1"/>
  <c r="AP59" i="74" s="1"/>
  <c r="AQ59" i="74" s="1"/>
  <c r="AR59" i="74" s="1"/>
  <c r="AS59" i="74" s="1"/>
  <c r="AT59" i="74" s="1"/>
  <c r="AU59" i="74" s="1"/>
  <c r="AV59" i="74" s="1"/>
  <c r="AW59" i="74" s="1"/>
  <c r="AX59" i="74" s="1"/>
  <c r="AY59" i="74" s="1"/>
  <c r="AZ59" i="74" s="1"/>
  <c r="BA59" i="74" s="1"/>
  <c r="T36" i="74"/>
  <c r="T37" i="74" s="1"/>
  <c r="T38" i="74" s="1"/>
  <c r="T39" i="74" s="1"/>
  <c r="T40" i="74" s="1"/>
  <c r="T41" i="74" s="1"/>
  <c r="M35" i="74"/>
  <c r="AD20" i="74"/>
  <c r="AC21" i="74"/>
  <c r="AE87" i="74"/>
  <c r="AF88" i="74"/>
  <c r="AE71" i="74"/>
  <c r="AG71" i="74" s="1"/>
  <c r="AH71" i="74" s="1"/>
  <c r="AI71" i="74" s="1"/>
  <c r="AJ71" i="74" s="1"/>
  <c r="AK71" i="74" s="1"/>
  <c r="AL71" i="74" s="1"/>
  <c r="AM71" i="74" s="1"/>
  <c r="AN71" i="74" s="1"/>
  <c r="AO71" i="74" s="1"/>
  <c r="AP71" i="74" s="1"/>
  <c r="AQ71" i="74" s="1"/>
  <c r="AR71" i="74" s="1"/>
  <c r="AS71" i="74" s="1"/>
  <c r="AT71" i="74" s="1"/>
  <c r="AU71" i="74" s="1"/>
  <c r="AV71" i="74" s="1"/>
  <c r="AW71" i="74" s="1"/>
  <c r="AX71" i="74" s="1"/>
  <c r="AY71" i="74" s="1"/>
  <c r="AZ71" i="74" s="1"/>
  <c r="BA71" i="74" s="1"/>
  <c r="AF72" i="74"/>
  <c r="AE111" i="74"/>
  <c r="AF112" i="74"/>
  <c r="AE119" i="74"/>
  <c r="AF64" i="74"/>
  <c r="AF96" i="74"/>
  <c r="AE95" i="74"/>
  <c r="AF104" i="74"/>
  <c r="AE103" i="74"/>
  <c r="AF80" i="74"/>
  <c r="AE79" i="74"/>
  <c r="AG72" i="74" l="1"/>
  <c r="AH72" i="74" s="1"/>
  <c r="AI72" i="74" s="1"/>
  <c r="AJ72" i="74" s="1"/>
  <c r="AK72" i="74" s="1"/>
  <c r="AL72" i="74" s="1"/>
  <c r="AM72" i="74" s="1"/>
  <c r="AN72" i="74" s="1"/>
  <c r="AO72" i="74" s="1"/>
  <c r="AP72" i="74" s="1"/>
  <c r="AQ72" i="74" s="1"/>
  <c r="AR72" i="74" s="1"/>
  <c r="AS72" i="74" s="1"/>
  <c r="AT72" i="74" s="1"/>
  <c r="AU72" i="74" s="1"/>
  <c r="AV72" i="74" s="1"/>
  <c r="AW72" i="74" s="1"/>
  <c r="AX72" i="74" s="1"/>
  <c r="AY72" i="74" s="1"/>
  <c r="AZ72" i="74" s="1"/>
  <c r="BA72" i="74" s="1"/>
  <c r="AG60" i="74"/>
  <c r="AH60" i="74" s="1"/>
  <c r="AI60" i="74" s="1"/>
  <c r="AJ60" i="74" s="1"/>
  <c r="AK60" i="74" s="1"/>
  <c r="AL60" i="74" s="1"/>
  <c r="AM60" i="74" s="1"/>
  <c r="AN60" i="74" s="1"/>
  <c r="AO60" i="74" s="1"/>
  <c r="AP60" i="74" s="1"/>
  <c r="AQ60" i="74" s="1"/>
  <c r="AR60" i="74" s="1"/>
  <c r="AS60" i="74" s="1"/>
  <c r="AT60" i="74" s="1"/>
  <c r="AU60" i="74" s="1"/>
  <c r="AV60" i="74" s="1"/>
  <c r="AW60" i="74" s="1"/>
  <c r="AX60" i="74" s="1"/>
  <c r="AY60" i="74" s="1"/>
  <c r="AZ60" i="74" s="1"/>
  <c r="BA60" i="74" s="1"/>
  <c r="AG54" i="74"/>
  <c r="AH54" i="74" s="1"/>
  <c r="AI54" i="74" s="1"/>
  <c r="AJ54" i="74" s="1"/>
  <c r="AK54" i="74" s="1"/>
  <c r="AL54" i="74" s="1"/>
  <c r="AM54" i="74" s="1"/>
  <c r="AN54" i="74" s="1"/>
  <c r="AO54" i="74" s="1"/>
  <c r="AP54" i="74" s="1"/>
  <c r="AQ54" i="74" s="1"/>
  <c r="AR54" i="74" s="1"/>
  <c r="AS54" i="74" s="1"/>
  <c r="AT54" i="74" s="1"/>
  <c r="AU54" i="74" s="1"/>
  <c r="AV54" i="74" s="1"/>
  <c r="AW54" i="74" s="1"/>
  <c r="AX54" i="74" s="1"/>
  <c r="AY54" i="74" s="1"/>
  <c r="AZ54" i="74" s="1"/>
  <c r="BA54" i="74" s="1"/>
  <c r="AG42" i="74"/>
  <c r="AH42" i="74" s="1"/>
  <c r="AI42" i="74" s="1"/>
  <c r="AJ42" i="74" s="1"/>
  <c r="AK42" i="74" s="1"/>
  <c r="AL42" i="74" s="1"/>
  <c r="AM42" i="74" s="1"/>
  <c r="AN42" i="74" s="1"/>
  <c r="AO42" i="74" s="1"/>
  <c r="AP42" i="74" s="1"/>
  <c r="AQ42" i="74" s="1"/>
  <c r="AR42" i="74" s="1"/>
  <c r="AS42" i="74" s="1"/>
  <c r="AT42" i="74" s="1"/>
  <c r="AU42" i="74" s="1"/>
  <c r="AV42" i="74" s="1"/>
  <c r="AW42" i="74" s="1"/>
  <c r="AX42" i="74" s="1"/>
  <c r="AY42" i="74" s="1"/>
  <c r="AZ42" i="74" s="1"/>
  <c r="BA42" i="74" s="1"/>
  <c r="AG48" i="74"/>
  <c r="AH48" i="74" s="1"/>
  <c r="AI48" i="74" s="1"/>
  <c r="AJ48" i="74" s="1"/>
  <c r="AK48" i="74" s="1"/>
  <c r="AL48" i="74" s="1"/>
  <c r="AM48" i="74" s="1"/>
  <c r="AN48" i="74" s="1"/>
  <c r="AO48" i="74" s="1"/>
  <c r="AP48" i="74" s="1"/>
  <c r="AQ48" i="74" s="1"/>
  <c r="AR48" i="74" s="1"/>
  <c r="AS48" i="74" s="1"/>
  <c r="AT48" i="74" s="1"/>
  <c r="AU48" i="74" s="1"/>
  <c r="AV48" i="74" s="1"/>
  <c r="AW48" i="74" s="1"/>
  <c r="AX48" i="74" s="1"/>
  <c r="AY48" i="74" s="1"/>
  <c r="AZ48" i="74" s="1"/>
  <c r="BA48" i="74" s="1"/>
  <c r="AG66" i="74"/>
  <c r="AH66" i="74" s="1"/>
  <c r="AI66" i="74" s="1"/>
  <c r="AJ66" i="74" s="1"/>
  <c r="AK66" i="74" s="1"/>
  <c r="AL66" i="74" s="1"/>
  <c r="AM66" i="74" s="1"/>
  <c r="AN66" i="74" s="1"/>
  <c r="AO66" i="74" s="1"/>
  <c r="AP66" i="74" s="1"/>
  <c r="AQ66" i="74" s="1"/>
  <c r="AR66" i="74" s="1"/>
  <c r="AS66" i="74" s="1"/>
  <c r="AT66" i="74" s="1"/>
  <c r="AU66" i="74" s="1"/>
  <c r="AV66" i="74" s="1"/>
  <c r="AW66" i="74" s="1"/>
  <c r="AX66" i="74" s="1"/>
  <c r="AY66" i="74" s="1"/>
  <c r="AZ66" i="74" s="1"/>
  <c r="BA66" i="74" s="1"/>
  <c r="T42" i="74"/>
  <c r="M41" i="74"/>
  <c r="AF119" i="74"/>
  <c r="AE118" i="74"/>
  <c r="AE126" i="74"/>
  <c r="AE110" i="74"/>
  <c r="AF111" i="74"/>
  <c r="AF71" i="74"/>
  <c r="AF87" i="74"/>
  <c r="AE86" i="74"/>
  <c r="AD21" i="74"/>
  <c r="AC22" i="74"/>
  <c r="AE78" i="74"/>
  <c r="AG78" i="74" s="1"/>
  <c r="AH78" i="74" s="1"/>
  <c r="AI78" i="74" s="1"/>
  <c r="AJ78" i="74" s="1"/>
  <c r="AK78" i="74" s="1"/>
  <c r="AL78" i="74" s="1"/>
  <c r="AM78" i="74" s="1"/>
  <c r="AN78" i="74" s="1"/>
  <c r="AO78" i="74" s="1"/>
  <c r="AP78" i="74" s="1"/>
  <c r="AQ78" i="74" s="1"/>
  <c r="AR78" i="74" s="1"/>
  <c r="AS78" i="74" s="1"/>
  <c r="AT78" i="74" s="1"/>
  <c r="AU78" i="74" s="1"/>
  <c r="AV78" i="74" s="1"/>
  <c r="AW78" i="74" s="1"/>
  <c r="AX78" i="74" s="1"/>
  <c r="AY78" i="74" s="1"/>
  <c r="AZ78" i="74" s="1"/>
  <c r="BA78" i="74" s="1"/>
  <c r="AF79" i="74"/>
  <c r="AF103" i="74"/>
  <c r="AE102" i="74"/>
  <c r="AE94" i="74"/>
  <c r="AF95" i="74"/>
  <c r="AE133" i="74" l="1"/>
  <c r="AG73" i="74"/>
  <c r="AH73" i="74" s="1"/>
  <c r="AI73" i="74" s="1"/>
  <c r="AJ73" i="74" s="1"/>
  <c r="AK73" i="74" s="1"/>
  <c r="AL73" i="74" s="1"/>
  <c r="AM73" i="74" s="1"/>
  <c r="AN73" i="74" s="1"/>
  <c r="AO73" i="74" s="1"/>
  <c r="AP73" i="74" s="1"/>
  <c r="AQ73" i="74" s="1"/>
  <c r="AR73" i="74" s="1"/>
  <c r="AS73" i="74" s="1"/>
  <c r="AT73" i="74" s="1"/>
  <c r="AU73" i="74" s="1"/>
  <c r="AV73" i="74" s="1"/>
  <c r="AW73" i="74" s="1"/>
  <c r="AX73" i="74" s="1"/>
  <c r="AY73" i="74" s="1"/>
  <c r="AZ73" i="74" s="1"/>
  <c r="BA73" i="74" s="1"/>
  <c r="AG67" i="74"/>
  <c r="AH67" i="74" s="1"/>
  <c r="AI67" i="74" s="1"/>
  <c r="AJ67" i="74" s="1"/>
  <c r="AK67" i="74" s="1"/>
  <c r="AL67" i="74" s="1"/>
  <c r="AM67" i="74" s="1"/>
  <c r="AN67" i="74" s="1"/>
  <c r="AO67" i="74" s="1"/>
  <c r="AP67" i="74" s="1"/>
  <c r="AQ67" i="74" s="1"/>
  <c r="AR67" i="74" s="1"/>
  <c r="AS67" i="74" s="1"/>
  <c r="AT67" i="74" s="1"/>
  <c r="AU67" i="74" s="1"/>
  <c r="AV67" i="74" s="1"/>
  <c r="AW67" i="74" s="1"/>
  <c r="AX67" i="74" s="1"/>
  <c r="AY67" i="74" s="1"/>
  <c r="AZ67" i="74" s="1"/>
  <c r="BA67" i="74" s="1"/>
  <c r="AG49" i="74"/>
  <c r="AH49" i="74" s="1"/>
  <c r="AI49" i="74" s="1"/>
  <c r="AJ49" i="74" s="1"/>
  <c r="AK49" i="74" s="1"/>
  <c r="AL49" i="74" s="1"/>
  <c r="AM49" i="74" s="1"/>
  <c r="AN49" i="74" s="1"/>
  <c r="AO49" i="74" s="1"/>
  <c r="AP49" i="74" s="1"/>
  <c r="AQ49" i="74" s="1"/>
  <c r="AR49" i="74" s="1"/>
  <c r="AS49" i="74" s="1"/>
  <c r="AT49" i="74" s="1"/>
  <c r="AU49" i="74" s="1"/>
  <c r="AV49" i="74" s="1"/>
  <c r="AW49" i="74" s="1"/>
  <c r="AX49" i="74" s="1"/>
  <c r="AY49" i="74" s="1"/>
  <c r="AZ49" i="74" s="1"/>
  <c r="BA49" i="74" s="1"/>
  <c r="AG55" i="74"/>
  <c r="AH55" i="74" s="1"/>
  <c r="AI55" i="74" s="1"/>
  <c r="AJ55" i="74" s="1"/>
  <c r="AK55" i="74" s="1"/>
  <c r="AL55" i="74" s="1"/>
  <c r="AM55" i="74" s="1"/>
  <c r="AN55" i="74" s="1"/>
  <c r="AO55" i="74" s="1"/>
  <c r="AP55" i="74" s="1"/>
  <c r="AQ55" i="74" s="1"/>
  <c r="AR55" i="74" s="1"/>
  <c r="AS55" i="74" s="1"/>
  <c r="AT55" i="74" s="1"/>
  <c r="AU55" i="74" s="1"/>
  <c r="AV55" i="74" s="1"/>
  <c r="AW55" i="74" s="1"/>
  <c r="AX55" i="74" s="1"/>
  <c r="AY55" i="74" s="1"/>
  <c r="AZ55" i="74" s="1"/>
  <c r="BA55" i="74" s="1"/>
  <c r="AG61" i="74"/>
  <c r="AH61" i="74" s="1"/>
  <c r="AI61" i="74" s="1"/>
  <c r="AJ61" i="74" s="1"/>
  <c r="AK61" i="74" s="1"/>
  <c r="AL61" i="74" s="1"/>
  <c r="AM61" i="74" s="1"/>
  <c r="AN61" i="74" s="1"/>
  <c r="AO61" i="74" s="1"/>
  <c r="AP61" i="74" s="1"/>
  <c r="AQ61" i="74" s="1"/>
  <c r="AR61" i="74" s="1"/>
  <c r="AS61" i="74" s="1"/>
  <c r="AT61" i="74" s="1"/>
  <c r="AU61" i="74" s="1"/>
  <c r="AV61" i="74" s="1"/>
  <c r="AW61" i="74" s="1"/>
  <c r="AX61" i="74" s="1"/>
  <c r="AY61" i="74" s="1"/>
  <c r="AZ61" i="74" s="1"/>
  <c r="BA61" i="74" s="1"/>
  <c r="AG79" i="74"/>
  <c r="AH79" i="74" s="1"/>
  <c r="AI79" i="74" s="1"/>
  <c r="AJ79" i="74" s="1"/>
  <c r="AK79" i="74" s="1"/>
  <c r="AL79" i="74" s="1"/>
  <c r="AM79" i="74" s="1"/>
  <c r="AN79" i="74" s="1"/>
  <c r="AO79" i="74" s="1"/>
  <c r="AP79" i="74" s="1"/>
  <c r="AQ79" i="74" s="1"/>
  <c r="AR79" i="74" s="1"/>
  <c r="AS79" i="74" s="1"/>
  <c r="AT79" i="74" s="1"/>
  <c r="AU79" i="74" s="1"/>
  <c r="AV79" i="74" s="1"/>
  <c r="AW79" i="74" s="1"/>
  <c r="AX79" i="74" s="1"/>
  <c r="AY79" i="74" s="1"/>
  <c r="AZ79" i="74" s="1"/>
  <c r="BA79" i="74" s="1"/>
  <c r="T43" i="74"/>
  <c r="T44" i="74" s="1"/>
  <c r="T45" i="74" s="1"/>
  <c r="T46" i="74" s="1"/>
  <c r="T47" i="74" s="1"/>
  <c r="T48" i="74" s="1"/>
  <c r="T49" i="74" s="1"/>
  <c r="T50" i="74" s="1"/>
  <c r="T51" i="74" s="1"/>
  <c r="T52" i="74" s="1"/>
  <c r="T53" i="74" s="1"/>
  <c r="T54" i="74" s="1"/>
  <c r="T55" i="74" s="1"/>
  <c r="T56" i="74" s="1"/>
  <c r="T57" i="74" s="1"/>
  <c r="T58" i="74" s="1"/>
  <c r="T59" i="74" s="1"/>
  <c r="T60" i="74" s="1"/>
  <c r="T61" i="74" s="1"/>
  <c r="T62" i="74" s="1"/>
  <c r="T63" i="74" s="1"/>
  <c r="T64" i="74" s="1"/>
  <c r="T65" i="74" s="1"/>
  <c r="T66" i="74" s="1"/>
  <c r="T67" i="74" s="1"/>
  <c r="T68" i="74" s="1"/>
  <c r="T69" i="74" s="1"/>
  <c r="T70" i="74" s="1"/>
  <c r="T71" i="74" s="1"/>
  <c r="T72" i="74" s="1"/>
  <c r="T73" i="74" s="1"/>
  <c r="T74" i="74" s="1"/>
  <c r="T75" i="74" s="1"/>
  <c r="T76" i="74" s="1"/>
  <c r="T77" i="74" s="1"/>
  <c r="M42" i="74"/>
  <c r="AE132" i="74"/>
  <c r="AE140" i="74"/>
  <c r="AF133" i="74"/>
  <c r="AE101" i="74"/>
  <c r="AF102" i="74"/>
  <c r="AE85" i="74"/>
  <c r="AG85" i="74" s="1"/>
  <c r="AH85" i="74" s="1"/>
  <c r="AI85" i="74" s="1"/>
  <c r="AJ85" i="74" s="1"/>
  <c r="AK85" i="74" s="1"/>
  <c r="AL85" i="74" s="1"/>
  <c r="AM85" i="74" s="1"/>
  <c r="AN85" i="74" s="1"/>
  <c r="AO85" i="74" s="1"/>
  <c r="AP85" i="74" s="1"/>
  <c r="AQ85" i="74" s="1"/>
  <c r="AR85" i="74" s="1"/>
  <c r="AS85" i="74" s="1"/>
  <c r="AT85" i="74" s="1"/>
  <c r="AU85" i="74" s="1"/>
  <c r="AV85" i="74" s="1"/>
  <c r="AW85" i="74" s="1"/>
  <c r="AX85" i="74" s="1"/>
  <c r="AY85" i="74" s="1"/>
  <c r="AZ85" i="74" s="1"/>
  <c r="BA85" i="74" s="1"/>
  <c r="AF86" i="74"/>
  <c r="AE125" i="74"/>
  <c r="AF126" i="74"/>
  <c r="AD22" i="74"/>
  <c r="AC23" i="74"/>
  <c r="AF94" i="74"/>
  <c r="AE93" i="74"/>
  <c r="AF78" i="74"/>
  <c r="AF110" i="74"/>
  <c r="AE109" i="74"/>
  <c r="AF118" i="74"/>
  <c r="AE117" i="74"/>
  <c r="AG80" i="74" l="1"/>
  <c r="AH80" i="74" s="1"/>
  <c r="AI80" i="74" s="1"/>
  <c r="AJ80" i="74" s="1"/>
  <c r="AK80" i="74" s="1"/>
  <c r="AL80" i="74" s="1"/>
  <c r="AM80" i="74" s="1"/>
  <c r="AN80" i="74" s="1"/>
  <c r="AO80" i="74" s="1"/>
  <c r="AP80" i="74" s="1"/>
  <c r="AQ80" i="74" s="1"/>
  <c r="AR80" i="74" s="1"/>
  <c r="AS80" i="74" s="1"/>
  <c r="AT80" i="74" s="1"/>
  <c r="AU80" i="74" s="1"/>
  <c r="AV80" i="74" s="1"/>
  <c r="AW80" i="74" s="1"/>
  <c r="AX80" i="74" s="1"/>
  <c r="AY80" i="74" s="1"/>
  <c r="AZ80" i="74" s="1"/>
  <c r="BA80" i="74" s="1"/>
  <c r="AG74" i="74"/>
  <c r="AH74" i="74" s="1"/>
  <c r="AI74" i="74" s="1"/>
  <c r="AJ74" i="74" s="1"/>
  <c r="AK74" i="74" s="1"/>
  <c r="AL74" i="74" s="1"/>
  <c r="AM74" i="74" s="1"/>
  <c r="AN74" i="74" s="1"/>
  <c r="AO74" i="74" s="1"/>
  <c r="AP74" i="74" s="1"/>
  <c r="AQ74" i="74" s="1"/>
  <c r="AR74" i="74" s="1"/>
  <c r="AS74" i="74" s="1"/>
  <c r="AT74" i="74" s="1"/>
  <c r="AU74" i="74" s="1"/>
  <c r="AV74" i="74" s="1"/>
  <c r="AW74" i="74" s="1"/>
  <c r="AX74" i="74" s="1"/>
  <c r="AY74" i="74" s="1"/>
  <c r="AZ74" i="74" s="1"/>
  <c r="BA74" i="74" s="1"/>
  <c r="AG62" i="74"/>
  <c r="AH62" i="74" s="1"/>
  <c r="AI62" i="74" s="1"/>
  <c r="AJ62" i="74" s="1"/>
  <c r="AK62" i="74" s="1"/>
  <c r="AL62" i="74" s="1"/>
  <c r="AM62" i="74" s="1"/>
  <c r="AN62" i="74" s="1"/>
  <c r="AO62" i="74" s="1"/>
  <c r="AP62" i="74" s="1"/>
  <c r="AQ62" i="74" s="1"/>
  <c r="AR62" i="74" s="1"/>
  <c r="AS62" i="74" s="1"/>
  <c r="AT62" i="74" s="1"/>
  <c r="AU62" i="74" s="1"/>
  <c r="AV62" i="74" s="1"/>
  <c r="AW62" i="74" s="1"/>
  <c r="AX62" i="74" s="1"/>
  <c r="AY62" i="74" s="1"/>
  <c r="AZ62" i="74" s="1"/>
  <c r="BA62" i="74" s="1"/>
  <c r="AG56" i="74"/>
  <c r="AH56" i="74" s="1"/>
  <c r="AI56" i="74" s="1"/>
  <c r="AJ56" i="74" s="1"/>
  <c r="AK56" i="74" s="1"/>
  <c r="AL56" i="74" s="1"/>
  <c r="AM56" i="74" s="1"/>
  <c r="AN56" i="74" s="1"/>
  <c r="AO56" i="74" s="1"/>
  <c r="AP56" i="74" s="1"/>
  <c r="AQ56" i="74" s="1"/>
  <c r="AR56" i="74" s="1"/>
  <c r="AS56" i="74" s="1"/>
  <c r="AT56" i="74" s="1"/>
  <c r="AU56" i="74" s="1"/>
  <c r="AV56" i="74" s="1"/>
  <c r="AW56" i="74" s="1"/>
  <c r="AX56" i="74" s="1"/>
  <c r="AY56" i="74" s="1"/>
  <c r="AZ56" i="74" s="1"/>
  <c r="BA56" i="74" s="1"/>
  <c r="AG68" i="74"/>
  <c r="AH68" i="74" s="1"/>
  <c r="AI68" i="74" s="1"/>
  <c r="AJ68" i="74" s="1"/>
  <c r="AK68" i="74" s="1"/>
  <c r="AL68" i="74" s="1"/>
  <c r="AM68" i="74" s="1"/>
  <c r="AN68" i="74" s="1"/>
  <c r="AO68" i="74" s="1"/>
  <c r="AP68" i="74" s="1"/>
  <c r="AQ68" i="74" s="1"/>
  <c r="AR68" i="74" s="1"/>
  <c r="AS68" i="74" s="1"/>
  <c r="AT68" i="74" s="1"/>
  <c r="AU68" i="74" s="1"/>
  <c r="AV68" i="74" s="1"/>
  <c r="AW68" i="74" s="1"/>
  <c r="AX68" i="74" s="1"/>
  <c r="AY68" i="74" s="1"/>
  <c r="AZ68" i="74" s="1"/>
  <c r="BA68" i="74" s="1"/>
  <c r="AG86" i="74"/>
  <c r="AH86" i="74" s="1"/>
  <c r="AI86" i="74" s="1"/>
  <c r="AJ86" i="74" s="1"/>
  <c r="AK86" i="74" s="1"/>
  <c r="AL86" i="74" s="1"/>
  <c r="AM86" i="74" s="1"/>
  <c r="AN86" i="74" s="1"/>
  <c r="AO86" i="74" s="1"/>
  <c r="AP86" i="74" s="1"/>
  <c r="AQ86" i="74" s="1"/>
  <c r="AR86" i="74" s="1"/>
  <c r="AS86" i="74" s="1"/>
  <c r="AT86" i="74" s="1"/>
  <c r="AU86" i="74" s="1"/>
  <c r="AV86" i="74" s="1"/>
  <c r="AW86" i="74" s="1"/>
  <c r="AX86" i="74" s="1"/>
  <c r="AY86" i="74" s="1"/>
  <c r="AZ86" i="74" s="1"/>
  <c r="BA86" i="74" s="1"/>
  <c r="AE139" i="74"/>
  <c r="AE147" i="74"/>
  <c r="AF140" i="74"/>
  <c r="AE131" i="74"/>
  <c r="AF132" i="74"/>
  <c r="AE124" i="74"/>
  <c r="AF125" i="74"/>
  <c r="AF117" i="74"/>
  <c r="AE116" i="74"/>
  <c r="AE108" i="74"/>
  <c r="AF109" i="74"/>
  <c r="T78" i="74"/>
  <c r="T79" i="74" s="1"/>
  <c r="T80" i="74" s="1"/>
  <c r="T81" i="74" s="1"/>
  <c r="T82" i="74" s="1"/>
  <c r="T83" i="74" s="1"/>
  <c r="T84" i="74" s="1"/>
  <c r="AE92" i="74"/>
  <c r="AG92" i="74" s="1"/>
  <c r="AH92" i="74" s="1"/>
  <c r="AI92" i="74" s="1"/>
  <c r="AJ92" i="74" s="1"/>
  <c r="AK92" i="74" s="1"/>
  <c r="AL92" i="74" s="1"/>
  <c r="AM92" i="74" s="1"/>
  <c r="AN92" i="74" s="1"/>
  <c r="AO92" i="74" s="1"/>
  <c r="AP92" i="74" s="1"/>
  <c r="AQ92" i="74" s="1"/>
  <c r="AR92" i="74" s="1"/>
  <c r="AS92" i="74" s="1"/>
  <c r="AT92" i="74" s="1"/>
  <c r="AU92" i="74" s="1"/>
  <c r="AV92" i="74" s="1"/>
  <c r="AW92" i="74" s="1"/>
  <c r="AX92" i="74" s="1"/>
  <c r="AY92" i="74" s="1"/>
  <c r="AZ92" i="74" s="1"/>
  <c r="BA92" i="74" s="1"/>
  <c r="AF93" i="74"/>
  <c r="AD23" i="74"/>
  <c r="AC24" i="74"/>
  <c r="AF85" i="74"/>
  <c r="AF101" i="74"/>
  <c r="AE100" i="74"/>
  <c r="AG87" i="74" l="1"/>
  <c r="AH87" i="74" s="1"/>
  <c r="AI87" i="74" s="1"/>
  <c r="AJ87" i="74" s="1"/>
  <c r="AK87" i="74" s="1"/>
  <c r="AL87" i="74" s="1"/>
  <c r="AM87" i="74" s="1"/>
  <c r="AN87" i="74" s="1"/>
  <c r="AO87" i="74" s="1"/>
  <c r="AP87" i="74" s="1"/>
  <c r="AQ87" i="74" s="1"/>
  <c r="AR87" i="74" s="1"/>
  <c r="AS87" i="74" s="1"/>
  <c r="AT87" i="74" s="1"/>
  <c r="AU87" i="74" s="1"/>
  <c r="AV87" i="74" s="1"/>
  <c r="AW87" i="74" s="1"/>
  <c r="AX87" i="74" s="1"/>
  <c r="AY87" i="74" s="1"/>
  <c r="AZ87" i="74" s="1"/>
  <c r="BA87" i="74" s="1"/>
  <c r="AG93" i="74"/>
  <c r="AH93" i="74" s="1"/>
  <c r="AI93" i="74" s="1"/>
  <c r="AJ93" i="74" s="1"/>
  <c r="AK93" i="74" s="1"/>
  <c r="AL93" i="74" s="1"/>
  <c r="AM93" i="74" s="1"/>
  <c r="AN93" i="74" s="1"/>
  <c r="AO93" i="74" s="1"/>
  <c r="AP93" i="74" s="1"/>
  <c r="AQ93" i="74" s="1"/>
  <c r="AR93" i="74" s="1"/>
  <c r="AS93" i="74" s="1"/>
  <c r="AT93" i="74" s="1"/>
  <c r="AU93" i="74" s="1"/>
  <c r="AV93" i="74" s="1"/>
  <c r="AW93" i="74" s="1"/>
  <c r="AX93" i="74" s="1"/>
  <c r="AY93" i="74" s="1"/>
  <c r="AZ93" i="74" s="1"/>
  <c r="BA93" i="74" s="1"/>
  <c r="AG69" i="74"/>
  <c r="AH69" i="74" s="1"/>
  <c r="AI69" i="74" s="1"/>
  <c r="AJ69" i="74" s="1"/>
  <c r="AK69" i="74" s="1"/>
  <c r="AL69" i="74" s="1"/>
  <c r="AM69" i="74" s="1"/>
  <c r="AN69" i="74" s="1"/>
  <c r="AO69" i="74" s="1"/>
  <c r="AP69" i="74" s="1"/>
  <c r="AQ69" i="74" s="1"/>
  <c r="AR69" i="74" s="1"/>
  <c r="AS69" i="74" s="1"/>
  <c r="AT69" i="74" s="1"/>
  <c r="AU69" i="74" s="1"/>
  <c r="AV69" i="74" s="1"/>
  <c r="AW69" i="74" s="1"/>
  <c r="AX69" i="74" s="1"/>
  <c r="AY69" i="74" s="1"/>
  <c r="AZ69" i="74" s="1"/>
  <c r="BA69" i="74" s="1"/>
  <c r="AG63" i="74"/>
  <c r="AH63" i="74" s="1"/>
  <c r="AI63" i="74" s="1"/>
  <c r="AJ63" i="74" s="1"/>
  <c r="AK63" i="74" s="1"/>
  <c r="AL63" i="74" s="1"/>
  <c r="AM63" i="74" s="1"/>
  <c r="AN63" i="74" s="1"/>
  <c r="AO63" i="74" s="1"/>
  <c r="AP63" i="74" s="1"/>
  <c r="AQ63" i="74" s="1"/>
  <c r="AR63" i="74" s="1"/>
  <c r="AS63" i="74" s="1"/>
  <c r="AT63" i="74" s="1"/>
  <c r="AU63" i="74" s="1"/>
  <c r="AV63" i="74" s="1"/>
  <c r="AW63" i="74" s="1"/>
  <c r="AX63" i="74" s="1"/>
  <c r="AY63" i="74" s="1"/>
  <c r="AZ63" i="74" s="1"/>
  <c r="BA63" i="74" s="1"/>
  <c r="AG75" i="74"/>
  <c r="AH75" i="74" s="1"/>
  <c r="AI75" i="74" s="1"/>
  <c r="AJ75" i="74" s="1"/>
  <c r="AK75" i="74" s="1"/>
  <c r="AL75" i="74" s="1"/>
  <c r="AM75" i="74" s="1"/>
  <c r="AN75" i="74" s="1"/>
  <c r="AO75" i="74" s="1"/>
  <c r="AP75" i="74" s="1"/>
  <c r="AQ75" i="74" s="1"/>
  <c r="AR75" i="74" s="1"/>
  <c r="AS75" i="74" s="1"/>
  <c r="AT75" i="74" s="1"/>
  <c r="AU75" i="74" s="1"/>
  <c r="AV75" i="74" s="1"/>
  <c r="AW75" i="74" s="1"/>
  <c r="AX75" i="74" s="1"/>
  <c r="AY75" i="74" s="1"/>
  <c r="AZ75" i="74" s="1"/>
  <c r="BA75" i="74" s="1"/>
  <c r="AG81" i="74"/>
  <c r="AH81" i="74" s="1"/>
  <c r="AI81" i="74" s="1"/>
  <c r="AJ81" i="74" s="1"/>
  <c r="AK81" i="74" s="1"/>
  <c r="AL81" i="74" s="1"/>
  <c r="AM81" i="74" s="1"/>
  <c r="AN81" i="74" s="1"/>
  <c r="AO81" i="74" s="1"/>
  <c r="AP81" i="74" s="1"/>
  <c r="AQ81" i="74" s="1"/>
  <c r="AR81" i="74" s="1"/>
  <c r="AS81" i="74" s="1"/>
  <c r="AT81" i="74" s="1"/>
  <c r="AU81" i="74" s="1"/>
  <c r="AV81" i="74" s="1"/>
  <c r="AW81" i="74" s="1"/>
  <c r="AX81" i="74" s="1"/>
  <c r="AY81" i="74" s="1"/>
  <c r="AZ81" i="74" s="1"/>
  <c r="BA81" i="74" s="1"/>
  <c r="AE146" i="74"/>
  <c r="AE154" i="74"/>
  <c r="AF147" i="74"/>
  <c r="AE130" i="74"/>
  <c r="AF131" i="74"/>
  <c r="AE138" i="74"/>
  <c r="AF139" i="74"/>
  <c r="AD24" i="74"/>
  <c r="AC25" i="74"/>
  <c r="AE115" i="74"/>
  <c r="AF116" i="74"/>
  <c r="AE99" i="74"/>
  <c r="AG99" i="74" s="1"/>
  <c r="AH99" i="74" s="1"/>
  <c r="AI99" i="74" s="1"/>
  <c r="AJ99" i="74" s="1"/>
  <c r="AK99" i="74" s="1"/>
  <c r="AL99" i="74" s="1"/>
  <c r="AM99" i="74" s="1"/>
  <c r="AN99" i="74" s="1"/>
  <c r="AO99" i="74" s="1"/>
  <c r="AP99" i="74" s="1"/>
  <c r="AQ99" i="74" s="1"/>
  <c r="AR99" i="74" s="1"/>
  <c r="AS99" i="74" s="1"/>
  <c r="AT99" i="74" s="1"/>
  <c r="AU99" i="74" s="1"/>
  <c r="AV99" i="74" s="1"/>
  <c r="AW99" i="74" s="1"/>
  <c r="AX99" i="74" s="1"/>
  <c r="AY99" i="74" s="1"/>
  <c r="AZ99" i="74" s="1"/>
  <c r="BA99" i="74" s="1"/>
  <c r="AF100" i="74"/>
  <c r="T85" i="74"/>
  <c r="T86" i="74" s="1"/>
  <c r="T87" i="74" s="1"/>
  <c r="T88" i="74" s="1"/>
  <c r="T89" i="74" s="1"/>
  <c r="T90" i="74" s="1"/>
  <c r="T91" i="74" s="1"/>
  <c r="AF92" i="74"/>
  <c r="AF108" i="74"/>
  <c r="AE107" i="74"/>
  <c r="AF124" i="74"/>
  <c r="AE123" i="74"/>
  <c r="AG82" i="74" l="1"/>
  <c r="AH82" i="74" s="1"/>
  <c r="AI82" i="74" s="1"/>
  <c r="AJ82" i="74" s="1"/>
  <c r="AK82" i="74" s="1"/>
  <c r="AL82" i="74" s="1"/>
  <c r="AM82" i="74" s="1"/>
  <c r="AN82" i="74" s="1"/>
  <c r="AO82" i="74" s="1"/>
  <c r="AP82" i="74" s="1"/>
  <c r="AQ82" i="74" s="1"/>
  <c r="AR82" i="74" s="1"/>
  <c r="AS82" i="74" s="1"/>
  <c r="AT82" i="74" s="1"/>
  <c r="AU82" i="74" s="1"/>
  <c r="AV82" i="74" s="1"/>
  <c r="AW82" i="74" s="1"/>
  <c r="AX82" i="74" s="1"/>
  <c r="AY82" i="74" s="1"/>
  <c r="AZ82" i="74" s="1"/>
  <c r="BA82" i="74" s="1"/>
  <c r="AG76" i="74"/>
  <c r="AH76" i="74" s="1"/>
  <c r="AI76" i="74" s="1"/>
  <c r="AJ76" i="74" s="1"/>
  <c r="AK76" i="74" s="1"/>
  <c r="AL76" i="74" s="1"/>
  <c r="AM76" i="74" s="1"/>
  <c r="AN76" i="74" s="1"/>
  <c r="AO76" i="74" s="1"/>
  <c r="AP76" i="74" s="1"/>
  <c r="AQ76" i="74" s="1"/>
  <c r="AR76" i="74" s="1"/>
  <c r="AS76" i="74" s="1"/>
  <c r="AT76" i="74" s="1"/>
  <c r="AU76" i="74" s="1"/>
  <c r="AV76" i="74" s="1"/>
  <c r="AW76" i="74" s="1"/>
  <c r="AX76" i="74" s="1"/>
  <c r="AY76" i="74" s="1"/>
  <c r="AZ76" i="74" s="1"/>
  <c r="BA76" i="74" s="1"/>
  <c r="AG70" i="74"/>
  <c r="AH70" i="74" s="1"/>
  <c r="AI70" i="74" s="1"/>
  <c r="AJ70" i="74" s="1"/>
  <c r="AK70" i="74" s="1"/>
  <c r="AL70" i="74" s="1"/>
  <c r="AM70" i="74" s="1"/>
  <c r="AN70" i="74" s="1"/>
  <c r="AO70" i="74" s="1"/>
  <c r="AP70" i="74" s="1"/>
  <c r="AQ70" i="74" s="1"/>
  <c r="AR70" i="74" s="1"/>
  <c r="AS70" i="74" s="1"/>
  <c r="AT70" i="74" s="1"/>
  <c r="AU70" i="74" s="1"/>
  <c r="AV70" i="74" s="1"/>
  <c r="AW70" i="74" s="1"/>
  <c r="AX70" i="74" s="1"/>
  <c r="AY70" i="74" s="1"/>
  <c r="AZ70" i="74" s="1"/>
  <c r="BA70" i="74" s="1"/>
  <c r="AG94" i="74"/>
  <c r="AH94" i="74" s="1"/>
  <c r="AI94" i="74" s="1"/>
  <c r="AJ94" i="74" s="1"/>
  <c r="AK94" i="74" s="1"/>
  <c r="AL94" i="74" s="1"/>
  <c r="AM94" i="74" s="1"/>
  <c r="AN94" i="74" s="1"/>
  <c r="AO94" i="74" s="1"/>
  <c r="AP94" i="74" s="1"/>
  <c r="AQ94" i="74" s="1"/>
  <c r="AR94" i="74" s="1"/>
  <c r="AS94" i="74" s="1"/>
  <c r="AT94" i="74" s="1"/>
  <c r="AU94" i="74" s="1"/>
  <c r="AV94" i="74" s="1"/>
  <c r="AW94" i="74" s="1"/>
  <c r="AX94" i="74" s="1"/>
  <c r="AY94" i="74" s="1"/>
  <c r="AZ94" i="74" s="1"/>
  <c r="BA94" i="74" s="1"/>
  <c r="AG100" i="74"/>
  <c r="AH100" i="74" s="1"/>
  <c r="AI100" i="74" s="1"/>
  <c r="AJ100" i="74" s="1"/>
  <c r="AK100" i="74" s="1"/>
  <c r="AL100" i="74" s="1"/>
  <c r="AM100" i="74" s="1"/>
  <c r="AN100" i="74" s="1"/>
  <c r="AO100" i="74" s="1"/>
  <c r="AP100" i="74" s="1"/>
  <c r="AQ100" i="74" s="1"/>
  <c r="AR100" i="74" s="1"/>
  <c r="AS100" i="74" s="1"/>
  <c r="AT100" i="74" s="1"/>
  <c r="AU100" i="74" s="1"/>
  <c r="AV100" i="74" s="1"/>
  <c r="AW100" i="74" s="1"/>
  <c r="AX100" i="74" s="1"/>
  <c r="AY100" i="74" s="1"/>
  <c r="AZ100" i="74" s="1"/>
  <c r="BA100" i="74" s="1"/>
  <c r="AG88" i="74"/>
  <c r="AH88" i="74" s="1"/>
  <c r="AI88" i="74" s="1"/>
  <c r="AJ88" i="74" s="1"/>
  <c r="AK88" i="74" s="1"/>
  <c r="AL88" i="74" s="1"/>
  <c r="AM88" i="74" s="1"/>
  <c r="AN88" i="74" s="1"/>
  <c r="AO88" i="74" s="1"/>
  <c r="AP88" i="74" s="1"/>
  <c r="AQ88" i="74" s="1"/>
  <c r="AR88" i="74" s="1"/>
  <c r="AS88" i="74" s="1"/>
  <c r="AT88" i="74" s="1"/>
  <c r="AU88" i="74" s="1"/>
  <c r="AV88" i="74" s="1"/>
  <c r="AW88" i="74" s="1"/>
  <c r="AX88" i="74" s="1"/>
  <c r="AY88" i="74" s="1"/>
  <c r="AZ88" i="74" s="1"/>
  <c r="BA88" i="74" s="1"/>
  <c r="AE137" i="74"/>
  <c r="AF138" i="74"/>
  <c r="AE153" i="74"/>
  <c r="AE161" i="74"/>
  <c r="AF154" i="74"/>
  <c r="AE129" i="74"/>
  <c r="AF130" i="74"/>
  <c r="AE145" i="74"/>
  <c r="AF146" i="74"/>
  <c r="AD25" i="74"/>
  <c r="AC26" i="74"/>
  <c r="AE122" i="74"/>
  <c r="AF123" i="74"/>
  <c r="AE106" i="74"/>
  <c r="AG106" i="74" s="1"/>
  <c r="AH106" i="74" s="1"/>
  <c r="AI106" i="74" s="1"/>
  <c r="AJ106" i="74" s="1"/>
  <c r="AK106" i="74" s="1"/>
  <c r="AL106" i="74" s="1"/>
  <c r="AM106" i="74" s="1"/>
  <c r="AN106" i="74" s="1"/>
  <c r="AO106" i="74" s="1"/>
  <c r="AP106" i="74" s="1"/>
  <c r="AQ106" i="74" s="1"/>
  <c r="AR106" i="74" s="1"/>
  <c r="AS106" i="74" s="1"/>
  <c r="AT106" i="74" s="1"/>
  <c r="AU106" i="74" s="1"/>
  <c r="AV106" i="74" s="1"/>
  <c r="AW106" i="74" s="1"/>
  <c r="AX106" i="74" s="1"/>
  <c r="AY106" i="74" s="1"/>
  <c r="AZ106" i="74" s="1"/>
  <c r="BA106" i="74" s="1"/>
  <c r="AF107" i="74"/>
  <c r="T92" i="74"/>
  <c r="T93" i="74" s="1"/>
  <c r="T94" i="74" s="1"/>
  <c r="T95" i="74" s="1"/>
  <c r="T96" i="74" s="1"/>
  <c r="T97" i="74" s="1"/>
  <c r="T98" i="74" s="1"/>
  <c r="AF99" i="74"/>
  <c r="AF115" i="74"/>
  <c r="AE114" i="74"/>
  <c r="AG89" i="74" l="1"/>
  <c r="AH89" i="74" s="1"/>
  <c r="AI89" i="74" s="1"/>
  <c r="AJ89" i="74" s="1"/>
  <c r="AK89" i="74" s="1"/>
  <c r="AL89" i="74" s="1"/>
  <c r="AM89" i="74" s="1"/>
  <c r="AN89" i="74" s="1"/>
  <c r="AO89" i="74" s="1"/>
  <c r="AP89" i="74" s="1"/>
  <c r="AQ89" i="74" s="1"/>
  <c r="AR89" i="74" s="1"/>
  <c r="AS89" i="74" s="1"/>
  <c r="AT89" i="74" s="1"/>
  <c r="AU89" i="74" s="1"/>
  <c r="AV89" i="74" s="1"/>
  <c r="AW89" i="74" s="1"/>
  <c r="AX89" i="74" s="1"/>
  <c r="AY89" i="74" s="1"/>
  <c r="AZ89" i="74" s="1"/>
  <c r="BA89" i="74" s="1"/>
  <c r="AG101" i="74"/>
  <c r="AH101" i="74" s="1"/>
  <c r="AI101" i="74" s="1"/>
  <c r="AJ101" i="74" s="1"/>
  <c r="AK101" i="74" s="1"/>
  <c r="AL101" i="74" s="1"/>
  <c r="AM101" i="74" s="1"/>
  <c r="AN101" i="74" s="1"/>
  <c r="AO101" i="74" s="1"/>
  <c r="AP101" i="74" s="1"/>
  <c r="AQ101" i="74" s="1"/>
  <c r="AR101" i="74" s="1"/>
  <c r="AS101" i="74" s="1"/>
  <c r="AT101" i="74" s="1"/>
  <c r="AU101" i="74" s="1"/>
  <c r="AV101" i="74" s="1"/>
  <c r="AW101" i="74" s="1"/>
  <c r="AX101" i="74" s="1"/>
  <c r="AY101" i="74" s="1"/>
  <c r="AZ101" i="74" s="1"/>
  <c r="BA101" i="74" s="1"/>
  <c r="AG107" i="74"/>
  <c r="AH107" i="74" s="1"/>
  <c r="AI107" i="74" s="1"/>
  <c r="AJ107" i="74" s="1"/>
  <c r="AK107" i="74" s="1"/>
  <c r="AL107" i="74" s="1"/>
  <c r="AM107" i="74" s="1"/>
  <c r="AN107" i="74" s="1"/>
  <c r="AO107" i="74" s="1"/>
  <c r="AP107" i="74" s="1"/>
  <c r="AQ107" i="74" s="1"/>
  <c r="AR107" i="74" s="1"/>
  <c r="AS107" i="74" s="1"/>
  <c r="AT107" i="74" s="1"/>
  <c r="AU107" i="74" s="1"/>
  <c r="AV107" i="74" s="1"/>
  <c r="AW107" i="74" s="1"/>
  <c r="AX107" i="74" s="1"/>
  <c r="AY107" i="74" s="1"/>
  <c r="AZ107" i="74" s="1"/>
  <c r="BA107" i="74" s="1"/>
  <c r="AG95" i="74"/>
  <c r="AH95" i="74" s="1"/>
  <c r="AI95" i="74" s="1"/>
  <c r="AJ95" i="74" s="1"/>
  <c r="AK95" i="74" s="1"/>
  <c r="AL95" i="74" s="1"/>
  <c r="AM95" i="74" s="1"/>
  <c r="AN95" i="74" s="1"/>
  <c r="AO95" i="74" s="1"/>
  <c r="AP95" i="74" s="1"/>
  <c r="AQ95" i="74" s="1"/>
  <c r="AR95" i="74" s="1"/>
  <c r="AS95" i="74" s="1"/>
  <c r="AT95" i="74" s="1"/>
  <c r="AU95" i="74" s="1"/>
  <c r="AV95" i="74" s="1"/>
  <c r="AW95" i="74" s="1"/>
  <c r="AX95" i="74" s="1"/>
  <c r="AY95" i="74" s="1"/>
  <c r="AZ95" i="74" s="1"/>
  <c r="BA95" i="74" s="1"/>
  <c r="AG77" i="74"/>
  <c r="AH77" i="74" s="1"/>
  <c r="AI77" i="74" s="1"/>
  <c r="AJ77" i="74" s="1"/>
  <c r="AK77" i="74" s="1"/>
  <c r="AL77" i="74" s="1"/>
  <c r="AM77" i="74" s="1"/>
  <c r="AN77" i="74" s="1"/>
  <c r="AO77" i="74" s="1"/>
  <c r="AP77" i="74" s="1"/>
  <c r="AQ77" i="74" s="1"/>
  <c r="AR77" i="74" s="1"/>
  <c r="AS77" i="74" s="1"/>
  <c r="AT77" i="74" s="1"/>
  <c r="AU77" i="74" s="1"/>
  <c r="AV77" i="74" s="1"/>
  <c r="AW77" i="74" s="1"/>
  <c r="AX77" i="74" s="1"/>
  <c r="AY77" i="74" s="1"/>
  <c r="AZ77" i="74" s="1"/>
  <c r="BA77" i="74" s="1"/>
  <c r="AG83" i="74"/>
  <c r="AH83" i="74" s="1"/>
  <c r="AI83" i="74" s="1"/>
  <c r="AJ83" i="74" s="1"/>
  <c r="AK83" i="74" s="1"/>
  <c r="AL83" i="74" s="1"/>
  <c r="AM83" i="74" s="1"/>
  <c r="AN83" i="74" s="1"/>
  <c r="AO83" i="74" s="1"/>
  <c r="AP83" i="74" s="1"/>
  <c r="AQ83" i="74" s="1"/>
  <c r="AR83" i="74" s="1"/>
  <c r="AS83" i="74" s="1"/>
  <c r="AT83" i="74" s="1"/>
  <c r="AU83" i="74" s="1"/>
  <c r="AV83" i="74" s="1"/>
  <c r="AW83" i="74" s="1"/>
  <c r="AX83" i="74" s="1"/>
  <c r="AY83" i="74" s="1"/>
  <c r="AZ83" i="74" s="1"/>
  <c r="BA83" i="74" s="1"/>
  <c r="AE128" i="74"/>
  <c r="AF129" i="74"/>
  <c r="AE152" i="74"/>
  <c r="AF153" i="74"/>
  <c r="AE144" i="74"/>
  <c r="AF145" i="74"/>
  <c r="AE160" i="74"/>
  <c r="AE168" i="74"/>
  <c r="AF161" i="74"/>
  <c r="AE136" i="74"/>
  <c r="AF137" i="74"/>
  <c r="AD26" i="74"/>
  <c r="AC27" i="74"/>
  <c r="AE113" i="74"/>
  <c r="AG113" i="74" s="1"/>
  <c r="AH113" i="74" s="1"/>
  <c r="AI113" i="74" s="1"/>
  <c r="AJ113" i="74" s="1"/>
  <c r="AK113" i="74" s="1"/>
  <c r="AL113" i="74" s="1"/>
  <c r="AM113" i="74" s="1"/>
  <c r="AN113" i="74" s="1"/>
  <c r="AO113" i="74" s="1"/>
  <c r="AP113" i="74" s="1"/>
  <c r="AQ113" i="74" s="1"/>
  <c r="AR113" i="74" s="1"/>
  <c r="AS113" i="74" s="1"/>
  <c r="AT113" i="74" s="1"/>
  <c r="AU113" i="74" s="1"/>
  <c r="AV113" i="74" s="1"/>
  <c r="AW113" i="74" s="1"/>
  <c r="AX113" i="74" s="1"/>
  <c r="AY113" i="74" s="1"/>
  <c r="AZ113" i="74" s="1"/>
  <c r="BA113" i="74" s="1"/>
  <c r="AF114" i="74"/>
  <c r="T99" i="74"/>
  <c r="T100" i="74" s="1"/>
  <c r="T101" i="74" s="1"/>
  <c r="T102" i="74" s="1"/>
  <c r="T103" i="74" s="1"/>
  <c r="T104" i="74" s="1"/>
  <c r="T105" i="74" s="1"/>
  <c r="AF106" i="74"/>
  <c r="AF122" i="74"/>
  <c r="AE121" i="74"/>
  <c r="AG114" i="74" l="1"/>
  <c r="AH114" i="74" s="1"/>
  <c r="AI114" i="74" s="1"/>
  <c r="AJ114" i="74" s="1"/>
  <c r="AK114" i="74" s="1"/>
  <c r="AL114" i="74" s="1"/>
  <c r="AM114" i="74" s="1"/>
  <c r="AN114" i="74" s="1"/>
  <c r="AO114" i="74" s="1"/>
  <c r="AP114" i="74" s="1"/>
  <c r="AQ114" i="74" s="1"/>
  <c r="AR114" i="74" s="1"/>
  <c r="AS114" i="74" s="1"/>
  <c r="AT114" i="74" s="1"/>
  <c r="AU114" i="74" s="1"/>
  <c r="AV114" i="74" s="1"/>
  <c r="AW114" i="74" s="1"/>
  <c r="AX114" i="74" s="1"/>
  <c r="AY114" i="74" s="1"/>
  <c r="AZ114" i="74" s="1"/>
  <c r="BA114" i="74" s="1"/>
  <c r="AG102" i="74"/>
  <c r="AH102" i="74" s="1"/>
  <c r="AI102" i="74" s="1"/>
  <c r="AJ102" i="74" s="1"/>
  <c r="AK102" i="74" s="1"/>
  <c r="AL102" i="74" s="1"/>
  <c r="AM102" i="74" s="1"/>
  <c r="AN102" i="74" s="1"/>
  <c r="AO102" i="74" s="1"/>
  <c r="AP102" i="74" s="1"/>
  <c r="AQ102" i="74" s="1"/>
  <c r="AR102" i="74" s="1"/>
  <c r="AS102" i="74" s="1"/>
  <c r="AT102" i="74" s="1"/>
  <c r="AU102" i="74" s="1"/>
  <c r="AV102" i="74" s="1"/>
  <c r="AW102" i="74" s="1"/>
  <c r="AX102" i="74" s="1"/>
  <c r="AY102" i="74" s="1"/>
  <c r="AZ102" i="74" s="1"/>
  <c r="BA102" i="74" s="1"/>
  <c r="AG90" i="74"/>
  <c r="AH90" i="74" s="1"/>
  <c r="AI90" i="74" s="1"/>
  <c r="AJ90" i="74" s="1"/>
  <c r="AK90" i="74" s="1"/>
  <c r="AL90" i="74" s="1"/>
  <c r="AM90" i="74" s="1"/>
  <c r="AN90" i="74" s="1"/>
  <c r="AO90" i="74" s="1"/>
  <c r="AP90" i="74" s="1"/>
  <c r="AQ90" i="74" s="1"/>
  <c r="AR90" i="74" s="1"/>
  <c r="AS90" i="74" s="1"/>
  <c r="AT90" i="74" s="1"/>
  <c r="AU90" i="74" s="1"/>
  <c r="AV90" i="74" s="1"/>
  <c r="AW90" i="74" s="1"/>
  <c r="AX90" i="74" s="1"/>
  <c r="AY90" i="74" s="1"/>
  <c r="AZ90" i="74" s="1"/>
  <c r="BA90" i="74" s="1"/>
  <c r="AG84" i="74"/>
  <c r="AH84" i="74" s="1"/>
  <c r="AI84" i="74" s="1"/>
  <c r="AJ84" i="74" s="1"/>
  <c r="AK84" i="74" s="1"/>
  <c r="AL84" i="74" s="1"/>
  <c r="AM84" i="74" s="1"/>
  <c r="AN84" i="74" s="1"/>
  <c r="AO84" i="74" s="1"/>
  <c r="AP84" i="74" s="1"/>
  <c r="AQ84" i="74" s="1"/>
  <c r="AR84" i="74" s="1"/>
  <c r="AS84" i="74" s="1"/>
  <c r="AT84" i="74" s="1"/>
  <c r="AU84" i="74" s="1"/>
  <c r="AV84" i="74" s="1"/>
  <c r="AW84" i="74" s="1"/>
  <c r="AX84" i="74" s="1"/>
  <c r="AY84" i="74" s="1"/>
  <c r="AZ84" i="74" s="1"/>
  <c r="BA84" i="74" s="1"/>
  <c r="AG96" i="74"/>
  <c r="AH96" i="74" s="1"/>
  <c r="AI96" i="74" s="1"/>
  <c r="AJ96" i="74" s="1"/>
  <c r="AK96" i="74" s="1"/>
  <c r="AL96" i="74" s="1"/>
  <c r="AM96" i="74" s="1"/>
  <c r="AN96" i="74" s="1"/>
  <c r="AO96" i="74" s="1"/>
  <c r="AP96" i="74" s="1"/>
  <c r="AQ96" i="74" s="1"/>
  <c r="AR96" i="74" s="1"/>
  <c r="AS96" i="74" s="1"/>
  <c r="AT96" i="74" s="1"/>
  <c r="AU96" i="74" s="1"/>
  <c r="AV96" i="74" s="1"/>
  <c r="AW96" i="74" s="1"/>
  <c r="AX96" i="74" s="1"/>
  <c r="AY96" i="74" s="1"/>
  <c r="AZ96" i="74" s="1"/>
  <c r="BA96" i="74" s="1"/>
  <c r="AG108" i="74"/>
  <c r="AH108" i="74" s="1"/>
  <c r="AI108" i="74" s="1"/>
  <c r="AJ108" i="74" s="1"/>
  <c r="AK108" i="74" s="1"/>
  <c r="AL108" i="74" s="1"/>
  <c r="AM108" i="74" s="1"/>
  <c r="AN108" i="74" s="1"/>
  <c r="AO108" i="74" s="1"/>
  <c r="AP108" i="74" s="1"/>
  <c r="AQ108" i="74" s="1"/>
  <c r="AR108" i="74" s="1"/>
  <c r="AS108" i="74" s="1"/>
  <c r="AT108" i="74" s="1"/>
  <c r="AU108" i="74" s="1"/>
  <c r="AV108" i="74" s="1"/>
  <c r="AW108" i="74" s="1"/>
  <c r="AX108" i="74" s="1"/>
  <c r="AY108" i="74" s="1"/>
  <c r="AZ108" i="74" s="1"/>
  <c r="BA108" i="74" s="1"/>
  <c r="AE135" i="74"/>
  <c r="AF136" i="74"/>
  <c r="AE159" i="74"/>
  <c r="AF160" i="74"/>
  <c r="AE151" i="74"/>
  <c r="AF152" i="74"/>
  <c r="AE167" i="74"/>
  <c r="AE175" i="74"/>
  <c r="AF168" i="74"/>
  <c r="AE143" i="74"/>
  <c r="AF144" i="74"/>
  <c r="AE127" i="74"/>
  <c r="AG127" i="74" s="1"/>
  <c r="AH127" i="74" s="1"/>
  <c r="AI127" i="74" s="1"/>
  <c r="AJ127" i="74" s="1"/>
  <c r="AK127" i="74" s="1"/>
  <c r="AL127" i="74" s="1"/>
  <c r="AM127" i="74" s="1"/>
  <c r="AN127" i="74" s="1"/>
  <c r="AO127" i="74" s="1"/>
  <c r="AP127" i="74" s="1"/>
  <c r="AQ127" i="74" s="1"/>
  <c r="AR127" i="74" s="1"/>
  <c r="AS127" i="74" s="1"/>
  <c r="AT127" i="74" s="1"/>
  <c r="AU127" i="74" s="1"/>
  <c r="AV127" i="74" s="1"/>
  <c r="AW127" i="74" s="1"/>
  <c r="AX127" i="74" s="1"/>
  <c r="AY127" i="74" s="1"/>
  <c r="AZ127" i="74" s="1"/>
  <c r="BA127" i="74" s="1"/>
  <c r="AF128" i="74"/>
  <c r="AE120" i="74"/>
  <c r="AG120" i="74" s="1"/>
  <c r="AH120" i="74" s="1"/>
  <c r="AI120" i="74" s="1"/>
  <c r="AJ120" i="74" s="1"/>
  <c r="AK120" i="74" s="1"/>
  <c r="AL120" i="74" s="1"/>
  <c r="AM120" i="74" s="1"/>
  <c r="AN120" i="74" s="1"/>
  <c r="AO120" i="74" s="1"/>
  <c r="AP120" i="74" s="1"/>
  <c r="AQ120" i="74" s="1"/>
  <c r="AR120" i="74" s="1"/>
  <c r="AS120" i="74" s="1"/>
  <c r="AT120" i="74" s="1"/>
  <c r="AU120" i="74" s="1"/>
  <c r="AV120" i="74" s="1"/>
  <c r="AW120" i="74" s="1"/>
  <c r="AX120" i="74" s="1"/>
  <c r="AY120" i="74" s="1"/>
  <c r="AZ120" i="74" s="1"/>
  <c r="BA120" i="74" s="1"/>
  <c r="AF121" i="74"/>
  <c r="AD27" i="74"/>
  <c r="AC28" i="74"/>
  <c r="T106" i="74"/>
  <c r="T107" i="74" s="1"/>
  <c r="T108" i="74" s="1"/>
  <c r="T109" i="74" s="1"/>
  <c r="T110" i="74" s="1"/>
  <c r="T111" i="74" s="1"/>
  <c r="T112" i="74" s="1"/>
  <c r="AF113" i="74"/>
  <c r="AG121" i="74" l="1"/>
  <c r="AH121" i="74" s="1"/>
  <c r="AI121" i="74" s="1"/>
  <c r="AJ121" i="74" s="1"/>
  <c r="AK121" i="74" s="1"/>
  <c r="AL121" i="74" s="1"/>
  <c r="AM121" i="74" s="1"/>
  <c r="AN121" i="74" s="1"/>
  <c r="AO121" i="74" s="1"/>
  <c r="AP121" i="74" s="1"/>
  <c r="AQ121" i="74" s="1"/>
  <c r="AR121" i="74" s="1"/>
  <c r="AS121" i="74" s="1"/>
  <c r="AT121" i="74" s="1"/>
  <c r="AU121" i="74" s="1"/>
  <c r="AV121" i="74" s="1"/>
  <c r="AW121" i="74" s="1"/>
  <c r="AX121" i="74" s="1"/>
  <c r="AY121" i="74" s="1"/>
  <c r="AZ121" i="74" s="1"/>
  <c r="BA121" i="74" s="1"/>
  <c r="AG109" i="74"/>
  <c r="AH109" i="74" s="1"/>
  <c r="AI109" i="74" s="1"/>
  <c r="AJ109" i="74" s="1"/>
  <c r="AK109" i="74" s="1"/>
  <c r="AL109" i="74" s="1"/>
  <c r="AM109" i="74" s="1"/>
  <c r="AN109" i="74" s="1"/>
  <c r="AO109" i="74" s="1"/>
  <c r="AP109" i="74" s="1"/>
  <c r="AQ109" i="74" s="1"/>
  <c r="AR109" i="74" s="1"/>
  <c r="AS109" i="74" s="1"/>
  <c r="AT109" i="74" s="1"/>
  <c r="AU109" i="74" s="1"/>
  <c r="AV109" i="74" s="1"/>
  <c r="AW109" i="74" s="1"/>
  <c r="AX109" i="74" s="1"/>
  <c r="AY109" i="74" s="1"/>
  <c r="AZ109" i="74" s="1"/>
  <c r="BA109" i="74" s="1"/>
  <c r="AG97" i="74"/>
  <c r="AH97" i="74" s="1"/>
  <c r="AI97" i="74" s="1"/>
  <c r="AJ97" i="74" s="1"/>
  <c r="AK97" i="74" s="1"/>
  <c r="AL97" i="74" s="1"/>
  <c r="AM97" i="74" s="1"/>
  <c r="AN97" i="74" s="1"/>
  <c r="AO97" i="74" s="1"/>
  <c r="AP97" i="74" s="1"/>
  <c r="AQ97" i="74" s="1"/>
  <c r="AR97" i="74" s="1"/>
  <c r="AS97" i="74" s="1"/>
  <c r="AT97" i="74" s="1"/>
  <c r="AU97" i="74" s="1"/>
  <c r="AV97" i="74" s="1"/>
  <c r="AW97" i="74" s="1"/>
  <c r="AX97" i="74" s="1"/>
  <c r="AY97" i="74" s="1"/>
  <c r="AZ97" i="74" s="1"/>
  <c r="BA97" i="74" s="1"/>
  <c r="AG128" i="74"/>
  <c r="AH128" i="74" s="1"/>
  <c r="AI128" i="74" s="1"/>
  <c r="AJ128" i="74" s="1"/>
  <c r="AK128" i="74" s="1"/>
  <c r="AL128" i="74" s="1"/>
  <c r="AM128" i="74" s="1"/>
  <c r="AN128" i="74" s="1"/>
  <c r="AO128" i="74" s="1"/>
  <c r="AP128" i="74" s="1"/>
  <c r="AQ128" i="74" s="1"/>
  <c r="AR128" i="74" s="1"/>
  <c r="AS128" i="74" s="1"/>
  <c r="AT128" i="74" s="1"/>
  <c r="AU128" i="74" s="1"/>
  <c r="AV128" i="74" s="1"/>
  <c r="AW128" i="74" s="1"/>
  <c r="AX128" i="74" s="1"/>
  <c r="AY128" i="74" s="1"/>
  <c r="AZ128" i="74" s="1"/>
  <c r="BA128" i="74" s="1"/>
  <c r="AG91" i="74"/>
  <c r="AH91" i="74" s="1"/>
  <c r="AI91" i="74" s="1"/>
  <c r="AJ91" i="74" s="1"/>
  <c r="AK91" i="74" s="1"/>
  <c r="AL91" i="74" s="1"/>
  <c r="AM91" i="74" s="1"/>
  <c r="AN91" i="74" s="1"/>
  <c r="AO91" i="74" s="1"/>
  <c r="AP91" i="74" s="1"/>
  <c r="AQ91" i="74" s="1"/>
  <c r="AR91" i="74" s="1"/>
  <c r="AS91" i="74" s="1"/>
  <c r="AT91" i="74" s="1"/>
  <c r="AU91" i="74" s="1"/>
  <c r="AV91" i="74" s="1"/>
  <c r="AW91" i="74" s="1"/>
  <c r="AX91" i="74" s="1"/>
  <c r="AY91" i="74" s="1"/>
  <c r="AZ91" i="74" s="1"/>
  <c r="BA91" i="74" s="1"/>
  <c r="AG103" i="74"/>
  <c r="AH103" i="74" s="1"/>
  <c r="AI103" i="74" s="1"/>
  <c r="AJ103" i="74" s="1"/>
  <c r="AK103" i="74" s="1"/>
  <c r="AL103" i="74" s="1"/>
  <c r="AM103" i="74" s="1"/>
  <c r="AN103" i="74" s="1"/>
  <c r="AO103" i="74" s="1"/>
  <c r="AP103" i="74" s="1"/>
  <c r="AQ103" i="74" s="1"/>
  <c r="AR103" i="74" s="1"/>
  <c r="AS103" i="74" s="1"/>
  <c r="AT103" i="74" s="1"/>
  <c r="AU103" i="74" s="1"/>
  <c r="AV103" i="74" s="1"/>
  <c r="AW103" i="74" s="1"/>
  <c r="AX103" i="74" s="1"/>
  <c r="AY103" i="74" s="1"/>
  <c r="AZ103" i="74" s="1"/>
  <c r="BA103" i="74" s="1"/>
  <c r="AG115" i="74"/>
  <c r="AH115" i="74" s="1"/>
  <c r="AI115" i="74" s="1"/>
  <c r="AJ115" i="74" s="1"/>
  <c r="AK115" i="74" s="1"/>
  <c r="AL115" i="74" s="1"/>
  <c r="AM115" i="74" s="1"/>
  <c r="AN115" i="74" s="1"/>
  <c r="AO115" i="74" s="1"/>
  <c r="AP115" i="74" s="1"/>
  <c r="AQ115" i="74" s="1"/>
  <c r="AR115" i="74" s="1"/>
  <c r="AS115" i="74" s="1"/>
  <c r="AT115" i="74" s="1"/>
  <c r="AU115" i="74" s="1"/>
  <c r="AV115" i="74" s="1"/>
  <c r="AW115" i="74" s="1"/>
  <c r="AX115" i="74" s="1"/>
  <c r="AY115" i="74" s="1"/>
  <c r="AZ115" i="74" s="1"/>
  <c r="BA115" i="74" s="1"/>
  <c r="AE142" i="74"/>
  <c r="AF143" i="74"/>
  <c r="AE166" i="74"/>
  <c r="AF167" i="74"/>
  <c r="AE158" i="74"/>
  <c r="AF159" i="74"/>
  <c r="AF127" i="74"/>
  <c r="AE174" i="74"/>
  <c r="AE182" i="74"/>
  <c r="AF175" i="74"/>
  <c r="AE150" i="74"/>
  <c r="AF151" i="74"/>
  <c r="AE134" i="74"/>
  <c r="AG134" i="74" s="1"/>
  <c r="AH134" i="74" s="1"/>
  <c r="AI134" i="74" s="1"/>
  <c r="AJ134" i="74" s="1"/>
  <c r="AK134" i="74" s="1"/>
  <c r="AL134" i="74" s="1"/>
  <c r="AM134" i="74" s="1"/>
  <c r="AN134" i="74" s="1"/>
  <c r="AO134" i="74" s="1"/>
  <c r="AP134" i="74" s="1"/>
  <c r="AQ134" i="74" s="1"/>
  <c r="AR134" i="74" s="1"/>
  <c r="AS134" i="74" s="1"/>
  <c r="AT134" i="74" s="1"/>
  <c r="AU134" i="74" s="1"/>
  <c r="AV134" i="74" s="1"/>
  <c r="AW134" i="74" s="1"/>
  <c r="AX134" i="74" s="1"/>
  <c r="AY134" i="74" s="1"/>
  <c r="AZ134" i="74" s="1"/>
  <c r="BA134" i="74" s="1"/>
  <c r="AF135" i="74"/>
  <c r="T113" i="74"/>
  <c r="T114" i="74" s="1"/>
  <c r="T115" i="74" s="1"/>
  <c r="T116" i="74" s="1"/>
  <c r="T117" i="74" s="1"/>
  <c r="T118" i="74" s="1"/>
  <c r="T119" i="74" s="1"/>
  <c r="AD28" i="74"/>
  <c r="AC29" i="74"/>
  <c r="AF120" i="74"/>
  <c r="AG98" i="74" l="1"/>
  <c r="AH98" i="74" s="1"/>
  <c r="AI98" i="74" s="1"/>
  <c r="AJ98" i="74" s="1"/>
  <c r="AK98" i="74" s="1"/>
  <c r="AL98" i="74" s="1"/>
  <c r="AM98" i="74" s="1"/>
  <c r="AN98" i="74" s="1"/>
  <c r="AO98" i="74" s="1"/>
  <c r="AP98" i="74" s="1"/>
  <c r="AQ98" i="74" s="1"/>
  <c r="AR98" i="74" s="1"/>
  <c r="AS98" i="74" s="1"/>
  <c r="AT98" i="74" s="1"/>
  <c r="AU98" i="74" s="1"/>
  <c r="AV98" i="74" s="1"/>
  <c r="AW98" i="74" s="1"/>
  <c r="AX98" i="74" s="1"/>
  <c r="AY98" i="74" s="1"/>
  <c r="AZ98" i="74" s="1"/>
  <c r="BA98" i="74" s="1"/>
  <c r="AG110" i="74"/>
  <c r="AH110" i="74" s="1"/>
  <c r="AI110" i="74" s="1"/>
  <c r="AJ110" i="74" s="1"/>
  <c r="AK110" i="74" s="1"/>
  <c r="AL110" i="74" s="1"/>
  <c r="AM110" i="74" s="1"/>
  <c r="AN110" i="74" s="1"/>
  <c r="AO110" i="74" s="1"/>
  <c r="AP110" i="74" s="1"/>
  <c r="AQ110" i="74" s="1"/>
  <c r="AR110" i="74" s="1"/>
  <c r="AS110" i="74" s="1"/>
  <c r="AT110" i="74" s="1"/>
  <c r="AU110" i="74" s="1"/>
  <c r="AV110" i="74" s="1"/>
  <c r="AW110" i="74" s="1"/>
  <c r="AX110" i="74" s="1"/>
  <c r="AY110" i="74" s="1"/>
  <c r="AZ110" i="74" s="1"/>
  <c r="BA110" i="74" s="1"/>
  <c r="AG135" i="74"/>
  <c r="AH135" i="74" s="1"/>
  <c r="AI135" i="74" s="1"/>
  <c r="AJ135" i="74" s="1"/>
  <c r="AK135" i="74" s="1"/>
  <c r="AL135" i="74" s="1"/>
  <c r="AM135" i="74" s="1"/>
  <c r="AN135" i="74" s="1"/>
  <c r="AO135" i="74" s="1"/>
  <c r="AP135" i="74" s="1"/>
  <c r="AQ135" i="74" s="1"/>
  <c r="AR135" i="74" s="1"/>
  <c r="AS135" i="74" s="1"/>
  <c r="AT135" i="74" s="1"/>
  <c r="AU135" i="74" s="1"/>
  <c r="AV135" i="74" s="1"/>
  <c r="AW135" i="74" s="1"/>
  <c r="AX135" i="74" s="1"/>
  <c r="AY135" i="74" s="1"/>
  <c r="AZ135" i="74" s="1"/>
  <c r="BA135" i="74" s="1"/>
  <c r="AG116" i="74"/>
  <c r="AH116" i="74" s="1"/>
  <c r="AI116" i="74" s="1"/>
  <c r="AJ116" i="74" s="1"/>
  <c r="AK116" i="74" s="1"/>
  <c r="AL116" i="74" s="1"/>
  <c r="AM116" i="74" s="1"/>
  <c r="AN116" i="74" s="1"/>
  <c r="AO116" i="74" s="1"/>
  <c r="AP116" i="74" s="1"/>
  <c r="AQ116" i="74" s="1"/>
  <c r="AR116" i="74" s="1"/>
  <c r="AS116" i="74" s="1"/>
  <c r="AT116" i="74" s="1"/>
  <c r="AU116" i="74" s="1"/>
  <c r="AV116" i="74" s="1"/>
  <c r="AW116" i="74" s="1"/>
  <c r="AX116" i="74" s="1"/>
  <c r="AY116" i="74" s="1"/>
  <c r="AZ116" i="74" s="1"/>
  <c r="BA116" i="74" s="1"/>
  <c r="AG104" i="74"/>
  <c r="AH104" i="74" s="1"/>
  <c r="AI104" i="74" s="1"/>
  <c r="AJ104" i="74" s="1"/>
  <c r="AK104" i="74" s="1"/>
  <c r="AL104" i="74" s="1"/>
  <c r="AM104" i="74" s="1"/>
  <c r="AN104" i="74" s="1"/>
  <c r="AO104" i="74" s="1"/>
  <c r="AP104" i="74" s="1"/>
  <c r="AQ104" i="74" s="1"/>
  <c r="AR104" i="74" s="1"/>
  <c r="AS104" i="74" s="1"/>
  <c r="AT104" i="74" s="1"/>
  <c r="AU104" i="74" s="1"/>
  <c r="AV104" i="74" s="1"/>
  <c r="AW104" i="74" s="1"/>
  <c r="AX104" i="74" s="1"/>
  <c r="AY104" i="74" s="1"/>
  <c r="AZ104" i="74" s="1"/>
  <c r="BA104" i="74" s="1"/>
  <c r="AG129" i="74"/>
  <c r="AH129" i="74" s="1"/>
  <c r="AI129" i="74" s="1"/>
  <c r="AJ129" i="74" s="1"/>
  <c r="AK129" i="74" s="1"/>
  <c r="AL129" i="74" s="1"/>
  <c r="AM129" i="74" s="1"/>
  <c r="AN129" i="74" s="1"/>
  <c r="AO129" i="74" s="1"/>
  <c r="AP129" i="74" s="1"/>
  <c r="AQ129" i="74" s="1"/>
  <c r="AR129" i="74" s="1"/>
  <c r="AS129" i="74" s="1"/>
  <c r="AT129" i="74" s="1"/>
  <c r="AU129" i="74" s="1"/>
  <c r="AV129" i="74" s="1"/>
  <c r="AW129" i="74" s="1"/>
  <c r="AX129" i="74" s="1"/>
  <c r="AY129" i="74" s="1"/>
  <c r="AZ129" i="74" s="1"/>
  <c r="BA129" i="74" s="1"/>
  <c r="AG122" i="74"/>
  <c r="AH122" i="74" s="1"/>
  <c r="AI122" i="74" s="1"/>
  <c r="AJ122" i="74" s="1"/>
  <c r="AK122" i="74" s="1"/>
  <c r="AL122" i="74" s="1"/>
  <c r="AM122" i="74" s="1"/>
  <c r="AN122" i="74" s="1"/>
  <c r="AO122" i="74" s="1"/>
  <c r="AP122" i="74" s="1"/>
  <c r="AQ122" i="74" s="1"/>
  <c r="AR122" i="74" s="1"/>
  <c r="AS122" i="74" s="1"/>
  <c r="AT122" i="74" s="1"/>
  <c r="AU122" i="74" s="1"/>
  <c r="AV122" i="74" s="1"/>
  <c r="AW122" i="74" s="1"/>
  <c r="AX122" i="74" s="1"/>
  <c r="AY122" i="74" s="1"/>
  <c r="AZ122" i="74" s="1"/>
  <c r="BA122" i="74" s="1"/>
  <c r="AF134" i="74"/>
  <c r="AE149" i="74"/>
  <c r="AF150" i="74"/>
  <c r="AE173" i="74"/>
  <c r="AF174" i="74"/>
  <c r="AE165" i="74"/>
  <c r="AF166" i="74"/>
  <c r="AE181" i="74"/>
  <c r="AE189" i="74"/>
  <c r="AF182" i="74"/>
  <c r="AE157" i="74"/>
  <c r="AF158" i="74"/>
  <c r="AE141" i="74"/>
  <c r="AG141" i="74" s="1"/>
  <c r="AH141" i="74" s="1"/>
  <c r="AI141" i="74" s="1"/>
  <c r="AJ141" i="74" s="1"/>
  <c r="AK141" i="74" s="1"/>
  <c r="AL141" i="74" s="1"/>
  <c r="AM141" i="74" s="1"/>
  <c r="AN141" i="74" s="1"/>
  <c r="AO141" i="74" s="1"/>
  <c r="AP141" i="74" s="1"/>
  <c r="AQ141" i="74" s="1"/>
  <c r="AR141" i="74" s="1"/>
  <c r="AS141" i="74" s="1"/>
  <c r="AT141" i="74" s="1"/>
  <c r="AU141" i="74" s="1"/>
  <c r="AV141" i="74" s="1"/>
  <c r="AW141" i="74" s="1"/>
  <c r="AX141" i="74" s="1"/>
  <c r="AY141" i="74" s="1"/>
  <c r="AZ141" i="74" s="1"/>
  <c r="BA141" i="74" s="1"/>
  <c r="AF142" i="74"/>
  <c r="T120" i="74"/>
  <c r="T121" i="74" s="1"/>
  <c r="T122" i="74" s="1"/>
  <c r="T123" i="74" s="1"/>
  <c r="T124" i="74" s="1"/>
  <c r="T125" i="74" s="1"/>
  <c r="T126" i="74" s="1"/>
  <c r="T127" i="74" s="1"/>
  <c r="T128" i="74" s="1"/>
  <c r="T129" i="74" s="1"/>
  <c r="T130" i="74" s="1"/>
  <c r="T131" i="74" s="1"/>
  <c r="T132" i="74" s="1"/>
  <c r="T133" i="74" s="1"/>
  <c r="T134" i="74" s="1"/>
  <c r="T135" i="74" s="1"/>
  <c r="T136" i="74" s="1"/>
  <c r="T137" i="74" s="1"/>
  <c r="T138" i="74" s="1"/>
  <c r="T139" i="74" s="1"/>
  <c r="T140" i="74" s="1"/>
  <c r="AD29" i="74"/>
  <c r="AC30" i="74"/>
  <c r="AG111" i="74" l="1"/>
  <c r="AH111" i="74" s="1"/>
  <c r="AI111" i="74" s="1"/>
  <c r="AJ111" i="74" s="1"/>
  <c r="AK111" i="74" s="1"/>
  <c r="AL111" i="74" s="1"/>
  <c r="AM111" i="74" s="1"/>
  <c r="AN111" i="74" s="1"/>
  <c r="AO111" i="74" s="1"/>
  <c r="AP111" i="74" s="1"/>
  <c r="AQ111" i="74" s="1"/>
  <c r="AR111" i="74" s="1"/>
  <c r="AS111" i="74" s="1"/>
  <c r="AT111" i="74" s="1"/>
  <c r="AU111" i="74" s="1"/>
  <c r="AV111" i="74" s="1"/>
  <c r="AW111" i="74" s="1"/>
  <c r="AX111" i="74" s="1"/>
  <c r="AY111" i="74" s="1"/>
  <c r="AZ111" i="74" s="1"/>
  <c r="BA111" i="74" s="1"/>
  <c r="AG142" i="74"/>
  <c r="AH142" i="74" s="1"/>
  <c r="AI142" i="74" s="1"/>
  <c r="AJ142" i="74" s="1"/>
  <c r="AK142" i="74" s="1"/>
  <c r="AL142" i="74" s="1"/>
  <c r="AM142" i="74" s="1"/>
  <c r="AN142" i="74" s="1"/>
  <c r="AO142" i="74" s="1"/>
  <c r="AP142" i="74" s="1"/>
  <c r="AQ142" i="74" s="1"/>
  <c r="AR142" i="74" s="1"/>
  <c r="AS142" i="74" s="1"/>
  <c r="AT142" i="74" s="1"/>
  <c r="AU142" i="74" s="1"/>
  <c r="AV142" i="74" s="1"/>
  <c r="AW142" i="74" s="1"/>
  <c r="AX142" i="74" s="1"/>
  <c r="AY142" i="74" s="1"/>
  <c r="AZ142" i="74" s="1"/>
  <c r="BA142" i="74" s="1"/>
  <c r="AG123" i="74"/>
  <c r="AH123" i="74" s="1"/>
  <c r="AI123" i="74" s="1"/>
  <c r="AJ123" i="74" s="1"/>
  <c r="AK123" i="74" s="1"/>
  <c r="AL123" i="74" s="1"/>
  <c r="AM123" i="74" s="1"/>
  <c r="AN123" i="74" s="1"/>
  <c r="AO123" i="74" s="1"/>
  <c r="AP123" i="74" s="1"/>
  <c r="AQ123" i="74" s="1"/>
  <c r="AR123" i="74" s="1"/>
  <c r="AS123" i="74" s="1"/>
  <c r="AT123" i="74" s="1"/>
  <c r="AU123" i="74" s="1"/>
  <c r="AV123" i="74" s="1"/>
  <c r="AW123" i="74" s="1"/>
  <c r="AX123" i="74" s="1"/>
  <c r="AY123" i="74" s="1"/>
  <c r="AZ123" i="74" s="1"/>
  <c r="BA123" i="74" s="1"/>
  <c r="AG130" i="74"/>
  <c r="AH130" i="74" s="1"/>
  <c r="AI130" i="74" s="1"/>
  <c r="AJ130" i="74" s="1"/>
  <c r="AK130" i="74" s="1"/>
  <c r="AL130" i="74" s="1"/>
  <c r="AM130" i="74" s="1"/>
  <c r="AN130" i="74" s="1"/>
  <c r="AO130" i="74" s="1"/>
  <c r="AP130" i="74" s="1"/>
  <c r="AQ130" i="74" s="1"/>
  <c r="AR130" i="74" s="1"/>
  <c r="AS130" i="74" s="1"/>
  <c r="AT130" i="74" s="1"/>
  <c r="AU130" i="74" s="1"/>
  <c r="AV130" i="74" s="1"/>
  <c r="AW130" i="74" s="1"/>
  <c r="AX130" i="74" s="1"/>
  <c r="AY130" i="74" s="1"/>
  <c r="AZ130" i="74" s="1"/>
  <c r="BA130" i="74" s="1"/>
  <c r="AG105" i="74"/>
  <c r="AH105" i="74" s="1"/>
  <c r="AI105" i="74" s="1"/>
  <c r="AJ105" i="74" s="1"/>
  <c r="AK105" i="74" s="1"/>
  <c r="AL105" i="74" s="1"/>
  <c r="AM105" i="74" s="1"/>
  <c r="AN105" i="74" s="1"/>
  <c r="AO105" i="74" s="1"/>
  <c r="AP105" i="74" s="1"/>
  <c r="AQ105" i="74" s="1"/>
  <c r="AR105" i="74" s="1"/>
  <c r="AS105" i="74" s="1"/>
  <c r="AT105" i="74" s="1"/>
  <c r="AU105" i="74" s="1"/>
  <c r="AV105" i="74" s="1"/>
  <c r="AW105" i="74" s="1"/>
  <c r="AX105" i="74" s="1"/>
  <c r="AY105" i="74" s="1"/>
  <c r="AZ105" i="74" s="1"/>
  <c r="BA105" i="74" s="1"/>
  <c r="AG117" i="74"/>
  <c r="AH117" i="74" s="1"/>
  <c r="AI117" i="74" s="1"/>
  <c r="AJ117" i="74" s="1"/>
  <c r="AK117" i="74" s="1"/>
  <c r="AL117" i="74" s="1"/>
  <c r="AM117" i="74" s="1"/>
  <c r="AN117" i="74" s="1"/>
  <c r="AO117" i="74" s="1"/>
  <c r="AP117" i="74" s="1"/>
  <c r="AQ117" i="74" s="1"/>
  <c r="AR117" i="74" s="1"/>
  <c r="AS117" i="74" s="1"/>
  <c r="AT117" i="74" s="1"/>
  <c r="AU117" i="74" s="1"/>
  <c r="AV117" i="74" s="1"/>
  <c r="AW117" i="74" s="1"/>
  <c r="AX117" i="74" s="1"/>
  <c r="AY117" i="74" s="1"/>
  <c r="AZ117" i="74" s="1"/>
  <c r="BA117" i="74" s="1"/>
  <c r="AG136" i="74"/>
  <c r="AH136" i="74" s="1"/>
  <c r="AI136" i="74" s="1"/>
  <c r="AJ136" i="74" s="1"/>
  <c r="AK136" i="74" s="1"/>
  <c r="AL136" i="74" s="1"/>
  <c r="AM136" i="74" s="1"/>
  <c r="AN136" i="74" s="1"/>
  <c r="AO136" i="74" s="1"/>
  <c r="AP136" i="74" s="1"/>
  <c r="AQ136" i="74" s="1"/>
  <c r="AR136" i="74" s="1"/>
  <c r="AS136" i="74" s="1"/>
  <c r="AT136" i="74" s="1"/>
  <c r="AU136" i="74" s="1"/>
  <c r="AV136" i="74" s="1"/>
  <c r="AW136" i="74" s="1"/>
  <c r="AX136" i="74" s="1"/>
  <c r="AY136" i="74" s="1"/>
  <c r="AZ136" i="74" s="1"/>
  <c r="BA136" i="74" s="1"/>
  <c r="AE156" i="74"/>
  <c r="AF157" i="74"/>
  <c r="AE180" i="74"/>
  <c r="AF181" i="74"/>
  <c r="AE172" i="74"/>
  <c r="AF173" i="74"/>
  <c r="AF141" i="74"/>
  <c r="AE188" i="74"/>
  <c r="AE196" i="74"/>
  <c r="AF189" i="74"/>
  <c r="AE164" i="74"/>
  <c r="AF165" i="74"/>
  <c r="AE148" i="74"/>
  <c r="AG148" i="74" s="1"/>
  <c r="AH148" i="74" s="1"/>
  <c r="AI148" i="74" s="1"/>
  <c r="AJ148" i="74" s="1"/>
  <c r="AK148" i="74" s="1"/>
  <c r="AL148" i="74" s="1"/>
  <c r="AM148" i="74" s="1"/>
  <c r="AN148" i="74" s="1"/>
  <c r="AO148" i="74" s="1"/>
  <c r="AP148" i="74" s="1"/>
  <c r="AQ148" i="74" s="1"/>
  <c r="AR148" i="74" s="1"/>
  <c r="AS148" i="74" s="1"/>
  <c r="AT148" i="74" s="1"/>
  <c r="AU148" i="74" s="1"/>
  <c r="AV148" i="74" s="1"/>
  <c r="AW148" i="74" s="1"/>
  <c r="AX148" i="74" s="1"/>
  <c r="AY148" i="74" s="1"/>
  <c r="AZ148" i="74" s="1"/>
  <c r="BA148" i="74" s="1"/>
  <c r="AF149" i="74"/>
  <c r="AD30" i="74"/>
  <c r="AC31" i="74"/>
  <c r="AG137" i="74" l="1"/>
  <c r="AH137" i="74" s="1"/>
  <c r="AI137" i="74" s="1"/>
  <c r="AJ137" i="74" s="1"/>
  <c r="AK137" i="74" s="1"/>
  <c r="AL137" i="74" s="1"/>
  <c r="AM137" i="74" s="1"/>
  <c r="AN137" i="74" s="1"/>
  <c r="AO137" i="74" s="1"/>
  <c r="AP137" i="74" s="1"/>
  <c r="AQ137" i="74" s="1"/>
  <c r="AR137" i="74" s="1"/>
  <c r="AS137" i="74" s="1"/>
  <c r="AT137" i="74" s="1"/>
  <c r="AU137" i="74" s="1"/>
  <c r="AV137" i="74" s="1"/>
  <c r="AW137" i="74" s="1"/>
  <c r="AX137" i="74" s="1"/>
  <c r="AY137" i="74" s="1"/>
  <c r="AZ137" i="74" s="1"/>
  <c r="BA137" i="74" s="1"/>
  <c r="AG118" i="74"/>
  <c r="AH118" i="74" s="1"/>
  <c r="AI118" i="74" s="1"/>
  <c r="AJ118" i="74" s="1"/>
  <c r="AK118" i="74" s="1"/>
  <c r="AL118" i="74" s="1"/>
  <c r="AM118" i="74" s="1"/>
  <c r="AN118" i="74" s="1"/>
  <c r="AO118" i="74" s="1"/>
  <c r="AP118" i="74" s="1"/>
  <c r="AQ118" i="74" s="1"/>
  <c r="AR118" i="74" s="1"/>
  <c r="AS118" i="74" s="1"/>
  <c r="AT118" i="74" s="1"/>
  <c r="AU118" i="74" s="1"/>
  <c r="AV118" i="74" s="1"/>
  <c r="AW118" i="74" s="1"/>
  <c r="AX118" i="74" s="1"/>
  <c r="AY118" i="74" s="1"/>
  <c r="AZ118" i="74" s="1"/>
  <c r="BA118" i="74" s="1"/>
  <c r="AG131" i="74"/>
  <c r="AH131" i="74" s="1"/>
  <c r="AI131" i="74" s="1"/>
  <c r="AJ131" i="74" s="1"/>
  <c r="AK131" i="74" s="1"/>
  <c r="AL131" i="74" s="1"/>
  <c r="AM131" i="74" s="1"/>
  <c r="AN131" i="74" s="1"/>
  <c r="AO131" i="74" s="1"/>
  <c r="AP131" i="74" s="1"/>
  <c r="AQ131" i="74" s="1"/>
  <c r="AR131" i="74" s="1"/>
  <c r="AS131" i="74" s="1"/>
  <c r="AT131" i="74" s="1"/>
  <c r="AU131" i="74" s="1"/>
  <c r="AV131" i="74" s="1"/>
  <c r="AW131" i="74" s="1"/>
  <c r="AX131" i="74" s="1"/>
  <c r="AY131" i="74" s="1"/>
  <c r="AZ131" i="74" s="1"/>
  <c r="BA131" i="74" s="1"/>
  <c r="AG124" i="74"/>
  <c r="AH124" i="74" s="1"/>
  <c r="AI124" i="74" s="1"/>
  <c r="AJ124" i="74" s="1"/>
  <c r="AK124" i="74" s="1"/>
  <c r="AL124" i="74" s="1"/>
  <c r="AM124" i="74" s="1"/>
  <c r="AN124" i="74" s="1"/>
  <c r="AO124" i="74" s="1"/>
  <c r="AP124" i="74" s="1"/>
  <c r="AQ124" i="74" s="1"/>
  <c r="AR124" i="74" s="1"/>
  <c r="AS124" i="74" s="1"/>
  <c r="AT124" i="74" s="1"/>
  <c r="AU124" i="74" s="1"/>
  <c r="AV124" i="74" s="1"/>
  <c r="AW124" i="74" s="1"/>
  <c r="AX124" i="74" s="1"/>
  <c r="AY124" i="74" s="1"/>
  <c r="AZ124" i="74" s="1"/>
  <c r="BA124" i="74" s="1"/>
  <c r="AG112" i="74"/>
  <c r="AH112" i="74" s="1"/>
  <c r="AI112" i="74" s="1"/>
  <c r="AJ112" i="74" s="1"/>
  <c r="AK112" i="74" s="1"/>
  <c r="AL112" i="74" s="1"/>
  <c r="AM112" i="74" s="1"/>
  <c r="AN112" i="74" s="1"/>
  <c r="AO112" i="74" s="1"/>
  <c r="AP112" i="74" s="1"/>
  <c r="AQ112" i="74" s="1"/>
  <c r="AR112" i="74" s="1"/>
  <c r="AS112" i="74" s="1"/>
  <c r="AT112" i="74" s="1"/>
  <c r="AU112" i="74" s="1"/>
  <c r="AV112" i="74" s="1"/>
  <c r="AW112" i="74" s="1"/>
  <c r="AX112" i="74" s="1"/>
  <c r="AY112" i="74" s="1"/>
  <c r="AZ112" i="74" s="1"/>
  <c r="BA112" i="74" s="1"/>
  <c r="AG149" i="74"/>
  <c r="AH149" i="74" s="1"/>
  <c r="AI149" i="74" s="1"/>
  <c r="AJ149" i="74" s="1"/>
  <c r="AK149" i="74" s="1"/>
  <c r="AL149" i="74" s="1"/>
  <c r="AM149" i="74" s="1"/>
  <c r="AN149" i="74" s="1"/>
  <c r="AO149" i="74" s="1"/>
  <c r="AP149" i="74" s="1"/>
  <c r="AQ149" i="74" s="1"/>
  <c r="AR149" i="74" s="1"/>
  <c r="AS149" i="74" s="1"/>
  <c r="AT149" i="74" s="1"/>
  <c r="AU149" i="74" s="1"/>
  <c r="AV149" i="74" s="1"/>
  <c r="AW149" i="74" s="1"/>
  <c r="AX149" i="74" s="1"/>
  <c r="AY149" i="74" s="1"/>
  <c r="AZ149" i="74" s="1"/>
  <c r="BA149" i="74" s="1"/>
  <c r="AG143" i="74"/>
  <c r="AH143" i="74" s="1"/>
  <c r="AI143" i="74" s="1"/>
  <c r="AJ143" i="74" s="1"/>
  <c r="AK143" i="74" s="1"/>
  <c r="AL143" i="74" s="1"/>
  <c r="AM143" i="74" s="1"/>
  <c r="AN143" i="74" s="1"/>
  <c r="AO143" i="74" s="1"/>
  <c r="AP143" i="74" s="1"/>
  <c r="AQ143" i="74" s="1"/>
  <c r="AR143" i="74" s="1"/>
  <c r="AS143" i="74" s="1"/>
  <c r="AT143" i="74" s="1"/>
  <c r="AU143" i="74" s="1"/>
  <c r="AV143" i="74" s="1"/>
  <c r="AW143" i="74" s="1"/>
  <c r="AX143" i="74" s="1"/>
  <c r="AY143" i="74" s="1"/>
  <c r="AZ143" i="74" s="1"/>
  <c r="BA143" i="74" s="1"/>
  <c r="AE171" i="74"/>
  <c r="AF172" i="74"/>
  <c r="AE155" i="74"/>
  <c r="AG155" i="74" s="1"/>
  <c r="AH155" i="74" s="1"/>
  <c r="AI155" i="74" s="1"/>
  <c r="AJ155" i="74" s="1"/>
  <c r="AK155" i="74" s="1"/>
  <c r="AL155" i="74" s="1"/>
  <c r="AM155" i="74" s="1"/>
  <c r="AN155" i="74" s="1"/>
  <c r="AO155" i="74" s="1"/>
  <c r="AP155" i="74" s="1"/>
  <c r="AQ155" i="74" s="1"/>
  <c r="AR155" i="74" s="1"/>
  <c r="AS155" i="74" s="1"/>
  <c r="AT155" i="74" s="1"/>
  <c r="AU155" i="74" s="1"/>
  <c r="AV155" i="74" s="1"/>
  <c r="AW155" i="74" s="1"/>
  <c r="AX155" i="74" s="1"/>
  <c r="AY155" i="74" s="1"/>
  <c r="AZ155" i="74" s="1"/>
  <c r="BA155" i="74" s="1"/>
  <c r="AF156" i="74"/>
  <c r="AF148" i="74"/>
  <c r="AE195" i="74"/>
  <c r="AE203" i="74"/>
  <c r="AF196" i="74"/>
  <c r="AE163" i="74"/>
  <c r="AF164" i="74"/>
  <c r="AE187" i="74"/>
  <c r="AF188" i="74"/>
  <c r="AE179" i="74"/>
  <c r="AF180" i="74"/>
  <c r="T141" i="74"/>
  <c r="T142" i="74" s="1"/>
  <c r="T143" i="74" s="1"/>
  <c r="T144" i="74" s="1"/>
  <c r="T145" i="74" s="1"/>
  <c r="T146" i="74" s="1"/>
  <c r="T147" i="74" s="1"/>
  <c r="T148" i="74" s="1"/>
  <c r="T149" i="74" s="1"/>
  <c r="T150" i="74" s="1"/>
  <c r="T151" i="74" s="1"/>
  <c r="T152" i="74" s="1"/>
  <c r="T153" i="74" s="1"/>
  <c r="T154" i="74" s="1"/>
  <c r="AD31" i="74"/>
  <c r="AC32" i="74"/>
  <c r="AG156" i="74" l="1"/>
  <c r="AH156" i="74" s="1"/>
  <c r="AI156" i="74" s="1"/>
  <c r="AJ156" i="74" s="1"/>
  <c r="AK156" i="74" s="1"/>
  <c r="AL156" i="74" s="1"/>
  <c r="AM156" i="74" s="1"/>
  <c r="AN156" i="74" s="1"/>
  <c r="AO156" i="74" s="1"/>
  <c r="AP156" i="74" s="1"/>
  <c r="AQ156" i="74" s="1"/>
  <c r="AR156" i="74" s="1"/>
  <c r="AS156" i="74" s="1"/>
  <c r="AT156" i="74" s="1"/>
  <c r="AU156" i="74" s="1"/>
  <c r="AV156" i="74" s="1"/>
  <c r="AW156" i="74" s="1"/>
  <c r="AX156" i="74" s="1"/>
  <c r="AY156" i="74" s="1"/>
  <c r="AZ156" i="74" s="1"/>
  <c r="BA156" i="74" s="1"/>
  <c r="AG144" i="74"/>
  <c r="AH144" i="74" s="1"/>
  <c r="AI144" i="74" s="1"/>
  <c r="AJ144" i="74" s="1"/>
  <c r="AK144" i="74" s="1"/>
  <c r="AL144" i="74" s="1"/>
  <c r="AM144" i="74" s="1"/>
  <c r="AN144" i="74" s="1"/>
  <c r="AO144" i="74" s="1"/>
  <c r="AP144" i="74" s="1"/>
  <c r="AQ144" i="74" s="1"/>
  <c r="AR144" i="74" s="1"/>
  <c r="AS144" i="74" s="1"/>
  <c r="AT144" i="74" s="1"/>
  <c r="AU144" i="74" s="1"/>
  <c r="AV144" i="74" s="1"/>
  <c r="AW144" i="74" s="1"/>
  <c r="AX144" i="74" s="1"/>
  <c r="AY144" i="74" s="1"/>
  <c r="AZ144" i="74" s="1"/>
  <c r="BA144" i="74" s="1"/>
  <c r="AG157" i="74"/>
  <c r="AH157" i="74" s="1"/>
  <c r="AI157" i="74" s="1"/>
  <c r="AJ157" i="74" s="1"/>
  <c r="AK157" i="74" s="1"/>
  <c r="AL157" i="74" s="1"/>
  <c r="AM157" i="74" s="1"/>
  <c r="AN157" i="74" s="1"/>
  <c r="AO157" i="74" s="1"/>
  <c r="AP157" i="74" s="1"/>
  <c r="AQ157" i="74" s="1"/>
  <c r="AR157" i="74" s="1"/>
  <c r="AS157" i="74" s="1"/>
  <c r="AT157" i="74" s="1"/>
  <c r="AU157" i="74" s="1"/>
  <c r="AV157" i="74" s="1"/>
  <c r="AW157" i="74" s="1"/>
  <c r="AX157" i="74" s="1"/>
  <c r="AY157" i="74" s="1"/>
  <c r="AZ157" i="74" s="1"/>
  <c r="BA157" i="74" s="1"/>
  <c r="AG150" i="74"/>
  <c r="AH150" i="74" s="1"/>
  <c r="AI150" i="74" s="1"/>
  <c r="AJ150" i="74" s="1"/>
  <c r="AK150" i="74" s="1"/>
  <c r="AL150" i="74" s="1"/>
  <c r="AM150" i="74" s="1"/>
  <c r="AN150" i="74" s="1"/>
  <c r="AO150" i="74" s="1"/>
  <c r="AP150" i="74" s="1"/>
  <c r="AQ150" i="74" s="1"/>
  <c r="AR150" i="74" s="1"/>
  <c r="AS150" i="74" s="1"/>
  <c r="AT150" i="74" s="1"/>
  <c r="AU150" i="74" s="1"/>
  <c r="AV150" i="74" s="1"/>
  <c r="AW150" i="74" s="1"/>
  <c r="AX150" i="74" s="1"/>
  <c r="AY150" i="74" s="1"/>
  <c r="AZ150" i="74" s="1"/>
  <c r="BA150" i="74" s="1"/>
  <c r="AG125" i="74"/>
  <c r="AH125" i="74" s="1"/>
  <c r="AI125" i="74" s="1"/>
  <c r="AJ125" i="74" s="1"/>
  <c r="AK125" i="74" s="1"/>
  <c r="AL125" i="74" s="1"/>
  <c r="AM125" i="74" s="1"/>
  <c r="AN125" i="74" s="1"/>
  <c r="AO125" i="74" s="1"/>
  <c r="AP125" i="74" s="1"/>
  <c r="AQ125" i="74" s="1"/>
  <c r="AR125" i="74" s="1"/>
  <c r="AS125" i="74" s="1"/>
  <c r="AT125" i="74" s="1"/>
  <c r="AU125" i="74" s="1"/>
  <c r="AV125" i="74" s="1"/>
  <c r="AW125" i="74" s="1"/>
  <c r="AX125" i="74" s="1"/>
  <c r="AY125" i="74" s="1"/>
  <c r="AZ125" i="74" s="1"/>
  <c r="BA125" i="74" s="1"/>
  <c r="AG132" i="74"/>
  <c r="AH132" i="74" s="1"/>
  <c r="AI132" i="74" s="1"/>
  <c r="AJ132" i="74" s="1"/>
  <c r="AK132" i="74" s="1"/>
  <c r="AL132" i="74" s="1"/>
  <c r="AM132" i="74" s="1"/>
  <c r="AN132" i="74" s="1"/>
  <c r="AO132" i="74" s="1"/>
  <c r="AP132" i="74" s="1"/>
  <c r="AQ132" i="74" s="1"/>
  <c r="AR132" i="74" s="1"/>
  <c r="AS132" i="74" s="1"/>
  <c r="AT132" i="74" s="1"/>
  <c r="AU132" i="74" s="1"/>
  <c r="AV132" i="74" s="1"/>
  <c r="AW132" i="74" s="1"/>
  <c r="AX132" i="74" s="1"/>
  <c r="AY132" i="74" s="1"/>
  <c r="AZ132" i="74" s="1"/>
  <c r="BA132" i="74" s="1"/>
  <c r="AG119" i="74"/>
  <c r="AH119" i="74" s="1"/>
  <c r="AI119" i="74" s="1"/>
  <c r="AJ119" i="74" s="1"/>
  <c r="AK119" i="74" s="1"/>
  <c r="AL119" i="74" s="1"/>
  <c r="AM119" i="74" s="1"/>
  <c r="AN119" i="74" s="1"/>
  <c r="AO119" i="74" s="1"/>
  <c r="AP119" i="74" s="1"/>
  <c r="AQ119" i="74" s="1"/>
  <c r="AR119" i="74" s="1"/>
  <c r="AS119" i="74" s="1"/>
  <c r="AT119" i="74" s="1"/>
  <c r="AU119" i="74" s="1"/>
  <c r="AV119" i="74" s="1"/>
  <c r="AW119" i="74" s="1"/>
  <c r="AX119" i="74" s="1"/>
  <c r="AY119" i="74" s="1"/>
  <c r="AZ119" i="74" s="1"/>
  <c r="BA119" i="74" s="1"/>
  <c r="AG138" i="74"/>
  <c r="AH138" i="74" s="1"/>
  <c r="AI138" i="74" s="1"/>
  <c r="AJ138" i="74" s="1"/>
  <c r="AK138" i="74" s="1"/>
  <c r="AL138" i="74" s="1"/>
  <c r="AM138" i="74" s="1"/>
  <c r="AN138" i="74" s="1"/>
  <c r="AO138" i="74" s="1"/>
  <c r="AP138" i="74" s="1"/>
  <c r="AQ138" i="74" s="1"/>
  <c r="AR138" i="74" s="1"/>
  <c r="AS138" i="74" s="1"/>
  <c r="AT138" i="74" s="1"/>
  <c r="AU138" i="74" s="1"/>
  <c r="AV138" i="74" s="1"/>
  <c r="AW138" i="74" s="1"/>
  <c r="AX138" i="74" s="1"/>
  <c r="AY138" i="74" s="1"/>
  <c r="AZ138" i="74" s="1"/>
  <c r="BA138" i="74" s="1"/>
  <c r="AE186" i="74"/>
  <c r="AF187" i="74"/>
  <c r="AE178" i="74"/>
  <c r="AF179" i="74"/>
  <c r="AE162" i="74"/>
  <c r="AG162" i="74" s="1"/>
  <c r="AH162" i="74" s="1"/>
  <c r="AI162" i="74" s="1"/>
  <c r="AJ162" i="74" s="1"/>
  <c r="AK162" i="74" s="1"/>
  <c r="AL162" i="74" s="1"/>
  <c r="AM162" i="74" s="1"/>
  <c r="AN162" i="74" s="1"/>
  <c r="AO162" i="74" s="1"/>
  <c r="AP162" i="74" s="1"/>
  <c r="AQ162" i="74" s="1"/>
  <c r="AR162" i="74" s="1"/>
  <c r="AS162" i="74" s="1"/>
  <c r="AT162" i="74" s="1"/>
  <c r="AU162" i="74" s="1"/>
  <c r="AV162" i="74" s="1"/>
  <c r="AW162" i="74" s="1"/>
  <c r="AX162" i="74" s="1"/>
  <c r="AY162" i="74" s="1"/>
  <c r="AZ162" i="74" s="1"/>
  <c r="BA162" i="74" s="1"/>
  <c r="AF163" i="74"/>
  <c r="AE194" i="74"/>
  <c r="AF195" i="74"/>
  <c r="AE170" i="74"/>
  <c r="AF171" i="74"/>
  <c r="AE202" i="74"/>
  <c r="AE210" i="74"/>
  <c r="AF203" i="74"/>
  <c r="AF155" i="74"/>
  <c r="AD32" i="74"/>
  <c r="AC33" i="74"/>
  <c r="AG163" i="74" l="1"/>
  <c r="AH163" i="74" s="1"/>
  <c r="AI163" i="74" s="1"/>
  <c r="AJ163" i="74" s="1"/>
  <c r="AK163" i="74" s="1"/>
  <c r="AL163" i="74" s="1"/>
  <c r="AM163" i="74" s="1"/>
  <c r="AN163" i="74" s="1"/>
  <c r="AO163" i="74" s="1"/>
  <c r="AP163" i="74" s="1"/>
  <c r="AQ163" i="74" s="1"/>
  <c r="AR163" i="74" s="1"/>
  <c r="AS163" i="74" s="1"/>
  <c r="AT163" i="74" s="1"/>
  <c r="AU163" i="74" s="1"/>
  <c r="AV163" i="74" s="1"/>
  <c r="AW163" i="74" s="1"/>
  <c r="AX163" i="74" s="1"/>
  <c r="AY163" i="74" s="1"/>
  <c r="AZ163" i="74" s="1"/>
  <c r="BA163" i="74" s="1"/>
  <c r="AG139" i="74"/>
  <c r="AH139" i="74" s="1"/>
  <c r="AI139" i="74" s="1"/>
  <c r="AJ139" i="74" s="1"/>
  <c r="AK139" i="74" s="1"/>
  <c r="AL139" i="74" s="1"/>
  <c r="AM139" i="74" s="1"/>
  <c r="AN139" i="74" s="1"/>
  <c r="AO139" i="74" s="1"/>
  <c r="AP139" i="74" s="1"/>
  <c r="AQ139" i="74" s="1"/>
  <c r="AR139" i="74" s="1"/>
  <c r="AS139" i="74" s="1"/>
  <c r="AT139" i="74" s="1"/>
  <c r="AU139" i="74" s="1"/>
  <c r="AV139" i="74" s="1"/>
  <c r="AW139" i="74" s="1"/>
  <c r="AX139" i="74" s="1"/>
  <c r="AY139" i="74" s="1"/>
  <c r="AZ139" i="74" s="1"/>
  <c r="BA139" i="74" s="1"/>
  <c r="AG133" i="74"/>
  <c r="AH133" i="74" s="1"/>
  <c r="AI133" i="74" s="1"/>
  <c r="AJ133" i="74" s="1"/>
  <c r="AK133" i="74" s="1"/>
  <c r="AL133" i="74" s="1"/>
  <c r="AM133" i="74" s="1"/>
  <c r="AN133" i="74" s="1"/>
  <c r="AO133" i="74" s="1"/>
  <c r="AP133" i="74" s="1"/>
  <c r="AQ133" i="74" s="1"/>
  <c r="AR133" i="74" s="1"/>
  <c r="AS133" i="74" s="1"/>
  <c r="AT133" i="74" s="1"/>
  <c r="AU133" i="74" s="1"/>
  <c r="AV133" i="74" s="1"/>
  <c r="AW133" i="74" s="1"/>
  <c r="AX133" i="74" s="1"/>
  <c r="AY133" i="74" s="1"/>
  <c r="AZ133" i="74" s="1"/>
  <c r="BA133" i="74" s="1"/>
  <c r="AG126" i="74"/>
  <c r="AH126" i="74" s="1"/>
  <c r="AI126" i="74" s="1"/>
  <c r="AJ126" i="74" s="1"/>
  <c r="AK126" i="74" s="1"/>
  <c r="AL126" i="74" s="1"/>
  <c r="AM126" i="74" s="1"/>
  <c r="AN126" i="74" s="1"/>
  <c r="AO126" i="74" s="1"/>
  <c r="AP126" i="74" s="1"/>
  <c r="AQ126" i="74" s="1"/>
  <c r="AR126" i="74" s="1"/>
  <c r="AS126" i="74" s="1"/>
  <c r="AT126" i="74" s="1"/>
  <c r="AU126" i="74" s="1"/>
  <c r="AV126" i="74" s="1"/>
  <c r="AW126" i="74" s="1"/>
  <c r="AX126" i="74" s="1"/>
  <c r="AY126" i="74" s="1"/>
  <c r="AZ126" i="74" s="1"/>
  <c r="BA126" i="74" s="1"/>
  <c r="AG151" i="74"/>
  <c r="AH151" i="74" s="1"/>
  <c r="AI151" i="74" s="1"/>
  <c r="AJ151" i="74" s="1"/>
  <c r="AK151" i="74" s="1"/>
  <c r="AL151" i="74" s="1"/>
  <c r="AM151" i="74" s="1"/>
  <c r="AN151" i="74" s="1"/>
  <c r="AO151" i="74" s="1"/>
  <c r="AP151" i="74" s="1"/>
  <c r="AQ151" i="74" s="1"/>
  <c r="AR151" i="74" s="1"/>
  <c r="AS151" i="74" s="1"/>
  <c r="AT151" i="74" s="1"/>
  <c r="AU151" i="74" s="1"/>
  <c r="AV151" i="74" s="1"/>
  <c r="AW151" i="74" s="1"/>
  <c r="AX151" i="74" s="1"/>
  <c r="AY151" i="74" s="1"/>
  <c r="AZ151" i="74" s="1"/>
  <c r="BA151" i="74" s="1"/>
  <c r="AG158" i="74"/>
  <c r="AH158" i="74" s="1"/>
  <c r="AI158" i="74" s="1"/>
  <c r="AJ158" i="74" s="1"/>
  <c r="AK158" i="74" s="1"/>
  <c r="AL158" i="74" s="1"/>
  <c r="AM158" i="74" s="1"/>
  <c r="AN158" i="74" s="1"/>
  <c r="AO158" i="74" s="1"/>
  <c r="AP158" i="74" s="1"/>
  <c r="AQ158" i="74" s="1"/>
  <c r="AR158" i="74" s="1"/>
  <c r="AS158" i="74" s="1"/>
  <c r="AT158" i="74" s="1"/>
  <c r="AU158" i="74" s="1"/>
  <c r="AV158" i="74" s="1"/>
  <c r="AW158" i="74" s="1"/>
  <c r="AX158" i="74" s="1"/>
  <c r="AY158" i="74" s="1"/>
  <c r="AZ158" i="74" s="1"/>
  <c r="BA158" i="74" s="1"/>
  <c r="AG145" i="74"/>
  <c r="AH145" i="74" s="1"/>
  <c r="AI145" i="74" s="1"/>
  <c r="AJ145" i="74" s="1"/>
  <c r="AK145" i="74" s="1"/>
  <c r="AL145" i="74" s="1"/>
  <c r="AM145" i="74" s="1"/>
  <c r="AN145" i="74" s="1"/>
  <c r="AO145" i="74" s="1"/>
  <c r="AP145" i="74" s="1"/>
  <c r="AQ145" i="74" s="1"/>
  <c r="AR145" i="74" s="1"/>
  <c r="AS145" i="74" s="1"/>
  <c r="AT145" i="74" s="1"/>
  <c r="AU145" i="74" s="1"/>
  <c r="AV145" i="74" s="1"/>
  <c r="AW145" i="74" s="1"/>
  <c r="AX145" i="74" s="1"/>
  <c r="AY145" i="74" s="1"/>
  <c r="AZ145" i="74" s="1"/>
  <c r="BA145" i="74" s="1"/>
  <c r="AE201" i="74"/>
  <c r="AF202" i="74"/>
  <c r="AE169" i="74"/>
  <c r="AG169" i="74" s="1"/>
  <c r="AH169" i="74" s="1"/>
  <c r="AI169" i="74" s="1"/>
  <c r="AJ169" i="74" s="1"/>
  <c r="AK169" i="74" s="1"/>
  <c r="AL169" i="74" s="1"/>
  <c r="AM169" i="74" s="1"/>
  <c r="AN169" i="74" s="1"/>
  <c r="AO169" i="74" s="1"/>
  <c r="AP169" i="74" s="1"/>
  <c r="AQ169" i="74" s="1"/>
  <c r="AR169" i="74" s="1"/>
  <c r="AS169" i="74" s="1"/>
  <c r="AT169" i="74" s="1"/>
  <c r="AU169" i="74" s="1"/>
  <c r="AV169" i="74" s="1"/>
  <c r="AW169" i="74" s="1"/>
  <c r="AX169" i="74" s="1"/>
  <c r="AY169" i="74" s="1"/>
  <c r="AZ169" i="74" s="1"/>
  <c r="BA169" i="74" s="1"/>
  <c r="AF170" i="74"/>
  <c r="AF162" i="74"/>
  <c r="AE185" i="74"/>
  <c r="AF186" i="74"/>
  <c r="AE209" i="74"/>
  <c r="AE217" i="74"/>
  <c r="AF210" i="74"/>
  <c r="T155" i="74"/>
  <c r="T156" i="74" s="1"/>
  <c r="T157" i="74" s="1"/>
  <c r="T158" i="74" s="1"/>
  <c r="T159" i="74" s="1"/>
  <c r="T160" i="74" s="1"/>
  <c r="T161" i="74" s="1"/>
  <c r="T162" i="74" s="1"/>
  <c r="T163" i="74" s="1"/>
  <c r="T164" i="74" s="1"/>
  <c r="T165" i="74" s="1"/>
  <c r="T166" i="74" s="1"/>
  <c r="T167" i="74" s="1"/>
  <c r="T168" i="74" s="1"/>
  <c r="AE193" i="74"/>
  <c r="AF194" i="74"/>
  <c r="AE177" i="74"/>
  <c r="AF178" i="74"/>
  <c r="AD33" i="74"/>
  <c r="AC34" i="74"/>
  <c r="AG146" i="74" l="1"/>
  <c r="AH146" i="74" s="1"/>
  <c r="AI146" i="74" s="1"/>
  <c r="AJ146" i="74" s="1"/>
  <c r="AK146" i="74" s="1"/>
  <c r="AL146" i="74" s="1"/>
  <c r="AM146" i="74" s="1"/>
  <c r="AN146" i="74" s="1"/>
  <c r="AO146" i="74" s="1"/>
  <c r="AP146" i="74" s="1"/>
  <c r="AQ146" i="74" s="1"/>
  <c r="AR146" i="74" s="1"/>
  <c r="AS146" i="74" s="1"/>
  <c r="AT146" i="74" s="1"/>
  <c r="AU146" i="74" s="1"/>
  <c r="AV146" i="74" s="1"/>
  <c r="AW146" i="74" s="1"/>
  <c r="AX146" i="74" s="1"/>
  <c r="AY146" i="74" s="1"/>
  <c r="AZ146" i="74" s="1"/>
  <c r="BA146" i="74" s="1"/>
  <c r="AG159" i="74"/>
  <c r="AH159" i="74" s="1"/>
  <c r="AI159" i="74" s="1"/>
  <c r="AJ159" i="74" s="1"/>
  <c r="AK159" i="74" s="1"/>
  <c r="AL159" i="74" s="1"/>
  <c r="AM159" i="74" s="1"/>
  <c r="AN159" i="74" s="1"/>
  <c r="AO159" i="74" s="1"/>
  <c r="AP159" i="74" s="1"/>
  <c r="AQ159" i="74" s="1"/>
  <c r="AR159" i="74" s="1"/>
  <c r="AS159" i="74" s="1"/>
  <c r="AT159" i="74" s="1"/>
  <c r="AU159" i="74" s="1"/>
  <c r="AV159" i="74" s="1"/>
  <c r="AW159" i="74" s="1"/>
  <c r="AX159" i="74" s="1"/>
  <c r="AY159" i="74" s="1"/>
  <c r="AZ159" i="74" s="1"/>
  <c r="BA159" i="74" s="1"/>
  <c r="AG152" i="74"/>
  <c r="AH152" i="74" s="1"/>
  <c r="AI152" i="74" s="1"/>
  <c r="AJ152" i="74" s="1"/>
  <c r="AK152" i="74" s="1"/>
  <c r="AL152" i="74" s="1"/>
  <c r="AM152" i="74" s="1"/>
  <c r="AN152" i="74" s="1"/>
  <c r="AO152" i="74" s="1"/>
  <c r="AP152" i="74" s="1"/>
  <c r="AQ152" i="74" s="1"/>
  <c r="AR152" i="74" s="1"/>
  <c r="AS152" i="74" s="1"/>
  <c r="AT152" i="74" s="1"/>
  <c r="AU152" i="74" s="1"/>
  <c r="AV152" i="74" s="1"/>
  <c r="AW152" i="74" s="1"/>
  <c r="AX152" i="74" s="1"/>
  <c r="AY152" i="74" s="1"/>
  <c r="AZ152" i="74" s="1"/>
  <c r="BA152" i="74" s="1"/>
  <c r="AG140" i="74"/>
  <c r="AH140" i="74" s="1"/>
  <c r="AI140" i="74" s="1"/>
  <c r="AJ140" i="74" s="1"/>
  <c r="AK140" i="74" s="1"/>
  <c r="AL140" i="74" s="1"/>
  <c r="AM140" i="74" s="1"/>
  <c r="AN140" i="74" s="1"/>
  <c r="AO140" i="74" s="1"/>
  <c r="AP140" i="74" s="1"/>
  <c r="AQ140" i="74" s="1"/>
  <c r="AR140" i="74" s="1"/>
  <c r="AS140" i="74" s="1"/>
  <c r="AT140" i="74" s="1"/>
  <c r="AU140" i="74" s="1"/>
  <c r="AV140" i="74" s="1"/>
  <c r="AW140" i="74" s="1"/>
  <c r="AX140" i="74" s="1"/>
  <c r="AY140" i="74" s="1"/>
  <c r="AZ140" i="74" s="1"/>
  <c r="BA140" i="74" s="1"/>
  <c r="AG164" i="74"/>
  <c r="AH164" i="74" s="1"/>
  <c r="AI164" i="74" s="1"/>
  <c r="AJ164" i="74" s="1"/>
  <c r="AK164" i="74" s="1"/>
  <c r="AL164" i="74" s="1"/>
  <c r="AM164" i="74" s="1"/>
  <c r="AN164" i="74" s="1"/>
  <c r="AO164" i="74" s="1"/>
  <c r="AP164" i="74" s="1"/>
  <c r="AQ164" i="74" s="1"/>
  <c r="AR164" i="74" s="1"/>
  <c r="AS164" i="74" s="1"/>
  <c r="AT164" i="74" s="1"/>
  <c r="AU164" i="74" s="1"/>
  <c r="AV164" i="74" s="1"/>
  <c r="AW164" i="74" s="1"/>
  <c r="AX164" i="74" s="1"/>
  <c r="AY164" i="74" s="1"/>
  <c r="AZ164" i="74" s="1"/>
  <c r="BA164" i="74" s="1"/>
  <c r="AG170" i="74"/>
  <c r="AH170" i="74" s="1"/>
  <c r="AI170" i="74" s="1"/>
  <c r="AJ170" i="74" s="1"/>
  <c r="AK170" i="74" s="1"/>
  <c r="AL170" i="74" s="1"/>
  <c r="AM170" i="74" s="1"/>
  <c r="AN170" i="74" s="1"/>
  <c r="AO170" i="74" s="1"/>
  <c r="AP170" i="74" s="1"/>
  <c r="AQ170" i="74" s="1"/>
  <c r="AR170" i="74" s="1"/>
  <c r="AS170" i="74" s="1"/>
  <c r="AT170" i="74" s="1"/>
  <c r="AU170" i="74" s="1"/>
  <c r="AV170" i="74" s="1"/>
  <c r="AW170" i="74" s="1"/>
  <c r="AX170" i="74" s="1"/>
  <c r="AY170" i="74" s="1"/>
  <c r="AZ170" i="74" s="1"/>
  <c r="BA170" i="74" s="1"/>
  <c r="AE192" i="74"/>
  <c r="AF193" i="74"/>
  <c r="AE216" i="74"/>
  <c r="AE224" i="74"/>
  <c r="AF217" i="74"/>
  <c r="AE184" i="74"/>
  <c r="AF185" i="74"/>
  <c r="AE200" i="74"/>
  <c r="AF201" i="74"/>
  <c r="AE176" i="74"/>
  <c r="AG176" i="74" s="1"/>
  <c r="AH176" i="74" s="1"/>
  <c r="AI176" i="74" s="1"/>
  <c r="AJ176" i="74" s="1"/>
  <c r="AK176" i="74" s="1"/>
  <c r="AL176" i="74" s="1"/>
  <c r="AM176" i="74" s="1"/>
  <c r="AN176" i="74" s="1"/>
  <c r="AO176" i="74" s="1"/>
  <c r="AP176" i="74" s="1"/>
  <c r="AQ176" i="74" s="1"/>
  <c r="AR176" i="74" s="1"/>
  <c r="AS176" i="74" s="1"/>
  <c r="AT176" i="74" s="1"/>
  <c r="AU176" i="74" s="1"/>
  <c r="AV176" i="74" s="1"/>
  <c r="AW176" i="74" s="1"/>
  <c r="AX176" i="74" s="1"/>
  <c r="AY176" i="74" s="1"/>
  <c r="AZ176" i="74" s="1"/>
  <c r="BA176" i="74" s="1"/>
  <c r="AF177" i="74"/>
  <c r="AE208" i="74"/>
  <c r="AF209" i="74"/>
  <c r="AF169" i="74"/>
  <c r="AD34" i="74"/>
  <c r="AC35" i="74"/>
  <c r="T169" i="74" l="1"/>
  <c r="T170" i="74" s="1"/>
  <c r="T171" i="74" s="1"/>
  <c r="T172" i="74" s="1"/>
  <c r="T173" i="74" s="1"/>
  <c r="T174" i="74" s="1"/>
  <c r="T175" i="74" s="1"/>
  <c r="AG171" i="74"/>
  <c r="AH171" i="74" s="1"/>
  <c r="AI171" i="74" s="1"/>
  <c r="AJ171" i="74" s="1"/>
  <c r="AK171" i="74" s="1"/>
  <c r="AL171" i="74" s="1"/>
  <c r="AM171" i="74" s="1"/>
  <c r="AN171" i="74" s="1"/>
  <c r="AO171" i="74" s="1"/>
  <c r="AP171" i="74" s="1"/>
  <c r="AQ171" i="74" s="1"/>
  <c r="AR171" i="74" s="1"/>
  <c r="AS171" i="74" s="1"/>
  <c r="AT171" i="74" s="1"/>
  <c r="AU171" i="74" s="1"/>
  <c r="AV171" i="74" s="1"/>
  <c r="AW171" i="74" s="1"/>
  <c r="AX171" i="74" s="1"/>
  <c r="AY171" i="74" s="1"/>
  <c r="AZ171" i="74" s="1"/>
  <c r="BA171" i="74" s="1"/>
  <c r="AG177" i="74"/>
  <c r="AH177" i="74" s="1"/>
  <c r="AI177" i="74" s="1"/>
  <c r="AJ177" i="74" s="1"/>
  <c r="AK177" i="74" s="1"/>
  <c r="AL177" i="74" s="1"/>
  <c r="AM177" i="74" s="1"/>
  <c r="AN177" i="74" s="1"/>
  <c r="AO177" i="74" s="1"/>
  <c r="AP177" i="74" s="1"/>
  <c r="AQ177" i="74" s="1"/>
  <c r="AR177" i="74" s="1"/>
  <c r="AS177" i="74" s="1"/>
  <c r="AT177" i="74" s="1"/>
  <c r="AU177" i="74" s="1"/>
  <c r="AV177" i="74" s="1"/>
  <c r="AW177" i="74" s="1"/>
  <c r="AX177" i="74" s="1"/>
  <c r="AY177" i="74" s="1"/>
  <c r="AZ177" i="74" s="1"/>
  <c r="BA177" i="74" s="1"/>
  <c r="AG165" i="74"/>
  <c r="AH165" i="74" s="1"/>
  <c r="AI165" i="74" s="1"/>
  <c r="AJ165" i="74" s="1"/>
  <c r="AK165" i="74" s="1"/>
  <c r="AL165" i="74" s="1"/>
  <c r="AM165" i="74" s="1"/>
  <c r="AN165" i="74" s="1"/>
  <c r="AO165" i="74" s="1"/>
  <c r="AP165" i="74" s="1"/>
  <c r="AQ165" i="74" s="1"/>
  <c r="AR165" i="74" s="1"/>
  <c r="AS165" i="74" s="1"/>
  <c r="AT165" i="74" s="1"/>
  <c r="AU165" i="74" s="1"/>
  <c r="AV165" i="74" s="1"/>
  <c r="AW165" i="74" s="1"/>
  <c r="AX165" i="74" s="1"/>
  <c r="AY165" i="74" s="1"/>
  <c r="AZ165" i="74" s="1"/>
  <c r="BA165" i="74" s="1"/>
  <c r="AG153" i="74"/>
  <c r="AH153" i="74" s="1"/>
  <c r="AI153" i="74" s="1"/>
  <c r="AJ153" i="74" s="1"/>
  <c r="AK153" i="74" s="1"/>
  <c r="AL153" i="74" s="1"/>
  <c r="AM153" i="74" s="1"/>
  <c r="AN153" i="74" s="1"/>
  <c r="AO153" i="74" s="1"/>
  <c r="AP153" i="74" s="1"/>
  <c r="AQ153" i="74" s="1"/>
  <c r="AR153" i="74" s="1"/>
  <c r="AS153" i="74" s="1"/>
  <c r="AT153" i="74" s="1"/>
  <c r="AU153" i="74" s="1"/>
  <c r="AV153" i="74" s="1"/>
  <c r="AW153" i="74" s="1"/>
  <c r="AX153" i="74" s="1"/>
  <c r="AY153" i="74" s="1"/>
  <c r="AZ153" i="74" s="1"/>
  <c r="BA153" i="74" s="1"/>
  <c r="AG160" i="74"/>
  <c r="AH160" i="74" s="1"/>
  <c r="AI160" i="74" s="1"/>
  <c r="AJ160" i="74" s="1"/>
  <c r="AK160" i="74" s="1"/>
  <c r="AL160" i="74" s="1"/>
  <c r="AM160" i="74" s="1"/>
  <c r="AN160" i="74" s="1"/>
  <c r="AO160" i="74" s="1"/>
  <c r="AP160" i="74" s="1"/>
  <c r="AQ160" i="74" s="1"/>
  <c r="AR160" i="74" s="1"/>
  <c r="AS160" i="74" s="1"/>
  <c r="AT160" i="74" s="1"/>
  <c r="AU160" i="74" s="1"/>
  <c r="AV160" i="74" s="1"/>
  <c r="AW160" i="74" s="1"/>
  <c r="AX160" i="74" s="1"/>
  <c r="AY160" i="74" s="1"/>
  <c r="AZ160" i="74" s="1"/>
  <c r="BA160" i="74" s="1"/>
  <c r="AG147" i="74"/>
  <c r="AH147" i="74" s="1"/>
  <c r="AI147" i="74" s="1"/>
  <c r="AJ147" i="74" s="1"/>
  <c r="AK147" i="74" s="1"/>
  <c r="AL147" i="74" s="1"/>
  <c r="AM147" i="74" s="1"/>
  <c r="AN147" i="74" s="1"/>
  <c r="AO147" i="74" s="1"/>
  <c r="AP147" i="74" s="1"/>
  <c r="AQ147" i="74" s="1"/>
  <c r="AR147" i="74" s="1"/>
  <c r="AS147" i="74" s="1"/>
  <c r="AT147" i="74" s="1"/>
  <c r="AU147" i="74" s="1"/>
  <c r="AV147" i="74" s="1"/>
  <c r="AW147" i="74" s="1"/>
  <c r="AX147" i="74" s="1"/>
  <c r="AY147" i="74" s="1"/>
  <c r="AZ147" i="74" s="1"/>
  <c r="BA147" i="74" s="1"/>
  <c r="AE207" i="74"/>
  <c r="AF208" i="74"/>
  <c r="AF176" i="74"/>
  <c r="AE183" i="74"/>
  <c r="AG183" i="74" s="1"/>
  <c r="AH183" i="74" s="1"/>
  <c r="AI183" i="74" s="1"/>
  <c r="AJ183" i="74" s="1"/>
  <c r="AK183" i="74" s="1"/>
  <c r="AL183" i="74" s="1"/>
  <c r="AM183" i="74" s="1"/>
  <c r="AN183" i="74" s="1"/>
  <c r="AO183" i="74" s="1"/>
  <c r="AP183" i="74" s="1"/>
  <c r="AQ183" i="74" s="1"/>
  <c r="AR183" i="74" s="1"/>
  <c r="AS183" i="74" s="1"/>
  <c r="AT183" i="74" s="1"/>
  <c r="AU183" i="74" s="1"/>
  <c r="AV183" i="74" s="1"/>
  <c r="AW183" i="74" s="1"/>
  <c r="AX183" i="74" s="1"/>
  <c r="AY183" i="74" s="1"/>
  <c r="AZ183" i="74" s="1"/>
  <c r="BA183" i="74" s="1"/>
  <c r="AF184" i="74"/>
  <c r="AE215" i="74"/>
  <c r="AF216" i="74"/>
  <c r="AE199" i="74"/>
  <c r="AF200" i="74"/>
  <c r="AE223" i="74"/>
  <c r="AE231" i="74"/>
  <c r="AF224" i="74"/>
  <c r="AE191" i="74"/>
  <c r="AF192" i="74"/>
  <c r="AD35" i="74"/>
  <c r="AC36" i="74"/>
  <c r="T176" i="74" l="1"/>
  <c r="T177" i="74" s="1"/>
  <c r="T178" i="74" s="1"/>
  <c r="T179" i="74" s="1"/>
  <c r="T180" i="74" s="1"/>
  <c r="T181" i="74" s="1"/>
  <c r="T182" i="74" s="1"/>
  <c r="AG184" i="74"/>
  <c r="AH184" i="74" s="1"/>
  <c r="AI184" i="74" s="1"/>
  <c r="AJ184" i="74" s="1"/>
  <c r="AK184" i="74" s="1"/>
  <c r="AL184" i="74" s="1"/>
  <c r="AM184" i="74" s="1"/>
  <c r="AN184" i="74" s="1"/>
  <c r="AO184" i="74" s="1"/>
  <c r="AP184" i="74" s="1"/>
  <c r="AQ184" i="74" s="1"/>
  <c r="AR184" i="74" s="1"/>
  <c r="AS184" i="74" s="1"/>
  <c r="AT184" i="74" s="1"/>
  <c r="AU184" i="74" s="1"/>
  <c r="AV184" i="74" s="1"/>
  <c r="AW184" i="74" s="1"/>
  <c r="AX184" i="74" s="1"/>
  <c r="AY184" i="74" s="1"/>
  <c r="AZ184" i="74" s="1"/>
  <c r="BA184" i="74" s="1"/>
  <c r="AG172" i="74"/>
  <c r="AH172" i="74" s="1"/>
  <c r="AI172" i="74" s="1"/>
  <c r="AJ172" i="74" s="1"/>
  <c r="AK172" i="74" s="1"/>
  <c r="AL172" i="74" s="1"/>
  <c r="AM172" i="74" s="1"/>
  <c r="AN172" i="74" s="1"/>
  <c r="AO172" i="74" s="1"/>
  <c r="AP172" i="74" s="1"/>
  <c r="AQ172" i="74" s="1"/>
  <c r="AR172" i="74" s="1"/>
  <c r="AS172" i="74" s="1"/>
  <c r="AT172" i="74" s="1"/>
  <c r="AU172" i="74" s="1"/>
  <c r="AV172" i="74" s="1"/>
  <c r="AW172" i="74" s="1"/>
  <c r="AX172" i="74" s="1"/>
  <c r="AY172" i="74" s="1"/>
  <c r="AZ172" i="74" s="1"/>
  <c r="BA172" i="74" s="1"/>
  <c r="AG161" i="74"/>
  <c r="AH161" i="74" s="1"/>
  <c r="AI161" i="74" s="1"/>
  <c r="AJ161" i="74" s="1"/>
  <c r="AK161" i="74" s="1"/>
  <c r="AL161" i="74" s="1"/>
  <c r="AM161" i="74" s="1"/>
  <c r="AN161" i="74" s="1"/>
  <c r="AO161" i="74" s="1"/>
  <c r="AP161" i="74" s="1"/>
  <c r="AQ161" i="74" s="1"/>
  <c r="AR161" i="74" s="1"/>
  <c r="AS161" i="74" s="1"/>
  <c r="AT161" i="74" s="1"/>
  <c r="AU161" i="74" s="1"/>
  <c r="AV161" i="74" s="1"/>
  <c r="AW161" i="74" s="1"/>
  <c r="AX161" i="74" s="1"/>
  <c r="AY161" i="74" s="1"/>
  <c r="AZ161" i="74" s="1"/>
  <c r="BA161" i="74" s="1"/>
  <c r="AG154" i="74"/>
  <c r="AH154" i="74" s="1"/>
  <c r="AI154" i="74" s="1"/>
  <c r="AJ154" i="74" s="1"/>
  <c r="AK154" i="74" s="1"/>
  <c r="AL154" i="74" s="1"/>
  <c r="AM154" i="74" s="1"/>
  <c r="AN154" i="74" s="1"/>
  <c r="AO154" i="74" s="1"/>
  <c r="AP154" i="74" s="1"/>
  <c r="AQ154" i="74" s="1"/>
  <c r="AR154" i="74" s="1"/>
  <c r="AS154" i="74" s="1"/>
  <c r="AT154" i="74" s="1"/>
  <c r="AU154" i="74" s="1"/>
  <c r="AV154" i="74" s="1"/>
  <c r="AW154" i="74" s="1"/>
  <c r="AX154" i="74" s="1"/>
  <c r="AY154" i="74" s="1"/>
  <c r="AZ154" i="74" s="1"/>
  <c r="BA154" i="74" s="1"/>
  <c r="AG166" i="74"/>
  <c r="AH166" i="74" s="1"/>
  <c r="AI166" i="74" s="1"/>
  <c r="AJ166" i="74" s="1"/>
  <c r="AK166" i="74" s="1"/>
  <c r="AL166" i="74" s="1"/>
  <c r="AM166" i="74" s="1"/>
  <c r="AN166" i="74" s="1"/>
  <c r="AO166" i="74" s="1"/>
  <c r="AP166" i="74" s="1"/>
  <c r="AQ166" i="74" s="1"/>
  <c r="AR166" i="74" s="1"/>
  <c r="AS166" i="74" s="1"/>
  <c r="AT166" i="74" s="1"/>
  <c r="AU166" i="74" s="1"/>
  <c r="AV166" i="74" s="1"/>
  <c r="AW166" i="74" s="1"/>
  <c r="AX166" i="74" s="1"/>
  <c r="AY166" i="74" s="1"/>
  <c r="AZ166" i="74" s="1"/>
  <c r="BA166" i="74" s="1"/>
  <c r="AG178" i="74"/>
  <c r="AH178" i="74" s="1"/>
  <c r="AI178" i="74" s="1"/>
  <c r="AJ178" i="74" s="1"/>
  <c r="AK178" i="74" s="1"/>
  <c r="AL178" i="74" s="1"/>
  <c r="AM178" i="74" s="1"/>
  <c r="AN178" i="74" s="1"/>
  <c r="AO178" i="74" s="1"/>
  <c r="AP178" i="74" s="1"/>
  <c r="AQ178" i="74" s="1"/>
  <c r="AR178" i="74" s="1"/>
  <c r="AS178" i="74" s="1"/>
  <c r="AT178" i="74" s="1"/>
  <c r="AU178" i="74" s="1"/>
  <c r="AV178" i="74" s="1"/>
  <c r="AW178" i="74" s="1"/>
  <c r="AX178" i="74" s="1"/>
  <c r="AY178" i="74" s="1"/>
  <c r="AZ178" i="74" s="1"/>
  <c r="BA178" i="74" s="1"/>
  <c r="AE190" i="74"/>
  <c r="AG190" i="74" s="1"/>
  <c r="AH190" i="74" s="1"/>
  <c r="AI190" i="74" s="1"/>
  <c r="AJ190" i="74" s="1"/>
  <c r="AK190" i="74" s="1"/>
  <c r="AL190" i="74" s="1"/>
  <c r="AM190" i="74" s="1"/>
  <c r="AN190" i="74" s="1"/>
  <c r="AO190" i="74" s="1"/>
  <c r="AP190" i="74" s="1"/>
  <c r="AQ190" i="74" s="1"/>
  <c r="AR190" i="74" s="1"/>
  <c r="AS190" i="74" s="1"/>
  <c r="AT190" i="74" s="1"/>
  <c r="AU190" i="74" s="1"/>
  <c r="AV190" i="74" s="1"/>
  <c r="AW190" i="74" s="1"/>
  <c r="AX190" i="74" s="1"/>
  <c r="AY190" i="74" s="1"/>
  <c r="AZ190" i="74" s="1"/>
  <c r="BA190" i="74" s="1"/>
  <c r="AF191" i="74"/>
  <c r="AE222" i="74"/>
  <c r="AF223" i="74"/>
  <c r="AE214" i="74"/>
  <c r="AF215" i="74"/>
  <c r="AE206" i="74"/>
  <c r="AF207" i="74"/>
  <c r="AE230" i="74"/>
  <c r="AE238" i="74"/>
  <c r="AF231" i="74"/>
  <c r="AE198" i="74"/>
  <c r="AF199" i="74"/>
  <c r="AF183" i="74"/>
  <c r="AD36" i="74"/>
  <c r="AC37" i="74"/>
  <c r="T183" i="74" l="1"/>
  <c r="T184" i="74" s="1"/>
  <c r="T185" i="74" s="1"/>
  <c r="T186" i="74" s="1"/>
  <c r="T187" i="74" s="1"/>
  <c r="T188" i="74" s="1"/>
  <c r="T189" i="74" s="1"/>
  <c r="AG179" i="74"/>
  <c r="AH179" i="74" s="1"/>
  <c r="AI179" i="74" s="1"/>
  <c r="AJ179" i="74" s="1"/>
  <c r="AK179" i="74" s="1"/>
  <c r="AL179" i="74" s="1"/>
  <c r="AM179" i="74" s="1"/>
  <c r="AN179" i="74" s="1"/>
  <c r="AO179" i="74" s="1"/>
  <c r="AP179" i="74" s="1"/>
  <c r="AQ179" i="74" s="1"/>
  <c r="AR179" i="74" s="1"/>
  <c r="AS179" i="74" s="1"/>
  <c r="AT179" i="74" s="1"/>
  <c r="AU179" i="74" s="1"/>
  <c r="AV179" i="74" s="1"/>
  <c r="AW179" i="74" s="1"/>
  <c r="AX179" i="74" s="1"/>
  <c r="AY179" i="74" s="1"/>
  <c r="AZ179" i="74" s="1"/>
  <c r="BA179" i="74" s="1"/>
  <c r="AG167" i="74"/>
  <c r="AH167" i="74" s="1"/>
  <c r="AI167" i="74" s="1"/>
  <c r="AJ167" i="74" s="1"/>
  <c r="AK167" i="74" s="1"/>
  <c r="AL167" i="74" s="1"/>
  <c r="AM167" i="74" s="1"/>
  <c r="AN167" i="74" s="1"/>
  <c r="AO167" i="74" s="1"/>
  <c r="AP167" i="74" s="1"/>
  <c r="AQ167" i="74" s="1"/>
  <c r="AR167" i="74" s="1"/>
  <c r="AS167" i="74" s="1"/>
  <c r="AT167" i="74" s="1"/>
  <c r="AU167" i="74" s="1"/>
  <c r="AV167" i="74" s="1"/>
  <c r="AW167" i="74" s="1"/>
  <c r="AX167" i="74" s="1"/>
  <c r="AY167" i="74" s="1"/>
  <c r="AZ167" i="74" s="1"/>
  <c r="BA167" i="74" s="1"/>
  <c r="AG173" i="74"/>
  <c r="AH173" i="74" s="1"/>
  <c r="AI173" i="74" s="1"/>
  <c r="AJ173" i="74" s="1"/>
  <c r="AK173" i="74" s="1"/>
  <c r="AL173" i="74" s="1"/>
  <c r="AM173" i="74" s="1"/>
  <c r="AN173" i="74" s="1"/>
  <c r="AO173" i="74" s="1"/>
  <c r="AP173" i="74" s="1"/>
  <c r="AQ173" i="74" s="1"/>
  <c r="AR173" i="74" s="1"/>
  <c r="AS173" i="74" s="1"/>
  <c r="AT173" i="74" s="1"/>
  <c r="AU173" i="74" s="1"/>
  <c r="AV173" i="74" s="1"/>
  <c r="AW173" i="74" s="1"/>
  <c r="AX173" i="74" s="1"/>
  <c r="AY173" i="74" s="1"/>
  <c r="AZ173" i="74" s="1"/>
  <c r="BA173" i="74" s="1"/>
  <c r="AG185" i="74"/>
  <c r="AH185" i="74" s="1"/>
  <c r="AI185" i="74" s="1"/>
  <c r="AJ185" i="74" s="1"/>
  <c r="AK185" i="74" s="1"/>
  <c r="AL185" i="74" s="1"/>
  <c r="AM185" i="74" s="1"/>
  <c r="AN185" i="74" s="1"/>
  <c r="AO185" i="74" s="1"/>
  <c r="AP185" i="74" s="1"/>
  <c r="AQ185" i="74" s="1"/>
  <c r="AR185" i="74" s="1"/>
  <c r="AS185" i="74" s="1"/>
  <c r="AT185" i="74" s="1"/>
  <c r="AU185" i="74" s="1"/>
  <c r="AV185" i="74" s="1"/>
  <c r="AW185" i="74" s="1"/>
  <c r="AX185" i="74" s="1"/>
  <c r="AY185" i="74" s="1"/>
  <c r="AZ185" i="74" s="1"/>
  <c r="BA185" i="74" s="1"/>
  <c r="AG191" i="74"/>
  <c r="AH191" i="74" s="1"/>
  <c r="AI191" i="74" s="1"/>
  <c r="AJ191" i="74" s="1"/>
  <c r="AK191" i="74" s="1"/>
  <c r="AL191" i="74" s="1"/>
  <c r="AM191" i="74" s="1"/>
  <c r="AN191" i="74" s="1"/>
  <c r="AO191" i="74" s="1"/>
  <c r="AP191" i="74" s="1"/>
  <c r="AQ191" i="74" s="1"/>
  <c r="AR191" i="74" s="1"/>
  <c r="AS191" i="74" s="1"/>
  <c r="AT191" i="74" s="1"/>
  <c r="AU191" i="74" s="1"/>
  <c r="AV191" i="74" s="1"/>
  <c r="AW191" i="74" s="1"/>
  <c r="AX191" i="74" s="1"/>
  <c r="AY191" i="74" s="1"/>
  <c r="AZ191" i="74" s="1"/>
  <c r="BA191" i="74" s="1"/>
  <c r="AE237" i="74"/>
  <c r="AE245" i="74"/>
  <c r="AF238" i="74"/>
  <c r="AE197" i="74"/>
  <c r="AG197" i="74" s="1"/>
  <c r="AH197" i="74" s="1"/>
  <c r="AI197" i="74" s="1"/>
  <c r="AJ197" i="74" s="1"/>
  <c r="AK197" i="74" s="1"/>
  <c r="AL197" i="74" s="1"/>
  <c r="AM197" i="74" s="1"/>
  <c r="AN197" i="74" s="1"/>
  <c r="AO197" i="74" s="1"/>
  <c r="AP197" i="74" s="1"/>
  <c r="AQ197" i="74" s="1"/>
  <c r="AR197" i="74" s="1"/>
  <c r="AS197" i="74" s="1"/>
  <c r="AT197" i="74" s="1"/>
  <c r="AU197" i="74" s="1"/>
  <c r="AV197" i="74" s="1"/>
  <c r="AW197" i="74" s="1"/>
  <c r="AX197" i="74" s="1"/>
  <c r="AY197" i="74" s="1"/>
  <c r="AZ197" i="74" s="1"/>
  <c r="BA197" i="74" s="1"/>
  <c r="AF198" i="74"/>
  <c r="AE229" i="74"/>
  <c r="AF230" i="74"/>
  <c r="AE213" i="74"/>
  <c r="AF214" i="74"/>
  <c r="AF190" i="74"/>
  <c r="AE205" i="74"/>
  <c r="AF206" i="74"/>
  <c r="AE221" i="74"/>
  <c r="AF222" i="74"/>
  <c r="AD37" i="74"/>
  <c r="AC38" i="74"/>
  <c r="T190" i="74" l="1"/>
  <c r="T191" i="74" s="1"/>
  <c r="T192" i="74" s="1"/>
  <c r="T193" i="74" s="1"/>
  <c r="T194" i="74" s="1"/>
  <c r="T195" i="74" s="1"/>
  <c r="T196" i="74" s="1"/>
  <c r="AG198" i="74"/>
  <c r="AH198" i="74" s="1"/>
  <c r="AI198" i="74" s="1"/>
  <c r="AJ198" i="74" s="1"/>
  <c r="AK198" i="74" s="1"/>
  <c r="AL198" i="74" s="1"/>
  <c r="AM198" i="74" s="1"/>
  <c r="AN198" i="74" s="1"/>
  <c r="AO198" i="74" s="1"/>
  <c r="AP198" i="74" s="1"/>
  <c r="AQ198" i="74" s="1"/>
  <c r="AR198" i="74" s="1"/>
  <c r="AS198" i="74" s="1"/>
  <c r="AT198" i="74" s="1"/>
  <c r="AU198" i="74" s="1"/>
  <c r="AV198" i="74" s="1"/>
  <c r="AW198" i="74" s="1"/>
  <c r="AX198" i="74" s="1"/>
  <c r="AY198" i="74" s="1"/>
  <c r="AZ198" i="74" s="1"/>
  <c r="BA198" i="74" s="1"/>
  <c r="AG186" i="74"/>
  <c r="AH186" i="74" s="1"/>
  <c r="AI186" i="74" s="1"/>
  <c r="AJ186" i="74" s="1"/>
  <c r="AK186" i="74" s="1"/>
  <c r="AL186" i="74" s="1"/>
  <c r="AM186" i="74" s="1"/>
  <c r="AN186" i="74" s="1"/>
  <c r="AO186" i="74" s="1"/>
  <c r="AP186" i="74" s="1"/>
  <c r="AQ186" i="74" s="1"/>
  <c r="AR186" i="74" s="1"/>
  <c r="AS186" i="74" s="1"/>
  <c r="AT186" i="74" s="1"/>
  <c r="AU186" i="74" s="1"/>
  <c r="AV186" i="74" s="1"/>
  <c r="AW186" i="74" s="1"/>
  <c r="AX186" i="74" s="1"/>
  <c r="AY186" i="74" s="1"/>
  <c r="AZ186" i="74" s="1"/>
  <c r="BA186" i="74" s="1"/>
  <c r="AG174" i="74"/>
  <c r="AH174" i="74" s="1"/>
  <c r="AI174" i="74" s="1"/>
  <c r="AJ174" i="74" s="1"/>
  <c r="AK174" i="74" s="1"/>
  <c r="AL174" i="74" s="1"/>
  <c r="AM174" i="74" s="1"/>
  <c r="AN174" i="74" s="1"/>
  <c r="AO174" i="74" s="1"/>
  <c r="AP174" i="74" s="1"/>
  <c r="AQ174" i="74" s="1"/>
  <c r="AR174" i="74" s="1"/>
  <c r="AS174" i="74" s="1"/>
  <c r="AT174" i="74" s="1"/>
  <c r="AU174" i="74" s="1"/>
  <c r="AV174" i="74" s="1"/>
  <c r="AW174" i="74" s="1"/>
  <c r="AX174" i="74" s="1"/>
  <c r="AY174" i="74" s="1"/>
  <c r="AZ174" i="74" s="1"/>
  <c r="BA174" i="74" s="1"/>
  <c r="AG168" i="74"/>
  <c r="AH168" i="74" s="1"/>
  <c r="AI168" i="74" s="1"/>
  <c r="AJ168" i="74" s="1"/>
  <c r="AK168" i="74" s="1"/>
  <c r="AL168" i="74" s="1"/>
  <c r="AM168" i="74" s="1"/>
  <c r="AN168" i="74" s="1"/>
  <c r="AO168" i="74" s="1"/>
  <c r="AP168" i="74" s="1"/>
  <c r="AQ168" i="74" s="1"/>
  <c r="AR168" i="74" s="1"/>
  <c r="AS168" i="74" s="1"/>
  <c r="AT168" i="74" s="1"/>
  <c r="AU168" i="74" s="1"/>
  <c r="AV168" i="74" s="1"/>
  <c r="AW168" i="74" s="1"/>
  <c r="AX168" i="74" s="1"/>
  <c r="AY168" i="74" s="1"/>
  <c r="AZ168" i="74" s="1"/>
  <c r="BA168" i="74" s="1"/>
  <c r="AG180" i="74"/>
  <c r="AH180" i="74" s="1"/>
  <c r="AI180" i="74" s="1"/>
  <c r="AJ180" i="74" s="1"/>
  <c r="AK180" i="74" s="1"/>
  <c r="AL180" i="74" s="1"/>
  <c r="AM180" i="74" s="1"/>
  <c r="AN180" i="74" s="1"/>
  <c r="AO180" i="74" s="1"/>
  <c r="AP180" i="74" s="1"/>
  <c r="AQ180" i="74" s="1"/>
  <c r="AR180" i="74" s="1"/>
  <c r="AS180" i="74" s="1"/>
  <c r="AT180" i="74" s="1"/>
  <c r="AU180" i="74" s="1"/>
  <c r="AV180" i="74" s="1"/>
  <c r="AW180" i="74" s="1"/>
  <c r="AX180" i="74" s="1"/>
  <c r="AY180" i="74" s="1"/>
  <c r="AZ180" i="74" s="1"/>
  <c r="BA180" i="74" s="1"/>
  <c r="AG192" i="74"/>
  <c r="AH192" i="74" s="1"/>
  <c r="AI192" i="74" s="1"/>
  <c r="AJ192" i="74" s="1"/>
  <c r="AK192" i="74" s="1"/>
  <c r="AL192" i="74" s="1"/>
  <c r="AM192" i="74" s="1"/>
  <c r="AN192" i="74" s="1"/>
  <c r="AO192" i="74" s="1"/>
  <c r="AP192" i="74" s="1"/>
  <c r="AQ192" i="74" s="1"/>
  <c r="AR192" i="74" s="1"/>
  <c r="AS192" i="74" s="1"/>
  <c r="AT192" i="74" s="1"/>
  <c r="AU192" i="74" s="1"/>
  <c r="AV192" i="74" s="1"/>
  <c r="AW192" i="74" s="1"/>
  <c r="AX192" i="74" s="1"/>
  <c r="AY192" i="74" s="1"/>
  <c r="AZ192" i="74" s="1"/>
  <c r="BA192" i="74" s="1"/>
  <c r="AG199" i="74"/>
  <c r="AH199" i="74" s="1"/>
  <c r="AI199" i="74" s="1"/>
  <c r="AJ199" i="74" s="1"/>
  <c r="AK199" i="74" s="1"/>
  <c r="AL199" i="74" s="1"/>
  <c r="AM199" i="74" s="1"/>
  <c r="AN199" i="74" s="1"/>
  <c r="AO199" i="74" s="1"/>
  <c r="AP199" i="74" s="1"/>
  <c r="AQ199" i="74" s="1"/>
  <c r="AR199" i="74" s="1"/>
  <c r="AS199" i="74" s="1"/>
  <c r="AT199" i="74" s="1"/>
  <c r="AU199" i="74" s="1"/>
  <c r="AV199" i="74" s="1"/>
  <c r="AW199" i="74" s="1"/>
  <c r="AX199" i="74" s="1"/>
  <c r="AY199" i="74" s="1"/>
  <c r="AZ199" i="74" s="1"/>
  <c r="BA199" i="74" s="1"/>
  <c r="AE220" i="74"/>
  <c r="AF221" i="74"/>
  <c r="AE212" i="74"/>
  <c r="AF213" i="74"/>
  <c r="AF197" i="74"/>
  <c r="AE236" i="74"/>
  <c r="AF237" i="74"/>
  <c r="AE204" i="74"/>
  <c r="AG204" i="74" s="1"/>
  <c r="AH204" i="74" s="1"/>
  <c r="AI204" i="74" s="1"/>
  <c r="AJ204" i="74" s="1"/>
  <c r="AK204" i="74" s="1"/>
  <c r="AL204" i="74" s="1"/>
  <c r="AM204" i="74" s="1"/>
  <c r="AN204" i="74" s="1"/>
  <c r="AO204" i="74" s="1"/>
  <c r="AP204" i="74" s="1"/>
  <c r="AQ204" i="74" s="1"/>
  <c r="AR204" i="74" s="1"/>
  <c r="AS204" i="74" s="1"/>
  <c r="AT204" i="74" s="1"/>
  <c r="AU204" i="74" s="1"/>
  <c r="AV204" i="74" s="1"/>
  <c r="AW204" i="74" s="1"/>
  <c r="AX204" i="74" s="1"/>
  <c r="AY204" i="74" s="1"/>
  <c r="AZ204" i="74" s="1"/>
  <c r="BA204" i="74" s="1"/>
  <c r="AF205" i="74"/>
  <c r="AE228" i="74"/>
  <c r="AF229" i="74"/>
  <c r="AE244" i="74"/>
  <c r="AE252" i="74"/>
  <c r="AF245" i="74"/>
  <c r="AD38" i="74"/>
  <c r="AC39" i="74"/>
  <c r="T197" i="74" l="1"/>
  <c r="T198" i="74" s="1"/>
  <c r="T199" i="74" s="1"/>
  <c r="T200" i="74" s="1"/>
  <c r="T201" i="74" s="1"/>
  <c r="T202" i="74" s="1"/>
  <c r="T203" i="74" s="1"/>
  <c r="AG200" i="74"/>
  <c r="AH200" i="74" s="1"/>
  <c r="AI200" i="74" s="1"/>
  <c r="AJ200" i="74" s="1"/>
  <c r="AK200" i="74" s="1"/>
  <c r="AL200" i="74" s="1"/>
  <c r="AM200" i="74" s="1"/>
  <c r="AN200" i="74" s="1"/>
  <c r="AO200" i="74" s="1"/>
  <c r="AP200" i="74" s="1"/>
  <c r="AQ200" i="74" s="1"/>
  <c r="AR200" i="74" s="1"/>
  <c r="AS200" i="74" s="1"/>
  <c r="AT200" i="74" s="1"/>
  <c r="AU200" i="74" s="1"/>
  <c r="AV200" i="74" s="1"/>
  <c r="AW200" i="74" s="1"/>
  <c r="AX200" i="74" s="1"/>
  <c r="AY200" i="74" s="1"/>
  <c r="AZ200" i="74" s="1"/>
  <c r="BA200" i="74" s="1"/>
  <c r="AG193" i="74"/>
  <c r="AH193" i="74" s="1"/>
  <c r="AI193" i="74" s="1"/>
  <c r="AJ193" i="74" s="1"/>
  <c r="AK193" i="74" s="1"/>
  <c r="AL193" i="74" s="1"/>
  <c r="AM193" i="74" s="1"/>
  <c r="AN193" i="74" s="1"/>
  <c r="AO193" i="74" s="1"/>
  <c r="AP193" i="74" s="1"/>
  <c r="AQ193" i="74" s="1"/>
  <c r="AR193" i="74" s="1"/>
  <c r="AS193" i="74" s="1"/>
  <c r="AT193" i="74" s="1"/>
  <c r="AU193" i="74" s="1"/>
  <c r="AV193" i="74" s="1"/>
  <c r="AW193" i="74" s="1"/>
  <c r="AX193" i="74" s="1"/>
  <c r="AY193" i="74" s="1"/>
  <c r="AZ193" i="74" s="1"/>
  <c r="BA193" i="74" s="1"/>
  <c r="AG205" i="74"/>
  <c r="AH205" i="74" s="1"/>
  <c r="AI205" i="74" s="1"/>
  <c r="AJ205" i="74" s="1"/>
  <c r="AK205" i="74" s="1"/>
  <c r="AL205" i="74" s="1"/>
  <c r="AM205" i="74" s="1"/>
  <c r="AN205" i="74" s="1"/>
  <c r="AO205" i="74" s="1"/>
  <c r="AP205" i="74" s="1"/>
  <c r="AQ205" i="74" s="1"/>
  <c r="AR205" i="74" s="1"/>
  <c r="AS205" i="74" s="1"/>
  <c r="AT205" i="74" s="1"/>
  <c r="AU205" i="74" s="1"/>
  <c r="AV205" i="74" s="1"/>
  <c r="AW205" i="74" s="1"/>
  <c r="AX205" i="74" s="1"/>
  <c r="AY205" i="74" s="1"/>
  <c r="AZ205" i="74" s="1"/>
  <c r="BA205" i="74" s="1"/>
  <c r="AG181" i="74"/>
  <c r="AH181" i="74" s="1"/>
  <c r="AI181" i="74" s="1"/>
  <c r="AJ181" i="74" s="1"/>
  <c r="AK181" i="74" s="1"/>
  <c r="AL181" i="74" s="1"/>
  <c r="AM181" i="74" s="1"/>
  <c r="AN181" i="74" s="1"/>
  <c r="AO181" i="74" s="1"/>
  <c r="AP181" i="74" s="1"/>
  <c r="AQ181" i="74" s="1"/>
  <c r="AR181" i="74" s="1"/>
  <c r="AS181" i="74" s="1"/>
  <c r="AT181" i="74" s="1"/>
  <c r="AU181" i="74" s="1"/>
  <c r="AV181" i="74" s="1"/>
  <c r="AW181" i="74" s="1"/>
  <c r="AX181" i="74" s="1"/>
  <c r="AY181" i="74" s="1"/>
  <c r="AZ181" i="74" s="1"/>
  <c r="BA181" i="74" s="1"/>
  <c r="AG175" i="74"/>
  <c r="AH175" i="74" s="1"/>
  <c r="AI175" i="74" s="1"/>
  <c r="AJ175" i="74" s="1"/>
  <c r="AK175" i="74" s="1"/>
  <c r="AL175" i="74" s="1"/>
  <c r="AM175" i="74" s="1"/>
  <c r="AN175" i="74" s="1"/>
  <c r="AO175" i="74" s="1"/>
  <c r="AP175" i="74" s="1"/>
  <c r="AQ175" i="74" s="1"/>
  <c r="AR175" i="74" s="1"/>
  <c r="AS175" i="74" s="1"/>
  <c r="AT175" i="74" s="1"/>
  <c r="AU175" i="74" s="1"/>
  <c r="AV175" i="74" s="1"/>
  <c r="AW175" i="74" s="1"/>
  <c r="AX175" i="74" s="1"/>
  <c r="AY175" i="74" s="1"/>
  <c r="AZ175" i="74" s="1"/>
  <c r="BA175" i="74" s="1"/>
  <c r="AG187" i="74"/>
  <c r="AH187" i="74" s="1"/>
  <c r="AI187" i="74" s="1"/>
  <c r="AJ187" i="74" s="1"/>
  <c r="AK187" i="74" s="1"/>
  <c r="AL187" i="74" s="1"/>
  <c r="AM187" i="74" s="1"/>
  <c r="AN187" i="74" s="1"/>
  <c r="AO187" i="74" s="1"/>
  <c r="AP187" i="74" s="1"/>
  <c r="AQ187" i="74" s="1"/>
  <c r="AR187" i="74" s="1"/>
  <c r="AS187" i="74" s="1"/>
  <c r="AT187" i="74" s="1"/>
  <c r="AU187" i="74" s="1"/>
  <c r="AV187" i="74" s="1"/>
  <c r="AW187" i="74" s="1"/>
  <c r="AX187" i="74" s="1"/>
  <c r="AY187" i="74" s="1"/>
  <c r="AZ187" i="74" s="1"/>
  <c r="BA187" i="74" s="1"/>
  <c r="AE227" i="74"/>
  <c r="AF228" i="74"/>
  <c r="AE235" i="74"/>
  <c r="AF236" i="74"/>
  <c r="AE219" i="74"/>
  <c r="AF220" i="74"/>
  <c r="AE251" i="74"/>
  <c r="AE259" i="74"/>
  <c r="AF252" i="74"/>
  <c r="AE243" i="74"/>
  <c r="AF244" i="74"/>
  <c r="AF204" i="74"/>
  <c r="AE211" i="74"/>
  <c r="AG211" i="74" s="1"/>
  <c r="AH211" i="74" s="1"/>
  <c r="AI211" i="74" s="1"/>
  <c r="AJ211" i="74" s="1"/>
  <c r="AK211" i="74" s="1"/>
  <c r="AL211" i="74" s="1"/>
  <c r="AM211" i="74" s="1"/>
  <c r="AN211" i="74" s="1"/>
  <c r="AO211" i="74" s="1"/>
  <c r="AP211" i="74" s="1"/>
  <c r="AQ211" i="74" s="1"/>
  <c r="AR211" i="74" s="1"/>
  <c r="AS211" i="74" s="1"/>
  <c r="AT211" i="74" s="1"/>
  <c r="AU211" i="74" s="1"/>
  <c r="AV211" i="74" s="1"/>
  <c r="AW211" i="74" s="1"/>
  <c r="AX211" i="74" s="1"/>
  <c r="AY211" i="74" s="1"/>
  <c r="AZ211" i="74" s="1"/>
  <c r="BA211" i="74" s="1"/>
  <c r="AF212" i="74"/>
  <c r="AD39" i="74"/>
  <c r="AC40" i="74"/>
  <c r="T204" i="74" l="1"/>
  <c r="T205" i="74" s="1"/>
  <c r="T206" i="74" s="1"/>
  <c r="T207" i="74" s="1"/>
  <c r="T208" i="74" s="1"/>
  <c r="T209" i="74" s="1"/>
  <c r="T210" i="74" s="1"/>
  <c r="AG212" i="74"/>
  <c r="AH212" i="74" s="1"/>
  <c r="AI212" i="74" s="1"/>
  <c r="AJ212" i="74" s="1"/>
  <c r="AK212" i="74" s="1"/>
  <c r="AL212" i="74" s="1"/>
  <c r="AM212" i="74" s="1"/>
  <c r="AN212" i="74" s="1"/>
  <c r="AO212" i="74" s="1"/>
  <c r="AP212" i="74" s="1"/>
  <c r="AQ212" i="74" s="1"/>
  <c r="AR212" i="74" s="1"/>
  <c r="AS212" i="74" s="1"/>
  <c r="AT212" i="74" s="1"/>
  <c r="AU212" i="74" s="1"/>
  <c r="AV212" i="74" s="1"/>
  <c r="AW212" i="74" s="1"/>
  <c r="AX212" i="74" s="1"/>
  <c r="AY212" i="74" s="1"/>
  <c r="AZ212" i="74" s="1"/>
  <c r="BA212" i="74" s="1"/>
  <c r="AG194" i="74"/>
  <c r="AH194" i="74" s="1"/>
  <c r="AI194" i="74" s="1"/>
  <c r="AJ194" i="74" s="1"/>
  <c r="AK194" i="74" s="1"/>
  <c r="AL194" i="74" s="1"/>
  <c r="AM194" i="74" s="1"/>
  <c r="AN194" i="74" s="1"/>
  <c r="AO194" i="74" s="1"/>
  <c r="AP194" i="74" s="1"/>
  <c r="AQ194" i="74" s="1"/>
  <c r="AR194" i="74" s="1"/>
  <c r="AS194" i="74" s="1"/>
  <c r="AT194" i="74" s="1"/>
  <c r="AU194" i="74" s="1"/>
  <c r="AV194" i="74" s="1"/>
  <c r="AW194" i="74" s="1"/>
  <c r="AX194" i="74" s="1"/>
  <c r="AY194" i="74" s="1"/>
  <c r="AZ194" i="74" s="1"/>
  <c r="BA194" i="74" s="1"/>
  <c r="AG201" i="74"/>
  <c r="AH201" i="74" s="1"/>
  <c r="AI201" i="74" s="1"/>
  <c r="AJ201" i="74" s="1"/>
  <c r="AK201" i="74" s="1"/>
  <c r="AL201" i="74" s="1"/>
  <c r="AM201" i="74" s="1"/>
  <c r="AN201" i="74" s="1"/>
  <c r="AO201" i="74" s="1"/>
  <c r="AP201" i="74" s="1"/>
  <c r="AQ201" i="74" s="1"/>
  <c r="AR201" i="74" s="1"/>
  <c r="AS201" i="74" s="1"/>
  <c r="AT201" i="74" s="1"/>
  <c r="AU201" i="74" s="1"/>
  <c r="AV201" i="74" s="1"/>
  <c r="AW201" i="74" s="1"/>
  <c r="AX201" i="74" s="1"/>
  <c r="AY201" i="74" s="1"/>
  <c r="AZ201" i="74" s="1"/>
  <c r="BA201" i="74" s="1"/>
  <c r="AG188" i="74"/>
  <c r="AH188" i="74" s="1"/>
  <c r="AI188" i="74" s="1"/>
  <c r="AJ188" i="74" s="1"/>
  <c r="AK188" i="74" s="1"/>
  <c r="AL188" i="74" s="1"/>
  <c r="AM188" i="74" s="1"/>
  <c r="AN188" i="74" s="1"/>
  <c r="AO188" i="74" s="1"/>
  <c r="AP188" i="74" s="1"/>
  <c r="AQ188" i="74" s="1"/>
  <c r="AR188" i="74" s="1"/>
  <c r="AS188" i="74" s="1"/>
  <c r="AT188" i="74" s="1"/>
  <c r="AU188" i="74" s="1"/>
  <c r="AV188" i="74" s="1"/>
  <c r="AW188" i="74" s="1"/>
  <c r="AX188" i="74" s="1"/>
  <c r="AY188" i="74" s="1"/>
  <c r="AZ188" i="74" s="1"/>
  <c r="BA188" i="74" s="1"/>
  <c r="AG182" i="74"/>
  <c r="AH182" i="74" s="1"/>
  <c r="AI182" i="74" s="1"/>
  <c r="AJ182" i="74" s="1"/>
  <c r="AK182" i="74" s="1"/>
  <c r="AL182" i="74" s="1"/>
  <c r="AM182" i="74" s="1"/>
  <c r="AN182" i="74" s="1"/>
  <c r="AO182" i="74" s="1"/>
  <c r="AP182" i="74" s="1"/>
  <c r="AQ182" i="74" s="1"/>
  <c r="AR182" i="74" s="1"/>
  <c r="AS182" i="74" s="1"/>
  <c r="AT182" i="74" s="1"/>
  <c r="AU182" i="74" s="1"/>
  <c r="AV182" i="74" s="1"/>
  <c r="AW182" i="74" s="1"/>
  <c r="AX182" i="74" s="1"/>
  <c r="AY182" i="74" s="1"/>
  <c r="AZ182" i="74" s="1"/>
  <c r="BA182" i="74" s="1"/>
  <c r="AG206" i="74"/>
  <c r="AH206" i="74" s="1"/>
  <c r="AI206" i="74" s="1"/>
  <c r="AJ206" i="74" s="1"/>
  <c r="AK206" i="74" s="1"/>
  <c r="AL206" i="74" s="1"/>
  <c r="AM206" i="74" s="1"/>
  <c r="AN206" i="74" s="1"/>
  <c r="AO206" i="74" s="1"/>
  <c r="AP206" i="74" s="1"/>
  <c r="AQ206" i="74" s="1"/>
  <c r="AR206" i="74" s="1"/>
  <c r="AS206" i="74" s="1"/>
  <c r="AT206" i="74" s="1"/>
  <c r="AU206" i="74" s="1"/>
  <c r="AV206" i="74" s="1"/>
  <c r="AW206" i="74" s="1"/>
  <c r="AX206" i="74" s="1"/>
  <c r="AY206" i="74" s="1"/>
  <c r="AZ206" i="74" s="1"/>
  <c r="BA206" i="74" s="1"/>
  <c r="AE258" i="74"/>
  <c r="AE266" i="74"/>
  <c r="AF259" i="74"/>
  <c r="AE218" i="74"/>
  <c r="AG218" i="74" s="1"/>
  <c r="AH218" i="74" s="1"/>
  <c r="AI218" i="74" s="1"/>
  <c r="AJ218" i="74" s="1"/>
  <c r="AK218" i="74" s="1"/>
  <c r="AL218" i="74" s="1"/>
  <c r="AM218" i="74" s="1"/>
  <c r="AN218" i="74" s="1"/>
  <c r="AO218" i="74" s="1"/>
  <c r="AP218" i="74" s="1"/>
  <c r="AQ218" i="74" s="1"/>
  <c r="AR218" i="74" s="1"/>
  <c r="AS218" i="74" s="1"/>
  <c r="AT218" i="74" s="1"/>
  <c r="AU218" i="74" s="1"/>
  <c r="AV218" i="74" s="1"/>
  <c r="AW218" i="74" s="1"/>
  <c r="AX218" i="74" s="1"/>
  <c r="AY218" i="74" s="1"/>
  <c r="AZ218" i="74" s="1"/>
  <c r="BA218" i="74" s="1"/>
  <c r="AF219" i="74"/>
  <c r="AE226" i="74"/>
  <c r="AF227" i="74"/>
  <c r="AF211" i="74"/>
  <c r="AE242" i="74"/>
  <c r="AF243" i="74"/>
  <c r="AE250" i="74"/>
  <c r="AF251" i="74"/>
  <c r="AE234" i="74"/>
  <c r="AF235" i="74"/>
  <c r="AD40" i="74"/>
  <c r="AC41" i="74"/>
  <c r="T211" i="74" l="1"/>
  <c r="T212" i="74" s="1"/>
  <c r="T213" i="74" s="1"/>
  <c r="T214" i="74" s="1"/>
  <c r="T215" i="74" s="1"/>
  <c r="T216" i="74" s="1"/>
  <c r="T217" i="74" s="1"/>
  <c r="AG219" i="74"/>
  <c r="AH219" i="74" s="1"/>
  <c r="AI219" i="74" s="1"/>
  <c r="AJ219" i="74" s="1"/>
  <c r="AK219" i="74" s="1"/>
  <c r="AL219" i="74" s="1"/>
  <c r="AM219" i="74" s="1"/>
  <c r="AN219" i="74" s="1"/>
  <c r="AO219" i="74" s="1"/>
  <c r="AP219" i="74" s="1"/>
  <c r="AQ219" i="74" s="1"/>
  <c r="AR219" i="74" s="1"/>
  <c r="AS219" i="74" s="1"/>
  <c r="AT219" i="74" s="1"/>
  <c r="AU219" i="74" s="1"/>
  <c r="AV219" i="74" s="1"/>
  <c r="AW219" i="74" s="1"/>
  <c r="AX219" i="74" s="1"/>
  <c r="AY219" i="74" s="1"/>
  <c r="AZ219" i="74" s="1"/>
  <c r="BA219" i="74" s="1"/>
  <c r="AG207" i="74"/>
  <c r="AH207" i="74" s="1"/>
  <c r="AI207" i="74" s="1"/>
  <c r="AJ207" i="74" s="1"/>
  <c r="AK207" i="74" s="1"/>
  <c r="AL207" i="74" s="1"/>
  <c r="AM207" i="74" s="1"/>
  <c r="AN207" i="74" s="1"/>
  <c r="AO207" i="74" s="1"/>
  <c r="AP207" i="74" s="1"/>
  <c r="AQ207" i="74" s="1"/>
  <c r="AR207" i="74" s="1"/>
  <c r="AS207" i="74" s="1"/>
  <c r="AT207" i="74" s="1"/>
  <c r="AU207" i="74" s="1"/>
  <c r="AV207" i="74" s="1"/>
  <c r="AW207" i="74" s="1"/>
  <c r="AX207" i="74" s="1"/>
  <c r="AY207" i="74" s="1"/>
  <c r="AZ207" i="74" s="1"/>
  <c r="BA207" i="74" s="1"/>
  <c r="AG189" i="74"/>
  <c r="AH189" i="74" s="1"/>
  <c r="AI189" i="74" s="1"/>
  <c r="AJ189" i="74" s="1"/>
  <c r="AK189" i="74" s="1"/>
  <c r="AL189" i="74" s="1"/>
  <c r="AM189" i="74" s="1"/>
  <c r="AN189" i="74" s="1"/>
  <c r="AO189" i="74" s="1"/>
  <c r="AP189" i="74" s="1"/>
  <c r="AQ189" i="74" s="1"/>
  <c r="AR189" i="74" s="1"/>
  <c r="AS189" i="74" s="1"/>
  <c r="AT189" i="74" s="1"/>
  <c r="AU189" i="74" s="1"/>
  <c r="AV189" i="74" s="1"/>
  <c r="AW189" i="74" s="1"/>
  <c r="AX189" i="74" s="1"/>
  <c r="AY189" i="74" s="1"/>
  <c r="AZ189" i="74" s="1"/>
  <c r="BA189" i="74" s="1"/>
  <c r="AG202" i="74"/>
  <c r="AH202" i="74" s="1"/>
  <c r="AI202" i="74" s="1"/>
  <c r="AJ202" i="74" s="1"/>
  <c r="AK202" i="74" s="1"/>
  <c r="AL202" i="74" s="1"/>
  <c r="AM202" i="74" s="1"/>
  <c r="AN202" i="74" s="1"/>
  <c r="AO202" i="74" s="1"/>
  <c r="AP202" i="74" s="1"/>
  <c r="AQ202" i="74" s="1"/>
  <c r="AR202" i="74" s="1"/>
  <c r="AS202" i="74" s="1"/>
  <c r="AT202" i="74" s="1"/>
  <c r="AU202" i="74" s="1"/>
  <c r="AV202" i="74" s="1"/>
  <c r="AW202" i="74" s="1"/>
  <c r="AX202" i="74" s="1"/>
  <c r="AY202" i="74" s="1"/>
  <c r="AZ202" i="74" s="1"/>
  <c r="BA202" i="74" s="1"/>
  <c r="AG195" i="74"/>
  <c r="AH195" i="74" s="1"/>
  <c r="AI195" i="74" s="1"/>
  <c r="AJ195" i="74" s="1"/>
  <c r="AK195" i="74" s="1"/>
  <c r="AL195" i="74" s="1"/>
  <c r="AM195" i="74" s="1"/>
  <c r="AN195" i="74" s="1"/>
  <c r="AO195" i="74" s="1"/>
  <c r="AP195" i="74" s="1"/>
  <c r="AQ195" i="74" s="1"/>
  <c r="AR195" i="74" s="1"/>
  <c r="AS195" i="74" s="1"/>
  <c r="AT195" i="74" s="1"/>
  <c r="AU195" i="74" s="1"/>
  <c r="AV195" i="74" s="1"/>
  <c r="AW195" i="74" s="1"/>
  <c r="AX195" i="74" s="1"/>
  <c r="AY195" i="74" s="1"/>
  <c r="AZ195" i="74" s="1"/>
  <c r="BA195" i="74" s="1"/>
  <c r="AG213" i="74"/>
  <c r="AH213" i="74" s="1"/>
  <c r="AI213" i="74" s="1"/>
  <c r="AJ213" i="74" s="1"/>
  <c r="AK213" i="74" s="1"/>
  <c r="AL213" i="74" s="1"/>
  <c r="AM213" i="74" s="1"/>
  <c r="AN213" i="74" s="1"/>
  <c r="AO213" i="74" s="1"/>
  <c r="AP213" i="74" s="1"/>
  <c r="AQ213" i="74" s="1"/>
  <c r="AR213" i="74" s="1"/>
  <c r="AS213" i="74" s="1"/>
  <c r="AT213" i="74" s="1"/>
  <c r="AU213" i="74" s="1"/>
  <c r="AV213" i="74" s="1"/>
  <c r="AW213" i="74" s="1"/>
  <c r="AX213" i="74" s="1"/>
  <c r="AY213" i="74" s="1"/>
  <c r="AZ213" i="74" s="1"/>
  <c r="BA213" i="74" s="1"/>
  <c r="AE233" i="74"/>
  <c r="AF234" i="74"/>
  <c r="AE241" i="74"/>
  <c r="AF242" i="74"/>
  <c r="AF218" i="74"/>
  <c r="AE257" i="74"/>
  <c r="AF258" i="74"/>
  <c r="AE249" i="74"/>
  <c r="AF250" i="74"/>
  <c r="AE225" i="74"/>
  <c r="AG225" i="74" s="1"/>
  <c r="AH225" i="74" s="1"/>
  <c r="AI225" i="74" s="1"/>
  <c r="AJ225" i="74" s="1"/>
  <c r="AK225" i="74" s="1"/>
  <c r="AL225" i="74" s="1"/>
  <c r="AM225" i="74" s="1"/>
  <c r="AN225" i="74" s="1"/>
  <c r="AO225" i="74" s="1"/>
  <c r="AP225" i="74" s="1"/>
  <c r="AQ225" i="74" s="1"/>
  <c r="AR225" i="74" s="1"/>
  <c r="AS225" i="74" s="1"/>
  <c r="AT225" i="74" s="1"/>
  <c r="AU225" i="74" s="1"/>
  <c r="AV225" i="74" s="1"/>
  <c r="AW225" i="74" s="1"/>
  <c r="AX225" i="74" s="1"/>
  <c r="AY225" i="74" s="1"/>
  <c r="AZ225" i="74" s="1"/>
  <c r="BA225" i="74" s="1"/>
  <c r="AF226" i="74"/>
  <c r="AE265" i="74"/>
  <c r="AE273" i="74"/>
  <c r="AF266" i="74"/>
  <c r="AD41" i="74"/>
  <c r="AC42" i="74"/>
  <c r="T218" i="74" l="1"/>
  <c r="T219" i="74" s="1"/>
  <c r="T220" i="74" s="1"/>
  <c r="T221" i="74" s="1"/>
  <c r="T222" i="74" s="1"/>
  <c r="T223" i="74" s="1"/>
  <c r="T224" i="74" s="1"/>
  <c r="AG214" i="74"/>
  <c r="AH214" i="74" s="1"/>
  <c r="AI214" i="74" s="1"/>
  <c r="AJ214" i="74" s="1"/>
  <c r="AK214" i="74" s="1"/>
  <c r="AL214" i="74" s="1"/>
  <c r="AM214" i="74" s="1"/>
  <c r="AN214" i="74" s="1"/>
  <c r="AO214" i="74" s="1"/>
  <c r="AP214" i="74" s="1"/>
  <c r="AQ214" i="74" s="1"/>
  <c r="AR214" i="74" s="1"/>
  <c r="AS214" i="74" s="1"/>
  <c r="AT214" i="74" s="1"/>
  <c r="AU214" i="74" s="1"/>
  <c r="AV214" i="74" s="1"/>
  <c r="AW214" i="74" s="1"/>
  <c r="AX214" i="74" s="1"/>
  <c r="AY214" i="74" s="1"/>
  <c r="AZ214" i="74" s="1"/>
  <c r="BA214" i="74" s="1"/>
  <c r="AG196" i="74"/>
  <c r="AH196" i="74" s="1"/>
  <c r="AI196" i="74" s="1"/>
  <c r="AJ196" i="74" s="1"/>
  <c r="AK196" i="74" s="1"/>
  <c r="AL196" i="74" s="1"/>
  <c r="AM196" i="74" s="1"/>
  <c r="AN196" i="74" s="1"/>
  <c r="AO196" i="74" s="1"/>
  <c r="AP196" i="74" s="1"/>
  <c r="AQ196" i="74" s="1"/>
  <c r="AR196" i="74" s="1"/>
  <c r="AS196" i="74" s="1"/>
  <c r="AT196" i="74" s="1"/>
  <c r="AU196" i="74" s="1"/>
  <c r="AV196" i="74" s="1"/>
  <c r="AW196" i="74" s="1"/>
  <c r="AX196" i="74" s="1"/>
  <c r="AY196" i="74" s="1"/>
  <c r="AZ196" i="74" s="1"/>
  <c r="BA196" i="74" s="1"/>
  <c r="AG203" i="74"/>
  <c r="AH203" i="74" s="1"/>
  <c r="AI203" i="74" s="1"/>
  <c r="AJ203" i="74" s="1"/>
  <c r="AK203" i="74" s="1"/>
  <c r="AL203" i="74" s="1"/>
  <c r="AM203" i="74" s="1"/>
  <c r="AN203" i="74" s="1"/>
  <c r="AO203" i="74" s="1"/>
  <c r="AP203" i="74" s="1"/>
  <c r="AQ203" i="74" s="1"/>
  <c r="AR203" i="74" s="1"/>
  <c r="AS203" i="74" s="1"/>
  <c r="AT203" i="74" s="1"/>
  <c r="AU203" i="74" s="1"/>
  <c r="AV203" i="74" s="1"/>
  <c r="AW203" i="74" s="1"/>
  <c r="AX203" i="74" s="1"/>
  <c r="AY203" i="74" s="1"/>
  <c r="AZ203" i="74" s="1"/>
  <c r="BA203" i="74" s="1"/>
  <c r="AG208" i="74"/>
  <c r="AH208" i="74" s="1"/>
  <c r="AI208" i="74" s="1"/>
  <c r="AJ208" i="74" s="1"/>
  <c r="AK208" i="74" s="1"/>
  <c r="AL208" i="74" s="1"/>
  <c r="AM208" i="74" s="1"/>
  <c r="AN208" i="74" s="1"/>
  <c r="AO208" i="74" s="1"/>
  <c r="AP208" i="74" s="1"/>
  <c r="AQ208" i="74" s="1"/>
  <c r="AR208" i="74" s="1"/>
  <c r="AS208" i="74" s="1"/>
  <c r="AT208" i="74" s="1"/>
  <c r="AU208" i="74" s="1"/>
  <c r="AV208" i="74" s="1"/>
  <c r="AW208" i="74" s="1"/>
  <c r="AX208" i="74" s="1"/>
  <c r="AY208" i="74" s="1"/>
  <c r="AZ208" i="74" s="1"/>
  <c r="BA208" i="74" s="1"/>
  <c r="AG220" i="74"/>
  <c r="AH220" i="74" s="1"/>
  <c r="AI220" i="74" s="1"/>
  <c r="AJ220" i="74" s="1"/>
  <c r="AK220" i="74" s="1"/>
  <c r="AL220" i="74" s="1"/>
  <c r="AM220" i="74" s="1"/>
  <c r="AN220" i="74" s="1"/>
  <c r="AO220" i="74" s="1"/>
  <c r="AP220" i="74" s="1"/>
  <c r="AQ220" i="74" s="1"/>
  <c r="AR220" i="74" s="1"/>
  <c r="AS220" i="74" s="1"/>
  <c r="AT220" i="74" s="1"/>
  <c r="AU220" i="74" s="1"/>
  <c r="AV220" i="74" s="1"/>
  <c r="AW220" i="74" s="1"/>
  <c r="AX220" i="74" s="1"/>
  <c r="AY220" i="74" s="1"/>
  <c r="AZ220" i="74" s="1"/>
  <c r="BA220" i="74" s="1"/>
  <c r="AG226" i="74"/>
  <c r="AH226" i="74" s="1"/>
  <c r="AI226" i="74" s="1"/>
  <c r="AJ226" i="74" s="1"/>
  <c r="AK226" i="74" s="1"/>
  <c r="AL226" i="74" s="1"/>
  <c r="AM226" i="74" s="1"/>
  <c r="AN226" i="74" s="1"/>
  <c r="AO226" i="74" s="1"/>
  <c r="AP226" i="74" s="1"/>
  <c r="AQ226" i="74" s="1"/>
  <c r="AR226" i="74" s="1"/>
  <c r="AS226" i="74" s="1"/>
  <c r="AT226" i="74" s="1"/>
  <c r="AU226" i="74" s="1"/>
  <c r="AV226" i="74" s="1"/>
  <c r="AW226" i="74" s="1"/>
  <c r="AX226" i="74" s="1"/>
  <c r="AY226" i="74" s="1"/>
  <c r="AZ226" i="74" s="1"/>
  <c r="BA226" i="74" s="1"/>
  <c r="AF225" i="74"/>
  <c r="AE256" i="74"/>
  <c r="AF257" i="74"/>
  <c r="AE232" i="74"/>
  <c r="AG232" i="74" s="1"/>
  <c r="AH232" i="74" s="1"/>
  <c r="AI232" i="74" s="1"/>
  <c r="AJ232" i="74" s="1"/>
  <c r="AK232" i="74" s="1"/>
  <c r="AL232" i="74" s="1"/>
  <c r="AM232" i="74" s="1"/>
  <c r="AN232" i="74" s="1"/>
  <c r="AO232" i="74" s="1"/>
  <c r="AP232" i="74" s="1"/>
  <c r="AQ232" i="74" s="1"/>
  <c r="AR232" i="74" s="1"/>
  <c r="AS232" i="74" s="1"/>
  <c r="AT232" i="74" s="1"/>
  <c r="AU232" i="74" s="1"/>
  <c r="AV232" i="74" s="1"/>
  <c r="AW232" i="74" s="1"/>
  <c r="AX232" i="74" s="1"/>
  <c r="AY232" i="74" s="1"/>
  <c r="AZ232" i="74" s="1"/>
  <c r="BA232" i="74" s="1"/>
  <c r="AF233" i="74"/>
  <c r="AE272" i="74"/>
  <c r="AE280" i="74"/>
  <c r="AF273" i="74"/>
  <c r="AE264" i="74"/>
  <c r="AF265" i="74"/>
  <c r="AE248" i="74"/>
  <c r="AF249" i="74"/>
  <c r="AE240" i="74"/>
  <c r="AF241" i="74"/>
  <c r="AD42" i="74"/>
  <c r="AC43" i="74"/>
  <c r="T225" i="74" l="1"/>
  <c r="T226" i="74" s="1"/>
  <c r="T227" i="74" s="1"/>
  <c r="T228" i="74" s="1"/>
  <c r="T229" i="74" s="1"/>
  <c r="T230" i="74" s="1"/>
  <c r="T231" i="74" s="1"/>
  <c r="AG233" i="74"/>
  <c r="AH233" i="74" s="1"/>
  <c r="AI233" i="74" s="1"/>
  <c r="AJ233" i="74" s="1"/>
  <c r="AK233" i="74" s="1"/>
  <c r="AL233" i="74" s="1"/>
  <c r="AM233" i="74" s="1"/>
  <c r="AN233" i="74" s="1"/>
  <c r="AO233" i="74" s="1"/>
  <c r="AP233" i="74" s="1"/>
  <c r="AQ233" i="74" s="1"/>
  <c r="AR233" i="74" s="1"/>
  <c r="AS233" i="74" s="1"/>
  <c r="AT233" i="74" s="1"/>
  <c r="AU233" i="74" s="1"/>
  <c r="AV233" i="74" s="1"/>
  <c r="AW233" i="74" s="1"/>
  <c r="AX233" i="74" s="1"/>
  <c r="AY233" i="74" s="1"/>
  <c r="AZ233" i="74" s="1"/>
  <c r="BA233" i="74" s="1"/>
  <c r="AG234" i="74"/>
  <c r="AH234" i="74" s="1"/>
  <c r="AI234" i="74" s="1"/>
  <c r="AJ234" i="74" s="1"/>
  <c r="AK234" i="74" s="1"/>
  <c r="AL234" i="74" s="1"/>
  <c r="AM234" i="74" s="1"/>
  <c r="AN234" i="74" s="1"/>
  <c r="AO234" i="74" s="1"/>
  <c r="AP234" i="74" s="1"/>
  <c r="AQ234" i="74" s="1"/>
  <c r="AR234" i="74" s="1"/>
  <c r="AS234" i="74" s="1"/>
  <c r="AT234" i="74" s="1"/>
  <c r="AU234" i="74" s="1"/>
  <c r="AV234" i="74" s="1"/>
  <c r="AW234" i="74" s="1"/>
  <c r="AX234" i="74" s="1"/>
  <c r="AY234" i="74" s="1"/>
  <c r="AZ234" i="74" s="1"/>
  <c r="BA234" i="74" s="1"/>
  <c r="AG227" i="74"/>
  <c r="AH227" i="74" s="1"/>
  <c r="AI227" i="74" s="1"/>
  <c r="AJ227" i="74" s="1"/>
  <c r="AK227" i="74" s="1"/>
  <c r="AL227" i="74" s="1"/>
  <c r="AM227" i="74" s="1"/>
  <c r="AN227" i="74" s="1"/>
  <c r="AO227" i="74" s="1"/>
  <c r="AP227" i="74" s="1"/>
  <c r="AQ227" i="74" s="1"/>
  <c r="AR227" i="74" s="1"/>
  <c r="AS227" i="74" s="1"/>
  <c r="AT227" i="74" s="1"/>
  <c r="AU227" i="74" s="1"/>
  <c r="AV227" i="74" s="1"/>
  <c r="AW227" i="74" s="1"/>
  <c r="AX227" i="74" s="1"/>
  <c r="AY227" i="74" s="1"/>
  <c r="AZ227" i="74" s="1"/>
  <c r="BA227" i="74" s="1"/>
  <c r="AG221" i="74"/>
  <c r="AH221" i="74" s="1"/>
  <c r="AI221" i="74" s="1"/>
  <c r="AJ221" i="74" s="1"/>
  <c r="AK221" i="74" s="1"/>
  <c r="AL221" i="74" s="1"/>
  <c r="AM221" i="74" s="1"/>
  <c r="AN221" i="74" s="1"/>
  <c r="AO221" i="74" s="1"/>
  <c r="AP221" i="74" s="1"/>
  <c r="AQ221" i="74" s="1"/>
  <c r="AR221" i="74" s="1"/>
  <c r="AS221" i="74" s="1"/>
  <c r="AT221" i="74" s="1"/>
  <c r="AU221" i="74" s="1"/>
  <c r="AV221" i="74" s="1"/>
  <c r="AW221" i="74" s="1"/>
  <c r="AX221" i="74" s="1"/>
  <c r="AY221" i="74" s="1"/>
  <c r="AZ221" i="74" s="1"/>
  <c r="BA221" i="74" s="1"/>
  <c r="AG209" i="74"/>
  <c r="AH209" i="74" s="1"/>
  <c r="AI209" i="74" s="1"/>
  <c r="AJ209" i="74" s="1"/>
  <c r="AK209" i="74" s="1"/>
  <c r="AL209" i="74" s="1"/>
  <c r="AM209" i="74" s="1"/>
  <c r="AN209" i="74" s="1"/>
  <c r="AO209" i="74" s="1"/>
  <c r="AP209" i="74" s="1"/>
  <c r="AQ209" i="74" s="1"/>
  <c r="AR209" i="74" s="1"/>
  <c r="AS209" i="74" s="1"/>
  <c r="AT209" i="74" s="1"/>
  <c r="AU209" i="74" s="1"/>
  <c r="AV209" i="74" s="1"/>
  <c r="AW209" i="74" s="1"/>
  <c r="AX209" i="74" s="1"/>
  <c r="AY209" i="74" s="1"/>
  <c r="AZ209" i="74" s="1"/>
  <c r="BA209" i="74" s="1"/>
  <c r="AG215" i="74"/>
  <c r="AH215" i="74" s="1"/>
  <c r="AI215" i="74" s="1"/>
  <c r="AJ215" i="74" s="1"/>
  <c r="AK215" i="74" s="1"/>
  <c r="AL215" i="74" s="1"/>
  <c r="AM215" i="74" s="1"/>
  <c r="AN215" i="74" s="1"/>
  <c r="AO215" i="74" s="1"/>
  <c r="AP215" i="74" s="1"/>
  <c r="AQ215" i="74" s="1"/>
  <c r="AR215" i="74" s="1"/>
  <c r="AS215" i="74" s="1"/>
  <c r="AT215" i="74" s="1"/>
  <c r="AU215" i="74" s="1"/>
  <c r="AV215" i="74" s="1"/>
  <c r="AW215" i="74" s="1"/>
  <c r="AX215" i="74" s="1"/>
  <c r="AY215" i="74" s="1"/>
  <c r="AZ215" i="74" s="1"/>
  <c r="BA215" i="74" s="1"/>
  <c r="AE239" i="74"/>
  <c r="AG239" i="74" s="1"/>
  <c r="AH239" i="74" s="1"/>
  <c r="AI239" i="74" s="1"/>
  <c r="AJ239" i="74" s="1"/>
  <c r="AK239" i="74" s="1"/>
  <c r="AL239" i="74" s="1"/>
  <c r="AM239" i="74" s="1"/>
  <c r="AN239" i="74" s="1"/>
  <c r="AO239" i="74" s="1"/>
  <c r="AP239" i="74" s="1"/>
  <c r="AQ239" i="74" s="1"/>
  <c r="AR239" i="74" s="1"/>
  <c r="AS239" i="74" s="1"/>
  <c r="AT239" i="74" s="1"/>
  <c r="AU239" i="74" s="1"/>
  <c r="AV239" i="74" s="1"/>
  <c r="AW239" i="74" s="1"/>
  <c r="AX239" i="74" s="1"/>
  <c r="AY239" i="74" s="1"/>
  <c r="AZ239" i="74" s="1"/>
  <c r="BA239" i="74" s="1"/>
  <c r="AF240" i="74"/>
  <c r="AE263" i="74"/>
  <c r="AF264" i="74"/>
  <c r="AE271" i="74"/>
  <c r="AF272" i="74"/>
  <c r="AE255" i="74"/>
  <c r="AF256" i="74"/>
  <c r="AE247" i="74"/>
  <c r="AF248" i="74"/>
  <c r="AE279" i="74"/>
  <c r="AE287" i="74"/>
  <c r="AF280" i="74"/>
  <c r="AF232" i="74"/>
  <c r="AD43" i="74"/>
  <c r="AC44" i="74"/>
  <c r="T232" i="74" l="1"/>
  <c r="T233" i="74" s="1"/>
  <c r="T234" i="74" s="1"/>
  <c r="T235" i="74" s="1"/>
  <c r="T236" i="74" s="1"/>
  <c r="T237" i="74" s="1"/>
  <c r="T238" i="74" s="1"/>
  <c r="AG216" i="74"/>
  <c r="AH216" i="74" s="1"/>
  <c r="AI216" i="74" s="1"/>
  <c r="AJ216" i="74" s="1"/>
  <c r="AK216" i="74" s="1"/>
  <c r="AL216" i="74" s="1"/>
  <c r="AM216" i="74" s="1"/>
  <c r="AN216" i="74" s="1"/>
  <c r="AO216" i="74" s="1"/>
  <c r="AP216" i="74" s="1"/>
  <c r="AQ216" i="74" s="1"/>
  <c r="AR216" i="74" s="1"/>
  <c r="AS216" i="74" s="1"/>
  <c r="AT216" i="74" s="1"/>
  <c r="AU216" i="74" s="1"/>
  <c r="AV216" i="74" s="1"/>
  <c r="AW216" i="74" s="1"/>
  <c r="AX216" i="74" s="1"/>
  <c r="AY216" i="74" s="1"/>
  <c r="AZ216" i="74" s="1"/>
  <c r="BA216" i="74" s="1"/>
  <c r="AG210" i="74"/>
  <c r="AH210" i="74" s="1"/>
  <c r="AI210" i="74" s="1"/>
  <c r="AJ210" i="74" s="1"/>
  <c r="AK210" i="74" s="1"/>
  <c r="AL210" i="74" s="1"/>
  <c r="AM210" i="74" s="1"/>
  <c r="AN210" i="74" s="1"/>
  <c r="AO210" i="74" s="1"/>
  <c r="AP210" i="74" s="1"/>
  <c r="AQ210" i="74" s="1"/>
  <c r="AR210" i="74" s="1"/>
  <c r="AS210" i="74" s="1"/>
  <c r="AT210" i="74" s="1"/>
  <c r="AU210" i="74" s="1"/>
  <c r="AV210" i="74" s="1"/>
  <c r="AW210" i="74" s="1"/>
  <c r="AX210" i="74" s="1"/>
  <c r="AY210" i="74" s="1"/>
  <c r="AZ210" i="74" s="1"/>
  <c r="BA210" i="74" s="1"/>
  <c r="AG222" i="74"/>
  <c r="AH222" i="74" s="1"/>
  <c r="AI222" i="74" s="1"/>
  <c r="AJ222" i="74" s="1"/>
  <c r="AK222" i="74" s="1"/>
  <c r="AL222" i="74" s="1"/>
  <c r="AM222" i="74" s="1"/>
  <c r="AN222" i="74" s="1"/>
  <c r="AO222" i="74" s="1"/>
  <c r="AP222" i="74" s="1"/>
  <c r="AQ222" i="74" s="1"/>
  <c r="AR222" i="74" s="1"/>
  <c r="AS222" i="74" s="1"/>
  <c r="AT222" i="74" s="1"/>
  <c r="AU222" i="74" s="1"/>
  <c r="AV222" i="74" s="1"/>
  <c r="AW222" i="74" s="1"/>
  <c r="AX222" i="74" s="1"/>
  <c r="AY222" i="74" s="1"/>
  <c r="AZ222" i="74" s="1"/>
  <c r="BA222" i="74" s="1"/>
  <c r="AG228" i="74"/>
  <c r="AH228" i="74" s="1"/>
  <c r="AI228" i="74" s="1"/>
  <c r="AJ228" i="74" s="1"/>
  <c r="AK228" i="74" s="1"/>
  <c r="AL228" i="74" s="1"/>
  <c r="AM228" i="74" s="1"/>
  <c r="AN228" i="74" s="1"/>
  <c r="AO228" i="74" s="1"/>
  <c r="AP228" i="74" s="1"/>
  <c r="AQ228" i="74" s="1"/>
  <c r="AR228" i="74" s="1"/>
  <c r="AS228" i="74" s="1"/>
  <c r="AT228" i="74" s="1"/>
  <c r="AU228" i="74" s="1"/>
  <c r="AV228" i="74" s="1"/>
  <c r="AW228" i="74" s="1"/>
  <c r="AX228" i="74" s="1"/>
  <c r="AY228" i="74" s="1"/>
  <c r="AZ228" i="74" s="1"/>
  <c r="BA228" i="74" s="1"/>
  <c r="AG235" i="74"/>
  <c r="AH235" i="74" s="1"/>
  <c r="AI235" i="74" s="1"/>
  <c r="AJ235" i="74" s="1"/>
  <c r="AK235" i="74" s="1"/>
  <c r="AL235" i="74" s="1"/>
  <c r="AM235" i="74" s="1"/>
  <c r="AN235" i="74" s="1"/>
  <c r="AO235" i="74" s="1"/>
  <c r="AP235" i="74" s="1"/>
  <c r="AQ235" i="74" s="1"/>
  <c r="AR235" i="74" s="1"/>
  <c r="AS235" i="74" s="1"/>
  <c r="AT235" i="74" s="1"/>
  <c r="AU235" i="74" s="1"/>
  <c r="AV235" i="74" s="1"/>
  <c r="AW235" i="74" s="1"/>
  <c r="AX235" i="74" s="1"/>
  <c r="AY235" i="74" s="1"/>
  <c r="AZ235" i="74" s="1"/>
  <c r="BA235" i="74" s="1"/>
  <c r="AG240" i="74"/>
  <c r="AH240" i="74" s="1"/>
  <c r="AI240" i="74" s="1"/>
  <c r="AJ240" i="74" s="1"/>
  <c r="AK240" i="74" s="1"/>
  <c r="AL240" i="74" s="1"/>
  <c r="AM240" i="74" s="1"/>
  <c r="AN240" i="74" s="1"/>
  <c r="AO240" i="74" s="1"/>
  <c r="AP240" i="74" s="1"/>
  <c r="AQ240" i="74" s="1"/>
  <c r="AR240" i="74" s="1"/>
  <c r="AS240" i="74" s="1"/>
  <c r="AT240" i="74" s="1"/>
  <c r="AU240" i="74" s="1"/>
  <c r="AV240" i="74" s="1"/>
  <c r="AW240" i="74" s="1"/>
  <c r="AX240" i="74" s="1"/>
  <c r="AY240" i="74" s="1"/>
  <c r="AZ240" i="74" s="1"/>
  <c r="BA240" i="74" s="1"/>
  <c r="AE246" i="74"/>
  <c r="AG246" i="74" s="1"/>
  <c r="AH246" i="74" s="1"/>
  <c r="AI246" i="74" s="1"/>
  <c r="AJ246" i="74" s="1"/>
  <c r="AK246" i="74" s="1"/>
  <c r="AL246" i="74" s="1"/>
  <c r="AM246" i="74" s="1"/>
  <c r="AN246" i="74" s="1"/>
  <c r="AO246" i="74" s="1"/>
  <c r="AP246" i="74" s="1"/>
  <c r="AQ246" i="74" s="1"/>
  <c r="AR246" i="74" s="1"/>
  <c r="AS246" i="74" s="1"/>
  <c r="AT246" i="74" s="1"/>
  <c r="AU246" i="74" s="1"/>
  <c r="AV246" i="74" s="1"/>
  <c r="AW246" i="74" s="1"/>
  <c r="AX246" i="74" s="1"/>
  <c r="AY246" i="74" s="1"/>
  <c r="AZ246" i="74" s="1"/>
  <c r="BA246" i="74" s="1"/>
  <c r="AF247" i="74"/>
  <c r="AE270" i="74"/>
  <c r="AF271" i="74"/>
  <c r="AF239" i="74"/>
  <c r="AE286" i="74"/>
  <c r="AE294" i="74"/>
  <c r="AF287" i="74"/>
  <c r="AE278" i="74"/>
  <c r="AF279" i="74"/>
  <c r="AE254" i="74"/>
  <c r="AF255" i="74"/>
  <c r="AE262" i="74"/>
  <c r="AF263" i="74"/>
  <c r="AD44" i="74"/>
  <c r="AC45" i="74"/>
  <c r="T239" i="74" l="1"/>
  <c r="T240" i="74" s="1"/>
  <c r="T241" i="74" s="1"/>
  <c r="T242" i="74" s="1"/>
  <c r="T243" i="74" s="1"/>
  <c r="T244" i="74" s="1"/>
  <c r="T245" i="74" s="1"/>
  <c r="AG241" i="74"/>
  <c r="AH241" i="74" s="1"/>
  <c r="AI241" i="74" s="1"/>
  <c r="AJ241" i="74" s="1"/>
  <c r="AK241" i="74" s="1"/>
  <c r="AL241" i="74" s="1"/>
  <c r="AM241" i="74" s="1"/>
  <c r="AN241" i="74" s="1"/>
  <c r="AO241" i="74" s="1"/>
  <c r="AP241" i="74" s="1"/>
  <c r="AQ241" i="74" s="1"/>
  <c r="AR241" i="74" s="1"/>
  <c r="AS241" i="74" s="1"/>
  <c r="AT241" i="74" s="1"/>
  <c r="AU241" i="74" s="1"/>
  <c r="AV241" i="74" s="1"/>
  <c r="AW241" i="74" s="1"/>
  <c r="AX241" i="74" s="1"/>
  <c r="AY241" i="74" s="1"/>
  <c r="AZ241" i="74" s="1"/>
  <c r="BA241" i="74" s="1"/>
  <c r="AG247" i="74"/>
  <c r="AH247" i="74" s="1"/>
  <c r="AI247" i="74" s="1"/>
  <c r="AJ247" i="74" s="1"/>
  <c r="AK247" i="74" s="1"/>
  <c r="AL247" i="74" s="1"/>
  <c r="AM247" i="74" s="1"/>
  <c r="AN247" i="74" s="1"/>
  <c r="AO247" i="74" s="1"/>
  <c r="AP247" i="74" s="1"/>
  <c r="AQ247" i="74" s="1"/>
  <c r="AR247" i="74" s="1"/>
  <c r="AS247" i="74" s="1"/>
  <c r="AT247" i="74" s="1"/>
  <c r="AU247" i="74" s="1"/>
  <c r="AV247" i="74" s="1"/>
  <c r="AW247" i="74" s="1"/>
  <c r="AX247" i="74" s="1"/>
  <c r="AY247" i="74" s="1"/>
  <c r="AZ247" i="74" s="1"/>
  <c r="BA247" i="74" s="1"/>
  <c r="AG236" i="74"/>
  <c r="AH236" i="74" s="1"/>
  <c r="AI236" i="74" s="1"/>
  <c r="AJ236" i="74" s="1"/>
  <c r="AK236" i="74" s="1"/>
  <c r="AL236" i="74" s="1"/>
  <c r="AM236" i="74" s="1"/>
  <c r="AN236" i="74" s="1"/>
  <c r="AO236" i="74" s="1"/>
  <c r="AP236" i="74" s="1"/>
  <c r="AQ236" i="74" s="1"/>
  <c r="AR236" i="74" s="1"/>
  <c r="AS236" i="74" s="1"/>
  <c r="AT236" i="74" s="1"/>
  <c r="AU236" i="74" s="1"/>
  <c r="AV236" i="74" s="1"/>
  <c r="AW236" i="74" s="1"/>
  <c r="AX236" i="74" s="1"/>
  <c r="AY236" i="74" s="1"/>
  <c r="AZ236" i="74" s="1"/>
  <c r="BA236" i="74" s="1"/>
  <c r="AG229" i="74"/>
  <c r="AH229" i="74" s="1"/>
  <c r="AI229" i="74" s="1"/>
  <c r="AJ229" i="74" s="1"/>
  <c r="AK229" i="74" s="1"/>
  <c r="AL229" i="74" s="1"/>
  <c r="AM229" i="74" s="1"/>
  <c r="AN229" i="74" s="1"/>
  <c r="AO229" i="74" s="1"/>
  <c r="AP229" i="74" s="1"/>
  <c r="AQ229" i="74" s="1"/>
  <c r="AR229" i="74" s="1"/>
  <c r="AS229" i="74" s="1"/>
  <c r="AT229" i="74" s="1"/>
  <c r="AU229" i="74" s="1"/>
  <c r="AV229" i="74" s="1"/>
  <c r="AW229" i="74" s="1"/>
  <c r="AX229" i="74" s="1"/>
  <c r="AY229" i="74" s="1"/>
  <c r="AZ229" i="74" s="1"/>
  <c r="BA229" i="74" s="1"/>
  <c r="AG223" i="74"/>
  <c r="AH223" i="74" s="1"/>
  <c r="AI223" i="74" s="1"/>
  <c r="AJ223" i="74" s="1"/>
  <c r="AK223" i="74" s="1"/>
  <c r="AL223" i="74" s="1"/>
  <c r="AM223" i="74" s="1"/>
  <c r="AN223" i="74" s="1"/>
  <c r="AO223" i="74" s="1"/>
  <c r="AP223" i="74" s="1"/>
  <c r="AQ223" i="74" s="1"/>
  <c r="AR223" i="74" s="1"/>
  <c r="AS223" i="74" s="1"/>
  <c r="AT223" i="74" s="1"/>
  <c r="AU223" i="74" s="1"/>
  <c r="AV223" i="74" s="1"/>
  <c r="AW223" i="74" s="1"/>
  <c r="AX223" i="74" s="1"/>
  <c r="AY223" i="74" s="1"/>
  <c r="AZ223" i="74" s="1"/>
  <c r="BA223" i="74" s="1"/>
  <c r="AG217" i="74"/>
  <c r="AH217" i="74" s="1"/>
  <c r="AI217" i="74" s="1"/>
  <c r="AJ217" i="74" s="1"/>
  <c r="AK217" i="74" s="1"/>
  <c r="AL217" i="74" s="1"/>
  <c r="AM217" i="74" s="1"/>
  <c r="AN217" i="74" s="1"/>
  <c r="AO217" i="74" s="1"/>
  <c r="AP217" i="74" s="1"/>
  <c r="AQ217" i="74" s="1"/>
  <c r="AR217" i="74" s="1"/>
  <c r="AS217" i="74" s="1"/>
  <c r="AT217" i="74" s="1"/>
  <c r="AU217" i="74" s="1"/>
  <c r="AV217" i="74" s="1"/>
  <c r="AW217" i="74" s="1"/>
  <c r="AX217" i="74" s="1"/>
  <c r="AY217" i="74" s="1"/>
  <c r="AZ217" i="74" s="1"/>
  <c r="BA217" i="74" s="1"/>
  <c r="AE261" i="74"/>
  <c r="AF262" i="74"/>
  <c r="AE277" i="74"/>
  <c r="AF278" i="74"/>
  <c r="AE285" i="74"/>
  <c r="AF286" i="74"/>
  <c r="AF246" i="74"/>
  <c r="AE253" i="74"/>
  <c r="AG253" i="74" s="1"/>
  <c r="AH253" i="74" s="1"/>
  <c r="AI253" i="74" s="1"/>
  <c r="AJ253" i="74" s="1"/>
  <c r="AK253" i="74" s="1"/>
  <c r="AL253" i="74" s="1"/>
  <c r="AM253" i="74" s="1"/>
  <c r="AN253" i="74" s="1"/>
  <c r="AO253" i="74" s="1"/>
  <c r="AP253" i="74" s="1"/>
  <c r="AQ253" i="74" s="1"/>
  <c r="AR253" i="74" s="1"/>
  <c r="AS253" i="74" s="1"/>
  <c r="AT253" i="74" s="1"/>
  <c r="AU253" i="74" s="1"/>
  <c r="AV253" i="74" s="1"/>
  <c r="AW253" i="74" s="1"/>
  <c r="AX253" i="74" s="1"/>
  <c r="AY253" i="74" s="1"/>
  <c r="AZ253" i="74" s="1"/>
  <c r="BA253" i="74" s="1"/>
  <c r="AF254" i="74"/>
  <c r="AE293" i="74"/>
  <c r="AE301" i="74"/>
  <c r="AF294" i="74"/>
  <c r="AE269" i="74"/>
  <c r="AF270" i="74"/>
  <c r="AD45" i="74"/>
  <c r="AC46" i="74"/>
  <c r="T246" i="74" l="1"/>
  <c r="T247" i="74" s="1"/>
  <c r="T248" i="74" s="1"/>
  <c r="T249" i="74" s="1"/>
  <c r="T250" i="74" s="1"/>
  <c r="T251" i="74" s="1"/>
  <c r="T252" i="74" s="1"/>
  <c r="AG224" i="74"/>
  <c r="AH224" i="74" s="1"/>
  <c r="AI224" i="74" s="1"/>
  <c r="AJ224" i="74" s="1"/>
  <c r="AK224" i="74" s="1"/>
  <c r="AL224" i="74" s="1"/>
  <c r="AM224" i="74" s="1"/>
  <c r="AN224" i="74" s="1"/>
  <c r="AO224" i="74" s="1"/>
  <c r="AP224" i="74" s="1"/>
  <c r="AQ224" i="74" s="1"/>
  <c r="AR224" i="74" s="1"/>
  <c r="AS224" i="74" s="1"/>
  <c r="AT224" i="74" s="1"/>
  <c r="AU224" i="74" s="1"/>
  <c r="AV224" i="74" s="1"/>
  <c r="AW224" i="74" s="1"/>
  <c r="AX224" i="74" s="1"/>
  <c r="AY224" i="74" s="1"/>
  <c r="AZ224" i="74" s="1"/>
  <c r="BA224" i="74" s="1"/>
  <c r="AG230" i="74"/>
  <c r="AH230" i="74" s="1"/>
  <c r="AI230" i="74" s="1"/>
  <c r="AJ230" i="74" s="1"/>
  <c r="AK230" i="74" s="1"/>
  <c r="AL230" i="74" s="1"/>
  <c r="AM230" i="74" s="1"/>
  <c r="AN230" i="74" s="1"/>
  <c r="AO230" i="74" s="1"/>
  <c r="AP230" i="74" s="1"/>
  <c r="AQ230" i="74" s="1"/>
  <c r="AR230" i="74" s="1"/>
  <c r="AS230" i="74" s="1"/>
  <c r="AT230" i="74" s="1"/>
  <c r="AU230" i="74" s="1"/>
  <c r="AV230" i="74" s="1"/>
  <c r="AW230" i="74" s="1"/>
  <c r="AX230" i="74" s="1"/>
  <c r="AY230" i="74" s="1"/>
  <c r="AZ230" i="74" s="1"/>
  <c r="BA230" i="74" s="1"/>
  <c r="AG237" i="74"/>
  <c r="AH237" i="74" s="1"/>
  <c r="AI237" i="74" s="1"/>
  <c r="AJ237" i="74" s="1"/>
  <c r="AK237" i="74" s="1"/>
  <c r="AL237" i="74" s="1"/>
  <c r="AM237" i="74" s="1"/>
  <c r="AN237" i="74" s="1"/>
  <c r="AO237" i="74" s="1"/>
  <c r="AP237" i="74" s="1"/>
  <c r="AQ237" i="74" s="1"/>
  <c r="AR237" i="74" s="1"/>
  <c r="AS237" i="74" s="1"/>
  <c r="AT237" i="74" s="1"/>
  <c r="AU237" i="74" s="1"/>
  <c r="AV237" i="74" s="1"/>
  <c r="AW237" i="74" s="1"/>
  <c r="AX237" i="74" s="1"/>
  <c r="AY237" i="74" s="1"/>
  <c r="AZ237" i="74" s="1"/>
  <c r="BA237" i="74" s="1"/>
  <c r="AG248" i="74"/>
  <c r="AH248" i="74" s="1"/>
  <c r="AI248" i="74" s="1"/>
  <c r="AJ248" i="74" s="1"/>
  <c r="AK248" i="74" s="1"/>
  <c r="AL248" i="74" s="1"/>
  <c r="AM248" i="74" s="1"/>
  <c r="AN248" i="74" s="1"/>
  <c r="AO248" i="74" s="1"/>
  <c r="AP248" i="74" s="1"/>
  <c r="AQ248" i="74" s="1"/>
  <c r="AR248" i="74" s="1"/>
  <c r="AS248" i="74" s="1"/>
  <c r="AT248" i="74" s="1"/>
  <c r="AU248" i="74" s="1"/>
  <c r="AV248" i="74" s="1"/>
  <c r="AW248" i="74" s="1"/>
  <c r="AX248" i="74" s="1"/>
  <c r="AY248" i="74" s="1"/>
  <c r="AZ248" i="74" s="1"/>
  <c r="BA248" i="74" s="1"/>
  <c r="AG254" i="74"/>
  <c r="AH254" i="74" s="1"/>
  <c r="AI254" i="74" s="1"/>
  <c r="AJ254" i="74" s="1"/>
  <c r="AK254" i="74" s="1"/>
  <c r="AL254" i="74" s="1"/>
  <c r="AM254" i="74" s="1"/>
  <c r="AN254" i="74" s="1"/>
  <c r="AO254" i="74" s="1"/>
  <c r="AP254" i="74" s="1"/>
  <c r="AQ254" i="74" s="1"/>
  <c r="AR254" i="74" s="1"/>
  <c r="AS254" i="74" s="1"/>
  <c r="AT254" i="74" s="1"/>
  <c r="AU254" i="74" s="1"/>
  <c r="AV254" i="74" s="1"/>
  <c r="AW254" i="74" s="1"/>
  <c r="AX254" i="74" s="1"/>
  <c r="AY254" i="74" s="1"/>
  <c r="AZ254" i="74" s="1"/>
  <c r="BA254" i="74" s="1"/>
  <c r="AG242" i="74"/>
  <c r="AH242" i="74" s="1"/>
  <c r="AI242" i="74" s="1"/>
  <c r="AJ242" i="74" s="1"/>
  <c r="AK242" i="74" s="1"/>
  <c r="AL242" i="74" s="1"/>
  <c r="AM242" i="74" s="1"/>
  <c r="AN242" i="74" s="1"/>
  <c r="AO242" i="74" s="1"/>
  <c r="AP242" i="74" s="1"/>
  <c r="AQ242" i="74" s="1"/>
  <c r="AR242" i="74" s="1"/>
  <c r="AS242" i="74" s="1"/>
  <c r="AT242" i="74" s="1"/>
  <c r="AU242" i="74" s="1"/>
  <c r="AV242" i="74" s="1"/>
  <c r="AW242" i="74" s="1"/>
  <c r="AX242" i="74" s="1"/>
  <c r="AY242" i="74" s="1"/>
  <c r="AZ242" i="74" s="1"/>
  <c r="BA242" i="74" s="1"/>
  <c r="AE268" i="74"/>
  <c r="AF269" i="74"/>
  <c r="AE292" i="74"/>
  <c r="AF293" i="74"/>
  <c r="AE284" i="74"/>
  <c r="AF285" i="74"/>
  <c r="AE260" i="74"/>
  <c r="AG260" i="74" s="1"/>
  <c r="AH260" i="74" s="1"/>
  <c r="AI260" i="74" s="1"/>
  <c r="AJ260" i="74" s="1"/>
  <c r="AK260" i="74" s="1"/>
  <c r="AL260" i="74" s="1"/>
  <c r="AM260" i="74" s="1"/>
  <c r="AN260" i="74" s="1"/>
  <c r="AO260" i="74" s="1"/>
  <c r="AP260" i="74" s="1"/>
  <c r="AQ260" i="74" s="1"/>
  <c r="AR260" i="74" s="1"/>
  <c r="AS260" i="74" s="1"/>
  <c r="AT260" i="74" s="1"/>
  <c r="AU260" i="74" s="1"/>
  <c r="AV260" i="74" s="1"/>
  <c r="AW260" i="74" s="1"/>
  <c r="AX260" i="74" s="1"/>
  <c r="AY260" i="74" s="1"/>
  <c r="AZ260" i="74" s="1"/>
  <c r="BA260" i="74" s="1"/>
  <c r="AF261" i="74"/>
  <c r="AE300" i="74"/>
  <c r="AE308" i="74"/>
  <c r="AF301" i="74"/>
  <c r="AF253" i="74"/>
  <c r="AE276" i="74"/>
  <c r="AF277" i="74"/>
  <c r="AD46" i="74"/>
  <c r="AC47" i="74"/>
  <c r="T253" i="74" l="1"/>
  <c r="T254" i="74" s="1"/>
  <c r="T255" i="74" s="1"/>
  <c r="T256" i="74" s="1"/>
  <c r="T257" i="74" s="1"/>
  <c r="T258" i="74" s="1"/>
  <c r="T259" i="74" s="1"/>
  <c r="AG243" i="74"/>
  <c r="AH243" i="74" s="1"/>
  <c r="AI243" i="74" s="1"/>
  <c r="AJ243" i="74" s="1"/>
  <c r="AK243" i="74" s="1"/>
  <c r="AL243" i="74" s="1"/>
  <c r="AM243" i="74" s="1"/>
  <c r="AN243" i="74" s="1"/>
  <c r="AO243" i="74" s="1"/>
  <c r="AP243" i="74" s="1"/>
  <c r="AQ243" i="74" s="1"/>
  <c r="AR243" i="74" s="1"/>
  <c r="AS243" i="74" s="1"/>
  <c r="AT243" i="74" s="1"/>
  <c r="AU243" i="74" s="1"/>
  <c r="AV243" i="74" s="1"/>
  <c r="AW243" i="74" s="1"/>
  <c r="AX243" i="74" s="1"/>
  <c r="AY243" i="74" s="1"/>
  <c r="AZ243" i="74" s="1"/>
  <c r="BA243" i="74" s="1"/>
  <c r="AG255" i="74"/>
  <c r="AH255" i="74" s="1"/>
  <c r="AI255" i="74" s="1"/>
  <c r="AJ255" i="74" s="1"/>
  <c r="AK255" i="74" s="1"/>
  <c r="AL255" i="74" s="1"/>
  <c r="AM255" i="74" s="1"/>
  <c r="AN255" i="74" s="1"/>
  <c r="AO255" i="74" s="1"/>
  <c r="AP255" i="74" s="1"/>
  <c r="AQ255" i="74" s="1"/>
  <c r="AR255" i="74" s="1"/>
  <c r="AS255" i="74" s="1"/>
  <c r="AT255" i="74" s="1"/>
  <c r="AU255" i="74" s="1"/>
  <c r="AV255" i="74" s="1"/>
  <c r="AW255" i="74" s="1"/>
  <c r="AX255" i="74" s="1"/>
  <c r="AY255" i="74" s="1"/>
  <c r="AZ255" i="74" s="1"/>
  <c r="BA255" i="74" s="1"/>
  <c r="AG261" i="74"/>
  <c r="AH261" i="74" s="1"/>
  <c r="AI261" i="74" s="1"/>
  <c r="AJ261" i="74" s="1"/>
  <c r="AK261" i="74" s="1"/>
  <c r="AL261" i="74" s="1"/>
  <c r="AM261" i="74" s="1"/>
  <c r="AN261" i="74" s="1"/>
  <c r="AO261" i="74" s="1"/>
  <c r="AP261" i="74" s="1"/>
  <c r="AQ261" i="74" s="1"/>
  <c r="AR261" i="74" s="1"/>
  <c r="AS261" i="74" s="1"/>
  <c r="AT261" i="74" s="1"/>
  <c r="AU261" i="74" s="1"/>
  <c r="AV261" i="74" s="1"/>
  <c r="AW261" i="74" s="1"/>
  <c r="AX261" i="74" s="1"/>
  <c r="AY261" i="74" s="1"/>
  <c r="AZ261" i="74" s="1"/>
  <c r="BA261" i="74" s="1"/>
  <c r="AG249" i="74"/>
  <c r="AH249" i="74" s="1"/>
  <c r="AI249" i="74" s="1"/>
  <c r="AJ249" i="74" s="1"/>
  <c r="AK249" i="74" s="1"/>
  <c r="AL249" i="74" s="1"/>
  <c r="AM249" i="74" s="1"/>
  <c r="AN249" i="74" s="1"/>
  <c r="AO249" i="74" s="1"/>
  <c r="AP249" i="74" s="1"/>
  <c r="AQ249" i="74" s="1"/>
  <c r="AR249" i="74" s="1"/>
  <c r="AS249" i="74" s="1"/>
  <c r="AT249" i="74" s="1"/>
  <c r="AU249" i="74" s="1"/>
  <c r="AV249" i="74" s="1"/>
  <c r="AW249" i="74" s="1"/>
  <c r="AX249" i="74" s="1"/>
  <c r="AY249" i="74" s="1"/>
  <c r="AZ249" i="74" s="1"/>
  <c r="BA249" i="74" s="1"/>
  <c r="AG238" i="74"/>
  <c r="AH238" i="74" s="1"/>
  <c r="AI238" i="74" s="1"/>
  <c r="AJ238" i="74" s="1"/>
  <c r="AK238" i="74" s="1"/>
  <c r="AL238" i="74" s="1"/>
  <c r="AM238" i="74" s="1"/>
  <c r="AN238" i="74" s="1"/>
  <c r="AO238" i="74" s="1"/>
  <c r="AP238" i="74" s="1"/>
  <c r="AQ238" i="74" s="1"/>
  <c r="AR238" i="74" s="1"/>
  <c r="AS238" i="74" s="1"/>
  <c r="AT238" i="74" s="1"/>
  <c r="AU238" i="74" s="1"/>
  <c r="AV238" i="74" s="1"/>
  <c r="AW238" i="74" s="1"/>
  <c r="AX238" i="74" s="1"/>
  <c r="AY238" i="74" s="1"/>
  <c r="AZ238" i="74" s="1"/>
  <c r="BA238" i="74" s="1"/>
  <c r="AG231" i="74"/>
  <c r="AH231" i="74" s="1"/>
  <c r="AI231" i="74" s="1"/>
  <c r="AJ231" i="74" s="1"/>
  <c r="AK231" i="74" s="1"/>
  <c r="AL231" i="74" s="1"/>
  <c r="AM231" i="74" s="1"/>
  <c r="AN231" i="74" s="1"/>
  <c r="AO231" i="74" s="1"/>
  <c r="AP231" i="74" s="1"/>
  <c r="AQ231" i="74" s="1"/>
  <c r="AR231" i="74" s="1"/>
  <c r="AS231" i="74" s="1"/>
  <c r="AT231" i="74" s="1"/>
  <c r="AU231" i="74" s="1"/>
  <c r="AV231" i="74" s="1"/>
  <c r="AW231" i="74" s="1"/>
  <c r="AX231" i="74" s="1"/>
  <c r="AY231" i="74" s="1"/>
  <c r="AZ231" i="74" s="1"/>
  <c r="BA231" i="74" s="1"/>
  <c r="AE275" i="74"/>
  <c r="AF276" i="74"/>
  <c r="AE299" i="74"/>
  <c r="AF300" i="74"/>
  <c r="AE283" i="74"/>
  <c r="AF284" i="74"/>
  <c r="AE267" i="74"/>
  <c r="AG267" i="74" s="1"/>
  <c r="AH267" i="74" s="1"/>
  <c r="AI267" i="74" s="1"/>
  <c r="AJ267" i="74" s="1"/>
  <c r="AK267" i="74" s="1"/>
  <c r="AL267" i="74" s="1"/>
  <c r="AM267" i="74" s="1"/>
  <c r="AN267" i="74" s="1"/>
  <c r="AO267" i="74" s="1"/>
  <c r="AP267" i="74" s="1"/>
  <c r="AQ267" i="74" s="1"/>
  <c r="AR267" i="74" s="1"/>
  <c r="AS267" i="74" s="1"/>
  <c r="AT267" i="74" s="1"/>
  <c r="AU267" i="74" s="1"/>
  <c r="AV267" i="74" s="1"/>
  <c r="AW267" i="74" s="1"/>
  <c r="AX267" i="74" s="1"/>
  <c r="AY267" i="74" s="1"/>
  <c r="AZ267" i="74" s="1"/>
  <c r="BA267" i="74" s="1"/>
  <c r="AF268" i="74"/>
  <c r="AE307" i="74"/>
  <c r="AE315" i="74"/>
  <c r="AF308" i="74"/>
  <c r="AF260" i="74"/>
  <c r="AE291" i="74"/>
  <c r="AF292" i="74"/>
  <c r="AD47" i="74"/>
  <c r="AC48" i="74"/>
  <c r="T260" i="74" l="1"/>
  <c r="T261" i="74" s="1"/>
  <c r="T262" i="74" s="1"/>
  <c r="T263" i="74" s="1"/>
  <c r="T264" i="74" s="1"/>
  <c r="T265" i="74" s="1"/>
  <c r="T266" i="74" s="1"/>
  <c r="AG250" i="74"/>
  <c r="AH250" i="74" s="1"/>
  <c r="AI250" i="74" s="1"/>
  <c r="AJ250" i="74" s="1"/>
  <c r="AK250" i="74" s="1"/>
  <c r="AL250" i="74" s="1"/>
  <c r="AM250" i="74" s="1"/>
  <c r="AN250" i="74" s="1"/>
  <c r="AO250" i="74" s="1"/>
  <c r="AP250" i="74" s="1"/>
  <c r="AQ250" i="74" s="1"/>
  <c r="AR250" i="74" s="1"/>
  <c r="AS250" i="74" s="1"/>
  <c r="AT250" i="74" s="1"/>
  <c r="AU250" i="74" s="1"/>
  <c r="AV250" i="74" s="1"/>
  <c r="AW250" i="74" s="1"/>
  <c r="AX250" i="74" s="1"/>
  <c r="AY250" i="74" s="1"/>
  <c r="AZ250" i="74" s="1"/>
  <c r="BA250" i="74" s="1"/>
  <c r="AG268" i="74"/>
  <c r="AH268" i="74" s="1"/>
  <c r="AI268" i="74" s="1"/>
  <c r="AJ268" i="74" s="1"/>
  <c r="AK268" i="74" s="1"/>
  <c r="AL268" i="74" s="1"/>
  <c r="AM268" i="74" s="1"/>
  <c r="AN268" i="74" s="1"/>
  <c r="AO268" i="74" s="1"/>
  <c r="AP268" i="74" s="1"/>
  <c r="AQ268" i="74" s="1"/>
  <c r="AR268" i="74" s="1"/>
  <c r="AS268" i="74" s="1"/>
  <c r="AT268" i="74" s="1"/>
  <c r="AU268" i="74" s="1"/>
  <c r="AV268" i="74" s="1"/>
  <c r="AW268" i="74" s="1"/>
  <c r="AX268" i="74" s="1"/>
  <c r="AY268" i="74" s="1"/>
  <c r="AZ268" i="74" s="1"/>
  <c r="BA268" i="74" s="1"/>
  <c r="AG262" i="74"/>
  <c r="AH262" i="74" s="1"/>
  <c r="AI262" i="74" s="1"/>
  <c r="AJ262" i="74" s="1"/>
  <c r="AK262" i="74" s="1"/>
  <c r="AL262" i="74" s="1"/>
  <c r="AM262" i="74" s="1"/>
  <c r="AN262" i="74" s="1"/>
  <c r="AO262" i="74" s="1"/>
  <c r="AP262" i="74" s="1"/>
  <c r="AQ262" i="74" s="1"/>
  <c r="AR262" i="74" s="1"/>
  <c r="AS262" i="74" s="1"/>
  <c r="AT262" i="74" s="1"/>
  <c r="AU262" i="74" s="1"/>
  <c r="AV262" i="74" s="1"/>
  <c r="AW262" i="74" s="1"/>
  <c r="AX262" i="74" s="1"/>
  <c r="AY262" i="74" s="1"/>
  <c r="AZ262" i="74" s="1"/>
  <c r="BA262" i="74" s="1"/>
  <c r="AG256" i="74"/>
  <c r="AH256" i="74" s="1"/>
  <c r="AI256" i="74" s="1"/>
  <c r="AJ256" i="74" s="1"/>
  <c r="AK256" i="74" s="1"/>
  <c r="AL256" i="74" s="1"/>
  <c r="AM256" i="74" s="1"/>
  <c r="AN256" i="74" s="1"/>
  <c r="AO256" i="74" s="1"/>
  <c r="AP256" i="74" s="1"/>
  <c r="AQ256" i="74" s="1"/>
  <c r="AR256" i="74" s="1"/>
  <c r="AS256" i="74" s="1"/>
  <c r="AT256" i="74" s="1"/>
  <c r="AU256" i="74" s="1"/>
  <c r="AV256" i="74" s="1"/>
  <c r="AW256" i="74" s="1"/>
  <c r="AX256" i="74" s="1"/>
  <c r="AY256" i="74" s="1"/>
  <c r="AZ256" i="74" s="1"/>
  <c r="BA256" i="74" s="1"/>
  <c r="AG244" i="74"/>
  <c r="AH244" i="74" s="1"/>
  <c r="AI244" i="74" s="1"/>
  <c r="AJ244" i="74" s="1"/>
  <c r="AK244" i="74" s="1"/>
  <c r="AL244" i="74" s="1"/>
  <c r="AM244" i="74" s="1"/>
  <c r="AN244" i="74" s="1"/>
  <c r="AO244" i="74" s="1"/>
  <c r="AP244" i="74" s="1"/>
  <c r="AQ244" i="74" s="1"/>
  <c r="AR244" i="74" s="1"/>
  <c r="AS244" i="74" s="1"/>
  <c r="AT244" i="74" s="1"/>
  <c r="AU244" i="74" s="1"/>
  <c r="AV244" i="74" s="1"/>
  <c r="AW244" i="74" s="1"/>
  <c r="AX244" i="74" s="1"/>
  <c r="AY244" i="74" s="1"/>
  <c r="AZ244" i="74" s="1"/>
  <c r="BA244" i="74" s="1"/>
  <c r="AE290" i="74"/>
  <c r="AF291" i="74"/>
  <c r="AE306" i="74"/>
  <c r="AF307" i="74"/>
  <c r="AE282" i="74"/>
  <c r="AF283" i="74"/>
  <c r="AE274" i="74"/>
  <c r="AG274" i="74" s="1"/>
  <c r="AH274" i="74" s="1"/>
  <c r="AI274" i="74" s="1"/>
  <c r="AJ274" i="74" s="1"/>
  <c r="AK274" i="74" s="1"/>
  <c r="AL274" i="74" s="1"/>
  <c r="AM274" i="74" s="1"/>
  <c r="AN274" i="74" s="1"/>
  <c r="AO274" i="74" s="1"/>
  <c r="AP274" i="74" s="1"/>
  <c r="AQ274" i="74" s="1"/>
  <c r="AR274" i="74" s="1"/>
  <c r="AS274" i="74" s="1"/>
  <c r="AT274" i="74" s="1"/>
  <c r="AU274" i="74" s="1"/>
  <c r="AV274" i="74" s="1"/>
  <c r="AW274" i="74" s="1"/>
  <c r="AX274" i="74" s="1"/>
  <c r="AY274" i="74" s="1"/>
  <c r="AZ274" i="74" s="1"/>
  <c r="BA274" i="74" s="1"/>
  <c r="AF275" i="74"/>
  <c r="AE314" i="74"/>
  <c r="AE322" i="74"/>
  <c r="AF315" i="74"/>
  <c r="AF267" i="74"/>
  <c r="AE298" i="74"/>
  <c r="AF299" i="74"/>
  <c r="AD48" i="74"/>
  <c r="AC49" i="74"/>
  <c r="T267" i="74" l="1"/>
  <c r="T268" i="74" s="1"/>
  <c r="T269" i="74" s="1"/>
  <c r="T270" i="74" s="1"/>
  <c r="T271" i="74" s="1"/>
  <c r="T272" i="74" s="1"/>
  <c r="T273" i="74" s="1"/>
  <c r="AG251" i="74"/>
  <c r="AH251" i="74" s="1"/>
  <c r="AI251" i="74" s="1"/>
  <c r="AJ251" i="74" s="1"/>
  <c r="AK251" i="74" s="1"/>
  <c r="AL251" i="74" s="1"/>
  <c r="AM251" i="74" s="1"/>
  <c r="AN251" i="74" s="1"/>
  <c r="AO251" i="74" s="1"/>
  <c r="AP251" i="74" s="1"/>
  <c r="AQ251" i="74" s="1"/>
  <c r="AR251" i="74" s="1"/>
  <c r="AS251" i="74" s="1"/>
  <c r="AT251" i="74" s="1"/>
  <c r="AU251" i="74" s="1"/>
  <c r="AV251" i="74" s="1"/>
  <c r="AW251" i="74" s="1"/>
  <c r="AX251" i="74" s="1"/>
  <c r="AY251" i="74" s="1"/>
  <c r="AZ251" i="74" s="1"/>
  <c r="BA251" i="74" s="1"/>
  <c r="AG275" i="74"/>
  <c r="AH275" i="74" s="1"/>
  <c r="AI275" i="74" s="1"/>
  <c r="AJ275" i="74" s="1"/>
  <c r="AK275" i="74" s="1"/>
  <c r="AL275" i="74" s="1"/>
  <c r="AM275" i="74" s="1"/>
  <c r="AN275" i="74" s="1"/>
  <c r="AO275" i="74" s="1"/>
  <c r="AP275" i="74" s="1"/>
  <c r="AQ275" i="74" s="1"/>
  <c r="AR275" i="74" s="1"/>
  <c r="AS275" i="74" s="1"/>
  <c r="AT275" i="74" s="1"/>
  <c r="AU275" i="74" s="1"/>
  <c r="AV275" i="74" s="1"/>
  <c r="AW275" i="74" s="1"/>
  <c r="AX275" i="74" s="1"/>
  <c r="AY275" i="74" s="1"/>
  <c r="AZ275" i="74" s="1"/>
  <c r="BA275" i="74" s="1"/>
  <c r="AG245" i="74"/>
  <c r="AH245" i="74" s="1"/>
  <c r="AI245" i="74" s="1"/>
  <c r="AJ245" i="74" s="1"/>
  <c r="AK245" i="74" s="1"/>
  <c r="AL245" i="74" s="1"/>
  <c r="AM245" i="74" s="1"/>
  <c r="AN245" i="74" s="1"/>
  <c r="AO245" i="74" s="1"/>
  <c r="AP245" i="74" s="1"/>
  <c r="AQ245" i="74" s="1"/>
  <c r="AR245" i="74" s="1"/>
  <c r="AS245" i="74" s="1"/>
  <c r="AT245" i="74" s="1"/>
  <c r="AU245" i="74" s="1"/>
  <c r="AV245" i="74" s="1"/>
  <c r="AW245" i="74" s="1"/>
  <c r="AX245" i="74" s="1"/>
  <c r="AY245" i="74" s="1"/>
  <c r="AZ245" i="74" s="1"/>
  <c r="BA245" i="74" s="1"/>
  <c r="AG257" i="74"/>
  <c r="AH257" i="74" s="1"/>
  <c r="AI257" i="74" s="1"/>
  <c r="AJ257" i="74" s="1"/>
  <c r="AK257" i="74" s="1"/>
  <c r="AL257" i="74" s="1"/>
  <c r="AM257" i="74" s="1"/>
  <c r="AN257" i="74" s="1"/>
  <c r="AO257" i="74" s="1"/>
  <c r="AP257" i="74" s="1"/>
  <c r="AQ257" i="74" s="1"/>
  <c r="AR257" i="74" s="1"/>
  <c r="AS257" i="74" s="1"/>
  <c r="AT257" i="74" s="1"/>
  <c r="AU257" i="74" s="1"/>
  <c r="AV257" i="74" s="1"/>
  <c r="AW257" i="74" s="1"/>
  <c r="AX257" i="74" s="1"/>
  <c r="AY257" i="74" s="1"/>
  <c r="AZ257" i="74" s="1"/>
  <c r="BA257" i="74" s="1"/>
  <c r="AG263" i="74"/>
  <c r="AH263" i="74" s="1"/>
  <c r="AI263" i="74" s="1"/>
  <c r="AJ263" i="74" s="1"/>
  <c r="AK263" i="74" s="1"/>
  <c r="AL263" i="74" s="1"/>
  <c r="AM263" i="74" s="1"/>
  <c r="AN263" i="74" s="1"/>
  <c r="AO263" i="74" s="1"/>
  <c r="AP263" i="74" s="1"/>
  <c r="AQ263" i="74" s="1"/>
  <c r="AR263" i="74" s="1"/>
  <c r="AS263" i="74" s="1"/>
  <c r="AT263" i="74" s="1"/>
  <c r="AU263" i="74" s="1"/>
  <c r="AV263" i="74" s="1"/>
  <c r="AW263" i="74" s="1"/>
  <c r="AX263" i="74" s="1"/>
  <c r="AY263" i="74" s="1"/>
  <c r="AZ263" i="74" s="1"/>
  <c r="BA263" i="74" s="1"/>
  <c r="AG269" i="74"/>
  <c r="AH269" i="74" s="1"/>
  <c r="AI269" i="74" s="1"/>
  <c r="AJ269" i="74" s="1"/>
  <c r="AK269" i="74" s="1"/>
  <c r="AL269" i="74" s="1"/>
  <c r="AM269" i="74" s="1"/>
  <c r="AN269" i="74" s="1"/>
  <c r="AO269" i="74" s="1"/>
  <c r="AP269" i="74" s="1"/>
  <c r="AQ269" i="74" s="1"/>
  <c r="AR269" i="74" s="1"/>
  <c r="AS269" i="74" s="1"/>
  <c r="AT269" i="74" s="1"/>
  <c r="AU269" i="74" s="1"/>
  <c r="AV269" i="74" s="1"/>
  <c r="AW269" i="74" s="1"/>
  <c r="AX269" i="74" s="1"/>
  <c r="AY269" i="74" s="1"/>
  <c r="AZ269" i="74" s="1"/>
  <c r="BA269" i="74" s="1"/>
  <c r="AE297" i="74"/>
  <c r="AF298" i="74"/>
  <c r="AE313" i="74"/>
  <c r="AF314" i="74"/>
  <c r="AE281" i="74"/>
  <c r="AG281" i="74" s="1"/>
  <c r="AH281" i="74" s="1"/>
  <c r="AI281" i="74" s="1"/>
  <c r="AJ281" i="74" s="1"/>
  <c r="AK281" i="74" s="1"/>
  <c r="AL281" i="74" s="1"/>
  <c r="AM281" i="74" s="1"/>
  <c r="AN281" i="74" s="1"/>
  <c r="AO281" i="74" s="1"/>
  <c r="AP281" i="74" s="1"/>
  <c r="AQ281" i="74" s="1"/>
  <c r="AR281" i="74" s="1"/>
  <c r="AS281" i="74" s="1"/>
  <c r="AT281" i="74" s="1"/>
  <c r="AU281" i="74" s="1"/>
  <c r="AV281" i="74" s="1"/>
  <c r="AW281" i="74" s="1"/>
  <c r="AX281" i="74" s="1"/>
  <c r="AY281" i="74" s="1"/>
  <c r="AZ281" i="74" s="1"/>
  <c r="BA281" i="74" s="1"/>
  <c r="AF282" i="74"/>
  <c r="AE289" i="74"/>
  <c r="AF290" i="74"/>
  <c r="AE321" i="74"/>
  <c r="AE329" i="74"/>
  <c r="AF322" i="74"/>
  <c r="AF274" i="74"/>
  <c r="AE305" i="74"/>
  <c r="AF306" i="74"/>
  <c r="AD49" i="74"/>
  <c r="AC50" i="74"/>
  <c r="T274" i="74" l="1"/>
  <c r="T275" i="74" s="1"/>
  <c r="T276" i="74" s="1"/>
  <c r="T277" i="74" s="1"/>
  <c r="T278" i="74" s="1"/>
  <c r="T279" i="74" s="1"/>
  <c r="T280" i="74" s="1"/>
  <c r="AG270" i="74"/>
  <c r="AH270" i="74" s="1"/>
  <c r="AI270" i="74" s="1"/>
  <c r="AJ270" i="74" s="1"/>
  <c r="AK270" i="74" s="1"/>
  <c r="AL270" i="74" s="1"/>
  <c r="AM270" i="74" s="1"/>
  <c r="AN270" i="74" s="1"/>
  <c r="AO270" i="74" s="1"/>
  <c r="AP270" i="74" s="1"/>
  <c r="AQ270" i="74" s="1"/>
  <c r="AR270" i="74" s="1"/>
  <c r="AS270" i="74" s="1"/>
  <c r="AT270" i="74" s="1"/>
  <c r="AU270" i="74" s="1"/>
  <c r="AV270" i="74" s="1"/>
  <c r="AW270" i="74" s="1"/>
  <c r="AX270" i="74" s="1"/>
  <c r="AY270" i="74" s="1"/>
  <c r="AZ270" i="74" s="1"/>
  <c r="BA270" i="74" s="1"/>
  <c r="AG264" i="74"/>
  <c r="AH264" i="74" s="1"/>
  <c r="AI264" i="74" s="1"/>
  <c r="AJ264" i="74" s="1"/>
  <c r="AK264" i="74" s="1"/>
  <c r="AL264" i="74" s="1"/>
  <c r="AM264" i="74" s="1"/>
  <c r="AN264" i="74" s="1"/>
  <c r="AO264" i="74" s="1"/>
  <c r="AP264" i="74" s="1"/>
  <c r="AQ264" i="74" s="1"/>
  <c r="AR264" i="74" s="1"/>
  <c r="AS264" i="74" s="1"/>
  <c r="AT264" i="74" s="1"/>
  <c r="AU264" i="74" s="1"/>
  <c r="AV264" i="74" s="1"/>
  <c r="AW264" i="74" s="1"/>
  <c r="AX264" i="74" s="1"/>
  <c r="AY264" i="74" s="1"/>
  <c r="AZ264" i="74" s="1"/>
  <c r="BA264" i="74" s="1"/>
  <c r="AG258" i="74"/>
  <c r="AH258" i="74" s="1"/>
  <c r="AI258" i="74" s="1"/>
  <c r="AJ258" i="74" s="1"/>
  <c r="AK258" i="74" s="1"/>
  <c r="AL258" i="74" s="1"/>
  <c r="AM258" i="74" s="1"/>
  <c r="AN258" i="74" s="1"/>
  <c r="AO258" i="74" s="1"/>
  <c r="AP258" i="74" s="1"/>
  <c r="AQ258" i="74" s="1"/>
  <c r="AR258" i="74" s="1"/>
  <c r="AS258" i="74" s="1"/>
  <c r="AT258" i="74" s="1"/>
  <c r="AU258" i="74" s="1"/>
  <c r="AV258" i="74" s="1"/>
  <c r="AW258" i="74" s="1"/>
  <c r="AX258" i="74" s="1"/>
  <c r="AY258" i="74" s="1"/>
  <c r="AZ258" i="74" s="1"/>
  <c r="BA258" i="74" s="1"/>
  <c r="AG276" i="74"/>
  <c r="AH276" i="74" s="1"/>
  <c r="AI276" i="74" s="1"/>
  <c r="AJ276" i="74" s="1"/>
  <c r="AK276" i="74" s="1"/>
  <c r="AL276" i="74" s="1"/>
  <c r="AM276" i="74" s="1"/>
  <c r="AN276" i="74" s="1"/>
  <c r="AO276" i="74" s="1"/>
  <c r="AP276" i="74" s="1"/>
  <c r="AQ276" i="74" s="1"/>
  <c r="AR276" i="74" s="1"/>
  <c r="AS276" i="74" s="1"/>
  <c r="AT276" i="74" s="1"/>
  <c r="AU276" i="74" s="1"/>
  <c r="AV276" i="74" s="1"/>
  <c r="AW276" i="74" s="1"/>
  <c r="AX276" i="74" s="1"/>
  <c r="AY276" i="74" s="1"/>
  <c r="AZ276" i="74" s="1"/>
  <c r="BA276" i="74" s="1"/>
  <c r="AG252" i="74"/>
  <c r="AH252" i="74" s="1"/>
  <c r="AI252" i="74" s="1"/>
  <c r="AJ252" i="74" s="1"/>
  <c r="AK252" i="74" s="1"/>
  <c r="AL252" i="74" s="1"/>
  <c r="AM252" i="74" s="1"/>
  <c r="AN252" i="74" s="1"/>
  <c r="AO252" i="74" s="1"/>
  <c r="AP252" i="74" s="1"/>
  <c r="AQ252" i="74" s="1"/>
  <c r="AR252" i="74" s="1"/>
  <c r="AS252" i="74" s="1"/>
  <c r="AT252" i="74" s="1"/>
  <c r="AU252" i="74" s="1"/>
  <c r="AV252" i="74" s="1"/>
  <c r="AW252" i="74" s="1"/>
  <c r="AX252" i="74" s="1"/>
  <c r="AY252" i="74" s="1"/>
  <c r="AZ252" i="74" s="1"/>
  <c r="BA252" i="74" s="1"/>
  <c r="AG282" i="74"/>
  <c r="AH282" i="74" s="1"/>
  <c r="AI282" i="74" s="1"/>
  <c r="AJ282" i="74" s="1"/>
  <c r="AK282" i="74" s="1"/>
  <c r="AL282" i="74" s="1"/>
  <c r="AM282" i="74" s="1"/>
  <c r="AN282" i="74" s="1"/>
  <c r="AO282" i="74" s="1"/>
  <c r="AP282" i="74" s="1"/>
  <c r="AQ282" i="74" s="1"/>
  <c r="AR282" i="74" s="1"/>
  <c r="AS282" i="74" s="1"/>
  <c r="AT282" i="74" s="1"/>
  <c r="AU282" i="74" s="1"/>
  <c r="AV282" i="74" s="1"/>
  <c r="AW282" i="74" s="1"/>
  <c r="AX282" i="74" s="1"/>
  <c r="AY282" i="74" s="1"/>
  <c r="AZ282" i="74" s="1"/>
  <c r="BA282" i="74" s="1"/>
  <c r="AE304" i="74"/>
  <c r="AF305" i="74"/>
  <c r="AE320" i="74"/>
  <c r="AF321" i="74"/>
  <c r="AF281" i="74"/>
  <c r="AE296" i="74"/>
  <c r="AF297" i="74"/>
  <c r="AE328" i="74"/>
  <c r="AE336" i="74"/>
  <c r="AF329" i="74"/>
  <c r="AE288" i="74"/>
  <c r="AG288" i="74" s="1"/>
  <c r="AH288" i="74" s="1"/>
  <c r="AI288" i="74" s="1"/>
  <c r="AJ288" i="74" s="1"/>
  <c r="AK288" i="74" s="1"/>
  <c r="AL288" i="74" s="1"/>
  <c r="AM288" i="74" s="1"/>
  <c r="AN288" i="74" s="1"/>
  <c r="AO288" i="74" s="1"/>
  <c r="AP288" i="74" s="1"/>
  <c r="AQ288" i="74" s="1"/>
  <c r="AR288" i="74" s="1"/>
  <c r="AS288" i="74" s="1"/>
  <c r="AT288" i="74" s="1"/>
  <c r="AU288" i="74" s="1"/>
  <c r="AV288" i="74" s="1"/>
  <c r="AW288" i="74" s="1"/>
  <c r="AX288" i="74" s="1"/>
  <c r="AY288" i="74" s="1"/>
  <c r="AZ288" i="74" s="1"/>
  <c r="BA288" i="74" s="1"/>
  <c r="AF289" i="74"/>
  <c r="AE312" i="74"/>
  <c r="AF313" i="74"/>
  <c r="AD50" i="74"/>
  <c r="AC51" i="74"/>
  <c r="T281" i="74" l="1"/>
  <c r="T282" i="74" s="1"/>
  <c r="T283" i="74" s="1"/>
  <c r="T284" i="74" s="1"/>
  <c r="T285" i="74" s="1"/>
  <c r="T286" i="74" s="1"/>
  <c r="T287" i="74" s="1"/>
  <c r="AG283" i="74"/>
  <c r="AH283" i="74" s="1"/>
  <c r="AI283" i="74" s="1"/>
  <c r="AJ283" i="74" s="1"/>
  <c r="AK283" i="74" s="1"/>
  <c r="AL283" i="74" s="1"/>
  <c r="AM283" i="74" s="1"/>
  <c r="AN283" i="74" s="1"/>
  <c r="AO283" i="74" s="1"/>
  <c r="AP283" i="74" s="1"/>
  <c r="AQ283" i="74" s="1"/>
  <c r="AR283" i="74" s="1"/>
  <c r="AS283" i="74" s="1"/>
  <c r="AT283" i="74" s="1"/>
  <c r="AU283" i="74" s="1"/>
  <c r="AV283" i="74" s="1"/>
  <c r="AW283" i="74" s="1"/>
  <c r="AX283" i="74" s="1"/>
  <c r="AY283" i="74" s="1"/>
  <c r="AZ283" i="74" s="1"/>
  <c r="BA283" i="74" s="1"/>
  <c r="AG289" i="74"/>
  <c r="AH289" i="74" s="1"/>
  <c r="AI289" i="74" s="1"/>
  <c r="AJ289" i="74" s="1"/>
  <c r="AK289" i="74" s="1"/>
  <c r="AL289" i="74" s="1"/>
  <c r="AM289" i="74" s="1"/>
  <c r="AN289" i="74" s="1"/>
  <c r="AO289" i="74" s="1"/>
  <c r="AP289" i="74" s="1"/>
  <c r="AQ289" i="74" s="1"/>
  <c r="AR289" i="74" s="1"/>
  <c r="AS289" i="74" s="1"/>
  <c r="AT289" i="74" s="1"/>
  <c r="AU289" i="74" s="1"/>
  <c r="AV289" i="74" s="1"/>
  <c r="AW289" i="74" s="1"/>
  <c r="AX289" i="74" s="1"/>
  <c r="AY289" i="74" s="1"/>
  <c r="AZ289" i="74" s="1"/>
  <c r="BA289" i="74" s="1"/>
  <c r="AG277" i="74"/>
  <c r="AH277" i="74" s="1"/>
  <c r="AI277" i="74" s="1"/>
  <c r="AJ277" i="74" s="1"/>
  <c r="AK277" i="74" s="1"/>
  <c r="AL277" i="74" s="1"/>
  <c r="AM277" i="74" s="1"/>
  <c r="AN277" i="74" s="1"/>
  <c r="AO277" i="74" s="1"/>
  <c r="AP277" i="74" s="1"/>
  <c r="AQ277" i="74" s="1"/>
  <c r="AR277" i="74" s="1"/>
  <c r="AS277" i="74" s="1"/>
  <c r="AT277" i="74" s="1"/>
  <c r="AU277" i="74" s="1"/>
  <c r="AV277" i="74" s="1"/>
  <c r="AW277" i="74" s="1"/>
  <c r="AX277" i="74" s="1"/>
  <c r="AY277" i="74" s="1"/>
  <c r="AZ277" i="74" s="1"/>
  <c r="BA277" i="74" s="1"/>
  <c r="AG259" i="74"/>
  <c r="AH259" i="74" s="1"/>
  <c r="AI259" i="74" s="1"/>
  <c r="AJ259" i="74" s="1"/>
  <c r="AK259" i="74" s="1"/>
  <c r="AL259" i="74" s="1"/>
  <c r="AM259" i="74" s="1"/>
  <c r="AN259" i="74" s="1"/>
  <c r="AO259" i="74" s="1"/>
  <c r="AP259" i="74" s="1"/>
  <c r="AQ259" i="74" s="1"/>
  <c r="AR259" i="74" s="1"/>
  <c r="AS259" i="74" s="1"/>
  <c r="AT259" i="74" s="1"/>
  <c r="AU259" i="74" s="1"/>
  <c r="AV259" i="74" s="1"/>
  <c r="AW259" i="74" s="1"/>
  <c r="AX259" i="74" s="1"/>
  <c r="AY259" i="74" s="1"/>
  <c r="AZ259" i="74" s="1"/>
  <c r="BA259" i="74" s="1"/>
  <c r="AG265" i="74"/>
  <c r="AH265" i="74" s="1"/>
  <c r="AI265" i="74" s="1"/>
  <c r="AJ265" i="74" s="1"/>
  <c r="AK265" i="74" s="1"/>
  <c r="AL265" i="74" s="1"/>
  <c r="AM265" i="74" s="1"/>
  <c r="AN265" i="74" s="1"/>
  <c r="AO265" i="74" s="1"/>
  <c r="AP265" i="74" s="1"/>
  <c r="AQ265" i="74" s="1"/>
  <c r="AR265" i="74" s="1"/>
  <c r="AS265" i="74" s="1"/>
  <c r="AT265" i="74" s="1"/>
  <c r="AU265" i="74" s="1"/>
  <c r="AV265" i="74" s="1"/>
  <c r="AW265" i="74" s="1"/>
  <c r="AX265" i="74" s="1"/>
  <c r="AY265" i="74" s="1"/>
  <c r="AZ265" i="74" s="1"/>
  <c r="BA265" i="74" s="1"/>
  <c r="AG271" i="74"/>
  <c r="AH271" i="74" s="1"/>
  <c r="AI271" i="74" s="1"/>
  <c r="AJ271" i="74" s="1"/>
  <c r="AK271" i="74" s="1"/>
  <c r="AL271" i="74" s="1"/>
  <c r="AM271" i="74" s="1"/>
  <c r="AN271" i="74" s="1"/>
  <c r="AO271" i="74" s="1"/>
  <c r="AP271" i="74" s="1"/>
  <c r="AQ271" i="74" s="1"/>
  <c r="AR271" i="74" s="1"/>
  <c r="AS271" i="74" s="1"/>
  <c r="AT271" i="74" s="1"/>
  <c r="AU271" i="74" s="1"/>
  <c r="AV271" i="74" s="1"/>
  <c r="AW271" i="74" s="1"/>
  <c r="AX271" i="74" s="1"/>
  <c r="AY271" i="74" s="1"/>
  <c r="AZ271" i="74" s="1"/>
  <c r="BA271" i="74" s="1"/>
  <c r="AE335" i="74"/>
  <c r="AE343" i="74"/>
  <c r="AF336" i="74"/>
  <c r="AE295" i="74"/>
  <c r="AG295" i="74" s="1"/>
  <c r="AH295" i="74" s="1"/>
  <c r="AI295" i="74" s="1"/>
  <c r="AJ295" i="74" s="1"/>
  <c r="AK295" i="74" s="1"/>
  <c r="AL295" i="74" s="1"/>
  <c r="AM295" i="74" s="1"/>
  <c r="AN295" i="74" s="1"/>
  <c r="AO295" i="74" s="1"/>
  <c r="AP295" i="74" s="1"/>
  <c r="AQ295" i="74" s="1"/>
  <c r="AR295" i="74" s="1"/>
  <c r="AS295" i="74" s="1"/>
  <c r="AT295" i="74" s="1"/>
  <c r="AU295" i="74" s="1"/>
  <c r="AV295" i="74" s="1"/>
  <c r="AW295" i="74" s="1"/>
  <c r="AX295" i="74" s="1"/>
  <c r="AY295" i="74" s="1"/>
  <c r="AZ295" i="74" s="1"/>
  <c r="BA295" i="74" s="1"/>
  <c r="AF296" i="74"/>
  <c r="AE303" i="74"/>
  <c r="AF304" i="74"/>
  <c r="AE311" i="74"/>
  <c r="AF312" i="74"/>
  <c r="AF288" i="74"/>
  <c r="AE327" i="74"/>
  <c r="AF328" i="74"/>
  <c r="AE319" i="74"/>
  <c r="AF320" i="74"/>
  <c r="AD51" i="74"/>
  <c r="AC52" i="74"/>
  <c r="T288" i="74" l="1"/>
  <c r="T289" i="74" s="1"/>
  <c r="T290" i="74" s="1"/>
  <c r="T291" i="74" s="1"/>
  <c r="T292" i="74" s="1"/>
  <c r="T293" i="74" s="1"/>
  <c r="T294" i="74" s="1"/>
  <c r="AG272" i="74"/>
  <c r="AH272" i="74" s="1"/>
  <c r="AI272" i="74" s="1"/>
  <c r="AJ272" i="74" s="1"/>
  <c r="AK272" i="74" s="1"/>
  <c r="AL272" i="74" s="1"/>
  <c r="AM272" i="74" s="1"/>
  <c r="AN272" i="74" s="1"/>
  <c r="AO272" i="74" s="1"/>
  <c r="AP272" i="74" s="1"/>
  <c r="AQ272" i="74" s="1"/>
  <c r="AR272" i="74" s="1"/>
  <c r="AS272" i="74" s="1"/>
  <c r="AT272" i="74" s="1"/>
  <c r="AU272" i="74" s="1"/>
  <c r="AV272" i="74" s="1"/>
  <c r="AW272" i="74" s="1"/>
  <c r="AX272" i="74" s="1"/>
  <c r="AY272" i="74" s="1"/>
  <c r="AZ272" i="74" s="1"/>
  <c r="BA272" i="74" s="1"/>
  <c r="AG266" i="74"/>
  <c r="AH266" i="74" s="1"/>
  <c r="AI266" i="74" s="1"/>
  <c r="AJ266" i="74" s="1"/>
  <c r="AK266" i="74" s="1"/>
  <c r="AL266" i="74" s="1"/>
  <c r="AM266" i="74" s="1"/>
  <c r="AN266" i="74" s="1"/>
  <c r="AO266" i="74" s="1"/>
  <c r="AP266" i="74" s="1"/>
  <c r="AQ266" i="74" s="1"/>
  <c r="AR266" i="74" s="1"/>
  <c r="AS266" i="74" s="1"/>
  <c r="AT266" i="74" s="1"/>
  <c r="AU266" i="74" s="1"/>
  <c r="AV266" i="74" s="1"/>
  <c r="AW266" i="74" s="1"/>
  <c r="AX266" i="74" s="1"/>
  <c r="AY266" i="74" s="1"/>
  <c r="AZ266" i="74" s="1"/>
  <c r="BA266" i="74" s="1"/>
  <c r="AG278" i="74"/>
  <c r="AH278" i="74" s="1"/>
  <c r="AI278" i="74" s="1"/>
  <c r="AJ278" i="74" s="1"/>
  <c r="AK278" i="74" s="1"/>
  <c r="AL278" i="74" s="1"/>
  <c r="AM278" i="74" s="1"/>
  <c r="AN278" i="74" s="1"/>
  <c r="AO278" i="74" s="1"/>
  <c r="AP278" i="74" s="1"/>
  <c r="AQ278" i="74" s="1"/>
  <c r="AR278" i="74" s="1"/>
  <c r="AS278" i="74" s="1"/>
  <c r="AT278" i="74" s="1"/>
  <c r="AU278" i="74" s="1"/>
  <c r="AV278" i="74" s="1"/>
  <c r="AW278" i="74" s="1"/>
  <c r="AX278" i="74" s="1"/>
  <c r="AY278" i="74" s="1"/>
  <c r="AZ278" i="74" s="1"/>
  <c r="BA278" i="74" s="1"/>
  <c r="AG290" i="74"/>
  <c r="AH290" i="74" s="1"/>
  <c r="AI290" i="74" s="1"/>
  <c r="AJ290" i="74" s="1"/>
  <c r="AK290" i="74" s="1"/>
  <c r="AL290" i="74" s="1"/>
  <c r="AM290" i="74" s="1"/>
  <c r="AN290" i="74" s="1"/>
  <c r="AO290" i="74" s="1"/>
  <c r="AP290" i="74" s="1"/>
  <c r="AQ290" i="74" s="1"/>
  <c r="AR290" i="74" s="1"/>
  <c r="AS290" i="74" s="1"/>
  <c r="AT290" i="74" s="1"/>
  <c r="AU290" i="74" s="1"/>
  <c r="AV290" i="74" s="1"/>
  <c r="AW290" i="74" s="1"/>
  <c r="AX290" i="74" s="1"/>
  <c r="AY290" i="74" s="1"/>
  <c r="AZ290" i="74" s="1"/>
  <c r="BA290" i="74" s="1"/>
  <c r="AG296" i="74"/>
  <c r="AH296" i="74" s="1"/>
  <c r="AI296" i="74" s="1"/>
  <c r="AJ296" i="74" s="1"/>
  <c r="AK296" i="74" s="1"/>
  <c r="AL296" i="74" s="1"/>
  <c r="AM296" i="74" s="1"/>
  <c r="AN296" i="74" s="1"/>
  <c r="AO296" i="74" s="1"/>
  <c r="AP296" i="74" s="1"/>
  <c r="AQ296" i="74" s="1"/>
  <c r="AR296" i="74" s="1"/>
  <c r="AS296" i="74" s="1"/>
  <c r="AT296" i="74" s="1"/>
  <c r="AU296" i="74" s="1"/>
  <c r="AV296" i="74" s="1"/>
  <c r="AW296" i="74" s="1"/>
  <c r="AX296" i="74" s="1"/>
  <c r="AY296" i="74" s="1"/>
  <c r="AZ296" i="74" s="1"/>
  <c r="BA296" i="74" s="1"/>
  <c r="AG284" i="74"/>
  <c r="AH284" i="74" s="1"/>
  <c r="AI284" i="74" s="1"/>
  <c r="AJ284" i="74" s="1"/>
  <c r="AK284" i="74" s="1"/>
  <c r="AL284" i="74" s="1"/>
  <c r="AM284" i="74" s="1"/>
  <c r="AN284" i="74" s="1"/>
  <c r="AO284" i="74" s="1"/>
  <c r="AP284" i="74" s="1"/>
  <c r="AQ284" i="74" s="1"/>
  <c r="AR284" i="74" s="1"/>
  <c r="AS284" i="74" s="1"/>
  <c r="AT284" i="74" s="1"/>
  <c r="AU284" i="74" s="1"/>
  <c r="AV284" i="74" s="1"/>
  <c r="AW284" i="74" s="1"/>
  <c r="AX284" i="74" s="1"/>
  <c r="AY284" i="74" s="1"/>
  <c r="AZ284" i="74" s="1"/>
  <c r="BA284" i="74" s="1"/>
  <c r="AE318" i="74"/>
  <c r="AF319" i="74"/>
  <c r="AE310" i="74"/>
  <c r="AF311" i="74"/>
  <c r="AF295" i="74"/>
  <c r="AE334" i="74"/>
  <c r="AF335" i="74"/>
  <c r="AE326" i="74"/>
  <c r="AF327" i="74"/>
  <c r="AE302" i="74"/>
  <c r="AG302" i="74" s="1"/>
  <c r="AH302" i="74" s="1"/>
  <c r="AI302" i="74" s="1"/>
  <c r="AJ302" i="74" s="1"/>
  <c r="AK302" i="74" s="1"/>
  <c r="AL302" i="74" s="1"/>
  <c r="AM302" i="74" s="1"/>
  <c r="AN302" i="74" s="1"/>
  <c r="AO302" i="74" s="1"/>
  <c r="AP302" i="74" s="1"/>
  <c r="AQ302" i="74" s="1"/>
  <c r="AR302" i="74" s="1"/>
  <c r="AS302" i="74" s="1"/>
  <c r="AT302" i="74" s="1"/>
  <c r="AU302" i="74" s="1"/>
  <c r="AV302" i="74" s="1"/>
  <c r="AW302" i="74" s="1"/>
  <c r="AX302" i="74" s="1"/>
  <c r="AY302" i="74" s="1"/>
  <c r="AZ302" i="74" s="1"/>
  <c r="BA302" i="74" s="1"/>
  <c r="AF303" i="74"/>
  <c r="AE342" i="74"/>
  <c r="AE350" i="74"/>
  <c r="AF343" i="74"/>
  <c r="AD52" i="74"/>
  <c r="AC53" i="74"/>
  <c r="T295" i="74" l="1"/>
  <c r="T296" i="74" s="1"/>
  <c r="T297" i="74" s="1"/>
  <c r="T298" i="74" s="1"/>
  <c r="T299" i="74" s="1"/>
  <c r="T300" i="74" s="1"/>
  <c r="T301" i="74" s="1"/>
  <c r="AG285" i="74"/>
  <c r="AH285" i="74" s="1"/>
  <c r="AI285" i="74" s="1"/>
  <c r="AJ285" i="74" s="1"/>
  <c r="AK285" i="74" s="1"/>
  <c r="AL285" i="74" s="1"/>
  <c r="AM285" i="74" s="1"/>
  <c r="AN285" i="74" s="1"/>
  <c r="AO285" i="74" s="1"/>
  <c r="AP285" i="74" s="1"/>
  <c r="AQ285" i="74" s="1"/>
  <c r="AR285" i="74" s="1"/>
  <c r="AS285" i="74" s="1"/>
  <c r="AT285" i="74" s="1"/>
  <c r="AU285" i="74" s="1"/>
  <c r="AV285" i="74" s="1"/>
  <c r="AW285" i="74" s="1"/>
  <c r="AX285" i="74" s="1"/>
  <c r="AY285" i="74" s="1"/>
  <c r="AZ285" i="74" s="1"/>
  <c r="BA285" i="74" s="1"/>
  <c r="AG297" i="74"/>
  <c r="AH297" i="74" s="1"/>
  <c r="AI297" i="74" s="1"/>
  <c r="AJ297" i="74" s="1"/>
  <c r="AK297" i="74" s="1"/>
  <c r="AL297" i="74" s="1"/>
  <c r="AM297" i="74" s="1"/>
  <c r="AN297" i="74" s="1"/>
  <c r="AO297" i="74" s="1"/>
  <c r="AP297" i="74" s="1"/>
  <c r="AQ297" i="74" s="1"/>
  <c r="AR297" i="74" s="1"/>
  <c r="AS297" i="74" s="1"/>
  <c r="AT297" i="74" s="1"/>
  <c r="AU297" i="74" s="1"/>
  <c r="AV297" i="74" s="1"/>
  <c r="AW297" i="74" s="1"/>
  <c r="AX297" i="74" s="1"/>
  <c r="AY297" i="74" s="1"/>
  <c r="AZ297" i="74" s="1"/>
  <c r="BA297" i="74" s="1"/>
  <c r="AG303" i="74"/>
  <c r="AH303" i="74" s="1"/>
  <c r="AI303" i="74" s="1"/>
  <c r="AJ303" i="74" s="1"/>
  <c r="AK303" i="74" s="1"/>
  <c r="AL303" i="74" s="1"/>
  <c r="AM303" i="74" s="1"/>
  <c r="AN303" i="74" s="1"/>
  <c r="AO303" i="74" s="1"/>
  <c r="AP303" i="74" s="1"/>
  <c r="AQ303" i="74" s="1"/>
  <c r="AR303" i="74" s="1"/>
  <c r="AS303" i="74" s="1"/>
  <c r="AT303" i="74" s="1"/>
  <c r="AU303" i="74" s="1"/>
  <c r="AV303" i="74" s="1"/>
  <c r="AW303" i="74" s="1"/>
  <c r="AX303" i="74" s="1"/>
  <c r="AY303" i="74" s="1"/>
  <c r="AZ303" i="74" s="1"/>
  <c r="BA303" i="74" s="1"/>
  <c r="AG291" i="74"/>
  <c r="AH291" i="74" s="1"/>
  <c r="AI291" i="74" s="1"/>
  <c r="AJ291" i="74" s="1"/>
  <c r="AK291" i="74" s="1"/>
  <c r="AL291" i="74" s="1"/>
  <c r="AM291" i="74" s="1"/>
  <c r="AN291" i="74" s="1"/>
  <c r="AO291" i="74" s="1"/>
  <c r="AP291" i="74" s="1"/>
  <c r="AQ291" i="74" s="1"/>
  <c r="AR291" i="74" s="1"/>
  <c r="AS291" i="74" s="1"/>
  <c r="AT291" i="74" s="1"/>
  <c r="AU291" i="74" s="1"/>
  <c r="AV291" i="74" s="1"/>
  <c r="AW291" i="74" s="1"/>
  <c r="AX291" i="74" s="1"/>
  <c r="AY291" i="74" s="1"/>
  <c r="AZ291" i="74" s="1"/>
  <c r="BA291" i="74" s="1"/>
  <c r="AG279" i="74"/>
  <c r="AH279" i="74" s="1"/>
  <c r="AI279" i="74" s="1"/>
  <c r="AJ279" i="74" s="1"/>
  <c r="AK279" i="74" s="1"/>
  <c r="AL279" i="74" s="1"/>
  <c r="AM279" i="74" s="1"/>
  <c r="AN279" i="74" s="1"/>
  <c r="AO279" i="74" s="1"/>
  <c r="AP279" i="74" s="1"/>
  <c r="AQ279" i="74" s="1"/>
  <c r="AR279" i="74" s="1"/>
  <c r="AS279" i="74" s="1"/>
  <c r="AT279" i="74" s="1"/>
  <c r="AU279" i="74" s="1"/>
  <c r="AV279" i="74" s="1"/>
  <c r="AW279" i="74" s="1"/>
  <c r="AX279" i="74" s="1"/>
  <c r="AY279" i="74" s="1"/>
  <c r="AZ279" i="74" s="1"/>
  <c r="BA279" i="74" s="1"/>
  <c r="AG273" i="74"/>
  <c r="AH273" i="74" s="1"/>
  <c r="AI273" i="74" s="1"/>
  <c r="AJ273" i="74" s="1"/>
  <c r="AK273" i="74" s="1"/>
  <c r="AL273" i="74" s="1"/>
  <c r="AM273" i="74" s="1"/>
  <c r="AN273" i="74" s="1"/>
  <c r="AO273" i="74" s="1"/>
  <c r="AP273" i="74" s="1"/>
  <c r="AQ273" i="74" s="1"/>
  <c r="AR273" i="74" s="1"/>
  <c r="AS273" i="74" s="1"/>
  <c r="AT273" i="74" s="1"/>
  <c r="AU273" i="74" s="1"/>
  <c r="AV273" i="74" s="1"/>
  <c r="AW273" i="74" s="1"/>
  <c r="AX273" i="74" s="1"/>
  <c r="AY273" i="74" s="1"/>
  <c r="AZ273" i="74" s="1"/>
  <c r="BA273" i="74" s="1"/>
  <c r="AF302" i="74"/>
  <c r="AE333" i="74"/>
  <c r="AF334" i="74"/>
  <c r="AE317" i="74"/>
  <c r="AF318" i="74"/>
  <c r="AE349" i="74"/>
  <c r="AE357" i="74"/>
  <c r="AF350" i="74"/>
  <c r="AE341" i="74"/>
  <c r="AF342" i="74"/>
  <c r="AE325" i="74"/>
  <c r="AF326" i="74"/>
  <c r="AE309" i="74"/>
  <c r="AG309" i="74" s="1"/>
  <c r="AH309" i="74" s="1"/>
  <c r="AI309" i="74" s="1"/>
  <c r="AJ309" i="74" s="1"/>
  <c r="AK309" i="74" s="1"/>
  <c r="AL309" i="74" s="1"/>
  <c r="AM309" i="74" s="1"/>
  <c r="AN309" i="74" s="1"/>
  <c r="AO309" i="74" s="1"/>
  <c r="AP309" i="74" s="1"/>
  <c r="AQ309" i="74" s="1"/>
  <c r="AR309" i="74" s="1"/>
  <c r="AS309" i="74" s="1"/>
  <c r="AT309" i="74" s="1"/>
  <c r="AU309" i="74" s="1"/>
  <c r="AV309" i="74" s="1"/>
  <c r="AW309" i="74" s="1"/>
  <c r="AX309" i="74" s="1"/>
  <c r="AY309" i="74" s="1"/>
  <c r="AZ309" i="74" s="1"/>
  <c r="BA309" i="74" s="1"/>
  <c r="AF310" i="74"/>
  <c r="AD53" i="74"/>
  <c r="AC54" i="74"/>
  <c r="T302" i="74" l="1"/>
  <c r="T303" i="74" s="1"/>
  <c r="T304" i="74" s="1"/>
  <c r="T305" i="74" s="1"/>
  <c r="T306" i="74" s="1"/>
  <c r="T307" i="74" s="1"/>
  <c r="T308" i="74" s="1"/>
  <c r="AG298" i="74"/>
  <c r="AH298" i="74" s="1"/>
  <c r="AI298" i="74" s="1"/>
  <c r="AJ298" i="74" s="1"/>
  <c r="AK298" i="74" s="1"/>
  <c r="AL298" i="74" s="1"/>
  <c r="AM298" i="74" s="1"/>
  <c r="AN298" i="74" s="1"/>
  <c r="AO298" i="74" s="1"/>
  <c r="AP298" i="74" s="1"/>
  <c r="AQ298" i="74" s="1"/>
  <c r="AR298" i="74" s="1"/>
  <c r="AS298" i="74" s="1"/>
  <c r="AT298" i="74" s="1"/>
  <c r="AU298" i="74" s="1"/>
  <c r="AV298" i="74" s="1"/>
  <c r="AW298" i="74" s="1"/>
  <c r="AX298" i="74" s="1"/>
  <c r="AY298" i="74" s="1"/>
  <c r="AZ298" i="74" s="1"/>
  <c r="BA298" i="74" s="1"/>
  <c r="AG286" i="74"/>
  <c r="AH286" i="74" s="1"/>
  <c r="AI286" i="74" s="1"/>
  <c r="AJ286" i="74" s="1"/>
  <c r="AK286" i="74" s="1"/>
  <c r="AL286" i="74" s="1"/>
  <c r="AM286" i="74" s="1"/>
  <c r="AN286" i="74" s="1"/>
  <c r="AO286" i="74" s="1"/>
  <c r="AP286" i="74" s="1"/>
  <c r="AQ286" i="74" s="1"/>
  <c r="AR286" i="74" s="1"/>
  <c r="AS286" i="74" s="1"/>
  <c r="AT286" i="74" s="1"/>
  <c r="AU286" i="74" s="1"/>
  <c r="AV286" i="74" s="1"/>
  <c r="AW286" i="74" s="1"/>
  <c r="AX286" i="74" s="1"/>
  <c r="AY286" i="74" s="1"/>
  <c r="AZ286" i="74" s="1"/>
  <c r="BA286" i="74" s="1"/>
  <c r="AG280" i="74"/>
  <c r="AH280" i="74" s="1"/>
  <c r="AI280" i="74" s="1"/>
  <c r="AJ280" i="74" s="1"/>
  <c r="AK280" i="74" s="1"/>
  <c r="AL280" i="74" s="1"/>
  <c r="AM280" i="74" s="1"/>
  <c r="AN280" i="74" s="1"/>
  <c r="AO280" i="74" s="1"/>
  <c r="AP280" i="74" s="1"/>
  <c r="AQ280" i="74" s="1"/>
  <c r="AR280" i="74" s="1"/>
  <c r="AS280" i="74" s="1"/>
  <c r="AT280" i="74" s="1"/>
  <c r="AU280" i="74" s="1"/>
  <c r="AV280" i="74" s="1"/>
  <c r="AW280" i="74" s="1"/>
  <c r="AX280" i="74" s="1"/>
  <c r="AY280" i="74" s="1"/>
  <c r="AZ280" i="74" s="1"/>
  <c r="BA280" i="74" s="1"/>
  <c r="AG292" i="74"/>
  <c r="AH292" i="74" s="1"/>
  <c r="AI292" i="74" s="1"/>
  <c r="AJ292" i="74" s="1"/>
  <c r="AK292" i="74" s="1"/>
  <c r="AL292" i="74" s="1"/>
  <c r="AM292" i="74" s="1"/>
  <c r="AN292" i="74" s="1"/>
  <c r="AO292" i="74" s="1"/>
  <c r="AP292" i="74" s="1"/>
  <c r="AQ292" i="74" s="1"/>
  <c r="AR292" i="74" s="1"/>
  <c r="AS292" i="74" s="1"/>
  <c r="AT292" i="74" s="1"/>
  <c r="AU292" i="74" s="1"/>
  <c r="AV292" i="74" s="1"/>
  <c r="AW292" i="74" s="1"/>
  <c r="AX292" i="74" s="1"/>
  <c r="AY292" i="74" s="1"/>
  <c r="AZ292" i="74" s="1"/>
  <c r="BA292" i="74" s="1"/>
  <c r="AG304" i="74"/>
  <c r="AH304" i="74" s="1"/>
  <c r="AI304" i="74" s="1"/>
  <c r="AJ304" i="74" s="1"/>
  <c r="AK304" i="74" s="1"/>
  <c r="AL304" i="74" s="1"/>
  <c r="AM304" i="74" s="1"/>
  <c r="AN304" i="74" s="1"/>
  <c r="AO304" i="74" s="1"/>
  <c r="AP304" i="74" s="1"/>
  <c r="AQ304" i="74" s="1"/>
  <c r="AR304" i="74" s="1"/>
  <c r="AS304" i="74" s="1"/>
  <c r="AT304" i="74" s="1"/>
  <c r="AU304" i="74" s="1"/>
  <c r="AV304" i="74" s="1"/>
  <c r="AW304" i="74" s="1"/>
  <c r="AX304" i="74" s="1"/>
  <c r="AY304" i="74" s="1"/>
  <c r="AZ304" i="74" s="1"/>
  <c r="BA304" i="74" s="1"/>
  <c r="AG310" i="74"/>
  <c r="AH310" i="74" s="1"/>
  <c r="AI310" i="74" s="1"/>
  <c r="AJ310" i="74" s="1"/>
  <c r="AK310" i="74" s="1"/>
  <c r="AL310" i="74" s="1"/>
  <c r="AM310" i="74" s="1"/>
  <c r="AN310" i="74" s="1"/>
  <c r="AO310" i="74" s="1"/>
  <c r="AP310" i="74" s="1"/>
  <c r="AQ310" i="74" s="1"/>
  <c r="AR310" i="74" s="1"/>
  <c r="AS310" i="74" s="1"/>
  <c r="AT310" i="74" s="1"/>
  <c r="AU310" i="74" s="1"/>
  <c r="AV310" i="74" s="1"/>
  <c r="AW310" i="74" s="1"/>
  <c r="AX310" i="74" s="1"/>
  <c r="AY310" i="74" s="1"/>
  <c r="AZ310" i="74" s="1"/>
  <c r="BA310" i="74" s="1"/>
  <c r="AF309" i="74"/>
  <c r="AE340" i="74"/>
  <c r="AF341" i="74"/>
  <c r="AE348" i="74"/>
  <c r="AF349" i="74"/>
  <c r="AE332" i="74"/>
  <c r="AF333" i="74"/>
  <c r="AE324" i="74"/>
  <c r="AF325" i="74"/>
  <c r="AE356" i="74"/>
  <c r="AE364" i="74"/>
  <c r="AF357" i="74"/>
  <c r="AE316" i="74"/>
  <c r="AG316" i="74" s="1"/>
  <c r="AH316" i="74" s="1"/>
  <c r="AI316" i="74" s="1"/>
  <c r="AJ316" i="74" s="1"/>
  <c r="AK316" i="74" s="1"/>
  <c r="AL316" i="74" s="1"/>
  <c r="AM316" i="74" s="1"/>
  <c r="AN316" i="74" s="1"/>
  <c r="AO316" i="74" s="1"/>
  <c r="AP316" i="74" s="1"/>
  <c r="AQ316" i="74" s="1"/>
  <c r="AR316" i="74" s="1"/>
  <c r="AS316" i="74" s="1"/>
  <c r="AT316" i="74" s="1"/>
  <c r="AU316" i="74" s="1"/>
  <c r="AV316" i="74" s="1"/>
  <c r="AW316" i="74" s="1"/>
  <c r="AX316" i="74" s="1"/>
  <c r="AY316" i="74" s="1"/>
  <c r="AZ316" i="74" s="1"/>
  <c r="BA316" i="74" s="1"/>
  <c r="AF317" i="74"/>
  <c r="AD54" i="74"/>
  <c r="AC55" i="74"/>
  <c r="T309" i="74" l="1"/>
  <c r="T310" i="74" s="1"/>
  <c r="T311" i="74" s="1"/>
  <c r="T312" i="74" s="1"/>
  <c r="T313" i="74" s="1"/>
  <c r="T314" i="74" s="1"/>
  <c r="T315" i="74" s="1"/>
  <c r="AG305" i="74"/>
  <c r="AH305" i="74" s="1"/>
  <c r="AI305" i="74" s="1"/>
  <c r="AJ305" i="74" s="1"/>
  <c r="AK305" i="74" s="1"/>
  <c r="AL305" i="74" s="1"/>
  <c r="AM305" i="74" s="1"/>
  <c r="AN305" i="74" s="1"/>
  <c r="AO305" i="74" s="1"/>
  <c r="AP305" i="74" s="1"/>
  <c r="AQ305" i="74" s="1"/>
  <c r="AR305" i="74" s="1"/>
  <c r="AS305" i="74" s="1"/>
  <c r="AT305" i="74" s="1"/>
  <c r="AU305" i="74" s="1"/>
  <c r="AV305" i="74" s="1"/>
  <c r="AW305" i="74" s="1"/>
  <c r="AX305" i="74" s="1"/>
  <c r="AY305" i="74" s="1"/>
  <c r="AZ305" i="74" s="1"/>
  <c r="BA305" i="74" s="1"/>
  <c r="AG293" i="74"/>
  <c r="AH293" i="74" s="1"/>
  <c r="AI293" i="74" s="1"/>
  <c r="AJ293" i="74" s="1"/>
  <c r="AK293" i="74" s="1"/>
  <c r="AL293" i="74" s="1"/>
  <c r="AM293" i="74" s="1"/>
  <c r="AN293" i="74" s="1"/>
  <c r="AO293" i="74" s="1"/>
  <c r="AP293" i="74" s="1"/>
  <c r="AQ293" i="74" s="1"/>
  <c r="AR293" i="74" s="1"/>
  <c r="AS293" i="74" s="1"/>
  <c r="AT293" i="74" s="1"/>
  <c r="AU293" i="74" s="1"/>
  <c r="AV293" i="74" s="1"/>
  <c r="AW293" i="74" s="1"/>
  <c r="AX293" i="74" s="1"/>
  <c r="AY293" i="74" s="1"/>
  <c r="AZ293" i="74" s="1"/>
  <c r="BA293" i="74" s="1"/>
  <c r="AG311" i="74"/>
  <c r="AH311" i="74" s="1"/>
  <c r="AI311" i="74" s="1"/>
  <c r="AJ311" i="74" s="1"/>
  <c r="AK311" i="74" s="1"/>
  <c r="AL311" i="74" s="1"/>
  <c r="AM311" i="74" s="1"/>
  <c r="AN311" i="74" s="1"/>
  <c r="AO311" i="74" s="1"/>
  <c r="AP311" i="74" s="1"/>
  <c r="AQ311" i="74" s="1"/>
  <c r="AR311" i="74" s="1"/>
  <c r="AS311" i="74" s="1"/>
  <c r="AT311" i="74" s="1"/>
  <c r="AU311" i="74" s="1"/>
  <c r="AV311" i="74" s="1"/>
  <c r="AW311" i="74" s="1"/>
  <c r="AX311" i="74" s="1"/>
  <c r="AY311" i="74" s="1"/>
  <c r="AZ311" i="74" s="1"/>
  <c r="BA311" i="74" s="1"/>
  <c r="AG317" i="74"/>
  <c r="AH317" i="74" s="1"/>
  <c r="AI317" i="74" s="1"/>
  <c r="AJ317" i="74" s="1"/>
  <c r="AK317" i="74" s="1"/>
  <c r="AL317" i="74" s="1"/>
  <c r="AM317" i="74" s="1"/>
  <c r="AN317" i="74" s="1"/>
  <c r="AO317" i="74" s="1"/>
  <c r="AP317" i="74" s="1"/>
  <c r="AQ317" i="74" s="1"/>
  <c r="AR317" i="74" s="1"/>
  <c r="AS317" i="74" s="1"/>
  <c r="AT317" i="74" s="1"/>
  <c r="AU317" i="74" s="1"/>
  <c r="AV317" i="74" s="1"/>
  <c r="AW317" i="74" s="1"/>
  <c r="AX317" i="74" s="1"/>
  <c r="AY317" i="74" s="1"/>
  <c r="AZ317" i="74" s="1"/>
  <c r="BA317" i="74" s="1"/>
  <c r="AG287" i="74"/>
  <c r="AH287" i="74" s="1"/>
  <c r="AI287" i="74" s="1"/>
  <c r="AJ287" i="74" s="1"/>
  <c r="AK287" i="74" s="1"/>
  <c r="AL287" i="74" s="1"/>
  <c r="AM287" i="74" s="1"/>
  <c r="AN287" i="74" s="1"/>
  <c r="AO287" i="74" s="1"/>
  <c r="AP287" i="74" s="1"/>
  <c r="AQ287" i="74" s="1"/>
  <c r="AR287" i="74" s="1"/>
  <c r="AS287" i="74" s="1"/>
  <c r="AT287" i="74" s="1"/>
  <c r="AU287" i="74" s="1"/>
  <c r="AV287" i="74" s="1"/>
  <c r="AW287" i="74" s="1"/>
  <c r="AX287" i="74" s="1"/>
  <c r="AY287" i="74" s="1"/>
  <c r="AZ287" i="74" s="1"/>
  <c r="BA287" i="74" s="1"/>
  <c r="AG299" i="74"/>
  <c r="AH299" i="74" s="1"/>
  <c r="AI299" i="74" s="1"/>
  <c r="AJ299" i="74" s="1"/>
  <c r="AK299" i="74" s="1"/>
  <c r="AL299" i="74" s="1"/>
  <c r="AM299" i="74" s="1"/>
  <c r="AN299" i="74" s="1"/>
  <c r="AO299" i="74" s="1"/>
  <c r="AP299" i="74" s="1"/>
  <c r="AQ299" i="74" s="1"/>
  <c r="AR299" i="74" s="1"/>
  <c r="AS299" i="74" s="1"/>
  <c r="AT299" i="74" s="1"/>
  <c r="AU299" i="74" s="1"/>
  <c r="AV299" i="74" s="1"/>
  <c r="AW299" i="74" s="1"/>
  <c r="AX299" i="74" s="1"/>
  <c r="AY299" i="74" s="1"/>
  <c r="AZ299" i="74" s="1"/>
  <c r="BA299" i="74" s="1"/>
  <c r="AF316" i="74"/>
  <c r="AE355" i="74"/>
  <c r="AF356" i="74"/>
  <c r="AE331" i="74"/>
  <c r="AF332" i="74"/>
  <c r="AE339" i="74"/>
  <c r="AF340" i="74"/>
  <c r="AE363" i="74"/>
  <c r="AE371" i="74"/>
  <c r="AF364" i="74"/>
  <c r="AE323" i="74"/>
  <c r="AG323" i="74" s="1"/>
  <c r="AH323" i="74" s="1"/>
  <c r="AI323" i="74" s="1"/>
  <c r="AJ323" i="74" s="1"/>
  <c r="AK323" i="74" s="1"/>
  <c r="AL323" i="74" s="1"/>
  <c r="AM323" i="74" s="1"/>
  <c r="AN323" i="74" s="1"/>
  <c r="AO323" i="74" s="1"/>
  <c r="AP323" i="74" s="1"/>
  <c r="AQ323" i="74" s="1"/>
  <c r="AR323" i="74" s="1"/>
  <c r="AS323" i="74" s="1"/>
  <c r="AT323" i="74" s="1"/>
  <c r="AU323" i="74" s="1"/>
  <c r="AV323" i="74" s="1"/>
  <c r="AW323" i="74" s="1"/>
  <c r="AX323" i="74" s="1"/>
  <c r="AY323" i="74" s="1"/>
  <c r="AZ323" i="74" s="1"/>
  <c r="BA323" i="74" s="1"/>
  <c r="AF324" i="74"/>
  <c r="AE347" i="74"/>
  <c r="AF348" i="74"/>
  <c r="AD55" i="74"/>
  <c r="AC56" i="74"/>
  <c r="T316" i="74" l="1"/>
  <c r="T317" i="74" s="1"/>
  <c r="T318" i="74" s="1"/>
  <c r="T319" i="74" s="1"/>
  <c r="T320" i="74" s="1"/>
  <c r="T321" i="74" s="1"/>
  <c r="T322" i="74" s="1"/>
  <c r="AG312" i="74"/>
  <c r="AH312" i="74" s="1"/>
  <c r="AI312" i="74" s="1"/>
  <c r="AJ312" i="74" s="1"/>
  <c r="AK312" i="74" s="1"/>
  <c r="AL312" i="74" s="1"/>
  <c r="AM312" i="74" s="1"/>
  <c r="AN312" i="74" s="1"/>
  <c r="AO312" i="74" s="1"/>
  <c r="AP312" i="74" s="1"/>
  <c r="AQ312" i="74" s="1"/>
  <c r="AR312" i="74" s="1"/>
  <c r="AS312" i="74" s="1"/>
  <c r="AT312" i="74" s="1"/>
  <c r="AU312" i="74" s="1"/>
  <c r="AV312" i="74" s="1"/>
  <c r="AW312" i="74" s="1"/>
  <c r="AX312" i="74" s="1"/>
  <c r="AY312" i="74" s="1"/>
  <c r="AZ312" i="74" s="1"/>
  <c r="BA312" i="74" s="1"/>
  <c r="AG294" i="74"/>
  <c r="AH294" i="74" s="1"/>
  <c r="AI294" i="74" s="1"/>
  <c r="AJ294" i="74" s="1"/>
  <c r="AK294" i="74" s="1"/>
  <c r="AL294" i="74" s="1"/>
  <c r="AM294" i="74" s="1"/>
  <c r="AN294" i="74" s="1"/>
  <c r="AO294" i="74" s="1"/>
  <c r="AP294" i="74" s="1"/>
  <c r="AQ294" i="74" s="1"/>
  <c r="AR294" i="74" s="1"/>
  <c r="AS294" i="74" s="1"/>
  <c r="AT294" i="74" s="1"/>
  <c r="AU294" i="74" s="1"/>
  <c r="AV294" i="74" s="1"/>
  <c r="AW294" i="74" s="1"/>
  <c r="AX294" i="74" s="1"/>
  <c r="AY294" i="74" s="1"/>
  <c r="AZ294" i="74" s="1"/>
  <c r="BA294" i="74" s="1"/>
  <c r="AG306" i="74"/>
  <c r="AH306" i="74" s="1"/>
  <c r="AI306" i="74" s="1"/>
  <c r="AJ306" i="74" s="1"/>
  <c r="AK306" i="74" s="1"/>
  <c r="AL306" i="74" s="1"/>
  <c r="AM306" i="74" s="1"/>
  <c r="AN306" i="74" s="1"/>
  <c r="AO306" i="74" s="1"/>
  <c r="AP306" i="74" s="1"/>
  <c r="AQ306" i="74" s="1"/>
  <c r="AR306" i="74" s="1"/>
  <c r="AS306" i="74" s="1"/>
  <c r="AT306" i="74" s="1"/>
  <c r="AU306" i="74" s="1"/>
  <c r="AV306" i="74" s="1"/>
  <c r="AW306" i="74" s="1"/>
  <c r="AX306" i="74" s="1"/>
  <c r="AY306" i="74" s="1"/>
  <c r="AZ306" i="74" s="1"/>
  <c r="BA306" i="74" s="1"/>
  <c r="AG300" i="74"/>
  <c r="AH300" i="74" s="1"/>
  <c r="AI300" i="74" s="1"/>
  <c r="AJ300" i="74" s="1"/>
  <c r="AK300" i="74" s="1"/>
  <c r="AL300" i="74" s="1"/>
  <c r="AM300" i="74" s="1"/>
  <c r="AN300" i="74" s="1"/>
  <c r="AO300" i="74" s="1"/>
  <c r="AP300" i="74" s="1"/>
  <c r="AQ300" i="74" s="1"/>
  <c r="AR300" i="74" s="1"/>
  <c r="AS300" i="74" s="1"/>
  <c r="AT300" i="74" s="1"/>
  <c r="AU300" i="74" s="1"/>
  <c r="AV300" i="74" s="1"/>
  <c r="AW300" i="74" s="1"/>
  <c r="AX300" i="74" s="1"/>
  <c r="AY300" i="74" s="1"/>
  <c r="AZ300" i="74" s="1"/>
  <c r="BA300" i="74" s="1"/>
  <c r="AG318" i="74"/>
  <c r="AH318" i="74" s="1"/>
  <c r="AI318" i="74" s="1"/>
  <c r="AJ318" i="74" s="1"/>
  <c r="AK318" i="74" s="1"/>
  <c r="AL318" i="74" s="1"/>
  <c r="AM318" i="74" s="1"/>
  <c r="AN318" i="74" s="1"/>
  <c r="AO318" i="74" s="1"/>
  <c r="AP318" i="74" s="1"/>
  <c r="AQ318" i="74" s="1"/>
  <c r="AR318" i="74" s="1"/>
  <c r="AS318" i="74" s="1"/>
  <c r="AT318" i="74" s="1"/>
  <c r="AU318" i="74" s="1"/>
  <c r="AV318" i="74" s="1"/>
  <c r="AW318" i="74" s="1"/>
  <c r="AX318" i="74" s="1"/>
  <c r="AY318" i="74" s="1"/>
  <c r="AZ318" i="74" s="1"/>
  <c r="BA318" i="74" s="1"/>
  <c r="AG324" i="74"/>
  <c r="AH324" i="74" s="1"/>
  <c r="AI324" i="74" s="1"/>
  <c r="AJ324" i="74" s="1"/>
  <c r="AK324" i="74" s="1"/>
  <c r="AL324" i="74" s="1"/>
  <c r="AM324" i="74" s="1"/>
  <c r="AN324" i="74" s="1"/>
  <c r="AO324" i="74" s="1"/>
  <c r="AP324" i="74" s="1"/>
  <c r="AQ324" i="74" s="1"/>
  <c r="AR324" i="74" s="1"/>
  <c r="AS324" i="74" s="1"/>
  <c r="AT324" i="74" s="1"/>
  <c r="AU324" i="74" s="1"/>
  <c r="AV324" i="74" s="1"/>
  <c r="AW324" i="74" s="1"/>
  <c r="AX324" i="74" s="1"/>
  <c r="AY324" i="74" s="1"/>
  <c r="AZ324" i="74" s="1"/>
  <c r="BA324" i="74" s="1"/>
  <c r="AE370" i="74"/>
  <c r="AE378" i="74"/>
  <c r="AF371" i="74"/>
  <c r="AE338" i="74"/>
  <c r="AF339" i="74"/>
  <c r="AE354" i="74"/>
  <c r="AF355" i="74"/>
  <c r="AE346" i="74"/>
  <c r="AF347" i="74"/>
  <c r="AF323" i="74"/>
  <c r="AE362" i="74"/>
  <c r="AF363" i="74"/>
  <c r="AE330" i="74"/>
  <c r="AG330" i="74" s="1"/>
  <c r="AH330" i="74" s="1"/>
  <c r="AI330" i="74" s="1"/>
  <c r="AJ330" i="74" s="1"/>
  <c r="AK330" i="74" s="1"/>
  <c r="AL330" i="74" s="1"/>
  <c r="AM330" i="74" s="1"/>
  <c r="AN330" i="74" s="1"/>
  <c r="AO330" i="74" s="1"/>
  <c r="AP330" i="74" s="1"/>
  <c r="AQ330" i="74" s="1"/>
  <c r="AR330" i="74" s="1"/>
  <c r="AS330" i="74" s="1"/>
  <c r="AT330" i="74" s="1"/>
  <c r="AU330" i="74" s="1"/>
  <c r="AV330" i="74" s="1"/>
  <c r="AW330" i="74" s="1"/>
  <c r="AX330" i="74" s="1"/>
  <c r="AY330" i="74" s="1"/>
  <c r="AZ330" i="74" s="1"/>
  <c r="BA330" i="74" s="1"/>
  <c r="AF331" i="74"/>
  <c r="AD56" i="74"/>
  <c r="AC57" i="74"/>
  <c r="T323" i="74" l="1"/>
  <c r="T324" i="74" s="1"/>
  <c r="T325" i="74" s="1"/>
  <c r="T326" i="74" s="1"/>
  <c r="T327" i="74" s="1"/>
  <c r="T328" i="74" s="1"/>
  <c r="T329" i="74" s="1"/>
  <c r="AG319" i="74"/>
  <c r="AH319" i="74" s="1"/>
  <c r="AI319" i="74" s="1"/>
  <c r="AJ319" i="74" s="1"/>
  <c r="AK319" i="74" s="1"/>
  <c r="AL319" i="74" s="1"/>
  <c r="AM319" i="74" s="1"/>
  <c r="AN319" i="74" s="1"/>
  <c r="AO319" i="74" s="1"/>
  <c r="AP319" i="74" s="1"/>
  <c r="AQ319" i="74" s="1"/>
  <c r="AR319" i="74" s="1"/>
  <c r="AS319" i="74" s="1"/>
  <c r="AT319" i="74" s="1"/>
  <c r="AU319" i="74" s="1"/>
  <c r="AV319" i="74" s="1"/>
  <c r="AW319" i="74" s="1"/>
  <c r="AX319" i="74" s="1"/>
  <c r="AY319" i="74" s="1"/>
  <c r="AZ319" i="74" s="1"/>
  <c r="BA319" i="74" s="1"/>
  <c r="AG301" i="74"/>
  <c r="AH301" i="74" s="1"/>
  <c r="AI301" i="74" s="1"/>
  <c r="AJ301" i="74" s="1"/>
  <c r="AK301" i="74" s="1"/>
  <c r="AL301" i="74" s="1"/>
  <c r="AM301" i="74" s="1"/>
  <c r="AN301" i="74" s="1"/>
  <c r="AO301" i="74" s="1"/>
  <c r="AP301" i="74" s="1"/>
  <c r="AQ301" i="74" s="1"/>
  <c r="AR301" i="74" s="1"/>
  <c r="AS301" i="74" s="1"/>
  <c r="AT301" i="74" s="1"/>
  <c r="AU301" i="74" s="1"/>
  <c r="AV301" i="74" s="1"/>
  <c r="AW301" i="74" s="1"/>
  <c r="AX301" i="74" s="1"/>
  <c r="AY301" i="74" s="1"/>
  <c r="AZ301" i="74" s="1"/>
  <c r="BA301" i="74" s="1"/>
  <c r="AG307" i="74"/>
  <c r="AH307" i="74" s="1"/>
  <c r="AI307" i="74" s="1"/>
  <c r="AJ307" i="74" s="1"/>
  <c r="AK307" i="74" s="1"/>
  <c r="AL307" i="74" s="1"/>
  <c r="AM307" i="74" s="1"/>
  <c r="AN307" i="74" s="1"/>
  <c r="AO307" i="74" s="1"/>
  <c r="AP307" i="74" s="1"/>
  <c r="AQ307" i="74" s="1"/>
  <c r="AR307" i="74" s="1"/>
  <c r="AS307" i="74" s="1"/>
  <c r="AT307" i="74" s="1"/>
  <c r="AU307" i="74" s="1"/>
  <c r="AV307" i="74" s="1"/>
  <c r="AW307" i="74" s="1"/>
  <c r="AX307" i="74" s="1"/>
  <c r="AY307" i="74" s="1"/>
  <c r="AZ307" i="74" s="1"/>
  <c r="BA307" i="74" s="1"/>
  <c r="AG313" i="74"/>
  <c r="AH313" i="74" s="1"/>
  <c r="AI313" i="74" s="1"/>
  <c r="AJ313" i="74" s="1"/>
  <c r="AK313" i="74" s="1"/>
  <c r="AL313" i="74" s="1"/>
  <c r="AM313" i="74" s="1"/>
  <c r="AN313" i="74" s="1"/>
  <c r="AO313" i="74" s="1"/>
  <c r="AP313" i="74" s="1"/>
  <c r="AQ313" i="74" s="1"/>
  <c r="AR313" i="74" s="1"/>
  <c r="AS313" i="74" s="1"/>
  <c r="AT313" i="74" s="1"/>
  <c r="AU313" i="74" s="1"/>
  <c r="AV313" i="74" s="1"/>
  <c r="AW313" i="74" s="1"/>
  <c r="AX313" i="74" s="1"/>
  <c r="AY313" i="74" s="1"/>
  <c r="AZ313" i="74" s="1"/>
  <c r="BA313" i="74" s="1"/>
  <c r="AG325" i="74"/>
  <c r="AH325" i="74" s="1"/>
  <c r="AI325" i="74" s="1"/>
  <c r="AJ325" i="74" s="1"/>
  <c r="AK325" i="74" s="1"/>
  <c r="AL325" i="74" s="1"/>
  <c r="AM325" i="74" s="1"/>
  <c r="AN325" i="74" s="1"/>
  <c r="AO325" i="74" s="1"/>
  <c r="AP325" i="74" s="1"/>
  <c r="AQ325" i="74" s="1"/>
  <c r="AR325" i="74" s="1"/>
  <c r="AS325" i="74" s="1"/>
  <c r="AT325" i="74" s="1"/>
  <c r="AU325" i="74" s="1"/>
  <c r="AV325" i="74" s="1"/>
  <c r="AW325" i="74" s="1"/>
  <c r="AX325" i="74" s="1"/>
  <c r="AY325" i="74" s="1"/>
  <c r="AZ325" i="74" s="1"/>
  <c r="BA325" i="74" s="1"/>
  <c r="AG331" i="74"/>
  <c r="AH331" i="74" s="1"/>
  <c r="AI331" i="74" s="1"/>
  <c r="AJ331" i="74" s="1"/>
  <c r="AK331" i="74" s="1"/>
  <c r="AL331" i="74" s="1"/>
  <c r="AM331" i="74" s="1"/>
  <c r="AN331" i="74" s="1"/>
  <c r="AO331" i="74" s="1"/>
  <c r="AP331" i="74" s="1"/>
  <c r="AQ331" i="74" s="1"/>
  <c r="AR331" i="74" s="1"/>
  <c r="AS331" i="74" s="1"/>
  <c r="AT331" i="74" s="1"/>
  <c r="AU331" i="74" s="1"/>
  <c r="AV331" i="74" s="1"/>
  <c r="AW331" i="74" s="1"/>
  <c r="AX331" i="74" s="1"/>
  <c r="AY331" i="74" s="1"/>
  <c r="AZ331" i="74" s="1"/>
  <c r="BA331" i="74" s="1"/>
  <c r="AF330" i="74"/>
  <c r="AE345" i="74"/>
  <c r="AF346" i="74"/>
  <c r="AE337" i="74"/>
  <c r="AG337" i="74" s="1"/>
  <c r="AH337" i="74" s="1"/>
  <c r="AI337" i="74" s="1"/>
  <c r="AJ337" i="74" s="1"/>
  <c r="AK337" i="74" s="1"/>
  <c r="AL337" i="74" s="1"/>
  <c r="AM337" i="74" s="1"/>
  <c r="AN337" i="74" s="1"/>
  <c r="AO337" i="74" s="1"/>
  <c r="AP337" i="74" s="1"/>
  <c r="AQ337" i="74" s="1"/>
  <c r="AR337" i="74" s="1"/>
  <c r="AS337" i="74" s="1"/>
  <c r="AT337" i="74" s="1"/>
  <c r="AU337" i="74" s="1"/>
  <c r="AV337" i="74" s="1"/>
  <c r="AW337" i="74" s="1"/>
  <c r="AX337" i="74" s="1"/>
  <c r="AY337" i="74" s="1"/>
  <c r="AZ337" i="74" s="1"/>
  <c r="BA337" i="74" s="1"/>
  <c r="AF338" i="74"/>
  <c r="AE369" i="74"/>
  <c r="AF370" i="74"/>
  <c r="AE361" i="74"/>
  <c r="AF362" i="74"/>
  <c r="AE353" i="74"/>
  <c r="AF354" i="74"/>
  <c r="AE377" i="74"/>
  <c r="AE385" i="74"/>
  <c r="AF378" i="74"/>
  <c r="AD57" i="74"/>
  <c r="AC58" i="74"/>
  <c r="T330" i="74" l="1"/>
  <c r="T331" i="74" s="1"/>
  <c r="T332" i="74" s="1"/>
  <c r="T333" i="74" s="1"/>
  <c r="T334" i="74" s="1"/>
  <c r="T335" i="74" s="1"/>
  <c r="T336" i="74" s="1"/>
  <c r="AG326" i="74"/>
  <c r="AH326" i="74" s="1"/>
  <c r="AI326" i="74" s="1"/>
  <c r="AJ326" i="74" s="1"/>
  <c r="AK326" i="74" s="1"/>
  <c r="AL326" i="74" s="1"/>
  <c r="AM326" i="74" s="1"/>
  <c r="AN326" i="74" s="1"/>
  <c r="AO326" i="74" s="1"/>
  <c r="AP326" i="74" s="1"/>
  <c r="AQ326" i="74" s="1"/>
  <c r="AR326" i="74" s="1"/>
  <c r="AS326" i="74" s="1"/>
  <c r="AT326" i="74" s="1"/>
  <c r="AU326" i="74" s="1"/>
  <c r="AV326" i="74" s="1"/>
  <c r="AW326" i="74" s="1"/>
  <c r="AX326" i="74" s="1"/>
  <c r="AY326" i="74" s="1"/>
  <c r="AZ326" i="74" s="1"/>
  <c r="BA326" i="74" s="1"/>
  <c r="AG314" i="74"/>
  <c r="AH314" i="74" s="1"/>
  <c r="AI314" i="74" s="1"/>
  <c r="AJ314" i="74" s="1"/>
  <c r="AK314" i="74" s="1"/>
  <c r="AL314" i="74" s="1"/>
  <c r="AM314" i="74" s="1"/>
  <c r="AN314" i="74" s="1"/>
  <c r="AO314" i="74" s="1"/>
  <c r="AP314" i="74" s="1"/>
  <c r="AQ314" i="74" s="1"/>
  <c r="AR314" i="74" s="1"/>
  <c r="AS314" i="74" s="1"/>
  <c r="AT314" i="74" s="1"/>
  <c r="AU314" i="74" s="1"/>
  <c r="AV314" i="74" s="1"/>
  <c r="AW314" i="74" s="1"/>
  <c r="AX314" i="74" s="1"/>
  <c r="AY314" i="74" s="1"/>
  <c r="AZ314" i="74" s="1"/>
  <c r="BA314" i="74" s="1"/>
  <c r="AG308" i="74"/>
  <c r="AH308" i="74" s="1"/>
  <c r="AI308" i="74" s="1"/>
  <c r="AJ308" i="74" s="1"/>
  <c r="AK308" i="74" s="1"/>
  <c r="AL308" i="74" s="1"/>
  <c r="AM308" i="74" s="1"/>
  <c r="AN308" i="74" s="1"/>
  <c r="AO308" i="74" s="1"/>
  <c r="AP308" i="74" s="1"/>
  <c r="AQ308" i="74" s="1"/>
  <c r="AR308" i="74" s="1"/>
  <c r="AS308" i="74" s="1"/>
  <c r="AT308" i="74" s="1"/>
  <c r="AU308" i="74" s="1"/>
  <c r="AV308" i="74" s="1"/>
  <c r="AW308" i="74" s="1"/>
  <c r="AX308" i="74" s="1"/>
  <c r="AY308" i="74" s="1"/>
  <c r="AZ308" i="74" s="1"/>
  <c r="BA308" i="74" s="1"/>
  <c r="AG320" i="74"/>
  <c r="AH320" i="74" s="1"/>
  <c r="AI320" i="74" s="1"/>
  <c r="AJ320" i="74" s="1"/>
  <c r="AK320" i="74" s="1"/>
  <c r="AL320" i="74" s="1"/>
  <c r="AM320" i="74" s="1"/>
  <c r="AN320" i="74" s="1"/>
  <c r="AO320" i="74" s="1"/>
  <c r="AP320" i="74" s="1"/>
  <c r="AQ320" i="74" s="1"/>
  <c r="AR320" i="74" s="1"/>
  <c r="AS320" i="74" s="1"/>
  <c r="AT320" i="74" s="1"/>
  <c r="AU320" i="74" s="1"/>
  <c r="AV320" i="74" s="1"/>
  <c r="AW320" i="74" s="1"/>
  <c r="AX320" i="74" s="1"/>
  <c r="AY320" i="74" s="1"/>
  <c r="AZ320" i="74" s="1"/>
  <c r="BA320" i="74" s="1"/>
  <c r="AG332" i="74"/>
  <c r="AH332" i="74" s="1"/>
  <c r="AI332" i="74" s="1"/>
  <c r="AJ332" i="74" s="1"/>
  <c r="AK332" i="74" s="1"/>
  <c r="AL332" i="74" s="1"/>
  <c r="AM332" i="74" s="1"/>
  <c r="AN332" i="74" s="1"/>
  <c r="AO332" i="74" s="1"/>
  <c r="AP332" i="74" s="1"/>
  <c r="AQ332" i="74" s="1"/>
  <c r="AR332" i="74" s="1"/>
  <c r="AS332" i="74" s="1"/>
  <c r="AT332" i="74" s="1"/>
  <c r="AU332" i="74" s="1"/>
  <c r="AV332" i="74" s="1"/>
  <c r="AW332" i="74" s="1"/>
  <c r="AX332" i="74" s="1"/>
  <c r="AY332" i="74" s="1"/>
  <c r="AZ332" i="74" s="1"/>
  <c r="BA332" i="74" s="1"/>
  <c r="AG338" i="74"/>
  <c r="AH338" i="74" s="1"/>
  <c r="AI338" i="74" s="1"/>
  <c r="AJ338" i="74" s="1"/>
  <c r="AK338" i="74" s="1"/>
  <c r="AL338" i="74" s="1"/>
  <c r="AM338" i="74" s="1"/>
  <c r="AN338" i="74" s="1"/>
  <c r="AO338" i="74" s="1"/>
  <c r="AP338" i="74" s="1"/>
  <c r="AQ338" i="74" s="1"/>
  <c r="AR338" i="74" s="1"/>
  <c r="AS338" i="74" s="1"/>
  <c r="AT338" i="74" s="1"/>
  <c r="AU338" i="74" s="1"/>
  <c r="AV338" i="74" s="1"/>
  <c r="AW338" i="74" s="1"/>
  <c r="AX338" i="74" s="1"/>
  <c r="AY338" i="74" s="1"/>
  <c r="AZ338" i="74" s="1"/>
  <c r="BA338" i="74" s="1"/>
  <c r="AE376" i="74"/>
  <c r="AF377" i="74"/>
  <c r="AE360" i="74"/>
  <c r="AF361" i="74"/>
  <c r="AF337" i="74"/>
  <c r="AE384" i="74"/>
  <c r="AE392" i="74"/>
  <c r="AF385" i="74"/>
  <c r="AE352" i="74"/>
  <c r="AF353" i="74"/>
  <c r="AE368" i="74"/>
  <c r="AF369" i="74"/>
  <c r="AE344" i="74"/>
  <c r="AG344" i="74" s="1"/>
  <c r="AH344" i="74" s="1"/>
  <c r="AI344" i="74" s="1"/>
  <c r="AJ344" i="74" s="1"/>
  <c r="AK344" i="74" s="1"/>
  <c r="AL344" i="74" s="1"/>
  <c r="AM344" i="74" s="1"/>
  <c r="AN344" i="74" s="1"/>
  <c r="AO344" i="74" s="1"/>
  <c r="AP344" i="74" s="1"/>
  <c r="AQ344" i="74" s="1"/>
  <c r="AR344" i="74" s="1"/>
  <c r="AS344" i="74" s="1"/>
  <c r="AT344" i="74" s="1"/>
  <c r="AU344" i="74" s="1"/>
  <c r="AV344" i="74" s="1"/>
  <c r="AW344" i="74" s="1"/>
  <c r="AX344" i="74" s="1"/>
  <c r="AY344" i="74" s="1"/>
  <c r="AZ344" i="74" s="1"/>
  <c r="BA344" i="74" s="1"/>
  <c r="AF345" i="74"/>
  <c r="AD58" i="74"/>
  <c r="AC59" i="74"/>
  <c r="T337" i="74" l="1"/>
  <c r="T338" i="74" s="1"/>
  <c r="T339" i="74" s="1"/>
  <c r="T340" i="74" s="1"/>
  <c r="T341" i="74" s="1"/>
  <c r="T342" i="74" s="1"/>
  <c r="T343" i="74" s="1"/>
  <c r="AG333" i="74"/>
  <c r="AH333" i="74" s="1"/>
  <c r="AI333" i="74" s="1"/>
  <c r="AJ333" i="74" s="1"/>
  <c r="AK333" i="74" s="1"/>
  <c r="AL333" i="74" s="1"/>
  <c r="AM333" i="74" s="1"/>
  <c r="AN333" i="74" s="1"/>
  <c r="AO333" i="74" s="1"/>
  <c r="AP333" i="74" s="1"/>
  <c r="AQ333" i="74" s="1"/>
  <c r="AR333" i="74" s="1"/>
  <c r="AS333" i="74" s="1"/>
  <c r="AT333" i="74" s="1"/>
  <c r="AU333" i="74" s="1"/>
  <c r="AV333" i="74" s="1"/>
  <c r="AW333" i="74" s="1"/>
  <c r="AX333" i="74" s="1"/>
  <c r="AY333" i="74" s="1"/>
  <c r="AZ333" i="74" s="1"/>
  <c r="BA333" i="74" s="1"/>
  <c r="AG345" i="74"/>
  <c r="AH345" i="74" s="1"/>
  <c r="AI345" i="74" s="1"/>
  <c r="AJ345" i="74" s="1"/>
  <c r="AK345" i="74" s="1"/>
  <c r="AL345" i="74" s="1"/>
  <c r="AM345" i="74" s="1"/>
  <c r="AN345" i="74" s="1"/>
  <c r="AO345" i="74" s="1"/>
  <c r="AP345" i="74" s="1"/>
  <c r="AQ345" i="74" s="1"/>
  <c r="AR345" i="74" s="1"/>
  <c r="AS345" i="74" s="1"/>
  <c r="AT345" i="74" s="1"/>
  <c r="AU345" i="74" s="1"/>
  <c r="AV345" i="74" s="1"/>
  <c r="AW345" i="74" s="1"/>
  <c r="AX345" i="74" s="1"/>
  <c r="AY345" i="74" s="1"/>
  <c r="AZ345" i="74" s="1"/>
  <c r="BA345" i="74" s="1"/>
  <c r="AG339" i="74"/>
  <c r="AH339" i="74" s="1"/>
  <c r="AI339" i="74" s="1"/>
  <c r="AJ339" i="74" s="1"/>
  <c r="AK339" i="74" s="1"/>
  <c r="AL339" i="74" s="1"/>
  <c r="AM339" i="74" s="1"/>
  <c r="AN339" i="74" s="1"/>
  <c r="AO339" i="74" s="1"/>
  <c r="AP339" i="74" s="1"/>
  <c r="AQ339" i="74" s="1"/>
  <c r="AR339" i="74" s="1"/>
  <c r="AS339" i="74" s="1"/>
  <c r="AT339" i="74" s="1"/>
  <c r="AU339" i="74" s="1"/>
  <c r="AV339" i="74" s="1"/>
  <c r="AW339" i="74" s="1"/>
  <c r="AX339" i="74" s="1"/>
  <c r="AY339" i="74" s="1"/>
  <c r="AZ339" i="74" s="1"/>
  <c r="BA339" i="74" s="1"/>
  <c r="AG321" i="74"/>
  <c r="AH321" i="74" s="1"/>
  <c r="AI321" i="74" s="1"/>
  <c r="AJ321" i="74" s="1"/>
  <c r="AK321" i="74" s="1"/>
  <c r="AL321" i="74" s="1"/>
  <c r="AM321" i="74" s="1"/>
  <c r="AN321" i="74" s="1"/>
  <c r="AO321" i="74" s="1"/>
  <c r="AP321" i="74" s="1"/>
  <c r="AQ321" i="74" s="1"/>
  <c r="AR321" i="74" s="1"/>
  <c r="AS321" i="74" s="1"/>
  <c r="AT321" i="74" s="1"/>
  <c r="AU321" i="74" s="1"/>
  <c r="AV321" i="74" s="1"/>
  <c r="AW321" i="74" s="1"/>
  <c r="AX321" i="74" s="1"/>
  <c r="AY321" i="74" s="1"/>
  <c r="AZ321" i="74" s="1"/>
  <c r="BA321" i="74" s="1"/>
  <c r="AG315" i="74"/>
  <c r="AH315" i="74" s="1"/>
  <c r="AI315" i="74" s="1"/>
  <c r="AJ315" i="74" s="1"/>
  <c r="AK315" i="74" s="1"/>
  <c r="AL315" i="74" s="1"/>
  <c r="AM315" i="74" s="1"/>
  <c r="AN315" i="74" s="1"/>
  <c r="AO315" i="74" s="1"/>
  <c r="AP315" i="74" s="1"/>
  <c r="AQ315" i="74" s="1"/>
  <c r="AR315" i="74" s="1"/>
  <c r="AS315" i="74" s="1"/>
  <c r="AT315" i="74" s="1"/>
  <c r="AU315" i="74" s="1"/>
  <c r="AV315" i="74" s="1"/>
  <c r="AW315" i="74" s="1"/>
  <c r="AX315" i="74" s="1"/>
  <c r="AY315" i="74" s="1"/>
  <c r="AZ315" i="74" s="1"/>
  <c r="BA315" i="74" s="1"/>
  <c r="AG327" i="74"/>
  <c r="AH327" i="74" s="1"/>
  <c r="AI327" i="74" s="1"/>
  <c r="AJ327" i="74" s="1"/>
  <c r="AK327" i="74" s="1"/>
  <c r="AL327" i="74" s="1"/>
  <c r="AM327" i="74" s="1"/>
  <c r="AN327" i="74" s="1"/>
  <c r="AO327" i="74" s="1"/>
  <c r="AP327" i="74" s="1"/>
  <c r="AQ327" i="74" s="1"/>
  <c r="AR327" i="74" s="1"/>
  <c r="AS327" i="74" s="1"/>
  <c r="AT327" i="74" s="1"/>
  <c r="AU327" i="74" s="1"/>
  <c r="AV327" i="74" s="1"/>
  <c r="AW327" i="74" s="1"/>
  <c r="AX327" i="74" s="1"/>
  <c r="AY327" i="74" s="1"/>
  <c r="AZ327" i="74" s="1"/>
  <c r="BA327" i="74" s="1"/>
  <c r="AE367" i="74"/>
  <c r="AF368" i="74"/>
  <c r="AE391" i="74"/>
  <c r="AE399" i="74"/>
  <c r="AF392" i="74"/>
  <c r="AE359" i="74"/>
  <c r="AF360" i="74"/>
  <c r="AF344" i="74"/>
  <c r="AE351" i="74"/>
  <c r="AG351" i="74" s="1"/>
  <c r="AH351" i="74" s="1"/>
  <c r="AI351" i="74" s="1"/>
  <c r="AJ351" i="74" s="1"/>
  <c r="AK351" i="74" s="1"/>
  <c r="AL351" i="74" s="1"/>
  <c r="AM351" i="74" s="1"/>
  <c r="AN351" i="74" s="1"/>
  <c r="AO351" i="74" s="1"/>
  <c r="AP351" i="74" s="1"/>
  <c r="AQ351" i="74" s="1"/>
  <c r="AR351" i="74" s="1"/>
  <c r="AS351" i="74" s="1"/>
  <c r="AT351" i="74" s="1"/>
  <c r="AU351" i="74" s="1"/>
  <c r="AV351" i="74" s="1"/>
  <c r="AW351" i="74" s="1"/>
  <c r="AX351" i="74" s="1"/>
  <c r="AY351" i="74" s="1"/>
  <c r="AZ351" i="74" s="1"/>
  <c r="BA351" i="74" s="1"/>
  <c r="AF352" i="74"/>
  <c r="AE383" i="74"/>
  <c r="AF384" i="74"/>
  <c r="AE375" i="74"/>
  <c r="AF376" i="74"/>
  <c r="AD59" i="74"/>
  <c r="AC60" i="74"/>
  <c r="T344" i="74" l="1"/>
  <c r="T345" i="74" s="1"/>
  <c r="T346" i="74" s="1"/>
  <c r="T347" i="74" s="1"/>
  <c r="T348" i="74" s="1"/>
  <c r="T349" i="74" s="1"/>
  <c r="T350" i="74" s="1"/>
  <c r="AG346" i="74"/>
  <c r="AH346" i="74" s="1"/>
  <c r="AI346" i="74" s="1"/>
  <c r="AJ346" i="74" s="1"/>
  <c r="AK346" i="74" s="1"/>
  <c r="AL346" i="74" s="1"/>
  <c r="AM346" i="74" s="1"/>
  <c r="AN346" i="74" s="1"/>
  <c r="AO346" i="74" s="1"/>
  <c r="AP346" i="74" s="1"/>
  <c r="AQ346" i="74" s="1"/>
  <c r="AR346" i="74" s="1"/>
  <c r="AS346" i="74" s="1"/>
  <c r="AT346" i="74" s="1"/>
  <c r="AU346" i="74" s="1"/>
  <c r="AV346" i="74" s="1"/>
  <c r="AW346" i="74" s="1"/>
  <c r="AX346" i="74" s="1"/>
  <c r="AY346" i="74" s="1"/>
  <c r="AZ346" i="74" s="1"/>
  <c r="BA346" i="74" s="1"/>
  <c r="AG352" i="74"/>
  <c r="AH352" i="74" s="1"/>
  <c r="AI352" i="74" s="1"/>
  <c r="AJ352" i="74" s="1"/>
  <c r="AK352" i="74" s="1"/>
  <c r="AL352" i="74" s="1"/>
  <c r="AM352" i="74" s="1"/>
  <c r="AN352" i="74" s="1"/>
  <c r="AO352" i="74" s="1"/>
  <c r="AP352" i="74" s="1"/>
  <c r="AQ352" i="74" s="1"/>
  <c r="AR352" i="74" s="1"/>
  <c r="AS352" i="74" s="1"/>
  <c r="AT352" i="74" s="1"/>
  <c r="AU352" i="74" s="1"/>
  <c r="AV352" i="74" s="1"/>
  <c r="AW352" i="74" s="1"/>
  <c r="AX352" i="74" s="1"/>
  <c r="AY352" i="74" s="1"/>
  <c r="AZ352" i="74" s="1"/>
  <c r="BA352" i="74" s="1"/>
  <c r="AG328" i="74"/>
  <c r="AH328" i="74" s="1"/>
  <c r="AI328" i="74" s="1"/>
  <c r="AJ328" i="74" s="1"/>
  <c r="AK328" i="74" s="1"/>
  <c r="AL328" i="74" s="1"/>
  <c r="AM328" i="74" s="1"/>
  <c r="AN328" i="74" s="1"/>
  <c r="AO328" i="74" s="1"/>
  <c r="AP328" i="74" s="1"/>
  <c r="AQ328" i="74" s="1"/>
  <c r="AR328" i="74" s="1"/>
  <c r="AS328" i="74" s="1"/>
  <c r="AT328" i="74" s="1"/>
  <c r="AU328" i="74" s="1"/>
  <c r="AV328" i="74" s="1"/>
  <c r="AW328" i="74" s="1"/>
  <c r="AX328" i="74" s="1"/>
  <c r="AY328" i="74" s="1"/>
  <c r="AZ328" i="74" s="1"/>
  <c r="BA328" i="74" s="1"/>
  <c r="AG322" i="74"/>
  <c r="AH322" i="74" s="1"/>
  <c r="AI322" i="74" s="1"/>
  <c r="AJ322" i="74" s="1"/>
  <c r="AK322" i="74" s="1"/>
  <c r="AL322" i="74" s="1"/>
  <c r="AM322" i="74" s="1"/>
  <c r="AN322" i="74" s="1"/>
  <c r="AO322" i="74" s="1"/>
  <c r="AP322" i="74" s="1"/>
  <c r="AQ322" i="74" s="1"/>
  <c r="AR322" i="74" s="1"/>
  <c r="AS322" i="74" s="1"/>
  <c r="AT322" i="74" s="1"/>
  <c r="AU322" i="74" s="1"/>
  <c r="AV322" i="74" s="1"/>
  <c r="AW322" i="74" s="1"/>
  <c r="AX322" i="74" s="1"/>
  <c r="AY322" i="74" s="1"/>
  <c r="AZ322" i="74" s="1"/>
  <c r="BA322" i="74" s="1"/>
  <c r="AG340" i="74"/>
  <c r="AH340" i="74" s="1"/>
  <c r="AI340" i="74" s="1"/>
  <c r="AJ340" i="74" s="1"/>
  <c r="AK340" i="74" s="1"/>
  <c r="AL340" i="74" s="1"/>
  <c r="AM340" i="74" s="1"/>
  <c r="AN340" i="74" s="1"/>
  <c r="AO340" i="74" s="1"/>
  <c r="AP340" i="74" s="1"/>
  <c r="AQ340" i="74" s="1"/>
  <c r="AR340" i="74" s="1"/>
  <c r="AS340" i="74" s="1"/>
  <c r="AT340" i="74" s="1"/>
  <c r="AU340" i="74" s="1"/>
  <c r="AV340" i="74" s="1"/>
  <c r="AW340" i="74" s="1"/>
  <c r="AX340" i="74" s="1"/>
  <c r="AY340" i="74" s="1"/>
  <c r="AZ340" i="74" s="1"/>
  <c r="BA340" i="74" s="1"/>
  <c r="AG334" i="74"/>
  <c r="AH334" i="74" s="1"/>
  <c r="AI334" i="74" s="1"/>
  <c r="AJ334" i="74" s="1"/>
  <c r="AK334" i="74" s="1"/>
  <c r="AL334" i="74" s="1"/>
  <c r="AM334" i="74" s="1"/>
  <c r="AN334" i="74" s="1"/>
  <c r="AO334" i="74" s="1"/>
  <c r="AP334" i="74" s="1"/>
  <c r="AQ334" i="74" s="1"/>
  <c r="AR334" i="74" s="1"/>
  <c r="AS334" i="74" s="1"/>
  <c r="AT334" i="74" s="1"/>
  <c r="AU334" i="74" s="1"/>
  <c r="AV334" i="74" s="1"/>
  <c r="AW334" i="74" s="1"/>
  <c r="AX334" i="74" s="1"/>
  <c r="AY334" i="74" s="1"/>
  <c r="AZ334" i="74" s="1"/>
  <c r="BA334" i="74" s="1"/>
  <c r="AE382" i="74"/>
  <c r="AF383" i="74"/>
  <c r="AE358" i="74"/>
  <c r="AG358" i="74" s="1"/>
  <c r="AH358" i="74" s="1"/>
  <c r="AI358" i="74" s="1"/>
  <c r="AJ358" i="74" s="1"/>
  <c r="AK358" i="74" s="1"/>
  <c r="AL358" i="74" s="1"/>
  <c r="AM358" i="74" s="1"/>
  <c r="AN358" i="74" s="1"/>
  <c r="AO358" i="74" s="1"/>
  <c r="AP358" i="74" s="1"/>
  <c r="AQ358" i="74" s="1"/>
  <c r="AR358" i="74" s="1"/>
  <c r="AS358" i="74" s="1"/>
  <c r="AT358" i="74" s="1"/>
  <c r="AU358" i="74" s="1"/>
  <c r="AV358" i="74" s="1"/>
  <c r="AW358" i="74" s="1"/>
  <c r="AX358" i="74" s="1"/>
  <c r="AY358" i="74" s="1"/>
  <c r="AZ358" i="74" s="1"/>
  <c r="BA358" i="74" s="1"/>
  <c r="AF359" i="74"/>
  <c r="AE390" i="74"/>
  <c r="AF391" i="74"/>
  <c r="AE374" i="74"/>
  <c r="AF375" i="74"/>
  <c r="AF351" i="74"/>
  <c r="AE398" i="74"/>
  <c r="AE406" i="74"/>
  <c r="AF399" i="74"/>
  <c r="AE366" i="74"/>
  <c r="AF367" i="74"/>
  <c r="AD60" i="74"/>
  <c r="AC61" i="74"/>
  <c r="T351" i="74" l="1"/>
  <c r="T352" i="74" s="1"/>
  <c r="T353" i="74" s="1"/>
  <c r="T354" i="74" s="1"/>
  <c r="T355" i="74" s="1"/>
  <c r="T356" i="74" s="1"/>
  <c r="T357" i="74" s="1"/>
  <c r="AG335" i="74"/>
  <c r="AH335" i="74" s="1"/>
  <c r="AI335" i="74" s="1"/>
  <c r="AJ335" i="74" s="1"/>
  <c r="AK335" i="74" s="1"/>
  <c r="AL335" i="74" s="1"/>
  <c r="AM335" i="74" s="1"/>
  <c r="AN335" i="74" s="1"/>
  <c r="AO335" i="74" s="1"/>
  <c r="AP335" i="74" s="1"/>
  <c r="AQ335" i="74" s="1"/>
  <c r="AR335" i="74" s="1"/>
  <c r="AS335" i="74" s="1"/>
  <c r="AT335" i="74" s="1"/>
  <c r="AU335" i="74" s="1"/>
  <c r="AV335" i="74" s="1"/>
  <c r="AW335" i="74" s="1"/>
  <c r="AX335" i="74" s="1"/>
  <c r="AY335" i="74" s="1"/>
  <c r="AZ335" i="74" s="1"/>
  <c r="BA335" i="74" s="1"/>
  <c r="AG341" i="74"/>
  <c r="AH341" i="74" s="1"/>
  <c r="AI341" i="74" s="1"/>
  <c r="AJ341" i="74" s="1"/>
  <c r="AK341" i="74" s="1"/>
  <c r="AL341" i="74" s="1"/>
  <c r="AM341" i="74" s="1"/>
  <c r="AN341" i="74" s="1"/>
  <c r="AO341" i="74" s="1"/>
  <c r="AP341" i="74" s="1"/>
  <c r="AQ341" i="74" s="1"/>
  <c r="AR341" i="74" s="1"/>
  <c r="AS341" i="74" s="1"/>
  <c r="AT341" i="74" s="1"/>
  <c r="AU341" i="74" s="1"/>
  <c r="AV341" i="74" s="1"/>
  <c r="AW341" i="74" s="1"/>
  <c r="AX341" i="74" s="1"/>
  <c r="AY341" i="74" s="1"/>
  <c r="AZ341" i="74" s="1"/>
  <c r="BA341" i="74" s="1"/>
  <c r="AG329" i="74"/>
  <c r="AH329" i="74" s="1"/>
  <c r="AI329" i="74" s="1"/>
  <c r="AJ329" i="74" s="1"/>
  <c r="AK329" i="74" s="1"/>
  <c r="AL329" i="74" s="1"/>
  <c r="AM329" i="74" s="1"/>
  <c r="AN329" i="74" s="1"/>
  <c r="AO329" i="74" s="1"/>
  <c r="AP329" i="74" s="1"/>
  <c r="AQ329" i="74" s="1"/>
  <c r="AR329" i="74" s="1"/>
  <c r="AS329" i="74" s="1"/>
  <c r="AT329" i="74" s="1"/>
  <c r="AU329" i="74" s="1"/>
  <c r="AV329" i="74" s="1"/>
  <c r="AW329" i="74" s="1"/>
  <c r="AX329" i="74" s="1"/>
  <c r="AY329" i="74" s="1"/>
  <c r="AZ329" i="74" s="1"/>
  <c r="BA329" i="74" s="1"/>
  <c r="AG347" i="74"/>
  <c r="AH347" i="74" s="1"/>
  <c r="AI347" i="74" s="1"/>
  <c r="AJ347" i="74" s="1"/>
  <c r="AK347" i="74" s="1"/>
  <c r="AL347" i="74" s="1"/>
  <c r="AM347" i="74" s="1"/>
  <c r="AN347" i="74" s="1"/>
  <c r="AO347" i="74" s="1"/>
  <c r="AP347" i="74" s="1"/>
  <c r="AQ347" i="74" s="1"/>
  <c r="AR347" i="74" s="1"/>
  <c r="AS347" i="74" s="1"/>
  <c r="AT347" i="74" s="1"/>
  <c r="AU347" i="74" s="1"/>
  <c r="AV347" i="74" s="1"/>
  <c r="AW347" i="74" s="1"/>
  <c r="AX347" i="74" s="1"/>
  <c r="AY347" i="74" s="1"/>
  <c r="AZ347" i="74" s="1"/>
  <c r="BA347" i="74" s="1"/>
  <c r="AG359" i="74"/>
  <c r="AH359" i="74" s="1"/>
  <c r="AI359" i="74" s="1"/>
  <c r="AJ359" i="74" s="1"/>
  <c r="AK359" i="74" s="1"/>
  <c r="AL359" i="74" s="1"/>
  <c r="AM359" i="74" s="1"/>
  <c r="AN359" i="74" s="1"/>
  <c r="AO359" i="74" s="1"/>
  <c r="AP359" i="74" s="1"/>
  <c r="AQ359" i="74" s="1"/>
  <c r="AR359" i="74" s="1"/>
  <c r="AS359" i="74" s="1"/>
  <c r="AT359" i="74" s="1"/>
  <c r="AU359" i="74" s="1"/>
  <c r="AV359" i="74" s="1"/>
  <c r="AW359" i="74" s="1"/>
  <c r="AX359" i="74" s="1"/>
  <c r="AY359" i="74" s="1"/>
  <c r="AZ359" i="74" s="1"/>
  <c r="BA359" i="74" s="1"/>
  <c r="AG353" i="74"/>
  <c r="AH353" i="74" s="1"/>
  <c r="AI353" i="74" s="1"/>
  <c r="AJ353" i="74" s="1"/>
  <c r="AK353" i="74" s="1"/>
  <c r="AL353" i="74" s="1"/>
  <c r="AM353" i="74" s="1"/>
  <c r="AN353" i="74" s="1"/>
  <c r="AO353" i="74" s="1"/>
  <c r="AP353" i="74" s="1"/>
  <c r="AQ353" i="74" s="1"/>
  <c r="AR353" i="74" s="1"/>
  <c r="AS353" i="74" s="1"/>
  <c r="AT353" i="74" s="1"/>
  <c r="AU353" i="74" s="1"/>
  <c r="AV353" i="74" s="1"/>
  <c r="AW353" i="74" s="1"/>
  <c r="AX353" i="74" s="1"/>
  <c r="AY353" i="74" s="1"/>
  <c r="AZ353" i="74" s="1"/>
  <c r="BA353" i="74" s="1"/>
  <c r="AE405" i="74"/>
  <c r="AE413" i="74"/>
  <c r="AF406" i="74"/>
  <c r="AF358" i="74"/>
  <c r="AE365" i="74"/>
  <c r="AG365" i="74" s="1"/>
  <c r="AH365" i="74" s="1"/>
  <c r="AI365" i="74" s="1"/>
  <c r="AJ365" i="74" s="1"/>
  <c r="AK365" i="74" s="1"/>
  <c r="AL365" i="74" s="1"/>
  <c r="AM365" i="74" s="1"/>
  <c r="AN365" i="74" s="1"/>
  <c r="AO365" i="74" s="1"/>
  <c r="AP365" i="74" s="1"/>
  <c r="AQ365" i="74" s="1"/>
  <c r="AR365" i="74" s="1"/>
  <c r="AS365" i="74" s="1"/>
  <c r="AT365" i="74" s="1"/>
  <c r="AU365" i="74" s="1"/>
  <c r="AV365" i="74" s="1"/>
  <c r="AW365" i="74" s="1"/>
  <c r="AX365" i="74" s="1"/>
  <c r="AY365" i="74" s="1"/>
  <c r="AZ365" i="74" s="1"/>
  <c r="BA365" i="74" s="1"/>
  <c r="AF366" i="74"/>
  <c r="AE397" i="74"/>
  <c r="AF398" i="74"/>
  <c r="AE389" i="74"/>
  <c r="AF390" i="74"/>
  <c r="AE381" i="74"/>
  <c r="AF382" i="74"/>
  <c r="AE373" i="74"/>
  <c r="AF374" i="74"/>
  <c r="AD61" i="74"/>
  <c r="AC62" i="74"/>
  <c r="T358" i="74" l="1"/>
  <c r="T359" i="74" s="1"/>
  <c r="T360" i="74" s="1"/>
  <c r="T361" i="74" s="1"/>
  <c r="T362" i="74" s="1"/>
  <c r="T363" i="74" s="1"/>
  <c r="T364" i="74" s="1"/>
  <c r="AG354" i="74"/>
  <c r="AH354" i="74" s="1"/>
  <c r="AI354" i="74" s="1"/>
  <c r="AJ354" i="74" s="1"/>
  <c r="AK354" i="74" s="1"/>
  <c r="AL354" i="74" s="1"/>
  <c r="AM354" i="74" s="1"/>
  <c r="AN354" i="74" s="1"/>
  <c r="AO354" i="74" s="1"/>
  <c r="AP354" i="74" s="1"/>
  <c r="AQ354" i="74" s="1"/>
  <c r="AR354" i="74" s="1"/>
  <c r="AS354" i="74" s="1"/>
  <c r="AT354" i="74" s="1"/>
  <c r="AU354" i="74" s="1"/>
  <c r="AV354" i="74" s="1"/>
  <c r="AW354" i="74" s="1"/>
  <c r="AX354" i="74" s="1"/>
  <c r="AY354" i="74" s="1"/>
  <c r="AZ354" i="74" s="1"/>
  <c r="BA354" i="74" s="1"/>
  <c r="AG360" i="74"/>
  <c r="AH360" i="74" s="1"/>
  <c r="AI360" i="74" s="1"/>
  <c r="AJ360" i="74" s="1"/>
  <c r="AK360" i="74" s="1"/>
  <c r="AL360" i="74" s="1"/>
  <c r="AM360" i="74" s="1"/>
  <c r="AN360" i="74" s="1"/>
  <c r="AO360" i="74" s="1"/>
  <c r="AP360" i="74" s="1"/>
  <c r="AQ360" i="74" s="1"/>
  <c r="AR360" i="74" s="1"/>
  <c r="AS360" i="74" s="1"/>
  <c r="AT360" i="74" s="1"/>
  <c r="AU360" i="74" s="1"/>
  <c r="AV360" i="74" s="1"/>
  <c r="AW360" i="74" s="1"/>
  <c r="AX360" i="74" s="1"/>
  <c r="AY360" i="74" s="1"/>
  <c r="AZ360" i="74" s="1"/>
  <c r="BA360" i="74" s="1"/>
  <c r="AG366" i="74"/>
  <c r="AH366" i="74" s="1"/>
  <c r="AI366" i="74" s="1"/>
  <c r="AJ366" i="74" s="1"/>
  <c r="AK366" i="74" s="1"/>
  <c r="AL366" i="74" s="1"/>
  <c r="AM366" i="74" s="1"/>
  <c r="AN366" i="74" s="1"/>
  <c r="AO366" i="74" s="1"/>
  <c r="AP366" i="74" s="1"/>
  <c r="AQ366" i="74" s="1"/>
  <c r="AR366" i="74" s="1"/>
  <c r="AS366" i="74" s="1"/>
  <c r="AT366" i="74" s="1"/>
  <c r="AU366" i="74" s="1"/>
  <c r="AV366" i="74" s="1"/>
  <c r="AW366" i="74" s="1"/>
  <c r="AX366" i="74" s="1"/>
  <c r="AY366" i="74" s="1"/>
  <c r="AZ366" i="74" s="1"/>
  <c r="BA366" i="74" s="1"/>
  <c r="AG348" i="74"/>
  <c r="AH348" i="74" s="1"/>
  <c r="AI348" i="74" s="1"/>
  <c r="AJ348" i="74" s="1"/>
  <c r="AK348" i="74" s="1"/>
  <c r="AL348" i="74" s="1"/>
  <c r="AM348" i="74" s="1"/>
  <c r="AN348" i="74" s="1"/>
  <c r="AO348" i="74" s="1"/>
  <c r="AP348" i="74" s="1"/>
  <c r="AQ348" i="74" s="1"/>
  <c r="AR348" i="74" s="1"/>
  <c r="AS348" i="74" s="1"/>
  <c r="AT348" i="74" s="1"/>
  <c r="AU348" i="74" s="1"/>
  <c r="AV348" i="74" s="1"/>
  <c r="AW348" i="74" s="1"/>
  <c r="AX348" i="74" s="1"/>
  <c r="AY348" i="74" s="1"/>
  <c r="AZ348" i="74" s="1"/>
  <c r="BA348" i="74" s="1"/>
  <c r="AG342" i="74"/>
  <c r="AH342" i="74" s="1"/>
  <c r="AI342" i="74" s="1"/>
  <c r="AJ342" i="74" s="1"/>
  <c r="AK342" i="74" s="1"/>
  <c r="AL342" i="74" s="1"/>
  <c r="AM342" i="74" s="1"/>
  <c r="AN342" i="74" s="1"/>
  <c r="AO342" i="74" s="1"/>
  <c r="AP342" i="74" s="1"/>
  <c r="AQ342" i="74" s="1"/>
  <c r="AR342" i="74" s="1"/>
  <c r="AS342" i="74" s="1"/>
  <c r="AT342" i="74" s="1"/>
  <c r="AU342" i="74" s="1"/>
  <c r="AV342" i="74" s="1"/>
  <c r="AW342" i="74" s="1"/>
  <c r="AX342" i="74" s="1"/>
  <c r="AY342" i="74" s="1"/>
  <c r="AZ342" i="74" s="1"/>
  <c r="BA342" i="74" s="1"/>
  <c r="AG336" i="74"/>
  <c r="AH336" i="74" s="1"/>
  <c r="AI336" i="74" s="1"/>
  <c r="AJ336" i="74" s="1"/>
  <c r="AK336" i="74" s="1"/>
  <c r="AL336" i="74" s="1"/>
  <c r="AM336" i="74" s="1"/>
  <c r="AN336" i="74" s="1"/>
  <c r="AO336" i="74" s="1"/>
  <c r="AP336" i="74" s="1"/>
  <c r="AQ336" i="74" s="1"/>
  <c r="AR336" i="74" s="1"/>
  <c r="AS336" i="74" s="1"/>
  <c r="AT336" i="74" s="1"/>
  <c r="AU336" i="74" s="1"/>
  <c r="AV336" i="74" s="1"/>
  <c r="AW336" i="74" s="1"/>
  <c r="AX336" i="74" s="1"/>
  <c r="AY336" i="74" s="1"/>
  <c r="AZ336" i="74" s="1"/>
  <c r="BA336" i="74" s="1"/>
  <c r="AE388" i="74"/>
  <c r="AF389" i="74"/>
  <c r="AF365" i="74"/>
  <c r="AE404" i="74"/>
  <c r="AF405" i="74"/>
  <c r="AE372" i="74"/>
  <c r="AG372" i="74" s="1"/>
  <c r="AH372" i="74" s="1"/>
  <c r="AI372" i="74" s="1"/>
  <c r="AJ372" i="74" s="1"/>
  <c r="AK372" i="74" s="1"/>
  <c r="AL372" i="74" s="1"/>
  <c r="AM372" i="74" s="1"/>
  <c r="AN372" i="74" s="1"/>
  <c r="AO372" i="74" s="1"/>
  <c r="AP372" i="74" s="1"/>
  <c r="AQ372" i="74" s="1"/>
  <c r="AR372" i="74" s="1"/>
  <c r="AS372" i="74" s="1"/>
  <c r="AT372" i="74" s="1"/>
  <c r="AU372" i="74" s="1"/>
  <c r="AV372" i="74" s="1"/>
  <c r="AW372" i="74" s="1"/>
  <c r="AX372" i="74" s="1"/>
  <c r="AY372" i="74" s="1"/>
  <c r="AZ372" i="74" s="1"/>
  <c r="BA372" i="74" s="1"/>
  <c r="AF373" i="74"/>
  <c r="AE380" i="74"/>
  <c r="AF381" i="74"/>
  <c r="AE396" i="74"/>
  <c r="AF397" i="74"/>
  <c r="AE412" i="74"/>
  <c r="AE420" i="74"/>
  <c r="AF413" i="74"/>
  <c r="AD62" i="74"/>
  <c r="AC63" i="74"/>
  <c r="T365" i="74" l="1"/>
  <c r="T366" i="74" s="1"/>
  <c r="T367" i="74" s="1"/>
  <c r="T368" i="74" s="1"/>
  <c r="T369" i="74" s="1"/>
  <c r="T370" i="74" s="1"/>
  <c r="T371" i="74" s="1"/>
  <c r="AG343" i="74"/>
  <c r="AH343" i="74" s="1"/>
  <c r="AI343" i="74" s="1"/>
  <c r="AJ343" i="74" s="1"/>
  <c r="AK343" i="74" s="1"/>
  <c r="AL343" i="74" s="1"/>
  <c r="AM343" i="74" s="1"/>
  <c r="AN343" i="74" s="1"/>
  <c r="AO343" i="74" s="1"/>
  <c r="AP343" i="74" s="1"/>
  <c r="AQ343" i="74" s="1"/>
  <c r="AR343" i="74" s="1"/>
  <c r="AS343" i="74" s="1"/>
  <c r="AT343" i="74" s="1"/>
  <c r="AU343" i="74" s="1"/>
  <c r="AV343" i="74" s="1"/>
  <c r="AW343" i="74" s="1"/>
  <c r="AX343" i="74" s="1"/>
  <c r="AY343" i="74" s="1"/>
  <c r="AZ343" i="74" s="1"/>
  <c r="BA343" i="74" s="1"/>
  <c r="AG349" i="74"/>
  <c r="AH349" i="74" s="1"/>
  <c r="AI349" i="74" s="1"/>
  <c r="AJ349" i="74" s="1"/>
  <c r="AK349" i="74" s="1"/>
  <c r="AL349" i="74" s="1"/>
  <c r="AM349" i="74" s="1"/>
  <c r="AN349" i="74" s="1"/>
  <c r="AO349" i="74" s="1"/>
  <c r="AP349" i="74" s="1"/>
  <c r="AQ349" i="74" s="1"/>
  <c r="AR349" i="74" s="1"/>
  <c r="AS349" i="74" s="1"/>
  <c r="AT349" i="74" s="1"/>
  <c r="AU349" i="74" s="1"/>
  <c r="AV349" i="74" s="1"/>
  <c r="AW349" i="74" s="1"/>
  <c r="AX349" i="74" s="1"/>
  <c r="AY349" i="74" s="1"/>
  <c r="AZ349" i="74" s="1"/>
  <c r="BA349" i="74" s="1"/>
  <c r="AG367" i="74"/>
  <c r="AH367" i="74" s="1"/>
  <c r="AI367" i="74" s="1"/>
  <c r="AJ367" i="74" s="1"/>
  <c r="AK367" i="74" s="1"/>
  <c r="AL367" i="74" s="1"/>
  <c r="AM367" i="74" s="1"/>
  <c r="AN367" i="74" s="1"/>
  <c r="AO367" i="74" s="1"/>
  <c r="AP367" i="74" s="1"/>
  <c r="AQ367" i="74" s="1"/>
  <c r="AR367" i="74" s="1"/>
  <c r="AS367" i="74" s="1"/>
  <c r="AT367" i="74" s="1"/>
  <c r="AU367" i="74" s="1"/>
  <c r="AV367" i="74" s="1"/>
  <c r="AW367" i="74" s="1"/>
  <c r="AX367" i="74" s="1"/>
  <c r="AY367" i="74" s="1"/>
  <c r="AZ367" i="74" s="1"/>
  <c r="BA367" i="74" s="1"/>
  <c r="AG373" i="74"/>
  <c r="AH373" i="74" s="1"/>
  <c r="AI373" i="74" s="1"/>
  <c r="AJ373" i="74" s="1"/>
  <c r="AK373" i="74" s="1"/>
  <c r="AL373" i="74" s="1"/>
  <c r="AM373" i="74" s="1"/>
  <c r="AN373" i="74" s="1"/>
  <c r="AO373" i="74" s="1"/>
  <c r="AP373" i="74" s="1"/>
  <c r="AQ373" i="74" s="1"/>
  <c r="AR373" i="74" s="1"/>
  <c r="AS373" i="74" s="1"/>
  <c r="AT373" i="74" s="1"/>
  <c r="AU373" i="74" s="1"/>
  <c r="AV373" i="74" s="1"/>
  <c r="AW373" i="74" s="1"/>
  <c r="AX373" i="74" s="1"/>
  <c r="AY373" i="74" s="1"/>
  <c r="AZ373" i="74" s="1"/>
  <c r="BA373" i="74" s="1"/>
  <c r="AG361" i="74"/>
  <c r="AH361" i="74" s="1"/>
  <c r="AI361" i="74" s="1"/>
  <c r="AJ361" i="74" s="1"/>
  <c r="AK361" i="74" s="1"/>
  <c r="AL361" i="74" s="1"/>
  <c r="AM361" i="74" s="1"/>
  <c r="AN361" i="74" s="1"/>
  <c r="AO361" i="74" s="1"/>
  <c r="AP361" i="74" s="1"/>
  <c r="AQ361" i="74" s="1"/>
  <c r="AR361" i="74" s="1"/>
  <c r="AS361" i="74" s="1"/>
  <c r="AT361" i="74" s="1"/>
  <c r="AU361" i="74" s="1"/>
  <c r="AV361" i="74" s="1"/>
  <c r="AW361" i="74" s="1"/>
  <c r="AX361" i="74" s="1"/>
  <c r="AY361" i="74" s="1"/>
  <c r="AZ361" i="74" s="1"/>
  <c r="BA361" i="74" s="1"/>
  <c r="AG355" i="74"/>
  <c r="AH355" i="74" s="1"/>
  <c r="AI355" i="74" s="1"/>
  <c r="AJ355" i="74" s="1"/>
  <c r="AK355" i="74" s="1"/>
  <c r="AL355" i="74" s="1"/>
  <c r="AM355" i="74" s="1"/>
  <c r="AN355" i="74" s="1"/>
  <c r="AO355" i="74" s="1"/>
  <c r="AP355" i="74" s="1"/>
  <c r="AQ355" i="74" s="1"/>
  <c r="AR355" i="74" s="1"/>
  <c r="AS355" i="74" s="1"/>
  <c r="AT355" i="74" s="1"/>
  <c r="AU355" i="74" s="1"/>
  <c r="AV355" i="74" s="1"/>
  <c r="AW355" i="74" s="1"/>
  <c r="AX355" i="74" s="1"/>
  <c r="AY355" i="74" s="1"/>
  <c r="AZ355" i="74" s="1"/>
  <c r="BA355" i="74" s="1"/>
  <c r="AE419" i="74"/>
  <c r="AE427" i="74"/>
  <c r="AF420" i="74"/>
  <c r="AF372" i="74"/>
  <c r="AE387" i="74"/>
  <c r="AF388" i="74"/>
  <c r="AE395" i="74"/>
  <c r="AF396" i="74"/>
  <c r="AE411" i="74"/>
  <c r="AF412" i="74"/>
  <c r="AE379" i="74"/>
  <c r="AG379" i="74" s="1"/>
  <c r="AH379" i="74" s="1"/>
  <c r="AI379" i="74" s="1"/>
  <c r="AJ379" i="74" s="1"/>
  <c r="AK379" i="74" s="1"/>
  <c r="AL379" i="74" s="1"/>
  <c r="AM379" i="74" s="1"/>
  <c r="AN379" i="74" s="1"/>
  <c r="AO379" i="74" s="1"/>
  <c r="AP379" i="74" s="1"/>
  <c r="AQ379" i="74" s="1"/>
  <c r="AR379" i="74" s="1"/>
  <c r="AS379" i="74" s="1"/>
  <c r="AT379" i="74" s="1"/>
  <c r="AU379" i="74" s="1"/>
  <c r="AV379" i="74" s="1"/>
  <c r="AW379" i="74" s="1"/>
  <c r="AX379" i="74" s="1"/>
  <c r="AY379" i="74" s="1"/>
  <c r="AZ379" i="74" s="1"/>
  <c r="BA379" i="74" s="1"/>
  <c r="AF380" i="74"/>
  <c r="AE403" i="74"/>
  <c r="AF404" i="74"/>
  <c r="AD63" i="74"/>
  <c r="AC64" i="74"/>
  <c r="T372" i="74" l="1"/>
  <c r="T373" i="74" s="1"/>
  <c r="T374" i="74" s="1"/>
  <c r="T375" i="74" s="1"/>
  <c r="T376" i="74" s="1"/>
  <c r="T377" i="74" s="1"/>
  <c r="T378" i="74" s="1"/>
  <c r="AG356" i="74"/>
  <c r="AH356" i="74" s="1"/>
  <c r="AI356" i="74" s="1"/>
  <c r="AJ356" i="74" s="1"/>
  <c r="AK356" i="74" s="1"/>
  <c r="AL356" i="74" s="1"/>
  <c r="AM356" i="74" s="1"/>
  <c r="AN356" i="74" s="1"/>
  <c r="AO356" i="74" s="1"/>
  <c r="AP356" i="74" s="1"/>
  <c r="AQ356" i="74" s="1"/>
  <c r="AR356" i="74" s="1"/>
  <c r="AS356" i="74" s="1"/>
  <c r="AT356" i="74" s="1"/>
  <c r="AU356" i="74" s="1"/>
  <c r="AV356" i="74" s="1"/>
  <c r="AW356" i="74" s="1"/>
  <c r="AX356" i="74" s="1"/>
  <c r="AY356" i="74" s="1"/>
  <c r="AZ356" i="74" s="1"/>
  <c r="BA356" i="74" s="1"/>
  <c r="AG362" i="74"/>
  <c r="AH362" i="74" s="1"/>
  <c r="AI362" i="74" s="1"/>
  <c r="AJ362" i="74" s="1"/>
  <c r="AK362" i="74" s="1"/>
  <c r="AL362" i="74" s="1"/>
  <c r="AM362" i="74" s="1"/>
  <c r="AN362" i="74" s="1"/>
  <c r="AO362" i="74" s="1"/>
  <c r="AP362" i="74" s="1"/>
  <c r="AQ362" i="74" s="1"/>
  <c r="AR362" i="74" s="1"/>
  <c r="AS362" i="74" s="1"/>
  <c r="AT362" i="74" s="1"/>
  <c r="AU362" i="74" s="1"/>
  <c r="AV362" i="74" s="1"/>
  <c r="AW362" i="74" s="1"/>
  <c r="AX362" i="74" s="1"/>
  <c r="AY362" i="74" s="1"/>
  <c r="AZ362" i="74" s="1"/>
  <c r="BA362" i="74" s="1"/>
  <c r="AG374" i="74"/>
  <c r="AH374" i="74" s="1"/>
  <c r="AI374" i="74" s="1"/>
  <c r="AJ374" i="74" s="1"/>
  <c r="AK374" i="74" s="1"/>
  <c r="AL374" i="74" s="1"/>
  <c r="AM374" i="74" s="1"/>
  <c r="AN374" i="74" s="1"/>
  <c r="AO374" i="74" s="1"/>
  <c r="AP374" i="74" s="1"/>
  <c r="AQ374" i="74" s="1"/>
  <c r="AR374" i="74" s="1"/>
  <c r="AS374" i="74" s="1"/>
  <c r="AT374" i="74" s="1"/>
  <c r="AU374" i="74" s="1"/>
  <c r="AV374" i="74" s="1"/>
  <c r="AW374" i="74" s="1"/>
  <c r="AX374" i="74" s="1"/>
  <c r="AY374" i="74" s="1"/>
  <c r="AZ374" i="74" s="1"/>
  <c r="BA374" i="74" s="1"/>
  <c r="AG380" i="74"/>
  <c r="AH380" i="74" s="1"/>
  <c r="AI380" i="74" s="1"/>
  <c r="AJ380" i="74" s="1"/>
  <c r="AK380" i="74" s="1"/>
  <c r="AL380" i="74" s="1"/>
  <c r="AM380" i="74" s="1"/>
  <c r="AN380" i="74" s="1"/>
  <c r="AO380" i="74" s="1"/>
  <c r="AP380" i="74" s="1"/>
  <c r="AQ380" i="74" s="1"/>
  <c r="AR380" i="74" s="1"/>
  <c r="AS380" i="74" s="1"/>
  <c r="AT380" i="74" s="1"/>
  <c r="AU380" i="74" s="1"/>
  <c r="AV380" i="74" s="1"/>
  <c r="AW380" i="74" s="1"/>
  <c r="AX380" i="74" s="1"/>
  <c r="AY380" i="74" s="1"/>
  <c r="AZ380" i="74" s="1"/>
  <c r="BA380" i="74" s="1"/>
  <c r="AG368" i="74"/>
  <c r="AH368" i="74" s="1"/>
  <c r="AI368" i="74" s="1"/>
  <c r="AJ368" i="74" s="1"/>
  <c r="AK368" i="74" s="1"/>
  <c r="AL368" i="74" s="1"/>
  <c r="AM368" i="74" s="1"/>
  <c r="AN368" i="74" s="1"/>
  <c r="AO368" i="74" s="1"/>
  <c r="AP368" i="74" s="1"/>
  <c r="AQ368" i="74" s="1"/>
  <c r="AR368" i="74" s="1"/>
  <c r="AS368" i="74" s="1"/>
  <c r="AT368" i="74" s="1"/>
  <c r="AU368" i="74" s="1"/>
  <c r="AV368" i="74" s="1"/>
  <c r="AW368" i="74" s="1"/>
  <c r="AX368" i="74" s="1"/>
  <c r="AY368" i="74" s="1"/>
  <c r="AZ368" i="74" s="1"/>
  <c r="BA368" i="74" s="1"/>
  <c r="AG350" i="74"/>
  <c r="AH350" i="74" s="1"/>
  <c r="AI350" i="74" s="1"/>
  <c r="AJ350" i="74" s="1"/>
  <c r="AK350" i="74" s="1"/>
  <c r="AL350" i="74" s="1"/>
  <c r="AM350" i="74" s="1"/>
  <c r="AN350" i="74" s="1"/>
  <c r="AO350" i="74" s="1"/>
  <c r="AP350" i="74" s="1"/>
  <c r="AQ350" i="74" s="1"/>
  <c r="AR350" i="74" s="1"/>
  <c r="AS350" i="74" s="1"/>
  <c r="AT350" i="74" s="1"/>
  <c r="AU350" i="74" s="1"/>
  <c r="AV350" i="74" s="1"/>
  <c r="AW350" i="74" s="1"/>
  <c r="AX350" i="74" s="1"/>
  <c r="AY350" i="74" s="1"/>
  <c r="AZ350" i="74" s="1"/>
  <c r="BA350" i="74" s="1"/>
  <c r="AE402" i="74"/>
  <c r="AF403" i="74"/>
  <c r="AE410" i="74"/>
  <c r="AF411" i="74"/>
  <c r="AE386" i="74"/>
  <c r="AG386" i="74" s="1"/>
  <c r="AH386" i="74" s="1"/>
  <c r="AI386" i="74" s="1"/>
  <c r="AJ386" i="74" s="1"/>
  <c r="AK386" i="74" s="1"/>
  <c r="AL386" i="74" s="1"/>
  <c r="AM386" i="74" s="1"/>
  <c r="AN386" i="74" s="1"/>
  <c r="AO386" i="74" s="1"/>
  <c r="AP386" i="74" s="1"/>
  <c r="AQ386" i="74" s="1"/>
  <c r="AR386" i="74" s="1"/>
  <c r="AS386" i="74" s="1"/>
  <c r="AT386" i="74" s="1"/>
  <c r="AU386" i="74" s="1"/>
  <c r="AV386" i="74" s="1"/>
  <c r="AW386" i="74" s="1"/>
  <c r="AX386" i="74" s="1"/>
  <c r="AY386" i="74" s="1"/>
  <c r="AZ386" i="74" s="1"/>
  <c r="BA386" i="74" s="1"/>
  <c r="AF387" i="74"/>
  <c r="AE418" i="74"/>
  <c r="AF419" i="74"/>
  <c r="AF379" i="74"/>
  <c r="AE394" i="74"/>
  <c r="AF395" i="74"/>
  <c r="AE426" i="74"/>
  <c r="AE434" i="74"/>
  <c r="AF427" i="74"/>
  <c r="AD64" i="74"/>
  <c r="AC65" i="74"/>
  <c r="T379" i="74" l="1"/>
  <c r="T380" i="74" s="1"/>
  <c r="T381" i="74" s="1"/>
  <c r="T382" i="74" s="1"/>
  <c r="T383" i="74" s="1"/>
  <c r="T384" i="74" s="1"/>
  <c r="T385" i="74" s="1"/>
  <c r="AG369" i="74"/>
  <c r="AH369" i="74" s="1"/>
  <c r="AI369" i="74" s="1"/>
  <c r="AJ369" i="74" s="1"/>
  <c r="AK369" i="74" s="1"/>
  <c r="AL369" i="74" s="1"/>
  <c r="AM369" i="74" s="1"/>
  <c r="AN369" i="74" s="1"/>
  <c r="AO369" i="74" s="1"/>
  <c r="AP369" i="74" s="1"/>
  <c r="AQ369" i="74" s="1"/>
  <c r="AR369" i="74" s="1"/>
  <c r="AS369" i="74" s="1"/>
  <c r="AT369" i="74" s="1"/>
  <c r="AU369" i="74" s="1"/>
  <c r="AV369" i="74" s="1"/>
  <c r="AW369" i="74" s="1"/>
  <c r="AX369" i="74" s="1"/>
  <c r="AY369" i="74" s="1"/>
  <c r="AZ369" i="74" s="1"/>
  <c r="BA369" i="74" s="1"/>
  <c r="AG381" i="74"/>
  <c r="AH381" i="74" s="1"/>
  <c r="AI381" i="74" s="1"/>
  <c r="AJ381" i="74" s="1"/>
  <c r="AK381" i="74" s="1"/>
  <c r="AL381" i="74" s="1"/>
  <c r="AM381" i="74" s="1"/>
  <c r="AN381" i="74" s="1"/>
  <c r="AO381" i="74" s="1"/>
  <c r="AP381" i="74" s="1"/>
  <c r="AQ381" i="74" s="1"/>
  <c r="AR381" i="74" s="1"/>
  <c r="AS381" i="74" s="1"/>
  <c r="AT381" i="74" s="1"/>
  <c r="AU381" i="74" s="1"/>
  <c r="AV381" i="74" s="1"/>
  <c r="AW381" i="74" s="1"/>
  <c r="AX381" i="74" s="1"/>
  <c r="AY381" i="74" s="1"/>
  <c r="AZ381" i="74" s="1"/>
  <c r="BA381" i="74" s="1"/>
  <c r="AG387" i="74"/>
  <c r="AH387" i="74" s="1"/>
  <c r="AI387" i="74" s="1"/>
  <c r="AJ387" i="74" s="1"/>
  <c r="AK387" i="74" s="1"/>
  <c r="AL387" i="74" s="1"/>
  <c r="AM387" i="74" s="1"/>
  <c r="AN387" i="74" s="1"/>
  <c r="AO387" i="74" s="1"/>
  <c r="AP387" i="74" s="1"/>
  <c r="AQ387" i="74" s="1"/>
  <c r="AR387" i="74" s="1"/>
  <c r="AS387" i="74" s="1"/>
  <c r="AT387" i="74" s="1"/>
  <c r="AU387" i="74" s="1"/>
  <c r="AV387" i="74" s="1"/>
  <c r="AW387" i="74" s="1"/>
  <c r="AX387" i="74" s="1"/>
  <c r="AY387" i="74" s="1"/>
  <c r="AZ387" i="74" s="1"/>
  <c r="BA387" i="74" s="1"/>
  <c r="AG375" i="74"/>
  <c r="AH375" i="74" s="1"/>
  <c r="AI375" i="74" s="1"/>
  <c r="AJ375" i="74" s="1"/>
  <c r="AK375" i="74" s="1"/>
  <c r="AL375" i="74" s="1"/>
  <c r="AM375" i="74" s="1"/>
  <c r="AN375" i="74" s="1"/>
  <c r="AO375" i="74" s="1"/>
  <c r="AP375" i="74" s="1"/>
  <c r="AQ375" i="74" s="1"/>
  <c r="AR375" i="74" s="1"/>
  <c r="AS375" i="74" s="1"/>
  <c r="AT375" i="74" s="1"/>
  <c r="AU375" i="74" s="1"/>
  <c r="AV375" i="74" s="1"/>
  <c r="AW375" i="74" s="1"/>
  <c r="AX375" i="74" s="1"/>
  <c r="AY375" i="74" s="1"/>
  <c r="AZ375" i="74" s="1"/>
  <c r="BA375" i="74" s="1"/>
  <c r="AG363" i="74"/>
  <c r="AH363" i="74" s="1"/>
  <c r="AI363" i="74" s="1"/>
  <c r="AJ363" i="74" s="1"/>
  <c r="AK363" i="74" s="1"/>
  <c r="AL363" i="74" s="1"/>
  <c r="AM363" i="74" s="1"/>
  <c r="AN363" i="74" s="1"/>
  <c r="AO363" i="74" s="1"/>
  <c r="AP363" i="74" s="1"/>
  <c r="AQ363" i="74" s="1"/>
  <c r="AR363" i="74" s="1"/>
  <c r="AS363" i="74" s="1"/>
  <c r="AT363" i="74" s="1"/>
  <c r="AU363" i="74" s="1"/>
  <c r="AV363" i="74" s="1"/>
  <c r="AW363" i="74" s="1"/>
  <c r="AX363" i="74" s="1"/>
  <c r="AY363" i="74" s="1"/>
  <c r="AZ363" i="74" s="1"/>
  <c r="BA363" i="74" s="1"/>
  <c r="AG357" i="74"/>
  <c r="AH357" i="74" s="1"/>
  <c r="AI357" i="74" s="1"/>
  <c r="AJ357" i="74" s="1"/>
  <c r="AK357" i="74" s="1"/>
  <c r="AL357" i="74" s="1"/>
  <c r="AM357" i="74" s="1"/>
  <c r="AN357" i="74" s="1"/>
  <c r="AO357" i="74" s="1"/>
  <c r="AP357" i="74" s="1"/>
  <c r="AQ357" i="74" s="1"/>
  <c r="AR357" i="74" s="1"/>
  <c r="AS357" i="74" s="1"/>
  <c r="AT357" i="74" s="1"/>
  <c r="AU357" i="74" s="1"/>
  <c r="AV357" i="74" s="1"/>
  <c r="AW357" i="74" s="1"/>
  <c r="AX357" i="74" s="1"/>
  <c r="AY357" i="74" s="1"/>
  <c r="AZ357" i="74" s="1"/>
  <c r="BA357" i="74" s="1"/>
  <c r="AE393" i="74"/>
  <c r="AG393" i="74" s="1"/>
  <c r="AH393" i="74" s="1"/>
  <c r="AI393" i="74" s="1"/>
  <c r="AJ393" i="74" s="1"/>
  <c r="AK393" i="74" s="1"/>
  <c r="AL393" i="74" s="1"/>
  <c r="AM393" i="74" s="1"/>
  <c r="AN393" i="74" s="1"/>
  <c r="AO393" i="74" s="1"/>
  <c r="AP393" i="74" s="1"/>
  <c r="AQ393" i="74" s="1"/>
  <c r="AR393" i="74" s="1"/>
  <c r="AS393" i="74" s="1"/>
  <c r="AT393" i="74" s="1"/>
  <c r="AU393" i="74" s="1"/>
  <c r="AV393" i="74" s="1"/>
  <c r="AW393" i="74" s="1"/>
  <c r="AX393" i="74" s="1"/>
  <c r="AY393" i="74" s="1"/>
  <c r="AZ393" i="74" s="1"/>
  <c r="BA393" i="74" s="1"/>
  <c r="AF394" i="74"/>
  <c r="AF386" i="74"/>
  <c r="AE401" i="74"/>
  <c r="AF402" i="74"/>
  <c r="AE433" i="74"/>
  <c r="AE441" i="74"/>
  <c r="AF434" i="74"/>
  <c r="AE425" i="74"/>
  <c r="AF426" i="74"/>
  <c r="AE417" i="74"/>
  <c r="AF418" i="74"/>
  <c r="AE409" i="74"/>
  <c r="AF410" i="74"/>
  <c r="AD65" i="74"/>
  <c r="AC66" i="74"/>
  <c r="T386" i="74" l="1"/>
  <c r="T387" i="74" s="1"/>
  <c r="T388" i="74" s="1"/>
  <c r="T389" i="74" s="1"/>
  <c r="T390" i="74" s="1"/>
  <c r="T391" i="74" s="1"/>
  <c r="T392" i="74" s="1"/>
  <c r="AG364" i="74"/>
  <c r="AH364" i="74" s="1"/>
  <c r="AI364" i="74" s="1"/>
  <c r="AJ364" i="74" s="1"/>
  <c r="AK364" i="74" s="1"/>
  <c r="AL364" i="74" s="1"/>
  <c r="AM364" i="74" s="1"/>
  <c r="AN364" i="74" s="1"/>
  <c r="AO364" i="74" s="1"/>
  <c r="AP364" i="74" s="1"/>
  <c r="AQ364" i="74" s="1"/>
  <c r="AR364" i="74" s="1"/>
  <c r="AS364" i="74" s="1"/>
  <c r="AT364" i="74" s="1"/>
  <c r="AU364" i="74" s="1"/>
  <c r="AV364" i="74" s="1"/>
  <c r="AW364" i="74" s="1"/>
  <c r="AX364" i="74" s="1"/>
  <c r="AY364" i="74" s="1"/>
  <c r="AZ364" i="74" s="1"/>
  <c r="BA364" i="74" s="1"/>
  <c r="AG376" i="74"/>
  <c r="AH376" i="74" s="1"/>
  <c r="AI376" i="74" s="1"/>
  <c r="AJ376" i="74" s="1"/>
  <c r="AK376" i="74" s="1"/>
  <c r="AL376" i="74" s="1"/>
  <c r="AM376" i="74" s="1"/>
  <c r="AN376" i="74" s="1"/>
  <c r="AO376" i="74" s="1"/>
  <c r="AP376" i="74" s="1"/>
  <c r="AQ376" i="74" s="1"/>
  <c r="AR376" i="74" s="1"/>
  <c r="AS376" i="74" s="1"/>
  <c r="AT376" i="74" s="1"/>
  <c r="AU376" i="74" s="1"/>
  <c r="AV376" i="74" s="1"/>
  <c r="AW376" i="74" s="1"/>
  <c r="AX376" i="74" s="1"/>
  <c r="AY376" i="74" s="1"/>
  <c r="AZ376" i="74" s="1"/>
  <c r="BA376" i="74" s="1"/>
  <c r="AG382" i="74"/>
  <c r="AH382" i="74" s="1"/>
  <c r="AI382" i="74" s="1"/>
  <c r="AJ382" i="74" s="1"/>
  <c r="AK382" i="74" s="1"/>
  <c r="AL382" i="74" s="1"/>
  <c r="AM382" i="74" s="1"/>
  <c r="AN382" i="74" s="1"/>
  <c r="AO382" i="74" s="1"/>
  <c r="AP382" i="74" s="1"/>
  <c r="AQ382" i="74" s="1"/>
  <c r="AR382" i="74" s="1"/>
  <c r="AS382" i="74" s="1"/>
  <c r="AT382" i="74" s="1"/>
  <c r="AU382" i="74" s="1"/>
  <c r="AV382" i="74" s="1"/>
  <c r="AW382" i="74" s="1"/>
  <c r="AX382" i="74" s="1"/>
  <c r="AY382" i="74" s="1"/>
  <c r="AZ382" i="74" s="1"/>
  <c r="BA382" i="74" s="1"/>
  <c r="AG370" i="74"/>
  <c r="AH370" i="74" s="1"/>
  <c r="AI370" i="74" s="1"/>
  <c r="AJ370" i="74" s="1"/>
  <c r="AK370" i="74" s="1"/>
  <c r="AL370" i="74" s="1"/>
  <c r="AM370" i="74" s="1"/>
  <c r="AN370" i="74" s="1"/>
  <c r="AO370" i="74" s="1"/>
  <c r="AP370" i="74" s="1"/>
  <c r="AQ370" i="74" s="1"/>
  <c r="AR370" i="74" s="1"/>
  <c r="AS370" i="74" s="1"/>
  <c r="AT370" i="74" s="1"/>
  <c r="AU370" i="74" s="1"/>
  <c r="AV370" i="74" s="1"/>
  <c r="AW370" i="74" s="1"/>
  <c r="AX370" i="74" s="1"/>
  <c r="AY370" i="74" s="1"/>
  <c r="AZ370" i="74" s="1"/>
  <c r="BA370" i="74" s="1"/>
  <c r="AG394" i="74"/>
  <c r="AH394" i="74" s="1"/>
  <c r="AI394" i="74" s="1"/>
  <c r="AJ394" i="74" s="1"/>
  <c r="AK394" i="74" s="1"/>
  <c r="AL394" i="74" s="1"/>
  <c r="AM394" i="74" s="1"/>
  <c r="AN394" i="74" s="1"/>
  <c r="AO394" i="74" s="1"/>
  <c r="AP394" i="74" s="1"/>
  <c r="AQ394" i="74" s="1"/>
  <c r="AR394" i="74" s="1"/>
  <c r="AS394" i="74" s="1"/>
  <c r="AT394" i="74" s="1"/>
  <c r="AU394" i="74" s="1"/>
  <c r="AV394" i="74" s="1"/>
  <c r="AW394" i="74" s="1"/>
  <c r="AX394" i="74" s="1"/>
  <c r="AY394" i="74" s="1"/>
  <c r="AZ394" i="74" s="1"/>
  <c r="BA394" i="74" s="1"/>
  <c r="AG388" i="74"/>
  <c r="AH388" i="74" s="1"/>
  <c r="AI388" i="74" s="1"/>
  <c r="AJ388" i="74" s="1"/>
  <c r="AK388" i="74" s="1"/>
  <c r="AL388" i="74" s="1"/>
  <c r="AM388" i="74" s="1"/>
  <c r="AN388" i="74" s="1"/>
  <c r="AO388" i="74" s="1"/>
  <c r="AP388" i="74" s="1"/>
  <c r="AQ388" i="74" s="1"/>
  <c r="AR388" i="74" s="1"/>
  <c r="AS388" i="74" s="1"/>
  <c r="AT388" i="74" s="1"/>
  <c r="AU388" i="74" s="1"/>
  <c r="AV388" i="74" s="1"/>
  <c r="AW388" i="74" s="1"/>
  <c r="AX388" i="74" s="1"/>
  <c r="AY388" i="74" s="1"/>
  <c r="AZ388" i="74" s="1"/>
  <c r="BA388" i="74" s="1"/>
  <c r="AE408" i="74"/>
  <c r="AF409" i="74"/>
  <c r="AE424" i="74"/>
  <c r="AF425" i="74"/>
  <c r="AE432" i="74"/>
  <c r="AF433" i="74"/>
  <c r="AF393" i="74"/>
  <c r="AE416" i="74"/>
  <c r="AF417" i="74"/>
  <c r="AE440" i="74"/>
  <c r="AE448" i="74"/>
  <c r="AF441" i="74"/>
  <c r="AE400" i="74"/>
  <c r="AG400" i="74" s="1"/>
  <c r="AH400" i="74" s="1"/>
  <c r="AI400" i="74" s="1"/>
  <c r="AJ400" i="74" s="1"/>
  <c r="AK400" i="74" s="1"/>
  <c r="AL400" i="74" s="1"/>
  <c r="AM400" i="74" s="1"/>
  <c r="AN400" i="74" s="1"/>
  <c r="AO400" i="74" s="1"/>
  <c r="AP400" i="74" s="1"/>
  <c r="AQ400" i="74" s="1"/>
  <c r="AR400" i="74" s="1"/>
  <c r="AS400" i="74" s="1"/>
  <c r="AT400" i="74" s="1"/>
  <c r="AU400" i="74" s="1"/>
  <c r="AV400" i="74" s="1"/>
  <c r="AW400" i="74" s="1"/>
  <c r="AX400" i="74" s="1"/>
  <c r="AY400" i="74" s="1"/>
  <c r="AZ400" i="74" s="1"/>
  <c r="BA400" i="74" s="1"/>
  <c r="AF401" i="74"/>
  <c r="AD66" i="74"/>
  <c r="AC67" i="74"/>
  <c r="T393" i="74" l="1"/>
  <c r="T394" i="74" s="1"/>
  <c r="T395" i="74" s="1"/>
  <c r="T396" i="74" s="1"/>
  <c r="T397" i="74" s="1"/>
  <c r="T398" i="74" s="1"/>
  <c r="T399" i="74" s="1"/>
  <c r="AG389" i="74"/>
  <c r="AH389" i="74" s="1"/>
  <c r="AI389" i="74" s="1"/>
  <c r="AJ389" i="74" s="1"/>
  <c r="AK389" i="74" s="1"/>
  <c r="AL389" i="74" s="1"/>
  <c r="AM389" i="74" s="1"/>
  <c r="AN389" i="74" s="1"/>
  <c r="AO389" i="74" s="1"/>
  <c r="AP389" i="74" s="1"/>
  <c r="AQ389" i="74" s="1"/>
  <c r="AR389" i="74" s="1"/>
  <c r="AS389" i="74" s="1"/>
  <c r="AT389" i="74" s="1"/>
  <c r="AU389" i="74" s="1"/>
  <c r="AV389" i="74" s="1"/>
  <c r="AW389" i="74" s="1"/>
  <c r="AX389" i="74" s="1"/>
  <c r="AY389" i="74" s="1"/>
  <c r="AZ389" i="74" s="1"/>
  <c r="BA389" i="74" s="1"/>
  <c r="AG395" i="74"/>
  <c r="AH395" i="74" s="1"/>
  <c r="AI395" i="74" s="1"/>
  <c r="AJ395" i="74" s="1"/>
  <c r="AK395" i="74" s="1"/>
  <c r="AL395" i="74" s="1"/>
  <c r="AM395" i="74" s="1"/>
  <c r="AN395" i="74" s="1"/>
  <c r="AO395" i="74" s="1"/>
  <c r="AP395" i="74" s="1"/>
  <c r="AQ395" i="74" s="1"/>
  <c r="AR395" i="74" s="1"/>
  <c r="AS395" i="74" s="1"/>
  <c r="AT395" i="74" s="1"/>
  <c r="AU395" i="74" s="1"/>
  <c r="AV395" i="74" s="1"/>
  <c r="AW395" i="74" s="1"/>
  <c r="AX395" i="74" s="1"/>
  <c r="AY395" i="74" s="1"/>
  <c r="AZ395" i="74" s="1"/>
  <c r="BA395" i="74" s="1"/>
  <c r="AG401" i="74"/>
  <c r="AH401" i="74" s="1"/>
  <c r="AI401" i="74" s="1"/>
  <c r="AJ401" i="74" s="1"/>
  <c r="AK401" i="74" s="1"/>
  <c r="AL401" i="74" s="1"/>
  <c r="AM401" i="74" s="1"/>
  <c r="AN401" i="74" s="1"/>
  <c r="AO401" i="74" s="1"/>
  <c r="AP401" i="74" s="1"/>
  <c r="AQ401" i="74" s="1"/>
  <c r="AR401" i="74" s="1"/>
  <c r="AS401" i="74" s="1"/>
  <c r="AT401" i="74" s="1"/>
  <c r="AU401" i="74" s="1"/>
  <c r="AV401" i="74" s="1"/>
  <c r="AW401" i="74" s="1"/>
  <c r="AX401" i="74" s="1"/>
  <c r="AY401" i="74" s="1"/>
  <c r="AZ401" i="74" s="1"/>
  <c r="BA401" i="74" s="1"/>
  <c r="AG371" i="74"/>
  <c r="AH371" i="74" s="1"/>
  <c r="AI371" i="74" s="1"/>
  <c r="AJ371" i="74" s="1"/>
  <c r="AK371" i="74" s="1"/>
  <c r="AL371" i="74" s="1"/>
  <c r="AM371" i="74" s="1"/>
  <c r="AN371" i="74" s="1"/>
  <c r="AO371" i="74" s="1"/>
  <c r="AP371" i="74" s="1"/>
  <c r="AQ371" i="74" s="1"/>
  <c r="AR371" i="74" s="1"/>
  <c r="AS371" i="74" s="1"/>
  <c r="AT371" i="74" s="1"/>
  <c r="AU371" i="74" s="1"/>
  <c r="AV371" i="74" s="1"/>
  <c r="AW371" i="74" s="1"/>
  <c r="AX371" i="74" s="1"/>
  <c r="AY371" i="74" s="1"/>
  <c r="AZ371" i="74" s="1"/>
  <c r="BA371" i="74" s="1"/>
  <c r="AG383" i="74"/>
  <c r="AH383" i="74" s="1"/>
  <c r="AI383" i="74" s="1"/>
  <c r="AJ383" i="74" s="1"/>
  <c r="AK383" i="74" s="1"/>
  <c r="AL383" i="74" s="1"/>
  <c r="AM383" i="74" s="1"/>
  <c r="AN383" i="74" s="1"/>
  <c r="AO383" i="74" s="1"/>
  <c r="AP383" i="74" s="1"/>
  <c r="AQ383" i="74" s="1"/>
  <c r="AR383" i="74" s="1"/>
  <c r="AS383" i="74" s="1"/>
  <c r="AT383" i="74" s="1"/>
  <c r="AU383" i="74" s="1"/>
  <c r="AV383" i="74" s="1"/>
  <c r="AW383" i="74" s="1"/>
  <c r="AX383" i="74" s="1"/>
  <c r="AY383" i="74" s="1"/>
  <c r="AZ383" i="74" s="1"/>
  <c r="BA383" i="74" s="1"/>
  <c r="AG377" i="74"/>
  <c r="AH377" i="74" s="1"/>
  <c r="AI377" i="74" s="1"/>
  <c r="AJ377" i="74" s="1"/>
  <c r="AK377" i="74" s="1"/>
  <c r="AL377" i="74" s="1"/>
  <c r="AM377" i="74" s="1"/>
  <c r="AN377" i="74" s="1"/>
  <c r="AO377" i="74" s="1"/>
  <c r="AP377" i="74" s="1"/>
  <c r="AQ377" i="74" s="1"/>
  <c r="AR377" i="74" s="1"/>
  <c r="AS377" i="74" s="1"/>
  <c r="AT377" i="74" s="1"/>
  <c r="AU377" i="74" s="1"/>
  <c r="AV377" i="74" s="1"/>
  <c r="AW377" i="74" s="1"/>
  <c r="AX377" i="74" s="1"/>
  <c r="AY377" i="74" s="1"/>
  <c r="AZ377" i="74" s="1"/>
  <c r="BA377" i="74" s="1"/>
  <c r="AF400" i="74"/>
  <c r="AE439" i="74"/>
  <c r="AF440" i="74"/>
  <c r="AE431" i="74"/>
  <c r="AF432" i="74"/>
  <c r="AE407" i="74"/>
  <c r="AG407" i="74" s="1"/>
  <c r="AH407" i="74" s="1"/>
  <c r="AI407" i="74" s="1"/>
  <c r="AJ407" i="74" s="1"/>
  <c r="AK407" i="74" s="1"/>
  <c r="AL407" i="74" s="1"/>
  <c r="AM407" i="74" s="1"/>
  <c r="AN407" i="74" s="1"/>
  <c r="AO407" i="74" s="1"/>
  <c r="AP407" i="74" s="1"/>
  <c r="AQ407" i="74" s="1"/>
  <c r="AR407" i="74" s="1"/>
  <c r="AS407" i="74" s="1"/>
  <c r="AT407" i="74" s="1"/>
  <c r="AU407" i="74" s="1"/>
  <c r="AV407" i="74" s="1"/>
  <c r="AW407" i="74" s="1"/>
  <c r="AX407" i="74" s="1"/>
  <c r="AY407" i="74" s="1"/>
  <c r="AZ407" i="74" s="1"/>
  <c r="BA407" i="74" s="1"/>
  <c r="AF408" i="74"/>
  <c r="AE447" i="74"/>
  <c r="AE455" i="74"/>
  <c r="AF448" i="74"/>
  <c r="AE415" i="74"/>
  <c r="AF416" i="74"/>
  <c r="AE423" i="74"/>
  <c r="AF424" i="74"/>
  <c r="AD67" i="74"/>
  <c r="AC68" i="74"/>
  <c r="T400" i="74" l="1"/>
  <c r="T401" i="74" s="1"/>
  <c r="T402" i="74" s="1"/>
  <c r="T403" i="74" s="1"/>
  <c r="T404" i="74" s="1"/>
  <c r="T405" i="74" s="1"/>
  <c r="T406" i="74" s="1"/>
  <c r="AG378" i="74"/>
  <c r="AH378" i="74" s="1"/>
  <c r="AI378" i="74" s="1"/>
  <c r="AJ378" i="74" s="1"/>
  <c r="AK378" i="74" s="1"/>
  <c r="AL378" i="74" s="1"/>
  <c r="AM378" i="74" s="1"/>
  <c r="AN378" i="74" s="1"/>
  <c r="AO378" i="74" s="1"/>
  <c r="AP378" i="74" s="1"/>
  <c r="AQ378" i="74" s="1"/>
  <c r="AR378" i="74" s="1"/>
  <c r="AS378" i="74" s="1"/>
  <c r="AT378" i="74" s="1"/>
  <c r="AU378" i="74" s="1"/>
  <c r="AV378" i="74" s="1"/>
  <c r="AW378" i="74" s="1"/>
  <c r="AX378" i="74" s="1"/>
  <c r="AY378" i="74" s="1"/>
  <c r="AZ378" i="74" s="1"/>
  <c r="BA378" i="74" s="1"/>
  <c r="AG384" i="74"/>
  <c r="AH384" i="74" s="1"/>
  <c r="AI384" i="74" s="1"/>
  <c r="AJ384" i="74" s="1"/>
  <c r="AK384" i="74" s="1"/>
  <c r="AL384" i="74" s="1"/>
  <c r="AM384" i="74" s="1"/>
  <c r="AN384" i="74" s="1"/>
  <c r="AO384" i="74" s="1"/>
  <c r="AP384" i="74" s="1"/>
  <c r="AQ384" i="74" s="1"/>
  <c r="AR384" i="74" s="1"/>
  <c r="AS384" i="74" s="1"/>
  <c r="AT384" i="74" s="1"/>
  <c r="AU384" i="74" s="1"/>
  <c r="AV384" i="74" s="1"/>
  <c r="AW384" i="74" s="1"/>
  <c r="AX384" i="74" s="1"/>
  <c r="AY384" i="74" s="1"/>
  <c r="AZ384" i="74" s="1"/>
  <c r="BA384" i="74" s="1"/>
  <c r="AG408" i="74"/>
  <c r="AH408" i="74" s="1"/>
  <c r="AI408" i="74" s="1"/>
  <c r="AJ408" i="74" s="1"/>
  <c r="AK408" i="74" s="1"/>
  <c r="AL408" i="74" s="1"/>
  <c r="AM408" i="74" s="1"/>
  <c r="AN408" i="74" s="1"/>
  <c r="AO408" i="74" s="1"/>
  <c r="AP408" i="74" s="1"/>
  <c r="AQ408" i="74" s="1"/>
  <c r="AR408" i="74" s="1"/>
  <c r="AS408" i="74" s="1"/>
  <c r="AT408" i="74" s="1"/>
  <c r="AU408" i="74" s="1"/>
  <c r="AV408" i="74" s="1"/>
  <c r="AW408" i="74" s="1"/>
  <c r="AX408" i="74" s="1"/>
  <c r="AY408" i="74" s="1"/>
  <c r="AZ408" i="74" s="1"/>
  <c r="BA408" i="74" s="1"/>
  <c r="AG396" i="74"/>
  <c r="AH396" i="74" s="1"/>
  <c r="AI396" i="74" s="1"/>
  <c r="AJ396" i="74" s="1"/>
  <c r="AK396" i="74" s="1"/>
  <c r="AL396" i="74" s="1"/>
  <c r="AM396" i="74" s="1"/>
  <c r="AN396" i="74" s="1"/>
  <c r="AO396" i="74" s="1"/>
  <c r="AP396" i="74" s="1"/>
  <c r="AQ396" i="74" s="1"/>
  <c r="AR396" i="74" s="1"/>
  <c r="AS396" i="74" s="1"/>
  <c r="AT396" i="74" s="1"/>
  <c r="AU396" i="74" s="1"/>
  <c r="AV396" i="74" s="1"/>
  <c r="AW396" i="74" s="1"/>
  <c r="AX396" i="74" s="1"/>
  <c r="AY396" i="74" s="1"/>
  <c r="AZ396" i="74" s="1"/>
  <c r="BA396" i="74" s="1"/>
  <c r="AG390" i="74"/>
  <c r="AH390" i="74" s="1"/>
  <c r="AI390" i="74" s="1"/>
  <c r="AJ390" i="74" s="1"/>
  <c r="AK390" i="74" s="1"/>
  <c r="AL390" i="74" s="1"/>
  <c r="AM390" i="74" s="1"/>
  <c r="AN390" i="74" s="1"/>
  <c r="AO390" i="74" s="1"/>
  <c r="AP390" i="74" s="1"/>
  <c r="AQ390" i="74" s="1"/>
  <c r="AR390" i="74" s="1"/>
  <c r="AS390" i="74" s="1"/>
  <c r="AT390" i="74" s="1"/>
  <c r="AU390" i="74" s="1"/>
  <c r="AV390" i="74" s="1"/>
  <c r="AW390" i="74" s="1"/>
  <c r="AX390" i="74" s="1"/>
  <c r="AY390" i="74" s="1"/>
  <c r="AZ390" i="74" s="1"/>
  <c r="BA390" i="74" s="1"/>
  <c r="AG402" i="74"/>
  <c r="AH402" i="74" s="1"/>
  <c r="AI402" i="74" s="1"/>
  <c r="AJ402" i="74" s="1"/>
  <c r="AK402" i="74" s="1"/>
  <c r="AL402" i="74" s="1"/>
  <c r="AM402" i="74" s="1"/>
  <c r="AN402" i="74" s="1"/>
  <c r="AO402" i="74" s="1"/>
  <c r="AP402" i="74" s="1"/>
  <c r="AQ402" i="74" s="1"/>
  <c r="AR402" i="74" s="1"/>
  <c r="AS402" i="74" s="1"/>
  <c r="AT402" i="74" s="1"/>
  <c r="AU402" i="74" s="1"/>
  <c r="AV402" i="74" s="1"/>
  <c r="AW402" i="74" s="1"/>
  <c r="AX402" i="74" s="1"/>
  <c r="AY402" i="74" s="1"/>
  <c r="AZ402" i="74" s="1"/>
  <c r="BA402" i="74" s="1"/>
  <c r="AE454" i="74"/>
  <c r="AE462" i="74"/>
  <c r="AF455" i="74"/>
  <c r="AF407" i="74"/>
  <c r="AE438" i="74"/>
  <c r="AF439" i="74"/>
  <c r="AE422" i="74"/>
  <c r="AF423" i="74"/>
  <c r="AE414" i="74"/>
  <c r="AG414" i="74" s="1"/>
  <c r="AH414" i="74" s="1"/>
  <c r="AI414" i="74" s="1"/>
  <c r="AJ414" i="74" s="1"/>
  <c r="AK414" i="74" s="1"/>
  <c r="AL414" i="74" s="1"/>
  <c r="AM414" i="74" s="1"/>
  <c r="AN414" i="74" s="1"/>
  <c r="AO414" i="74" s="1"/>
  <c r="AP414" i="74" s="1"/>
  <c r="AQ414" i="74" s="1"/>
  <c r="AR414" i="74" s="1"/>
  <c r="AS414" i="74" s="1"/>
  <c r="AT414" i="74" s="1"/>
  <c r="AU414" i="74" s="1"/>
  <c r="AV414" i="74" s="1"/>
  <c r="AW414" i="74" s="1"/>
  <c r="AX414" i="74" s="1"/>
  <c r="AY414" i="74" s="1"/>
  <c r="AZ414" i="74" s="1"/>
  <c r="BA414" i="74" s="1"/>
  <c r="AF415" i="74"/>
  <c r="AE446" i="74"/>
  <c r="AF447" i="74"/>
  <c r="AE430" i="74"/>
  <c r="AF431" i="74"/>
  <c r="AD68" i="74"/>
  <c r="AC69" i="74"/>
  <c r="T407" i="74" l="1"/>
  <c r="T408" i="74" s="1"/>
  <c r="T409" i="74" s="1"/>
  <c r="T410" i="74" s="1"/>
  <c r="T411" i="74" s="1"/>
  <c r="T412" i="74" s="1"/>
  <c r="T413" i="74" s="1"/>
  <c r="AG403" i="74"/>
  <c r="AH403" i="74" s="1"/>
  <c r="AI403" i="74" s="1"/>
  <c r="AJ403" i="74" s="1"/>
  <c r="AK403" i="74" s="1"/>
  <c r="AL403" i="74" s="1"/>
  <c r="AM403" i="74" s="1"/>
  <c r="AN403" i="74" s="1"/>
  <c r="AO403" i="74" s="1"/>
  <c r="AP403" i="74" s="1"/>
  <c r="AQ403" i="74" s="1"/>
  <c r="AR403" i="74" s="1"/>
  <c r="AS403" i="74" s="1"/>
  <c r="AT403" i="74" s="1"/>
  <c r="AU403" i="74" s="1"/>
  <c r="AV403" i="74" s="1"/>
  <c r="AW403" i="74" s="1"/>
  <c r="AX403" i="74" s="1"/>
  <c r="AY403" i="74" s="1"/>
  <c r="AZ403" i="74" s="1"/>
  <c r="BA403" i="74" s="1"/>
  <c r="AG391" i="74"/>
  <c r="AH391" i="74" s="1"/>
  <c r="AI391" i="74" s="1"/>
  <c r="AJ391" i="74" s="1"/>
  <c r="AK391" i="74" s="1"/>
  <c r="AL391" i="74" s="1"/>
  <c r="AM391" i="74" s="1"/>
  <c r="AN391" i="74" s="1"/>
  <c r="AO391" i="74" s="1"/>
  <c r="AP391" i="74" s="1"/>
  <c r="AQ391" i="74" s="1"/>
  <c r="AR391" i="74" s="1"/>
  <c r="AS391" i="74" s="1"/>
  <c r="AT391" i="74" s="1"/>
  <c r="AU391" i="74" s="1"/>
  <c r="AV391" i="74" s="1"/>
  <c r="AW391" i="74" s="1"/>
  <c r="AX391" i="74" s="1"/>
  <c r="AY391" i="74" s="1"/>
  <c r="AZ391" i="74" s="1"/>
  <c r="BA391" i="74" s="1"/>
  <c r="AG397" i="74"/>
  <c r="AH397" i="74" s="1"/>
  <c r="AI397" i="74" s="1"/>
  <c r="AJ397" i="74" s="1"/>
  <c r="AK397" i="74" s="1"/>
  <c r="AL397" i="74" s="1"/>
  <c r="AM397" i="74" s="1"/>
  <c r="AN397" i="74" s="1"/>
  <c r="AO397" i="74" s="1"/>
  <c r="AP397" i="74" s="1"/>
  <c r="AQ397" i="74" s="1"/>
  <c r="AR397" i="74" s="1"/>
  <c r="AS397" i="74" s="1"/>
  <c r="AT397" i="74" s="1"/>
  <c r="AU397" i="74" s="1"/>
  <c r="AV397" i="74" s="1"/>
  <c r="AW397" i="74" s="1"/>
  <c r="AX397" i="74" s="1"/>
  <c r="AY397" i="74" s="1"/>
  <c r="AZ397" i="74" s="1"/>
  <c r="BA397" i="74" s="1"/>
  <c r="AG409" i="74"/>
  <c r="AH409" i="74" s="1"/>
  <c r="AI409" i="74" s="1"/>
  <c r="AJ409" i="74" s="1"/>
  <c r="AK409" i="74" s="1"/>
  <c r="AL409" i="74" s="1"/>
  <c r="AM409" i="74" s="1"/>
  <c r="AN409" i="74" s="1"/>
  <c r="AO409" i="74" s="1"/>
  <c r="AP409" i="74" s="1"/>
  <c r="AQ409" i="74" s="1"/>
  <c r="AR409" i="74" s="1"/>
  <c r="AS409" i="74" s="1"/>
  <c r="AT409" i="74" s="1"/>
  <c r="AU409" i="74" s="1"/>
  <c r="AV409" i="74" s="1"/>
  <c r="AW409" i="74" s="1"/>
  <c r="AX409" i="74" s="1"/>
  <c r="AY409" i="74" s="1"/>
  <c r="AZ409" i="74" s="1"/>
  <c r="BA409" i="74" s="1"/>
  <c r="AG415" i="74"/>
  <c r="AH415" i="74" s="1"/>
  <c r="AI415" i="74" s="1"/>
  <c r="AJ415" i="74" s="1"/>
  <c r="AK415" i="74" s="1"/>
  <c r="AL415" i="74" s="1"/>
  <c r="AM415" i="74" s="1"/>
  <c r="AN415" i="74" s="1"/>
  <c r="AO415" i="74" s="1"/>
  <c r="AP415" i="74" s="1"/>
  <c r="AQ415" i="74" s="1"/>
  <c r="AR415" i="74" s="1"/>
  <c r="AS415" i="74" s="1"/>
  <c r="AT415" i="74" s="1"/>
  <c r="AU415" i="74" s="1"/>
  <c r="AV415" i="74" s="1"/>
  <c r="AW415" i="74" s="1"/>
  <c r="AX415" i="74" s="1"/>
  <c r="AY415" i="74" s="1"/>
  <c r="AZ415" i="74" s="1"/>
  <c r="BA415" i="74" s="1"/>
  <c r="AG385" i="74"/>
  <c r="AH385" i="74" s="1"/>
  <c r="AI385" i="74" s="1"/>
  <c r="AJ385" i="74" s="1"/>
  <c r="AK385" i="74" s="1"/>
  <c r="AL385" i="74" s="1"/>
  <c r="AM385" i="74" s="1"/>
  <c r="AN385" i="74" s="1"/>
  <c r="AO385" i="74" s="1"/>
  <c r="AP385" i="74" s="1"/>
  <c r="AQ385" i="74" s="1"/>
  <c r="AR385" i="74" s="1"/>
  <c r="AS385" i="74" s="1"/>
  <c r="AT385" i="74" s="1"/>
  <c r="AU385" i="74" s="1"/>
  <c r="AV385" i="74" s="1"/>
  <c r="AW385" i="74" s="1"/>
  <c r="AX385" i="74" s="1"/>
  <c r="AY385" i="74" s="1"/>
  <c r="AZ385" i="74" s="1"/>
  <c r="BA385" i="74" s="1"/>
  <c r="AE429" i="74"/>
  <c r="AF430" i="74"/>
  <c r="AF414" i="74"/>
  <c r="AE437" i="74"/>
  <c r="AF438" i="74"/>
  <c r="AE453" i="74"/>
  <c r="AF454" i="74"/>
  <c r="AE445" i="74"/>
  <c r="AF446" i="74"/>
  <c r="AE421" i="74"/>
  <c r="AG421" i="74" s="1"/>
  <c r="AH421" i="74" s="1"/>
  <c r="AI421" i="74" s="1"/>
  <c r="AJ421" i="74" s="1"/>
  <c r="AK421" i="74" s="1"/>
  <c r="AL421" i="74" s="1"/>
  <c r="AM421" i="74" s="1"/>
  <c r="AN421" i="74" s="1"/>
  <c r="AO421" i="74" s="1"/>
  <c r="AP421" i="74" s="1"/>
  <c r="AQ421" i="74" s="1"/>
  <c r="AR421" i="74" s="1"/>
  <c r="AS421" i="74" s="1"/>
  <c r="AT421" i="74" s="1"/>
  <c r="AU421" i="74" s="1"/>
  <c r="AV421" i="74" s="1"/>
  <c r="AW421" i="74" s="1"/>
  <c r="AX421" i="74" s="1"/>
  <c r="AY421" i="74" s="1"/>
  <c r="AZ421" i="74" s="1"/>
  <c r="BA421" i="74" s="1"/>
  <c r="AF422" i="74"/>
  <c r="AE461" i="74"/>
  <c r="AE469" i="74"/>
  <c r="AF462" i="74"/>
  <c r="AD69" i="74"/>
  <c r="AC70" i="74"/>
  <c r="T414" i="74" l="1"/>
  <c r="T415" i="74" s="1"/>
  <c r="T416" i="74" s="1"/>
  <c r="T417" i="74" s="1"/>
  <c r="T418" i="74" s="1"/>
  <c r="T419" i="74" s="1"/>
  <c r="T420" i="74" s="1"/>
  <c r="AG422" i="74"/>
  <c r="AH422" i="74" s="1"/>
  <c r="AI422" i="74" s="1"/>
  <c r="AJ422" i="74" s="1"/>
  <c r="AK422" i="74" s="1"/>
  <c r="AL422" i="74" s="1"/>
  <c r="AM422" i="74" s="1"/>
  <c r="AN422" i="74" s="1"/>
  <c r="AO422" i="74" s="1"/>
  <c r="AP422" i="74" s="1"/>
  <c r="AQ422" i="74" s="1"/>
  <c r="AR422" i="74" s="1"/>
  <c r="AS422" i="74" s="1"/>
  <c r="AT422" i="74" s="1"/>
  <c r="AU422" i="74" s="1"/>
  <c r="AV422" i="74" s="1"/>
  <c r="AW422" i="74" s="1"/>
  <c r="AX422" i="74" s="1"/>
  <c r="AY422" i="74" s="1"/>
  <c r="AZ422" i="74" s="1"/>
  <c r="BA422" i="74" s="1"/>
  <c r="AG416" i="74"/>
  <c r="AH416" i="74" s="1"/>
  <c r="AI416" i="74" s="1"/>
  <c r="AJ416" i="74" s="1"/>
  <c r="AK416" i="74" s="1"/>
  <c r="AL416" i="74" s="1"/>
  <c r="AM416" i="74" s="1"/>
  <c r="AN416" i="74" s="1"/>
  <c r="AO416" i="74" s="1"/>
  <c r="AP416" i="74" s="1"/>
  <c r="AQ416" i="74" s="1"/>
  <c r="AR416" i="74" s="1"/>
  <c r="AS416" i="74" s="1"/>
  <c r="AT416" i="74" s="1"/>
  <c r="AU416" i="74" s="1"/>
  <c r="AV416" i="74" s="1"/>
  <c r="AW416" i="74" s="1"/>
  <c r="AX416" i="74" s="1"/>
  <c r="AY416" i="74" s="1"/>
  <c r="AZ416" i="74" s="1"/>
  <c r="BA416" i="74" s="1"/>
  <c r="AG410" i="74"/>
  <c r="AH410" i="74" s="1"/>
  <c r="AI410" i="74" s="1"/>
  <c r="AJ410" i="74" s="1"/>
  <c r="AK410" i="74" s="1"/>
  <c r="AL410" i="74" s="1"/>
  <c r="AM410" i="74" s="1"/>
  <c r="AN410" i="74" s="1"/>
  <c r="AO410" i="74" s="1"/>
  <c r="AP410" i="74" s="1"/>
  <c r="AQ410" i="74" s="1"/>
  <c r="AR410" i="74" s="1"/>
  <c r="AS410" i="74" s="1"/>
  <c r="AT410" i="74" s="1"/>
  <c r="AU410" i="74" s="1"/>
  <c r="AV410" i="74" s="1"/>
  <c r="AW410" i="74" s="1"/>
  <c r="AX410" i="74" s="1"/>
  <c r="AY410" i="74" s="1"/>
  <c r="AZ410" i="74" s="1"/>
  <c r="BA410" i="74" s="1"/>
  <c r="AG398" i="74"/>
  <c r="AH398" i="74" s="1"/>
  <c r="AI398" i="74" s="1"/>
  <c r="AJ398" i="74" s="1"/>
  <c r="AK398" i="74" s="1"/>
  <c r="AL398" i="74" s="1"/>
  <c r="AM398" i="74" s="1"/>
  <c r="AN398" i="74" s="1"/>
  <c r="AO398" i="74" s="1"/>
  <c r="AP398" i="74" s="1"/>
  <c r="AQ398" i="74" s="1"/>
  <c r="AR398" i="74" s="1"/>
  <c r="AS398" i="74" s="1"/>
  <c r="AT398" i="74" s="1"/>
  <c r="AU398" i="74" s="1"/>
  <c r="AV398" i="74" s="1"/>
  <c r="AW398" i="74" s="1"/>
  <c r="AX398" i="74" s="1"/>
  <c r="AY398" i="74" s="1"/>
  <c r="AZ398" i="74" s="1"/>
  <c r="BA398" i="74" s="1"/>
  <c r="AG392" i="74"/>
  <c r="AH392" i="74" s="1"/>
  <c r="AI392" i="74" s="1"/>
  <c r="AJ392" i="74" s="1"/>
  <c r="AK392" i="74" s="1"/>
  <c r="AL392" i="74" s="1"/>
  <c r="AM392" i="74" s="1"/>
  <c r="AN392" i="74" s="1"/>
  <c r="AO392" i="74" s="1"/>
  <c r="AP392" i="74" s="1"/>
  <c r="AQ392" i="74" s="1"/>
  <c r="AR392" i="74" s="1"/>
  <c r="AS392" i="74" s="1"/>
  <c r="AT392" i="74" s="1"/>
  <c r="AU392" i="74" s="1"/>
  <c r="AV392" i="74" s="1"/>
  <c r="AW392" i="74" s="1"/>
  <c r="AX392" i="74" s="1"/>
  <c r="AY392" i="74" s="1"/>
  <c r="AZ392" i="74" s="1"/>
  <c r="BA392" i="74" s="1"/>
  <c r="AG404" i="74"/>
  <c r="AH404" i="74" s="1"/>
  <c r="AI404" i="74" s="1"/>
  <c r="AJ404" i="74" s="1"/>
  <c r="AK404" i="74" s="1"/>
  <c r="AL404" i="74" s="1"/>
  <c r="AM404" i="74" s="1"/>
  <c r="AN404" i="74" s="1"/>
  <c r="AO404" i="74" s="1"/>
  <c r="AP404" i="74" s="1"/>
  <c r="AQ404" i="74" s="1"/>
  <c r="AR404" i="74" s="1"/>
  <c r="AS404" i="74" s="1"/>
  <c r="AT404" i="74" s="1"/>
  <c r="AU404" i="74" s="1"/>
  <c r="AV404" i="74" s="1"/>
  <c r="AW404" i="74" s="1"/>
  <c r="AX404" i="74" s="1"/>
  <c r="AY404" i="74" s="1"/>
  <c r="AZ404" i="74" s="1"/>
  <c r="BA404" i="74" s="1"/>
  <c r="AE468" i="74"/>
  <c r="AE476" i="74"/>
  <c r="AF469" i="74"/>
  <c r="AE452" i="74"/>
  <c r="AF453" i="74"/>
  <c r="AE428" i="74"/>
  <c r="AG428" i="74" s="1"/>
  <c r="AH428" i="74" s="1"/>
  <c r="AI428" i="74" s="1"/>
  <c r="AJ428" i="74" s="1"/>
  <c r="AK428" i="74" s="1"/>
  <c r="AL428" i="74" s="1"/>
  <c r="AM428" i="74" s="1"/>
  <c r="AN428" i="74" s="1"/>
  <c r="AO428" i="74" s="1"/>
  <c r="AP428" i="74" s="1"/>
  <c r="AQ428" i="74" s="1"/>
  <c r="AR428" i="74" s="1"/>
  <c r="AS428" i="74" s="1"/>
  <c r="AT428" i="74" s="1"/>
  <c r="AU428" i="74" s="1"/>
  <c r="AV428" i="74" s="1"/>
  <c r="AW428" i="74" s="1"/>
  <c r="AX428" i="74" s="1"/>
  <c r="AY428" i="74" s="1"/>
  <c r="AZ428" i="74" s="1"/>
  <c r="BA428" i="74" s="1"/>
  <c r="AF429" i="74"/>
  <c r="AF421" i="74"/>
  <c r="AE460" i="74"/>
  <c r="AF461" i="74"/>
  <c r="AE444" i="74"/>
  <c r="AF445" i="74"/>
  <c r="AE436" i="74"/>
  <c r="AF437" i="74"/>
  <c r="AD70" i="74"/>
  <c r="AC71" i="74"/>
  <c r="T421" i="74" l="1"/>
  <c r="T422" i="74" s="1"/>
  <c r="T423" i="74" s="1"/>
  <c r="T424" i="74" s="1"/>
  <c r="T425" i="74" s="1"/>
  <c r="T426" i="74" s="1"/>
  <c r="T427" i="74" s="1"/>
  <c r="AG429" i="74"/>
  <c r="AH429" i="74" s="1"/>
  <c r="AI429" i="74" s="1"/>
  <c r="AJ429" i="74" s="1"/>
  <c r="AK429" i="74" s="1"/>
  <c r="AL429" i="74" s="1"/>
  <c r="AM429" i="74" s="1"/>
  <c r="AN429" i="74" s="1"/>
  <c r="AO429" i="74" s="1"/>
  <c r="AP429" i="74" s="1"/>
  <c r="AQ429" i="74" s="1"/>
  <c r="AR429" i="74" s="1"/>
  <c r="AS429" i="74" s="1"/>
  <c r="AT429" i="74" s="1"/>
  <c r="AU429" i="74" s="1"/>
  <c r="AV429" i="74" s="1"/>
  <c r="AW429" i="74" s="1"/>
  <c r="AX429" i="74" s="1"/>
  <c r="AY429" i="74" s="1"/>
  <c r="AZ429" i="74" s="1"/>
  <c r="BA429" i="74" s="1"/>
  <c r="AG405" i="74"/>
  <c r="AH405" i="74" s="1"/>
  <c r="AI405" i="74" s="1"/>
  <c r="AJ405" i="74" s="1"/>
  <c r="AK405" i="74" s="1"/>
  <c r="AL405" i="74" s="1"/>
  <c r="AM405" i="74" s="1"/>
  <c r="AN405" i="74" s="1"/>
  <c r="AO405" i="74" s="1"/>
  <c r="AP405" i="74" s="1"/>
  <c r="AQ405" i="74" s="1"/>
  <c r="AR405" i="74" s="1"/>
  <c r="AS405" i="74" s="1"/>
  <c r="AT405" i="74" s="1"/>
  <c r="AU405" i="74" s="1"/>
  <c r="AV405" i="74" s="1"/>
  <c r="AW405" i="74" s="1"/>
  <c r="AX405" i="74" s="1"/>
  <c r="AY405" i="74" s="1"/>
  <c r="AZ405" i="74" s="1"/>
  <c r="BA405" i="74" s="1"/>
  <c r="AG399" i="74"/>
  <c r="AH399" i="74" s="1"/>
  <c r="AI399" i="74" s="1"/>
  <c r="AJ399" i="74" s="1"/>
  <c r="AK399" i="74" s="1"/>
  <c r="AL399" i="74" s="1"/>
  <c r="AM399" i="74" s="1"/>
  <c r="AN399" i="74" s="1"/>
  <c r="AO399" i="74" s="1"/>
  <c r="AP399" i="74" s="1"/>
  <c r="AQ399" i="74" s="1"/>
  <c r="AR399" i="74" s="1"/>
  <c r="AS399" i="74" s="1"/>
  <c r="AT399" i="74" s="1"/>
  <c r="AU399" i="74" s="1"/>
  <c r="AV399" i="74" s="1"/>
  <c r="AW399" i="74" s="1"/>
  <c r="AX399" i="74" s="1"/>
  <c r="AY399" i="74" s="1"/>
  <c r="AZ399" i="74" s="1"/>
  <c r="BA399" i="74" s="1"/>
  <c r="AG411" i="74"/>
  <c r="AH411" i="74" s="1"/>
  <c r="AI411" i="74" s="1"/>
  <c r="AJ411" i="74" s="1"/>
  <c r="AK411" i="74" s="1"/>
  <c r="AL411" i="74" s="1"/>
  <c r="AM411" i="74" s="1"/>
  <c r="AN411" i="74" s="1"/>
  <c r="AO411" i="74" s="1"/>
  <c r="AP411" i="74" s="1"/>
  <c r="AQ411" i="74" s="1"/>
  <c r="AR411" i="74" s="1"/>
  <c r="AS411" i="74" s="1"/>
  <c r="AT411" i="74" s="1"/>
  <c r="AU411" i="74" s="1"/>
  <c r="AV411" i="74" s="1"/>
  <c r="AW411" i="74" s="1"/>
  <c r="AX411" i="74" s="1"/>
  <c r="AY411" i="74" s="1"/>
  <c r="AZ411" i="74" s="1"/>
  <c r="BA411" i="74" s="1"/>
  <c r="AG417" i="74"/>
  <c r="AH417" i="74" s="1"/>
  <c r="AI417" i="74" s="1"/>
  <c r="AJ417" i="74" s="1"/>
  <c r="AK417" i="74" s="1"/>
  <c r="AL417" i="74" s="1"/>
  <c r="AM417" i="74" s="1"/>
  <c r="AN417" i="74" s="1"/>
  <c r="AO417" i="74" s="1"/>
  <c r="AP417" i="74" s="1"/>
  <c r="AQ417" i="74" s="1"/>
  <c r="AR417" i="74" s="1"/>
  <c r="AS417" i="74" s="1"/>
  <c r="AT417" i="74" s="1"/>
  <c r="AU417" i="74" s="1"/>
  <c r="AV417" i="74" s="1"/>
  <c r="AW417" i="74" s="1"/>
  <c r="AX417" i="74" s="1"/>
  <c r="AY417" i="74" s="1"/>
  <c r="AZ417" i="74" s="1"/>
  <c r="BA417" i="74" s="1"/>
  <c r="AG423" i="74"/>
  <c r="AH423" i="74" s="1"/>
  <c r="AI423" i="74" s="1"/>
  <c r="AJ423" i="74" s="1"/>
  <c r="AK423" i="74" s="1"/>
  <c r="AL423" i="74" s="1"/>
  <c r="AM423" i="74" s="1"/>
  <c r="AN423" i="74" s="1"/>
  <c r="AO423" i="74" s="1"/>
  <c r="AP423" i="74" s="1"/>
  <c r="AQ423" i="74" s="1"/>
  <c r="AR423" i="74" s="1"/>
  <c r="AS423" i="74" s="1"/>
  <c r="AT423" i="74" s="1"/>
  <c r="AU423" i="74" s="1"/>
  <c r="AV423" i="74" s="1"/>
  <c r="AW423" i="74" s="1"/>
  <c r="AX423" i="74" s="1"/>
  <c r="AY423" i="74" s="1"/>
  <c r="AZ423" i="74" s="1"/>
  <c r="BA423" i="74" s="1"/>
  <c r="AE435" i="74"/>
  <c r="AG435" i="74" s="1"/>
  <c r="AH435" i="74" s="1"/>
  <c r="AI435" i="74" s="1"/>
  <c r="AJ435" i="74" s="1"/>
  <c r="AK435" i="74" s="1"/>
  <c r="AL435" i="74" s="1"/>
  <c r="AM435" i="74" s="1"/>
  <c r="AN435" i="74" s="1"/>
  <c r="AO435" i="74" s="1"/>
  <c r="AP435" i="74" s="1"/>
  <c r="AQ435" i="74" s="1"/>
  <c r="AR435" i="74" s="1"/>
  <c r="AS435" i="74" s="1"/>
  <c r="AT435" i="74" s="1"/>
  <c r="AU435" i="74" s="1"/>
  <c r="AV435" i="74" s="1"/>
  <c r="AW435" i="74" s="1"/>
  <c r="AX435" i="74" s="1"/>
  <c r="AY435" i="74" s="1"/>
  <c r="AZ435" i="74" s="1"/>
  <c r="BA435" i="74" s="1"/>
  <c r="AF436" i="74"/>
  <c r="AE459" i="74"/>
  <c r="AF460" i="74"/>
  <c r="AE451" i="74"/>
  <c r="AF452" i="74"/>
  <c r="AE467" i="74"/>
  <c r="AF468" i="74"/>
  <c r="AE443" i="74"/>
  <c r="AF444" i="74"/>
  <c r="AF428" i="74"/>
  <c r="AE475" i="74"/>
  <c r="AE483" i="74"/>
  <c r="AF476" i="74"/>
  <c r="AD71" i="74"/>
  <c r="AC72" i="74"/>
  <c r="T428" i="74" l="1"/>
  <c r="T429" i="74" s="1"/>
  <c r="T430" i="74" s="1"/>
  <c r="T431" i="74" s="1"/>
  <c r="T432" i="74" s="1"/>
  <c r="T433" i="74" s="1"/>
  <c r="T434" i="74" s="1"/>
  <c r="AG424" i="74"/>
  <c r="AH424" i="74" s="1"/>
  <c r="AI424" i="74" s="1"/>
  <c r="AJ424" i="74" s="1"/>
  <c r="AK424" i="74" s="1"/>
  <c r="AL424" i="74" s="1"/>
  <c r="AM424" i="74" s="1"/>
  <c r="AN424" i="74" s="1"/>
  <c r="AO424" i="74" s="1"/>
  <c r="AP424" i="74" s="1"/>
  <c r="AQ424" i="74" s="1"/>
  <c r="AR424" i="74" s="1"/>
  <c r="AS424" i="74" s="1"/>
  <c r="AT424" i="74" s="1"/>
  <c r="AU424" i="74" s="1"/>
  <c r="AV424" i="74" s="1"/>
  <c r="AW424" i="74" s="1"/>
  <c r="AX424" i="74" s="1"/>
  <c r="AY424" i="74" s="1"/>
  <c r="AZ424" i="74" s="1"/>
  <c r="BA424" i="74" s="1"/>
  <c r="AG418" i="74"/>
  <c r="AH418" i="74" s="1"/>
  <c r="AI418" i="74" s="1"/>
  <c r="AJ418" i="74" s="1"/>
  <c r="AK418" i="74" s="1"/>
  <c r="AL418" i="74" s="1"/>
  <c r="AM418" i="74" s="1"/>
  <c r="AN418" i="74" s="1"/>
  <c r="AO418" i="74" s="1"/>
  <c r="AP418" i="74" s="1"/>
  <c r="AQ418" i="74" s="1"/>
  <c r="AR418" i="74" s="1"/>
  <c r="AS418" i="74" s="1"/>
  <c r="AT418" i="74" s="1"/>
  <c r="AU418" i="74" s="1"/>
  <c r="AV418" i="74" s="1"/>
  <c r="AW418" i="74" s="1"/>
  <c r="AX418" i="74" s="1"/>
  <c r="AY418" i="74" s="1"/>
  <c r="AZ418" i="74" s="1"/>
  <c r="BA418" i="74" s="1"/>
  <c r="AG412" i="74"/>
  <c r="AH412" i="74" s="1"/>
  <c r="AI412" i="74" s="1"/>
  <c r="AJ412" i="74" s="1"/>
  <c r="AK412" i="74" s="1"/>
  <c r="AL412" i="74" s="1"/>
  <c r="AM412" i="74" s="1"/>
  <c r="AN412" i="74" s="1"/>
  <c r="AO412" i="74" s="1"/>
  <c r="AP412" i="74" s="1"/>
  <c r="AQ412" i="74" s="1"/>
  <c r="AR412" i="74" s="1"/>
  <c r="AS412" i="74" s="1"/>
  <c r="AT412" i="74" s="1"/>
  <c r="AU412" i="74" s="1"/>
  <c r="AV412" i="74" s="1"/>
  <c r="AW412" i="74" s="1"/>
  <c r="AX412" i="74" s="1"/>
  <c r="AY412" i="74" s="1"/>
  <c r="AZ412" i="74" s="1"/>
  <c r="BA412" i="74" s="1"/>
  <c r="AG406" i="74"/>
  <c r="AH406" i="74" s="1"/>
  <c r="AI406" i="74" s="1"/>
  <c r="AJ406" i="74" s="1"/>
  <c r="AK406" i="74" s="1"/>
  <c r="AL406" i="74" s="1"/>
  <c r="AM406" i="74" s="1"/>
  <c r="AN406" i="74" s="1"/>
  <c r="AO406" i="74" s="1"/>
  <c r="AP406" i="74" s="1"/>
  <c r="AQ406" i="74" s="1"/>
  <c r="AR406" i="74" s="1"/>
  <c r="AS406" i="74" s="1"/>
  <c r="AT406" i="74" s="1"/>
  <c r="AU406" i="74" s="1"/>
  <c r="AV406" i="74" s="1"/>
  <c r="AW406" i="74" s="1"/>
  <c r="AX406" i="74" s="1"/>
  <c r="AY406" i="74" s="1"/>
  <c r="AZ406" i="74" s="1"/>
  <c r="BA406" i="74" s="1"/>
  <c r="AG436" i="74"/>
  <c r="AH436" i="74" s="1"/>
  <c r="AI436" i="74" s="1"/>
  <c r="AJ436" i="74" s="1"/>
  <c r="AK436" i="74" s="1"/>
  <c r="AL436" i="74" s="1"/>
  <c r="AM436" i="74" s="1"/>
  <c r="AN436" i="74" s="1"/>
  <c r="AO436" i="74" s="1"/>
  <c r="AP436" i="74" s="1"/>
  <c r="AQ436" i="74" s="1"/>
  <c r="AR436" i="74" s="1"/>
  <c r="AS436" i="74" s="1"/>
  <c r="AT436" i="74" s="1"/>
  <c r="AU436" i="74" s="1"/>
  <c r="AV436" i="74" s="1"/>
  <c r="AW436" i="74" s="1"/>
  <c r="AX436" i="74" s="1"/>
  <c r="AY436" i="74" s="1"/>
  <c r="AZ436" i="74" s="1"/>
  <c r="BA436" i="74" s="1"/>
  <c r="AG430" i="74"/>
  <c r="AH430" i="74" s="1"/>
  <c r="AI430" i="74" s="1"/>
  <c r="AJ430" i="74" s="1"/>
  <c r="AK430" i="74" s="1"/>
  <c r="AL430" i="74" s="1"/>
  <c r="AM430" i="74" s="1"/>
  <c r="AN430" i="74" s="1"/>
  <c r="AO430" i="74" s="1"/>
  <c r="AP430" i="74" s="1"/>
  <c r="AQ430" i="74" s="1"/>
  <c r="AR430" i="74" s="1"/>
  <c r="AS430" i="74" s="1"/>
  <c r="AT430" i="74" s="1"/>
  <c r="AU430" i="74" s="1"/>
  <c r="AV430" i="74" s="1"/>
  <c r="AW430" i="74" s="1"/>
  <c r="AX430" i="74" s="1"/>
  <c r="AY430" i="74" s="1"/>
  <c r="AZ430" i="74" s="1"/>
  <c r="BA430" i="74" s="1"/>
  <c r="AE482" i="74"/>
  <c r="AE490" i="74"/>
  <c r="AF483" i="74"/>
  <c r="AE442" i="74"/>
  <c r="AG442" i="74" s="1"/>
  <c r="AH442" i="74" s="1"/>
  <c r="AI442" i="74" s="1"/>
  <c r="AJ442" i="74" s="1"/>
  <c r="AK442" i="74" s="1"/>
  <c r="AL442" i="74" s="1"/>
  <c r="AM442" i="74" s="1"/>
  <c r="AN442" i="74" s="1"/>
  <c r="AO442" i="74" s="1"/>
  <c r="AP442" i="74" s="1"/>
  <c r="AQ442" i="74" s="1"/>
  <c r="AR442" i="74" s="1"/>
  <c r="AS442" i="74" s="1"/>
  <c r="AT442" i="74" s="1"/>
  <c r="AU442" i="74" s="1"/>
  <c r="AV442" i="74" s="1"/>
  <c r="AW442" i="74" s="1"/>
  <c r="AX442" i="74" s="1"/>
  <c r="AY442" i="74" s="1"/>
  <c r="AZ442" i="74" s="1"/>
  <c r="BA442" i="74" s="1"/>
  <c r="AF443" i="74"/>
  <c r="AE450" i="74"/>
  <c r="AF451" i="74"/>
  <c r="AF435" i="74"/>
  <c r="AE474" i="74"/>
  <c r="AF475" i="74"/>
  <c r="AE466" i="74"/>
  <c r="AF467" i="74"/>
  <c r="AE458" i="74"/>
  <c r="AF459" i="74"/>
  <c r="AD72" i="74"/>
  <c r="AC73" i="74"/>
  <c r="T435" i="74" l="1"/>
  <c r="T436" i="74" s="1"/>
  <c r="T437" i="74" s="1"/>
  <c r="T438" i="74" s="1"/>
  <c r="T439" i="74" s="1"/>
  <c r="T440" i="74" s="1"/>
  <c r="T441" i="74" s="1"/>
  <c r="AG443" i="74"/>
  <c r="AH443" i="74" s="1"/>
  <c r="AI443" i="74" s="1"/>
  <c r="AJ443" i="74" s="1"/>
  <c r="AK443" i="74" s="1"/>
  <c r="AL443" i="74" s="1"/>
  <c r="AM443" i="74" s="1"/>
  <c r="AN443" i="74" s="1"/>
  <c r="AO443" i="74" s="1"/>
  <c r="AP443" i="74" s="1"/>
  <c r="AQ443" i="74" s="1"/>
  <c r="AR443" i="74" s="1"/>
  <c r="AS443" i="74" s="1"/>
  <c r="AT443" i="74" s="1"/>
  <c r="AU443" i="74" s="1"/>
  <c r="AV443" i="74" s="1"/>
  <c r="AW443" i="74" s="1"/>
  <c r="AX443" i="74" s="1"/>
  <c r="AY443" i="74" s="1"/>
  <c r="AZ443" i="74" s="1"/>
  <c r="BA443" i="74" s="1"/>
  <c r="AG431" i="74"/>
  <c r="AH431" i="74" s="1"/>
  <c r="AI431" i="74" s="1"/>
  <c r="AJ431" i="74" s="1"/>
  <c r="AK431" i="74" s="1"/>
  <c r="AL431" i="74" s="1"/>
  <c r="AM431" i="74" s="1"/>
  <c r="AN431" i="74" s="1"/>
  <c r="AO431" i="74" s="1"/>
  <c r="AP431" i="74" s="1"/>
  <c r="AQ431" i="74" s="1"/>
  <c r="AR431" i="74" s="1"/>
  <c r="AS431" i="74" s="1"/>
  <c r="AT431" i="74" s="1"/>
  <c r="AU431" i="74" s="1"/>
  <c r="AV431" i="74" s="1"/>
  <c r="AW431" i="74" s="1"/>
  <c r="AX431" i="74" s="1"/>
  <c r="AY431" i="74" s="1"/>
  <c r="AZ431" i="74" s="1"/>
  <c r="BA431" i="74" s="1"/>
  <c r="AG437" i="74"/>
  <c r="AH437" i="74" s="1"/>
  <c r="AI437" i="74" s="1"/>
  <c r="AJ437" i="74" s="1"/>
  <c r="AK437" i="74" s="1"/>
  <c r="AL437" i="74" s="1"/>
  <c r="AM437" i="74" s="1"/>
  <c r="AN437" i="74" s="1"/>
  <c r="AO437" i="74" s="1"/>
  <c r="AP437" i="74" s="1"/>
  <c r="AQ437" i="74" s="1"/>
  <c r="AR437" i="74" s="1"/>
  <c r="AS437" i="74" s="1"/>
  <c r="AT437" i="74" s="1"/>
  <c r="AU437" i="74" s="1"/>
  <c r="AV437" i="74" s="1"/>
  <c r="AW437" i="74" s="1"/>
  <c r="AX437" i="74" s="1"/>
  <c r="AY437" i="74" s="1"/>
  <c r="AZ437" i="74" s="1"/>
  <c r="BA437" i="74" s="1"/>
  <c r="AG413" i="74"/>
  <c r="AH413" i="74" s="1"/>
  <c r="AI413" i="74" s="1"/>
  <c r="AJ413" i="74" s="1"/>
  <c r="AK413" i="74" s="1"/>
  <c r="AL413" i="74" s="1"/>
  <c r="AM413" i="74" s="1"/>
  <c r="AN413" i="74" s="1"/>
  <c r="AO413" i="74" s="1"/>
  <c r="AP413" i="74" s="1"/>
  <c r="AQ413" i="74" s="1"/>
  <c r="AR413" i="74" s="1"/>
  <c r="AS413" i="74" s="1"/>
  <c r="AT413" i="74" s="1"/>
  <c r="AU413" i="74" s="1"/>
  <c r="AV413" i="74" s="1"/>
  <c r="AW413" i="74" s="1"/>
  <c r="AX413" i="74" s="1"/>
  <c r="AY413" i="74" s="1"/>
  <c r="AZ413" i="74" s="1"/>
  <c r="BA413" i="74" s="1"/>
  <c r="AG419" i="74"/>
  <c r="AH419" i="74" s="1"/>
  <c r="AI419" i="74" s="1"/>
  <c r="AJ419" i="74" s="1"/>
  <c r="AK419" i="74" s="1"/>
  <c r="AL419" i="74" s="1"/>
  <c r="AM419" i="74" s="1"/>
  <c r="AN419" i="74" s="1"/>
  <c r="AO419" i="74" s="1"/>
  <c r="AP419" i="74" s="1"/>
  <c r="AQ419" i="74" s="1"/>
  <c r="AR419" i="74" s="1"/>
  <c r="AS419" i="74" s="1"/>
  <c r="AT419" i="74" s="1"/>
  <c r="AU419" i="74" s="1"/>
  <c r="AV419" i="74" s="1"/>
  <c r="AW419" i="74" s="1"/>
  <c r="AX419" i="74" s="1"/>
  <c r="AY419" i="74" s="1"/>
  <c r="AZ419" i="74" s="1"/>
  <c r="BA419" i="74" s="1"/>
  <c r="AG425" i="74"/>
  <c r="AH425" i="74" s="1"/>
  <c r="AI425" i="74" s="1"/>
  <c r="AJ425" i="74" s="1"/>
  <c r="AK425" i="74" s="1"/>
  <c r="AL425" i="74" s="1"/>
  <c r="AM425" i="74" s="1"/>
  <c r="AN425" i="74" s="1"/>
  <c r="AO425" i="74" s="1"/>
  <c r="AP425" i="74" s="1"/>
  <c r="AQ425" i="74" s="1"/>
  <c r="AR425" i="74" s="1"/>
  <c r="AS425" i="74" s="1"/>
  <c r="AT425" i="74" s="1"/>
  <c r="AU425" i="74" s="1"/>
  <c r="AV425" i="74" s="1"/>
  <c r="AW425" i="74" s="1"/>
  <c r="AX425" i="74" s="1"/>
  <c r="AY425" i="74" s="1"/>
  <c r="AZ425" i="74" s="1"/>
  <c r="BA425" i="74" s="1"/>
  <c r="AE457" i="74"/>
  <c r="AF458" i="74"/>
  <c r="AE473" i="74"/>
  <c r="AF474" i="74"/>
  <c r="AF442" i="74"/>
  <c r="AE481" i="74"/>
  <c r="AF482" i="74"/>
  <c r="AE465" i="74"/>
  <c r="AF466" i="74"/>
  <c r="AE449" i="74"/>
  <c r="AG449" i="74" s="1"/>
  <c r="AH449" i="74" s="1"/>
  <c r="AI449" i="74" s="1"/>
  <c r="AJ449" i="74" s="1"/>
  <c r="AK449" i="74" s="1"/>
  <c r="AL449" i="74" s="1"/>
  <c r="AM449" i="74" s="1"/>
  <c r="AN449" i="74" s="1"/>
  <c r="AO449" i="74" s="1"/>
  <c r="AP449" i="74" s="1"/>
  <c r="AQ449" i="74" s="1"/>
  <c r="AR449" i="74" s="1"/>
  <c r="AS449" i="74" s="1"/>
  <c r="AT449" i="74" s="1"/>
  <c r="AU449" i="74" s="1"/>
  <c r="AV449" i="74" s="1"/>
  <c r="AW449" i="74" s="1"/>
  <c r="AX449" i="74" s="1"/>
  <c r="AY449" i="74" s="1"/>
  <c r="AZ449" i="74" s="1"/>
  <c r="BA449" i="74" s="1"/>
  <c r="AF450" i="74"/>
  <c r="AE489" i="74"/>
  <c r="AE497" i="74"/>
  <c r="AF490" i="74"/>
  <c r="AD73" i="74"/>
  <c r="AC74" i="74"/>
  <c r="T442" i="74" l="1"/>
  <c r="T443" i="74" s="1"/>
  <c r="T444" i="74" s="1"/>
  <c r="T445" i="74" s="1"/>
  <c r="T446" i="74" s="1"/>
  <c r="T447" i="74" s="1"/>
  <c r="T448" i="74" s="1"/>
  <c r="AG426" i="74"/>
  <c r="AH426" i="74" s="1"/>
  <c r="AI426" i="74" s="1"/>
  <c r="AJ426" i="74" s="1"/>
  <c r="AK426" i="74" s="1"/>
  <c r="AL426" i="74" s="1"/>
  <c r="AM426" i="74" s="1"/>
  <c r="AN426" i="74" s="1"/>
  <c r="AO426" i="74" s="1"/>
  <c r="AP426" i="74" s="1"/>
  <c r="AQ426" i="74" s="1"/>
  <c r="AR426" i="74" s="1"/>
  <c r="AS426" i="74" s="1"/>
  <c r="AT426" i="74" s="1"/>
  <c r="AU426" i="74" s="1"/>
  <c r="AV426" i="74" s="1"/>
  <c r="AW426" i="74" s="1"/>
  <c r="AX426" i="74" s="1"/>
  <c r="AY426" i="74" s="1"/>
  <c r="AZ426" i="74" s="1"/>
  <c r="BA426" i="74" s="1"/>
  <c r="AG420" i="74"/>
  <c r="AH420" i="74" s="1"/>
  <c r="AI420" i="74" s="1"/>
  <c r="AJ420" i="74" s="1"/>
  <c r="AK420" i="74" s="1"/>
  <c r="AL420" i="74" s="1"/>
  <c r="AM420" i="74" s="1"/>
  <c r="AN420" i="74" s="1"/>
  <c r="AO420" i="74" s="1"/>
  <c r="AP420" i="74" s="1"/>
  <c r="AQ420" i="74" s="1"/>
  <c r="AR420" i="74" s="1"/>
  <c r="AS420" i="74" s="1"/>
  <c r="AT420" i="74" s="1"/>
  <c r="AU420" i="74" s="1"/>
  <c r="AV420" i="74" s="1"/>
  <c r="AW420" i="74" s="1"/>
  <c r="AX420" i="74" s="1"/>
  <c r="AY420" i="74" s="1"/>
  <c r="AZ420" i="74" s="1"/>
  <c r="BA420" i="74" s="1"/>
  <c r="AG438" i="74"/>
  <c r="AH438" i="74" s="1"/>
  <c r="AI438" i="74" s="1"/>
  <c r="AJ438" i="74" s="1"/>
  <c r="AK438" i="74" s="1"/>
  <c r="AL438" i="74" s="1"/>
  <c r="AM438" i="74" s="1"/>
  <c r="AN438" i="74" s="1"/>
  <c r="AO438" i="74" s="1"/>
  <c r="AP438" i="74" s="1"/>
  <c r="AQ438" i="74" s="1"/>
  <c r="AR438" i="74" s="1"/>
  <c r="AS438" i="74" s="1"/>
  <c r="AT438" i="74" s="1"/>
  <c r="AU438" i="74" s="1"/>
  <c r="AV438" i="74" s="1"/>
  <c r="AW438" i="74" s="1"/>
  <c r="AX438" i="74" s="1"/>
  <c r="AY438" i="74" s="1"/>
  <c r="AZ438" i="74" s="1"/>
  <c r="BA438" i="74" s="1"/>
  <c r="AG432" i="74"/>
  <c r="AH432" i="74" s="1"/>
  <c r="AI432" i="74" s="1"/>
  <c r="AJ432" i="74" s="1"/>
  <c r="AK432" i="74" s="1"/>
  <c r="AL432" i="74" s="1"/>
  <c r="AM432" i="74" s="1"/>
  <c r="AN432" i="74" s="1"/>
  <c r="AO432" i="74" s="1"/>
  <c r="AP432" i="74" s="1"/>
  <c r="AQ432" i="74" s="1"/>
  <c r="AR432" i="74" s="1"/>
  <c r="AS432" i="74" s="1"/>
  <c r="AT432" i="74" s="1"/>
  <c r="AU432" i="74" s="1"/>
  <c r="AV432" i="74" s="1"/>
  <c r="AW432" i="74" s="1"/>
  <c r="AX432" i="74" s="1"/>
  <c r="AY432" i="74" s="1"/>
  <c r="AZ432" i="74" s="1"/>
  <c r="BA432" i="74" s="1"/>
  <c r="AG444" i="74"/>
  <c r="AH444" i="74" s="1"/>
  <c r="AI444" i="74" s="1"/>
  <c r="AJ444" i="74" s="1"/>
  <c r="AK444" i="74" s="1"/>
  <c r="AL444" i="74" s="1"/>
  <c r="AM444" i="74" s="1"/>
  <c r="AN444" i="74" s="1"/>
  <c r="AO444" i="74" s="1"/>
  <c r="AP444" i="74" s="1"/>
  <c r="AQ444" i="74" s="1"/>
  <c r="AR444" i="74" s="1"/>
  <c r="AS444" i="74" s="1"/>
  <c r="AT444" i="74" s="1"/>
  <c r="AU444" i="74" s="1"/>
  <c r="AV444" i="74" s="1"/>
  <c r="AW444" i="74" s="1"/>
  <c r="AX444" i="74" s="1"/>
  <c r="AY444" i="74" s="1"/>
  <c r="AZ444" i="74" s="1"/>
  <c r="BA444" i="74" s="1"/>
  <c r="AG450" i="74"/>
  <c r="AH450" i="74" s="1"/>
  <c r="AI450" i="74" s="1"/>
  <c r="AJ450" i="74" s="1"/>
  <c r="AK450" i="74" s="1"/>
  <c r="AL450" i="74" s="1"/>
  <c r="AM450" i="74" s="1"/>
  <c r="AN450" i="74" s="1"/>
  <c r="AO450" i="74" s="1"/>
  <c r="AP450" i="74" s="1"/>
  <c r="AQ450" i="74" s="1"/>
  <c r="AR450" i="74" s="1"/>
  <c r="AS450" i="74" s="1"/>
  <c r="AT450" i="74" s="1"/>
  <c r="AU450" i="74" s="1"/>
  <c r="AV450" i="74" s="1"/>
  <c r="AW450" i="74" s="1"/>
  <c r="AX450" i="74" s="1"/>
  <c r="AY450" i="74" s="1"/>
  <c r="AZ450" i="74" s="1"/>
  <c r="BA450" i="74" s="1"/>
  <c r="AF449" i="74"/>
  <c r="AE480" i="74"/>
  <c r="AF481" i="74"/>
  <c r="AE456" i="74"/>
  <c r="AG456" i="74" s="1"/>
  <c r="AH456" i="74" s="1"/>
  <c r="AI456" i="74" s="1"/>
  <c r="AJ456" i="74" s="1"/>
  <c r="AK456" i="74" s="1"/>
  <c r="AL456" i="74" s="1"/>
  <c r="AM456" i="74" s="1"/>
  <c r="AN456" i="74" s="1"/>
  <c r="AO456" i="74" s="1"/>
  <c r="AP456" i="74" s="1"/>
  <c r="AQ456" i="74" s="1"/>
  <c r="AR456" i="74" s="1"/>
  <c r="AS456" i="74" s="1"/>
  <c r="AT456" i="74" s="1"/>
  <c r="AU456" i="74" s="1"/>
  <c r="AV456" i="74" s="1"/>
  <c r="AW456" i="74" s="1"/>
  <c r="AX456" i="74" s="1"/>
  <c r="AY456" i="74" s="1"/>
  <c r="AZ456" i="74" s="1"/>
  <c r="BA456" i="74" s="1"/>
  <c r="AF457" i="74"/>
  <c r="AE496" i="74"/>
  <c r="AE504" i="74"/>
  <c r="AF497" i="74"/>
  <c r="AE488" i="74"/>
  <c r="AF489" i="74"/>
  <c r="AE464" i="74"/>
  <c r="AF465" i="74"/>
  <c r="AE472" i="74"/>
  <c r="AF473" i="74"/>
  <c r="AD74" i="74"/>
  <c r="AC75" i="74"/>
  <c r="T449" i="74" l="1"/>
  <c r="T450" i="74" s="1"/>
  <c r="T451" i="74" s="1"/>
  <c r="T452" i="74" s="1"/>
  <c r="T453" i="74" s="1"/>
  <c r="T454" i="74" s="1"/>
  <c r="T455" i="74" s="1"/>
  <c r="AG457" i="74"/>
  <c r="AH457" i="74" s="1"/>
  <c r="AI457" i="74" s="1"/>
  <c r="AJ457" i="74" s="1"/>
  <c r="AK457" i="74" s="1"/>
  <c r="AL457" i="74" s="1"/>
  <c r="AM457" i="74" s="1"/>
  <c r="AN457" i="74" s="1"/>
  <c r="AO457" i="74" s="1"/>
  <c r="AP457" i="74" s="1"/>
  <c r="AQ457" i="74" s="1"/>
  <c r="AR457" i="74" s="1"/>
  <c r="AS457" i="74" s="1"/>
  <c r="AT457" i="74" s="1"/>
  <c r="AU457" i="74" s="1"/>
  <c r="AV457" i="74" s="1"/>
  <c r="AW457" i="74" s="1"/>
  <c r="AX457" i="74" s="1"/>
  <c r="AY457" i="74" s="1"/>
  <c r="AZ457" i="74" s="1"/>
  <c r="BA457" i="74" s="1"/>
  <c r="AG451" i="74"/>
  <c r="AH451" i="74" s="1"/>
  <c r="AI451" i="74" s="1"/>
  <c r="AJ451" i="74" s="1"/>
  <c r="AK451" i="74" s="1"/>
  <c r="AL451" i="74" s="1"/>
  <c r="AM451" i="74" s="1"/>
  <c r="AN451" i="74" s="1"/>
  <c r="AO451" i="74" s="1"/>
  <c r="AP451" i="74" s="1"/>
  <c r="AQ451" i="74" s="1"/>
  <c r="AR451" i="74" s="1"/>
  <c r="AS451" i="74" s="1"/>
  <c r="AT451" i="74" s="1"/>
  <c r="AU451" i="74" s="1"/>
  <c r="AV451" i="74" s="1"/>
  <c r="AW451" i="74" s="1"/>
  <c r="AX451" i="74" s="1"/>
  <c r="AY451" i="74" s="1"/>
  <c r="AZ451" i="74" s="1"/>
  <c r="BA451" i="74" s="1"/>
  <c r="AG445" i="74"/>
  <c r="AH445" i="74" s="1"/>
  <c r="AI445" i="74" s="1"/>
  <c r="AJ445" i="74" s="1"/>
  <c r="AK445" i="74" s="1"/>
  <c r="AL445" i="74" s="1"/>
  <c r="AM445" i="74" s="1"/>
  <c r="AN445" i="74" s="1"/>
  <c r="AO445" i="74" s="1"/>
  <c r="AP445" i="74" s="1"/>
  <c r="AQ445" i="74" s="1"/>
  <c r="AR445" i="74" s="1"/>
  <c r="AS445" i="74" s="1"/>
  <c r="AT445" i="74" s="1"/>
  <c r="AU445" i="74" s="1"/>
  <c r="AV445" i="74" s="1"/>
  <c r="AW445" i="74" s="1"/>
  <c r="AX445" i="74" s="1"/>
  <c r="AY445" i="74" s="1"/>
  <c r="AZ445" i="74" s="1"/>
  <c r="BA445" i="74" s="1"/>
  <c r="AG433" i="74"/>
  <c r="AH433" i="74" s="1"/>
  <c r="AI433" i="74" s="1"/>
  <c r="AJ433" i="74" s="1"/>
  <c r="AK433" i="74" s="1"/>
  <c r="AL433" i="74" s="1"/>
  <c r="AM433" i="74" s="1"/>
  <c r="AN433" i="74" s="1"/>
  <c r="AO433" i="74" s="1"/>
  <c r="AP433" i="74" s="1"/>
  <c r="AQ433" i="74" s="1"/>
  <c r="AR433" i="74" s="1"/>
  <c r="AS433" i="74" s="1"/>
  <c r="AT433" i="74" s="1"/>
  <c r="AU433" i="74" s="1"/>
  <c r="AV433" i="74" s="1"/>
  <c r="AW433" i="74" s="1"/>
  <c r="AX433" i="74" s="1"/>
  <c r="AY433" i="74" s="1"/>
  <c r="AZ433" i="74" s="1"/>
  <c r="BA433" i="74" s="1"/>
  <c r="AG439" i="74"/>
  <c r="AH439" i="74" s="1"/>
  <c r="AI439" i="74" s="1"/>
  <c r="AJ439" i="74" s="1"/>
  <c r="AK439" i="74" s="1"/>
  <c r="AL439" i="74" s="1"/>
  <c r="AM439" i="74" s="1"/>
  <c r="AN439" i="74" s="1"/>
  <c r="AO439" i="74" s="1"/>
  <c r="AP439" i="74" s="1"/>
  <c r="AQ439" i="74" s="1"/>
  <c r="AR439" i="74" s="1"/>
  <c r="AS439" i="74" s="1"/>
  <c r="AT439" i="74" s="1"/>
  <c r="AU439" i="74" s="1"/>
  <c r="AV439" i="74" s="1"/>
  <c r="AW439" i="74" s="1"/>
  <c r="AX439" i="74" s="1"/>
  <c r="AY439" i="74" s="1"/>
  <c r="AZ439" i="74" s="1"/>
  <c r="BA439" i="74" s="1"/>
  <c r="AG427" i="74"/>
  <c r="AH427" i="74" s="1"/>
  <c r="AI427" i="74" s="1"/>
  <c r="AJ427" i="74" s="1"/>
  <c r="AK427" i="74" s="1"/>
  <c r="AL427" i="74" s="1"/>
  <c r="AM427" i="74" s="1"/>
  <c r="AN427" i="74" s="1"/>
  <c r="AO427" i="74" s="1"/>
  <c r="AP427" i="74" s="1"/>
  <c r="AQ427" i="74" s="1"/>
  <c r="AR427" i="74" s="1"/>
  <c r="AS427" i="74" s="1"/>
  <c r="AT427" i="74" s="1"/>
  <c r="AU427" i="74" s="1"/>
  <c r="AV427" i="74" s="1"/>
  <c r="AW427" i="74" s="1"/>
  <c r="AX427" i="74" s="1"/>
  <c r="AY427" i="74" s="1"/>
  <c r="AZ427" i="74" s="1"/>
  <c r="BA427" i="74" s="1"/>
  <c r="AE471" i="74"/>
  <c r="AF472" i="74"/>
  <c r="AE487" i="74"/>
  <c r="AF488" i="74"/>
  <c r="AE495" i="74"/>
  <c r="AF496" i="74"/>
  <c r="AE479" i="74"/>
  <c r="AF480" i="74"/>
  <c r="AE463" i="74"/>
  <c r="AG463" i="74" s="1"/>
  <c r="AH463" i="74" s="1"/>
  <c r="AI463" i="74" s="1"/>
  <c r="AJ463" i="74" s="1"/>
  <c r="AK463" i="74" s="1"/>
  <c r="AL463" i="74" s="1"/>
  <c r="AM463" i="74" s="1"/>
  <c r="AN463" i="74" s="1"/>
  <c r="AO463" i="74" s="1"/>
  <c r="AP463" i="74" s="1"/>
  <c r="AQ463" i="74" s="1"/>
  <c r="AR463" i="74" s="1"/>
  <c r="AS463" i="74" s="1"/>
  <c r="AT463" i="74" s="1"/>
  <c r="AU463" i="74" s="1"/>
  <c r="AV463" i="74" s="1"/>
  <c r="AW463" i="74" s="1"/>
  <c r="AX463" i="74" s="1"/>
  <c r="AY463" i="74" s="1"/>
  <c r="AZ463" i="74" s="1"/>
  <c r="BA463" i="74" s="1"/>
  <c r="AF464" i="74"/>
  <c r="AE503" i="74"/>
  <c r="AE511" i="74"/>
  <c r="AF504" i="74"/>
  <c r="AF456" i="74"/>
  <c r="AD75" i="74"/>
  <c r="AC76" i="74"/>
  <c r="T456" i="74" l="1"/>
  <c r="T457" i="74" s="1"/>
  <c r="T458" i="74" s="1"/>
  <c r="T459" i="74" s="1"/>
  <c r="T460" i="74" s="1"/>
  <c r="T461" i="74" s="1"/>
  <c r="T462" i="74" s="1"/>
  <c r="AG440" i="74"/>
  <c r="AH440" i="74" s="1"/>
  <c r="AI440" i="74" s="1"/>
  <c r="AJ440" i="74" s="1"/>
  <c r="AK440" i="74" s="1"/>
  <c r="AL440" i="74" s="1"/>
  <c r="AM440" i="74" s="1"/>
  <c r="AN440" i="74" s="1"/>
  <c r="AO440" i="74" s="1"/>
  <c r="AP440" i="74" s="1"/>
  <c r="AQ440" i="74" s="1"/>
  <c r="AR440" i="74" s="1"/>
  <c r="AS440" i="74" s="1"/>
  <c r="AT440" i="74" s="1"/>
  <c r="AU440" i="74" s="1"/>
  <c r="AV440" i="74" s="1"/>
  <c r="AW440" i="74" s="1"/>
  <c r="AX440" i="74" s="1"/>
  <c r="AY440" i="74" s="1"/>
  <c r="AZ440" i="74" s="1"/>
  <c r="BA440" i="74" s="1"/>
  <c r="AG434" i="74"/>
  <c r="AH434" i="74" s="1"/>
  <c r="AI434" i="74" s="1"/>
  <c r="AJ434" i="74" s="1"/>
  <c r="AK434" i="74" s="1"/>
  <c r="AL434" i="74" s="1"/>
  <c r="AM434" i="74" s="1"/>
  <c r="AN434" i="74" s="1"/>
  <c r="AO434" i="74" s="1"/>
  <c r="AP434" i="74" s="1"/>
  <c r="AQ434" i="74" s="1"/>
  <c r="AR434" i="74" s="1"/>
  <c r="AS434" i="74" s="1"/>
  <c r="AT434" i="74" s="1"/>
  <c r="AU434" i="74" s="1"/>
  <c r="AV434" i="74" s="1"/>
  <c r="AW434" i="74" s="1"/>
  <c r="AX434" i="74" s="1"/>
  <c r="AY434" i="74" s="1"/>
  <c r="AZ434" i="74" s="1"/>
  <c r="BA434" i="74" s="1"/>
  <c r="AG446" i="74"/>
  <c r="AH446" i="74" s="1"/>
  <c r="AI446" i="74" s="1"/>
  <c r="AJ446" i="74" s="1"/>
  <c r="AK446" i="74" s="1"/>
  <c r="AL446" i="74" s="1"/>
  <c r="AM446" i="74" s="1"/>
  <c r="AN446" i="74" s="1"/>
  <c r="AO446" i="74" s="1"/>
  <c r="AP446" i="74" s="1"/>
  <c r="AQ446" i="74" s="1"/>
  <c r="AR446" i="74" s="1"/>
  <c r="AS446" i="74" s="1"/>
  <c r="AT446" i="74" s="1"/>
  <c r="AU446" i="74" s="1"/>
  <c r="AV446" i="74" s="1"/>
  <c r="AW446" i="74" s="1"/>
  <c r="AX446" i="74" s="1"/>
  <c r="AY446" i="74" s="1"/>
  <c r="AZ446" i="74" s="1"/>
  <c r="BA446" i="74" s="1"/>
  <c r="AG464" i="74"/>
  <c r="AH464" i="74" s="1"/>
  <c r="AI464" i="74" s="1"/>
  <c r="AJ464" i="74" s="1"/>
  <c r="AK464" i="74" s="1"/>
  <c r="AL464" i="74" s="1"/>
  <c r="AM464" i="74" s="1"/>
  <c r="AN464" i="74" s="1"/>
  <c r="AO464" i="74" s="1"/>
  <c r="AP464" i="74" s="1"/>
  <c r="AQ464" i="74" s="1"/>
  <c r="AR464" i="74" s="1"/>
  <c r="AS464" i="74" s="1"/>
  <c r="AT464" i="74" s="1"/>
  <c r="AU464" i="74" s="1"/>
  <c r="AV464" i="74" s="1"/>
  <c r="AW464" i="74" s="1"/>
  <c r="AX464" i="74" s="1"/>
  <c r="AY464" i="74" s="1"/>
  <c r="AZ464" i="74" s="1"/>
  <c r="BA464" i="74" s="1"/>
  <c r="AG452" i="74"/>
  <c r="AH452" i="74" s="1"/>
  <c r="AI452" i="74" s="1"/>
  <c r="AJ452" i="74" s="1"/>
  <c r="AK452" i="74" s="1"/>
  <c r="AL452" i="74" s="1"/>
  <c r="AM452" i="74" s="1"/>
  <c r="AN452" i="74" s="1"/>
  <c r="AO452" i="74" s="1"/>
  <c r="AP452" i="74" s="1"/>
  <c r="AQ452" i="74" s="1"/>
  <c r="AR452" i="74" s="1"/>
  <c r="AS452" i="74" s="1"/>
  <c r="AT452" i="74" s="1"/>
  <c r="AU452" i="74" s="1"/>
  <c r="AV452" i="74" s="1"/>
  <c r="AW452" i="74" s="1"/>
  <c r="AX452" i="74" s="1"/>
  <c r="AY452" i="74" s="1"/>
  <c r="AZ452" i="74" s="1"/>
  <c r="BA452" i="74" s="1"/>
  <c r="AG458" i="74"/>
  <c r="AH458" i="74" s="1"/>
  <c r="AI458" i="74" s="1"/>
  <c r="AJ458" i="74" s="1"/>
  <c r="AK458" i="74" s="1"/>
  <c r="AL458" i="74" s="1"/>
  <c r="AM458" i="74" s="1"/>
  <c r="AN458" i="74" s="1"/>
  <c r="AO458" i="74" s="1"/>
  <c r="AP458" i="74" s="1"/>
  <c r="AQ458" i="74" s="1"/>
  <c r="AR458" i="74" s="1"/>
  <c r="AS458" i="74" s="1"/>
  <c r="AT458" i="74" s="1"/>
  <c r="AU458" i="74" s="1"/>
  <c r="AV458" i="74" s="1"/>
  <c r="AW458" i="74" s="1"/>
  <c r="AX458" i="74" s="1"/>
  <c r="AY458" i="74" s="1"/>
  <c r="AZ458" i="74" s="1"/>
  <c r="BA458" i="74" s="1"/>
  <c r="AF463" i="74"/>
  <c r="AE494" i="74"/>
  <c r="AF495" i="74"/>
  <c r="AE470" i="74"/>
  <c r="AG470" i="74" s="1"/>
  <c r="AH470" i="74" s="1"/>
  <c r="AI470" i="74" s="1"/>
  <c r="AJ470" i="74" s="1"/>
  <c r="AK470" i="74" s="1"/>
  <c r="AL470" i="74" s="1"/>
  <c r="AM470" i="74" s="1"/>
  <c r="AN470" i="74" s="1"/>
  <c r="AO470" i="74" s="1"/>
  <c r="AP470" i="74" s="1"/>
  <c r="AQ470" i="74" s="1"/>
  <c r="AR470" i="74" s="1"/>
  <c r="AS470" i="74" s="1"/>
  <c r="AT470" i="74" s="1"/>
  <c r="AU470" i="74" s="1"/>
  <c r="AV470" i="74" s="1"/>
  <c r="AW470" i="74" s="1"/>
  <c r="AX470" i="74" s="1"/>
  <c r="AY470" i="74" s="1"/>
  <c r="AZ470" i="74" s="1"/>
  <c r="BA470" i="74" s="1"/>
  <c r="AF471" i="74"/>
  <c r="AE510" i="74"/>
  <c r="AE518" i="74"/>
  <c r="AF511" i="74"/>
  <c r="AE502" i="74"/>
  <c r="AF503" i="74"/>
  <c r="AE478" i="74"/>
  <c r="AF479" i="74"/>
  <c r="AE486" i="74"/>
  <c r="AF487" i="74"/>
  <c r="AD76" i="74"/>
  <c r="AC77" i="74"/>
  <c r="T463" i="74" l="1"/>
  <c r="T464" i="74" s="1"/>
  <c r="T465" i="74" s="1"/>
  <c r="T466" i="74" s="1"/>
  <c r="T467" i="74" s="1"/>
  <c r="T468" i="74" s="1"/>
  <c r="T469" i="74" s="1"/>
  <c r="AG471" i="74"/>
  <c r="AH471" i="74" s="1"/>
  <c r="AI471" i="74" s="1"/>
  <c r="AJ471" i="74" s="1"/>
  <c r="AK471" i="74" s="1"/>
  <c r="AL471" i="74" s="1"/>
  <c r="AM471" i="74" s="1"/>
  <c r="AN471" i="74" s="1"/>
  <c r="AO471" i="74" s="1"/>
  <c r="AP471" i="74" s="1"/>
  <c r="AQ471" i="74" s="1"/>
  <c r="AR471" i="74" s="1"/>
  <c r="AS471" i="74" s="1"/>
  <c r="AT471" i="74" s="1"/>
  <c r="AU471" i="74" s="1"/>
  <c r="AV471" i="74" s="1"/>
  <c r="AW471" i="74" s="1"/>
  <c r="AX471" i="74" s="1"/>
  <c r="AY471" i="74" s="1"/>
  <c r="AZ471" i="74" s="1"/>
  <c r="BA471" i="74" s="1"/>
  <c r="AG459" i="74"/>
  <c r="AH459" i="74" s="1"/>
  <c r="AI459" i="74" s="1"/>
  <c r="AJ459" i="74" s="1"/>
  <c r="AK459" i="74" s="1"/>
  <c r="AL459" i="74" s="1"/>
  <c r="AM459" i="74" s="1"/>
  <c r="AN459" i="74" s="1"/>
  <c r="AO459" i="74" s="1"/>
  <c r="AP459" i="74" s="1"/>
  <c r="AQ459" i="74" s="1"/>
  <c r="AR459" i="74" s="1"/>
  <c r="AS459" i="74" s="1"/>
  <c r="AT459" i="74" s="1"/>
  <c r="AU459" i="74" s="1"/>
  <c r="AV459" i="74" s="1"/>
  <c r="AW459" i="74" s="1"/>
  <c r="AX459" i="74" s="1"/>
  <c r="AY459" i="74" s="1"/>
  <c r="AZ459" i="74" s="1"/>
  <c r="BA459" i="74" s="1"/>
  <c r="AG453" i="74"/>
  <c r="AH453" i="74" s="1"/>
  <c r="AI453" i="74" s="1"/>
  <c r="AJ453" i="74" s="1"/>
  <c r="AK453" i="74" s="1"/>
  <c r="AL453" i="74" s="1"/>
  <c r="AM453" i="74" s="1"/>
  <c r="AN453" i="74" s="1"/>
  <c r="AO453" i="74" s="1"/>
  <c r="AP453" i="74" s="1"/>
  <c r="AQ453" i="74" s="1"/>
  <c r="AR453" i="74" s="1"/>
  <c r="AS453" i="74" s="1"/>
  <c r="AT453" i="74" s="1"/>
  <c r="AU453" i="74" s="1"/>
  <c r="AV453" i="74" s="1"/>
  <c r="AW453" i="74" s="1"/>
  <c r="AX453" i="74" s="1"/>
  <c r="AY453" i="74" s="1"/>
  <c r="AZ453" i="74" s="1"/>
  <c r="BA453" i="74" s="1"/>
  <c r="AG465" i="74"/>
  <c r="AH465" i="74" s="1"/>
  <c r="AI465" i="74" s="1"/>
  <c r="AJ465" i="74" s="1"/>
  <c r="AK465" i="74" s="1"/>
  <c r="AL465" i="74" s="1"/>
  <c r="AM465" i="74" s="1"/>
  <c r="AN465" i="74" s="1"/>
  <c r="AO465" i="74" s="1"/>
  <c r="AP465" i="74" s="1"/>
  <c r="AQ465" i="74" s="1"/>
  <c r="AR465" i="74" s="1"/>
  <c r="AS465" i="74" s="1"/>
  <c r="AT465" i="74" s="1"/>
  <c r="AU465" i="74" s="1"/>
  <c r="AV465" i="74" s="1"/>
  <c r="AW465" i="74" s="1"/>
  <c r="AX465" i="74" s="1"/>
  <c r="AY465" i="74" s="1"/>
  <c r="AZ465" i="74" s="1"/>
  <c r="BA465" i="74" s="1"/>
  <c r="AG447" i="74"/>
  <c r="AH447" i="74" s="1"/>
  <c r="AI447" i="74" s="1"/>
  <c r="AJ447" i="74" s="1"/>
  <c r="AK447" i="74" s="1"/>
  <c r="AL447" i="74" s="1"/>
  <c r="AM447" i="74" s="1"/>
  <c r="AN447" i="74" s="1"/>
  <c r="AO447" i="74" s="1"/>
  <c r="AP447" i="74" s="1"/>
  <c r="AQ447" i="74" s="1"/>
  <c r="AR447" i="74" s="1"/>
  <c r="AS447" i="74" s="1"/>
  <c r="AT447" i="74" s="1"/>
  <c r="AU447" i="74" s="1"/>
  <c r="AV447" i="74" s="1"/>
  <c r="AW447" i="74" s="1"/>
  <c r="AX447" i="74" s="1"/>
  <c r="AY447" i="74" s="1"/>
  <c r="AZ447" i="74" s="1"/>
  <c r="BA447" i="74" s="1"/>
  <c r="AG441" i="74"/>
  <c r="AH441" i="74" s="1"/>
  <c r="AI441" i="74" s="1"/>
  <c r="AJ441" i="74" s="1"/>
  <c r="AK441" i="74" s="1"/>
  <c r="AL441" i="74" s="1"/>
  <c r="AM441" i="74" s="1"/>
  <c r="AN441" i="74" s="1"/>
  <c r="AO441" i="74" s="1"/>
  <c r="AP441" i="74" s="1"/>
  <c r="AQ441" i="74" s="1"/>
  <c r="AR441" i="74" s="1"/>
  <c r="AS441" i="74" s="1"/>
  <c r="AT441" i="74" s="1"/>
  <c r="AU441" i="74" s="1"/>
  <c r="AV441" i="74" s="1"/>
  <c r="AW441" i="74" s="1"/>
  <c r="AX441" i="74" s="1"/>
  <c r="AY441" i="74" s="1"/>
  <c r="AZ441" i="74" s="1"/>
  <c r="BA441" i="74" s="1"/>
  <c r="AE485" i="74"/>
  <c r="AF486" i="74"/>
  <c r="AE501" i="74"/>
  <c r="AF502" i="74"/>
  <c r="AE509" i="74"/>
  <c r="AF510" i="74"/>
  <c r="AE493" i="74"/>
  <c r="AF494" i="74"/>
  <c r="AE477" i="74"/>
  <c r="AG477" i="74" s="1"/>
  <c r="AH477" i="74" s="1"/>
  <c r="AI477" i="74" s="1"/>
  <c r="AJ477" i="74" s="1"/>
  <c r="AK477" i="74" s="1"/>
  <c r="AL477" i="74" s="1"/>
  <c r="AM477" i="74" s="1"/>
  <c r="AN477" i="74" s="1"/>
  <c r="AO477" i="74" s="1"/>
  <c r="AP477" i="74" s="1"/>
  <c r="AQ477" i="74" s="1"/>
  <c r="AR477" i="74" s="1"/>
  <c r="AS477" i="74" s="1"/>
  <c r="AT477" i="74" s="1"/>
  <c r="AU477" i="74" s="1"/>
  <c r="AV477" i="74" s="1"/>
  <c r="AW477" i="74" s="1"/>
  <c r="AX477" i="74" s="1"/>
  <c r="AY477" i="74" s="1"/>
  <c r="AZ477" i="74" s="1"/>
  <c r="BA477" i="74" s="1"/>
  <c r="AF478" i="74"/>
  <c r="AE517" i="74"/>
  <c r="AE525" i="74"/>
  <c r="AF518" i="74"/>
  <c r="AF470" i="74"/>
  <c r="AD77" i="74"/>
  <c r="AC78" i="74"/>
  <c r="T470" i="74" l="1"/>
  <c r="T471" i="74" s="1"/>
  <c r="T472" i="74" s="1"/>
  <c r="T473" i="74" s="1"/>
  <c r="T474" i="74" s="1"/>
  <c r="T475" i="74" s="1"/>
  <c r="T476" i="74" s="1"/>
  <c r="AG448" i="74"/>
  <c r="AH448" i="74" s="1"/>
  <c r="AI448" i="74" s="1"/>
  <c r="AJ448" i="74" s="1"/>
  <c r="AK448" i="74" s="1"/>
  <c r="AL448" i="74" s="1"/>
  <c r="AM448" i="74" s="1"/>
  <c r="AN448" i="74" s="1"/>
  <c r="AO448" i="74" s="1"/>
  <c r="AP448" i="74" s="1"/>
  <c r="AQ448" i="74" s="1"/>
  <c r="AR448" i="74" s="1"/>
  <c r="AS448" i="74" s="1"/>
  <c r="AT448" i="74" s="1"/>
  <c r="AU448" i="74" s="1"/>
  <c r="AV448" i="74" s="1"/>
  <c r="AW448" i="74" s="1"/>
  <c r="AX448" i="74" s="1"/>
  <c r="AY448" i="74" s="1"/>
  <c r="AZ448" i="74" s="1"/>
  <c r="BA448" i="74" s="1"/>
  <c r="AG478" i="74"/>
  <c r="AH478" i="74" s="1"/>
  <c r="AI478" i="74" s="1"/>
  <c r="AJ478" i="74" s="1"/>
  <c r="AK478" i="74" s="1"/>
  <c r="AL478" i="74" s="1"/>
  <c r="AM478" i="74" s="1"/>
  <c r="AN478" i="74" s="1"/>
  <c r="AO478" i="74" s="1"/>
  <c r="AP478" i="74" s="1"/>
  <c r="AQ478" i="74" s="1"/>
  <c r="AR478" i="74" s="1"/>
  <c r="AS478" i="74" s="1"/>
  <c r="AT478" i="74" s="1"/>
  <c r="AU478" i="74" s="1"/>
  <c r="AV478" i="74" s="1"/>
  <c r="AW478" i="74" s="1"/>
  <c r="AX478" i="74" s="1"/>
  <c r="AY478" i="74" s="1"/>
  <c r="AZ478" i="74" s="1"/>
  <c r="BA478" i="74" s="1"/>
  <c r="AG466" i="74"/>
  <c r="AH466" i="74" s="1"/>
  <c r="AI466" i="74" s="1"/>
  <c r="AJ466" i="74" s="1"/>
  <c r="AK466" i="74" s="1"/>
  <c r="AL466" i="74" s="1"/>
  <c r="AM466" i="74" s="1"/>
  <c r="AN466" i="74" s="1"/>
  <c r="AO466" i="74" s="1"/>
  <c r="AP466" i="74" s="1"/>
  <c r="AQ466" i="74" s="1"/>
  <c r="AR466" i="74" s="1"/>
  <c r="AS466" i="74" s="1"/>
  <c r="AT466" i="74" s="1"/>
  <c r="AU466" i="74" s="1"/>
  <c r="AV466" i="74" s="1"/>
  <c r="AW466" i="74" s="1"/>
  <c r="AX466" i="74" s="1"/>
  <c r="AY466" i="74" s="1"/>
  <c r="AZ466" i="74" s="1"/>
  <c r="BA466" i="74" s="1"/>
  <c r="AG454" i="74"/>
  <c r="AH454" i="74" s="1"/>
  <c r="AI454" i="74" s="1"/>
  <c r="AJ454" i="74" s="1"/>
  <c r="AK454" i="74" s="1"/>
  <c r="AL454" i="74" s="1"/>
  <c r="AM454" i="74" s="1"/>
  <c r="AN454" i="74" s="1"/>
  <c r="AO454" i="74" s="1"/>
  <c r="AP454" i="74" s="1"/>
  <c r="AQ454" i="74" s="1"/>
  <c r="AR454" i="74" s="1"/>
  <c r="AS454" i="74" s="1"/>
  <c r="AT454" i="74" s="1"/>
  <c r="AU454" i="74" s="1"/>
  <c r="AV454" i="74" s="1"/>
  <c r="AW454" i="74" s="1"/>
  <c r="AX454" i="74" s="1"/>
  <c r="AY454" i="74" s="1"/>
  <c r="AZ454" i="74" s="1"/>
  <c r="BA454" i="74" s="1"/>
  <c r="AG460" i="74"/>
  <c r="AH460" i="74" s="1"/>
  <c r="AI460" i="74" s="1"/>
  <c r="AJ460" i="74" s="1"/>
  <c r="AK460" i="74" s="1"/>
  <c r="AL460" i="74" s="1"/>
  <c r="AM460" i="74" s="1"/>
  <c r="AN460" i="74" s="1"/>
  <c r="AO460" i="74" s="1"/>
  <c r="AP460" i="74" s="1"/>
  <c r="AQ460" i="74" s="1"/>
  <c r="AR460" i="74" s="1"/>
  <c r="AS460" i="74" s="1"/>
  <c r="AT460" i="74" s="1"/>
  <c r="AU460" i="74" s="1"/>
  <c r="AV460" i="74" s="1"/>
  <c r="AW460" i="74" s="1"/>
  <c r="AX460" i="74" s="1"/>
  <c r="AY460" i="74" s="1"/>
  <c r="AZ460" i="74" s="1"/>
  <c r="BA460" i="74" s="1"/>
  <c r="AG472" i="74"/>
  <c r="AH472" i="74" s="1"/>
  <c r="AI472" i="74" s="1"/>
  <c r="AJ472" i="74" s="1"/>
  <c r="AK472" i="74" s="1"/>
  <c r="AL472" i="74" s="1"/>
  <c r="AM472" i="74" s="1"/>
  <c r="AN472" i="74" s="1"/>
  <c r="AO472" i="74" s="1"/>
  <c r="AP472" i="74" s="1"/>
  <c r="AQ472" i="74" s="1"/>
  <c r="AR472" i="74" s="1"/>
  <c r="AS472" i="74" s="1"/>
  <c r="AT472" i="74" s="1"/>
  <c r="AU472" i="74" s="1"/>
  <c r="AV472" i="74" s="1"/>
  <c r="AW472" i="74" s="1"/>
  <c r="AX472" i="74" s="1"/>
  <c r="AY472" i="74" s="1"/>
  <c r="AZ472" i="74" s="1"/>
  <c r="BA472" i="74" s="1"/>
  <c r="AF477" i="74"/>
  <c r="AE508" i="74"/>
  <c r="AF509" i="74"/>
  <c r="AE484" i="74"/>
  <c r="AG484" i="74" s="1"/>
  <c r="AH484" i="74" s="1"/>
  <c r="AI484" i="74" s="1"/>
  <c r="AJ484" i="74" s="1"/>
  <c r="AK484" i="74" s="1"/>
  <c r="AL484" i="74" s="1"/>
  <c r="AM484" i="74" s="1"/>
  <c r="AN484" i="74" s="1"/>
  <c r="AO484" i="74" s="1"/>
  <c r="AP484" i="74" s="1"/>
  <c r="AQ484" i="74" s="1"/>
  <c r="AR484" i="74" s="1"/>
  <c r="AS484" i="74" s="1"/>
  <c r="AT484" i="74" s="1"/>
  <c r="AU484" i="74" s="1"/>
  <c r="AV484" i="74" s="1"/>
  <c r="AW484" i="74" s="1"/>
  <c r="AX484" i="74" s="1"/>
  <c r="AY484" i="74" s="1"/>
  <c r="AZ484" i="74" s="1"/>
  <c r="BA484" i="74" s="1"/>
  <c r="AF485" i="74"/>
  <c r="AE524" i="74"/>
  <c r="AE532" i="74"/>
  <c r="AF525" i="74"/>
  <c r="AE516" i="74"/>
  <c r="AF517" i="74"/>
  <c r="AE492" i="74"/>
  <c r="AF493" i="74"/>
  <c r="AE500" i="74"/>
  <c r="AF501" i="74"/>
  <c r="AD78" i="74"/>
  <c r="AC79" i="74"/>
  <c r="T477" i="74" l="1"/>
  <c r="T478" i="74" s="1"/>
  <c r="T479" i="74" s="1"/>
  <c r="T480" i="74" s="1"/>
  <c r="T481" i="74" s="1"/>
  <c r="T482" i="74" s="1"/>
  <c r="T483" i="74" s="1"/>
  <c r="AG485" i="74"/>
  <c r="AH485" i="74" s="1"/>
  <c r="AI485" i="74" s="1"/>
  <c r="AJ485" i="74" s="1"/>
  <c r="AK485" i="74" s="1"/>
  <c r="AL485" i="74" s="1"/>
  <c r="AM485" i="74" s="1"/>
  <c r="AN485" i="74" s="1"/>
  <c r="AO485" i="74" s="1"/>
  <c r="AP485" i="74" s="1"/>
  <c r="AQ485" i="74" s="1"/>
  <c r="AR485" i="74" s="1"/>
  <c r="AS485" i="74" s="1"/>
  <c r="AT485" i="74" s="1"/>
  <c r="AU485" i="74" s="1"/>
  <c r="AV485" i="74" s="1"/>
  <c r="AW485" i="74" s="1"/>
  <c r="AX485" i="74" s="1"/>
  <c r="AY485" i="74" s="1"/>
  <c r="AZ485" i="74" s="1"/>
  <c r="BA485" i="74" s="1"/>
  <c r="AG473" i="74"/>
  <c r="AH473" i="74" s="1"/>
  <c r="AI473" i="74" s="1"/>
  <c r="AJ473" i="74" s="1"/>
  <c r="AK473" i="74" s="1"/>
  <c r="AL473" i="74" s="1"/>
  <c r="AM473" i="74" s="1"/>
  <c r="AN473" i="74" s="1"/>
  <c r="AO473" i="74" s="1"/>
  <c r="AP473" i="74" s="1"/>
  <c r="AQ473" i="74" s="1"/>
  <c r="AR473" i="74" s="1"/>
  <c r="AS473" i="74" s="1"/>
  <c r="AT473" i="74" s="1"/>
  <c r="AU473" i="74" s="1"/>
  <c r="AV473" i="74" s="1"/>
  <c r="AW473" i="74" s="1"/>
  <c r="AX473" i="74" s="1"/>
  <c r="AY473" i="74" s="1"/>
  <c r="AZ473" i="74" s="1"/>
  <c r="BA473" i="74" s="1"/>
  <c r="AG461" i="74"/>
  <c r="AH461" i="74" s="1"/>
  <c r="AI461" i="74" s="1"/>
  <c r="AJ461" i="74" s="1"/>
  <c r="AK461" i="74" s="1"/>
  <c r="AL461" i="74" s="1"/>
  <c r="AM461" i="74" s="1"/>
  <c r="AN461" i="74" s="1"/>
  <c r="AO461" i="74" s="1"/>
  <c r="AP461" i="74" s="1"/>
  <c r="AQ461" i="74" s="1"/>
  <c r="AR461" i="74" s="1"/>
  <c r="AS461" i="74" s="1"/>
  <c r="AT461" i="74" s="1"/>
  <c r="AU461" i="74" s="1"/>
  <c r="AV461" i="74" s="1"/>
  <c r="AW461" i="74" s="1"/>
  <c r="AX461" i="74" s="1"/>
  <c r="AY461" i="74" s="1"/>
  <c r="AZ461" i="74" s="1"/>
  <c r="BA461" i="74" s="1"/>
  <c r="AG455" i="74"/>
  <c r="AH455" i="74" s="1"/>
  <c r="AI455" i="74" s="1"/>
  <c r="AJ455" i="74" s="1"/>
  <c r="AK455" i="74" s="1"/>
  <c r="AL455" i="74" s="1"/>
  <c r="AM455" i="74" s="1"/>
  <c r="AN455" i="74" s="1"/>
  <c r="AO455" i="74" s="1"/>
  <c r="AP455" i="74" s="1"/>
  <c r="AQ455" i="74" s="1"/>
  <c r="AR455" i="74" s="1"/>
  <c r="AS455" i="74" s="1"/>
  <c r="AT455" i="74" s="1"/>
  <c r="AU455" i="74" s="1"/>
  <c r="AV455" i="74" s="1"/>
  <c r="AW455" i="74" s="1"/>
  <c r="AX455" i="74" s="1"/>
  <c r="AY455" i="74" s="1"/>
  <c r="AZ455" i="74" s="1"/>
  <c r="BA455" i="74" s="1"/>
  <c r="AG467" i="74"/>
  <c r="AH467" i="74" s="1"/>
  <c r="AI467" i="74" s="1"/>
  <c r="AJ467" i="74" s="1"/>
  <c r="AK467" i="74" s="1"/>
  <c r="AL467" i="74" s="1"/>
  <c r="AM467" i="74" s="1"/>
  <c r="AN467" i="74" s="1"/>
  <c r="AO467" i="74" s="1"/>
  <c r="AP467" i="74" s="1"/>
  <c r="AQ467" i="74" s="1"/>
  <c r="AR467" i="74" s="1"/>
  <c r="AS467" i="74" s="1"/>
  <c r="AT467" i="74" s="1"/>
  <c r="AU467" i="74" s="1"/>
  <c r="AV467" i="74" s="1"/>
  <c r="AW467" i="74" s="1"/>
  <c r="AX467" i="74" s="1"/>
  <c r="AY467" i="74" s="1"/>
  <c r="AZ467" i="74" s="1"/>
  <c r="BA467" i="74" s="1"/>
  <c r="AG479" i="74"/>
  <c r="AH479" i="74" s="1"/>
  <c r="AI479" i="74" s="1"/>
  <c r="AJ479" i="74" s="1"/>
  <c r="AK479" i="74" s="1"/>
  <c r="AL479" i="74" s="1"/>
  <c r="AM479" i="74" s="1"/>
  <c r="AN479" i="74" s="1"/>
  <c r="AO479" i="74" s="1"/>
  <c r="AP479" i="74" s="1"/>
  <c r="AQ479" i="74" s="1"/>
  <c r="AR479" i="74" s="1"/>
  <c r="AS479" i="74" s="1"/>
  <c r="AT479" i="74" s="1"/>
  <c r="AU479" i="74" s="1"/>
  <c r="AV479" i="74" s="1"/>
  <c r="AW479" i="74" s="1"/>
  <c r="AX479" i="74" s="1"/>
  <c r="AY479" i="74" s="1"/>
  <c r="AZ479" i="74" s="1"/>
  <c r="BA479" i="74" s="1"/>
  <c r="AE499" i="74"/>
  <c r="AF500" i="74"/>
  <c r="AE515" i="74"/>
  <c r="AF516" i="74"/>
  <c r="AE523" i="74"/>
  <c r="AF524" i="74"/>
  <c r="AE507" i="74"/>
  <c r="AF508" i="74"/>
  <c r="AE491" i="74"/>
  <c r="AG491" i="74" s="1"/>
  <c r="AH491" i="74" s="1"/>
  <c r="AI491" i="74" s="1"/>
  <c r="AJ491" i="74" s="1"/>
  <c r="AK491" i="74" s="1"/>
  <c r="AL491" i="74" s="1"/>
  <c r="AM491" i="74" s="1"/>
  <c r="AN491" i="74" s="1"/>
  <c r="AO491" i="74" s="1"/>
  <c r="AP491" i="74" s="1"/>
  <c r="AQ491" i="74" s="1"/>
  <c r="AR491" i="74" s="1"/>
  <c r="AS491" i="74" s="1"/>
  <c r="AT491" i="74" s="1"/>
  <c r="AU491" i="74" s="1"/>
  <c r="AV491" i="74" s="1"/>
  <c r="AW491" i="74" s="1"/>
  <c r="AX491" i="74" s="1"/>
  <c r="AY491" i="74" s="1"/>
  <c r="AZ491" i="74" s="1"/>
  <c r="BA491" i="74" s="1"/>
  <c r="AF492" i="74"/>
  <c r="AE531" i="74"/>
  <c r="AE539" i="74"/>
  <c r="AF532" i="74"/>
  <c r="AF484" i="74"/>
  <c r="AD79" i="74"/>
  <c r="AC80" i="74"/>
  <c r="T484" i="74" l="1"/>
  <c r="T485" i="74" s="1"/>
  <c r="T486" i="74" s="1"/>
  <c r="T487" i="74" s="1"/>
  <c r="T488" i="74" s="1"/>
  <c r="T489" i="74" s="1"/>
  <c r="T490" i="74" s="1"/>
  <c r="AG480" i="74"/>
  <c r="AH480" i="74" s="1"/>
  <c r="AI480" i="74" s="1"/>
  <c r="AJ480" i="74" s="1"/>
  <c r="AK480" i="74" s="1"/>
  <c r="AL480" i="74" s="1"/>
  <c r="AM480" i="74" s="1"/>
  <c r="AN480" i="74" s="1"/>
  <c r="AO480" i="74" s="1"/>
  <c r="AP480" i="74" s="1"/>
  <c r="AQ480" i="74" s="1"/>
  <c r="AR480" i="74" s="1"/>
  <c r="AS480" i="74" s="1"/>
  <c r="AT480" i="74" s="1"/>
  <c r="AU480" i="74" s="1"/>
  <c r="AV480" i="74" s="1"/>
  <c r="AW480" i="74" s="1"/>
  <c r="AX480" i="74" s="1"/>
  <c r="AY480" i="74" s="1"/>
  <c r="AZ480" i="74" s="1"/>
  <c r="BA480" i="74" s="1"/>
  <c r="AG468" i="74"/>
  <c r="AH468" i="74" s="1"/>
  <c r="AI468" i="74" s="1"/>
  <c r="AJ468" i="74" s="1"/>
  <c r="AK468" i="74" s="1"/>
  <c r="AL468" i="74" s="1"/>
  <c r="AM468" i="74" s="1"/>
  <c r="AN468" i="74" s="1"/>
  <c r="AO468" i="74" s="1"/>
  <c r="AP468" i="74" s="1"/>
  <c r="AQ468" i="74" s="1"/>
  <c r="AR468" i="74" s="1"/>
  <c r="AS468" i="74" s="1"/>
  <c r="AT468" i="74" s="1"/>
  <c r="AU468" i="74" s="1"/>
  <c r="AV468" i="74" s="1"/>
  <c r="AW468" i="74" s="1"/>
  <c r="AX468" i="74" s="1"/>
  <c r="AY468" i="74" s="1"/>
  <c r="AZ468" i="74" s="1"/>
  <c r="BA468" i="74" s="1"/>
  <c r="AG462" i="74"/>
  <c r="AH462" i="74" s="1"/>
  <c r="AI462" i="74" s="1"/>
  <c r="AJ462" i="74" s="1"/>
  <c r="AK462" i="74" s="1"/>
  <c r="AL462" i="74" s="1"/>
  <c r="AM462" i="74" s="1"/>
  <c r="AN462" i="74" s="1"/>
  <c r="AO462" i="74" s="1"/>
  <c r="AP462" i="74" s="1"/>
  <c r="AQ462" i="74" s="1"/>
  <c r="AR462" i="74" s="1"/>
  <c r="AS462" i="74" s="1"/>
  <c r="AT462" i="74" s="1"/>
  <c r="AU462" i="74" s="1"/>
  <c r="AV462" i="74" s="1"/>
  <c r="AW462" i="74" s="1"/>
  <c r="AX462" i="74" s="1"/>
  <c r="AY462" i="74" s="1"/>
  <c r="AZ462" i="74" s="1"/>
  <c r="BA462" i="74" s="1"/>
  <c r="AG474" i="74"/>
  <c r="AH474" i="74" s="1"/>
  <c r="AI474" i="74" s="1"/>
  <c r="AJ474" i="74" s="1"/>
  <c r="AK474" i="74" s="1"/>
  <c r="AL474" i="74" s="1"/>
  <c r="AM474" i="74" s="1"/>
  <c r="AN474" i="74" s="1"/>
  <c r="AO474" i="74" s="1"/>
  <c r="AP474" i="74" s="1"/>
  <c r="AQ474" i="74" s="1"/>
  <c r="AR474" i="74" s="1"/>
  <c r="AS474" i="74" s="1"/>
  <c r="AT474" i="74" s="1"/>
  <c r="AU474" i="74" s="1"/>
  <c r="AV474" i="74" s="1"/>
  <c r="AW474" i="74" s="1"/>
  <c r="AX474" i="74" s="1"/>
  <c r="AY474" i="74" s="1"/>
  <c r="AZ474" i="74" s="1"/>
  <c r="BA474" i="74" s="1"/>
  <c r="AG486" i="74"/>
  <c r="AH486" i="74" s="1"/>
  <c r="AI486" i="74" s="1"/>
  <c r="AJ486" i="74" s="1"/>
  <c r="AK486" i="74" s="1"/>
  <c r="AL486" i="74" s="1"/>
  <c r="AM486" i="74" s="1"/>
  <c r="AN486" i="74" s="1"/>
  <c r="AO486" i="74" s="1"/>
  <c r="AP486" i="74" s="1"/>
  <c r="AQ486" i="74" s="1"/>
  <c r="AR486" i="74" s="1"/>
  <c r="AS486" i="74" s="1"/>
  <c r="AT486" i="74" s="1"/>
  <c r="AU486" i="74" s="1"/>
  <c r="AV486" i="74" s="1"/>
  <c r="AW486" i="74" s="1"/>
  <c r="AX486" i="74" s="1"/>
  <c r="AY486" i="74" s="1"/>
  <c r="AZ486" i="74" s="1"/>
  <c r="BA486" i="74" s="1"/>
  <c r="AG492" i="74"/>
  <c r="AH492" i="74" s="1"/>
  <c r="AI492" i="74" s="1"/>
  <c r="AJ492" i="74" s="1"/>
  <c r="AK492" i="74" s="1"/>
  <c r="AL492" i="74" s="1"/>
  <c r="AM492" i="74" s="1"/>
  <c r="AN492" i="74" s="1"/>
  <c r="AO492" i="74" s="1"/>
  <c r="AP492" i="74" s="1"/>
  <c r="AQ492" i="74" s="1"/>
  <c r="AR492" i="74" s="1"/>
  <c r="AS492" i="74" s="1"/>
  <c r="AT492" i="74" s="1"/>
  <c r="AU492" i="74" s="1"/>
  <c r="AV492" i="74" s="1"/>
  <c r="AW492" i="74" s="1"/>
  <c r="AX492" i="74" s="1"/>
  <c r="AY492" i="74" s="1"/>
  <c r="AZ492" i="74" s="1"/>
  <c r="BA492" i="74" s="1"/>
  <c r="AF491" i="74"/>
  <c r="AE522" i="74"/>
  <c r="AF523" i="74"/>
  <c r="AE498" i="74"/>
  <c r="AG498" i="74" s="1"/>
  <c r="AH498" i="74" s="1"/>
  <c r="AI498" i="74" s="1"/>
  <c r="AJ498" i="74" s="1"/>
  <c r="AK498" i="74" s="1"/>
  <c r="AL498" i="74" s="1"/>
  <c r="AM498" i="74" s="1"/>
  <c r="AN498" i="74" s="1"/>
  <c r="AO498" i="74" s="1"/>
  <c r="AP498" i="74" s="1"/>
  <c r="AQ498" i="74" s="1"/>
  <c r="AR498" i="74" s="1"/>
  <c r="AS498" i="74" s="1"/>
  <c r="AT498" i="74" s="1"/>
  <c r="AU498" i="74" s="1"/>
  <c r="AV498" i="74" s="1"/>
  <c r="AW498" i="74" s="1"/>
  <c r="AX498" i="74" s="1"/>
  <c r="AY498" i="74" s="1"/>
  <c r="AZ498" i="74" s="1"/>
  <c r="BA498" i="74" s="1"/>
  <c r="AF499" i="74"/>
  <c r="AE538" i="74"/>
  <c r="AE546" i="74"/>
  <c r="AF539" i="74"/>
  <c r="AE530" i="74"/>
  <c r="AF531" i="74"/>
  <c r="AE506" i="74"/>
  <c r="AF507" i="74"/>
  <c r="AE514" i="74"/>
  <c r="AF515" i="74"/>
  <c r="AD80" i="74"/>
  <c r="AC81" i="74"/>
  <c r="T491" i="74" l="1"/>
  <c r="T492" i="74" s="1"/>
  <c r="T493" i="74" s="1"/>
  <c r="T494" i="74" s="1"/>
  <c r="T495" i="74" s="1"/>
  <c r="T496" i="74" s="1"/>
  <c r="T497" i="74" s="1"/>
  <c r="AG499" i="74"/>
  <c r="AH499" i="74" s="1"/>
  <c r="AI499" i="74" s="1"/>
  <c r="AJ499" i="74" s="1"/>
  <c r="AK499" i="74" s="1"/>
  <c r="AL499" i="74" s="1"/>
  <c r="AM499" i="74" s="1"/>
  <c r="AN499" i="74" s="1"/>
  <c r="AO499" i="74" s="1"/>
  <c r="AP499" i="74" s="1"/>
  <c r="AQ499" i="74" s="1"/>
  <c r="AR499" i="74" s="1"/>
  <c r="AS499" i="74" s="1"/>
  <c r="AT499" i="74" s="1"/>
  <c r="AU499" i="74" s="1"/>
  <c r="AV499" i="74" s="1"/>
  <c r="AW499" i="74" s="1"/>
  <c r="AX499" i="74" s="1"/>
  <c r="AY499" i="74" s="1"/>
  <c r="AZ499" i="74" s="1"/>
  <c r="BA499" i="74" s="1"/>
  <c r="AG493" i="74"/>
  <c r="AH493" i="74" s="1"/>
  <c r="AI493" i="74" s="1"/>
  <c r="AJ493" i="74" s="1"/>
  <c r="AK493" i="74" s="1"/>
  <c r="AL493" i="74" s="1"/>
  <c r="AM493" i="74" s="1"/>
  <c r="AN493" i="74" s="1"/>
  <c r="AO493" i="74" s="1"/>
  <c r="AP493" i="74" s="1"/>
  <c r="AQ493" i="74" s="1"/>
  <c r="AR493" i="74" s="1"/>
  <c r="AS493" i="74" s="1"/>
  <c r="AT493" i="74" s="1"/>
  <c r="AU493" i="74" s="1"/>
  <c r="AV493" i="74" s="1"/>
  <c r="AW493" i="74" s="1"/>
  <c r="AX493" i="74" s="1"/>
  <c r="AY493" i="74" s="1"/>
  <c r="AZ493" i="74" s="1"/>
  <c r="BA493" i="74" s="1"/>
  <c r="AG487" i="74"/>
  <c r="AH487" i="74" s="1"/>
  <c r="AI487" i="74" s="1"/>
  <c r="AJ487" i="74" s="1"/>
  <c r="AK487" i="74" s="1"/>
  <c r="AL487" i="74" s="1"/>
  <c r="AM487" i="74" s="1"/>
  <c r="AN487" i="74" s="1"/>
  <c r="AO487" i="74" s="1"/>
  <c r="AP487" i="74" s="1"/>
  <c r="AQ487" i="74" s="1"/>
  <c r="AR487" i="74" s="1"/>
  <c r="AS487" i="74" s="1"/>
  <c r="AT487" i="74" s="1"/>
  <c r="AU487" i="74" s="1"/>
  <c r="AV487" i="74" s="1"/>
  <c r="AW487" i="74" s="1"/>
  <c r="AX487" i="74" s="1"/>
  <c r="AY487" i="74" s="1"/>
  <c r="AZ487" i="74" s="1"/>
  <c r="BA487" i="74" s="1"/>
  <c r="AG475" i="74"/>
  <c r="AH475" i="74" s="1"/>
  <c r="AI475" i="74" s="1"/>
  <c r="AJ475" i="74" s="1"/>
  <c r="AK475" i="74" s="1"/>
  <c r="AL475" i="74" s="1"/>
  <c r="AM475" i="74" s="1"/>
  <c r="AN475" i="74" s="1"/>
  <c r="AO475" i="74" s="1"/>
  <c r="AP475" i="74" s="1"/>
  <c r="AQ475" i="74" s="1"/>
  <c r="AR475" i="74" s="1"/>
  <c r="AS475" i="74" s="1"/>
  <c r="AT475" i="74" s="1"/>
  <c r="AU475" i="74" s="1"/>
  <c r="AV475" i="74" s="1"/>
  <c r="AW475" i="74" s="1"/>
  <c r="AX475" i="74" s="1"/>
  <c r="AY475" i="74" s="1"/>
  <c r="AZ475" i="74" s="1"/>
  <c r="BA475" i="74" s="1"/>
  <c r="AG469" i="74"/>
  <c r="AH469" i="74" s="1"/>
  <c r="AI469" i="74" s="1"/>
  <c r="AJ469" i="74" s="1"/>
  <c r="AK469" i="74" s="1"/>
  <c r="AL469" i="74" s="1"/>
  <c r="AM469" i="74" s="1"/>
  <c r="AN469" i="74" s="1"/>
  <c r="AO469" i="74" s="1"/>
  <c r="AP469" i="74" s="1"/>
  <c r="AQ469" i="74" s="1"/>
  <c r="AR469" i="74" s="1"/>
  <c r="AS469" i="74" s="1"/>
  <c r="AT469" i="74" s="1"/>
  <c r="AU469" i="74" s="1"/>
  <c r="AV469" i="74" s="1"/>
  <c r="AW469" i="74" s="1"/>
  <c r="AX469" i="74" s="1"/>
  <c r="AY469" i="74" s="1"/>
  <c r="AZ469" i="74" s="1"/>
  <c r="BA469" i="74" s="1"/>
  <c r="AG481" i="74"/>
  <c r="AH481" i="74" s="1"/>
  <c r="AI481" i="74" s="1"/>
  <c r="AJ481" i="74" s="1"/>
  <c r="AK481" i="74" s="1"/>
  <c r="AL481" i="74" s="1"/>
  <c r="AM481" i="74" s="1"/>
  <c r="AN481" i="74" s="1"/>
  <c r="AO481" i="74" s="1"/>
  <c r="AP481" i="74" s="1"/>
  <c r="AQ481" i="74" s="1"/>
  <c r="AR481" i="74" s="1"/>
  <c r="AS481" i="74" s="1"/>
  <c r="AT481" i="74" s="1"/>
  <c r="AU481" i="74" s="1"/>
  <c r="AV481" i="74" s="1"/>
  <c r="AW481" i="74" s="1"/>
  <c r="AX481" i="74" s="1"/>
  <c r="AY481" i="74" s="1"/>
  <c r="AZ481" i="74" s="1"/>
  <c r="BA481" i="74" s="1"/>
  <c r="AE513" i="74"/>
  <c r="AF514" i="74"/>
  <c r="AE529" i="74"/>
  <c r="AF530" i="74"/>
  <c r="AE537" i="74"/>
  <c r="AF538" i="74"/>
  <c r="AE521" i="74"/>
  <c r="AF522" i="74"/>
  <c r="AE505" i="74"/>
  <c r="AG505" i="74" s="1"/>
  <c r="AH505" i="74" s="1"/>
  <c r="AI505" i="74" s="1"/>
  <c r="AJ505" i="74" s="1"/>
  <c r="AK505" i="74" s="1"/>
  <c r="AL505" i="74" s="1"/>
  <c r="AM505" i="74" s="1"/>
  <c r="AN505" i="74" s="1"/>
  <c r="AO505" i="74" s="1"/>
  <c r="AP505" i="74" s="1"/>
  <c r="AQ505" i="74" s="1"/>
  <c r="AR505" i="74" s="1"/>
  <c r="AS505" i="74" s="1"/>
  <c r="AT505" i="74" s="1"/>
  <c r="AU505" i="74" s="1"/>
  <c r="AV505" i="74" s="1"/>
  <c r="AW505" i="74" s="1"/>
  <c r="AX505" i="74" s="1"/>
  <c r="AY505" i="74" s="1"/>
  <c r="AZ505" i="74" s="1"/>
  <c r="BA505" i="74" s="1"/>
  <c r="AF506" i="74"/>
  <c r="AE545" i="74"/>
  <c r="AE553" i="74"/>
  <c r="AF546" i="74"/>
  <c r="AF498" i="74"/>
  <c r="AD81" i="74"/>
  <c r="AC82" i="74"/>
  <c r="T498" i="74" l="1"/>
  <c r="T499" i="74" s="1"/>
  <c r="T500" i="74" s="1"/>
  <c r="T501" i="74" s="1"/>
  <c r="T502" i="74" s="1"/>
  <c r="T503" i="74" s="1"/>
  <c r="T504" i="74" s="1"/>
  <c r="AG482" i="74"/>
  <c r="AH482" i="74" s="1"/>
  <c r="AI482" i="74" s="1"/>
  <c r="AJ482" i="74" s="1"/>
  <c r="AK482" i="74" s="1"/>
  <c r="AL482" i="74" s="1"/>
  <c r="AM482" i="74" s="1"/>
  <c r="AN482" i="74" s="1"/>
  <c r="AO482" i="74" s="1"/>
  <c r="AP482" i="74" s="1"/>
  <c r="AQ482" i="74" s="1"/>
  <c r="AR482" i="74" s="1"/>
  <c r="AS482" i="74" s="1"/>
  <c r="AT482" i="74" s="1"/>
  <c r="AU482" i="74" s="1"/>
  <c r="AV482" i="74" s="1"/>
  <c r="AW482" i="74" s="1"/>
  <c r="AX482" i="74" s="1"/>
  <c r="AY482" i="74" s="1"/>
  <c r="AZ482" i="74" s="1"/>
  <c r="BA482" i="74" s="1"/>
  <c r="AG476" i="74"/>
  <c r="AH476" i="74" s="1"/>
  <c r="AI476" i="74" s="1"/>
  <c r="AJ476" i="74" s="1"/>
  <c r="AK476" i="74" s="1"/>
  <c r="AL476" i="74" s="1"/>
  <c r="AM476" i="74" s="1"/>
  <c r="AN476" i="74" s="1"/>
  <c r="AO476" i="74" s="1"/>
  <c r="AP476" i="74" s="1"/>
  <c r="AQ476" i="74" s="1"/>
  <c r="AR476" i="74" s="1"/>
  <c r="AS476" i="74" s="1"/>
  <c r="AT476" i="74" s="1"/>
  <c r="AU476" i="74" s="1"/>
  <c r="AV476" i="74" s="1"/>
  <c r="AW476" i="74" s="1"/>
  <c r="AX476" i="74" s="1"/>
  <c r="AY476" i="74" s="1"/>
  <c r="AZ476" i="74" s="1"/>
  <c r="BA476" i="74" s="1"/>
  <c r="AG488" i="74"/>
  <c r="AH488" i="74" s="1"/>
  <c r="AI488" i="74" s="1"/>
  <c r="AJ488" i="74" s="1"/>
  <c r="AK488" i="74" s="1"/>
  <c r="AL488" i="74" s="1"/>
  <c r="AM488" i="74" s="1"/>
  <c r="AN488" i="74" s="1"/>
  <c r="AO488" i="74" s="1"/>
  <c r="AP488" i="74" s="1"/>
  <c r="AQ488" i="74" s="1"/>
  <c r="AR488" i="74" s="1"/>
  <c r="AS488" i="74" s="1"/>
  <c r="AT488" i="74" s="1"/>
  <c r="AU488" i="74" s="1"/>
  <c r="AV488" i="74" s="1"/>
  <c r="AW488" i="74" s="1"/>
  <c r="AX488" i="74" s="1"/>
  <c r="AY488" i="74" s="1"/>
  <c r="AZ488" i="74" s="1"/>
  <c r="BA488" i="74" s="1"/>
  <c r="AG506" i="74"/>
  <c r="AH506" i="74" s="1"/>
  <c r="AI506" i="74" s="1"/>
  <c r="AJ506" i="74" s="1"/>
  <c r="AK506" i="74" s="1"/>
  <c r="AL506" i="74" s="1"/>
  <c r="AM506" i="74" s="1"/>
  <c r="AN506" i="74" s="1"/>
  <c r="AO506" i="74" s="1"/>
  <c r="AP506" i="74" s="1"/>
  <c r="AQ506" i="74" s="1"/>
  <c r="AR506" i="74" s="1"/>
  <c r="AS506" i="74" s="1"/>
  <c r="AT506" i="74" s="1"/>
  <c r="AU506" i="74" s="1"/>
  <c r="AV506" i="74" s="1"/>
  <c r="AW506" i="74" s="1"/>
  <c r="AX506" i="74" s="1"/>
  <c r="AY506" i="74" s="1"/>
  <c r="AZ506" i="74" s="1"/>
  <c r="BA506" i="74" s="1"/>
  <c r="AG494" i="74"/>
  <c r="AH494" i="74" s="1"/>
  <c r="AI494" i="74" s="1"/>
  <c r="AJ494" i="74" s="1"/>
  <c r="AK494" i="74" s="1"/>
  <c r="AL494" i="74" s="1"/>
  <c r="AM494" i="74" s="1"/>
  <c r="AN494" i="74" s="1"/>
  <c r="AO494" i="74" s="1"/>
  <c r="AP494" i="74" s="1"/>
  <c r="AQ494" i="74" s="1"/>
  <c r="AR494" i="74" s="1"/>
  <c r="AS494" i="74" s="1"/>
  <c r="AT494" i="74" s="1"/>
  <c r="AU494" i="74" s="1"/>
  <c r="AV494" i="74" s="1"/>
  <c r="AW494" i="74" s="1"/>
  <c r="AX494" i="74" s="1"/>
  <c r="AY494" i="74" s="1"/>
  <c r="AZ494" i="74" s="1"/>
  <c r="BA494" i="74" s="1"/>
  <c r="AG500" i="74"/>
  <c r="AH500" i="74" s="1"/>
  <c r="AI500" i="74" s="1"/>
  <c r="AJ500" i="74" s="1"/>
  <c r="AK500" i="74" s="1"/>
  <c r="AL500" i="74" s="1"/>
  <c r="AM500" i="74" s="1"/>
  <c r="AN500" i="74" s="1"/>
  <c r="AO500" i="74" s="1"/>
  <c r="AP500" i="74" s="1"/>
  <c r="AQ500" i="74" s="1"/>
  <c r="AR500" i="74" s="1"/>
  <c r="AS500" i="74" s="1"/>
  <c r="AT500" i="74" s="1"/>
  <c r="AU500" i="74" s="1"/>
  <c r="AV500" i="74" s="1"/>
  <c r="AW500" i="74" s="1"/>
  <c r="AX500" i="74" s="1"/>
  <c r="AY500" i="74" s="1"/>
  <c r="AZ500" i="74" s="1"/>
  <c r="BA500" i="74" s="1"/>
  <c r="AF505" i="74"/>
  <c r="AE536" i="74"/>
  <c r="AF537" i="74"/>
  <c r="AE512" i="74"/>
  <c r="AG512" i="74" s="1"/>
  <c r="AH512" i="74" s="1"/>
  <c r="AI512" i="74" s="1"/>
  <c r="AJ512" i="74" s="1"/>
  <c r="AK512" i="74" s="1"/>
  <c r="AL512" i="74" s="1"/>
  <c r="AM512" i="74" s="1"/>
  <c r="AN512" i="74" s="1"/>
  <c r="AO512" i="74" s="1"/>
  <c r="AP512" i="74" s="1"/>
  <c r="AQ512" i="74" s="1"/>
  <c r="AR512" i="74" s="1"/>
  <c r="AS512" i="74" s="1"/>
  <c r="AT512" i="74" s="1"/>
  <c r="AU512" i="74" s="1"/>
  <c r="AV512" i="74" s="1"/>
  <c r="AW512" i="74" s="1"/>
  <c r="AX512" i="74" s="1"/>
  <c r="AY512" i="74" s="1"/>
  <c r="AZ512" i="74" s="1"/>
  <c r="BA512" i="74" s="1"/>
  <c r="AF513" i="74"/>
  <c r="AE552" i="74"/>
  <c r="AE560" i="74"/>
  <c r="AF553" i="74"/>
  <c r="AE544" i="74"/>
  <c r="AF545" i="74"/>
  <c r="AE520" i="74"/>
  <c r="AF521" i="74"/>
  <c r="AE528" i="74"/>
  <c r="AF529" i="74"/>
  <c r="AD82" i="74"/>
  <c r="AC83" i="74"/>
  <c r="T505" i="74" l="1"/>
  <c r="T506" i="74" s="1"/>
  <c r="T507" i="74" s="1"/>
  <c r="T508" i="74" s="1"/>
  <c r="T509" i="74" s="1"/>
  <c r="T510" i="74" s="1"/>
  <c r="T511" i="74" s="1"/>
  <c r="AG513" i="74"/>
  <c r="AH513" i="74" s="1"/>
  <c r="AI513" i="74" s="1"/>
  <c r="AJ513" i="74" s="1"/>
  <c r="AK513" i="74" s="1"/>
  <c r="AL513" i="74" s="1"/>
  <c r="AM513" i="74" s="1"/>
  <c r="AN513" i="74" s="1"/>
  <c r="AO513" i="74" s="1"/>
  <c r="AP513" i="74" s="1"/>
  <c r="AQ513" i="74" s="1"/>
  <c r="AR513" i="74" s="1"/>
  <c r="AS513" i="74" s="1"/>
  <c r="AT513" i="74" s="1"/>
  <c r="AU513" i="74" s="1"/>
  <c r="AV513" i="74" s="1"/>
  <c r="AW513" i="74" s="1"/>
  <c r="AX513" i="74" s="1"/>
  <c r="AY513" i="74" s="1"/>
  <c r="AZ513" i="74" s="1"/>
  <c r="BA513" i="74" s="1"/>
  <c r="AG501" i="74"/>
  <c r="AH501" i="74" s="1"/>
  <c r="AI501" i="74" s="1"/>
  <c r="AJ501" i="74" s="1"/>
  <c r="AK501" i="74" s="1"/>
  <c r="AL501" i="74" s="1"/>
  <c r="AM501" i="74" s="1"/>
  <c r="AN501" i="74" s="1"/>
  <c r="AO501" i="74" s="1"/>
  <c r="AP501" i="74" s="1"/>
  <c r="AQ501" i="74" s="1"/>
  <c r="AR501" i="74" s="1"/>
  <c r="AS501" i="74" s="1"/>
  <c r="AT501" i="74" s="1"/>
  <c r="AU501" i="74" s="1"/>
  <c r="AV501" i="74" s="1"/>
  <c r="AW501" i="74" s="1"/>
  <c r="AX501" i="74" s="1"/>
  <c r="AY501" i="74" s="1"/>
  <c r="AZ501" i="74" s="1"/>
  <c r="BA501" i="74" s="1"/>
  <c r="AG495" i="74"/>
  <c r="AH495" i="74" s="1"/>
  <c r="AI495" i="74" s="1"/>
  <c r="AJ495" i="74" s="1"/>
  <c r="AK495" i="74" s="1"/>
  <c r="AL495" i="74" s="1"/>
  <c r="AM495" i="74" s="1"/>
  <c r="AN495" i="74" s="1"/>
  <c r="AO495" i="74" s="1"/>
  <c r="AP495" i="74" s="1"/>
  <c r="AQ495" i="74" s="1"/>
  <c r="AR495" i="74" s="1"/>
  <c r="AS495" i="74" s="1"/>
  <c r="AT495" i="74" s="1"/>
  <c r="AU495" i="74" s="1"/>
  <c r="AV495" i="74" s="1"/>
  <c r="AW495" i="74" s="1"/>
  <c r="AX495" i="74" s="1"/>
  <c r="AY495" i="74" s="1"/>
  <c r="AZ495" i="74" s="1"/>
  <c r="BA495" i="74" s="1"/>
  <c r="AG507" i="74"/>
  <c r="AH507" i="74" s="1"/>
  <c r="AI507" i="74" s="1"/>
  <c r="AJ507" i="74" s="1"/>
  <c r="AK507" i="74" s="1"/>
  <c r="AL507" i="74" s="1"/>
  <c r="AM507" i="74" s="1"/>
  <c r="AN507" i="74" s="1"/>
  <c r="AO507" i="74" s="1"/>
  <c r="AP507" i="74" s="1"/>
  <c r="AQ507" i="74" s="1"/>
  <c r="AR507" i="74" s="1"/>
  <c r="AS507" i="74" s="1"/>
  <c r="AT507" i="74" s="1"/>
  <c r="AU507" i="74" s="1"/>
  <c r="AV507" i="74" s="1"/>
  <c r="AW507" i="74" s="1"/>
  <c r="AX507" i="74" s="1"/>
  <c r="AY507" i="74" s="1"/>
  <c r="AZ507" i="74" s="1"/>
  <c r="BA507" i="74" s="1"/>
  <c r="AG489" i="74"/>
  <c r="AH489" i="74" s="1"/>
  <c r="AI489" i="74" s="1"/>
  <c r="AJ489" i="74" s="1"/>
  <c r="AK489" i="74" s="1"/>
  <c r="AL489" i="74" s="1"/>
  <c r="AM489" i="74" s="1"/>
  <c r="AN489" i="74" s="1"/>
  <c r="AO489" i="74" s="1"/>
  <c r="AP489" i="74" s="1"/>
  <c r="AQ489" i="74" s="1"/>
  <c r="AR489" i="74" s="1"/>
  <c r="AS489" i="74" s="1"/>
  <c r="AT489" i="74" s="1"/>
  <c r="AU489" i="74" s="1"/>
  <c r="AV489" i="74" s="1"/>
  <c r="AW489" i="74" s="1"/>
  <c r="AX489" i="74" s="1"/>
  <c r="AY489" i="74" s="1"/>
  <c r="AZ489" i="74" s="1"/>
  <c r="BA489" i="74" s="1"/>
  <c r="AG483" i="74"/>
  <c r="AH483" i="74" s="1"/>
  <c r="AI483" i="74" s="1"/>
  <c r="AJ483" i="74" s="1"/>
  <c r="AK483" i="74" s="1"/>
  <c r="AL483" i="74" s="1"/>
  <c r="AM483" i="74" s="1"/>
  <c r="AN483" i="74" s="1"/>
  <c r="AO483" i="74" s="1"/>
  <c r="AP483" i="74" s="1"/>
  <c r="AQ483" i="74" s="1"/>
  <c r="AR483" i="74" s="1"/>
  <c r="AS483" i="74" s="1"/>
  <c r="AT483" i="74" s="1"/>
  <c r="AU483" i="74" s="1"/>
  <c r="AV483" i="74" s="1"/>
  <c r="AW483" i="74" s="1"/>
  <c r="AX483" i="74" s="1"/>
  <c r="AY483" i="74" s="1"/>
  <c r="AZ483" i="74" s="1"/>
  <c r="BA483" i="74" s="1"/>
  <c r="AE527" i="74"/>
  <c r="AF528" i="74"/>
  <c r="AE543" i="74"/>
  <c r="AF544" i="74"/>
  <c r="AE551" i="74"/>
  <c r="AF552" i="74"/>
  <c r="AE535" i="74"/>
  <c r="AF536" i="74"/>
  <c r="AE519" i="74"/>
  <c r="AG519" i="74" s="1"/>
  <c r="AH519" i="74" s="1"/>
  <c r="AI519" i="74" s="1"/>
  <c r="AJ519" i="74" s="1"/>
  <c r="AK519" i="74" s="1"/>
  <c r="AL519" i="74" s="1"/>
  <c r="AM519" i="74" s="1"/>
  <c r="AN519" i="74" s="1"/>
  <c r="AO519" i="74" s="1"/>
  <c r="AP519" i="74" s="1"/>
  <c r="AQ519" i="74" s="1"/>
  <c r="AR519" i="74" s="1"/>
  <c r="AS519" i="74" s="1"/>
  <c r="AT519" i="74" s="1"/>
  <c r="AU519" i="74" s="1"/>
  <c r="AV519" i="74" s="1"/>
  <c r="AW519" i="74" s="1"/>
  <c r="AX519" i="74" s="1"/>
  <c r="AY519" i="74" s="1"/>
  <c r="AZ519" i="74" s="1"/>
  <c r="BA519" i="74" s="1"/>
  <c r="AF520" i="74"/>
  <c r="AE559" i="74"/>
  <c r="AE567" i="74"/>
  <c r="AF560" i="74"/>
  <c r="AF512" i="74"/>
  <c r="AD83" i="74"/>
  <c r="AC84" i="74"/>
  <c r="T512" i="74" l="1"/>
  <c r="T513" i="74" s="1"/>
  <c r="T514" i="74" s="1"/>
  <c r="T515" i="74" s="1"/>
  <c r="T516" i="74" s="1"/>
  <c r="T517" i="74" s="1"/>
  <c r="T518" i="74" s="1"/>
  <c r="AG490" i="74"/>
  <c r="AH490" i="74" s="1"/>
  <c r="AI490" i="74" s="1"/>
  <c r="AJ490" i="74" s="1"/>
  <c r="AK490" i="74" s="1"/>
  <c r="AL490" i="74" s="1"/>
  <c r="AM490" i="74" s="1"/>
  <c r="AN490" i="74" s="1"/>
  <c r="AO490" i="74" s="1"/>
  <c r="AP490" i="74" s="1"/>
  <c r="AQ490" i="74" s="1"/>
  <c r="AR490" i="74" s="1"/>
  <c r="AS490" i="74" s="1"/>
  <c r="AT490" i="74" s="1"/>
  <c r="AU490" i="74" s="1"/>
  <c r="AV490" i="74" s="1"/>
  <c r="AW490" i="74" s="1"/>
  <c r="AX490" i="74" s="1"/>
  <c r="AY490" i="74" s="1"/>
  <c r="AZ490" i="74" s="1"/>
  <c r="BA490" i="74" s="1"/>
  <c r="AG520" i="74"/>
  <c r="AH520" i="74" s="1"/>
  <c r="AI520" i="74" s="1"/>
  <c r="AJ520" i="74" s="1"/>
  <c r="AK520" i="74" s="1"/>
  <c r="AL520" i="74" s="1"/>
  <c r="AM520" i="74" s="1"/>
  <c r="AN520" i="74" s="1"/>
  <c r="AO520" i="74" s="1"/>
  <c r="AP520" i="74" s="1"/>
  <c r="AQ520" i="74" s="1"/>
  <c r="AR520" i="74" s="1"/>
  <c r="AS520" i="74" s="1"/>
  <c r="AT520" i="74" s="1"/>
  <c r="AU520" i="74" s="1"/>
  <c r="AV520" i="74" s="1"/>
  <c r="AW520" i="74" s="1"/>
  <c r="AX520" i="74" s="1"/>
  <c r="AY520" i="74" s="1"/>
  <c r="AZ520" i="74" s="1"/>
  <c r="BA520" i="74" s="1"/>
  <c r="AG508" i="74"/>
  <c r="AH508" i="74" s="1"/>
  <c r="AI508" i="74" s="1"/>
  <c r="AJ508" i="74" s="1"/>
  <c r="AK508" i="74" s="1"/>
  <c r="AL508" i="74" s="1"/>
  <c r="AM508" i="74" s="1"/>
  <c r="AN508" i="74" s="1"/>
  <c r="AO508" i="74" s="1"/>
  <c r="AP508" i="74" s="1"/>
  <c r="AQ508" i="74" s="1"/>
  <c r="AR508" i="74" s="1"/>
  <c r="AS508" i="74" s="1"/>
  <c r="AT508" i="74" s="1"/>
  <c r="AU508" i="74" s="1"/>
  <c r="AV508" i="74" s="1"/>
  <c r="AW508" i="74" s="1"/>
  <c r="AX508" i="74" s="1"/>
  <c r="AY508" i="74" s="1"/>
  <c r="AZ508" i="74" s="1"/>
  <c r="BA508" i="74" s="1"/>
  <c r="AG496" i="74"/>
  <c r="AH496" i="74" s="1"/>
  <c r="AI496" i="74" s="1"/>
  <c r="AJ496" i="74" s="1"/>
  <c r="AK496" i="74" s="1"/>
  <c r="AL496" i="74" s="1"/>
  <c r="AM496" i="74" s="1"/>
  <c r="AN496" i="74" s="1"/>
  <c r="AO496" i="74" s="1"/>
  <c r="AP496" i="74" s="1"/>
  <c r="AQ496" i="74" s="1"/>
  <c r="AR496" i="74" s="1"/>
  <c r="AS496" i="74" s="1"/>
  <c r="AT496" i="74" s="1"/>
  <c r="AU496" i="74" s="1"/>
  <c r="AV496" i="74" s="1"/>
  <c r="AW496" i="74" s="1"/>
  <c r="AX496" i="74" s="1"/>
  <c r="AY496" i="74" s="1"/>
  <c r="AZ496" i="74" s="1"/>
  <c r="BA496" i="74" s="1"/>
  <c r="AG502" i="74"/>
  <c r="AH502" i="74" s="1"/>
  <c r="AI502" i="74" s="1"/>
  <c r="AJ502" i="74" s="1"/>
  <c r="AK502" i="74" s="1"/>
  <c r="AL502" i="74" s="1"/>
  <c r="AM502" i="74" s="1"/>
  <c r="AN502" i="74" s="1"/>
  <c r="AO502" i="74" s="1"/>
  <c r="AP502" i="74" s="1"/>
  <c r="AQ502" i="74" s="1"/>
  <c r="AR502" i="74" s="1"/>
  <c r="AS502" i="74" s="1"/>
  <c r="AT502" i="74" s="1"/>
  <c r="AU502" i="74" s="1"/>
  <c r="AV502" i="74" s="1"/>
  <c r="AW502" i="74" s="1"/>
  <c r="AX502" i="74" s="1"/>
  <c r="AY502" i="74" s="1"/>
  <c r="AZ502" i="74" s="1"/>
  <c r="BA502" i="74" s="1"/>
  <c r="AG514" i="74"/>
  <c r="AH514" i="74" s="1"/>
  <c r="AI514" i="74" s="1"/>
  <c r="AJ514" i="74" s="1"/>
  <c r="AK514" i="74" s="1"/>
  <c r="AL514" i="74" s="1"/>
  <c r="AM514" i="74" s="1"/>
  <c r="AN514" i="74" s="1"/>
  <c r="AO514" i="74" s="1"/>
  <c r="AP514" i="74" s="1"/>
  <c r="AQ514" i="74" s="1"/>
  <c r="AR514" i="74" s="1"/>
  <c r="AS514" i="74" s="1"/>
  <c r="AT514" i="74" s="1"/>
  <c r="AU514" i="74" s="1"/>
  <c r="AV514" i="74" s="1"/>
  <c r="AW514" i="74" s="1"/>
  <c r="AX514" i="74" s="1"/>
  <c r="AY514" i="74" s="1"/>
  <c r="AZ514" i="74" s="1"/>
  <c r="BA514" i="74" s="1"/>
  <c r="AF519" i="74"/>
  <c r="AE550" i="74"/>
  <c r="AF551" i="74"/>
  <c r="AE526" i="74"/>
  <c r="AG526" i="74" s="1"/>
  <c r="AH526" i="74" s="1"/>
  <c r="AI526" i="74" s="1"/>
  <c r="AJ526" i="74" s="1"/>
  <c r="AK526" i="74" s="1"/>
  <c r="AL526" i="74" s="1"/>
  <c r="AM526" i="74" s="1"/>
  <c r="AN526" i="74" s="1"/>
  <c r="AO526" i="74" s="1"/>
  <c r="AP526" i="74" s="1"/>
  <c r="AQ526" i="74" s="1"/>
  <c r="AR526" i="74" s="1"/>
  <c r="AS526" i="74" s="1"/>
  <c r="AT526" i="74" s="1"/>
  <c r="AU526" i="74" s="1"/>
  <c r="AV526" i="74" s="1"/>
  <c r="AW526" i="74" s="1"/>
  <c r="AX526" i="74" s="1"/>
  <c r="AY526" i="74" s="1"/>
  <c r="AZ526" i="74" s="1"/>
  <c r="BA526" i="74" s="1"/>
  <c r="AF527" i="74"/>
  <c r="AE566" i="74"/>
  <c r="AE574" i="74"/>
  <c r="AF567" i="74"/>
  <c r="AE558" i="74"/>
  <c r="AF559" i="74"/>
  <c r="AE534" i="74"/>
  <c r="AF535" i="74"/>
  <c r="AE542" i="74"/>
  <c r="AF543" i="74"/>
  <c r="AD84" i="74"/>
  <c r="AC85" i="74"/>
  <c r="T519" i="74" l="1"/>
  <c r="T520" i="74" s="1"/>
  <c r="T521" i="74" s="1"/>
  <c r="T522" i="74" s="1"/>
  <c r="T523" i="74" s="1"/>
  <c r="T524" i="74" s="1"/>
  <c r="T525" i="74" s="1"/>
  <c r="AG527" i="74"/>
  <c r="AH527" i="74" s="1"/>
  <c r="AI527" i="74" s="1"/>
  <c r="AJ527" i="74" s="1"/>
  <c r="AK527" i="74" s="1"/>
  <c r="AL527" i="74" s="1"/>
  <c r="AM527" i="74" s="1"/>
  <c r="AN527" i="74" s="1"/>
  <c r="AO527" i="74" s="1"/>
  <c r="AP527" i="74" s="1"/>
  <c r="AQ527" i="74" s="1"/>
  <c r="AR527" i="74" s="1"/>
  <c r="AS527" i="74" s="1"/>
  <c r="AT527" i="74" s="1"/>
  <c r="AU527" i="74" s="1"/>
  <c r="AV527" i="74" s="1"/>
  <c r="AW527" i="74" s="1"/>
  <c r="AX527" i="74" s="1"/>
  <c r="AY527" i="74" s="1"/>
  <c r="AZ527" i="74" s="1"/>
  <c r="BA527" i="74" s="1"/>
  <c r="AG515" i="74"/>
  <c r="AH515" i="74" s="1"/>
  <c r="AI515" i="74" s="1"/>
  <c r="AJ515" i="74" s="1"/>
  <c r="AK515" i="74" s="1"/>
  <c r="AL515" i="74" s="1"/>
  <c r="AM515" i="74" s="1"/>
  <c r="AN515" i="74" s="1"/>
  <c r="AO515" i="74" s="1"/>
  <c r="AP515" i="74" s="1"/>
  <c r="AQ515" i="74" s="1"/>
  <c r="AR515" i="74" s="1"/>
  <c r="AS515" i="74" s="1"/>
  <c r="AT515" i="74" s="1"/>
  <c r="AU515" i="74" s="1"/>
  <c r="AV515" i="74" s="1"/>
  <c r="AW515" i="74" s="1"/>
  <c r="AX515" i="74" s="1"/>
  <c r="AY515" i="74" s="1"/>
  <c r="AZ515" i="74" s="1"/>
  <c r="BA515" i="74" s="1"/>
  <c r="AG503" i="74"/>
  <c r="AH503" i="74" s="1"/>
  <c r="AI503" i="74" s="1"/>
  <c r="AJ503" i="74" s="1"/>
  <c r="AK503" i="74" s="1"/>
  <c r="AL503" i="74" s="1"/>
  <c r="AM503" i="74" s="1"/>
  <c r="AN503" i="74" s="1"/>
  <c r="AO503" i="74" s="1"/>
  <c r="AP503" i="74" s="1"/>
  <c r="AQ503" i="74" s="1"/>
  <c r="AR503" i="74" s="1"/>
  <c r="AS503" i="74" s="1"/>
  <c r="AT503" i="74" s="1"/>
  <c r="AU503" i="74" s="1"/>
  <c r="AV503" i="74" s="1"/>
  <c r="AW503" i="74" s="1"/>
  <c r="AX503" i="74" s="1"/>
  <c r="AY503" i="74" s="1"/>
  <c r="AZ503" i="74" s="1"/>
  <c r="BA503" i="74" s="1"/>
  <c r="AG497" i="74"/>
  <c r="AH497" i="74" s="1"/>
  <c r="AI497" i="74" s="1"/>
  <c r="AJ497" i="74" s="1"/>
  <c r="AK497" i="74" s="1"/>
  <c r="AL497" i="74" s="1"/>
  <c r="AM497" i="74" s="1"/>
  <c r="AN497" i="74" s="1"/>
  <c r="AO497" i="74" s="1"/>
  <c r="AP497" i="74" s="1"/>
  <c r="AQ497" i="74" s="1"/>
  <c r="AR497" i="74" s="1"/>
  <c r="AS497" i="74" s="1"/>
  <c r="AT497" i="74" s="1"/>
  <c r="AU497" i="74" s="1"/>
  <c r="AV497" i="74" s="1"/>
  <c r="AW497" i="74" s="1"/>
  <c r="AX497" i="74" s="1"/>
  <c r="AY497" i="74" s="1"/>
  <c r="AZ497" i="74" s="1"/>
  <c r="BA497" i="74" s="1"/>
  <c r="AG509" i="74"/>
  <c r="AH509" i="74" s="1"/>
  <c r="AI509" i="74" s="1"/>
  <c r="AJ509" i="74" s="1"/>
  <c r="AK509" i="74" s="1"/>
  <c r="AL509" i="74" s="1"/>
  <c r="AM509" i="74" s="1"/>
  <c r="AN509" i="74" s="1"/>
  <c r="AO509" i="74" s="1"/>
  <c r="AP509" i="74" s="1"/>
  <c r="AQ509" i="74" s="1"/>
  <c r="AR509" i="74" s="1"/>
  <c r="AS509" i="74" s="1"/>
  <c r="AT509" i="74" s="1"/>
  <c r="AU509" i="74" s="1"/>
  <c r="AV509" i="74" s="1"/>
  <c r="AW509" i="74" s="1"/>
  <c r="AX509" i="74" s="1"/>
  <c r="AY509" i="74" s="1"/>
  <c r="AZ509" i="74" s="1"/>
  <c r="BA509" i="74" s="1"/>
  <c r="AG521" i="74"/>
  <c r="AH521" i="74" s="1"/>
  <c r="AI521" i="74" s="1"/>
  <c r="AJ521" i="74" s="1"/>
  <c r="AK521" i="74" s="1"/>
  <c r="AL521" i="74" s="1"/>
  <c r="AM521" i="74" s="1"/>
  <c r="AN521" i="74" s="1"/>
  <c r="AO521" i="74" s="1"/>
  <c r="AP521" i="74" s="1"/>
  <c r="AQ521" i="74" s="1"/>
  <c r="AR521" i="74" s="1"/>
  <c r="AS521" i="74" s="1"/>
  <c r="AT521" i="74" s="1"/>
  <c r="AU521" i="74" s="1"/>
  <c r="AV521" i="74" s="1"/>
  <c r="AW521" i="74" s="1"/>
  <c r="AX521" i="74" s="1"/>
  <c r="AY521" i="74" s="1"/>
  <c r="AZ521" i="74" s="1"/>
  <c r="BA521" i="74" s="1"/>
  <c r="AE541" i="74"/>
  <c r="AF542" i="74"/>
  <c r="AE557" i="74"/>
  <c r="AF558" i="74"/>
  <c r="AE565" i="74"/>
  <c r="AF566" i="74"/>
  <c r="AE549" i="74"/>
  <c r="AF550" i="74"/>
  <c r="AE533" i="74"/>
  <c r="AG533" i="74" s="1"/>
  <c r="AH533" i="74" s="1"/>
  <c r="AI533" i="74" s="1"/>
  <c r="AJ533" i="74" s="1"/>
  <c r="AK533" i="74" s="1"/>
  <c r="AL533" i="74" s="1"/>
  <c r="AM533" i="74" s="1"/>
  <c r="AN533" i="74" s="1"/>
  <c r="AO533" i="74" s="1"/>
  <c r="AP533" i="74" s="1"/>
  <c r="AQ533" i="74" s="1"/>
  <c r="AR533" i="74" s="1"/>
  <c r="AS533" i="74" s="1"/>
  <c r="AT533" i="74" s="1"/>
  <c r="AU533" i="74" s="1"/>
  <c r="AV533" i="74" s="1"/>
  <c r="AW533" i="74" s="1"/>
  <c r="AX533" i="74" s="1"/>
  <c r="AY533" i="74" s="1"/>
  <c r="AZ533" i="74" s="1"/>
  <c r="BA533" i="74" s="1"/>
  <c r="AF534" i="74"/>
  <c r="AE573" i="74"/>
  <c r="AE581" i="74"/>
  <c r="AF574" i="74"/>
  <c r="AF526" i="74"/>
  <c r="AD85" i="74"/>
  <c r="AC86" i="74"/>
  <c r="T526" i="74" l="1"/>
  <c r="T527" i="74" s="1"/>
  <c r="T528" i="74" s="1"/>
  <c r="T529" i="74" s="1"/>
  <c r="T530" i="74" s="1"/>
  <c r="T531" i="74" s="1"/>
  <c r="T532" i="74" s="1"/>
  <c r="AG534" i="74"/>
  <c r="AH534" i="74" s="1"/>
  <c r="AI534" i="74" s="1"/>
  <c r="AJ534" i="74" s="1"/>
  <c r="AK534" i="74" s="1"/>
  <c r="AL534" i="74" s="1"/>
  <c r="AM534" i="74" s="1"/>
  <c r="AN534" i="74" s="1"/>
  <c r="AO534" i="74" s="1"/>
  <c r="AP534" i="74" s="1"/>
  <c r="AQ534" i="74" s="1"/>
  <c r="AR534" i="74" s="1"/>
  <c r="AS534" i="74" s="1"/>
  <c r="AT534" i="74" s="1"/>
  <c r="AU534" i="74" s="1"/>
  <c r="AV534" i="74" s="1"/>
  <c r="AW534" i="74" s="1"/>
  <c r="AX534" i="74" s="1"/>
  <c r="AY534" i="74" s="1"/>
  <c r="AZ534" i="74" s="1"/>
  <c r="BA534" i="74" s="1"/>
  <c r="AG522" i="74"/>
  <c r="AH522" i="74" s="1"/>
  <c r="AI522" i="74" s="1"/>
  <c r="AJ522" i="74" s="1"/>
  <c r="AK522" i="74" s="1"/>
  <c r="AL522" i="74" s="1"/>
  <c r="AM522" i="74" s="1"/>
  <c r="AN522" i="74" s="1"/>
  <c r="AO522" i="74" s="1"/>
  <c r="AP522" i="74" s="1"/>
  <c r="AQ522" i="74" s="1"/>
  <c r="AR522" i="74" s="1"/>
  <c r="AS522" i="74" s="1"/>
  <c r="AT522" i="74" s="1"/>
  <c r="AU522" i="74" s="1"/>
  <c r="AV522" i="74" s="1"/>
  <c r="AW522" i="74" s="1"/>
  <c r="AX522" i="74" s="1"/>
  <c r="AY522" i="74" s="1"/>
  <c r="AZ522" i="74" s="1"/>
  <c r="BA522" i="74" s="1"/>
  <c r="AG510" i="74"/>
  <c r="AH510" i="74" s="1"/>
  <c r="AI510" i="74" s="1"/>
  <c r="AJ510" i="74" s="1"/>
  <c r="AK510" i="74" s="1"/>
  <c r="AL510" i="74" s="1"/>
  <c r="AM510" i="74" s="1"/>
  <c r="AN510" i="74" s="1"/>
  <c r="AO510" i="74" s="1"/>
  <c r="AP510" i="74" s="1"/>
  <c r="AQ510" i="74" s="1"/>
  <c r="AR510" i="74" s="1"/>
  <c r="AS510" i="74" s="1"/>
  <c r="AT510" i="74" s="1"/>
  <c r="AU510" i="74" s="1"/>
  <c r="AV510" i="74" s="1"/>
  <c r="AW510" i="74" s="1"/>
  <c r="AX510" i="74" s="1"/>
  <c r="AY510" i="74" s="1"/>
  <c r="AZ510" i="74" s="1"/>
  <c r="BA510" i="74" s="1"/>
  <c r="AG504" i="74"/>
  <c r="AH504" i="74" s="1"/>
  <c r="AI504" i="74" s="1"/>
  <c r="AJ504" i="74" s="1"/>
  <c r="AK504" i="74" s="1"/>
  <c r="AL504" i="74" s="1"/>
  <c r="AM504" i="74" s="1"/>
  <c r="AN504" i="74" s="1"/>
  <c r="AO504" i="74" s="1"/>
  <c r="AP504" i="74" s="1"/>
  <c r="AQ504" i="74" s="1"/>
  <c r="AR504" i="74" s="1"/>
  <c r="AS504" i="74" s="1"/>
  <c r="AT504" i="74" s="1"/>
  <c r="AU504" i="74" s="1"/>
  <c r="AV504" i="74" s="1"/>
  <c r="AW504" i="74" s="1"/>
  <c r="AX504" i="74" s="1"/>
  <c r="AY504" i="74" s="1"/>
  <c r="AZ504" i="74" s="1"/>
  <c r="BA504" i="74" s="1"/>
  <c r="AG516" i="74"/>
  <c r="AH516" i="74" s="1"/>
  <c r="AI516" i="74" s="1"/>
  <c r="AJ516" i="74" s="1"/>
  <c r="AK516" i="74" s="1"/>
  <c r="AL516" i="74" s="1"/>
  <c r="AM516" i="74" s="1"/>
  <c r="AN516" i="74" s="1"/>
  <c r="AO516" i="74" s="1"/>
  <c r="AP516" i="74" s="1"/>
  <c r="AQ516" i="74" s="1"/>
  <c r="AR516" i="74" s="1"/>
  <c r="AS516" i="74" s="1"/>
  <c r="AT516" i="74" s="1"/>
  <c r="AU516" i="74" s="1"/>
  <c r="AV516" i="74" s="1"/>
  <c r="AW516" i="74" s="1"/>
  <c r="AX516" i="74" s="1"/>
  <c r="AY516" i="74" s="1"/>
  <c r="AZ516" i="74" s="1"/>
  <c r="BA516" i="74" s="1"/>
  <c r="AG528" i="74"/>
  <c r="AH528" i="74" s="1"/>
  <c r="AI528" i="74" s="1"/>
  <c r="AJ528" i="74" s="1"/>
  <c r="AK528" i="74" s="1"/>
  <c r="AL528" i="74" s="1"/>
  <c r="AM528" i="74" s="1"/>
  <c r="AN528" i="74" s="1"/>
  <c r="AO528" i="74" s="1"/>
  <c r="AP528" i="74" s="1"/>
  <c r="AQ528" i="74" s="1"/>
  <c r="AR528" i="74" s="1"/>
  <c r="AS528" i="74" s="1"/>
  <c r="AT528" i="74" s="1"/>
  <c r="AU528" i="74" s="1"/>
  <c r="AV528" i="74" s="1"/>
  <c r="AW528" i="74" s="1"/>
  <c r="AX528" i="74" s="1"/>
  <c r="AY528" i="74" s="1"/>
  <c r="AZ528" i="74" s="1"/>
  <c r="BA528" i="74" s="1"/>
  <c r="AF533" i="74"/>
  <c r="AE564" i="74"/>
  <c r="AF565" i="74"/>
  <c r="AE540" i="74"/>
  <c r="AG540" i="74" s="1"/>
  <c r="AH540" i="74" s="1"/>
  <c r="AI540" i="74" s="1"/>
  <c r="AJ540" i="74" s="1"/>
  <c r="AK540" i="74" s="1"/>
  <c r="AL540" i="74" s="1"/>
  <c r="AM540" i="74" s="1"/>
  <c r="AN540" i="74" s="1"/>
  <c r="AO540" i="74" s="1"/>
  <c r="AP540" i="74" s="1"/>
  <c r="AQ540" i="74" s="1"/>
  <c r="AR540" i="74" s="1"/>
  <c r="AS540" i="74" s="1"/>
  <c r="AT540" i="74" s="1"/>
  <c r="AU540" i="74" s="1"/>
  <c r="AV540" i="74" s="1"/>
  <c r="AW540" i="74" s="1"/>
  <c r="AX540" i="74" s="1"/>
  <c r="AY540" i="74" s="1"/>
  <c r="AZ540" i="74" s="1"/>
  <c r="BA540" i="74" s="1"/>
  <c r="AF541" i="74"/>
  <c r="AE580" i="74"/>
  <c r="AE588" i="74"/>
  <c r="AF581" i="74"/>
  <c r="AE572" i="74"/>
  <c r="AF573" i="74"/>
  <c r="AE548" i="74"/>
  <c r="AF549" i="74"/>
  <c r="AE556" i="74"/>
  <c r="AF557" i="74"/>
  <c r="AD86" i="74"/>
  <c r="AC87" i="74"/>
  <c r="T533" i="74" l="1"/>
  <c r="T534" i="74" s="1"/>
  <c r="T535" i="74" s="1"/>
  <c r="T536" i="74" s="1"/>
  <c r="T537" i="74" s="1"/>
  <c r="T538" i="74" s="1"/>
  <c r="T539" i="74" s="1"/>
  <c r="AG541" i="74"/>
  <c r="AH541" i="74" s="1"/>
  <c r="AI541" i="74" s="1"/>
  <c r="AJ541" i="74" s="1"/>
  <c r="AK541" i="74" s="1"/>
  <c r="AL541" i="74" s="1"/>
  <c r="AM541" i="74" s="1"/>
  <c r="AN541" i="74" s="1"/>
  <c r="AO541" i="74" s="1"/>
  <c r="AP541" i="74" s="1"/>
  <c r="AQ541" i="74" s="1"/>
  <c r="AR541" i="74" s="1"/>
  <c r="AS541" i="74" s="1"/>
  <c r="AT541" i="74" s="1"/>
  <c r="AU541" i="74" s="1"/>
  <c r="AV541" i="74" s="1"/>
  <c r="AW541" i="74" s="1"/>
  <c r="AX541" i="74" s="1"/>
  <c r="AY541" i="74" s="1"/>
  <c r="AZ541" i="74" s="1"/>
  <c r="BA541" i="74" s="1"/>
  <c r="AG529" i="74"/>
  <c r="AH529" i="74" s="1"/>
  <c r="AI529" i="74" s="1"/>
  <c r="AJ529" i="74" s="1"/>
  <c r="AK529" i="74" s="1"/>
  <c r="AL529" i="74" s="1"/>
  <c r="AM529" i="74" s="1"/>
  <c r="AN529" i="74" s="1"/>
  <c r="AO529" i="74" s="1"/>
  <c r="AP529" i="74" s="1"/>
  <c r="AQ529" i="74" s="1"/>
  <c r="AR529" i="74" s="1"/>
  <c r="AS529" i="74" s="1"/>
  <c r="AT529" i="74" s="1"/>
  <c r="AU529" i="74" s="1"/>
  <c r="AV529" i="74" s="1"/>
  <c r="AW529" i="74" s="1"/>
  <c r="AX529" i="74" s="1"/>
  <c r="AY529" i="74" s="1"/>
  <c r="AZ529" i="74" s="1"/>
  <c r="BA529" i="74" s="1"/>
  <c r="AG517" i="74"/>
  <c r="AH517" i="74" s="1"/>
  <c r="AI517" i="74" s="1"/>
  <c r="AJ517" i="74" s="1"/>
  <c r="AK517" i="74" s="1"/>
  <c r="AL517" i="74" s="1"/>
  <c r="AM517" i="74" s="1"/>
  <c r="AN517" i="74" s="1"/>
  <c r="AO517" i="74" s="1"/>
  <c r="AP517" i="74" s="1"/>
  <c r="AQ517" i="74" s="1"/>
  <c r="AR517" i="74" s="1"/>
  <c r="AS517" i="74" s="1"/>
  <c r="AT517" i="74" s="1"/>
  <c r="AU517" i="74" s="1"/>
  <c r="AV517" i="74" s="1"/>
  <c r="AW517" i="74" s="1"/>
  <c r="AX517" i="74" s="1"/>
  <c r="AY517" i="74" s="1"/>
  <c r="AZ517" i="74" s="1"/>
  <c r="BA517" i="74" s="1"/>
  <c r="AG511" i="74"/>
  <c r="AH511" i="74" s="1"/>
  <c r="AI511" i="74" s="1"/>
  <c r="AJ511" i="74" s="1"/>
  <c r="AK511" i="74" s="1"/>
  <c r="AL511" i="74" s="1"/>
  <c r="AM511" i="74" s="1"/>
  <c r="AN511" i="74" s="1"/>
  <c r="AO511" i="74" s="1"/>
  <c r="AP511" i="74" s="1"/>
  <c r="AQ511" i="74" s="1"/>
  <c r="AR511" i="74" s="1"/>
  <c r="AS511" i="74" s="1"/>
  <c r="AT511" i="74" s="1"/>
  <c r="AU511" i="74" s="1"/>
  <c r="AV511" i="74" s="1"/>
  <c r="AW511" i="74" s="1"/>
  <c r="AX511" i="74" s="1"/>
  <c r="AY511" i="74" s="1"/>
  <c r="AZ511" i="74" s="1"/>
  <c r="BA511" i="74" s="1"/>
  <c r="AG523" i="74"/>
  <c r="AH523" i="74" s="1"/>
  <c r="AI523" i="74" s="1"/>
  <c r="AJ523" i="74" s="1"/>
  <c r="AK523" i="74" s="1"/>
  <c r="AL523" i="74" s="1"/>
  <c r="AM523" i="74" s="1"/>
  <c r="AN523" i="74" s="1"/>
  <c r="AO523" i="74" s="1"/>
  <c r="AP523" i="74" s="1"/>
  <c r="AQ523" i="74" s="1"/>
  <c r="AR523" i="74" s="1"/>
  <c r="AS523" i="74" s="1"/>
  <c r="AT523" i="74" s="1"/>
  <c r="AU523" i="74" s="1"/>
  <c r="AV523" i="74" s="1"/>
  <c r="AW523" i="74" s="1"/>
  <c r="AX523" i="74" s="1"/>
  <c r="AY523" i="74" s="1"/>
  <c r="AZ523" i="74" s="1"/>
  <c r="BA523" i="74" s="1"/>
  <c r="AG535" i="74"/>
  <c r="AH535" i="74" s="1"/>
  <c r="AI535" i="74" s="1"/>
  <c r="AJ535" i="74" s="1"/>
  <c r="AK535" i="74" s="1"/>
  <c r="AL535" i="74" s="1"/>
  <c r="AM535" i="74" s="1"/>
  <c r="AN535" i="74" s="1"/>
  <c r="AO535" i="74" s="1"/>
  <c r="AP535" i="74" s="1"/>
  <c r="AQ535" i="74" s="1"/>
  <c r="AR535" i="74" s="1"/>
  <c r="AS535" i="74" s="1"/>
  <c r="AT535" i="74" s="1"/>
  <c r="AU535" i="74" s="1"/>
  <c r="AV535" i="74" s="1"/>
  <c r="AW535" i="74" s="1"/>
  <c r="AX535" i="74" s="1"/>
  <c r="AY535" i="74" s="1"/>
  <c r="AZ535" i="74" s="1"/>
  <c r="BA535" i="74" s="1"/>
  <c r="AE555" i="74"/>
  <c r="AF556" i="74"/>
  <c r="AE571" i="74"/>
  <c r="AF572" i="74"/>
  <c r="AE579" i="74"/>
  <c r="AF580" i="74"/>
  <c r="AE563" i="74"/>
  <c r="AF564" i="74"/>
  <c r="AE547" i="74"/>
  <c r="AG547" i="74" s="1"/>
  <c r="AH547" i="74" s="1"/>
  <c r="AI547" i="74" s="1"/>
  <c r="AJ547" i="74" s="1"/>
  <c r="AK547" i="74" s="1"/>
  <c r="AL547" i="74" s="1"/>
  <c r="AM547" i="74" s="1"/>
  <c r="AN547" i="74" s="1"/>
  <c r="AO547" i="74" s="1"/>
  <c r="AP547" i="74" s="1"/>
  <c r="AQ547" i="74" s="1"/>
  <c r="AR547" i="74" s="1"/>
  <c r="AS547" i="74" s="1"/>
  <c r="AT547" i="74" s="1"/>
  <c r="AU547" i="74" s="1"/>
  <c r="AV547" i="74" s="1"/>
  <c r="AW547" i="74" s="1"/>
  <c r="AX547" i="74" s="1"/>
  <c r="AY547" i="74" s="1"/>
  <c r="AZ547" i="74" s="1"/>
  <c r="BA547" i="74" s="1"/>
  <c r="AF548" i="74"/>
  <c r="AE587" i="74"/>
  <c r="AE595" i="74"/>
  <c r="AF588" i="74"/>
  <c r="AF540" i="74"/>
  <c r="AD87" i="74"/>
  <c r="AC88" i="74"/>
  <c r="T540" i="74" l="1"/>
  <c r="T541" i="74" s="1"/>
  <c r="T542" i="74" s="1"/>
  <c r="T543" i="74" s="1"/>
  <c r="T544" i="74" s="1"/>
  <c r="T545" i="74" s="1"/>
  <c r="T546" i="74" s="1"/>
  <c r="AG536" i="74"/>
  <c r="AH536" i="74" s="1"/>
  <c r="AI536" i="74" s="1"/>
  <c r="AJ536" i="74" s="1"/>
  <c r="AK536" i="74" s="1"/>
  <c r="AL536" i="74" s="1"/>
  <c r="AM536" i="74" s="1"/>
  <c r="AN536" i="74" s="1"/>
  <c r="AO536" i="74" s="1"/>
  <c r="AP536" i="74" s="1"/>
  <c r="AQ536" i="74" s="1"/>
  <c r="AR536" i="74" s="1"/>
  <c r="AS536" i="74" s="1"/>
  <c r="AT536" i="74" s="1"/>
  <c r="AU536" i="74" s="1"/>
  <c r="AV536" i="74" s="1"/>
  <c r="AW536" i="74" s="1"/>
  <c r="AX536" i="74" s="1"/>
  <c r="AY536" i="74" s="1"/>
  <c r="AZ536" i="74" s="1"/>
  <c r="BA536" i="74" s="1"/>
  <c r="AG524" i="74"/>
  <c r="AH524" i="74" s="1"/>
  <c r="AI524" i="74" s="1"/>
  <c r="AJ524" i="74" s="1"/>
  <c r="AK524" i="74" s="1"/>
  <c r="AL524" i="74" s="1"/>
  <c r="AM524" i="74" s="1"/>
  <c r="AN524" i="74" s="1"/>
  <c r="AO524" i="74" s="1"/>
  <c r="AP524" i="74" s="1"/>
  <c r="AQ524" i="74" s="1"/>
  <c r="AR524" i="74" s="1"/>
  <c r="AS524" i="74" s="1"/>
  <c r="AT524" i="74" s="1"/>
  <c r="AU524" i="74" s="1"/>
  <c r="AV524" i="74" s="1"/>
  <c r="AW524" i="74" s="1"/>
  <c r="AX524" i="74" s="1"/>
  <c r="AY524" i="74" s="1"/>
  <c r="AZ524" i="74" s="1"/>
  <c r="BA524" i="74" s="1"/>
  <c r="AG518" i="74"/>
  <c r="AH518" i="74" s="1"/>
  <c r="AI518" i="74" s="1"/>
  <c r="AJ518" i="74" s="1"/>
  <c r="AK518" i="74" s="1"/>
  <c r="AL518" i="74" s="1"/>
  <c r="AM518" i="74" s="1"/>
  <c r="AN518" i="74" s="1"/>
  <c r="AO518" i="74" s="1"/>
  <c r="AP518" i="74" s="1"/>
  <c r="AQ518" i="74" s="1"/>
  <c r="AR518" i="74" s="1"/>
  <c r="AS518" i="74" s="1"/>
  <c r="AT518" i="74" s="1"/>
  <c r="AU518" i="74" s="1"/>
  <c r="AV518" i="74" s="1"/>
  <c r="AW518" i="74" s="1"/>
  <c r="AX518" i="74" s="1"/>
  <c r="AY518" i="74" s="1"/>
  <c r="AZ518" i="74" s="1"/>
  <c r="BA518" i="74" s="1"/>
  <c r="AG530" i="74"/>
  <c r="AH530" i="74" s="1"/>
  <c r="AI530" i="74" s="1"/>
  <c r="AJ530" i="74" s="1"/>
  <c r="AK530" i="74" s="1"/>
  <c r="AL530" i="74" s="1"/>
  <c r="AM530" i="74" s="1"/>
  <c r="AN530" i="74" s="1"/>
  <c r="AO530" i="74" s="1"/>
  <c r="AP530" i="74" s="1"/>
  <c r="AQ530" i="74" s="1"/>
  <c r="AR530" i="74" s="1"/>
  <c r="AS530" i="74" s="1"/>
  <c r="AT530" i="74" s="1"/>
  <c r="AU530" i="74" s="1"/>
  <c r="AV530" i="74" s="1"/>
  <c r="AW530" i="74" s="1"/>
  <c r="AX530" i="74" s="1"/>
  <c r="AY530" i="74" s="1"/>
  <c r="AZ530" i="74" s="1"/>
  <c r="BA530" i="74" s="1"/>
  <c r="AG542" i="74"/>
  <c r="AH542" i="74" s="1"/>
  <c r="AI542" i="74" s="1"/>
  <c r="AJ542" i="74" s="1"/>
  <c r="AK542" i="74" s="1"/>
  <c r="AL542" i="74" s="1"/>
  <c r="AM542" i="74" s="1"/>
  <c r="AN542" i="74" s="1"/>
  <c r="AO542" i="74" s="1"/>
  <c r="AP542" i="74" s="1"/>
  <c r="AQ542" i="74" s="1"/>
  <c r="AR542" i="74" s="1"/>
  <c r="AS542" i="74" s="1"/>
  <c r="AT542" i="74" s="1"/>
  <c r="AU542" i="74" s="1"/>
  <c r="AV542" i="74" s="1"/>
  <c r="AW542" i="74" s="1"/>
  <c r="AX542" i="74" s="1"/>
  <c r="AY542" i="74" s="1"/>
  <c r="AZ542" i="74" s="1"/>
  <c r="BA542" i="74" s="1"/>
  <c r="AG548" i="74"/>
  <c r="AH548" i="74" s="1"/>
  <c r="AI548" i="74" s="1"/>
  <c r="AJ548" i="74" s="1"/>
  <c r="AK548" i="74" s="1"/>
  <c r="AL548" i="74" s="1"/>
  <c r="AM548" i="74" s="1"/>
  <c r="AN548" i="74" s="1"/>
  <c r="AO548" i="74" s="1"/>
  <c r="AP548" i="74" s="1"/>
  <c r="AQ548" i="74" s="1"/>
  <c r="AR548" i="74" s="1"/>
  <c r="AS548" i="74" s="1"/>
  <c r="AT548" i="74" s="1"/>
  <c r="AU548" i="74" s="1"/>
  <c r="AV548" i="74" s="1"/>
  <c r="AW548" i="74" s="1"/>
  <c r="AX548" i="74" s="1"/>
  <c r="AY548" i="74" s="1"/>
  <c r="AZ548" i="74" s="1"/>
  <c r="BA548" i="74" s="1"/>
  <c r="AF547" i="74"/>
  <c r="AE578" i="74"/>
  <c r="AF579" i="74"/>
  <c r="AE554" i="74"/>
  <c r="AG554" i="74" s="1"/>
  <c r="AH554" i="74" s="1"/>
  <c r="AI554" i="74" s="1"/>
  <c r="AJ554" i="74" s="1"/>
  <c r="AK554" i="74" s="1"/>
  <c r="AL554" i="74" s="1"/>
  <c r="AM554" i="74" s="1"/>
  <c r="AN554" i="74" s="1"/>
  <c r="AO554" i="74" s="1"/>
  <c r="AP554" i="74" s="1"/>
  <c r="AQ554" i="74" s="1"/>
  <c r="AR554" i="74" s="1"/>
  <c r="AS554" i="74" s="1"/>
  <c r="AT554" i="74" s="1"/>
  <c r="AU554" i="74" s="1"/>
  <c r="AV554" i="74" s="1"/>
  <c r="AW554" i="74" s="1"/>
  <c r="AX554" i="74" s="1"/>
  <c r="AY554" i="74" s="1"/>
  <c r="AZ554" i="74" s="1"/>
  <c r="BA554" i="74" s="1"/>
  <c r="AF555" i="74"/>
  <c r="AE594" i="74"/>
  <c r="AE602" i="74"/>
  <c r="AF595" i="74"/>
  <c r="AE586" i="74"/>
  <c r="AF587" i="74"/>
  <c r="AE562" i="74"/>
  <c r="AF563" i="74"/>
  <c r="AE570" i="74"/>
  <c r="AF571" i="74"/>
  <c r="AD88" i="74"/>
  <c r="AC89" i="74"/>
  <c r="T547" i="74" l="1"/>
  <c r="T548" i="74" s="1"/>
  <c r="T549" i="74" s="1"/>
  <c r="T550" i="74" s="1"/>
  <c r="T551" i="74" s="1"/>
  <c r="T552" i="74" s="1"/>
  <c r="T553" i="74" s="1"/>
  <c r="AG555" i="74"/>
  <c r="AH555" i="74" s="1"/>
  <c r="AI555" i="74" s="1"/>
  <c r="AJ555" i="74" s="1"/>
  <c r="AK555" i="74" s="1"/>
  <c r="AL555" i="74" s="1"/>
  <c r="AM555" i="74" s="1"/>
  <c r="AN555" i="74" s="1"/>
  <c r="AO555" i="74" s="1"/>
  <c r="AP555" i="74" s="1"/>
  <c r="AQ555" i="74" s="1"/>
  <c r="AR555" i="74" s="1"/>
  <c r="AS555" i="74" s="1"/>
  <c r="AT555" i="74" s="1"/>
  <c r="AU555" i="74" s="1"/>
  <c r="AV555" i="74" s="1"/>
  <c r="AW555" i="74" s="1"/>
  <c r="AX555" i="74" s="1"/>
  <c r="AY555" i="74" s="1"/>
  <c r="AZ555" i="74" s="1"/>
  <c r="BA555" i="74" s="1"/>
  <c r="AG549" i="74"/>
  <c r="AH549" i="74" s="1"/>
  <c r="AI549" i="74" s="1"/>
  <c r="AJ549" i="74" s="1"/>
  <c r="AK549" i="74" s="1"/>
  <c r="AL549" i="74" s="1"/>
  <c r="AM549" i="74" s="1"/>
  <c r="AN549" i="74" s="1"/>
  <c r="AO549" i="74" s="1"/>
  <c r="AP549" i="74" s="1"/>
  <c r="AQ549" i="74" s="1"/>
  <c r="AR549" i="74" s="1"/>
  <c r="AS549" i="74" s="1"/>
  <c r="AT549" i="74" s="1"/>
  <c r="AU549" i="74" s="1"/>
  <c r="AV549" i="74" s="1"/>
  <c r="AW549" i="74" s="1"/>
  <c r="AX549" i="74" s="1"/>
  <c r="AY549" i="74" s="1"/>
  <c r="AZ549" i="74" s="1"/>
  <c r="BA549" i="74" s="1"/>
  <c r="AG543" i="74"/>
  <c r="AH543" i="74" s="1"/>
  <c r="AI543" i="74" s="1"/>
  <c r="AJ543" i="74" s="1"/>
  <c r="AK543" i="74" s="1"/>
  <c r="AL543" i="74" s="1"/>
  <c r="AM543" i="74" s="1"/>
  <c r="AN543" i="74" s="1"/>
  <c r="AO543" i="74" s="1"/>
  <c r="AP543" i="74" s="1"/>
  <c r="AQ543" i="74" s="1"/>
  <c r="AR543" i="74" s="1"/>
  <c r="AS543" i="74" s="1"/>
  <c r="AT543" i="74" s="1"/>
  <c r="AU543" i="74" s="1"/>
  <c r="AV543" i="74" s="1"/>
  <c r="AW543" i="74" s="1"/>
  <c r="AX543" i="74" s="1"/>
  <c r="AY543" i="74" s="1"/>
  <c r="AZ543" i="74" s="1"/>
  <c r="BA543" i="74" s="1"/>
  <c r="AG531" i="74"/>
  <c r="AH531" i="74" s="1"/>
  <c r="AI531" i="74" s="1"/>
  <c r="AJ531" i="74" s="1"/>
  <c r="AK531" i="74" s="1"/>
  <c r="AL531" i="74" s="1"/>
  <c r="AM531" i="74" s="1"/>
  <c r="AN531" i="74" s="1"/>
  <c r="AO531" i="74" s="1"/>
  <c r="AP531" i="74" s="1"/>
  <c r="AQ531" i="74" s="1"/>
  <c r="AR531" i="74" s="1"/>
  <c r="AS531" i="74" s="1"/>
  <c r="AT531" i="74" s="1"/>
  <c r="AU531" i="74" s="1"/>
  <c r="AV531" i="74" s="1"/>
  <c r="AW531" i="74" s="1"/>
  <c r="AX531" i="74" s="1"/>
  <c r="AY531" i="74" s="1"/>
  <c r="AZ531" i="74" s="1"/>
  <c r="BA531" i="74" s="1"/>
  <c r="AG525" i="74"/>
  <c r="AH525" i="74" s="1"/>
  <c r="AI525" i="74" s="1"/>
  <c r="AJ525" i="74" s="1"/>
  <c r="AK525" i="74" s="1"/>
  <c r="AL525" i="74" s="1"/>
  <c r="AM525" i="74" s="1"/>
  <c r="AN525" i="74" s="1"/>
  <c r="AO525" i="74" s="1"/>
  <c r="AP525" i="74" s="1"/>
  <c r="AQ525" i="74" s="1"/>
  <c r="AR525" i="74" s="1"/>
  <c r="AS525" i="74" s="1"/>
  <c r="AT525" i="74" s="1"/>
  <c r="AU525" i="74" s="1"/>
  <c r="AV525" i="74" s="1"/>
  <c r="AW525" i="74" s="1"/>
  <c r="AX525" i="74" s="1"/>
  <c r="AY525" i="74" s="1"/>
  <c r="AZ525" i="74" s="1"/>
  <c r="BA525" i="74" s="1"/>
  <c r="AG537" i="74"/>
  <c r="AH537" i="74" s="1"/>
  <c r="AI537" i="74" s="1"/>
  <c r="AJ537" i="74" s="1"/>
  <c r="AK537" i="74" s="1"/>
  <c r="AL537" i="74" s="1"/>
  <c r="AM537" i="74" s="1"/>
  <c r="AN537" i="74" s="1"/>
  <c r="AO537" i="74" s="1"/>
  <c r="AP537" i="74" s="1"/>
  <c r="AQ537" i="74" s="1"/>
  <c r="AR537" i="74" s="1"/>
  <c r="AS537" i="74" s="1"/>
  <c r="AT537" i="74" s="1"/>
  <c r="AU537" i="74" s="1"/>
  <c r="AV537" i="74" s="1"/>
  <c r="AW537" i="74" s="1"/>
  <c r="AX537" i="74" s="1"/>
  <c r="AY537" i="74" s="1"/>
  <c r="AZ537" i="74" s="1"/>
  <c r="BA537" i="74" s="1"/>
  <c r="AE569" i="74"/>
  <c r="AF570" i="74"/>
  <c r="AE585" i="74"/>
  <c r="AF586" i="74"/>
  <c r="AE593" i="74"/>
  <c r="AF594" i="74"/>
  <c r="AE577" i="74"/>
  <c r="AF578" i="74"/>
  <c r="AE561" i="74"/>
  <c r="AG561" i="74" s="1"/>
  <c r="AH561" i="74" s="1"/>
  <c r="AI561" i="74" s="1"/>
  <c r="AJ561" i="74" s="1"/>
  <c r="AK561" i="74" s="1"/>
  <c r="AL561" i="74" s="1"/>
  <c r="AM561" i="74" s="1"/>
  <c r="AN561" i="74" s="1"/>
  <c r="AO561" i="74" s="1"/>
  <c r="AP561" i="74" s="1"/>
  <c r="AQ561" i="74" s="1"/>
  <c r="AR561" i="74" s="1"/>
  <c r="AS561" i="74" s="1"/>
  <c r="AT561" i="74" s="1"/>
  <c r="AU561" i="74" s="1"/>
  <c r="AV561" i="74" s="1"/>
  <c r="AW561" i="74" s="1"/>
  <c r="AX561" i="74" s="1"/>
  <c r="AY561" i="74" s="1"/>
  <c r="AZ561" i="74" s="1"/>
  <c r="BA561" i="74" s="1"/>
  <c r="AF562" i="74"/>
  <c r="AE601" i="74"/>
  <c r="AE609" i="74"/>
  <c r="AF602" i="74"/>
  <c r="AF554" i="74"/>
  <c r="AD89" i="74"/>
  <c r="AC90" i="74"/>
  <c r="T554" i="74" l="1"/>
  <c r="T555" i="74" s="1"/>
  <c r="T556" i="74" s="1"/>
  <c r="T557" i="74" s="1"/>
  <c r="T558" i="74" s="1"/>
  <c r="T559" i="74" s="1"/>
  <c r="T560" i="74" s="1"/>
  <c r="AG538" i="74"/>
  <c r="AH538" i="74" s="1"/>
  <c r="AI538" i="74" s="1"/>
  <c r="AJ538" i="74" s="1"/>
  <c r="AK538" i="74" s="1"/>
  <c r="AL538" i="74" s="1"/>
  <c r="AM538" i="74" s="1"/>
  <c r="AN538" i="74" s="1"/>
  <c r="AO538" i="74" s="1"/>
  <c r="AP538" i="74" s="1"/>
  <c r="AQ538" i="74" s="1"/>
  <c r="AR538" i="74" s="1"/>
  <c r="AS538" i="74" s="1"/>
  <c r="AT538" i="74" s="1"/>
  <c r="AU538" i="74" s="1"/>
  <c r="AV538" i="74" s="1"/>
  <c r="AW538" i="74" s="1"/>
  <c r="AX538" i="74" s="1"/>
  <c r="AY538" i="74" s="1"/>
  <c r="AZ538" i="74" s="1"/>
  <c r="BA538" i="74" s="1"/>
  <c r="AG532" i="74"/>
  <c r="AH532" i="74" s="1"/>
  <c r="AI532" i="74" s="1"/>
  <c r="AJ532" i="74" s="1"/>
  <c r="AK532" i="74" s="1"/>
  <c r="AL532" i="74" s="1"/>
  <c r="AM532" i="74" s="1"/>
  <c r="AN532" i="74" s="1"/>
  <c r="AO532" i="74" s="1"/>
  <c r="AP532" i="74" s="1"/>
  <c r="AQ532" i="74" s="1"/>
  <c r="AR532" i="74" s="1"/>
  <c r="AS532" i="74" s="1"/>
  <c r="AT532" i="74" s="1"/>
  <c r="AU532" i="74" s="1"/>
  <c r="AV532" i="74" s="1"/>
  <c r="AW532" i="74" s="1"/>
  <c r="AX532" i="74" s="1"/>
  <c r="AY532" i="74" s="1"/>
  <c r="AZ532" i="74" s="1"/>
  <c r="BA532" i="74" s="1"/>
  <c r="AG544" i="74"/>
  <c r="AH544" i="74" s="1"/>
  <c r="AI544" i="74" s="1"/>
  <c r="AJ544" i="74" s="1"/>
  <c r="AK544" i="74" s="1"/>
  <c r="AL544" i="74" s="1"/>
  <c r="AM544" i="74" s="1"/>
  <c r="AN544" i="74" s="1"/>
  <c r="AO544" i="74" s="1"/>
  <c r="AP544" i="74" s="1"/>
  <c r="AQ544" i="74" s="1"/>
  <c r="AR544" i="74" s="1"/>
  <c r="AS544" i="74" s="1"/>
  <c r="AT544" i="74" s="1"/>
  <c r="AU544" i="74" s="1"/>
  <c r="AV544" i="74" s="1"/>
  <c r="AW544" i="74" s="1"/>
  <c r="AX544" i="74" s="1"/>
  <c r="AY544" i="74" s="1"/>
  <c r="AZ544" i="74" s="1"/>
  <c r="BA544" i="74" s="1"/>
  <c r="AG562" i="74"/>
  <c r="AH562" i="74" s="1"/>
  <c r="AI562" i="74" s="1"/>
  <c r="AJ562" i="74" s="1"/>
  <c r="AK562" i="74" s="1"/>
  <c r="AL562" i="74" s="1"/>
  <c r="AM562" i="74" s="1"/>
  <c r="AN562" i="74" s="1"/>
  <c r="AO562" i="74" s="1"/>
  <c r="AP562" i="74" s="1"/>
  <c r="AQ562" i="74" s="1"/>
  <c r="AR562" i="74" s="1"/>
  <c r="AS562" i="74" s="1"/>
  <c r="AT562" i="74" s="1"/>
  <c r="AU562" i="74" s="1"/>
  <c r="AV562" i="74" s="1"/>
  <c r="AW562" i="74" s="1"/>
  <c r="AX562" i="74" s="1"/>
  <c r="AY562" i="74" s="1"/>
  <c r="AZ562" i="74" s="1"/>
  <c r="BA562" i="74" s="1"/>
  <c r="AG550" i="74"/>
  <c r="AH550" i="74" s="1"/>
  <c r="AI550" i="74" s="1"/>
  <c r="AJ550" i="74" s="1"/>
  <c r="AK550" i="74" s="1"/>
  <c r="AL550" i="74" s="1"/>
  <c r="AM550" i="74" s="1"/>
  <c r="AN550" i="74" s="1"/>
  <c r="AO550" i="74" s="1"/>
  <c r="AP550" i="74" s="1"/>
  <c r="AQ550" i="74" s="1"/>
  <c r="AR550" i="74" s="1"/>
  <c r="AS550" i="74" s="1"/>
  <c r="AT550" i="74" s="1"/>
  <c r="AU550" i="74" s="1"/>
  <c r="AV550" i="74" s="1"/>
  <c r="AW550" i="74" s="1"/>
  <c r="AX550" i="74" s="1"/>
  <c r="AY550" i="74" s="1"/>
  <c r="AZ550" i="74" s="1"/>
  <c r="BA550" i="74" s="1"/>
  <c r="AG556" i="74"/>
  <c r="AH556" i="74" s="1"/>
  <c r="AI556" i="74" s="1"/>
  <c r="AJ556" i="74" s="1"/>
  <c r="AK556" i="74" s="1"/>
  <c r="AL556" i="74" s="1"/>
  <c r="AM556" i="74" s="1"/>
  <c r="AN556" i="74" s="1"/>
  <c r="AO556" i="74" s="1"/>
  <c r="AP556" i="74" s="1"/>
  <c r="AQ556" i="74" s="1"/>
  <c r="AR556" i="74" s="1"/>
  <c r="AS556" i="74" s="1"/>
  <c r="AT556" i="74" s="1"/>
  <c r="AU556" i="74" s="1"/>
  <c r="AV556" i="74" s="1"/>
  <c r="AW556" i="74" s="1"/>
  <c r="AX556" i="74" s="1"/>
  <c r="AY556" i="74" s="1"/>
  <c r="AZ556" i="74" s="1"/>
  <c r="BA556" i="74" s="1"/>
  <c r="AF561" i="74"/>
  <c r="AE592" i="74"/>
  <c r="AF593" i="74"/>
  <c r="AE568" i="74"/>
  <c r="AG568" i="74" s="1"/>
  <c r="AH568" i="74" s="1"/>
  <c r="AI568" i="74" s="1"/>
  <c r="AJ568" i="74" s="1"/>
  <c r="AK568" i="74" s="1"/>
  <c r="AL568" i="74" s="1"/>
  <c r="AM568" i="74" s="1"/>
  <c r="AN568" i="74" s="1"/>
  <c r="AO568" i="74" s="1"/>
  <c r="AP568" i="74" s="1"/>
  <c r="AQ568" i="74" s="1"/>
  <c r="AR568" i="74" s="1"/>
  <c r="AS568" i="74" s="1"/>
  <c r="AT568" i="74" s="1"/>
  <c r="AU568" i="74" s="1"/>
  <c r="AV568" i="74" s="1"/>
  <c r="AW568" i="74" s="1"/>
  <c r="AX568" i="74" s="1"/>
  <c r="AY568" i="74" s="1"/>
  <c r="AZ568" i="74" s="1"/>
  <c r="BA568" i="74" s="1"/>
  <c r="AF569" i="74"/>
  <c r="AE608" i="74"/>
  <c r="AE616" i="74"/>
  <c r="AF609" i="74"/>
  <c r="AE600" i="74"/>
  <c r="AF601" i="74"/>
  <c r="AE576" i="74"/>
  <c r="AF577" i="74"/>
  <c r="AE584" i="74"/>
  <c r="AF585" i="74"/>
  <c r="AD90" i="74"/>
  <c r="AC91" i="74"/>
  <c r="T561" i="74" l="1"/>
  <c r="T562" i="74" s="1"/>
  <c r="T563" i="74" s="1"/>
  <c r="T564" i="74" s="1"/>
  <c r="T565" i="74" s="1"/>
  <c r="T566" i="74" s="1"/>
  <c r="T567" i="74" s="1"/>
  <c r="AG557" i="74"/>
  <c r="AH557" i="74" s="1"/>
  <c r="AI557" i="74" s="1"/>
  <c r="AJ557" i="74" s="1"/>
  <c r="AK557" i="74" s="1"/>
  <c r="AL557" i="74" s="1"/>
  <c r="AM557" i="74" s="1"/>
  <c r="AN557" i="74" s="1"/>
  <c r="AO557" i="74" s="1"/>
  <c r="AP557" i="74" s="1"/>
  <c r="AQ557" i="74" s="1"/>
  <c r="AR557" i="74" s="1"/>
  <c r="AS557" i="74" s="1"/>
  <c r="AT557" i="74" s="1"/>
  <c r="AU557" i="74" s="1"/>
  <c r="AV557" i="74" s="1"/>
  <c r="AW557" i="74" s="1"/>
  <c r="AX557" i="74" s="1"/>
  <c r="AY557" i="74" s="1"/>
  <c r="AZ557" i="74" s="1"/>
  <c r="BA557" i="74" s="1"/>
  <c r="AG551" i="74"/>
  <c r="AH551" i="74" s="1"/>
  <c r="AI551" i="74" s="1"/>
  <c r="AJ551" i="74" s="1"/>
  <c r="AK551" i="74" s="1"/>
  <c r="AL551" i="74" s="1"/>
  <c r="AM551" i="74" s="1"/>
  <c r="AN551" i="74" s="1"/>
  <c r="AO551" i="74" s="1"/>
  <c r="AP551" i="74" s="1"/>
  <c r="AQ551" i="74" s="1"/>
  <c r="AR551" i="74" s="1"/>
  <c r="AS551" i="74" s="1"/>
  <c r="AT551" i="74" s="1"/>
  <c r="AU551" i="74" s="1"/>
  <c r="AV551" i="74" s="1"/>
  <c r="AW551" i="74" s="1"/>
  <c r="AX551" i="74" s="1"/>
  <c r="AY551" i="74" s="1"/>
  <c r="AZ551" i="74" s="1"/>
  <c r="BA551" i="74" s="1"/>
  <c r="AG563" i="74"/>
  <c r="AH563" i="74" s="1"/>
  <c r="AI563" i="74" s="1"/>
  <c r="AJ563" i="74" s="1"/>
  <c r="AK563" i="74" s="1"/>
  <c r="AL563" i="74" s="1"/>
  <c r="AM563" i="74" s="1"/>
  <c r="AN563" i="74" s="1"/>
  <c r="AO563" i="74" s="1"/>
  <c r="AP563" i="74" s="1"/>
  <c r="AQ563" i="74" s="1"/>
  <c r="AR563" i="74" s="1"/>
  <c r="AS563" i="74" s="1"/>
  <c r="AT563" i="74" s="1"/>
  <c r="AU563" i="74" s="1"/>
  <c r="AV563" i="74" s="1"/>
  <c r="AW563" i="74" s="1"/>
  <c r="AX563" i="74" s="1"/>
  <c r="AY563" i="74" s="1"/>
  <c r="AZ563" i="74" s="1"/>
  <c r="BA563" i="74" s="1"/>
  <c r="AG569" i="74"/>
  <c r="AH569" i="74" s="1"/>
  <c r="AI569" i="74" s="1"/>
  <c r="AJ569" i="74" s="1"/>
  <c r="AK569" i="74" s="1"/>
  <c r="AL569" i="74" s="1"/>
  <c r="AM569" i="74" s="1"/>
  <c r="AN569" i="74" s="1"/>
  <c r="AO569" i="74" s="1"/>
  <c r="AP569" i="74" s="1"/>
  <c r="AQ569" i="74" s="1"/>
  <c r="AR569" i="74" s="1"/>
  <c r="AS569" i="74" s="1"/>
  <c r="AT569" i="74" s="1"/>
  <c r="AU569" i="74" s="1"/>
  <c r="AV569" i="74" s="1"/>
  <c r="AW569" i="74" s="1"/>
  <c r="AX569" i="74" s="1"/>
  <c r="AY569" i="74" s="1"/>
  <c r="AZ569" i="74" s="1"/>
  <c r="BA569" i="74" s="1"/>
  <c r="AG545" i="74"/>
  <c r="AH545" i="74" s="1"/>
  <c r="AI545" i="74" s="1"/>
  <c r="AJ545" i="74" s="1"/>
  <c r="AK545" i="74" s="1"/>
  <c r="AL545" i="74" s="1"/>
  <c r="AM545" i="74" s="1"/>
  <c r="AN545" i="74" s="1"/>
  <c r="AO545" i="74" s="1"/>
  <c r="AP545" i="74" s="1"/>
  <c r="AQ545" i="74" s="1"/>
  <c r="AR545" i="74" s="1"/>
  <c r="AS545" i="74" s="1"/>
  <c r="AT545" i="74" s="1"/>
  <c r="AU545" i="74" s="1"/>
  <c r="AV545" i="74" s="1"/>
  <c r="AW545" i="74" s="1"/>
  <c r="AX545" i="74" s="1"/>
  <c r="AY545" i="74" s="1"/>
  <c r="AZ545" i="74" s="1"/>
  <c r="BA545" i="74" s="1"/>
  <c r="AG539" i="74"/>
  <c r="AH539" i="74" s="1"/>
  <c r="AI539" i="74" s="1"/>
  <c r="AJ539" i="74" s="1"/>
  <c r="AK539" i="74" s="1"/>
  <c r="AL539" i="74" s="1"/>
  <c r="AM539" i="74" s="1"/>
  <c r="AN539" i="74" s="1"/>
  <c r="AO539" i="74" s="1"/>
  <c r="AP539" i="74" s="1"/>
  <c r="AQ539" i="74" s="1"/>
  <c r="AR539" i="74" s="1"/>
  <c r="AS539" i="74" s="1"/>
  <c r="AT539" i="74" s="1"/>
  <c r="AU539" i="74" s="1"/>
  <c r="AV539" i="74" s="1"/>
  <c r="AW539" i="74" s="1"/>
  <c r="AX539" i="74" s="1"/>
  <c r="AY539" i="74" s="1"/>
  <c r="AZ539" i="74" s="1"/>
  <c r="BA539" i="74" s="1"/>
  <c r="AE583" i="74"/>
  <c r="AF584" i="74"/>
  <c r="AE599" i="74"/>
  <c r="AF600" i="74"/>
  <c r="AE607" i="74"/>
  <c r="AF608" i="74"/>
  <c r="AE591" i="74"/>
  <c r="AF592" i="74"/>
  <c r="AE575" i="74"/>
  <c r="AG575" i="74" s="1"/>
  <c r="AH575" i="74" s="1"/>
  <c r="AI575" i="74" s="1"/>
  <c r="AJ575" i="74" s="1"/>
  <c r="AK575" i="74" s="1"/>
  <c r="AL575" i="74" s="1"/>
  <c r="AM575" i="74" s="1"/>
  <c r="AN575" i="74" s="1"/>
  <c r="AO575" i="74" s="1"/>
  <c r="AP575" i="74" s="1"/>
  <c r="AQ575" i="74" s="1"/>
  <c r="AR575" i="74" s="1"/>
  <c r="AS575" i="74" s="1"/>
  <c r="AT575" i="74" s="1"/>
  <c r="AU575" i="74" s="1"/>
  <c r="AV575" i="74" s="1"/>
  <c r="AW575" i="74" s="1"/>
  <c r="AX575" i="74" s="1"/>
  <c r="AY575" i="74" s="1"/>
  <c r="AZ575" i="74" s="1"/>
  <c r="BA575" i="74" s="1"/>
  <c r="AF576" i="74"/>
  <c r="AE615" i="74"/>
  <c r="AE623" i="74"/>
  <c r="AF616" i="74"/>
  <c r="AF568" i="74"/>
  <c r="AD91" i="74"/>
  <c r="AC92" i="74"/>
  <c r="T568" i="74" l="1"/>
  <c r="T569" i="74" s="1"/>
  <c r="T570" i="74" s="1"/>
  <c r="T571" i="74" s="1"/>
  <c r="T572" i="74" s="1"/>
  <c r="T573" i="74" s="1"/>
  <c r="T574" i="74" s="1"/>
  <c r="AG564" i="74"/>
  <c r="AH564" i="74" s="1"/>
  <c r="AI564" i="74" s="1"/>
  <c r="AJ564" i="74" s="1"/>
  <c r="AK564" i="74" s="1"/>
  <c r="AL564" i="74" s="1"/>
  <c r="AM564" i="74" s="1"/>
  <c r="AN564" i="74" s="1"/>
  <c r="AO564" i="74" s="1"/>
  <c r="AP564" i="74" s="1"/>
  <c r="AQ564" i="74" s="1"/>
  <c r="AR564" i="74" s="1"/>
  <c r="AS564" i="74" s="1"/>
  <c r="AT564" i="74" s="1"/>
  <c r="AU564" i="74" s="1"/>
  <c r="AV564" i="74" s="1"/>
  <c r="AW564" i="74" s="1"/>
  <c r="AX564" i="74" s="1"/>
  <c r="AY564" i="74" s="1"/>
  <c r="AZ564" i="74" s="1"/>
  <c r="BA564" i="74" s="1"/>
  <c r="AG552" i="74"/>
  <c r="AH552" i="74" s="1"/>
  <c r="AI552" i="74" s="1"/>
  <c r="AJ552" i="74" s="1"/>
  <c r="AK552" i="74" s="1"/>
  <c r="AL552" i="74" s="1"/>
  <c r="AM552" i="74" s="1"/>
  <c r="AN552" i="74" s="1"/>
  <c r="AO552" i="74" s="1"/>
  <c r="AP552" i="74" s="1"/>
  <c r="AQ552" i="74" s="1"/>
  <c r="AR552" i="74" s="1"/>
  <c r="AS552" i="74" s="1"/>
  <c r="AT552" i="74" s="1"/>
  <c r="AU552" i="74" s="1"/>
  <c r="AV552" i="74" s="1"/>
  <c r="AW552" i="74" s="1"/>
  <c r="AX552" i="74" s="1"/>
  <c r="AY552" i="74" s="1"/>
  <c r="AZ552" i="74" s="1"/>
  <c r="BA552" i="74" s="1"/>
  <c r="AG558" i="74"/>
  <c r="AH558" i="74" s="1"/>
  <c r="AI558" i="74" s="1"/>
  <c r="AJ558" i="74" s="1"/>
  <c r="AK558" i="74" s="1"/>
  <c r="AL558" i="74" s="1"/>
  <c r="AM558" i="74" s="1"/>
  <c r="AN558" i="74" s="1"/>
  <c r="AO558" i="74" s="1"/>
  <c r="AP558" i="74" s="1"/>
  <c r="AQ558" i="74" s="1"/>
  <c r="AR558" i="74" s="1"/>
  <c r="AS558" i="74" s="1"/>
  <c r="AT558" i="74" s="1"/>
  <c r="AU558" i="74" s="1"/>
  <c r="AV558" i="74" s="1"/>
  <c r="AW558" i="74" s="1"/>
  <c r="AX558" i="74" s="1"/>
  <c r="AY558" i="74" s="1"/>
  <c r="AZ558" i="74" s="1"/>
  <c r="BA558" i="74" s="1"/>
  <c r="AG576" i="74"/>
  <c r="AH576" i="74" s="1"/>
  <c r="AI576" i="74" s="1"/>
  <c r="AJ576" i="74" s="1"/>
  <c r="AK576" i="74" s="1"/>
  <c r="AL576" i="74" s="1"/>
  <c r="AM576" i="74" s="1"/>
  <c r="AN576" i="74" s="1"/>
  <c r="AO576" i="74" s="1"/>
  <c r="AP576" i="74" s="1"/>
  <c r="AQ576" i="74" s="1"/>
  <c r="AR576" i="74" s="1"/>
  <c r="AS576" i="74" s="1"/>
  <c r="AT576" i="74" s="1"/>
  <c r="AU576" i="74" s="1"/>
  <c r="AV576" i="74" s="1"/>
  <c r="AW576" i="74" s="1"/>
  <c r="AX576" i="74" s="1"/>
  <c r="AY576" i="74" s="1"/>
  <c r="AZ576" i="74" s="1"/>
  <c r="BA576" i="74" s="1"/>
  <c r="AG546" i="74"/>
  <c r="AH546" i="74" s="1"/>
  <c r="AI546" i="74" s="1"/>
  <c r="AJ546" i="74" s="1"/>
  <c r="AK546" i="74" s="1"/>
  <c r="AL546" i="74" s="1"/>
  <c r="AM546" i="74" s="1"/>
  <c r="AN546" i="74" s="1"/>
  <c r="AO546" i="74" s="1"/>
  <c r="AP546" i="74" s="1"/>
  <c r="AQ546" i="74" s="1"/>
  <c r="AR546" i="74" s="1"/>
  <c r="AS546" i="74" s="1"/>
  <c r="AT546" i="74" s="1"/>
  <c r="AU546" i="74" s="1"/>
  <c r="AV546" i="74" s="1"/>
  <c r="AW546" i="74" s="1"/>
  <c r="AX546" i="74" s="1"/>
  <c r="AY546" i="74" s="1"/>
  <c r="AZ546" i="74" s="1"/>
  <c r="BA546" i="74" s="1"/>
  <c r="AG570" i="74"/>
  <c r="AH570" i="74" s="1"/>
  <c r="AI570" i="74" s="1"/>
  <c r="AJ570" i="74" s="1"/>
  <c r="AK570" i="74" s="1"/>
  <c r="AL570" i="74" s="1"/>
  <c r="AM570" i="74" s="1"/>
  <c r="AN570" i="74" s="1"/>
  <c r="AO570" i="74" s="1"/>
  <c r="AP570" i="74" s="1"/>
  <c r="AQ570" i="74" s="1"/>
  <c r="AR570" i="74" s="1"/>
  <c r="AS570" i="74" s="1"/>
  <c r="AT570" i="74" s="1"/>
  <c r="AU570" i="74" s="1"/>
  <c r="AV570" i="74" s="1"/>
  <c r="AW570" i="74" s="1"/>
  <c r="AX570" i="74" s="1"/>
  <c r="AY570" i="74" s="1"/>
  <c r="AZ570" i="74" s="1"/>
  <c r="BA570" i="74" s="1"/>
  <c r="AF575" i="74"/>
  <c r="AE606" i="74"/>
  <c r="AF607" i="74"/>
  <c r="AE582" i="74"/>
  <c r="AG582" i="74" s="1"/>
  <c r="AH582" i="74" s="1"/>
  <c r="AI582" i="74" s="1"/>
  <c r="AJ582" i="74" s="1"/>
  <c r="AK582" i="74" s="1"/>
  <c r="AL582" i="74" s="1"/>
  <c r="AM582" i="74" s="1"/>
  <c r="AN582" i="74" s="1"/>
  <c r="AO582" i="74" s="1"/>
  <c r="AP582" i="74" s="1"/>
  <c r="AQ582" i="74" s="1"/>
  <c r="AR582" i="74" s="1"/>
  <c r="AS582" i="74" s="1"/>
  <c r="AT582" i="74" s="1"/>
  <c r="AU582" i="74" s="1"/>
  <c r="AV582" i="74" s="1"/>
  <c r="AW582" i="74" s="1"/>
  <c r="AX582" i="74" s="1"/>
  <c r="AY582" i="74" s="1"/>
  <c r="AZ582" i="74" s="1"/>
  <c r="BA582" i="74" s="1"/>
  <c r="AF583" i="74"/>
  <c r="AE622" i="74"/>
  <c r="AE630" i="74"/>
  <c r="AF623" i="74"/>
  <c r="AE614" i="74"/>
  <c r="AF615" i="74"/>
  <c r="AE590" i="74"/>
  <c r="AF591" i="74"/>
  <c r="AE598" i="74"/>
  <c r="AF599" i="74"/>
  <c r="AD92" i="74"/>
  <c r="AC93" i="74"/>
  <c r="T575" i="74" l="1"/>
  <c r="T576" i="74" s="1"/>
  <c r="T577" i="74" s="1"/>
  <c r="T578" i="74" s="1"/>
  <c r="T579" i="74" s="1"/>
  <c r="T580" i="74" s="1"/>
  <c r="T581" i="74" s="1"/>
  <c r="AG583" i="74"/>
  <c r="AH583" i="74" s="1"/>
  <c r="AI583" i="74" s="1"/>
  <c r="AJ583" i="74" s="1"/>
  <c r="AK583" i="74" s="1"/>
  <c r="AL583" i="74" s="1"/>
  <c r="AM583" i="74" s="1"/>
  <c r="AN583" i="74" s="1"/>
  <c r="AO583" i="74" s="1"/>
  <c r="AP583" i="74" s="1"/>
  <c r="AQ583" i="74" s="1"/>
  <c r="AR583" i="74" s="1"/>
  <c r="AS583" i="74" s="1"/>
  <c r="AT583" i="74" s="1"/>
  <c r="AU583" i="74" s="1"/>
  <c r="AV583" i="74" s="1"/>
  <c r="AW583" i="74" s="1"/>
  <c r="AX583" i="74" s="1"/>
  <c r="AY583" i="74" s="1"/>
  <c r="AZ583" i="74" s="1"/>
  <c r="BA583" i="74" s="1"/>
  <c r="AG571" i="74"/>
  <c r="AH571" i="74" s="1"/>
  <c r="AI571" i="74" s="1"/>
  <c r="AJ571" i="74" s="1"/>
  <c r="AK571" i="74" s="1"/>
  <c r="AL571" i="74" s="1"/>
  <c r="AM571" i="74" s="1"/>
  <c r="AN571" i="74" s="1"/>
  <c r="AO571" i="74" s="1"/>
  <c r="AP571" i="74" s="1"/>
  <c r="AQ571" i="74" s="1"/>
  <c r="AR571" i="74" s="1"/>
  <c r="AS571" i="74" s="1"/>
  <c r="AT571" i="74" s="1"/>
  <c r="AU571" i="74" s="1"/>
  <c r="AV571" i="74" s="1"/>
  <c r="AW571" i="74" s="1"/>
  <c r="AX571" i="74" s="1"/>
  <c r="AY571" i="74" s="1"/>
  <c r="AZ571" i="74" s="1"/>
  <c r="BA571" i="74" s="1"/>
  <c r="AG559" i="74"/>
  <c r="AH559" i="74" s="1"/>
  <c r="AI559" i="74" s="1"/>
  <c r="AJ559" i="74" s="1"/>
  <c r="AK559" i="74" s="1"/>
  <c r="AL559" i="74" s="1"/>
  <c r="AM559" i="74" s="1"/>
  <c r="AN559" i="74" s="1"/>
  <c r="AO559" i="74" s="1"/>
  <c r="AP559" i="74" s="1"/>
  <c r="AQ559" i="74" s="1"/>
  <c r="AR559" i="74" s="1"/>
  <c r="AS559" i="74" s="1"/>
  <c r="AT559" i="74" s="1"/>
  <c r="AU559" i="74" s="1"/>
  <c r="AV559" i="74" s="1"/>
  <c r="AW559" i="74" s="1"/>
  <c r="AX559" i="74" s="1"/>
  <c r="AY559" i="74" s="1"/>
  <c r="AZ559" i="74" s="1"/>
  <c r="BA559" i="74" s="1"/>
  <c r="AG553" i="74"/>
  <c r="AH553" i="74" s="1"/>
  <c r="AI553" i="74" s="1"/>
  <c r="AJ553" i="74" s="1"/>
  <c r="AK553" i="74" s="1"/>
  <c r="AL553" i="74" s="1"/>
  <c r="AM553" i="74" s="1"/>
  <c r="AN553" i="74" s="1"/>
  <c r="AO553" i="74" s="1"/>
  <c r="AP553" i="74" s="1"/>
  <c r="AQ553" i="74" s="1"/>
  <c r="AR553" i="74" s="1"/>
  <c r="AS553" i="74" s="1"/>
  <c r="AT553" i="74" s="1"/>
  <c r="AU553" i="74" s="1"/>
  <c r="AV553" i="74" s="1"/>
  <c r="AW553" i="74" s="1"/>
  <c r="AX553" i="74" s="1"/>
  <c r="AY553" i="74" s="1"/>
  <c r="AZ553" i="74" s="1"/>
  <c r="BA553" i="74" s="1"/>
  <c r="AG565" i="74"/>
  <c r="AH565" i="74" s="1"/>
  <c r="AI565" i="74" s="1"/>
  <c r="AJ565" i="74" s="1"/>
  <c r="AK565" i="74" s="1"/>
  <c r="AL565" i="74" s="1"/>
  <c r="AM565" i="74" s="1"/>
  <c r="AN565" i="74" s="1"/>
  <c r="AO565" i="74" s="1"/>
  <c r="AP565" i="74" s="1"/>
  <c r="AQ565" i="74" s="1"/>
  <c r="AR565" i="74" s="1"/>
  <c r="AS565" i="74" s="1"/>
  <c r="AT565" i="74" s="1"/>
  <c r="AU565" i="74" s="1"/>
  <c r="AV565" i="74" s="1"/>
  <c r="AW565" i="74" s="1"/>
  <c r="AX565" i="74" s="1"/>
  <c r="AY565" i="74" s="1"/>
  <c r="AZ565" i="74" s="1"/>
  <c r="BA565" i="74" s="1"/>
  <c r="AG577" i="74"/>
  <c r="AH577" i="74" s="1"/>
  <c r="AI577" i="74" s="1"/>
  <c r="AJ577" i="74" s="1"/>
  <c r="AK577" i="74" s="1"/>
  <c r="AL577" i="74" s="1"/>
  <c r="AM577" i="74" s="1"/>
  <c r="AN577" i="74" s="1"/>
  <c r="AO577" i="74" s="1"/>
  <c r="AP577" i="74" s="1"/>
  <c r="AQ577" i="74" s="1"/>
  <c r="AR577" i="74" s="1"/>
  <c r="AS577" i="74" s="1"/>
  <c r="AT577" i="74" s="1"/>
  <c r="AU577" i="74" s="1"/>
  <c r="AV577" i="74" s="1"/>
  <c r="AW577" i="74" s="1"/>
  <c r="AX577" i="74" s="1"/>
  <c r="AY577" i="74" s="1"/>
  <c r="AZ577" i="74" s="1"/>
  <c r="BA577" i="74" s="1"/>
  <c r="AE597" i="74"/>
  <c r="AF598" i="74"/>
  <c r="AE613" i="74"/>
  <c r="AF614" i="74"/>
  <c r="AE621" i="74"/>
  <c r="AF622" i="74"/>
  <c r="AE605" i="74"/>
  <c r="AF606" i="74"/>
  <c r="AE589" i="74"/>
  <c r="AG589" i="74" s="1"/>
  <c r="AH589" i="74" s="1"/>
  <c r="AI589" i="74" s="1"/>
  <c r="AJ589" i="74" s="1"/>
  <c r="AK589" i="74" s="1"/>
  <c r="AL589" i="74" s="1"/>
  <c r="AM589" i="74" s="1"/>
  <c r="AN589" i="74" s="1"/>
  <c r="AO589" i="74" s="1"/>
  <c r="AP589" i="74" s="1"/>
  <c r="AQ589" i="74" s="1"/>
  <c r="AR589" i="74" s="1"/>
  <c r="AS589" i="74" s="1"/>
  <c r="AT589" i="74" s="1"/>
  <c r="AU589" i="74" s="1"/>
  <c r="AV589" i="74" s="1"/>
  <c r="AW589" i="74" s="1"/>
  <c r="AX589" i="74" s="1"/>
  <c r="AY589" i="74" s="1"/>
  <c r="AZ589" i="74" s="1"/>
  <c r="BA589" i="74" s="1"/>
  <c r="AF590" i="74"/>
  <c r="AE629" i="74"/>
  <c r="AE637" i="74"/>
  <c r="AF630" i="74"/>
  <c r="AF582" i="74"/>
  <c r="AD93" i="74"/>
  <c r="AC94" i="74"/>
  <c r="T582" i="74" l="1"/>
  <c r="T583" i="74" s="1"/>
  <c r="T584" i="74" s="1"/>
  <c r="T585" i="74" s="1"/>
  <c r="T586" i="74" s="1"/>
  <c r="T587" i="74" s="1"/>
  <c r="T588" i="74" s="1"/>
  <c r="AG578" i="74"/>
  <c r="AH578" i="74" s="1"/>
  <c r="AI578" i="74" s="1"/>
  <c r="AJ578" i="74" s="1"/>
  <c r="AK578" i="74" s="1"/>
  <c r="AL578" i="74" s="1"/>
  <c r="AM578" i="74" s="1"/>
  <c r="AN578" i="74" s="1"/>
  <c r="AO578" i="74" s="1"/>
  <c r="AP578" i="74" s="1"/>
  <c r="AQ578" i="74" s="1"/>
  <c r="AR578" i="74" s="1"/>
  <c r="AS578" i="74" s="1"/>
  <c r="AT578" i="74" s="1"/>
  <c r="AU578" i="74" s="1"/>
  <c r="AV578" i="74" s="1"/>
  <c r="AW578" i="74" s="1"/>
  <c r="AX578" i="74" s="1"/>
  <c r="AY578" i="74" s="1"/>
  <c r="AZ578" i="74" s="1"/>
  <c r="BA578" i="74" s="1"/>
  <c r="AG566" i="74"/>
  <c r="AH566" i="74" s="1"/>
  <c r="AI566" i="74" s="1"/>
  <c r="AJ566" i="74" s="1"/>
  <c r="AK566" i="74" s="1"/>
  <c r="AL566" i="74" s="1"/>
  <c r="AM566" i="74" s="1"/>
  <c r="AN566" i="74" s="1"/>
  <c r="AO566" i="74" s="1"/>
  <c r="AP566" i="74" s="1"/>
  <c r="AQ566" i="74" s="1"/>
  <c r="AR566" i="74" s="1"/>
  <c r="AS566" i="74" s="1"/>
  <c r="AT566" i="74" s="1"/>
  <c r="AU566" i="74" s="1"/>
  <c r="AV566" i="74" s="1"/>
  <c r="AW566" i="74" s="1"/>
  <c r="AX566" i="74" s="1"/>
  <c r="AY566" i="74" s="1"/>
  <c r="AZ566" i="74" s="1"/>
  <c r="BA566" i="74" s="1"/>
  <c r="AG560" i="74"/>
  <c r="AH560" i="74" s="1"/>
  <c r="AI560" i="74" s="1"/>
  <c r="AJ560" i="74" s="1"/>
  <c r="AK560" i="74" s="1"/>
  <c r="AL560" i="74" s="1"/>
  <c r="AM560" i="74" s="1"/>
  <c r="AN560" i="74" s="1"/>
  <c r="AO560" i="74" s="1"/>
  <c r="AP560" i="74" s="1"/>
  <c r="AQ560" i="74" s="1"/>
  <c r="AR560" i="74" s="1"/>
  <c r="AS560" i="74" s="1"/>
  <c r="AT560" i="74" s="1"/>
  <c r="AU560" i="74" s="1"/>
  <c r="AV560" i="74" s="1"/>
  <c r="AW560" i="74" s="1"/>
  <c r="AX560" i="74" s="1"/>
  <c r="AY560" i="74" s="1"/>
  <c r="AZ560" i="74" s="1"/>
  <c r="BA560" i="74" s="1"/>
  <c r="AG572" i="74"/>
  <c r="AH572" i="74" s="1"/>
  <c r="AI572" i="74" s="1"/>
  <c r="AJ572" i="74" s="1"/>
  <c r="AK572" i="74" s="1"/>
  <c r="AL572" i="74" s="1"/>
  <c r="AM572" i="74" s="1"/>
  <c r="AN572" i="74" s="1"/>
  <c r="AO572" i="74" s="1"/>
  <c r="AP572" i="74" s="1"/>
  <c r="AQ572" i="74" s="1"/>
  <c r="AR572" i="74" s="1"/>
  <c r="AS572" i="74" s="1"/>
  <c r="AT572" i="74" s="1"/>
  <c r="AU572" i="74" s="1"/>
  <c r="AV572" i="74" s="1"/>
  <c r="AW572" i="74" s="1"/>
  <c r="AX572" i="74" s="1"/>
  <c r="AY572" i="74" s="1"/>
  <c r="AZ572" i="74" s="1"/>
  <c r="BA572" i="74" s="1"/>
  <c r="AG584" i="74"/>
  <c r="AH584" i="74" s="1"/>
  <c r="AI584" i="74" s="1"/>
  <c r="AJ584" i="74" s="1"/>
  <c r="AK584" i="74" s="1"/>
  <c r="AL584" i="74" s="1"/>
  <c r="AM584" i="74" s="1"/>
  <c r="AN584" i="74" s="1"/>
  <c r="AO584" i="74" s="1"/>
  <c r="AP584" i="74" s="1"/>
  <c r="AQ584" i="74" s="1"/>
  <c r="AR584" i="74" s="1"/>
  <c r="AS584" i="74" s="1"/>
  <c r="AT584" i="74" s="1"/>
  <c r="AU584" i="74" s="1"/>
  <c r="AV584" i="74" s="1"/>
  <c r="AW584" i="74" s="1"/>
  <c r="AX584" i="74" s="1"/>
  <c r="AY584" i="74" s="1"/>
  <c r="AZ584" i="74" s="1"/>
  <c r="BA584" i="74" s="1"/>
  <c r="AG590" i="74"/>
  <c r="AH590" i="74" s="1"/>
  <c r="AI590" i="74" s="1"/>
  <c r="AJ590" i="74" s="1"/>
  <c r="AK590" i="74" s="1"/>
  <c r="AL590" i="74" s="1"/>
  <c r="AM590" i="74" s="1"/>
  <c r="AN590" i="74" s="1"/>
  <c r="AO590" i="74" s="1"/>
  <c r="AP590" i="74" s="1"/>
  <c r="AQ590" i="74" s="1"/>
  <c r="AR590" i="74" s="1"/>
  <c r="AS590" i="74" s="1"/>
  <c r="AT590" i="74" s="1"/>
  <c r="AU590" i="74" s="1"/>
  <c r="AV590" i="74" s="1"/>
  <c r="AW590" i="74" s="1"/>
  <c r="AX590" i="74" s="1"/>
  <c r="AY590" i="74" s="1"/>
  <c r="AZ590" i="74" s="1"/>
  <c r="BA590" i="74" s="1"/>
  <c r="AF589" i="74"/>
  <c r="AE620" i="74"/>
  <c r="AF621" i="74"/>
  <c r="AE596" i="74"/>
  <c r="AG596" i="74" s="1"/>
  <c r="AH596" i="74" s="1"/>
  <c r="AI596" i="74" s="1"/>
  <c r="AJ596" i="74" s="1"/>
  <c r="AK596" i="74" s="1"/>
  <c r="AL596" i="74" s="1"/>
  <c r="AM596" i="74" s="1"/>
  <c r="AN596" i="74" s="1"/>
  <c r="AO596" i="74" s="1"/>
  <c r="AP596" i="74" s="1"/>
  <c r="AQ596" i="74" s="1"/>
  <c r="AR596" i="74" s="1"/>
  <c r="AS596" i="74" s="1"/>
  <c r="AT596" i="74" s="1"/>
  <c r="AU596" i="74" s="1"/>
  <c r="AV596" i="74" s="1"/>
  <c r="AW596" i="74" s="1"/>
  <c r="AX596" i="74" s="1"/>
  <c r="AY596" i="74" s="1"/>
  <c r="AZ596" i="74" s="1"/>
  <c r="BA596" i="74" s="1"/>
  <c r="AF597" i="74"/>
  <c r="AE636" i="74"/>
  <c r="AE644" i="74"/>
  <c r="AF637" i="74"/>
  <c r="AE628" i="74"/>
  <c r="AF629" i="74"/>
  <c r="AE604" i="74"/>
  <c r="AF605" i="74"/>
  <c r="AE612" i="74"/>
  <c r="AF613" i="74"/>
  <c r="AD94" i="74"/>
  <c r="AC95" i="74"/>
  <c r="T589" i="74" l="1"/>
  <c r="T590" i="74" s="1"/>
  <c r="T591" i="74" s="1"/>
  <c r="T592" i="74" s="1"/>
  <c r="T593" i="74" s="1"/>
  <c r="T594" i="74" s="1"/>
  <c r="T595" i="74" s="1"/>
  <c r="AG585" i="74"/>
  <c r="AH585" i="74" s="1"/>
  <c r="AI585" i="74" s="1"/>
  <c r="AJ585" i="74" s="1"/>
  <c r="AK585" i="74" s="1"/>
  <c r="AL585" i="74" s="1"/>
  <c r="AM585" i="74" s="1"/>
  <c r="AN585" i="74" s="1"/>
  <c r="AO585" i="74" s="1"/>
  <c r="AP585" i="74" s="1"/>
  <c r="AQ585" i="74" s="1"/>
  <c r="AR585" i="74" s="1"/>
  <c r="AS585" i="74" s="1"/>
  <c r="AT585" i="74" s="1"/>
  <c r="AU585" i="74" s="1"/>
  <c r="AV585" i="74" s="1"/>
  <c r="AW585" i="74" s="1"/>
  <c r="AX585" i="74" s="1"/>
  <c r="AY585" i="74" s="1"/>
  <c r="AZ585" i="74" s="1"/>
  <c r="BA585" i="74" s="1"/>
  <c r="AG573" i="74"/>
  <c r="AH573" i="74" s="1"/>
  <c r="AI573" i="74" s="1"/>
  <c r="AJ573" i="74" s="1"/>
  <c r="AK573" i="74" s="1"/>
  <c r="AL573" i="74" s="1"/>
  <c r="AM573" i="74" s="1"/>
  <c r="AN573" i="74" s="1"/>
  <c r="AO573" i="74" s="1"/>
  <c r="AP573" i="74" s="1"/>
  <c r="AQ573" i="74" s="1"/>
  <c r="AR573" i="74" s="1"/>
  <c r="AS573" i="74" s="1"/>
  <c r="AT573" i="74" s="1"/>
  <c r="AU573" i="74" s="1"/>
  <c r="AV573" i="74" s="1"/>
  <c r="AW573" i="74" s="1"/>
  <c r="AX573" i="74" s="1"/>
  <c r="AY573" i="74" s="1"/>
  <c r="AZ573" i="74" s="1"/>
  <c r="BA573" i="74" s="1"/>
  <c r="AG567" i="74"/>
  <c r="AH567" i="74" s="1"/>
  <c r="AI567" i="74" s="1"/>
  <c r="AJ567" i="74" s="1"/>
  <c r="AK567" i="74" s="1"/>
  <c r="AL567" i="74" s="1"/>
  <c r="AM567" i="74" s="1"/>
  <c r="AN567" i="74" s="1"/>
  <c r="AO567" i="74" s="1"/>
  <c r="AP567" i="74" s="1"/>
  <c r="AQ567" i="74" s="1"/>
  <c r="AR567" i="74" s="1"/>
  <c r="AS567" i="74" s="1"/>
  <c r="AT567" i="74" s="1"/>
  <c r="AU567" i="74" s="1"/>
  <c r="AV567" i="74" s="1"/>
  <c r="AW567" i="74" s="1"/>
  <c r="AX567" i="74" s="1"/>
  <c r="AY567" i="74" s="1"/>
  <c r="AZ567" i="74" s="1"/>
  <c r="BA567" i="74" s="1"/>
  <c r="AG597" i="74"/>
  <c r="AH597" i="74" s="1"/>
  <c r="AI597" i="74" s="1"/>
  <c r="AJ597" i="74" s="1"/>
  <c r="AK597" i="74" s="1"/>
  <c r="AL597" i="74" s="1"/>
  <c r="AM597" i="74" s="1"/>
  <c r="AN597" i="74" s="1"/>
  <c r="AO597" i="74" s="1"/>
  <c r="AP597" i="74" s="1"/>
  <c r="AQ597" i="74" s="1"/>
  <c r="AR597" i="74" s="1"/>
  <c r="AS597" i="74" s="1"/>
  <c r="AT597" i="74" s="1"/>
  <c r="AU597" i="74" s="1"/>
  <c r="AV597" i="74" s="1"/>
  <c r="AW597" i="74" s="1"/>
  <c r="AX597" i="74" s="1"/>
  <c r="AY597" i="74" s="1"/>
  <c r="AZ597" i="74" s="1"/>
  <c r="BA597" i="74" s="1"/>
  <c r="AG591" i="74"/>
  <c r="AH591" i="74" s="1"/>
  <c r="AI591" i="74" s="1"/>
  <c r="AJ591" i="74" s="1"/>
  <c r="AK591" i="74" s="1"/>
  <c r="AL591" i="74" s="1"/>
  <c r="AM591" i="74" s="1"/>
  <c r="AN591" i="74" s="1"/>
  <c r="AO591" i="74" s="1"/>
  <c r="AP591" i="74" s="1"/>
  <c r="AQ591" i="74" s="1"/>
  <c r="AR591" i="74" s="1"/>
  <c r="AS591" i="74" s="1"/>
  <c r="AT591" i="74" s="1"/>
  <c r="AU591" i="74" s="1"/>
  <c r="AV591" i="74" s="1"/>
  <c r="AW591" i="74" s="1"/>
  <c r="AX591" i="74" s="1"/>
  <c r="AY591" i="74" s="1"/>
  <c r="AZ591" i="74" s="1"/>
  <c r="BA591" i="74" s="1"/>
  <c r="AG579" i="74"/>
  <c r="AH579" i="74" s="1"/>
  <c r="AI579" i="74" s="1"/>
  <c r="AJ579" i="74" s="1"/>
  <c r="AK579" i="74" s="1"/>
  <c r="AL579" i="74" s="1"/>
  <c r="AM579" i="74" s="1"/>
  <c r="AN579" i="74" s="1"/>
  <c r="AO579" i="74" s="1"/>
  <c r="AP579" i="74" s="1"/>
  <c r="AQ579" i="74" s="1"/>
  <c r="AR579" i="74" s="1"/>
  <c r="AS579" i="74" s="1"/>
  <c r="AT579" i="74" s="1"/>
  <c r="AU579" i="74" s="1"/>
  <c r="AV579" i="74" s="1"/>
  <c r="AW579" i="74" s="1"/>
  <c r="AX579" i="74" s="1"/>
  <c r="AY579" i="74" s="1"/>
  <c r="AZ579" i="74" s="1"/>
  <c r="BA579" i="74" s="1"/>
  <c r="AE611" i="74"/>
  <c r="AF612" i="74"/>
  <c r="AE627" i="74"/>
  <c r="AF628" i="74"/>
  <c r="AE635" i="74"/>
  <c r="AF636" i="74"/>
  <c r="AE619" i="74"/>
  <c r="AF620" i="74"/>
  <c r="AE603" i="74"/>
  <c r="AG603" i="74" s="1"/>
  <c r="AH603" i="74" s="1"/>
  <c r="AI603" i="74" s="1"/>
  <c r="AJ603" i="74" s="1"/>
  <c r="AK603" i="74" s="1"/>
  <c r="AL603" i="74" s="1"/>
  <c r="AM603" i="74" s="1"/>
  <c r="AN603" i="74" s="1"/>
  <c r="AO603" i="74" s="1"/>
  <c r="AP603" i="74" s="1"/>
  <c r="AQ603" i="74" s="1"/>
  <c r="AR603" i="74" s="1"/>
  <c r="AS603" i="74" s="1"/>
  <c r="AT603" i="74" s="1"/>
  <c r="AU603" i="74" s="1"/>
  <c r="AV603" i="74" s="1"/>
  <c r="AW603" i="74" s="1"/>
  <c r="AX603" i="74" s="1"/>
  <c r="AY603" i="74" s="1"/>
  <c r="AZ603" i="74" s="1"/>
  <c r="BA603" i="74" s="1"/>
  <c r="AF604" i="74"/>
  <c r="AE643" i="74"/>
  <c r="AE651" i="74"/>
  <c r="AF644" i="74"/>
  <c r="AF596" i="74"/>
  <c r="AD95" i="74"/>
  <c r="AC96" i="74"/>
  <c r="T596" i="74" l="1"/>
  <c r="T597" i="74" s="1"/>
  <c r="T598" i="74" s="1"/>
  <c r="T599" i="74" s="1"/>
  <c r="T600" i="74" s="1"/>
  <c r="T601" i="74" s="1"/>
  <c r="T602" i="74" s="1"/>
  <c r="AG574" i="74"/>
  <c r="AH574" i="74" s="1"/>
  <c r="AI574" i="74" s="1"/>
  <c r="AJ574" i="74" s="1"/>
  <c r="AK574" i="74" s="1"/>
  <c r="AL574" i="74" s="1"/>
  <c r="AM574" i="74" s="1"/>
  <c r="AN574" i="74" s="1"/>
  <c r="AO574" i="74" s="1"/>
  <c r="AP574" i="74" s="1"/>
  <c r="AQ574" i="74" s="1"/>
  <c r="AR574" i="74" s="1"/>
  <c r="AS574" i="74" s="1"/>
  <c r="AT574" i="74" s="1"/>
  <c r="AU574" i="74" s="1"/>
  <c r="AV574" i="74" s="1"/>
  <c r="AW574" i="74" s="1"/>
  <c r="AX574" i="74" s="1"/>
  <c r="AY574" i="74" s="1"/>
  <c r="AZ574" i="74" s="1"/>
  <c r="BA574" i="74" s="1"/>
  <c r="AG586" i="74"/>
  <c r="AH586" i="74" s="1"/>
  <c r="AI586" i="74" s="1"/>
  <c r="AJ586" i="74" s="1"/>
  <c r="AK586" i="74" s="1"/>
  <c r="AL586" i="74" s="1"/>
  <c r="AM586" i="74" s="1"/>
  <c r="AN586" i="74" s="1"/>
  <c r="AO586" i="74" s="1"/>
  <c r="AP586" i="74" s="1"/>
  <c r="AQ586" i="74" s="1"/>
  <c r="AR586" i="74" s="1"/>
  <c r="AS586" i="74" s="1"/>
  <c r="AT586" i="74" s="1"/>
  <c r="AU586" i="74" s="1"/>
  <c r="AV586" i="74" s="1"/>
  <c r="AW586" i="74" s="1"/>
  <c r="AX586" i="74" s="1"/>
  <c r="AY586" i="74" s="1"/>
  <c r="AZ586" i="74" s="1"/>
  <c r="BA586" i="74" s="1"/>
  <c r="AG604" i="74"/>
  <c r="AH604" i="74" s="1"/>
  <c r="AI604" i="74" s="1"/>
  <c r="AJ604" i="74" s="1"/>
  <c r="AK604" i="74" s="1"/>
  <c r="AL604" i="74" s="1"/>
  <c r="AM604" i="74" s="1"/>
  <c r="AN604" i="74" s="1"/>
  <c r="AO604" i="74" s="1"/>
  <c r="AP604" i="74" s="1"/>
  <c r="AQ604" i="74" s="1"/>
  <c r="AR604" i="74" s="1"/>
  <c r="AS604" i="74" s="1"/>
  <c r="AT604" i="74" s="1"/>
  <c r="AU604" i="74" s="1"/>
  <c r="AV604" i="74" s="1"/>
  <c r="AW604" i="74" s="1"/>
  <c r="AX604" i="74" s="1"/>
  <c r="AY604" i="74" s="1"/>
  <c r="AZ604" i="74" s="1"/>
  <c r="BA604" i="74" s="1"/>
  <c r="AG580" i="74"/>
  <c r="AH580" i="74" s="1"/>
  <c r="AI580" i="74" s="1"/>
  <c r="AJ580" i="74" s="1"/>
  <c r="AK580" i="74" s="1"/>
  <c r="AL580" i="74" s="1"/>
  <c r="AM580" i="74" s="1"/>
  <c r="AN580" i="74" s="1"/>
  <c r="AO580" i="74" s="1"/>
  <c r="AP580" i="74" s="1"/>
  <c r="AQ580" i="74" s="1"/>
  <c r="AR580" i="74" s="1"/>
  <c r="AS580" i="74" s="1"/>
  <c r="AT580" i="74" s="1"/>
  <c r="AU580" i="74" s="1"/>
  <c r="AV580" i="74" s="1"/>
  <c r="AW580" i="74" s="1"/>
  <c r="AX580" i="74" s="1"/>
  <c r="AY580" i="74" s="1"/>
  <c r="AZ580" i="74" s="1"/>
  <c r="BA580" i="74" s="1"/>
  <c r="AG592" i="74"/>
  <c r="AH592" i="74" s="1"/>
  <c r="AI592" i="74" s="1"/>
  <c r="AJ592" i="74" s="1"/>
  <c r="AK592" i="74" s="1"/>
  <c r="AL592" i="74" s="1"/>
  <c r="AM592" i="74" s="1"/>
  <c r="AN592" i="74" s="1"/>
  <c r="AO592" i="74" s="1"/>
  <c r="AP592" i="74" s="1"/>
  <c r="AQ592" i="74" s="1"/>
  <c r="AR592" i="74" s="1"/>
  <c r="AS592" i="74" s="1"/>
  <c r="AT592" i="74" s="1"/>
  <c r="AU592" i="74" s="1"/>
  <c r="AV592" i="74" s="1"/>
  <c r="AW592" i="74" s="1"/>
  <c r="AX592" i="74" s="1"/>
  <c r="AY592" i="74" s="1"/>
  <c r="AZ592" i="74" s="1"/>
  <c r="BA592" i="74" s="1"/>
  <c r="AG598" i="74"/>
  <c r="AH598" i="74" s="1"/>
  <c r="AI598" i="74" s="1"/>
  <c r="AJ598" i="74" s="1"/>
  <c r="AK598" i="74" s="1"/>
  <c r="AL598" i="74" s="1"/>
  <c r="AM598" i="74" s="1"/>
  <c r="AN598" i="74" s="1"/>
  <c r="AO598" i="74" s="1"/>
  <c r="AP598" i="74" s="1"/>
  <c r="AQ598" i="74" s="1"/>
  <c r="AR598" i="74" s="1"/>
  <c r="AS598" i="74" s="1"/>
  <c r="AT598" i="74" s="1"/>
  <c r="AU598" i="74" s="1"/>
  <c r="AV598" i="74" s="1"/>
  <c r="AW598" i="74" s="1"/>
  <c r="AX598" i="74" s="1"/>
  <c r="AY598" i="74" s="1"/>
  <c r="AZ598" i="74" s="1"/>
  <c r="BA598" i="74" s="1"/>
  <c r="AF603" i="74"/>
  <c r="AE634" i="74"/>
  <c r="AF635" i="74"/>
  <c r="AE610" i="74"/>
  <c r="AG610" i="74" s="1"/>
  <c r="AH610" i="74" s="1"/>
  <c r="AI610" i="74" s="1"/>
  <c r="AJ610" i="74" s="1"/>
  <c r="AK610" i="74" s="1"/>
  <c r="AL610" i="74" s="1"/>
  <c r="AM610" i="74" s="1"/>
  <c r="AN610" i="74" s="1"/>
  <c r="AO610" i="74" s="1"/>
  <c r="AP610" i="74" s="1"/>
  <c r="AQ610" i="74" s="1"/>
  <c r="AR610" i="74" s="1"/>
  <c r="AS610" i="74" s="1"/>
  <c r="AT610" i="74" s="1"/>
  <c r="AU610" i="74" s="1"/>
  <c r="AV610" i="74" s="1"/>
  <c r="AW610" i="74" s="1"/>
  <c r="AX610" i="74" s="1"/>
  <c r="AY610" i="74" s="1"/>
  <c r="AZ610" i="74" s="1"/>
  <c r="BA610" i="74" s="1"/>
  <c r="AF611" i="74"/>
  <c r="AE650" i="74"/>
  <c r="AF651" i="74"/>
  <c r="AE642" i="74"/>
  <c r="AF643" i="74"/>
  <c r="AE618" i="74"/>
  <c r="AF619" i="74"/>
  <c r="AE626" i="74"/>
  <c r="AF627" i="74"/>
  <c r="AD96" i="74"/>
  <c r="AC97" i="74"/>
  <c r="T603" i="74" l="1"/>
  <c r="T604" i="74" s="1"/>
  <c r="T605" i="74" s="1"/>
  <c r="T606" i="74" s="1"/>
  <c r="T607" i="74" s="1"/>
  <c r="T608" i="74" s="1"/>
  <c r="T609" i="74" s="1"/>
  <c r="AG587" i="74"/>
  <c r="AH587" i="74" s="1"/>
  <c r="AI587" i="74" s="1"/>
  <c r="AJ587" i="74" s="1"/>
  <c r="AK587" i="74" s="1"/>
  <c r="AL587" i="74" s="1"/>
  <c r="AM587" i="74" s="1"/>
  <c r="AN587" i="74" s="1"/>
  <c r="AO587" i="74" s="1"/>
  <c r="AP587" i="74" s="1"/>
  <c r="AQ587" i="74" s="1"/>
  <c r="AR587" i="74" s="1"/>
  <c r="AS587" i="74" s="1"/>
  <c r="AT587" i="74" s="1"/>
  <c r="AU587" i="74" s="1"/>
  <c r="AV587" i="74" s="1"/>
  <c r="AW587" i="74" s="1"/>
  <c r="AX587" i="74" s="1"/>
  <c r="AY587" i="74" s="1"/>
  <c r="AZ587" i="74" s="1"/>
  <c r="BA587" i="74" s="1"/>
  <c r="AG611" i="74"/>
  <c r="AH611" i="74" s="1"/>
  <c r="AI611" i="74" s="1"/>
  <c r="AJ611" i="74" s="1"/>
  <c r="AK611" i="74" s="1"/>
  <c r="AL611" i="74" s="1"/>
  <c r="AM611" i="74" s="1"/>
  <c r="AN611" i="74" s="1"/>
  <c r="AO611" i="74" s="1"/>
  <c r="AP611" i="74" s="1"/>
  <c r="AQ611" i="74" s="1"/>
  <c r="AR611" i="74" s="1"/>
  <c r="AS611" i="74" s="1"/>
  <c r="AT611" i="74" s="1"/>
  <c r="AU611" i="74" s="1"/>
  <c r="AV611" i="74" s="1"/>
  <c r="AW611" i="74" s="1"/>
  <c r="AX611" i="74" s="1"/>
  <c r="AY611" i="74" s="1"/>
  <c r="AZ611" i="74" s="1"/>
  <c r="BA611" i="74" s="1"/>
  <c r="AG599" i="74"/>
  <c r="AH599" i="74" s="1"/>
  <c r="AI599" i="74" s="1"/>
  <c r="AJ599" i="74" s="1"/>
  <c r="AK599" i="74" s="1"/>
  <c r="AL599" i="74" s="1"/>
  <c r="AM599" i="74" s="1"/>
  <c r="AN599" i="74" s="1"/>
  <c r="AO599" i="74" s="1"/>
  <c r="AP599" i="74" s="1"/>
  <c r="AQ599" i="74" s="1"/>
  <c r="AR599" i="74" s="1"/>
  <c r="AS599" i="74" s="1"/>
  <c r="AT599" i="74" s="1"/>
  <c r="AU599" i="74" s="1"/>
  <c r="AV599" i="74" s="1"/>
  <c r="AW599" i="74" s="1"/>
  <c r="AX599" i="74" s="1"/>
  <c r="AY599" i="74" s="1"/>
  <c r="AZ599" i="74" s="1"/>
  <c r="BA599" i="74" s="1"/>
  <c r="AG593" i="74"/>
  <c r="AH593" i="74" s="1"/>
  <c r="AI593" i="74" s="1"/>
  <c r="AJ593" i="74" s="1"/>
  <c r="AK593" i="74" s="1"/>
  <c r="AL593" i="74" s="1"/>
  <c r="AM593" i="74" s="1"/>
  <c r="AN593" i="74" s="1"/>
  <c r="AO593" i="74" s="1"/>
  <c r="AP593" i="74" s="1"/>
  <c r="AQ593" i="74" s="1"/>
  <c r="AR593" i="74" s="1"/>
  <c r="AS593" i="74" s="1"/>
  <c r="AT593" i="74" s="1"/>
  <c r="AU593" i="74" s="1"/>
  <c r="AV593" i="74" s="1"/>
  <c r="AW593" i="74" s="1"/>
  <c r="AX593" i="74" s="1"/>
  <c r="AY593" i="74" s="1"/>
  <c r="AZ593" i="74" s="1"/>
  <c r="BA593" i="74" s="1"/>
  <c r="AG581" i="74"/>
  <c r="AH581" i="74" s="1"/>
  <c r="AI581" i="74" s="1"/>
  <c r="AJ581" i="74" s="1"/>
  <c r="AK581" i="74" s="1"/>
  <c r="AL581" i="74" s="1"/>
  <c r="AM581" i="74" s="1"/>
  <c r="AN581" i="74" s="1"/>
  <c r="AO581" i="74" s="1"/>
  <c r="AP581" i="74" s="1"/>
  <c r="AQ581" i="74" s="1"/>
  <c r="AR581" i="74" s="1"/>
  <c r="AS581" i="74" s="1"/>
  <c r="AT581" i="74" s="1"/>
  <c r="AU581" i="74" s="1"/>
  <c r="AV581" i="74" s="1"/>
  <c r="AW581" i="74" s="1"/>
  <c r="AX581" i="74" s="1"/>
  <c r="AY581" i="74" s="1"/>
  <c r="AZ581" i="74" s="1"/>
  <c r="BA581" i="74" s="1"/>
  <c r="AG605" i="74"/>
  <c r="AH605" i="74" s="1"/>
  <c r="AI605" i="74" s="1"/>
  <c r="AJ605" i="74" s="1"/>
  <c r="AK605" i="74" s="1"/>
  <c r="AL605" i="74" s="1"/>
  <c r="AM605" i="74" s="1"/>
  <c r="AN605" i="74" s="1"/>
  <c r="AO605" i="74" s="1"/>
  <c r="AP605" i="74" s="1"/>
  <c r="AQ605" i="74" s="1"/>
  <c r="AR605" i="74" s="1"/>
  <c r="AS605" i="74" s="1"/>
  <c r="AT605" i="74" s="1"/>
  <c r="AU605" i="74" s="1"/>
  <c r="AV605" i="74" s="1"/>
  <c r="AW605" i="74" s="1"/>
  <c r="AX605" i="74" s="1"/>
  <c r="AY605" i="74" s="1"/>
  <c r="AZ605" i="74" s="1"/>
  <c r="BA605" i="74" s="1"/>
  <c r="AE649" i="74"/>
  <c r="AF650" i="74"/>
  <c r="AE633" i="74"/>
  <c r="AF634" i="74"/>
  <c r="AE617" i="74"/>
  <c r="AG617" i="74" s="1"/>
  <c r="AH617" i="74" s="1"/>
  <c r="AI617" i="74" s="1"/>
  <c r="AJ617" i="74" s="1"/>
  <c r="AK617" i="74" s="1"/>
  <c r="AL617" i="74" s="1"/>
  <c r="AM617" i="74" s="1"/>
  <c r="AN617" i="74" s="1"/>
  <c r="AO617" i="74" s="1"/>
  <c r="AP617" i="74" s="1"/>
  <c r="AQ617" i="74" s="1"/>
  <c r="AR617" i="74" s="1"/>
  <c r="AS617" i="74" s="1"/>
  <c r="AT617" i="74" s="1"/>
  <c r="AU617" i="74" s="1"/>
  <c r="AV617" i="74" s="1"/>
  <c r="AW617" i="74" s="1"/>
  <c r="AX617" i="74" s="1"/>
  <c r="AY617" i="74" s="1"/>
  <c r="AZ617" i="74" s="1"/>
  <c r="BA617" i="74" s="1"/>
  <c r="AF618" i="74"/>
  <c r="AE625" i="74"/>
  <c r="AF626" i="74"/>
  <c r="AE641" i="74"/>
  <c r="AF642" i="74"/>
  <c r="AF610" i="74"/>
  <c r="AD97" i="74"/>
  <c r="AC98" i="74"/>
  <c r="T610" i="74" l="1"/>
  <c r="T611" i="74" s="1"/>
  <c r="T612" i="74" s="1"/>
  <c r="T613" i="74" s="1"/>
  <c r="T614" i="74" s="1"/>
  <c r="T615" i="74" s="1"/>
  <c r="T616" i="74" s="1"/>
  <c r="AG606" i="74"/>
  <c r="AH606" i="74" s="1"/>
  <c r="AI606" i="74" s="1"/>
  <c r="AJ606" i="74" s="1"/>
  <c r="AK606" i="74" s="1"/>
  <c r="AL606" i="74" s="1"/>
  <c r="AM606" i="74" s="1"/>
  <c r="AN606" i="74" s="1"/>
  <c r="AO606" i="74" s="1"/>
  <c r="AP606" i="74" s="1"/>
  <c r="AQ606" i="74" s="1"/>
  <c r="AR606" i="74" s="1"/>
  <c r="AS606" i="74" s="1"/>
  <c r="AT606" i="74" s="1"/>
  <c r="AU606" i="74" s="1"/>
  <c r="AV606" i="74" s="1"/>
  <c r="AW606" i="74" s="1"/>
  <c r="AX606" i="74" s="1"/>
  <c r="AY606" i="74" s="1"/>
  <c r="AZ606" i="74" s="1"/>
  <c r="BA606" i="74" s="1"/>
  <c r="AG594" i="74"/>
  <c r="AH594" i="74" s="1"/>
  <c r="AI594" i="74" s="1"/>
  <c r="AJ594" i="74" s="1"/>
  <c r="AK594" i="74" s="1"/>
  <c r="AL594" i="74" s="1"/>
  <c r="AM594" i="74" s="1"/>
  <c r="AN594" i="74" s="1"/>
  <c r="AO594" i="74" s="1"/>
  <c r="AP594" i="74" s="1"/>
  <c r="AQ594" i="74" s="1"/>
  <c r="AR594" i="74" s="1"/>
  <c r="AS594" i="74" s="1"/>
  <c r="AT594" i="74" s="1"/>
  <c r="AU594" i="74" s="1"/>
  <c r="AV594" i="74" s="1"/>
  <c r="AW594" i="74" s="1"/>
  <c r="AX594" i="74" s="1"/>
  <c r="AY594" i="74" s="1"/>
  <c r="AZ594" i="74" s="1"/>
  <c r="BA594" i="74" s="1"/>
  <c r="AG600" i="74"/>
  <c r="AH600" i="74" s="1"/>
  <c r="AI600" i="74" s="1"/>
  <c r="AJ600" i="74" s="1"/>
  <c r="AK600" i="74" s="1"/>
  <c r="AL600" i="74" s="1"/>
  <c r="AM600" i="74" s="1"/>
  <c r="AN600" i="74" s="1"/>
  <c r="AO600" i="74" s="1"/>
  <c r="AP600" i="74" s="1"/>
  <c r="AQ600" i="74" s="1"/>
  <c r="AR600" i="74" s="1"/>
  <c r="AS600" i="74" s="1"/>
  <c r="AT600" i="74" s="1"/>
  <c r="AU600" i="74" s="1"/>
  <c r="AV600" i="74" s="1"/>
  <c r="AW600" i="74" s="1"/>
  <c r="AX600" i="74" s="1"/>
  <c r="AY600" i="74" s="1"/>
  <c r="AZ600" i="74" s="1"/>
  <c r="BA600" i="74" s="1"/>
  <c r="AG588" i="74"/>
  <c r="AH588" i="74" s="1"/>
  <c r="AI588" i="74" s="1"/>
  <c r="AJ588" i="74" s="1"/>
  <c r="AK588" i="74" s="1"/>
  <c r="AL588" i="74" s="1"/>
  <c r="AM588" i="74" s="1"/>
  <c r="AN588" i="74" s="1"/>
  <c r="AO588" i="74" s="1"/>
  <c r="AP588" i="74" s="1"/>
  <c r="AQ588" i="74" s="1"/>
  <c r="AR588" i="74" s="1"/>
  <c r="AS588" i="74" s="1"/>
  <c r="AT588" i="74" s="1"/>
  <c r="AU588" i="74" s="1"/>
  <c r="AV588" i="74" s="1"/>
  <c r="AW588" i="74" s="1"/>
  <c r="AX588" i="74" s="1"/>
  <c r="AY588" i="74" s="1"/>
  <c r="AZ588" i="74" s="1"/>
  <c r="BA588" i="74" s="1"/>
  <c r="AG618" i="74"/>
  <c r="AH618" i="74" s="1"/>
  <c r="AI618" i="74" s="1"/>
  <c r="AJ618" i="74" s="1"/>
  <c r="AK618" i="74" s="1"/>
  <c r="AL618" i="74" s="1"/>
  <c r="AM618" i="74" s="1"/>
  <c r="AN618" i="74" s="1"/>
  <c r="AO618" i="74" s="1"/>
  <c r="AP618" i="74" s="1"/>
  <c r="AQ618" i="74" s="1"/>
  <c r="AR618" i="74" s="1"/>
  <c r="AS618" i="74" s="1"/>
  <c r="AT618" i="74" s="1"/>
  <c r="AU618" i="74" s="1"/>
  <c r="AV618" i="74" s="1"/>
  <c r="AW618" i="74" s="1"/>
  <c r="AX618" i="74" s="1"/>
  <c r="AY618" i="74" s="1"/>
  <c r="AZ618" i="74" s="1"/>
  <c r="BA618" i="74" s="1"/>
  <c r="AG612" i="74"/>
  <c r="AH612" i="74" s="1"/>
  <c r="AI612" i="74" s="1"/>
  <c r="AJ612" i="74" s="1"/>
  <c r="AK612" i="74" s="1"/>
  <c r="AL612" i="74" s="1"/>
  <c r="AM612" i="74" s="1"/>
  <c r="AN612" i="74" s="1"/>
  <c r="AO612" i="74" s="1"/>
  <c r="AP612" i="74" s="1"/>
  <c r="AQ612" i="74" s="1"/>
  <c r="AR612" i="74" s="1"/>
  <c r="AS612" i="74" s="1"/>
  <c r="AT612" i="74" s="1"/>
  <c r="AU612" i="74" s="1"/>
  <c r="AV612" i="74" s="1"/>
  <c r="AW612" i="74" s="1"/>
  <c r="AX612" i="74" s="1"/>
  <c r="AY612" i="74" s="1"/>
  <c r="AZ612" i="74" s="1"/>
  <c r="BA612" i="74" s="1"/>
  <c r="AE632" i="74"/>
  <c r="AF633" i="74"/>
  <c r="AE624" i="74"/>
  <c r="AG624" i="74" s="1"/>
  <c r="AH624" i="74" s="1"/>
  <c r="AI624" i="74" s="1"/>
  <c r="AJ624" i="74" s="1"/>
  <c r="AK624" i="74" s="1"/>
  <c r="AL624" i="74" s="1"/>
  <c r="AM624" i="74" s="1"/>
  <c r="AN624" i="74" s="1"/>
  <c r="AO624" i="74" s="1"/>
  <c r="AP624" i="74" s="1"/>
  <c r="AQ624" i="74" s="1"/>
  <c r="AR624" i="74" s="1"/>
  <c r="AS624" i="74" s="1"/>
  <c r="AT624" i="74" s="1"/>
  <c r="AU624" i="74" s="1"/>
  <c r="AV624" i="74" s="1"/>
  <c r="AW624" i="74" s="1"/>
  <c r="AX624" i="74" s="1"/>
  <c r="AY624" i="74" s="1"/>
  <c r="AZ624" i="74" s="1"/>
  <c r="BA624" i="74" s="1"/>
  <c r="AF625" i="74"/>
  <c r="AE640" i="74"/>
  <c r="AF641" i="74"/>
  <c r="AF617" i="74"/>
  <c r="AE648" i="74"/>
  <c r="AF649" i="74"/>
  <c r="AD98" i="74"/>
  <c r="AC99" i="74"/>
  <c r="T617" i="74" l="1"/>
  <c r="T618" i="74" s="1"/>
  <c r="T619" i="74" s="1"/>
  <c r="T620" i="74" s="1"/>
  <c r="T621" i="74" s="1"/>
  <c r="T622" i="74" s="1"/>
  <c r="T623" i="74" s="1"/>
  <c r="AG625" i="74"/>
  <c r="AH625" i="74" s="1"/>
  <c r="AI625" i="74" s="1"/>
  <c r="AJ625" i="74" s="1"/>
  <c r="AK625" i="74" s="1"/>
  <c r="AL625" i="74" s="1"/>
  <c r="AM625" i="74" s="1"/>
  <c r="AN625" i="74" s="1"/>
  <c r="AO625" i="74" s="1"/>
  <c r="AP625" i="74" s="1"/>
  <c r="AQ625" i="74" s="1"/>
  <c r="AR625" i="74" s="1"/>
  <c r="AS625" i="74" s="1"/>
  <c r="AT625" i="74" s="1"/>
  <c r="AU625" i="74" s="1"/>
  <c r="AV625" i="74" s="1"/>
  <c r="AW625" i="74" s="1"/>
  <c r="AX625" i="74" s="1"/>
  <c r="AY625" i="74" s="1"/>
  <c r="AZ625" i="74" s="1"/>
  <c r="BA625" i="74" s="1"/>
  <c r="AG601" i="74"/>
  <c r="AH601" i="74" s="1"/>
  <c r="AI601" i="74" s="1"/>
  <c r="AJ601" i="74" s="1"/>
  <c r="AK601" i="74" s="1"/>
  <c r="AL601" i="74" s="1"/>
  <c r="AM601" i="74" s="1"/>
  <c r="AN601" i="74" s="1"/>
  <c r="AO601" i="74" s="1"/>
  <c r="AP601" i="74" s="1"/>
  <c r="AQ601" i="74" s="1"/>
  <c r="AR601" i="74" s="1"/>
  <c r="AS601" i="74" s="1"/>
  <c r="AT601" i="74" s="1"/>
  <c r="AU601" i="74" s="1"/>
  <c r="AV601" i="74" s="1"/>
  <c r="AW601" i="74" s="1"/>
  <c r="AX601" i="74" s="1"/>
  <c r="AY601" i="74" s="1"/>
  <c r="AZ601" i="74" s="1"/>
  <c r="BA601" i="74" s="1"/>
  <c r="AG595" i="74"/>
  <c r="AH595" i="74" s="1"/>
  <c r="AI595" i="74" s="1"/>
  <c r="AJ595" i="74" s="1"/>
  <c r="AK595" i="74" s="1"/>
  <c r="AL595" i="74" s="1"/>
  <c r="AM595" i="74" s="1"/>
  <c r="AN595" i="74" s="1"/>
  <c r="AO595" i="74" s="1"/>
  <c r="AP595" i="74" s="1"/>
  <c r="AQ595" i="74" s="1"/>
  <c r="AR595" i="74" s="1"/>
  <c r="AS595" i="74" s="1"/>
  <c r="AT595" i="74" s="1"/>
  <c r="AU595" i="74" s="1"/>
  <c r="AV595" i="74" s="1"/>
  <c r="AW595" i="74" s="1"/>
  <c r="AX595" i="74" s="1"/>
  <c r="AY595" i="74" s="1"/>
  <c r="AZ595" i="74" s="1"/>
  <c r="BA595" i="74" s="1"/>
  <c r="AG607" i="74"/>
  <c r="AH607" i="74" s="1"/>
  <c r="AI607" i="74" s="1"/>
  <c r="AJ607" i="74" s="1"/>
  <c r="AK607" i="74" s="1"/>
  <c r="AL607" i="74" s="1"/>
  <c r="AM607" i="74" s="1"/>
  <c r="AN607" i="74" s="1"/>
  <c r="AO607" i="74" s="1"/>
  <c r="AP607" i="74" s="1"/>
  <c r="AQ607" i="74" s="1"/>
  <c r="AR607" i="74" s="1"/>
  <c r="AS607" i="74" s="1"/>
  <c r="AT607" i="74" s="1"/>
  <c r="AU607" i="74" s="1"/>
  <c r="AV607" i="74" s="1"/>
  <c r="AW607" i="74" s="1"/>
  <c r="AX607" i="74" s="1"/>
  <c r="AY607" i="74" s="1"/>
  <c r="AZ607" i="74" s="1"/>
  <c r="BA607" i="74" s="1"/>
  <c r="AG613" i="74"/>
  <c r="AH613" i="74" s="1"/>
  <c r="AI613" i="74" s="1"/>
  <c r="AJ613" i="74" s="1"/>
  <c r="AK613" i="74" s="1"/>
  <c r="AL613" i="74" s="1"/>
  <c r="AM613" i="74" s="1"/>
  <c r="AN613" i="74" s="1"/>
  <c r="AO613" i="74" s="1"/>
  <c r="AP613" i="74" s="1"/>
  <c r="AQ613" i="74" s="1"/>
  <c r="AR613" i="74" s="1"/>
  <c r="AS613" i="74" s="1"/>
  <c r="AT613" i="74" s="1"/>
  <c r="AU613" i="74" s="1"/>
  <c r="AV613" i="74" s="1"/>
  <c r="AW613" i="74" s="1"/>
  <c r="AX613" i="74" s="1"/>
  <c r="AY613" i="74" s="1"/>
  <c r="AZ613" i="74" s="1"/>
  <c r="BA613" i="74" s="1"/>
  <c r="AG619" i="74"/>
  <c r="AH619" i="74" s="1"/>
  <c r="AI619" i="74" s="1"/>
  <c r="AJ619" i="74" s="1"/>
  <c r="AK619" i="74" s="1"/>
  <c r="AL619" i="74" s="1"/>
  <c r="AM619" i="74" s="1"/>
  <c r="AN619" i="74" s="1"/>
  <c r="AO619" i="74" s="1"/>
  <c r="AP619" i="74" s="1"/>
  <c r="AQ619" i="74" s="1"/>
  <c r="AR619" i="74" s="1"/>
  <c r="AS619" i="74" s="1"/>
  <c r="AT619" i="74" s="1"/>
  <c r="AU619" i="74" s="1"/>
  <c r="AV619" i="74" s="1"/>
  <c r="AW619" i="74" s="1"/>
  <c r="AX619" i="74" s="1"/>
  <c r="AY619" i="74" s="1"/>
  <c r="AZ619" i="74" s="1"/>
  <c r="BA619" i="74" s="1"/>
  <c r="AE647" i="74"/>
  <c r="AF648" i="74"/>
  <c r="AF624" i="74"/>
  <c r="AE631" i="74"/>
  <c r="AG631" i="74" s="1"/>
  <c r="AH631" i="74" s="1"/>
  <c r="AI631" i="74" s="1"/>
  <c r="AJ631" i="74" s="1"/>
  <c r="AK631" i="74" s="1"/>
  <c r="AL631" i="74" s="1"/>
  <c r="AM631" i="74" s="1"/>
  <c r="AN631" i="74" s="1"/>
  <c r="AO631" i="74" s="1"/>
  <c r="AP631" i="74" s="1"/>
  <c r="AQ631" i="74" s="1"/>
  <c r="AR631" i="74" s="1"/>
  <c r="AS631" i="74" s="1"/>
  <c r="AT631" i="74" s="1"/>
  <c r="AU631" i="74" s="1"/>
  <c r="AV631" i="74" s="1"/>
  <c r="AW631" i="74" s="1"/>
  <c r="AX631" i="74" s="1"/>
  <c r="AY631" i="74" s="1"/>
  <c r="AZ631" i="74" s="1"/>
  <c r="BA631" i="74" s="1"/>
  <c r="AF632" i="74"/>
  <c r="AE639" i="74"/>
  <c r="AF640" i="74"/>
  <c r="AD99" i="74"/>
  <c r="AC100" i="74"/>
  <c r="T624" i="74" l="1"/>
  <c r="T625" i="74" s="1"/>
  <c r="T626" i="74" s="1"/>
  <c r="T627" i="74" s="1"/>
  <c r="T628" i="74" s="1"/>
  <c r="T629" i="74" s="1"/>
  <c r="T630" i="74" s="1"/>
  <c r="AG620" i="74"/>
  <c r="AH620" i="74" s="1"/>
  <c r="AI620" i="74" s="1"/>
  <c r="AJ620" i="74" s="1"/>
  <c r="AK620" i="74" s="1"/>
  <c r="AL620" i="74" s="1"/>
  <c r="AM620" i="74" s="1"/>
  <c r="AN620" i="74" s="1"/>
  <c r="AO620" i="74" s="1"/>
  <c r="AP620" i="74" s="1"/>
  <c r="AQ620" i="74" s="1"/>
  <c r="AR620" i="74" s="1"/>
  <c r="AS620" i="74" s="1"/>
  <c r="AT620" i="74" s="1"/>
  <c r="AU620" i="74" s="1"/>
  <c r="AV620" i="74" s="1"/>
  <c r="AW620" i="74" s="1"/>
  <c r="AX620" i="74" s="1"/>
  <c r="AY620" i="74" s="1"/>
  <c r="AZ620" i="74" s="1"/>
  <c r="BA620" i="74" s="1"/>
  <c r="AG614" i="74"/>
  <c r="AH614" i="74" s="1"/>
  <c r="AI614" i="74" s="1"/>
  <c r="AJ614" i="74" s="1"/>
  <c r="AK614" i="74" s="1"/>
  <c r="AL614" i="74" s="1"/>
  <c r="AM614" i="74" s="1"/>
  <c r="AN614" i="74" s="1"/>
  <c r="AO614" i="74" s="1"/>
  <c r="AP614" i="74" s="1"/>
  <c r="AQ614" i="74" s="1"/>
  <c r="AR614" i="74" s="1"/>
  <c r="AS614" i="74" s="1"/>
  <c r="AT614" i="74" s="1"/>
  <c r="AU614" i="74" s="1"/>
  <c r="AV614" i="74" s="1"/>
  <c r="AW614" i="74" s="1"/>
  <c r="AX614" i="74" s="1"/>
  <c r="AY614" i="74" s="1"/>
  <c r="AZ614" i="74" s="1"/>
  <c r="BA614" i="74" s="1"/>
  <c r="AG608" i="74"/>
  <c r="AH608" i="74" s="1"/>
  <c r="AI608" i="74" s="1"/>
  <c r="AJ608" i="74" s="1"/>
  <c r="AK608" i="74" s="1"/>
  <c r="AL608" i="74" s="1"/>
  <c r="AM608" i="74" s="1"/>
  <c r="AN608" i="74" s="1"/>
  <c r="AO608" i="74" s="1"/>
  <c r="AP608" i="74" s="1"/>
  <c r="AQ608" i="74" s="1"/>
  <c r="AR608" i="74" s="1"/>
  <c r="AS608" i="74" s="1"/>
  <c r="AT608" i="74" s="1"/>
  <c r="AU608" i="74" s="1"/>
  <c r="AV608" i="74" s="1"/>
  <c r="AW608" i="74" s="1"/>
  <c r="AX608" i="74" s="1"/>
  <c r="AY608" i="74" s="1"/>
  <c r="AZ608" i="74" s="1"/>
  <c r="BA608" i="74" s="1"/>
  <c r="AG602" i="74"/>
  <c r="AH602" i="74" s="1"/>
  <c r="AI602" i="74" s="1"/>
  <c r="AJ602" i="74" s="1"/>
  <c r="AK602" i="74" s="1"/>
  <c r="AL602" i="74" s="1"/>
  <c r="AM602" i="74" s="1"/>
  <c r="AN602" i="74" s="1"/>
  <c r="AO602" i="74" s="1"/>
  <c r="AP602" i="74" s="1"/>
  <c r="AQ602" i="74" s="1"/>
  <c r="AR602" i="74" s="1"/>
  <c r="AS602" i="74" s="1"/>
  <c r="AT602" i="74" s="1"/>
  <c r="AU602" i="74" s="1"/>
  <c r="AV602" i="74" s="1"/>
  <c r="AW602" i="74" s="1"/>
  <c r="AX602" i="74" s="1"/>
  <c r="AY602" i="74" s="1"/>
  <c r="AZ602" i="74" s="1"/>
  <c r="BA602" i="74" s="1"/>
  <c r="AG626" i="74"/>
  <c r="AH626" i="74" s="1"/>
  <c r="AI626" i="74" s="1"/>
  <c r="AJ626" i="74" s="1"/>
  <c r="AK626" i="74" s="1"/>
  <c r="AL626" i="74" s="1"/>
  <c r="AM626" i="74" s="1"/>
  <c r="AN626" i="74" s="1"/>
  <c r="AO626" i="74" s="1"/>
  <c r="AP626" i="74" s="1"/>
  <c r="AQ626" i="74" s="1"/>
  <c r="AR626" i="74" s="1"/>
  <c r="AS626" i="74" s="1"/>
  <c r="AT626" i="74" s="1"/>
  <c r="AU626" i="74" s="1"/>
  <c r="AV626" i="74" s="1"/>
  <c r="AW626" i="74" s="1"/>
  <c r="AX626" i="74" s="1"/>
  <c r="AY626" i="74" s="1"/>
  <c r="AZ626" i="74" s="1"/>
  <c r="BA626" i="74" s="1"/>
  <c r="AG632" i="74"/>
  <c r="AH632" i="74" s="1"/>
  <c r="AI632" i="74" s="1"/>
  <c r="AJ632" i="74" s="1"/>
  <c r="AK632" i="74" s="1"/>
  <c r="AL632" i="74" s="1"/>
  <c r="AM632" i="74" s="1"/>
  <c r="AN632" i="74" s="1"/>
  <c r="AO632" i="74" s="1"/>
  <c r="AP632" i="74" s="1"/>
  <c r="AQ632" i="74" s="1"/>
  <c r="AR632" i="74" s="1"/>
  <c r="AS632" i="74" s="1"/>
  <c r="AT632" i="74" s="1"/>
  <c r="AU632" i="74" s="1"/>
  <c r="AV632" i="74" s="1"/>
  <c r="AW632" i="74" s="1"/>
  <c r="AX632" i="74" s="1"/>
  <c r="AY632" i="74" s="1"/>
  <c r="AZ632" i="74" s="1"/>
  <c r="BA632" i="74" s="1"/>
  <c r="AE638" i="74"/>
  <c r="AG638" i="74" s="1"/>
  <c r="AH638" i="74" s="1"/>
  <c r="AI638" i="74" s="1"/>
  <c r="AJ638" i="74" s="1"/>
  <c r="AK638" i="74" s="1"/>
  <c r="AL638" i="74" s="1"/>
  <c r="AM638" i="74" s="1"/>
  <c r="AN638" i="74" s="1"/>
  <c r="AO638" i="74" s="1"/>
  <c r="AP638" i="74" s="1"/>
  <c r="AQ638" i="74" s="1"/>
  <c r="AR638" i="74" s="1"/>
  <c r="AS638" i="74" s="1"/>
  <c r="AT638" i="74" s="1"/>
  <c r="AU638" i="74" s="1"/>
  <c r="AV638" i="74" s="1"/>
  <c r="AW638" i="74" s="1"/>
  <c r="AX638" i="74" s="1"/>
  <c r="AY638" i="74" s="1"/>
  <c r="AZ638" i="74" s="1"/>
  <c r="BA638" i="74" s="1"/>
  <c r="AF639" i="74"/>
  <c r="AE646" i="74"/>
  <c r="AF647" i="74"/>
  <c r="AF631" i="74"/>
  <c r="AD100" i="74"/>
  <c r="AC101" i="74"/>
  <c r="AG633" i="74" l="1"/>
  <c r="AH633" i="74" s="1"/>
  <c r="AI633" i="74" s="1"/>
  <c r="AJ633" i="74" s="1"/>
  <c r="AK633" i="74" s="1"/>
  <c r="AL633" i="74" s="1"/>
  <c r="AM633" i="74" s="1"/>
  <c r="AN633" i="74" s="1"/>
  <c r="AO633" i="74" s="1"/>
  <c r="AP633" i="74" s="1"/>
  <c r="AQ633" i="74" s="1"/>
  <c r="AR633" i="74" s="1"/>
  <c r="AS633" i="74" s="1"/>
  <c r="AT633" i="74" s="1"/>
  <c r="AU633" i="74" s="1"/>
  <c r="AV633" i="74" s="1"/>
  <c r="AW633" i="74" s="1"/>
  <c r="AX633" i="74" s="1"/>
  <c r="AY633" i="74" s="1"/>
  <c r="AZ633" i="74" s="1"/>
  <c r="BA633" i="74" s="1"/>
  <c r="AG627" i="74"/>
  <c r="AH627" i="74" s="1"/>
  <c r="AI627" i="74" s="1"/>
  <c r="AJ627" i="74" s="1"/>
  <c r="AK627" i="74" s="1"/>
  <c r="AL627" i="74" s="1"/>
  <c r="AM627" i="74" s="1"/>
  <c r="AN627" i="74" s="1"/>
  <c r="AO627" i="74" s="1"/>
  <c r="AP627" i="74" s="1"/>
  <c r="AQ627" i="74" s="1"/>
  <c r="AR627" i="74" s="1"/>
  <c r="AS627" i="74" s="1"/>
  <c r="AT627" i="74" s="1"/>
  <c r="AU627" i="74" s="1"/>
  <c r="AV627" i="74" s="1"/>
  <c r="AW627" i="74" s="1"/>
  <c r="AX627" i="74" s="1"/>
  <c r="AY627" i="74" s="1"/>
  <c r="AZ627" i="74" s="1"/>
  <c r="BA627" i="74" s="1"/>
  <c r="AG609" i="74"/>
  <c r="AH609" i="74" s="1"/>
  <c r="AI609" i="74" s="1"/>
  <c r="AJ609" i="74" s="1"/>
  <c r="AK609" i="74" s="1"/>
  <c r="AL609" i="74" s="1"/>
  <c r="AM609" i="74" s="1"/>
  <c r="AN609" i="74" s="1"/>
  <c r="AO609" i="74" s="1"/>
  <c r="AP609" i="74" s="1"/>
  <c r="AQ609" i="74" s="1"/>
  <c r="AR609" i="74" s="1"/>
  <c r="AS609" i="74" s="1"/>
  <c r="AT609" i="74" s="1"/>
  <c r="AU609" i="74" s="1"/>
  <c r="AV609" i="74" s="1"/>
  <c r="AW609" i="74" s="1"/>
  <c r="AX609" i="74" s="1"/>
  <c r="AY609" i="74" s="1"/>
  <c r="AZ609" i="74" s="1"/>
  <c r="BA609" i="74" s="1"/>
  <c r="AG615" i="74"/>
  <c r="AH615" i="74" s="1"/>
  <c r="AI615" i="74" s="1"/>
  <c r="AJ615" i="74" s="1"/>
  <c r="AK615" i="74" s="1"/>
  <c r="AL615" i="74" s="1"/>
  <c r="AM615" i="74" s="1"/>
  <c r="AN615" i="74" s="1"/>
  <c r="AO615" i="74" s="1"/>
  <c r="AP615" i="74" s="1"/>
  <c r="AQ615" i="74" s="1"/>
  <c r="AR615" i="74" s="1"/>
  <c r="AS615" i="74" s="1"/>
  <c r="AT615" i="74" s="1"/>
  <c r="AU615" i="74" s="1"/>
  <c r="AV615" i="74" s="1"/>
  <c r="AW615" i="74" s="1"/>
  <c r="AX615" i="74" s="1"/>
  <c r="AY615" i="74" s="1"/>
  <c r="AZ615" i="74" s="1"/>
  <c r="BA615" i="74" s="1"/>
  <c r="AG621" i="74"/>
  <c r="AH621" i="74" s="1"/>
  <c r="AI621" i="74" s="1"/>
  <c r="AJ621" i="74" s="1"/>
  <c r="AK621" i="74" s="1"/>
  <c r="AL621" i="74" s="1"/>
  <c r="AM621" i="74" s="1"/>
  <c r="AN621" i="74" s="1"/>
  <c r="AO621" i="74" s="1"/>
  <c r="AP621" i="74" s="1"/>
  <c r="AQ621" i="74" s="1"/>
  <c r="AR621" i="74" s="1"/>
  <c r="AS621" i="74" s="1"/>
  <c r="AT621" i="74" s="1"/>
  <c r="AU621" i="74" s="1"/>
  <c r="AV621" i="74" s="1"/>
  <c r="AW621" i="74" s="1"/>
  <c r="AX621" i="74" s="1"/>
  <c r="AY621" i="74" s="1"/>
  <c r="AZ621" i="74" s="1"/>
  <c r="BA621" i="74" s="1"/>
  <c r="AG639" i="74"/>
  <c r="AH639" i="74" s="1"/>
  <c r="AI639" i="74" s="1"/>
  <c r="AJ639" i="74" s="1"/>
  <c r="AK639" i="74" s="1"/>
  <c r="AL639" i="74" s="1"/>
  <c r="AM639" i="74" s="1"/>
  <c r="AN639" i="74" s="1"/>
  <c r="AO639" i="74" s="1"/>
  <c r="AP639" i="74" s="1"/>
  <c r="AQ639" i="74" s="1"/>
  <c r="AR639" i="74" s="1"/>
  <c r="AS639" i="74" s="1"/>
  <c r="AT639" i="74" s="1"/>
  <c r="AU639" i="74" s="1"/>
  <c r="AV639" i="74" s="1"/>
  <c r="AW639" i="74" s="1"/>
  <c r="AX639" i="74" s="1"/>
  <c r="AY639" i="74" s="1"/>
  <c r="AZ639" i="74" s="1"/>
  <c r="BA639" i="74" s="1"/>
  <c r="AF638" i="74"/>
  <c r="AE645" i="74"/>
  <c r="AG645" i="74" s="1"/>
  <c r="AH645" i="74" s="1"/>
  <c r="AI645" i="74" s="1"/>
  <c r="AJ645" i="74" s="1"/>
  <c r="AK645" i="74" s="1"/>
  <c r="AL645" i="74" s="1"/>
  <c r="AM645" i="74" s="1"/>
  <c r="AN645" i="74" s="1"/>
  <c r="AO645" i="74" s="1"/>
  <c r="AP645" i="74" s="1"/>
  <c r="AQ645" i="74" s="1"/>
  <c r="AR645" i="74" s="1"/>
  <c r="AS645" i="74" s="1"/>
  <c r="AT645" i="74" s="1"/>
  <c r="AU645" i="74" s="1"/>
  <c r="AV645" i="74" s="1"/>
  <c r="AW645" i="74" s="1"/>
  <c r="AX645" i="74" s="1"/>
  <c r="AY645" i="74" s="1"/>
  <c r="AZ645" i="74" s="1"/>
  <c r="BA645" i="74" s="1"/>
  <c r="AF646" i="74"/>
  <c r="T631" i="74"/>
  <c r="T632" i="74" s="1"/>
  <c r="T633" i="74" s="1"/>
  <c r="T634" i="74" s="1"/>
  <c r="T635" i="74" s="1"/>
  <c r="T636" i="74" s="1"/>
  <c r="T637" i="74" s="1"/>
  <c r="AD101" i="74"/>
  <c r="AC102" i="74"/>
  <c r="AG640" i="74" l="1"/>
  <c r="AH640" i="74" s="1"/>
  <c r="AI640" i="74" s="1"/>
  <c r="AJ640" i="74" s="1"/>
  <c r="AK640" i="74" s="1"/>
  <c r="AL640" i="74" s="1"/>
  <c r="AM640" i="74" s="1"/>
  <c r="AN640" i="74" s="1"/>
  <c r="AO640" i="74" s="1"/>
  <c r="AP640" i="74" s="1"/>
  <c r="AQ640" i="74" s="1"/>
  <c r="AR640" i="74" s="1"/>
  <c r="AS640" i="74" s="1"/>
  <c r="AT640" i="74" s="1"/>
  <c r="AU640" i="74" s="1"/>
  <c r="AV640" i="74" s="1"/>
  <c r="AW640" i="74" s="1"/>
  <c r="AX640" i="74" s="1"/>
  <c r="AY640" i="74" s="1"/>
  <c r="AZ640" i="74" s="1"/>
  <c r="BA640" i="74" s="1"/>
  <c r="AG622" i="74"/>
  <c r="AH622" i="74" s="1"/>
  <c r="AI622" i="74" s="1"/>
  <c r="AJ622" i="74" s="1"/>
  <c r="AK622" i="74" s="1"/>
  <c r="AL622" i="74" s="1"/>
  <c r="AM622" i="74" s="1"/>
  <c r="AN622" i="74" s="1"/>
  <c r="AO622" i="74" s="1"/>
  <c r="AP622" i="74" s="1"/>
  <c r="AQ622" i="74" s="1"/>
  <c r="AR622" i="74" s="1"/>
  <c r="AS622" i="74" s="1"/>
  <c r="AT622" i="74" s="1"/>
  <c r="AU622" i="74" s="1"/>
  <c r="AV622" i="74" s="1"/>
  <c r="AW622" i="74" s="1"/>
  <c r="AX622" i="74" s="1"/>
  <c r="AY622" i="74" s="1"/>
  <c r="AZ622" i="74" s="1"/>
  <c r="BA622" i="74" s="1"/>
  <c r="AG616" i="74"/>
  <c r="AH616" i="74" s="1"/>
  <c r="AI616" i="74" s="1"/>
  <c r="AJ616" i="74" s="1"/>
  <c r="AK616" i="74" s="1"/>
  <c r="AL616" i="74" s="1"/>
  <c r="AM616" i="74" s="1"/>
  <c r="AN616" i="74" s="1"/>
  <c r="AO616" i="74" s="1"/>
  <c r="AP616" i="74" s="1"/>
  <c r="AQ616" i="74" s="1"/>
  <c r="AR616" i="74" s="1"/>
  <c r="AS616" i="74" s="1"/>
  <c r="AT616" i="74" s="1"/>
  <c r="AU616" i="74" s="1"/>
  <c r="AV616" i="74" s="1"/>
  <c r="AW616" i="74" s="1"/>
  <c r="AX616" i="74" s="1"/>
  <c r="AY616" i="74" s="1"/>
  <c r="AZ616" i="74" s="1"/>
  <c r="BA616" i="74" s="1"/>
  <c r="AG628" i="74"/>
  <c r="AH628" i="74" s="1"/>
  <c r="AI628" i="74" s="1"/>
  <c r="AJ628" i="74" s="1"/>
  <c r="AK628" i="74" s="1"/>
  <c r="AL628" i="74" s="1"/>
  <c r="AM628" i="74" s="1"/>
  <c r="AN628" i="74" s="1"/>
  <c r="AO628" i="74" s="1"/>
  <c r="AP628" i="74" s="1"/>
  <c r="AQ628" i="74" s="1"/>
  <c r="AR628" i="74" s="1"/>
  <c r="AS628" i="74" s="1"/>
  <c r="AT628" i="74" s="1"/>
  <c r="AU628" i="74" s="1"/>
  <c r="AV628" i="74" s="1"/>
  <c r="AW628" i="74" s="1"/>
  <c r="AX628" i="74" s="1"/>
  <c r="AY628" i="74" s="1"/>
  <c r="AZ628" i="74" s="1"/>
  <c r="BA628" i="74" s="1"/>
  <c r="AG634" i="74"/>
  <c r="AH634" i="74" s="1"/>
  <c r="AI634" i="74" s="1"/>
  <c r="AJ634" i="74" s="1"/>
  <c r="AK634" i="74" s="1"/>
  <c r="AL634" i="74" s="1"/>
  <c r="AM634" i="74" s="1"/>
  <c r="AN634" i="74" s="1"/>
  <c r="AO634" i="74" s="1"/>
  <c r="AP634" i="74" s="1"/>
  <c r="AQ634" i="74" s="1"/>
  <c r="AR634" i="74" s="1"/>
  <c r="AS634" i="74" s="1"/>
  <c r="AT634" i="74" s="1"/>
  <c r="AU634" i="74" s="1"/>
  <c r="AV634" i="74" s="1"/>
  <c r="AW634" i="74" s="1"/>
  <c r="AX634" i="74" s="1"/>
  <c r="AY634" i="74" s="1"/>
  <c r="AZ634" i="74" s="1"/>
  <c r="BA634" i="74" s="1"/>
  <c r="AG646" i="74"/>
  <c r="AH646" i="74" s="1"/>
  <c r="AI646" i="74" s="1"/>
  <c r="AJ646" i="74" s="1"/>
  <c r="AK646" i="74" s="1"/>
  <c r="AL646" i="74" s="1"/>
  <c r="AM646" i="74" s="1"/>
  <c r="AN646" i="74" s="1"/>
  <c r="AO646" i="74" s="1"/>
  <c r="AP646" i="74" s="1"/>
  <c r="AQ646" i="74" s="1"/>
  <c r="AR646" i="74" s="1"/>
  <c r="AS646" i="74" s="1"/>
  <c r="AT646" i="74" s="1"/>
  <c r="AU646" i="74" s="1"/>
  <c r="AV646" i="74" s="1"/>
  <c r="AW646" i="74" s="1"/>
  <c r="AX646" i="74" s="1"/>
  <c r="AY646" i="74" s="1"/>
  <c r="AZ646" i="74" s="1"/>
  <c r="BA646" i="74" s="1"/>
  <c r="T638" i="74"/>
  <c r="T639" i="74" s="1"/>
  <c r="T640" i="74" s="1"/>
  <c r="T641" i="74" s="1"/>
  <c r="T642" i="74" s="1"/>
  <c r="T643" i="74" s="1"/>
  <c r="T644" i="74" s="1"/>
  <c r="AF645" i="74"/>
  <c r="AD102" i="74"/>
  <c r="AC103" i="74"/>
  <c r="J26" i="75" l="1"/>
  <c r="J28" i="75" s="1"/>
  <c r="G34" i="75" s="1"/>
  <c r="AG647" i="74"/>
  <c r="AH647" i="74" s="1"/>
  <c r="AI647" i="74" s="1"/>
  <c r="AJ647" i="74" s="1"/>
  <c r="AK647" i="74" s="1"/>
  <c r="AL647" i="74" s="1"/>
  <c r="AM647" i="74" s="1"/>
  <c r="AN647" i="74" s="1"/>
  <c r="AO647" i="74" s="1"/>
  <c r="AP647" i="74" s="1"/>
  <c r="AQ647" i="74" s="1"/>
  <c r="AR647" i="74" s="1"/>
  <c r="AS647" i="74" s="1"/>
  <c r="AT647" i="74" s="1"/>
  <c r="AU647" i="74" s="1"/>
  <c r="AV647" i="74" s="1"/>
  <c r="AW647" i="74" s="1"/>
  <c r="AX647" i="74" s="1"/>
  <c r="AY647" i="74" s="1"/>
  <c r="AZ647" i="74" s="1"/>
  <c r="BA647" i="74" s="1"/>
  <c r="AG635" i="74"/>
  <c r="AH635" i="74" s="1"/>
  <c r="AI635" i="74" s="1"/>
  <c r="AJ635" i="74" s="1"/>
  <c r="AK635" i="74" s="1"/>
  <c r="AL635" i="74" s="1"/>
  <c r="AM635" i="74" s="1"/>
  <c r="AN635" i="74" s="1"/>
  <c r="AO635" i="74" s="1"/>
  <c r="AP635" i="74" s="1"/>
  <c r="AQ635" i="74" s="1"/>
  <c r="AR635" i="74" s="1"/>
  <c r="AS635" i="74" s="1"/>
  <c r="AT635" i="74" s="1"/>
  <c r="AU635" i="74" s="1"/>
  <c r="AV635" i="74" s="1"/>
  <c r="AW635" i="74" s="1"/>
  <c r="AX635" i="74" s="1"/>
  <c r="AY635" i="74" s="1"/>
  <c r="AZ635" i="74" s="1"/>
  <c r="BA635" i="74" s="1"/>
  <c r="AG629" i="74"/>
  <c r="AH629" i="74" s="1"/>
  <c r="AI629" i="74" s="1"/>
  <c r="AJ629" i="74" s="1"/>
  <c r="AK629" i="74" s="1"/>
  <c r="AL629" i="74" s="1"/>
  <c r="AM629" i="74" s="1"/>
  <c r="AN629" i="74" s="1"/>
  <c r="AO629" i="74" s="1"/>
  <c r="AP629" i="74" s="1"/>
  <c r="AQ629" i="74" s="1"/>
  <c r="AR629" i="74" s="1"/>
  <c r="AS629" i="74" s="1"/>
  <c r="AT629" i="74" s="1"/>
  <c r="AU629" i="74" s="1"/>
  <c r="AV629" i="74" s="1"/>
  <c r="AW629" i="74" s="1"/>
  <c r="AX629" i="74" s="1"/>
  <c r="AY629" i="74" s="1"/>
  <c r="AZ629" i="74" s="1"/>
  <c r="BA629" i="74" s="1"/>
  <c r="AG623" i="74"/>
  <c r="AH623" i="74" s="1"/>
  <c r="AI623" i="74" s="1"/>
  <c r="AJ623" i="74" s="1"/>
  <c r="AK623" i="74" s="1"/>
  <c r="AL623" i="74" s="1"/>
  <c r="AM623" i="74" s="1"/>
  <c r="AN623" i="74" s="1"/>
  <c r="AO623" i="74" s="1"/>
  <c r="AP623" i="74" s="1"/>
  <c r="AQ623" i="74" s="1"/>
  <c r="AR623" i="74" s="1"/>
  <c r="AS623" i="74" s="1"/>
  <c r="AT623" i="74" s="1"/>
  <c r="AU623" i="74" s="1"/>
  <c r="AV623" i="74" s="1"/>
  <c r="AW623" i="74" s="1"/>
  <c r="AX623" i="74" s="1"/>
  <c r="AY623" i="74" s="1"/>
  <c r="AZ623" i="74" s="1"/>
  <c r="BA623" i="74" s="1"/>
  <c r="AG641" i="74"/>
  <c r="AH641" i="74" s="1"/>
  <c r="AI641" i="74" s="1"/>
  <c r="AJ641" i="74" s="1"/>
  <c r="AK641" i="74" s="1"/>
  <c r="AL641" i="74" s="1"/>
  <c r="AM641" i="74" s="1"/>
  <c r="AN641" i="74" s="1"/>
  <c r="AO641" i="74" s="1"/>
  <c r="AP641" i="74" s="1"/>
  <c r="AQ641" i="74" s="1"/>
  <c r="AR641" i="74" s="1"/>
  <c r="AS641" i="74" s="1"/>
  <c r="AT641" i="74" s="1"/>
  <c r="AU641" i="74" s="1"/>
  <c r="AV641" i="74" s="1"/>
  <c r="AW641" i="74" s="1"/>
  <c r="AX641" i="74" s="1"/>
  <c r="AY641" i="74" s="1"/>
  <c r="AZ641" i="74" s="1"/>
  <c r="BA641" i="74" s="1"/>
  <c r="T645" i="74"/>
  <c r="T646" i="74" s="1"/>
  <c r="T647" i="74" s="1"/>
  <c r="T648" i="74" s="1"/>
  <c r="T649" i="74" s="1"/>
  <c r="T650" i="74" s="1"/>
  <c r="T651" i="74" s="1"/>
  <c r="T652" i="74" s="1"/>
  <c r="T653" i="74" s="1"/>
  <c r="T654" i="74" s="1"/>
  <c r="T655" i="74" s="1"/>
  <c r="AD103" i="74"/>
  <c r="AC104" i="74"/>
  <c r="AG642" i="74" l="1"/>
  <c r="AH642" i="74" s="1"/>
  <c r="AI642" i="74" s="1"/>
  <c r="AJ642" i="74" s="1"/>
  <c r="AK642" i="74" s="1"/>
  <c r="AL642" i="74" s="1"/>
  <c r="AM642" i="74" s="1"/>
  <c r="AN642" i="74" s="1"/>
  <c r="AO642" i="74" s="1"/>
  <c r="AP642" i="74" s="1"/>
  <c r="AQ642" i="74" s="1"/>
  <c r="AR642" i="74" s="1"/>
  <c r="AS642" i="74" s="1"/>
  <c r="AT642" i="74" s="1"/>
  <c r="AU642" i="74" s="1"/>
  <c r="AV642" i="74" s="1"/>
  <c r="AW642" i="74" s="1"/>
  <c r="AX642" i="74" s="1"/>
  <c r="AY642" i="74" s="1"/>
  <c r="AZ642" i="74" s="1"/>
  <c r="BA642" i="74" s="1"/>
  <c r="AG630" i="74"/>
  <c r="AH630" i="74" s="1"/>
  <c r="AI630" i="74" s="1"/>
  <c r="AJ630" i="74" s="1"/>
  <c r="AK630" i="74" s="1"/>
  <c r="AL630" i="74" s="1"/>
  <c r="AM630" i="74" s="1"/>
  <c r="AN630" i="74" s="1"/>
  <c r="AO630" i="74" s="1"/>
  <c r="AP630" i="74" s="1"/>
  <c r="AQ630" i="74" s="1"/>
  <c r="AR630" i="74" s="1"/>
  <c r="AS630" i="74" s="1"/>
  <c r="AT630" i="74" s="1"/>
  <c r="AU630" i="74" s="1"/>
  <c r="AV630" i="74" s="1"/>
  <c r="AW630" i="74" s="1"/>
  <c r="AX630" i="74" s="1"/>
  <c r="AY630" i="74" s="1"/>
  <c r="AZ630" i="74" s="1"/>
  <c r="BA630" i="74" s="1"/>
  <c r="AG636" i="74"/>
  <c r="AH636" i="74" s="1"/>
  <c r="AI636" i="74" s="1"/>
  <c r="AJ636" i="74" s="1"/>
  <c r="AK636" i="74" s="1"/>
  <c r="AL636" i="74" s="1"/>
  <c r="AM636" i="74" s="1"/>
  <c r="AN636" i="74" s="1"/>
  <c r="AO636" i="74" s="1"/>
  <c r="AP636" i="74" s="1"/>
  <c r="AQ636" i="74" s="1"/>
  <c r="AR636" i="74" s="1"/>
  <c r="AS636" i="74" s="1"/>
  <c r="AT636" i="74" s="1"/>
  <c r="AU636" i="74" s="1"/>
  <c r="AV636" i="74" s="1"/>
  <c r="AW636" i="74" s="1"/>
  <c r="AX636" i="74" s="1"/>
  <c r="AY636" i="74" s="1"/>
  <c r="AZ636" i="74" s="1"/>
  <c r="BA636" i="74" s="1"/>
  <c r="AG648" i="74"/>
  <c r="AH648" i="74" s="1"/>
  <c r="AI648" i="74" s="1"/>
  <c r="AJ648" i="74" s="1"/>
  <c r="AK648" i="74" s="1"/>
  <c r="AL648" i="74" s="1"/>
  <c r="AM648" i="74" s="1"/>
  <c r="AN648" i="74" s="1"/>
  <c r="AO648" i="74" s="1"/>
  <c r="AP648" i="74" s="1"/>
  <c r="AQ648" i="74" s="1"/>
  <c r="AR648" i="74" s="1"/>
  <c r="AS648" i="74" s="1"/>
  <c r="AT648" i="74" s="1"/>
  <c r="AU648" i="74" s="1"/>
  <c r="AV648" i="74" s="1"/>
  <c r="AW648" i="74" s="1"/>
  <c r="AX648" i="74" s="1"/>
  <c r="AY648" i="74" s="1"/>
  <c r="AZ648" i="74" s="1"/>
  <c r="BA648" i="74" s="1"/>
  <c r="AD104" i="74"/>
  <c r="AC105" i="74"/>
  <c r="AG649" i="74" l="1"/>
  <c r="AH649" i="74" s="1"/>
  <c r="AI649" i="74" s="1"/>
  <c r="AJ649" i="74" s="1"/>
  <c r="AK649" i="74" s="1"/>
  <c r="AL649" i="74" s="1"/>
  <c r="AM649" i="74" s="1"/>
  <c r="AN649" i="74" s="1"/>
  <c r="AO649" i="74" s="1"/>
  <c r="AP649" i="74" s="1"/>
  <c r="AQ649" i="74" s="1"/>
  <c r="AR649" i="74" s="1"/>
  <c r="AS649" i="74" s="1"/>
  <c r="AT649" i="74" s="1"/>
  <c r="AU649" i="74" s="1"/>
  <c r="AV649" i="74" s="1"/>
  <c r="AW649" i="74" s="1"/>
  <c r="AX649" i="74" s="1"/>
  <c r="AY649" i="74" s="1"/>
  <c r="AZ649" i="74" s="1"/>
  <c r="BA649" i="74" s="1"/>
  <c r="AG637" i="74"/>
  <c r="AH637" i="74" s="1"/>
  <c r="AI637" i="74" s="1"/>
  <c r="AJ637" i="74" s="1"/>
  <c r="AK637" i="74" s="1"/>
  <c r="AL637" i="74" s="1"/>
  <c r="AM637" i="74" s="1"/>
  <c r="AN637" i="74" s="1"/>
  <c r="AO637" i="74" s="1"/>
  <c r="AP637" i="74" s="1"/>
  <c r="AQ637" i="74" s="1"/>
  <c r="AR637" i="74" s="1"/>
  <c r="AS637" i="74" s="1"/>
  <c r="AT637" i="74" s="1"/>
  <c r="AU637" i="74" s="1"/>
  <c r="AV637" i="74" s="1"/>
  <c r="AW637" i="74" s="1"/>
  <c r="AX637" i="74" s="1"/>
  <c r="AY637" i="74" s="1"/>
  <c r="AZ637" i="74" s="1"/>
  <c r="BA637" i="74" s="1"/>
  <c r="AG643" i="74"/>
  <c r="AH643" i="74" s="1"/>
  <c r="AI643" i="74" s="1"/>
  <c r="AJ643" i="74" s="1"/>
  <c r="AK643" i="74" s="1"/>
  <c r="AL643" i="74" s="1"/>
  <c r="AM643" i="74" s="1"/>
  <c r="AN643" i="74" s="1"/>
  <c r="AO643" i="74" s="1"/>
  <c r="AP643" i="74" s="1"/>
  <c r="AQ643" i="74" s="1"/>
  <c r="AR643" i="74" s="1"/>
  <c r="AS643" i="74" s="1"/>
  <c r="AT643" i="74" s="1"/>
  <c r="AU643" i="74" s="1"/>
  <c r="AV643" i="74" s="1"/>
  <c r="AW643" i="74" s="1"/>
  <c r="AX643" i="74" s="1"/>
  <c r="AY643" i="74" s="1"/>
  <c r="AZ643" i="74" s="1"/>
  <c r="BA643" i="74" s="1"/>
  <c r="AD105" i="74"/>
  <c r="AC106" i="74"/>
  <c r="AG644" i="74" l="1"/>
  <c r="AH644" i="74" s="1"/>
  <c r="AI644" i="74" s="1"/>
  <c r="AJ644" i="74" s="1"/>
  <c r="AK644" i="74" s="1"/>
  <c r="AL644" i="74" s="1"/>
  <c r="AM644" i="74" s="1"/>
  <c r="AN644" i="74" s="1"/>
  <c r="AO644" i="74" s="1"/>
  <c r="AP644" i="74" s="1"/>
  <c r="AQ644" i="74" s="1"/>
  <c r="AR644" i="74" s="1"/>
  <c r="AS644" i="74" s="1"/>
  <c r="AT644" i="74" s="1"/>
  <c r="AU644" i="74" s="1"/>
  <c r="AV644" i="74" s="1"/>
  <c r="AW644" i="74" s="1"/>
  <c r="AX644" i="74" s="1"/>
  <c r="AY644" i="74" s="1"/>
  <c r="AZ644" i="74" s="1"/>
  <c r="BA644" i="74" s="1"/>
  <c r="AG650" i="74"/>
  <c r="AH650" i="74" s="1"/>
  <c r="AI650" i="74" s="1"/>
  <c r="AJ650" i="74" s="1"/>
  <c r="AK650" i="74" s="1"/>
  <c r="AL650" i="74" s="1"/>
  <c r="AM650" i="74" s="1"/>
  <c r="AN650" i="74" s="1"/>
  <c r="AO650" i="74" s="1"/>
  <c r="AP650" i="74" s="1"/>
  <c r="AQ650" i="74" s="1"/>
  <c r="AR650" i="74" s="1"/>
  <c r="AS650" i="74" s="1"/>
  <c r="AT650" i="74" s="1"/>
  <c r="AU650" i="74" s="1"/>
  <c r="AV650" i="74" s="1"/>
  <c r="AW650" i="74" s="1"/>
  <c r="AX650" i="74" s="1"/>
  <c r="AY650" i="74" s="1"/>
  <c r="AZ650" i="74" s="1"/>
  <c r="BA650" i="74" s="1"/>
  <c r="AD106" i="74"/>
  <c r="AC107" i="74"/>
  <c r="AG651" i="74" l="1"/>
  <c r="AH651" i="74" s="1"/>
  <c r="AI651" i="74" s="1"/>
  <c r="AJ651" i="74" s="1"/>
  <c r="AK651" i="74" s="1"/>
  <c r="AL651" i="74" s="1"/>
  <c r="AM651" i="74" s="1"/>
  <c r="AN651" i="74" s="1"/>
  <c r="AO651" i="74" s="1"/>
  <c r="AP651" i="74" s="1"/>
  <c r="AQ651" i="74" s="1"/>
  <c r="AR651" i="74" s="1"/>
  <c r="AS651" i="74" s="1"/>
  <c r="AT651" i="74" s="1"/>
  <c r="AU651" i="74" s="1"/>
  <c r="AV651" i="74" s="1"/>
  <c r="AW651" i="74" s="1"/>
  <c r="AX651" i="74" s="1"/>
  <c r="AY651" i="74" s="1"/>
  <c r="AZ651" i="74" s="1"/>
  <c r="BA651" i="74" s="1"/>
  <c r="AD107" i="74"/>
  <c r="AC108" i="74"/>
  <c r="AD108" i="74" l="1"/>
  <c r="AC109" i="74"/>
  <c r="AD109" i="74" l="1"/>
  <c r="AC110" i="74"/>
  <c r="AD110" i="74" l="1"/>
  <c r="AC111" i="74"/>
  <c r="AD111" i="74" l="1"/>
  <c r="AC112" i="74"/>
  <c r="AD112" i="74" l="1"/>
  <c r="AC113" i="74"/>
  <c r="AD113" i="74" l="1"/>
  <c r="AC114" i="74"/>
  <c r="AD114" i="74" l="1"/>
  <c r="AC115" i="74"/>
  <c r="AD115" i="74" l="1"/>
  <c r="AC116" i="74"/>
  <c r="AD116" i="74" l="1"/>
  <c r="AC117" i="74"/>
  <c r="AD117" i="74" l="1"/>
  <c r="AC118" i="74"/>
  <c r="AD118" i="74" l="1"/>
  <c r="AC119" i="74"/>
  <c r="AD119" i="74" l="1"/>
  <c r="AC120" i="74"/>
  <c r="AD120" i="74" l="1"/>
  <c r="AC121" i="74"/>
  <c r="AD121" i="74" l="1"/>
  <c r="AC122" i="74"/>
  <c r="AD122" i="74" l="1"/>
  <c r="AC123" i="74"/>
  <c r="AD123" i="74" l="1"/>
  <c r="AC124" i="74"/>
  <c r="AD124" i="74" l="1"/>
  <c r="AC125" i="74"/>
  <c r="AD125" i="74" l="1"/>
  <c r="AC126" i="74"/>
  <c r="AD126" i="74" l="1"/>
  <c r="AC127" i="74"/>
  <c r="AD127" i="74" l="1"/>
  <c r="AC128" i="74"/>
  <c r="AD128" i="74" l="1"/>
  <c r="AC129" i="74"/>
  <c r="AD129" i="74" l="1"/>
  <c r="AC130" i="74"/>
  <c r="AD130" i="74" l="1"/>
  <c r="AC131" i="74"/>
  <c r="AD131" i="74" l="1"/>
  <c r="AC132" i="74"/>
  <c r="AD132" i="74" l="1"/>
  <c r="AC133" i="74"/>
  <c r="AD133" i="74" l="1"/>
  <c r="AC134" i="74"/>
  <c r="AD134" i="74" l="1"/>
  <c r="AC135" i="74"/>
  <c r="AD135" i="74" l="1"/>
  <c r="AC136" i="74"/>
  <c r="AD136" i="74" l="1"/>
  <c r="AC137" i="74"/>
  <c r="AD137" i="74" l="1"/>
  <c r="AC138" i="74"/>
  <c r="AD138" i="74" l="1"/>
  <c r="AC139" i="74"/>
  <c r="AD139" i="74" l="1"/>
  <c r="AC140" i="74"/>
  <c r="AD140" i="74" l="1"/>
  <c r="AC141" i="74"/>
  <c r="AD141" i="74" l="1"/>
  <c r="AC142" i="74"/>
  <c r="AD142" i="74" l="1"/>
  <c r="AC143" i="74"/>
  <c r="AD143" i="74" l="1"/>
  <c r="AC144" i="74"/>
  <c r="AD144" i="74" l="1"/>
  <c r="AC145" i="74"/>
  <c r="AD145" i="74" l="1"/>
  <c r="AC146" i="74"/>
  <c r="AD146" i="74" l="1"/>
  <c r="AC147" i="74"/>
  <c r="AD147" i="74" l="1"/>
  <c r="AC148" i="74"/>
  <c r="AD148" i="74" l="1"/>
  <c r="AC149" i="74"/>
  <c r="AD149" i="74" l="1"/>
  <c r="AC150" i="74"/>
  <c r="AD150" i="74" l="1"/>
  <c r="AC151" i="74"/>
  <c r="AD151" i="74" l="1"/>
  <c r="AC152" i="74"/>
  <c r="AD152" i="74" l="1"/>
  <c r="AC153" i="74"/>
  <c r="AD153" i="74" l="1"/>
  <c r="AC154" i="74"/>
  <c r="AD154" i="74" l="1"/>
  <c r="AC155" i="74"/>
  <c r="AD155" i="74" l="1"/>
  <c r="AC156" i="74"/>
  <c r="AD156" i="74" l="1"/>
  <c r="AC157" i="74"/>
  <c r="AD157" i="74" l="1"/>
  <c r="AC158" i="74"/>
  <c r="AD158" i="74" l="1"/>
  <c r="AC159" i="74"/>
  <c r="AD159" i="74" l="1"/>
  <c r="AC160" i="74"/>
  <c r="AD160" i="74" l="1"/>
  <c r="AC161" i="74"/>
  <c r="AD161" i="74" l="1"/>
  <c r="AC162" i="74"/>
  <c r="AD162" i="74" l="1"/>
  <c r="AC163" i="74"/>
  <c r="AD163" i="74" l="1"/>
  <c r="AC164" i="74"/>
  <c r="AD164" i="74" l="1"/>
  <c r="AC165" i="74"/>
  <c r="AD165" i="74" l="1"/>
  <c r="AC166" i="74"/>
  <c r="AD166" i="74" l="1"/>
  <c r="AC167" i="74"/>
  <c r="AD167" i="74" l="1"/>
  <c r="AC168" i="74"/>
  <c r="AD168" i="74" l="1"/>
  <c r="AC169" i="74"/>
  <c r="AD169" i="74" l="1"/>
  <c r="AC170" i="74"/>
  <c r="AD170" i="74" l="1"/>
  <c r="AC171" i="74"/>
  <c r="AD171" i="74" l="1"/>
  <c r="AC172" i="74"/>
  <c r="AD172" i="74" l="1"/>
  <c r="AC173" i="74"/>
  <c r="AD173" i="74" l="1"/>
  <c r="AC174" i="74"/>
  <c r="AD174" i="74" l="1"/>
  <c r="AC175" i="74"/>
  <c r="AD175" i="74" l="1"/>
  <c r="AC176" i="74"/>
  <c r="AD176" i="74" l="1"/>
  <c r="AC177" i="74"/>
  <c r="AC178" i="74" l="1"/>
  <c r="AD177" i="74"/>
  <c r="AD178" i="74" l="1"/>
  <c r="AC179" i="74"/>
  <c r="AD179" i="74" l="1"/>
  <c r="AC180" i="74"/>
  <c r="AD180" i="74" l="1"/>
  <c r="AC181" i="74"/>
  <c r="AC182" i="74" l="1"/>
  <c r="AD181" i="74"/>
  <c r="AD182" i="74" l="1"/>
  <c r="AC183" i="74"/>
  <c r="AD183" i="74" l="1"/>
  <c r="AC184" i="74"/>
  <c r="AD184" i="74" l="1"/>
  <c r="AC185" i="74"/>
  <c r="AC186" i="74" l="1"/>
  <c r="AD185" i="74"/>
  <c r="AD186" i="74" l="1"/>
  <c r="AC187" i="74"/>
  <c r="AD187" i="74" l="1"/>
  <c r="AC188" i="74"/>
  <c r="AD188" i="74" l="1"/>
  <c r="AC189" i="74"/>
  <c r="AC190" i="74" l="1"/>
  <c r="AD189" i="74"/>
  <c r="AD190" i="74" l="1"/>
  <c r="AC191" i="74"/>
  <c r="AD191" i="74" l="1"/>
  <c r="AC192" i="74"/>
  <c r="AD192" i="74" l="1"/>
  <c r="AC193" i="74"/>
  <c r="AC194" i="74" l="1"/>
  <c r="AD193" i="74"/>
  <c r="AD194" i="74" l="1"/>
  <c r="AC195" i="74"/>
  <c r="AD195" i="74" l="1"/>
  <c r="AC196" i="74"/>
  <c r="AD196" i="74" l="1"/>
  <c r="AC197" i="74"/>
  <c r="AC198" i="74" l="1"/>
  <c r="AD197" i="74"/>
  <c r="AD198" i="74" l="1"/>
  <c r="AC199" i="74"/>
  <c r="AD199" i="74" l="1"/>
  <c r="AC200" i="74"/>
  <c r="AD200" i="74" l="1"/>
  <c r="AC201" i="74"/>
  <c r="AC202" i="74" l="1"/>
  <c r="AD201" i="74"/>
  <c r="AD202" i="74" l="1"/>
  <c r="AC203" i="74"/>
  <c r="AD203" i="74" l="1"/>
  <c r="AC204" i="74"/>
  <c r="AD204" i="74" l="1"/>
  <c r="AC205" i="74"/>
  <c r="AC206" i="74" l="1"/>
  <c r="AD205" i="74"/>
  <c r="AD206" i="74" l="1"/>
  <c r="AC207" i="74"/>
  <c r="AD207" i="74" l="1"/>
  <c r="AC208" i="74"/>
  <c r="AD208" i="74" l="1"/>
  <c r="AC209" i="74"/>
  <c r="AC210" i="74" l="1"/>
  <c r="AD209" i="74"/>
  <c r="AD210" i="74" l="1"/>
  <c r="AC211" i="74"/>
  <c r="AD211" i="74" l="1"/>
  <c r="AC212" i="74"/>
  <c r="AD212" i="74" l="1"/>
  <c r="AC213" i="74"/>
  <c r="AC214" i="74" l="1"/>
  <c r="AD213" i="74"/>
  <c r="AD214" i="74" l="1"/>
  <c r="AC215" i="74"/>
  <c r="AD215" i="74" l="1"/>
  <c r="AC216" i="74"/>
  <c r="AD216" i="74" l="1"/>
  <c r="AC217" i="74"/>
  <c r="AC218" i="74" l="1"/>
  <c r="AD217" i="74"/>
  <c r="AD218" i="74" l="1"/>
  <c r="AC219" i="74"/>
  <c r="AD219" i="74" l="1"/>
  <c r="AC220" i="74"/>
  <c r="AD220" i="74" l="1"/>
  <c r="AC221" i="74"/>
  <c r="AC222" i="74" l="1"/>
  <c r="AD221" i="74"/>
  <c r="AD222" i="74" l="1"/>
  <c r="AC223" i="74"/>
  <c r="AD223" i="74" l="1"/>
  <c r="AC224" i="74"/>
  <c r="AD224" i="74" l="1"/>
  <c r="AC225" i="74"/>
  <c r="AC226" i="74" l="1"/>
  <c r="AD225" i="74"/>
  <c r="AD226" i="74" l="1"/>
  <c r="AC227" i="74"/>
  <c r="AD227" i="74" l="1"/>
  <c r="AC228" i="74"/>
  <c r="AD228" i="74" l="1"/>
  <c r="AC229" i="74"/>
  <c r="AC230" i="74" l="1"/>
  <c r="AD229" i="74"/>
  <c r="AD230" i="74" l="1"/>
  <c r="AC231" i="74"/>
  <c r="AD231" i="74" l="1"/>
  <c r="AC232" i="74"/>
  <c r="AD232" i="74" l="1"/>
  <c r="AC233" i="74"/>
  <c r="AC234" i="74" l="1"/>
  <c r="AD233" i="74"/>
  <c r="AD234" i="74" l="1"/>
  <c r="AC235" i="74"/>
  <c r="AD235" i="74" l="1"/>
  <c r="AC236" i="74"/>
  <c r="AD236" i="74" l="1"/>
  <c r="AC237" i="74"/>
  <c r="AC238" i="74" l="1"/>
  <c r="AD237" i="74"/>
  <c r="AD238" i="74" l="1"/>
  <c r="AC239" i="74"/>
  <c r="AD239" i="74" l="1"/>
  <c r="AC240" i="74"/>
  <c r="AD240" i="74" l="1"/>
  <c r="AC241" i="74"/>
  <c r="AC242" i="74" l="1"/>
  <c r="AD241" i="74"/>
  <c r="AD242" i="74" l="1"/>
  <c r="AC243" i="74"/>
  <c r="AD243" i="74" l="1"/>
  <c r="AC244" i="74"/>
  <c r="AD244" i="74" l="1"/>
  <c r="AC245" i="74"/>
  <c r="AC246" i="74" l="1"/>
  <c r="AD245" i="74"/>
  <c r="AD246" i="74" l="1"/>
  <c r="AC247" i="74"/>
  <c r="AD247" i="74" l="1"/>
  <c r="AC248" i="74"/>
  <c r="AD248" i="74" l="1"/>
  <c r="AC249" i="74"/>
  <c r="AC250" i="74" l="1"/>
  <c r="AD249" i="74"/>
  <c r="AD250" i="74" l="1"/>
  <c r="AC251" i="74"/>
  <c r="AD251" i="74" l="1"/>
  <c r="AC252" i="74"/>
  <c r="AD252" i="74" l="1"/>
  <c r="AC253" i="74"/>
  <c r="AC254" i="74" l="1"/>
  <c r="AD253" i="74"/>
  <c r="AD254" i="74" l="1"/>
  <c r="AC255" i="74"/>
  <c r="AD255" i="74" l="1"/>
  <c r="AC256" i="74"/>
  <c r="AD256" i="74" l="1"/>
  <c r="AC257" i="74"/>
  <c r="AC258" i="74" l="1"/>
  <c r="AD257" i="74"/>
  <c r="AD258" i="74" l="1"/>
  <c r="AC259" i="74"/>
  <c r="AD259" i="74" l="1"/>
  <c r="AC260" i="74"/>
  <c r="AD260" i="74" l="1"/>
  <c r="AC261" i="74"/>
  <c r="AC262" i="74" l="1"/>
  <c r="AD261" i="74"/>
  <c r="AD262" i="74" l="1"/>
  <c r="AC263" i="74"/>
  <c r="AD263" i="74" l="1"/>
  <c r="AC264" i="74"/>
  <c r="AD264" i="74" l="1"/>
  <c r="AC265" i="74"/>
  <c r="AC266" i="74" l="1"/>
  <c r="AD265" i="74"/>
  <c r="AD266" i="74" l="1"/>
  <c r="AC267" i="74"/>
  <c r="AD267" i="74" l="1"/>
  <c r="AC268" i="74"/>
  <c r="AD268" i="74" l="1"/>
  <c r="AC269" i="74"/>
  <c r="AC270" i="74" l="1"/>
  <c r="AD269" i="74"/>
  <c r="AD270" i="74" l="1"/>
  <c r="AC271" i="74"/>
  <c r="AD271" i="74" l="1"/>
  <c r="AC272" i="74"/>
  <c r="AD272" i="74" l="1"/>
  <c r="AC273" i="74"/>
  <c r="AC274" i="74" l="1"/>
  <c r="AD273" i="74"/>
  <c r="AD274" i="74" l="1"/>
  <c r="AC275" i="74"/>
  <c r="AD275" i="74" l="1"/>
  <c r="AC276" i="74"/>
  <c r="AD276" i="74" l="1"/>
  <c r="AC277" i="74"/>
  <c r="AC278" i="74" l="1"/>
  <c r="AD277" i="74"/>
  <c r="AD278" i="74" l="1"/>
  <c r="AC279" i="74"/>
  <c r="AD279" i="74" l="1"/>
  <c r="AC280" i="74"/>
  <c r="AD280" i="74" l="1"/>
  <c r="AC281" i="74"/>
  <c r="AC282" i="74" l="1"/>
  <c r="AD281" i="74"/>
  <c r="AD282" i="74" l="1"/>
  <c r="AC283" i="74"/>
  <c r="AD283" i="74" l="1"/>
  <c r="AC284" i="74"/>
  <c r="AD284" i="74" l="1"/>
  <c r="AC285" i="74"/>
  <c r="AC286" i="74" l="1"/>
  <c r="AD285" i="74"/>
  <c r="AD286" i="74" l="1"/>
  <c r="AC287" i="74"/>
  <c r="AD287" i="74" l="1"/>
  <c r="AC288" i="74"/>
  <c r="AD288" i="74" l="1"/>
  <c r="AC289" i="74"/>
  <c r="AC290" i="74" l="1"/>
  <c r="AD289" i="74"/>
  <c r="AD290" i="74" l="1"/>
  <c r="AC291" i="74"/>
  <c r="AD291" i="74" l="1"/>
  <c r="AC292" i="74"/>
  <c r="AD292" i="74" l="1"/>
  <c r="AC293" i="74"/>
  <c r="AC294" i="74" l="1"/>
  <c r="AD293" i="74"/>
  <c r="AD294" i="74" l="1"/>
  <c r="AC295" i="74"/>
  <c r="AD295" i="74" l="1"/>
  <c r="AC296" i="74"/>
  <c r="AD296" i="74" l="1"/>
  <c r="AC297" i="74"/>
  <c r="AC298" i="74" l="1"/>
  <c r="AD297" i="74"/>
  <c r="AD298" i="74" l="1"/>
  <c r="AC299" i="74"/>
  <c r="AD299" i="74" l="1"/>
  <c r="AC300" i="74"/>
  <c r="AD300" i="74" l="1"/>
  <c r="AC301" i="74"/>
  <c r="AC302" i="74" l="1"/>
  <c r="AD301" i="74"/>
  <c r="AD302" i="74" l="1"/>
  <c r="AC303" i="74"/>
  <c r="AD303" i="74" l="1"/>
  <c r="AC304" i="74"/>
  <c r="AD304" i="74" l="1"/>
  <c r="AC305" i="74"/>
  <c r="AC306" i="74" l="1"/>
  <c r="AD305" i="74"/>
  <c r="AD306" i="74" l="1"/>
  <c r="AC307" i="74"/>
  <c r="AD307" i="74" l="1"/>
  <c r="AC308" i="74"/>
  <c r="AD308" i="74" l="1"/>
  <c r="AC309" i="74"/>
  <c r="AC310" i="74" l="1"/>
  <c r="AD309" i="74"/>
  <c r="AD310" i="74" l="1"/>
  <c r="AC311" i="74"/>
  <c r="AD311" i="74" l="1"/>
  <c r="AC312" i="74"/>
  <c r="AD312" i="74" l="1"/>
  <c r="AC313" i="74"/>
  <c r="AC314" i="74" l="1"/>
  <c r="AD313" i="74"/>
  <c r="AD314" i="74" l="1"/>
  <c r="AC315" i="74"/>
  <c r="AD315" i="74" l="1"/>
  <c r="AC316" i="74"/>
  <c r="AD316" i="74" l="1"/>
  <c r="AC317" i="74"/>
  <c r="AC318" i="74" l="1"/>
  <c r="AD317" i="74"/>
  <c r="AD318" i="74" l="1"/>
  <c r="AC319" i="74"/>
  <c r="AD319" i="74" l="1"/>
  <c r="AC320" i="74"/>
  <c r="AD320" i="74" l="1"/>
  <c r="AC321" i="74"/>
  <c r="AC322" i="74" l="1"/>
  <c r="AD321" i="74"/>
  <c r="AD322" i="74" l="1"/>
  <c r="AC323" i="74"/>
  <c r="AD323" i="74" l="1"/>
  <c r="AC324" i="74"/>
  <c r="AD324" i="74" l="1"/>
  <c r="AC325" i="74"/>
  <c r="AC326" i="74" l="1"/>
  <c r="AD325" i="74"/>
  <c r="AD326" i="74" l="1"/>
  <c r="AC327" i="74"/>
  <c r="AD327" i="74" l="1"/>
  <c r="AC328" i="74"/>
  <c r="AD328" i="74" l="1"/>
  <c r="AC329" i="74"/>
  <c r="AC330" i="74" l="1"/>
  <c r="AD329" i="74"/>
  <c r="AD330" i="74" l="1"/>
  <c r="AC331" i="74"/>
  <c r="AD331" i="74" l="1"/>
  <c r="AC332" i="74"/>
  <c r="AD332" i="74" l="1"/>
  <c r="AC333" i="74"/>
  <c r="AC334" i="74" l="1"/>
  <c r="AD333" i="74"/>
  <c r="AD334" i="74" l="1"/>
  <c r="AC335" i="74"/>
  <c r="AD335" i="74" l="1"/>
  <c r="AC336" i="74"/>
  <c r="AD336" i="74" l="1"/>
  <c r="AC337" i="74"/>
  <c r="AC338" i="74" l="1"/>
  <c r="AD337" i="74"/>
  <c r="AD338" i="74" l="1"/>
  <c r="AC339" i="74"/>
  <c r="AD339" i="74" l="1"/>
  <c r="AC340" i="74"/>
  <c r="AD340" i="74" l="1"/>
  <c r="AC341" i="74"/>
  <c r="AC342" i="74" l="1"/>
  <c r="AD341" i="74"/>
  <c r="AD342" i="74" l="1"/>
  <c r="AC343" i="74"/>
  <c r="AD343" i="74" l="1"/>
  <c r="AC344" i="74"/>
  <c r="AD344" i="74" l="1"/>
  <c r="AC345" i="74"/>
  <c r="AC346" i="74" l="1"/>
  <c r="AD345" i="74"/>
  <c r="AD346" i="74" l="1"/>
  <c r="AC347" i="74"/>
  <c r="AD347" i="74" l="1"/>
  <c r="AC348" i="74"/>
  <c r="AD348" i="74" l="1"/>
  <c r="AC349" i="74"/>
  <c r="AC350" i="74" l="1"/>
  <c r="AD349" i="74"/>
  <c r="AD350" i="74" l="1"/>
  <c r="AC351" i="74"/>
  <c r="AD351" i="74" l="1"/>
  <c r="AC352" i="74"/>
  <c r="AD352" i="74" l="1"/>
  <c r="AC353" i="74"/>
  <c r="AC354" i="74" l="1"/>
  <c r="AD353" i="74"/>
  <c r="AD354" i="74" l="1"/>
  <c r="AC355" i="74"/>
  <c r="AD355" i="74" l="1"/>
  <c r="AC356" i="74"/>
  <c r="AD356" i="74" l="1"/>
  <c r="AC357" i="74"/>
  <c r="AC358" i="74" l="1"/>
  <c r="AD357" i="74"/>
  <c r="AD358" i="74" l="1"/>
  <c r="AC359" i="74"/>
  <c r="AD359" i="74" l="1"/>
  <c r="AC360" i="74"/>
  <c r="AD360" i="74" l="1"/>
  <c r="AC361" i="74"/>
  <c r="AC362" i="74" l="1"/>
  <c r="AD361" i="74"/>
  <c r="AD362" i="74" l="1"/>
  <c r="AC363" i="74"/>
  <c r="AD363" i="74" l="1"/>
  <c r="AC364" i="74"/>
  <c r="AD364" i="74" l="1"/>
  <c r="AC365" i="74"/>
  <c r="AC366" i="74" l="1"/>
  <c r="AD365" i="74"/>
  <c r="AD366" i="74" l="1"/>
  <c r="AC367" i="74"/>
  <c r="AD367" i="74" l="1"/>
  <c r="AC368" i="74"/>
  <c r="AD368" i="74" l="1"/>
  <c r="AC369" i="74"/>
  <c r="AC370" i="74" l="1"/>
  <c r="AD369" i="74"/>
  <c r="AD370" i="74" l="1"/>
  <c r="AC371" i="74"/>
  <c r="AD371" i="74" l="1"/>
  <c r="AC372" i="74"/>
  <c r="AD372" i="74" l="1"/>
  <c r="AC373" i="74"/>
  <c r="AC374" i="74" l="1"/>
  <c r="AD373" i="74"/>
  <c r="AD374" i="74" l="1"/>
  <c r="AC375" i="74"/>
  <c r="AD375" i="74" l="1"/>
  <c r="AC376" i="74"/>
  <c r="AD376" i="74" l="1"/>
  <c r="AC377" i="74"/>
  <c r="AC378" i="74" l="1"/>
  <c r="AD377" i="74"/>
  <c r="AD378" i="74" l="1"/>
  <c r="AC379" i="74"/>
  <c r="AD379" i="74" l="1"/>
  <c r="AC380" i="74"/>
  <c r="AD380" i="74" l="1"/>
  <c r="AC381" i="74"/>
  <c r="AC382" i="74" l="1"/>
  <c r="AD381" i="74"/>
  <c r="AD382" i="74" l="1"/>
  <c r="AC383" i="74"/>
  <c r="AD383" i="74" l="1"/>
  <c r="AC384" i="74"/>
  <c r="AD384" i="74" l="1"/>
  <c r="AC385" i="74"/>
  <c r="AC386" i="74" l="1"/>
  <c r="AD385" i="74"/>
  <c r="AD386" i="74" l="1"/>
  <c r="AC387" i="74"/>
  <c r="AD387" i="74" l="1"/>
  <c r="AC388" i="74"/>
  <c r="AD388" i="74" l="1"/>
  <c r="AC389" i="74"/>
  <c r="AC390" i="74" l="1"/>
  <c r="AD389" i="74"/>
  <c r="AD390" i="74" l="1"/>
  <c r="AC391" i="74"/>
  <c r="AD391" i="74" l="1"/>
  <c r="AC392" i="74"/>
  <c r="AD392" i="74" l="1"/>
  <c r="AC393" i="74"/>
  <c r="AC394" i="74" l="1"/>
  <c r="AD393" i="74"/>
  <c r="AD394" i="74" l="1"/>
  <c r="AC395" i="74"/>
  <c r="AD395" i="74" l="1"/>
  <c r="AC396" i="74"/>
  <c r="AD396" i="74" l="1"/>
  <c r="AC397" i="74"/>
  <c r="AC398" i="74" l="1"/>
  <c r="AD397" i="74"/>
  <c r="AD398" i="74" l="1"/>
  <c r="AC399" i="74"/>
  <c r="AD399" i="74" l="1"/>
  <c r="AC400" i="74"/>
  <c r="AD400" i="74" l="1"/>
  <c r="AC401" i="74"/>
  <c r="AC402" i="74" l="1"/>
  <c r="AD401" i="74"/>
  <c r="AD402" i="74" l="1"/>
  <c r="AC403" i="74"/>
  <c r="AD403" i="74" l="1"/>
  <c r="AC404" i="74"/>
  <c r="AD404" i="74" l="1"/>
  <c r="AC405" i="74"/>
  <c r="AC406" i="74" l="1"/>
  <c r="AD405" i="74"/>
  <c r="AD406" i="74" l="1"/>
  <c r="AC407" i="74"/>
  <c r="AD407" i="74" l="1"/>
  <c r="AC408" i="74"/>
  <c r="AD408" i="74" l="1"/>
  <c r="AC409" i="74"/>
  <c r="AC410" i="74" l="1"/>
  <c r="AD409" i="74"/>
  <c r="AD410" i="74" l="1"/>
  <c r="AC411" i="74"/>
  <c r="AD411" i="74" l="1"/>
  <c r="AC412" i="74"/>
  <c r="AD412" i="74" l="1"/>
  <c r="AC413" i="74"/>
  <c r="AC414" i="74" l="1"/>
  <c r="AD413" i="74"/>
  <c r="AD414" i="74" l="1"/>
  <c r="AC415" i="74"/>
  <c r="AD415" i="74" l="1"/>
  <c r="AC416" i="74"/>
  <c r="AD416" i="74" l="1"/>
  <c r="AC417" i="74"/>
  <c r="AC418" i="74" l="1"/>
  <c r="AD417" i="74"/>
  <c r="AD418" i="74" l="1"/>
  <c r="AC419" i="74"/>
  <c r="AD419" i="74" l="1"/>
  <c r="AC420" i="74"/>
  <c r="AD420" i="74" l="1"/>
  <c r="AC421" i="74"/>
  <c r="AC422" i="74" l="1"/>
  <c r="AD421" i="74"/>
  <c r="AD422" i="74" l="1"/>
  <c r="AC423" i="74"/>
  <c r="AD423" i="74" l="1"/>
  <c r="AC424" i="74"/>
  <c r="AD424" i="74" l="1"/>
  <c r="AC425" i="74"/>
  <c r="AC426" i="74" l="1"/>
  <c r="AD425" i="74"/>
  <c r="AD426" i="74" l="1"/>
  <c r="AC427" i="74"/>
  <c r="AD427" i="74" l="1"/>
  <c r="AC428" i="74"/>
  <c r="AD428" i="74" l="1"/>
  <c r="AC429" i="74"/>
  <c r="AC430" i="74" l="1"/>
  <c r="AD429" i="74"/>
  <c r="AD430" i="74" l="1"/>
  <c r="AC431" i="74"/>
  <c r="AD431" i="74" l="1"/>
  <c r="AC432" i="74"/>
  <c r="AD432" i="74" l="1"/>
  <c r="AC433" i="74"/>
  <c r="AC434" i="74" l="1"/>
  <c r="AD433" i="74"/>
  <c r="AD434" i="74" l="1"/>
  <c r="AC435" i="74"/>
  <c r="AD435" i="74" l="1"/>
  <c r="AC436" i="74"/>
  <c r="AD436" i="74" l="1"/>
  <c r="AC437" i="74"/>
  <c r="AC438" i="74" l="1"/>
  <c r="AD437" i="74"/>
  <c r="AD438" i="74" l="1"/>
  <c r="AC439" i="74"/>
  <c r="AD439" i="74" l="1"/>
  <c r="AC440" i="74"/>
  <c r="AD440" i="74" l="1"/>
  <c r="AC441" i="74"/>
  <c r="AC442" i="74" l="1"/>
  <c r="AD441" i="74"/>
  <c r="AD442" i="74" l="1"/>
  <c r="AC443" i="74"/>
  <c r="AD443" i="74" l="1"/>
  <c r="AC444" i="74"/>
  <c r="AD444" i="74" l="1"/>
  <c r="AC445" i="74"/>
  <c r="AC446" i="74" l="1"/>
  <c r="AD445" i="74"/>
  <c r="AD446" i="74" l="1"/>
  <c r="AC447" i="74"/>
  <c r="AD447" i="74" l="1"/>
  <c r="AC448" i="74"/>
  <c r="AD448" i="74" l="1"/>
  <c r="AC449" i="74"/>
  <c r="AC450" i="74" l="1"/>
  <c r="AD449" i="74"/>
  <c r="AD450" i="74" l="1"/>
  <c r="AC451" i="74"/>
  <c r="AD451" i="74" l="1"/>
  <c r="AC452" i="74"/>
  <c r="AD452" i="74" l="1"/>
  <c r="AC453" i="74"/>
  <c r="AC454" i="74" l="1"/>
  <c r="AD453" i="74"/>
  <c r="AD454" i="74" l="1"/>
  <c r="AC455" i="74"/>
  <c r="AD455" i="74" l="1"/>
  <c r="AC456" i="74"/>
  <c r="AD456" i="74" l="1"/>
  <c r="AC457" i="74"/>
  <c r="AC458" i="74" l="1"/>
  <c r="AD457" i="74"/>
  <c r="AD458" i="74" l="1"/>
  <c r="AC459" i="74"/>
  <c r="AD459" i="74" l="1"/>
  <c r="AC460" i="74"/>
  <c r="AD460" i="74" l="1"/>
  <c r="AC461" i="74"/>
  <c r="AC462" i="74" l="1"/>
  <c r="AD461" i="74"/>
  <c r="AD462" i="74" l="1"/>
  <c r="AC463" i="74"/>
  <c r="AD463" i="74" l="1"/>
  <c r="AC464" i="74"/>
  <c r="AD464" i="74" l="1"/>
  <c r="AC465" i="74"/>
  <c r="AC466" i="74" l="1"/>
  <c r="AD465" i="74"/>
  <c r="AD466" i="74" l="1"/>
  <c r="AC467" i="74"/>
  <c r="AD467" i="74" l="1"/>
  <c r="AC468" i="74"/>
  <c r="AD468" i="74" l="1"/>
  <c r="AC469" i="74"/>
  <c r="AC470" i="74" l="1"/>
  <c r="AD469" i="74"/>
  <c r="AD470" i="74" l="1"/>
  <c r="AC471" i="74"/>
  <c r="AD471" i="74" l="1"/>
  <c r="AC472" i="74"/>
  <c r="AD472" i="74" l="1"/>
  <c r="AC473" i="74"/>
  <c r="AC474" i="74" l="1"/>
  <c r="AD473" i="74"/>
  <c r="AD474" i="74" l="1"/>
  <c r="AC475" i="74"/>
  <c r="AD475" i="74" l="1"/>
  <c r="AC476" i="74"/>
  <c r="AD476" i="74" l="1"/>
  <c r="AC477" i="74"/>
  <c r="AC478" i="74" l="1"/>
  <c r="AD477" i="74"/>
  <c r="AD478" i="74" l="1"/>
  <c r="AC479" i="74"/>
  <c r="AD479" i="74" l="1"/>
  <c r="AC480" i="74"/>
  <c r="AD480" i="74" l="1"/>
  <c r="AC481" i="74"/>
  <c r="AC482" i="74" l="1"/>
  <c r="AD481" i="74"/>
  <c r="AD482" i="74" l="1"/>
  <c r="AC483" i="74"/>
  <c r="AD483" i="74" l="1"/>
  <c r="AC484" i="74"/>
  <c r="AD484" i="74" l="1"/>
  <c r="AC485" i="74"/>
  <c r="AC486" i="74" l="1"/>
  <c r="AD485" i="74"/>
  <c r="AD486" i="74" l="1"/>
  <c r="AC487" i="74"/>
  <c r="AD487" i="74" l="1"/>
  <c r="AC488" i="74"/>
  <c r="AD488" i="74" l="1"/>
  <c r="AC489" i="74"/>
  <c r="AC490" i="74" l="1"/>
  <c r="AD489" i="74"/>
  <c r="AD490" i="74" l="1"/>
  <c r="AC491" i="74"/>
  <c r="AD491" i="74" l="1"/>
  <c r="AC492" i="74"/>
  <c r="AD492" i="74" l="1"/>
  <c r="AC493" i="74"/>
  <c r="AC494" i="74" l="1"/>
  <c r="AD493" i="74"/>
  <c r="AD494" i="74" l="1"/>
  <c r="AC495" i="74"/>
  <c r="AD495" i="74" l="1"/>
  <c r="AC496" i="74"/>
  <c r="AD496" i="74" l="1"/>
  <c r="AC497" i="74"/>
  <c r="AC498" i="74" l="1"/>
  <c r="AD497" i="74"/>
  <c r="AD498" i="74" l="1"/>
  <c r="AC499" i="74"/>
  <c r="AD499" i="74" l="1"/>
  <c r="AC500" i="74"/>
  <c r="AD500" i="74" l="1"/>
  <c r="AC501" i="74"/>
  <c r="AC502" i="74" l="1"/>
  <c r="AD501" i="74"/>
  <c r="AD502" i="74" l="1"/>
  <c r="AC503" i="74"/>
  <c r="AD503" i="74" l="1"/>
  <c r="AC504" i="74"/>
  <c r="AD504" i="74" l="1"/>
  <c r="AC505" i="74"/>
  <c r="AC506" i="74" l="1"/>
  <c r="AD505" i="74"/>
  <c r="AD506" i="74" l="1"/>
  <c r="AC507" i="74"/>
  <c r="AD507" i="74" l="1"/>
  <c r="AC508" i="74"/>
  <c r="AD508" i="74" l="1"/>
  <c r="AC509" i="74"/>
  <c r="AD509" i="74" l="1"/>
  <c r="AC510" i="74"/>
  <c r="AD510" i="74" l="1"/>
  <c r="AC511" i="74"/>
  <c r="AD511" i="74" l="1"/>
  <c r="AC512" i="74"/>
  <c r="AD512" i="74" l="1"/>
  <c r="AC513" i="74"/>
  <c r="AD513" i="74" l="1"/>
  <c r="AC514" i="74"/>
  <c r="AD514" i="74" l="1"/>
  <c r="AC515" i="74"/>
  <c r="AD515" i="74" l="1"/>
  <c r="AC516" i="74"/>
  <c r="AD516" i="74" l="1"/>
  <c r="AC517" i="74"/>
  <c r="AD517" i="74" l="1"/>
  <c r="AC518" i="74"/>
  <c r="AD518" i="74" l="1"/>
  <c r="AC519" i="74"/>
  <c r="AD519" i="74" l="1"/>
  <c r="AC520" i="74"/>
  <c r="AD520" i="74" l="1"/>
  <c r="AC521" i="74"/>
  <c r="AD521" i="74" l="1"/>
  <c r="AC522" i="74"/>
  <c r="AD522" i="74" l="1"/>
  <c r="AC523" i="74"/>
  <c r="AD523" i="74" l="1"/>
  <c r="AC524" i="74"/>
  <c r="AD524" i="74" l="1"/>
  <c r="AC525" i="74"/>
  <c r="AD525" i="74" l="1"/>
  <c r="AC526" i="74"/>
  <c r="AD526" i="74" l="1"/>
  <c r="AC527" i="74"/>
  <c r="AD527" i="74" l="1"/>
  <c r="AC528" i="74"/>
  <c r="AD528" i="74" l="1"/>
  <c r="AC529" i="74"/>
  <c r="AD529" i="74" l="1"/>
  <c r="AC530" i="74"/>
  <c r="AD530" i="74" l="1"/>
  <c r="AC531" i="74"/>
  <c r="AD531" i="74" l="1"/>
  <c r="AC532" i="74"/>
  <c r="AD532" i="74" l="1"/>
  <c r="AC533" i="74"/>
  <c r="AD533" i="74" l="1"/>
  <c r="AC534" i="74"/>
  <c r="AD534" i="74" l="1"/>
  <c r="AC535" i="74"/>
  <c r="AD535" i="74" l="1"/>
  <c r="AC536" i="74"/>
  <c r="AD536" i="74" l="1"/>
  <c r="AC537" i="74"/>
  <c r="AD537" i="74" l="1"/>
  <c r="AC538" i="74"/>
  <c r="AD538" i="74" l="1"/>
  <c r="AC539" i="74"/>
  <c r="AD539" i="74" l="1"/>
  <c r="AC540" i="74"/>
  <c r="AD540" i="74" l="1"/>
  <c r="AC541" i="74"/>
  <c r="AD541" i="74" l="1"/>
  <c r="AC542" i="74"/>
  <c r="AD542" i="74" l="1"/>
  <c r="AC543" i="74"/>
  <c r="AD543" i="74" l="1"/>
  <c r="AC544" i="74"/>
  <c r="AD544" i="74" l="1"/>
  <c r="AC545" i="74"/>
  <c r="AD545" i="74" l="1"/>
  <c r="AC546" i="74"/>
  <c r="AD546" i="74" l="1"/>
  <c r="AC547" i="74"/>
  <c r="AD547" i="74" l="1"/>
  <c r="AC548" i="74"/>
  <c r="AD548" i="74" l="1"/>
  <c r="AC549" i="74"/>
  <c r="AD549" i="74" l="1"/>
  <c r="AC550" i="74"/>
  <c r="AD550" i="74" l="1"/>
  <c r="AC551" i="74"/>
  <c r="AD551" i="74" l="1"/>
  <c r="AC552" i="74"/>
  <c r="AD552" i="74" l="1"/>
  <c r="AC553" i="74"/>
  <c r="AD553" i="74" l="1"/>
  <c r="AC554" i="74"/>
  <c r="AD554" i="74" l="1"/>
  <c r="AC555" i="74"/>
  <c r="AD555" i="74" l="1"/>
  <c r="AC556" i="74"/>
  <c r="AD556" i="74" l="1"/>
  <c r="AC557" i="74"/>
  <c r="AD557" i="74" l="1"/>
  <c r="AC558" i="74"/>
  <c r="AD558" i="74" l="1"/>
  <c r="AC559" i="74"/>
  <c r="AD559" i="74" l="1"/>
  <c r="AC560" i="74"/>
  <c r="AD560" i="74" l="1"/>
  <c r="AC561" i="74"/>
  <c r="AD561" i="74" l="1"/>
  <c r="AC562" i="74"/>
  <c r="AD562" i="74" l="1"/>
  <c r="AC563" i="74"/>
  <c r="AD563" i="74" l="1"/>
  <c r="AC564" i="74"/>
  <c r="AD564" i="74" l="1"/>
  <c r="AC565" i="74"/>
  <c r="AD565" i="74" l="1"/>
  <c r="AC566" i="74"/>
  <c r="AD566" i="74" l="1"/>
  <c r="AC567" i="74"/>
  <c r="AD567" i="74" l="1"/>
  <c r="AC568" i="74"/>
  <c r="AD568" i="74" l="1"/>
  <c r="AC569" i="74"/>
  <c r="AD569" i="74" l="1"/>
  <c r="AC570" i="74"/>
  <c r="AD570" i="74" l="1"/>
  <c r="AC571" i="74"/>
  <c r="AD571" i="74" l="1"/>
  <c r="AC572" i="74"/>
  <c r="AD572" i="74" l="1"/>
  <c r="AC573" i="74"/>
  <c r="AD573" i="74" l="1"/>
  <c r="AC574" i="74"/>
  <c r="AD574" i="74" l="1"/>
  <c r="AC575" i="74"/>
  <c r="AD575" i="74" l="1"/>
  <c r="AC576" i="74"/>
  <c r="AD576" i="74" l="1"/>
  <c r="AC577" i="74"/>
  <c r="AD577" i="74" l="1"/>
  <c r="AC578" i="74"/>
  <c r="AD578" i="74" l="1"/>
  <c r="AC579" i="74"/>
  <c r="AD579" i="74" l="1"/>
  <c r="AC580" i="74"/>
  <c r="AD580" i="74" l="1"/>
  <c r="AC581" i="74"/>
  <c r="AD581" i="74" l="1"/>
  <c r="AC582" i="74"/>
  <c r="AD582" i="74" l="1"/>
  <c r="AC583" i="74"/>
  <c r="AD583" i="74" l="1"/>
  <c r="AC584" i="74"/>
  <c r="AD584" i="74" l="1"/>
  <c r="AC585" i="74"/>
  <c r="AD585" i="74" l="1"/>
  <c r="AC586" i="74"/>
  <c r="AD586" i="74" l="1"/>
  <c r="AC587" i="74"/>
  <c r="AD587" i="74" l="1"/>
  <c r="AC588" i="74"/>
  <c r="AD588" i="74" l="1"/>
  <c r="AC589" i="74"/>
  <c r="AD589" i="74" l="1"/>
  <c r="AC590" i="74"/>
  <c r="AD590" i="74" l="1"/>
  <c r="AC591" i="74"/>
  <c r="AD591" i="74" l="1"/>
  <c r="AC592" i="74"/>
  <c r="AD592" i="74" l="1"/>
  <c r="AC593" i="74"/>
  <c r="AD593" i="74" l="1"/>
  <c r="AC594" i="74"/>
  <c r="AD594" i="74" l="1"/>
  <c r="AC595" i="74"/>
  <c r="AD595" i="74" l="1"/>
  <c r="AC596" i="74"/>
  <c r="AD596" i="74" l="1"/>
  <c r="AC597" i="74"/>
  <c r="AD597" i="74" l="1"/>
  <c r="AC598" i="74"/>
  <c r="AD598" i="74" l="1"/>
  <c r="AC599" i="74"/>
  <c r="AD599" i="74" l="1"/>
  <c r="AC600" i="74"/>
  <c r="AD600" i="74" l="1"/>
  <c r="AC601" i="74"/>
  <c r="AD601" i="74" l="1"/>
  <c r="AC602" i="74"/>
  <c r="AD602" i="74" l="1"/>
  <c r="AC603" i="74"/>
  <c r="AD603" i="74" l="1"/>
  <c r="AC604" i="74"/>
  <c r="AD604" i="74" l="1"/>
  <c r="AC605" i="74"/>
  <c r="AD605" i="74" l="1"/>
  <c r="AC606" i="74"/>
  <c r="AD606" i="74" l="1"/>
  <c r="AC607" i="74"/>
  <c r="AD607" i="74" l="1"/>
  <c r="AC608" i="74"/>
  <c r="AD608" i="74" l="1"/>
  <c r="AC609" i="74"/>
  <c r="AD609" i="74" l="1"/>
  <c r="AC610" i="74"/>
  <c r="AD610" i="74" l="1"/>
  <c r="AC611" i="74"/>
  <c r="AD611" i="74" l="1"/>
  <c r="AC612" i="74"/>
  <c r="AD612" i="74" l="1"/>
  <c r="AC613" i="74"/>
  <c r="AD613" i="74" l="1"/>
  <c r="AC614" i="74"/>
  <c r="AD614" i="74" l="1"/>
  <c r="AC615" i="74"/>
  <c r="AD615" i="74" l="1"/>
  <c r="AC616" i="74"/>
  <c r="AD616" i="74" l="1"/>
  <c r="AC617" i="74"/>
  <c r="AD617" i="74" l="1"/>
  <c r="AC618" i="74"/>
  <c r="AD618" i="74" l="1"/>
  <c r="AC619" i="74"/>
  <c r="AD619" i="74" l="1"/>
  <c r="AC620" i="74"/>
  <c r="AD620" i="74" l="1"/>
  <c r="AC621" i="74"/>
  <c r="AD621" i="74" l="1"/>
  <c r="AC622" i="74"/>
  <c r="AD622" i="74" l="1"/>
  <c r="AC623" i="74"/>
  <c r="AD623" i="74" l="1"/>
  <c r="AC624" i="74"/>
  <c r="AD624" i="74" l="1"/>
  <c r="AC625" i="74"/>
  <c r="AD625" i="74" l="1"/>
  <c r="AC626" i="74"/>
  <c r="AD626" i="74" l="1"/>
  <c r="AC627" i="74"/>
  <c r="AD627" i="74" l="1"/>
  <c r="AC628" i="74"/>
  <c r="AD628" i="74" l="1"/>
  <c r="AC629" i="74"/>
  <c r="AD629" i="74" l="1"/>
  <c r="AC630" i="74"/>
  <c r="AD630" i="74" l="1"/>
  <c r="AC631" i="74"/>
  <c r="AD631" i="74" l="1"/>
  <c r="AC632" i="74"/>
  <c r="AD632" i="74" l="1"/>
  <c r="AC633" i="74"/>
  <c r="AD633" i="74" l="1"/>
  <c r="AC634" i="74"/>
  <c r="AD634" i="74" l="1"/>
  <c r="AC635" i="74"/>
  <c r="AD635" i="74" l="1"/>
  <c r="AC636" i="74"/>
  <c r="AD636" i="74" l="1"/>
  <c r="AC637" i="74"/>
  <c r="AD637" i="74" l="1"/>
  <c r="AC638" i="74"/>
  <c r="AD638" i="74" l="1"/>
  <c r="AC639" i="74"/>
  <c r="AD639" i="74" l="1"/>
  <c r="AC640" i="74"/>
  <c r="AD640" i="74" l="1"/>
  <c r="AC641" i="74"/>
  <c r="AD641" i="74" l="1"/>
  <c r="AC642" i="74"/>
  <c r="AD642" i="74" l="1"/>
  <c r="AC643" i="74"/>
  <c r="AD643" i="74" l="1"/>
  <c r="AC644" i="74"/>
  <c r="AD644" i="74" l="1"/>
  <c r="AC645" i="74"/>
  <c r="AD645" i="74" l="1"/>
  <c r="AC646" i="74"/>
  <c r="AD646" i="74" l="1"/>
  <c r="AC647" i="74"/>
  <c r="AD647" i="74" l="1"/>
  <c r="AC648" i="74"/>
  <c r="AD648" i="74" l="1"/>
  <c r="AC649" i="74"/>
  <c r="AD649" i="74" l="1"/>
  <c r="AC650" i="74"/>
  <c r="AD650" i="74" l="1"/>
  <c r="AC651" i="74"/>
  <c r="AD651" i="74" l="1"/>
  <c r="AC652" i="74"/>
  <c r="AD652" i="74" l="1"/>
  <c r="AC653" i="74"/>
  <c r="AD653" i="74" l="1"/>
  <c r="AC654" i="74"/>
  <c r="AD654" i="74" l="1"/>
  <c r="AC655" i="74"/>
  <c r="AD655" i="74" s="1"/>
</calcChain>
</file>

<file path=xl/sharedStrings.xml><?xml version="1.0" encoding="utf-8"?>
<sst xmlns="http://schemas.openxmlformats.org/spreadsheetml/2006/main" count="2033" uniqueCount="154">
  <si>
    <t>日</t>
    <rPh sb="0" eb="1">
      <t>ニチ</t>
    </rPh>
    <phoneticPr fontId="1"/>
  </si>
  <si>
    <t>工事番号</t>
    <rPh sb="0" eb="2">
      <t>コウジ</t>
    </rPh>
    <rPh sb="2" eb="4">
      <t>バンゴウ</t>
    </rPh>
    <phoneticPr fontId="1"/>
  </si>
  <si>
    <t>年月日</t>
    <rPh sb="0" eb="3">
      <t>ネンガッピ</t>
    </rPh>
    <phoneticPr fontId="1"/>
  </si>
  <si>
    <t>曜日</t>
    <rPh sb="0" eb="2">
      <t>ヨウビ</t>
    </rPh>
    <phoneticPr fontId="1"/>
  </si>
  <si>
    <t>項目</t>
    <rPh sb="0" eb="2">
      <t>コウモク</t>
    </rPh>
    <phoneticPr fontId="1"/>
  </si>
  <si>
    <t>開始日</t>
    <rPh sb="0" eb="3">
      <t>カイシビ</t>
    </rPh>
    <phoneticPr fontId="1"/>
  </si>
  <si>
    <t>最終日</t>
    <rPh sb="0" eb="3">
      <t>サイシュウビ</t>
    </rPh>
    <phoneticPr fontId="1"/>
  </si>
  <si>
    <t>番号</t>
    <rPh sb="0" eb="2">
      <t>バンゴウ</t>
    </rPh>
    <phoneticPr fontId="1"/>
  </si>
  <si>
    <t>工事名</t>
    <rPh sb="0" eb="3">
      <t>コウジメイ</t>
    </rPh>
    <phoneticPr fontId="1"/>
  </si>
  <si>
    <t>記載内容について</t>
    <rPh sb="0" eb="2">
      <t>キサイ</t>
    </rPh>
    <rPh sb="2" eb="4">
      <t>ナイヨウ</t>
    </rPh>
    <phoneticPr fontId="1"/>
  </si>
  <si>
    <t>「休日取得計画、休日取得実績」列のプルダウンの選択肢</t>
    <rPh sb="15" eb="16">
      <t>レツ</t>
    </rPh>
    <rPh sb="23" eb="26">
      <t>センタクシ</t>
    </rPh>
    <phoneticPr fontId="1"/>
  </si>
  <si>
    <t>自動計算計算セル</t>
    <rPh sb="0" eb="2">
      <t>ジドウ</t>
    </rPh>
    <rPh sb="2" eb="4">
      <t>ケイサン</t>
    </rPh>
    <rPh sb="4" eb="6">
      <t>ケイサン</t>
    </rPh>
    <phoneticPr fontId="1"/>
  </si>
  <si>
    <t>富山県農林水産部所管建設工事に係る「週休２日制モデル工事」試行要領で定める「工事着手」に該当する年月日を入力してください。</t>
    <rPh sb="0" eb="3">
      <t>トヤマケン</t>
    </rPh>
    <rPh sb="3" eb="5">
      <t>ノウリン</t>
    </rPh>
    <rPh sb="5" eb="8">
      <t>スイサンブ</t>
    </rPh>
    <rPh sb="8" eb="10">
      <t>ショカン</t>
    </rPh>
    <rPh sb="10" eb="12">
      <t>ケンセツ</t>
    </rPh>
    <rPh sb="12" eb="14">
      <t>コウジ</t>
    </rPh>
    <rPh sb="15" eb="16">
      <t>カカ</t>
    </rPh>
    <rPh sb="18" eb="20">
      <t>シュウキュウ</t>
    </rPh>
    <rPh sb="21" eb="22">
      <t>ニチ</t>
    </rPh>
    <rPh sb="22" eb="23">
      <t>セイ</t>
    </rPh>
    <rPh sb="26" eb="28">
      <t>コウジ</t>
    </rPh>
    <rPh sb="29" eb="31">
      <t>シコウ</t>
    </rPh>
    <rPh sb="31" eb="33">
      <t>ヨウリョウ</t>
    </rPh>
    <rPh sb="34" eb="35">
      <t>サダ</t>
    </rPh>
    <rPh sb="38" eb="40">
      <t>コウジ</t>
    </rPh>
    <rPh sb="40" eb="42">
      <t>チャクシュ</t>
    </rPh>
    <rPh sb="44" eb="46">
      <t>ガイトウ</t>
    </rPh>
    <rPh sb="48" eb="51">
      <t>ネンガッピ</t>
    </rPh>
    <rPh sb="52" eb="54">
      <t>ニュウリョク</t>
    </rPh>
    <phoneticPr fontId="1"/>
  </si>
  <si>
    <t>富山県農林水産部所管建設工事に係る「週休２日制モデル工事」試行要領で定める「工事完了」に該当する年月日を入力してください。工期延期した場合は、工期延期後の「工事完了」に該当する年月日に変更してください。</t>
    <rPh sb="40" eb="42">
      <t>カンリョウ</t>
    </rPh>
    <rPh sb="61" eb="63">
      <t>コウキ</t>
    </rPh>
    <rPh sb="63" eb="65">
      <t>エンキ</t>
    </rPh>
    <rPh sb="67" eb="69">
      <t>バアイ</t>
    </rPh>
    <rPh sb="71" eb="73">
      <t>コウキ</t>
    </rPh>
    <rPh sb="73" eb="75">
      <t>エンキ</t>
    </rPh>
    <rPh sb="75" eb="76">
      <t>ゴ</t>
    </rPh>
    <rPh sb="78" eb="80">
      <t>コウジ</t>
    </rPh>
    <rPh sb="80" eb="82">
      <t>カンリョウ</t>
    </rPh>
    <rPh sb="84" eb="86">
      <t>ガイトウ</t>
    </rPh>
    <rPh sb="88" eb="91">
      <t>ネンガッピ</t>
    </rPh>
    <rPh sb="92" eb="94">
      <t>ヘンコウ</t>
    </rPh>
    <phoneticPr fontId="1"/>
  </si>
  <si>
    <t>受注者の会社名</t>
    <rPh sb="0" eb="3">
      <t>ジュチュウシャ</t>
    </rPh>
    <rPh sb="4" eb="7">
      <t>カイシャメイ</t>
    </rPh>
    <phoneticPr fontId="1"/>
  </si>
  <si>
    <t>受注者の現場代理人名</t>
    <rPh sb="0" eb="3">
      <t>ジュチュウシャ</t>
    </rPh>
    <rPh sb="4" eb="6">
      <t>ゲンバ</t>
    </rPh>
    <rPh sb="6" eb="9">
      <t>ダイリニン</t>
    </rPh>
    <rPh sb="9" eb="10">
      <t>メイ</t>
    </rPh>
    <phoneticPr fontId="1"/>
  </si>
  <si>
    <t>発注者の監督員名</t>
    <rPh sb="0" eb="3">
      <t>ハッチュウシャ</t>
    </rPh>
    <rPh sb="4" eb="6">
      <t>カントク</t>
    </rPh>
    <rPh sb="6" eb="7">
      <t>イン</t>
    </rPh>
    <rPh sb="7" eb="8">
      <t>メイ</t>
    </rPh>
    <phoneticPr fontId="1"/>
  </si>
  <si>
    <t>工事場所</t>
    <rPh sb="0" eb="2">
      <t>コウジ</t>
    </rPh>
    <rPh sb="2" eb="4">
      <t>バショ</t>
    </rPh>
    <phoneticPr fontId="1"/>
  </si>
  <si>
    <t>【必須入力】</t>
    <phoneticPr fontId="1"/>
  </si>
  <si>
    <t>1 現場閉所率について</t>
    <rPh sb="2" eb="4">
      <t>ゲンバ</t>
    </rPh>
    <rPh sb="4" eb="6">
      <t>ヘイショ</t>
    </rPh>
    <rPh sb="6" eb="7">
      <t>リツ</t>
    </rPh>
    <phoneticPr fontId="1"/>
  </si>
  <si>
    <t>(1) 現場閉所率の算定式</t>
    <rPh sb="4" eb="6">
      <t>ゲンバ</t>
    </rPh>
    <rPh sb="6" eb="8">
      <t>ヘイショ</t>
    </rPh>
    <rPh sb="8" eb="9">
      <t>リツ</t>
    </rPh>
    <rPh sb="10" eb="13">
      <t>サンテイシキ</t>
    </rPh>
    <phoneticPr fontId="1"/>
  </si>
  <si>
    <t>現場閉所率（％）＝現場閉所日数÷対象期間の日数×100</t>
    <rPh sb="0" eb="2">
      <t>ゲンバ</t>
    </rPh>
    <rPh sb="2" eb="4">
      <t>ヘイショ</t>
    </rPh>
    <rPh sb="4" eb="5">
      <t>リツ</t>
    </rPh>
    <rPh sb="9" eb="11">
      <t>ゲンバ</t>
    </rPh>
    <rPh sb="11" eb="13">
      <t>ヘイショ</t>
    </rPh>
    <rPh sb="13" eb="15">
      <t>ニッスウ</t>
    </rPh>
    <rPh sb="16" eb="18">
      <t>タイショウ</t>
    </rPh>
    <rPh sb="18" eb="20">
      <t>キカン</t>
    </rPh>
    <rPh sb="21" eb="23">
      <t>ニッスウ</t>
    </rPh>
    <phoneticPr fontId="1"/>
  </si>
  <si>
    <t>※1 現場閉所率（％）は、小数点以下第２位を切り捨てた値とする。</t>
    <rPh sb="3" eb="5">
      <t>ゲンバ</t>
    </rPh>
    <rPh sb="5" eb="7">
      <t>ヘイショ</t>
    </rPh>
    <rPh sb="7" eb="8">
      <t>リツ</t>
    </rPh>
    <rPh sb="13" eb="16">
      <t>ショウスウテン</t>
    </rPh>
    <rPh sb="16" eb="18">
      <t>イカ</t>
    </rPh>
    <rPh sb="18" eb="19">
      <t>ダイ</t>
    </rPh>
    <rPh sb="20" eb="21">
      <t>イ</t>
    </rPh>
    <rPh sb="22" eb="23">
      <t>キ</t>
    </rPh>
    <rPh sb="24" eb="25">
      <t>ス</t>
    </rPh>
    <rPh sb="27" eb="28">
      <t>アタイ</t>
    </rPh>
    <phoneticPr fontId="1"/>
  </si>
  <si>
    <t>(2)現場閉所率の算定</t>
    <rPh sb="3" eb="5">
      <t>ゲンバ</t>
    </rPh>
    <rPh sb="5" eb="7">
      <t>ヘイショ</t>
    </rPh>
    <rPh sb="7" eb="8">
      <t>リツ</t>
    </rPh>
    <rPh sb="9" eb="11">
      <t>サンテイ</t>
    </rPh>
    <phoneticPr fontId="1"/>
  </si>
  <si>
    <t>現場閉所日数</t>
    <rPh sb="0" eb="2">
      <t>ゲンバ</t>
    </rPh>
    <rPh sb="2" eb="4">
      <t>ヘイショ</t>
    </rPh>
    <rPh sb="4" eb="6">
      <t>ニッスウ</t>
    </rPh>
    <phoneticPr fontId="1"/>
  </si>
  <si>
    <t>対象期間の日数</t>
    <rPh sb="0" eb="2">
      <t>タイショウ</t>
    </rPh>
    <rPh sb="2" eb="4">
      <t>キカン</t>
    </rPh>
    <rPh sb="5" eb="7">
      <t>ニッスウ</t>
    </rPh>
    <phoneticPr fontId="1"/>
  </si>
  <si>
    <t>現場閉所率</t>
    <rPh sb="0" eb="2">
      <t>ゲンバ</t>
    </rPh>
    <rPh sb="2" eb="4">
      <t>ヘイショ</t>
    </rPh>
    <rPh sb="4" eb="5">
      <t>リツ</t>
    </rPh>
    <phoneticPr fontId="1"/>
  </si>
  <si>
    <t>%</t>
    <phoneticPr fontId="1"/>
  </si>
  <si>
    <t>単位</t>
    <rPh sb="0" eb="2">
      <t>タンイ</t>
    </rPh>
    <phoneticPr fontId="1"/>
  </si>
  <si>
    <t>数値</t>
    <rPh sb="0" eb="2">
      <t>スウチ</t>
    </rPh>
    <phoneticPr fontId="1"/>
  </si>
  <si>
    <t>達成率（％）＝土日の現場閉所日数÷対象期間内の土日の数×100</t>
    <rPh sb="0" eb="2">
      <t>タッセイ</t>
    </rPh>
    <rPh sb="2" eb="3">
      <t>リツ</t>
    </rPh>
    <rPh sb="7" eb="9">
      <t>ドニチ</t>
    </rPh>
    <rPh sb="10" eb="12">
      <t>ゲンバ</t>
    </rPh>
    <rPh sb="12" eb="14">
      <t>ヘイショ</t>
    </rPh>
    <rPh sb="14" eb="16">
      <t>ニッスウ</t>
    </rPh>
    <rPh sb="17" eb="19">
      <t>タイショウ</t>
    </rPh>
    <rPh sb="19" eb="21">
      <t>キカン</t>
    </rPh>
    <rPh sb="21" eb="22">
      <t>ナイ</t>
    </rPh>
    <rPh sb="23" eb="25">
      <t>ドニチ</t>
    </rPh>
    <rPh sb="26" eb="27">
      <t>スウ</t>
    </rPh>
    <phoneticPr fontId="1"/>
  </si>
  <si>
    <t>土日の現場閉所日数</t>
    <rPh sb="0" eb="2">
      <t>ドニチ</t>
    </rPh>
    <rPh sb="3" eb="5">
      <t>ゲンバ</t>
    </rPh>
    <rPh sb="5" eb="7">
      <t>ヘイショ</t>
    </rPh>
    <rPh sb="7" eb="9">
      <t>ニッスウ</t>
    </rPh>
    <phoneticPr fontId="1"/>
  </si>
  <si>
    <t>対象期間内の土日の数</t>
    <rPh sb="0" eb="2">
      <t>タイショウ</t>
    </rPh>
    <rPh sb="2" eb="5">
      <t>キカンナイ</t>
    </rPh>
    <rPh sb="6" eb="8">
      <t>ドニチ</t>
    </rPh>
    <rPh sb="9" eb="10">
      <t>カズ</t>
    </rPh>
    <phoneticPr fontId="1"/>
  </si>
  <si>
    <t>達成率（完全週休２日）</t>
    <rPh sb="0" eb="3">
      <t>タッセイリツ</t>
    </rPh>
    <rPh sb="4" eb="6">
      <t>カンゼン</t>
    </rPh>
    <rPh sb="6" eb="8">
      <t>シュウキュウ</t>
    </rPh>
    <rPh sb="9" eb="10">
      <t>ニチ</t>
    </rPh>
    <phoneticPr fontId="1"/>
  </si>
  <si>
    <t>2 達成率について</t>
    <rPh sb="2" eb="5">
      <t>タッセイリツ</t>
    </rPh>
    <phoneticPr fontId="1"/>
  </si>
  <si>
    <t>3 判定</t>
    <rPh sb="2" eb="4">
      <t>ハンテイ</t>
    </rPh>
    <phoneticPr fontId="1"/>
  </si>
  <si>
    <t>判定</t>
    <rPh sb="0" eb="2">
      <t>ハンテイ</t>
    </rPh>
    <phoneticPr fontId="1"/>
  </si>
  <si>
    <t>OK</t>
    <phoneticPr fontId="1"/>
  </si>
  <si>
    <t>NG</t>
    <phoneticPr fontId="1"/>
  </si>
  <si>
    <t>振替済み</t>
    <rPh sb="0" eb="2">
      <t>フリカエ</t>
    </rPh>
    <rPh sb="2" eb="3">
      <t>ズ</t>
    </rPh>
    <phoneticPr fontId="1"/>
  </si>
  <si>
    <t>P行について</t>
    <rPh sb="1" eb="2">
      <t>ギョウ</t>
    </rPh>
    <phoneticPr fontId="1"/>
  </si>
  <si>
    <t>【任意入力】</t>
    <rPh sb="1" eb="3">
      <t>ニンイ</t>
    </rPh>
    <rPh sb="3" eb="5">
      <t>ニュウリョク</t>
    </rPh>
    <phoneticPr fontId="1"/>
  </si>
  <si>
    <t>1 工事概要の入力について</t>
    <rPh sb="2" eb="4">
      <t>コウジ</t>
    </rPh>
    <rPh sb="4" eb="6">
      <t>ガイヨウ</t>
    </rPh>
    <rPh sb="7" eb="9">
      <t>ニュウリョク</t>
    </rPh>
    <phoneticPr fontId="1"/>
  </si>
  <si>
    <t>振替休日</t>
    <rPh sb="0" eb="2">
      <t>フリカエ</t>
    </rPh>
    <rPh sb="2" eb="4">
      <t>キュウジツ</t>
    </rPh>
    <phoneticPr fontId="1"/>
  </si>
  <si>
    <t>入力項目（工事概要・年月日など）</t>
    <rPh sb="0" eb="2">
      <t>ニュウリョク</t>
    </rPh>
    <rPh sb="2" eb="4">
      <t>コウモク</t>
    </rPh>
    <rPh sb="5" eb="7">
      <t>コウジ</t>
    </rPh>
    <rPh sb="7" eb="9">
      <t>ガイヨウ</t>
    </rPh>
    <rPh sb="10" eb="13">
      <t>ネンガッピ</t>
    </rPh>
    <phoneticPr fontId="1"/>
  </si>
  <si>
    <t>※2 達成率％は、小数点以下第２位を切り捨てた値とする。</t>
    <rPh sb="3" eb="5">
      <t>タッセイ</t>
    </rPh>
    <rPh sb="5" eb="6">
      <t>リツ</t>
    </rPh>
    <rPh sb="9" eb="12">
      <t>ショウスウテン</t>
    </rPh>
    <rPh sb="12" eb="14">
      <t>イカ</t>
    </rPh>
    <rPh sb="14" eb="15">
      <t>ダイ</t>
    </rPh>
    <rPh sb="16" eb="17">
      <t>イ</t>
    </rPh>
    <rPh sb="18" eb="19">
      <t>キ</t>
    </rPh>
    <rPh sb="20" eb="21">
      <t>ス</t>
    </rPh>
    <rPh sb="23" eb="24">
      <t>アタイ</t>
    </rPh>
    <phoneticPr fontId="1"/>
  </si>
  <si>
    <t>※1 土日の現場閉所日数は、「完全週休2日の振替休日」を含む日数である。</t>
    <rPh sb="3" eb="5">
      <t>ドニチ</t>
    </rPh>
    <rPh sb="6" eb="8">
      <t>ゲンバ</t>
    </rPh>
    <rPh sb="8" eb="10">
      <t>ヘイショ</t>
    </rPh>
    <rPh sb="10" eb="12">
      <t>ニッスウ</t>
    </rPh>
    <rPh sb="15" eb="17">
      <t>カンゼン</t>
    </rPh>
    <rPh sb="17" eb="19">
      <t>シュウキュウ</t>
    </rPh>
    <rPh sb="20" eb="21">
      <t>ニチ</t>
    </rPh>
    <rPh sb="22" eb="24">
      <t>フリカエ</t>
    </rPh>
    <rPh sb="24" eb="26">
      <t>キュウジツ</t>
    </rPh>
    <rPh sb="28" eb="29">
      <t>フク</t>
    </rPh>
    <rPh sb="30" eb="32">
      <t>ニッスウ</t>
    </rPh>
    <phoneticPr fontId="1"/>
  </si>
  <si>
    <t>「週休2日(4週8休相当)以上」の補正</t>
    <rPh sb="1" eb="3">
      <t>シュウキュウ</t>
    </rPh>
    <rPh sb="4" eb="5">
      <t>ニチ</t>
    </rPh>
    <rPh sb="7" eb="8">
      <t>シュウ</t>
    </rPh>
    <rPh sb="9" eb="10">
      <t>ヤス</t>
    </rPh>
    <rPh sb="10" eb="12">
      <t>ソウトウ</t>
    </rPh>
    <rPh sb="13" eb="15">
      <t>イジョウ</t>
    </rPh>
    <rPh sb="17" eb="19">
      <t>ホセイ</t>
    </rPh>
    <phoneticPr fontId="1"/>
  </si>
  <si>
    <t>年末年始(12/29～1/3)</t>
    <rPh sb="0" eb="2">
      <t>ネンマツ</t>
    </rPh>
    <rPh sb="2" eb="4">
      <t>ネンシ</t>
    </rPh>
    <phoneticPr fontId="1"/>
  </si>
  <si>
    <t>夏季休暇(3日間)</t>
    <rPh sb="0" eb="2">
      <t>カキ</t>
    </rPh>
    <rPh sb="2" eb="4">
      <t>キュウカ</t>
    </rPh>
    <rPh sb="6" eb="7">
      <t>ニチ</t>
    </rPh>
    <rPh sb="7" eb="8">
      <t>アイダ</t>
    </rPh>
    <phoneticPr fontId="1"/>
  </si>
  <si>
    <t>2 対象期間からの除外について</t>
    <rPh sb="2" eb="4">
      <t>タイショウ</t>
    </rPh>
    <rPh sb="4" eb="6">
      <t>キカン</t>
    </rPh>
    <rPh sb="9" eb="11">
      <t>ジョガイ</t>
    </rPh>
    <phoneticPr fontId="1"/>
  </si>
  <si>
    <t>除外期間の区分</t>
    <rPh sb="0" eb="2">
      <t>ジョガイ</t>
    </rPh>
    <rPh sb="2" eb="4">
      <t>キカン</t>
    </rPh>
    <rPh sb="5" eb="7">
      <t>クブン</t>
    </rPh>
    <phoneticPr fontId="1"/>
  </si>
  <si>
    <t>除外期間</t>
    <rPh sb="0" eb="2">
      <t>ジョガイ</t>
    </rPh>
    <rPh sb="2" eb="4">
      <t>キカン</t>
    </rPh>
    <phoneticPr fontId="1"/>
  </si>
  <si>
    <t>余裕期間</t>
  </si>
  <si>
    <t>工場製作のみの期間</t>
  </si>
  <si>
    <t>工事事故等による不稼働期間</t>
  </si>
  <si>
    <t>天災に対する突発的な対応期間</t>
  </si>
  <si>
    <t>受注者の責によらず休工・現場作業を余儀なくされる期間</t>
  </si>
  <si>
    <t>ｼｰﾄ保護のﾊﾟｽ：4-8</t>
    <rPh sb="3" eb="5">
      <t>ホゴ</t>
    </rPh>
    <phoneticPr fontId="1"/>
  </si>
  <si>
    <t>集計</t>
    <rPh sb="0" eb="2">
      <t>シュウケイ</t>
    </rPh>
    <phoneticPr fontId="1"/>
  </si>
  <si>
    <t>作業日</t>
  </si>
  <si>
    <t>休日</t>
  </si>
  <si>
    <t>×</t>
    <phoneticPr fontId="1"/>
  </si>
  <si>
    <t>〇</t>
    <phoneticPr fontId="1"/>
  </si>
  <si>
    <t>F行について</t>
    <rPh sb="1" eb="2">
      <t>ギョウ</t>
    </rPh>
    <phoneticPr fontId="1"/>
  </si>
  <si>
    <t>○</t>
    <phoneticPr fontId="1"/>
  </si>
  <si>
    <t>年月日など</t>
    <rPh sb="0" eb="3">
      <t>ネンガッピ</t>
    </rPh>
    <phoneticPr fontId="1"/>
  </si>
  <si>
    <t>振替前の休日計画日
(年/月/日)</t>
    <rPh sb="4" eb="6">
      <t>キュウジツ</t>
    </rPh>
    <rPh sb="6" eb="8">
      <t>ケイカク</t>
    </rPh>
    <rPh sb="8" eb="9">
      <t>ヒ</t>
    </rPh>
    <rPh sb="11" eb="12">
      <t>ネン</t>
    </rPh>
    <rPh sb="13" eb="14">
      <t>ガツ</t>
    </rPh>
    <rPh sb="15" eb="16">
      <t>ニチ</t>
    </rPh>
    <phoneticPr fontId="1"/>
  </si>
  <si>
    <t>←8月を挟む工事では、土日以外の3日間を設定する。</t>
    <rPh sb="2" eb="3">
      <t>ガツ</t>
    </rPh>
    <rPh sb="4" eb="5">
      <t>ハサ</t>
    </rPh>
    <rPh sb="6" eb="8">
      <t>コウジ</t>
    </rPh>
    <rPh sb="11" eb="13">
      <t>ドニチ</t>
    </rPh>
    <rPh sb="13" eb="15">
      <t>イガイ</t>
    </rPh>
    <rPh sb="17" eb="19">
      <t>ニチカン</t>
    </rPh>
    <rPh sb="20" eb="22">
      <t>セッテイ</t>
    </rPh>
    <phoneticPr fontId="1"/>
  </si>
  <si>
    <t>備考欄</t>
    <rPh sb="0" eb="2">
      <t>ビコウ</t>
    </rPh>
    <rPh sb="2" eb="3">
      <t>ラン</t>
    </rPh>
    <phoneticPr fontId="1"/>
  </si>
  <si>
    <t>休日取得実績</t>
    <rPh sb="0" eb="2">
      <t>キュウジツ</t>
    </rPh>
    <rPh sb="2" eb="4">
      <t>シュトク</t>
    </rPh>
    <rPh sb="4" eb="6">
      <t>ジッセキ</t>
    </rPh>
    <phoneticPr fontId="1"/>
  </si>
  <si>
    <t>D行について</t>
    <rPh sb="1" eb="2">
      <t>ギョウ</t>
    </rPh>
    <phoneticPr fontId="1"/>
  </si>
  <si>
    <r>
      <t>　「</t>
    </r>
    <r>
      <rPr>
        <b/>
        <u/>
        <sz val="12"/>
        <color theme="1"/>
        <rFont val="ＭＳ Ｐゴシック"/>
        <family val="3"/>
        <charset val="128"/>
        <scheme val="minor"/>
      </rPr>
      <t>年月日など」</t>
    </r>
    <r>
      <rPr>
        <sz val="12"/>
        <color theme="1"/>
        <rFont val="ＭＳ Ｐゴシック"/>
        <family val="3"/>
        <charset val="128"/>
        <scheme val="minor"/>
      </rPr>
      <t>については、「工事概要の入力」シートを入力すれば、自動入力されます。自動入力の内容に誤りがある場合は、「手入力」又は「プルダウン」により、修正してください。</t>
    </r>
    <rPh sb="2" eb="5">
      <t>ネンガッピ</t>
    </rPh>
    <rPh sb="15" eb="17">
      <t>コウジ</t>
    </rPh>
    <rPh sb="17" eb="19">
      <t>ガイヨウ</t>
    </rPh>
    <rPh sb="20" eb="22">
      <t>ニュウリョク</t>
    </rPh>
    <rPh sb="27" eb="29">
      <t>ニュウリョク</t>
    </rPh>
    <rPh sb="33" eb="35">
      <t>ジドウ</t>
    </rPh>
    <rPh sb="35" eb="37">
      <t>ニュウリョク</t>
    </rPh>
    <rPh sb="42" eb="44">
      <t>ジドウ</t>
    </rPh>
    <rPh sb="44" eb="46">
      <t>ニュウリョク</t>
    </rPh>
    <rPh sb="47" eb="49">
      <t>ナイヨウ</t>
    </rPh>
    <rPh sb="50" eb="51">
      <t>アヤマ</t>
    </rPh>
    <rPh sb="55" eb="57">
      <t>バアイ</t>
    </rPh>
    <rPh sb="60" eb="63">
      <t>テニュウリョク</t>
    </rPh>
    <rPh sb="64" eb="65">
      <t>マタ</t>
    </rPh>
    <rPh sb="77" eb="79">
      <t>シュウセイ</t>
    </rPh>
    <phoneticPr fontId="1"/>
  </si>
  <si>
    <t>(1) 達成率の算定式</t>
    <rPh sb="4" eb="7">
      <t>タッセイリツ</t>
    </rPh>
    <rPh sb="8" eb="11">
      <t>サンテイシキ</t>
    </rPh>
    <phoneticPr fontId="1"/>
  </si>
  <si>
    <t>(2)達成率の算定結果</t>
    <rPh sb="3" eb="6">
      <t>タッセイリツ</t>
    </rPh>
    <rPh sb="7" eb="9">
      <t>サンテイ</t>
    </rPh>
    <rPh sb="9" eb="11">
      <t>ケッカ</t>
    </rPh>
    <phoneticPr fontId="1"/>
  </si>
  <si>
    <t>創意工夫　+2点(+0.8点)</t>
    <rPh sb="0" eb="2">
      <t>ソウイ</t>
    </rPh>
    <rPh sb="2" eb="4">
      <t>クフウ</t>
    </rPh>
    <rPh sb="7" eb="8">
      <t>テン</t>
    </rPh>
    <rPh sb="13" eb="14">
      <t>テン</t>
    </rPh>
    <phoneticPr fontId="1"/>
  </si>
  <si>
    <t>創意工夫　+1点(+0.4点)</t>
    <rPh sb="0" eb="2">
      <t>ソウイ</t>
    </rPh>
    <rPh sb="2" eb="4">
      <t>クフウ</t>
    </rPh>
    <rPh sb="7" eb="8">
      <t>テン</t>
    </rPh>
    <rPh sb="13" eb="14">
      <t>テン</t>
    </rPh>
    <phoneticPr fontId="1"/>
  </si>
  <si>
    <t>社会性　+5点(+1.0点)</t>
    <rPh sb="0" eb="3">
      <t>シャカイセイ</t>
    </rPh>
    <rPh sb="6" eb="7">
      <t>テン</t>
    </rPh>
    <rPh sb="12" eb="13">
      <t>テン</t>
    </rPh>
    <phoneticPr fontId="1"/>
  </si>
  <si>
    <t>〇〇　株式会社</t>
    <rPh sb="3" eb="5">
      <t>カブシキ</t>
    </rPh>
    <rPh sb="5" eb="7">
      <t>カイシャ</t>
    </rPh>
    <phoneticPr fontId="1"/>
  </si>
  <si>
    <t>〇〇　〇〇</t>
    <phoneticPr fontId="1"/>
  </si>
  <si>
    <t>様式第52号</t>
    <rPh sb="0" eb="2">
      <t>ヨウシキ</t>
    </rPh>
    <rPh sb="2" eb="3">
      <t>ダイ</t>
    </rPh>
    <rPh sb="5" eb="6">
      <t>ゴウ</t>
    </rPh>
    <phoneticPr fontId="28"/>
  </si>
  <si>
    <t>工 事 打 合 簿</t>
    <rPh sb="0" eb="1">
      <t>コウ</t>
    </rPh>
    <rPh sb="2" eb="3">
      <t>コト</t>
    </rPh>
    <rPh sb="4" eb="5">
      <t>ダ</t>
    </rPh>
    <rPh sb="6" eb="7">
      <t>ゴウ</t>
    </rPh>
    <rPh sb="8" eb="9">
      <t>ボ</t>
    </rPh>
    <phoneticPr fontId="28"/>
  </si>
  <si>
    <t>発議者</t>
    <rPh sb="0" eb="3">
      <t>ハツギシャ</t>
    </rPh>
    <phoneticPr fontId="28"/>
  </si>
  <si>
    <t>□</t>
    <phoneticPr fontId="28"/>
  </si>
  <si>
    <t>発注者</t>
    <rPh sb="0" eb="2">
      <t>ハッチュウ</t>
    </rPh>
    <rPh sb="2" eb="3">
      <t>シャ</t>
    </rPh>
    <phoneticPr fontId="28"/>
  </si>
  <si>
    <t>監督員名</t>
    <rPh sb="0" eb="3">
      <t>カントクイン</t>
    </rPh>
    <rPh sb="3" eb="4">
      <t>メイ</t>
    </rPh>
    <phoneticPr fontId="28"/>
  </si>
  <si>
    <t>印</t>
    <rPh sb="0" eb="1">
      <t>イン</t>
    </rPh>
    <phoneticPr fontId="28"/>
  </si>
  <si>
    <t>発　議
年月日</t>
    <rPh sb="0" eb="1">
      <t>ハツ</t>
    </rPh>
    <rPh sb="2" eb="3">
      <t>ギ</t>
    </rPh>
    <rPh sb="4" eb="7">
      <t>ネンガッピ</t>
    </rPh>
    <phoneticPr fontId="28"/>
  </si>
  <si>
    <t>受注者</t>
    <rPh sb="0" eb="3">
      <t>ジュチュウシャ</t>
    </rPh>
    <phoneticPr fontId="28"/>
  </si>
  <si>
    <t>会社名</t>
    <rPh sb="0" eb="3">
      <t>カイシャメイ</t>
    </rPh>
    <phoneticPr fontId="28"/>
  </si>
  <si>
    <t>○年○月○日</t>
    <rPh sb="1" eb="2">
      <t>ネン</t>
    </rPh>
    <rPh sb="3" eb="4">
      <t>ガツ</t>
    </rPh>
    <rPh sb="5" eb="6">
      <t>ニチ</t>
    </rPh>
    <phoneticPr fontId="28"/>
  </si>
  <si>
    <t>現場代理人名</t>
    <rPh sb="0" eb="2">
      <t>ゲンバ</t>
    </rPh>
    <rPh sb="2" eb="5">
      <t>ダイリニン</t>
    </rPh>
    <rPh sb="5" eb="6">
      <t>メイ</t>
    </rPh>
    <phoneticPr fontId="28"/>
  </si>
  <si>
    <t>発議事項</t>
    <rPh sb="0" eb="2">
      <t>ハツギ</t>
    </rPh>
    <rPh sb="2" eb="4">
      <t>ジコウ</t>
    </rPh>
    <phoneticPr fontId="28"/>
  </si>
  <si>
    <t>□</t>
    <phoneticPr fontId="28"/>
  </si>
  <si>
    <t>指示：下記事項について指示します。</t>
    <rPh sb="0" eb="2">
      <t>シジ</t>
    </rPh>
    <rPh sb="3" eb="5">
      <t>カキ</t>
    </rPh>
    <rPh sb="5" eb="7">
      <t>ジコウ</t>
    </rPh>
    <rPh sb="11" eb="13">
      <t>シジ</t>
    </rPh>
    <phoneticPr fontId="28"/>
  </si>
  <si>
    <t>協議：下記事項について協議します。</t>
    <rPh sb="0" eb="2">
      <t>キョウギ</t>
    </rPh>
    <rPh sb="3" eb="5">
      <t>カキ</t>
    </rPh>
    <rPh sb="5" eb="7">
      <t>ジコウ</t>
    </rPh>
    <rPh sb="11" eb="13">
      <t>キョウギ</t>
    </rPh>
    <phoneticPr fontId="28"/>
  </si>
  <si>
    <t>承諾：下記事項について承諾します。</t>
    <rPh sb="0" eb="2">
      <t>ショウダク</t>
    </rPh>
    <rPh sb="3" eb="5">
      <t>カキ</t>
    </rPh>
    <rPh sb="5" eb="7">
      <t>ジコウ</t>
    </rPh>
    <rPh sb="11" eb="13">
      <t>ショウダク</t>
    </rPh>
    <phoneticPr fontId="28"/>
  </si>
  <si>
    <t>その他：（　　　　）</t>
    <rPh sb="2" eb="3">
      <t>タ</t>
    </rPh>
    <phoneticPr fontId="28"/>
  </si>
  <si>
    <t>工事名</t>
    <rPh sb="0" eb="2">
      <t>コウジ</t>
    </rPh>
    <rPh sb="2" eb="3">
      <t>メイ</t>
    </rPh>
    <phoneticPr fontId="28"/>
  </si>
  <si>
    <t>場　所</t>
    <rPh sb="0" eb="1">
      <t>ジョウ</t>
    </rPh>
    <rPh sb="2" eb="3">
      <t>ショ</t>
    </rPh>
    <phoneticPr fontId="28"/>
  </si>
  <si>
    <t>地内</t>
    <rPh sb="0" eb="1">
      <t>チ</t>
    </rPh>
    <rPh sb="1" eb="2">
      <t>ナイ</t>
    </rPh>
    <phoneticPr fontId="28"/>
  </si>
  <si>
    <t>工種名</t>
    <rPh sb="0" eb="2">
      <t>コウシュ</t>
    </rPh>
    <rPh sb="2" eb="3">
      <t>メイ</t>
    </rPh>
    <phoneticPr fontId="28"/>
  </si>
  <si>
    <t>内　　　　容</t>
    <rPh sb="0" eb="1">
      <t>ウチ</t>
    </rPh>
    <rPh sb="5" eb="6">
      <t>カタチ</t>
    </rPh>
    <phoneticPr fontId="28"/>
  </si>
  <si>
    <t>（留意事項）</t>
    <rPh sb="1" eb="3">
      <t>リュウイ</t>
    </rPh>
    <rPh sb="3" eb="5">
      <t>ジコウ</t>
    </rPh>
    <phoneticPr fontId="28"/>
  </si>
  <si>
    <t>・添付図面等がある場合は、内容欄下に記載する。</t>
    <rPh sb="1" eb="3">
      <t>テンプ</t>
    </rPh>
    <rPh sb="3" eb="6">
      <t>ズメントウ</t>
    </rPh>
    <rPh sb="9" eb="11">
      <t>バアイ</t>
    </rPh>
    <rPh sb="13" eb="15">
      <t>ナイヨウ</t>
    </rPh>
    <rPh sb="15" eb="16">
      <t>ラン</t>
    </rPh>
    <rPh sb="16" eb="17">
      <t>シタ</t>
    </rPh>
    <rPh sb="18" eb="20">
      <t>キサイ</t>
    </rPh>
    <phoneticPr fontId="28"/>
  </si>
  <si>
    <t>・発議事項のその他については、工事の施工について立会いを必要とする場合や、届出、報告、通知、提出を行う場合とする。</t>
    <rPh sb="1" eb="3">
      <t>ハツギ</t>
    </rPh>
    <rPh sb="3" eb="5">
      <t>ジコウ</t>
    </rPh>
    <rPh sb="8" eb="9">
      <t>タ</t>
    </rPh>
    <rPh sb="15" eb="17">
      <t>コウジ</t>
    </rPh>
    <rPh sb="18" eb="20">
      <t>セコウ</t>
    </rPh>
    <rPh sb="24" eb="26">
      <t>タチア</t>
    </rPh>
    <rPh sb="28" eb="30">
      <t>ヒツヨウ</t>
    </rPh>
    <rPh sb="33" eb="35">
      <t>バアイ</t>
    </rPh>
    <rPh sb="37" eb="39">
      <t>トドケデ</t>
    </rPh>
    <rPh sb="40" eb="42">
      <t>ホウコク</t>
    </rPh>
    <rPh sb="43" eb="45">
      <t>ツウチ</t>
    </rPh>
    <rPh sb="46" eb="48">
      <t>テイシュツ</t>
    </rPh>
    <rPh sb="49" eb="50">
      <t>オコナ</t>
    </rPh>
    <rPh sb="51" eb="53">
      <t>バアイ</t>
    </rPh>
    <phoneticPr fontId="28"/>
  </si>
  <si>
    <t>〇〇</t>
    <phoneticPr fontId="1"/>
  </si>
  <si>
    <t>　特別仕様書第○条の規程に基づき　「週休２日制モデル工事」の実施を希望します　（希望しません）。</t>
    <rPh sb="1" eb="3">
      <t>トクベツ</t>
    </rPh>
    <rPh sb="3" eb="6">
      <t>シヨウショ</t>
    </rPh>
    <rPh sb="6" eb="7">
      <t>ダイ</t>
    </rPh>
    <rPh sb="8" eb="9">
      <t>ジョウ</t>
    </rPh>
    <rPh sb="10" eb="12">
      <t>キテイ</t>
    </rPh>
    <rPh sb="13" eb="14">
      <t>モト</t>
    </rPh>
    <rPh sb="30" eb="32">
      <t>ジッシ</t>
    </rPh>
    <rPh sb="33" eb="35">
      <t>キボウ</t>
    </rPh>
    <phoneticPr fontId="1"/>
  </si>
  <si>
    <t>完全週休2日の振替休日</t>
    <rPh sb="0" eb="2">
      <t>カンゼン</t>
    </rPh>
    <rPh sb="2" eb="4">
      <t>シュウキュウ</t>
    </rPh>
    <rPh sb="5" eb="6">
      <t>ニチ</t>
    </rPh>
    <phoneticPr fontId="1"/>
  </si>
  <si>
    <t>〇富山県農林水産部　休日取得計画・実績書(H310401適用)</t>
    <phoneticPr fontId="1"/>
  </si>
  <si>
    <t>■</t>
    <phoneticPr fontId="28"/>
  </si>
  <si>
    <t>■</t>
    <phoneticPr fontId="28"/>
  </si>
  <si>
    <t>工事成績評定
(創意工夫)</t>
    <rPh sb="0" eb="2">
      <t>コウジ</t>
    </rPh>
    <rPh sb="2" eb="4">
      <t>セイセキ</t>
    </rPh>
    <rPh sb="4" eb="6">
      <t>ヒョウテイ</t>
    </rPh>
    <rPh sb="8" eb="12">
      <t>ソウイクフウ</t>
    </rPh>
    <phoneticPr fontId="1"/>
  </si>
  <si>
    <t>工事成績評定
(社会性)</t>
    <rPh sb="8" eb="11">
      <t>シャカイセイ</t>
    </rPh>
    <phoneticPr fontId="1"/>
  </si>
  <si>
    <t>設計変更時の補正係数</t>
    <rPh sb="0" eb="2">
      <t>セッケイ</t>
    </rPh>
    <rPh sb="2" eb="4">
      <t>ヘンコウ</t>
    </rPh>
    <rPh sb="4" eb="5">
      <t>ジ</t>
    </rPh>
    <rPh sb="6" eb="8">
      <t>ホセイ</t>
    </rPh>
    <rPh sb="8" eb="10">
      <t>ケイスウ</t>
    </rPh>
    <phoneticPr fontId="1"/>
  </si>
  <si>
    <t>「4週7休以上 週休2日(4週8休相当)未満」の補正</t>
    <rPh sb="2" eb="3">
      <t>シュウ</t>
    </rPh>
    <rPh sb="4" eb="5">
      <t>ヤス</t>
    </rPh>
    <rPh sb="5" eb="7">
      <t>イジョウ</t>
    </rPh>
    <rPh sb="8" eb="10">
      <t>シュウキュウ</t>
    </rPh>
    <rPh sb="11" eb="12">
      <t>ニチ</t>
    </rPh>
    <rPh sb="14" eb="15">
      <t>シュウ</t>
    </rPh>
    <rPh sb="16" eb="17">
      <t>キュウ</t>
    </rPh>
    <rPh sb="17" eb="19">
      <t>ソウトウ</t>
    </rPh>
    <rPh sb="20" eb="22">
      <t>ミマン</t>
    </rPh>
    <rPh sb="24" eb="26">
      <t>ホセイ</t>
    </rPh>
    <phoneticPr fontId="1"/>
  </si>
  <si>
    <t>「4週6休以上 4週7休未満」の補正</t>
    <rPh sb="2" eb="3">
      <t>シュウ</t>
    </rPh>
    <rPh sb="4" eb="5">
      <t>ヤス</t>
    </rPh>
    <rPh sb="5" eb="7">
      <t>イジョウ</t>
    </rPh>
    <rPh sb="9" eb="10">
      <t>シュウ</t>
    </rPh>
    <rPh sb="11" eb="12">
      <t>ヤス</t>
    </rPh>
    <rPh sb="12" eb="14">
      <t>ミマン</t>
    </rPh>
    <rPh sb="16" eb="18">
      <t>ホセイ</t>
    </rPh>
    <phoneticPr fontId="1"/>
  </si>
  <si>
    <r>
      <rPr>
        <sz val="13"/>
        <color rgb="FFFF0000"/>
        <rFont val="ＭＳ Ｐゴシック"/>
        <family val="3"/>
        <charset val="128"/>
        <scheme val="minor"/>
      </rPr>
      <t>休日取得</t>
    </r>
    <r>
      <rPr>
        <sz val="18"/>
        <color rgb="FFFF0000"/>
        <rFont val="ＭＳ Ｐゴシック"/>
        <family val="2"/>
        <charset val="128"/>
        <scheme val="minor"/>
      </rPr>
      <t xml:space="preserve">
</t>
    </r>
    <r>
      <rPr>
        <b/>
        <u/>
        <sz val="16"/>
        <color rgb="FFFF0000"/>
        <rFont val="ＭＳ Ｐゴシック"/>
        <family val="3"/>
        <charset val="128"/>
        <scheme val="minor"/>
      </rPr>
      <t>計画</t>
    </r>
    <rPh sb="2" eb="4">
      <t>シュトク</t>
    </rPh>
    <phoneticPr fontId="1"/>
  </si>
  <si>
    <r>
      <rPr>
        <sz val="13"/>
        <color rgb="FFFF0000"/>
        <rFont val="ＭＳ Ｐゴシック"/>
        <family val="3"/>
        <charset val="128"/>
        <scheme val="minor"/>
      </rPr>
      <t>休日取得</t>
    </r>
    <r>
      <rPr>
        <sz val="18"/>
        <color rgb="FFFF0000"/>
        <rFont val="ＭＳ Ｐゴシック"/>
        <family val="3"/>
        <charset val="128"/>
        <scheme val="minor"/>
      </rPr>
      <t xml:space="preserve">
</t>
    </r>
    <r>
      <rPr>
        <b/>
        <u/>
        <sz val="16"/>
        <color rgb="FFFF0000"/>
        <rFont val="ＭＳ Ｐゴシック"/>
        <family val="3"/>
        <charset val="128"/>
        <scheme val="minor"/>
      </rPr>
      <t>実績</t>
    </r>
    <phoneticPr fontId="1"/>
  </si>
  <si>
    <t>「設計変更時の補正係数」及び「工事成績評定の加点評価」</t>
    <rPh sb="1" eb="3">
      <t>セッケイ</t>
    </rPh>
    <rPh sb="3" eb="5">
      <t>ヘンコウ</t>
    </rPh>
    <rPh sb="5" eb="6">
      <t>ジ</t>
    </rPh>
    <rPh sb="7" eb="9">
      <t>ホセイ</t>
    </rPh>
    <rPh sb="9" eb="11">
      <t>ケイスウ</t>
    </rPh>
    <rPh sb="12" eb="13">
      <t>オヨ</t>
    </rPh>
    <rPh sb="15" eb="17">
      <t>コウジ</t>
    </rPh>
    <rPh sb="17" eb="19">
      <t>セイセキ</t>
    </rPh>
    <rPh sb="19" eb="21">
      <t>ヒョウテイ</t>
    </rPh>
    <rPh sb="22" eb="24">
      <t>カテン</t>
    </rPh>
    <rPh sb="24" eb="26">
      <t>ヒョウカ</t>
    </rPh>
    <phoneticPr fontId="1"/>
  </si>
  <si>
    <t xml:space="preserve">                              </t>
    <phoneticPr fontId="1"/>
  </si>
  <si>
    <t>〇〇〇〇〇〇〇</t>
    <phoneticPr fontId="1"/>
  </si>
  <si>
    <t>〇〇〇〇〇〇　〇〇〇〇〇〇　〇〇〇〇〇〇</t>
    <phoneticPr fontId="1"/>
  </si>
  <si>
    <t>工事着手日</t>
    <rPh sb="0" eb="2">
      <t>コウジ</t>
    </rPh>
    <rPh sb="2" eb="4">
      <t>チャクシュ</t>
    </rPh>
    <rPh sb="4" eb="5">
      <t>ヒ</t>
    </rPh>
    <phoneticPr fontId="1"/>
  </si>
  <si>
    <t>工事完了日</t>
    <rPh sb="0" eb="2">
      <t>コウジ</t>
    </rPh>
    <rPh sb="2" eb="4">
      <t>カンリョウ</t>
    </rPh>
    <rPh sb="4" eb="5">
      <t>ヒ</t>
    </rPh>
    <phoneticPr fontId="1"/>
  </si>
  <si>
    <t>完全週休２日の判定</t>
    <rPh sb="0" eb="2">
      <t>カンゼン</t>
    </rPh>
    <rPh sb="2" eb="4">
      <t>シュウキュウ</t>
    </rPh>
    <rPh sb="5" eb="6">
      <t>ニチ</t>
    </rPh>
    <rPh sb="7" eb="9">
      <t>ハンテイ</t>
    </rPh>
    <phoneticPr fontId="1"/>
  </si>
  <si>
    <t>現場閉所率の判定</t>
    <rPh sb="0" eb="2">
      <t>ゲンバ</t>
    </rPh>
    <rPh sb="2" eb="4">
      <t>ヘイショ</t>
    </rPh>
    <rPh sb="4" eb="5">
      <t>リツ</t>
    </rPh>
    <rPh sb="6" eb="8">
      <t>ハンテイ</t>
    </rPh>
    <phoneticPr fontId="1"/>
  </si>
  <si>
    <t>振替休日及び完全週休２日の振替休日について</t>
    <phoneticPr fontId="1"/>
  </si>
  <si>
    <t>休日実績について</t>
    <phoneticPr fontId="1"/>
  </si>
  <si>
    <t>前後の週への振替の判定</t>
    <rPh sb="0" eb="2">
      <t>ゼンゴ</t>
    </rPh>
    <rPh sb="3" eb="4">
      <t>シュウ</t>
    </rPh>
    <rPh sb="6" eb="7">
      <t>フ</t>
    </rPh>
    <rPh sb="7" eb="8">
      <t>カ</t>
    </rPh>
    <rPh sb="9" eb="11">
      <t>ハンテイ</t>
    </rPh>
    <phoneticPr fontId="1"/>
  </si>
  <si>
    <t>振替の理由など</t>
    <rPh sb="0" eb="2">
      <t>フリカエ</t>
    </rPh>
    <rPh sb="3" eb="5">
      <t>リユウ</t>
    </rPh>
    <phoneticPr fontId="1"/>
  </si>
  <si>
    <t>対象
期間</t>
    <phoneticPr fontId="1"/>
  </si>
  <si>
    <t>対象期間</t>
    <rPh sb="0" eb="2">
      <t>タイショウ</t>
    </rPh>
    <rPh sb="2" eb="4">
      <t>キカン</t>
    </rPh>
    <phoneticPr fontId="1"/>
  </si>
  <si>
    <t>現場閉所</t>
    <rPh sb="0" eb="2">
      <t>ゲンバ</t>
    </rPh>
    <rPh sb="2" eb="4">
      <t>ヘイショ</t>
    </rPh>
    <phoneticPr fontId="1"/>
  </si>
  <si>
    <t>土日閉所</t>
    <rPh sb="0" eb="2">
      <t>ドニチ</t>
    </rPh>
    <rPh sb="2" eb="4">
      <t>ヘイショ</t>
    </rPh>
    <phoneticPr fontId="1"/>
  </si>
  <si>
    <t>判定・休日カウントなど</t>
    <rPh sb="0" eb="2">
      <t>ハンテイ</t>
    </rPh>
    <rPh sb="3" eb="5">
      <t>キュウジツ</t>
    </rPh>
    <phoneticPr fontId="1"/>
  </si>
  <si>
    <t>【参考列】
印刷範囲の対象外</t>
    <rPh sb="1" eb="3">
      <t>サンコウ</t>
    </rPh>
    <rPh sb="3" eb="4">
      <t>レツ</t>
    </rPh>
    <rPh sb="6" eb="8">
      <t>インサツ</t>
    </rPh>
    <rPh sb="8" eb="10">
      <t>ハンイ</t>
    </rPh>
    <rPh sb="11" eb="14">
      <t>タイショウガイ</t>
    </rPh>
    <phoneticPr fontId="1"/>
  </si>
  <si>
    <r>
      <t>　「</t>
    </r>
    <r>
      <rPr>
        <b/>
        <u/>
        <sz val="12"/>
        <color theme="1"/>
        <rFont val="ＭＳ Ｐゴシック"/>
        <family val="3"/>
        <charset val="128"/>
        <scheme val="minor"/>
      </rPr>
      <t>判定・休日カウントなど</t>
    </r>
    <r>
      <rPr>
        <sz val="12"/>
        <color theme="1"/>
        <rFont val="ＭＳ Ｐゴシック"/>
        <family val="3"/>
        <charset val="128"/>
        <scheme val="minor"/>
      </rPr>
      <t>」は、完全週休２日の実施状況及び現場閉所日のカウントが自動入力される列のため、入力不要です。</t>
    </r>
    <rPh sb="2" eb="4">
      <t>ハンテイ</t>
    </rPh>
    <rPh sb="5" eb="7">
      <t>キュウジツ</t>
    </rPh>
    <rPh sb="16" eb="18">
      <t>カンゼン</t>
    </rPh>
    <rPh sb="18" eb="20">
      <t>シュウキュウ</t>
    </rPh>
    <rPh sb="21" eb="22">
      <t>ニチ</t>
    </rPh>
    <rPh sb="23" eb="25">
      <t>ジッシ</t>
    </rPh>
    <rPh sb="25" eb="27">
      <t>ジョウキョウ</t>
    </rPh>
    <rPh sb="27" eb="28">
      <t>オヨ</t>
    </rPh>
    <rPh sb="29" eb="31">
      <t>ゲンバ</t>
    </rPh>
    <rPh sb="31" eb="33">
      <t>ヘイショ</t>
    </rPh>
    <rPh sb="33" eb="34">
      <t>ビ</t>
    </rPh>
    <rPh sb="40" eb="42">
      <t>ジドウ</t>
    </rPh>
    <rPh sb="42" eb="44">
      <t>ニュウリョク</t>
    </rPh>
    <rPh sb="47" eb="48">
      <t>レツ</t>
    </rPh>
    <rPh sb="52" eb="54">
      <t>ニュウリョク</t>
    </rPh>
    <rPh sb="54" eb="56">
      <t>フヨウ</t>
    </rPh>
    <phoneticPr fontId="1"/>
  </si>
  <si>
    <r>
      <t>　「</t>
    </r>
    <r>
      <rPr>
        <b/>
        <u/>
        <sz val="12"/>
        <color theme="1"/>
        <rFont val="ＭＳ Ｐゴシック"/>
        <family val="3"/>
        <charset val="128"/>
        <scheme val="minor"/>
      </rPr>
      <t>振替の理由など</t>
    </r>
    <r>
      <rPr>
        <sz val="12"/>
        <color theme="1"/>
        <rFont val="ＭＳ Ｐゴシック"/>
        <family val="3"/>
        <charset val="128"/>
        <scheme val="minor"/>
      </rPr>
      <t>」には、「振替休日」又は「完全週休2日の振替休日」の振替の理由などを記入してください。</t>
    </r>
    <rPh sb="2" eb="4">
      <t>フリカエ</t>
    </rPh>
    <rPh sb="5" eb="7">
      <t>リユウ</t>
    </rPh>
    <rPh sb="14" eb="16">
      <t>フリカエ</t>
    </rPh>
    <rPh sb="16" eb="18">
      <t>キュウジツ</t>
    </rPh>
    <rPh sb="19" eb="20">
      <t>マタ</t>
    </rPh>
    <rPh sb="22" eb="24">
      <t>カンゼン</t>
    </rPh>
    <rPh sb="24" eb="26">
      <t>シュウキュウ</t>
    </rPh>
    <rPh sb="27" eb="28">
      <t>ニチ</t>
    </rPh>
    <rPh sb="29" eb="31">
      <t>フリカエ</t>
    </rPh>
    <rPh sb="31" eb="33">
      <t>キュウジツ</t>
    </rPh>
    <rPh sb="35" eb="37">
      <t>フリカエ</t>
    </rPh>
    <rPh sb="38" eb="40">
      <t>リユウ</t>
    </rPh>
    <rPh sb="43" eb="45">
      <t>キニュウ</t>
    </rPh>
    <phoneticPr fontId="1"/>
  </si>
  <si>
    <r>
      <t>　「</t>
    </r>
    <r>
      <rPr>
        <b/>
        <u/>
        <sz val="12"/>
        <color theme="1"/>
        <rFont val="ＭＳ Ｐゴシック"/>
        <family val="3"/>
        <charset val="128"/>
        <scheme val="minor"/>
      </rPr>
      <t>休日取得計画、休日取得実績</t>
    </r>
    <r>
      <rPr>
        <sz val="12"/>
        <color theme="1"/>
        <rFont val="ＭＳ Ｐゴシック"/>
        <family val="3"/>
        <charset val="128"/>
        <scheme val="minor"/>
      </rPr>
      <t>」については、プルダウン等により、「</t>
    </r>
    <r>
      <rPr>
        <b/>
        <u/>
        <sz val="12"/>
        <color theme="1"/>
        <rFont val="ＭＳ Ｐゴシック"/>
        <family val="3"/>
        <charset val="128"/>
        <scheme val="minor"/>
      </rPr>
      <t>計画</t>
    </r>
    <r>
      <rPr>
        <sz val="12"/>
        <color theme="1"/>
        <rFont val="ＭＳ Ｐゴシック"/>
        <family val="3"/>
        <charset val="128"/>
        <scheme val="minor"/>
      </rPr>
      <t>」及び「</t>
    </r>
    <r>
      <rPr>
        <b/>
        <u/>
        <sz val="12"/>
        <color theme="1"/>
        <rFont val="ＭＳ Ｐゴシック"/>
        <family val="3"/>
        <charset val="128"/>
        <scheme val="minor"/>
      </rPr>
      <t>実績</t>
    </r>
    <r>
      <rPr>
        <sz val="12"/>
        <color theme="1"/>
        <rFont val="ＭＳ Ｐゴシック"/>
        <family val="3"/>
        <charset val="128"/>
        <scheme val="minor"/>
      </rPr>
      <t>」を記入してください。</t>
    </r>
    <rPh sb="2" eb="4">
      <t>キュウジツ</t>
    </rPh>
    <rPh sb="4" eb="6">
      <t>シュトク</t>
    </rPh>
    <rPh sb="6" eb="8">
      <t>ケイカク</t>
    </rPh>
    <rPh sb="9" eb="11">
      <t>キュウジツ</t>
    </rPh>
    <rPh sb="11" eb="13">
      <t>シュトク</t>
    </rPh>
    <rPh sb="13" eb="15">
      <t>ジッセキ</t>
    </rPh>
    <rPh sb="27" eb="28">
      <t>ナド</t>
    </rPh>
    <rPh sb="33" eb="35">
      <t>ケイカク</t>
    </rPh>
    <rPh sb="36" eb="37">
      <t>オヨ</t>
    </rPh>
    <rPh sb="39" eb="41">
      <t>ジッセキ</t>
    </rPh>
    <rPh sb="43" eb="45">
      <t>キニュウ</t>
    </rPh>
    <phoneticPr fontId="1"/>
  </si>
  <si>
    <r>
      <t>　「</t>
    </r>
    <r>
      <rPr>
        <b/>
        <u/>
        <sz val="12"/>
        <color theme="1"/>
        <rFont val="ＭＳ Ｐゴシック"/>
        <family val="3"/>
        <charset val="128"/>
        <scheme val="minor"/>
      </rPr>
      <t>振替前の休日計画日</t>
    </r>
    <r>
      <rPr>
        <sz val="12"/>
        <color theme="1"/>
        <rFont val="ＭＳ Ｐゴシック"/>
        <family val="3"/>
        <charset val="128"/>
        <scheme val="minor"/>
      </rPr>
      <t>」は、「実績」列に</t>
    </r>
    <r>
      <rPr>
        <b/>
        <u/>
        <sz val="12"/>
        <color theme="1"/>
        <rFont val="ＭＳ Ｐゴシック"/>
        <family val="3"/>
        <charset val="128"/>
        <scheme val="minor"/>
      </rPr>
      <t>「振替休日」又は</t>
    </r>
    <r>
      <rPr>
        <u/>
        <sz val="12"/>
        <color theme="1"/>
        <rFont val="ＭＳ Ｐゴシック"/>
        <family val="3"/>
        <charset val="128"/>
        <scheme val="minor"/>
      </rPr>
      <t>「</t>
    </r>
    <r>
      <rPr>
        <b/>
        <u/>
        <sz val="12"/>
        <color theme="1"/>
        <rFont val="ＭＳ Ｐゴシック"/>
        <family val="3"/>
        <charset val="128"/>
        <scheme val="minor"/>
      </rPr>
      <t>完全週休2日の振替休日</t>
    </r>
    <r>
      <rPr>
        <u/>
        <sz val="12"/>
        <color theme="1"/>
        <rFont val="ＭＳ Ｐゴシック"/>
        <family val="3"/>
        <charset val="128"/>
        <scheme val="minor"/>
      </rPr>
      <t>」と入力した場合のみ、振替前の休日計画日を記入</t>
    </r>
    <r>
      <rPr>
        <sz val="12"/>
        <color theme="1"/>
        <rFont val="ＭＳ Ｐゴシック"/>
        <family val="3"/>
        <charset val="128"/>
        <scheme val="minor"/>
      </rPr>
      <t>してください。(年月日は2018/10/15のように西暦、月及び日をｽﾗｯｼｭで区切り入力してください。)</t>
    </r>
    <rPh sb="2" eb="3">
      <t>フ</t>
    </rPh>
    <rPh sb="3" eb="4">
      <t>カ</t>
    </rPh>
    <rPh sb="4" eb="5">
      <t>マエ</t>
    </rPh>
    <rPh sb="6" eb="8">
      <t>キュウジツ</t>
    </rPh>
    <rPh sb="8" eb="10">
      <t>ケイカク</t>
    </rPh>
    <rPh sb="10" eb="11">
      <t>ビ</t>
    </rPh>
    <rPh sb="15" eb="17">
      <t>ジッセキ</t>
    </rPh>
    <rPh sb="18" eb="19">
      <t>レツ</t>
    </rPh>
    <rPh sb="21" eb="23">
      <t>フリカエ</t>
    </rPh>
    <rPh sb="23" eb="25">
      <t>キュウジツ</t>
    </rPh>
    <rPh sb="26" eb="27">
      <t>マタ</t>
    </rPh>
    <rPh sb="29" eb="31">
      <t>カンゼン</t>
    </rPh>
    <rPh sb="31" eb="33">
      <t>シュウキュウ</t>
    </rPh>
    <rPh sb="34" eb="35">
      <t>ニチ</t>
    </rPh>
    <rPh sb="36" eb="38">
      <t>フリカエ</t>
    </rPh>
    <rPh sb="38" eb="40">
      <t>キュウジツ</t>
    </rPh>
    <rPh sb="42" eb="44">
      <t>ニュウリョク</t>
    </rPh>
    <rPh sb="46" eb="48">
      <t>バアイ</t>
    </rPh>
    <rPh sb="51" eb="52">
      <t>フ</t>
    </rPh>
    <rPh sb="52" eb="53">
      <t>カ</t>
    </rPh>
    <rPh sb="53" eb="54">
      <t>マエ</t>
    </rPh>
    <rPh sb="55" eb="57">
      <t>キュウジツ</t>
    </rPh>
    <rPh sb="57" eb="59">
      <t>ケイカク</t>
    </rPh>
    <rPh sb="59" eb="60">
      <t>ヒ</t>
    </rPh>
    <rPh sb="61" eb="63">
      <t>キニュウ</t>
    </rPh>
    <phoneticPr fontId="1"/>
  </si>
  <si>
    <t>完全週休2日の判定(OK or NG)　など</t>
    <rPh sb="0" eb="2">
      <t>カンゼン</t>
    </rPh>
    <rPh sb="2" eb="4">
      <t>シュウキュウ</t>
    </rPh>
    <rPh sb="5" eb="6">
      <t>ニチ</t>
    </rPh>
    <rPh sb="7" eb="9">
      <t>ハンテイ</t>
    </rPh>
    <phoneticPr fontId="1"/>
  </si>
  <si>
    <t>工場製作のみ</t>
    <rPh sb="0" eb="2">
      <t>コウジョウ</t>
    </rPh>
    <rPh sb="2" eb="4">
      <t>セイサク</t>
    </rPh>
    <phoneticPr fontId="1"/>
  </si>
  <si>
    <t>工事事故等</t>
    <rPh sb="0" eb="2">
      <t>コウジ</t>
    </rPh>
    <rPh sb="2" eb="4">
      <t>ジコ</t>
    </rPh>
    <rPh sb="4" eb="5">
      <t>ナド</t>
    </rPh>
    <phoneticPr fontId="1"/>
  </si>
  <si>
    <t>天災への対応</t>
    <rPh sb="0" eb="2">
      <t>テンサイ</t>
    </rPh>
    <rPh sb="4" eb="6">
      <t>タイオウ</t>
    </rPh>
    <phoneticPr fontId="1"/>
  </si>
  <si>
    <t>受注者の責によらぬ休工</t>
    <rPh sb="0" eb="3">
      <t>ジュチュウシャ</t>
    </rPh>
    <rPh sb="4" eb="5">
      <t>セキ</t>
    </rPh>
    <rPh sb="9" eb="11">
      <t>キュウコウ</t>
    </rPh>
    <phoneticPr fontId="1"/>
  </si>
  <si>
    <t>受注者の責によらぬ現場作業</t>
    <rPh sb="0" eb="3">
      <t>ジュチュウシャ</t>
    </rPh>
    <rPh sb="4" eb="5">
      <t>セキ</t>
    </rPh>
    <rPh sb="9" eb="11">
      <t>ゲンバ</t>
    </rPh>
    <rPh sb="11" eb="13">
      <t>サギョウ</t>
    </rPh>
    <phoneticPr fontId="1"/>
  </si>
  <si>
    <t>工事中止期間</t>
    <rPh sb="0" eb="2">
      <t>コウジ</t>
    </rPh>
    <rPh sb="2" eb="4">
      <t>チュウシ</t>
    </rPh>
    <rPh sb="4" eb="6">
      <t>キカン</t>
    </rPh>
    <phoneticPr fontId="1"/>
  </si>
  <si>
    <t>その他、外的要因により現場が不稼働となる期間</t>
    <rPh sb="2" eb="3">
      <t>タ</t>
    </rPh>
    <rPh sb="4" eb="6">
      <t>ガイテキ</t>
    </rPh>
    <rPh sb="6" eb="8">
      <t>ヨウイン</t>
    </rPh>
    <rPh sb="11" eb="13">
      <t>ゲンバ</t>
    </rPh>
    <rPh sb="14" eb="15">
      <t>フ</t>
    </rPh>
    <rPh sb="15" eb="17">
      <t>カドウ</t>
    </rPh>
    <rPh sb="20" eb="22">
      <t>キカン</t>
    </rPh>
    <phoneticPr fontId="1"/>
  </si>
  <si>
    <t>上記1～10の他に、対象期間から除外する必要がある場合は、「除外期間の区分」及び「除外期間の開始日と最終日」を入力してください。</t>
    <rPh sb="0" eb="2">
      <t>ジョウキ</t>
    </rPh>
    <rPh sb="7" eb="8">
      <t>ホカ</t>
    </rPh>
    <rPh sb="10" eb="12">
      <t>タイショウ</t>
    </rPh>
    <rPh sb="12" eb="14">
      <t>キカン</t>
    </rPh>
    <rPh sb="16" eb="18">
      <t>ジョガイ</t>
    </rPh>
    <rPh sb="20" eb="22">
      <t>ヒツヨウ</t>
    </rPh>
    <rPh sb="25" eb="27">
      <t>バアイ</t>
    </rPh>
    <rPh sb="30" eb="32">
      <t>ジョガイ</t>
    </rPh>
    <rPh sb="32" eb="34">
      <t>キカン</t>
    </rPh>
    <rPh sb="35" eb="37">
      <t>クブン</t>
    </rPh>
    <rPh sb="38" eb="39">
      <t>オヨ</t>
    </rPh>
    <rPh sb="41" eb="43">
      <t>ジョガイ</t>
    </rPh>
    <rPh sb="43" eb="45">
      <t>キカン</t>
    </rPh>
    <rPh sb="46" eb="49">
      <t>カイシビ</t>
    </rPh>
    <rPh sb="50" eb="53">
      <t>サイシュウビ</t>
    </rPh>
    <rPh sb="55" eb="57">
      <t>ニュウリョク</t>
    </rPh>
    <phoneticPr fontId="1"/>
  </si>
  <si>
    <t>振替可能期間</t>
    <rPh sb="0" eb="2">
      <t>フリカエ</t>
    </rPh>
    <rPh sb="2" eb="4">
      <t>カノウ</t>
    </rPh>
    <rPh sb="4" eb="6">
      <t>キカン</t>
    </rPh>
    <phoneticPr fontId="1"/>
  </si>
  <si>
    <t>気象条件のため</t>
    <rPh sb="0" eb="2">
      <t>キショウ</t>
    </rPh>
    <rPh sb="2" eb="4">
      <t>ジョウケン</t>
    </rPh>
    <phoneticPr fontId="1"/>
  </si>
  <si>
    <t>防災訓練のため</t>
    <rPh sb="0" eb="2">
      <t>ボウサイ</t>
    </rPh>
    <rPh sb="2" eb="4">
      <t>クンレン</t>
    </rPh>
    <phoneticPr fontId="1"/>
  </si>
  <si>
    <t>2019/4/17防災訓練に伴う作業日</t>
    <rPh sb="9" eb="11">
      <t>ボウサイ</t>
    </rPh>
    <rPh sb="11" eb="13">
      <t>クンレン</t>
    </rPh>
    <rPh sb="14" eb="15">
      <t>トモナ</t>
    </rPh>
    <rPh sb="16" eb="19">
      <t>サギョウビ</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</si>
</sst>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0;[Red]&quot;¥&quot;\-#,##0"/>
    <numFmt numFmtId="176" formatCode="aaa"/>
    <numFmt numFmtId="177" formatCode="0.0_);[Red]\(0.0\)"/>
    <numFmt numFmtId="178" formatCode="0.0&quot;%以上&quot;"/>
    <numFmt numFmtId="179" formatCode="0.0&quot;%未満&quot;"/>
    <numFmt numFmtId="180" formatCode="0.0"/>
  </numFmts>
  <fonts count="44"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4"/>
      <name val="ＭＳ Ｐゴシック"/>
      <family val="3"/>
      <charset val="128"/>
    </font>
    <font>
      <sz val="12"/>
      <color theme="1"/>
      <name val="ＭＳ Ｐゴシック"/>
      <family val="3"/>
      <charset val="128"/>
      <scheme val="minor"/>
    </font>
    <font>
      <sz val="12"/>
      <color theme="1"/>
      <name val="ＭＳ Ｐゴシック"/>
      <family val="2"/>
      <charset val="128"/>
      <scheme val="minor"/>
    </font>
    <font>
      <sz val="18"/>
      <color theme="1"/>
      <name val="ＭＳ Ｐゴシック"/>
      <family val="2"/>
      <charset val="128"/>
      <scheme val="minor"/>
    </font>
    <font>
      <sz val="23"/>
      <color theme="1"/>
      <name val="ＭＳ Ｐゴシック"/>
      <family val="2"/>
      <charset val="128"/>
      <scheme val="minor"/>
    </font>
    <font>
      <sz val="18"/>
      <color theme="1"/>
      <name val="ＭＳ Ｐゴシック"/>
      <family val="3"/>
      <charset val="128"/>
      <scheme val="minor"/>
    </font>
    <font>
      <sz val="16"/>
      <color theme="1"/>
      <name val="ＭＳ Ｐゴシック"/>
      <family val="3"/>
      <charset val="128"/>
      <scheme val="minor"/>
    </font>
    <font>
      <sz val="16"/>
      <color theme="1"/>
      <name val="ＭＳ Ｐゴシック"/>
      <family val="2"/>
      <charset val="128"/>
      <scheme val="minor"/>
    </font>
    <font>
      <b/>
      <sz val="23"/>
      <color theme="1"/>
      <name val="ＭＳ Ｐゴシック"/>
      <family val="3"/>
      <charset val="128"/>
      <scheme val="minor"/>
    </font>
    <font>
      <sz val="11"/>
      <color rgb="FFFF0000"/>
      <name val="ＭＳ Ｐゴシック"/>
      <family val="2"/>
      <charset val="128"/>
      <scheme val="minor"/>
    </font>
    <font>
      <sz val="12"/>
      <color rgb="FFFF0000"/>
      <name val="ＭＳ Ｐゴシック"/>
      <family val="2"/>
      <charset val="128"/>
      <scheme val="minor"/>
    </font>
    <font>
      <sz val="11"/>
      <color rgb="FF0070C0"/>
      <name val="ＭＳ Ｐゴシック"/>
      <family val="2"/>
      <charset val="128"/>
      <scheme val="minor"/>
    </font>
    <font>
      <sz val="11"/>
      <color theme="1" tint="0.34998626667073579"/>
      <name val="ＭＳ Ｐゴシック"/>
      <family val="2"/>
      <charset val="128"/>
      <scheme val="minor"/>
    </font>
    <font>
      <b/>
      <sz val="18"/>
      <color theme="1"/>
      <name val="ＭＳ Ｐゴシック"/>
      <family val="3"/>
      <charset val="128"/>
      <scheme val="minor"/>
    </font>
    <font>
      <sz val="16"/>
      <color rgb="FFFF0000"/>
      <name val="ＭＳ Ｐゴシック"/>
      <family val="2"/>
      <charset val="128"/>
      <scheme val="minor"/>
    </font>
    <font>
      <sz val="13"/>
      <color theme="1"/>
      <name val="ＭＳ Ｐゴシック"/>
      <family val="2"/>
      <charset val="128"/>
      <scheme val="minor"/>
    </font>
    <font>
      <sz val="13"/>
      <color theme="1"/>
      <name val="ＭＳ Ｐゴシック"/>
      <family val="3"/>
      <charset val="128"/>
      <scheme val="minor"/>
    </font>
    <font>
      <u/>
      <sz val="13"/>
      <color theme="1"/>
      <name val="ＭＳ Ｐゴシック"/>
      <family val="2"/>
      <charset val="128"/>
      <scheme val="minor"/>
    </font>
    <font>
      <b/>
      <sz val="16"/>
      <color theme="1"/>
      <name val="ＭＳ Ｐゴシック"/>
      <family val="3"/>
      <charset val="128"/>
      <scheme val="minor"/>
    </font>
    <font>
      <sz val="16"/>
      <color rgb="FFFF0000"/>
      <name val="ＭＳ Ｐゴシック"/>
      <family val="3"/>
      <charset val="128"/>
      <scheme val="minor"/>
    </font>
    <font>
      <b/>
      <u/>
      <sz val="12"/>
      <color theme="1"/>
      <name val="ＭＳ Ｐゴシック"/>
      <family val="3"/>
      <charset val="128"/>
      <scheme val="minor"/>
    </font>
    <font>
      <b/>
      <u/>
      <sz val="12"/>
      <color rgb="FFFF0000"/>
      <name val="ＭＳ Ｐゴシック"/>
      <family val="3"/>
      <charset val="128"/>
      <scheme val="minor"/>
    </font>
    <font>
      <sz val="23"/>
      <name val="ＭＳ Ｐゴシック"/>
      <family val="2"/>
      <charset val="128"/>
      <scheme val="minor"/>
    </font>
    <font>
      <sz val="23"/>
      <name val="ＭＳ Ｐゴシック"/>
      <family val="3"/>
      <charset val="128"/>
      <scheme val="minor"/>
    </font>
    <font>
      <sz val="10"/>
      <name val="ＭＳ Ｐ明朝"/>
      <family val="1"/>
      <charset val="128"/>
    </font>
    <font>
      <sz val="6"/>
      <name val="ＭＳ Ｐゴシック"/>
      <family val="3"/>
      <charset val="128"/>
    </font>
    <font>
      <sz val="16"/>
      <name val="ＭＳ Ｐ明朝"/>
      <family val="1"/>
      <charset val="128"/>
    </font>
    <font>
      <sz val="14"/>
      <name val="ＭＳ Ｐ明朝"/>
      <family val="1"/>
      <charset val="128"/>
    </font>
    <font>
      <sz val="11"/>
      <name val="ＭＳ Ｐ明朝"/>
      <family val="1"/>
      <charset val="128"/>
    </font>
    <font>
      <sz val="11"/>
      <color rgb="FF0070C0"/>
      <name val="ＭＳ Ｐ明朝"/>
      <family val="1"/>
      <charset val="128"/>
    </font>
    <font>
      <sz val="10"/>
      <color rgb="FF0070C0"/>
      <name val="ＭＳ Ｐ明朝"/>
      <family val="1"/>
      <charset val="128"/>
    </font>
    <font>
      <sz val="12"/>
      <name val="ＭＳ Ｐ明朝"/>
      <family val="1"/>
      <charset val="128"/>
    </font>
    <font>
      <sz val="18"/>
      <color rgb="FFFF0000"/>
      <name val="ＭＳ Ｐゴシック"/>
      <family val="2"/>
      <charset val="128"/>
      <scheme val="minor"/>
    </font>
    <font>
      <sz val="18"/>
      <color rgb="FFFF0000"/>
      <name val="ＭＳ Ｐゴシック"/>
      <family val="3"/>
      <charset val="128"/>
      <scheme val="minor"/>
    </font>
    <font>
      <sz val="13"/>
      <color rgb="FFFF0000"/>
      <name val="ＭＳ Ｐゴシック"/>
      <family val="3"/>
      <charset val="128"/>
      <scheme val="minor"/>
    </font>
    <font>
      <sz val="8"/>
      <color theme="1"/>
      <name val="ＭＳ Ｐゴシック"/>
      <family val="3"/>
      <charset val="128"/>
      <scheme val="minor"/>
    </font>
    <font>
      <b/>
      <u/>
      <sz val="16"/>
      <color rgb="FFFF0000"/>
      <name val="ＭＳ Ｐゴシック"/>
      <family val="3"/>
      <charset val="128"/>
      <scheme val="minor"/>
    </font>
    <font>
      <sz val="11"/>
      <color theme="1"/>
      <name val="ＭＳ Ｐゴシック"/>
      <family val="3"/>
      <charset val="128"/>
      <scheme val="minor"/>
    </font>
    <font>
      <u/>
      <sz val="12"/>
      <color theme="1"/>
      <name val="ＭＳ Ｐゴシック"/>
      <family val="3"/>
      <charset val="128"/>
      <scheme val="minor"/>
    </font>
    <font>
      <strike/>
      <sz val="12"/>
      <color theme="1"/>
      <name val="ＭＳ Ｐゴシック"/>
      <family val="2"/>
      <charset val="128"/>
      <scheme val="minor"/>
    </font>
    <font>
      <strike/>
      <sz val="12"/>
      <color theme="1"/>
      <name val="ＭＳ Ｐゴシック"/>
      <family val="3"/>
      <charset val="128"/>
      <scheme val="minor"/>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diagonal/>
    </border>
    <border>
      <left style="thin">
        <color indexed="64"/>
      </left>
      <right/>
      <top/>
      <bottom/>
      <diagonal/>
    </border>
    <border>
      <left style="medium">
        <color indexed="64"/>
      </left>
      <right style="thin">
        <color indexed="64"/>
      </right>
      <top style="medium">
        <color indexed="64"/>
      </top>
      <bottom style="double">
        <color indexed="64"/>
      </bottom>
      <diagonal/>
    </border>
    <border>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hair">
        <color indexed="64"/>
      </right>
      <top style="double">
        <color indexed="64"/>
      </top>
      <bottom style="thick">
        <color indexed="64"/>
      </bottom>
      <diagonal/>
    </border>
    <border>
      <left style="hair">
        <color indexed="64"/>
      </left>
      <right style="thin">
        <color indexed="64"/>
      </right>
      <top style="double">
        <color indexed="64"/>
      </top>
      <bottom style="thick">
        <color indexed="64"/>
      </bottom>
      <diagonal/>
    </border>
    <border>
      <left style="thin">
        <color indexed="64"/>
      </left>
      <right style="thin">
        <color indexed="64"/>
      </right>
      <top style="double">
        <color indexed="64"/>
      </top>
      <bottom style="thick">
        <color indexed="64"/>
      </bottom>
      <diagonal/>
    </border>
    <border>
      <left style="medium">
        <color indexed="64"/>
      </left>
      <right style="hair">
        <color indexed="64"/>
      </right>
      <top style="thick">
        <color indexed="64"/>
      </top>
      <bottom style="thick">
        <color indexed="64"/>
      </bottom>
      <diagonal/>
    </border>
    <border>
      <left style="hair">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right style="medium">
        <color indexed="64"/>
      </right>
      <top style="double">
        <color indexed="64"/>
      </top>
      <bottom style="thick">
        <color indexed="64"/>
      </bottom>
      <diagonal/>
    </border>
    <border>
      <left/>
      <right style="medium">
        <color indexed="64"/>
      </right>
      <top style="thick">
        <color indexed="64"/>
      </top>
      <bottom style="thick">
        <color indexed="64"/>
      </bottom>
      <diagonal/>
    </border>
    <border>
      <left style="thin">
        <color indexed="64"/>
      </left>
      <right style="thin">
        <color indexed="64"/>
      </right>
      <top/>
      <bottom style="double">
        <color indexed="64"/>
      </bottom>
      <diagonal/>
    </border>
    <border>
      <left style="hair">
        <color indexed="64"/>
      </left>
      <right style="hair">
        <color indexed="64"/>
      </right>
      <top style="double">
        <color indexed="64"/>
      </top>
      <bottom style="thick">
        <color indexed="64"/>
      </bottom>
      <diagonal/>
    </border>
    <border>
      <left style="hair">
        <color indexed="64"/>
      </left>
      <right style="hair">
        <color indexed="64"/>
      </right>
      <top style="thick">
        <color indexed="64"/>
      </top>
      <bottom style="thick">
        <color indexed="64"/>
      </bottom>
      <diagonal/>
    </border>
    <border>
      <left style="thin">
        <color indexed="64"/>
      </left>
      <right style="thin">
        <color indexed="64"/>
      </right>
      <top style="medium">
        <color indexed="64"/>
      </top>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hair">
        <color indexed="64"/>
      </right>
      <top style="medium">
        <color indexed="64"/>
      </top>
      <bottom style="hair">
        <color indexed="64"/>
      </bottom>
      <diagonal/>
    </border>
    <border>
      <left/>
      <right style="thin">
        <color indexed="64"/>
      </right>
      <top style="thick">
        <color indexed="64"/>
      </top>
      <bottom style="thick">
        <color indexed="64"/>
      </bottom>
      <diagonal/>
    </border>
    <border>
      <left style="thin">
        <color indexed="64"/>
      </left>
      <right style="thin">
        <color indexed="64"/>
      </right>
      <top/>
      <bottom style="thick">
        <color indexed="64"/>
      </bottom>
      <diagonal/>
    </border>
    <border>
      <left/>
      <right style="thin">
        <color indexed="64"/>
      </right>
      <top/>
      <bottom style="thick">
        <color indexed="64"/>
      </bottom>
      <diagonal/>
    </border>
    <border>
      <left/>
      <right/>
      <top/>
      <bottom style="medium">
        <color indexed="64"/>
      </bottom>
      <diagonal/>
    </border>
    <border>
      <left/>
      <right style="thin">
        <color indexed="64"/>
      </right>
      <top/>
      <bottom style="thin">
        <color auto="1"/>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medium">
        <color indexed="64"/>
      </bottom>
      <diagonal/>
    </border>
    <border>
      <left style="hair">
        <color indexed="64"/>
      </left>
      <right/>
      <top style="hair">
        <color indexed="64"/>
      </top>
      <bottom style="double">
        <color indexed="64"/>
      </bottom>
      <diagonal/>
    </border>
    <border>
      <left style="hair">
        <color indexed="64"/>
      </left>
      <right/>
      <top style="double">
        <color indexed="64"/>
      </top>
      <bottom style="thick">
        <color indexed="64"/>
      </bottom>
      <diagonal/>
    </border>
    <border>
      <left style="hair">
        <color indexed="64"/>
      </left>
      <right/>
      <top style="thick">
        <color indexed="64"/>
      </top>
      <bottom style="thick">
        <color indexed="64"/>
      </bottom>
      <diagonal/>
    </border>
    <border>
      <left style="thin">
        <color indexed="64"/>
      </left>
      <right/>
      <top style="hair">
        <color indexed="64"/>
      </top>
      <bottom style="double">
        <color indexed="64"/>
      </bottom>
      <diagonal/>
    </border>
    <border>
      <left style="thin">
        <color indexed="64"/>
      </left>
      <right/>
      <top style="double">
        <color indexed="64"/>
      </top>
      <bottom style="thick">
        <color indexed="64"/>
      </bottom>
      <diagonal/>
    </border>
    <border>
      <left style="thin">
        <color indexed="64"/>
      </left>
      <right/>
      <top style="thick">
        <color indexed="64"/>
      </top>
      <bottom style="thick">
        <color indexed="64"/>
      </bottom>
      <diagonal/>
    </border>
    <border>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double">
        <color indexed="64"/>
      </top>
      <bottom style="thick">
        <color indexed="64"/>
      </bottom>
      <diagonal/>
    </border>
    <border>
      <left/>
      <right/>
      <top style="double">
        <color indexed="64"/>
      </top>
      <bottom style="thick">
        <color indexed="64"/>
      </bottom>
      <diagonal/>
    </border>
    <border>
      <left/>
      <right/>
      <top style="thick">
        <color indexed="64"/>
      </top>
      <bottom style="thick">
        <color indexed="64"/>
      </bottom>
      <diagonal/>
    </border>
    <border>
      <left style="thin">
        <color indexed="64"/>
      </left>
      <right/>
      <top style="thin">
        <color indexed="64"/>
      </top>
      <bottom style="double">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thin">
        <color indexed="64"/>
      </left>
      <right style="hair">
        <color indexed="64"/>
      </right>
      <top style="double">
        <color indexed="64"/>
      </top>
      <bottom style="thick">
        <color indexed="64"/>
      </bottom>
      <diagonal/>
    </border>
    <border>
      <left style="hair">
        <color indexed="64"/>
      </left>
      <right style="medium">
        <color indexed="64"/>
      </right>
      <top style="double">
        <color indexed="64"/>
      </top>
      <bottom style="thick">
        <color indexed="64"/>
      </bottom>
      <diagonal/>
    </border>
    <border>
      <left style="thin">
        <color indexed="64"/>
      </left>
      <right style="hair">
        <color indexed="64"/>
      </right>
      <top style="thick">
        <color indexed="64"/>
      </top>
      <bottom style="thick">
        <color indexed="64"/>
      </bottom>
      <diagonal/>
    </border>
    <border>
      <left style="hair">
        <color indexed="64"/>
      </left>
      <right style="medium">
        <color indexed="64"/>
      </right>
      <top style="thick">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s>
  <cellStyleXfs count="12">
    <xf numFmtId="0" fontId="0" fillId="0" borderId="0">
      <alignment vertical="center"/>
    </xf>
    <xf numFmtId="0" fontId="2" fillId="0" borderId="0" applyFill="0">
      <alignment vertical="center"/>
    </xf>
    <xf numFmtId="6" fontId="2" fillId="0" borderId="0" applyFont="0" applyFill="0" applyBorder="0" applyAlignment="0" applyProtection="0">
      <alignment vertical="center"/>
    </xf>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365">
    <xf numFmtId="0" fontId="0" fillId="0" borderId="0" xfId="0">
      <alignment vertical="center"/>
    </xf>
    <xf numFmtId="0" fontId="10" fillId="0" borderId="0" xfId="0" applyFont="1">
      <alignment vertical="center"/>
    </xf>
    <xf numFmtId="0" fontId="9" fillId="0" borderId="0" xfId="0" applyFont="1" applyAlignment="1">
      <alignment vertical="center" shrinkToFit="1"/>
    </xf>
    <xf numFmtId="0" fontId="10" fillId="0" borderId="1" xfId="0" applyFont="1" applyBorder="1">
      <alignment vertical="center"/>
    </xf>
    <xf numFmtId="0" fontId="10" fillId="0" borderId="2" xfId="0" applyFont="1" applyBorder="1">
      <alignment vertical="center"/>
    </xf>
    <xf numFmtId="0" fontId="10" fillId="0" borderId="18"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178" fontId="10" fillId="0" borderId="0" xfId="0" applyNumberFormat="1" applyFont="1">
      <alignment vertical="center"/>
    </xf>
    <xf numFmtId="179" fontId="10" fillId="0" borderId="0" xfId="0" applyNumberFormat="1" applyFont="1">
      <alignment vertical="center"/>
    </xf>
    <xf numFmtId="0" fontId="18" fillId="0" borderId="0" xfId="0" applyFont="1">
      <alignment vertical="center"/>
    </xf>
    <xf numFmtId="0" fontId="19" fillId="0" borderId="0" xfId="0" applyFont="1" applyAlignment="1">
      <alignment horizontal="left" vertical="center" indent="1"/>
    </xf>
    <xf numFmtId="0" fontId="19" fillId="0" borderId="0" xfId="0" applyFont="1">
      <alignment vertical="center"/>
    </xf>
    <xf numFmtId="0" fontId="20" fillId="0" borderId="0" xfId="0" applyFont="1">
      <alignment vertical="center"/>
    </xf>
    <xf numFmtId="0" fontId="21" fillId="0" borderId="0" xfId="0" applyFont="1">
      <alignment vertical="center"/>
    </xf>
    <xf numFmtId="177" fontId="11" fillId="0" borderId="3" xfId="0" applyNumberFormat="1" applyFont="1" applyBorder="1" applyAlignment="1">
      <alignment horizontal="right" vertical="center"/>
    </xf>
    <xf numFmtId="0" fontId="12" fillId="0" borderId="0" xfId="0" applyFont="1" applyAlignment="1" applyProtection="1">
      <alignment horizontal="center" vertical="center" shrinkToFit="1"/>
      <protection locked="0"/>
    </xf>
    <xf numFmtId="0" fontId="0" fillId="0" borderId="0" xfId="0" applyProtection="1">
      <alignment vertical="center"/>
      <protection locked="0"/>
    </xf>
    <xf numFmtId="0" fontId="0" fillId="3" borderId="11" xfId="0" applyFill="1" applyBorder="1" applyAlignment="1" applyProtection="1">
      <alignment horizontal="center" vertical="center"/>
      <protection locked="0"/>
    </xf>
    <xf numFmtId="0" fontId="5" fillId="0" borderId="12" xfId="0" applyFont="1" applyBorder="1" applyProtection="1">
      <alignment vertical="center"/>
      <protection locked="0"/>
    </xf>
    <xf numFmtId="0" fontId="13" fillId="0" borderId="0" xfId="0" applyFont="1" applyAlignment="1" applyProtection="1">
      <alignment horizontal="center" vertical="center" shrinkToFit="1"/>
      <protection locked="0"/>
    </xf>
    <xf numFmtId="0" fontId="4" fillId="3" borderId="7" xfId="0" applyFont="1" applyFill="1" applyBorder="1" applyAlignment="1" applyProtection="1">
      <alignment horizontal="center" vertical="center"/>
      <protection locked="0"/>
    </xf>
    <xf numFmtId="0" fontId="4" fillId="3" borderId="2" xfId="0" applyFont="1" applyFill="1" applyBorder="1" applyAlignment="1" applyProtection="1">
      <alignment horizontal="left" vertical="center"/>
      <protection locked="0"/>
    </xf>
    <xf numFmtId="0" fontId="4" fillId="0" borderId="0" xfId="0" applyFont="1" applyProtection="1">
      <alignment vertical="center"/>
      <protection locked="0"/>
    </xf>
    <xf numFmtId="0" fontId="4" fillId="3" borderId="15" xfId="0" applyFont="1" applyFill="1" applyBorder="1" applyAlignment="1" applyProtection="1">
      <alignment horizontal="center" vertical="center"/>
      <protection locked="0"/>
    </xf>
    <xf numFmtId="0" fontId="4" fillId="3" borderId="1" xfId="0" applyFont="1" applyFill="1" applyBorder="1" applyAlignment="1" applyProtection="1">
      <alignment horizontal="left" vertical="center"/>
      <protection locked="0"/>
    </xf>
    <xf numFmtId="14" fontId="5" fillId="3" borderId="8" xfId="0" applyNumberFormat="1" applyFont="1" applyFill="1" applyBorder="1" applyProtection="1">
      <alignment vertical="center"/>
      <protection locked="0"/>
    </xf>
    <xf numFmtId="0" fontId="4" fillId="0" borderId="0" xfId="0" applyFont="1" applyBorder="1" applyAlignment="1" applyProtection="1">
      <alignment horizontal="right" vertical="center"/>
      <protection locked="0"/>
    </xf>
    <xf numFmtId="0" fontId="5" fillId="0" borderId="0" xfId="0" applyFont="1" applyBorder="1" applyAlignment="1" applyProtection="1">
      <alignment horizontal="right" vertical="center"/>
      <protection locked="0"/>
    </xf>
    <xf numFmtId="14" fontId="5" fillId="3" borderId="6" xfId="0" applyNumberFormat="1" applyFont="1" applyFill="1" applyBorder="1" applyProtection="1">
      <alignment vertical="center"/>
      <protection locked="0"/>
    </xf>
    <xf numFmtId="14" fontId="4" fillId="2" borderId="1" xfId="0" applyNumberFormat="1" applyFont="1" applyFill="1" applyBorder="1" applyAlignment="1" applyProtection="1">
      <alignment horizontal="right" vertical="center"/>
      <protection locked="0"/>
    </xf>
    <xf numFmtId="0" fontId="14" fillId="0" borderId="0" xfId="0" applyFont="1" applyAlignment="1" applyProtection="1">
      <alignment horizontal="center" vertical="center" shrinkToFit="1"/>
      <protection locked="0"/>
    </xf>
    <xf numFmtId="14" fontId="4" fillId="2" borderId="4" xfId="0" applyNumberFormat="1" applyFont="1" applyFill="1" applyBorder="1" applyAlignment="1" applyProtection="1">
      <alignment horizontal="right" vertical="center"/>
      <protection locked="0"/>
    </xf>
    <xf numFmtId="14" fontId="4" fillId="0" borderId="0" xfId="0" applyNumberFormat="1" applyFont="1" applyBorder="1" applyAlignment="1" applyProtection="1">
      <alignment horizontal="right" vertical="center"/>
      <protection locked="0"/>
    </xf>
    <xf numFmtId="0" fontId="4" fillId="3" borderId="1" xfId="0" applyFont="1" applyFill="1" applyBorder="1" applyAlignment="1" applyProtection="1">
      <alignment horizontal="center" vertical="center"/>
      <protection locked="0"/>
    </xf>
    <xf numFmtId="0" fontId="5" fillId="0" borderId="0" xfId="0" applyFont="1" applyBorder="1" applyProtection="1">
      <alignment vertical="center"/>
      <protection locked="0"/>
    </xf>
    <xf numFmtId="14" fontId="5" fillId="3" borderId="17" xfId="0" applyNumberFormat="1" applyFont="1" applyFill="1" applyBorder="1" applyProtection="1">
      <alignment vertical="center"/>
      <protection locked="0"/>
    </xf>
    <xf numFmtId="0" fontId="4" fillId="3" borderId="3" xfId="0" applyFont="1" applyFill="1" applyBorder="1" applyAlignment="1" applyProtection="1">
      <alignment horizontal="center" vertical="center"/>
      <protection locked="0"/>
    </xf>
    <xf numFmtId="0" fontId="12" fillId="0" borderId="0" xfId="0" applyFont="1" applyAlignment="1" applyProtection="1">
      <alignment horizontal="center" vertical="center" shrinkToFit="1"/>
    </xf>
    <xf numFmtId="0" fontId="0" fillId="3" borderId="15" xfId="0" applyFill="1" applyBorder="1" applyAlignment="1" applyProtection="1">
      <alignment horizontal="center" vertical="center"/>
    </xf>
    <xf numFmtId="14" fontId="5" fillId="3" borderId="6" xfId="0" applyNumberFormat="1" applyFont="1" applyFill="1" applyBorder="1" applyProtection="1">
      <alignment vertical="center"/>
    </xf>
    <xf numFmtId="0" fontId="4" fillId="3" borderId="1" xfId="0" applyFont="1" applyFill="1" applyBorder="1" applyAlignment="1" applyProtection="1">
      <alignment horizontal="left" vertical="center" wrapText="1"/>
    </xf>
    <xf numFmtId="14" fontId="4" fillId="2" borderId="0" xfId="0" applyNumberFormat="1" applyFont="1" applyFill="1" applyBorder="1" applyAlignment="1" applyProtection="1">
      <alignment horizontal="right" vertical="center"/>
    </xf>
    <xf numFmtId="14" fontId="4" fillId="0" borderId="0" xfId="0" applyNumberFormat="1" applyFont="1" applyBorder="1" applyAlignment="1" applyProtection="1">
      <alignment horizontal="right" vertical="center"/>
    </xf>
    <xf numFmtId="14" fontId="4" fillId="0" borderId="9" xfId="0" applyNumberFormat="1" applyFont="1" applyBorder="1" applyAlignment="1" applyProtection="1">
      <alignment horizontal="right" vertical="center"/>
    </xf>
    <xf numFmtId="0" fontId="14" fillId="0" borderId="0" xfId="0" applyFont="1" applyAlignment="1" applyProtection="1">
      <alignment horizontal="center" vertical="center" shrinkToFit="1"/>
    </xf>
    <xf numFmtId="0" fontId="0" fillId="0" borderId="15" xfId="0" applyBorder="1" applyAlignment="1" applyProtection="1">
      <alignment horizontal="center" vertical="center"/>
    </xf>
    <xf numFmtId="14" fontId="5" fillId="0" borderId="6" xfId="0" applyNumberFormat="1" applyFont="1" applyBorder="1" applyProtection="1">
      <alignment vertical="center"/>
    </xf>
    <xf numFmtId="0" fontId="4" fillId="0" borderId="1" xfId="0" applyFont="1" applyBorder="1" applyAlignment="1" applyProtection="1">
      <alignment horizontal="left" vertical="center" wrapText="1"/>
    </xf>
    <xf numFmtId="0" fontId="5" fillId="0" borderId="0" xfId="0" applyFont="1" applyBorder="1" applyAlignment="1" applyProtection="1">
      <alignment horizontal="right" vertical="center"/>
    </xf>
    <xf numFmtId="0" fontId="5" fillId="0" borderId="0" xfId="0" applyFont="1" applyProtection="1">
      <alignment vertical="center"/>
    </xf>
    <xf numFmtId="0" fontId="5" fillId="0" borderId="0" xfId="0" applyFont="1" applyAlignment="1" applyProtection="1">
      <alignment horizontal="center" vertical="center"/>
    </xf>
    <xf numFmtId="0" fontId="6" fillId="0" borderId="0" xfId="0" applyFont="1" applyAlignment="1" applyProtection="1">
      <alignment vertical="center" shrinkToFit="1"/>
    </xf>
    <xf numFmtId="0" fontId="5" fillId="0" borderId="1" xfId="0" applyFont="1" applyBorder="1" applyProtection="1">
      <alignment vertical="center"/>
    </xf>
    <xf numFmtId="0" fontId="8" fillId="0" borderId="0" xfId="0" applyFont="1" applyBorder="1" applyProtection="1">
      <alignment vertical="center"/>
    </xf>
    <xf numFmtId="0" fontId="6" fillId="0" borderId="0" xfId="0" applyFont="1" applyBorder="1" applyAlignment="1" applyProtection="1">
      <alignment horizontal="center" vertical="center" shrinkToFit="1"/>
    </xf>
    <xf numFmtId="0" fontId="5" fillId="0" borderId="0" xfId="0" applyFont="1" applyBorder="1" applyProtection="1">
      <alignment vertical="center"/>
    </xf>
    <xf numFmtId="0" fontId="5" fillId="0" borderId="0" xfId="0" applyFont="1" applyAlignment="1" applyProtection="1">
      <alignment vertical="center" shrinkToFit="1"/>
    </xf>
    <xf numFmtId="0" fontId="6" fillId="0" borderId="8" xfId="0" applyFont="1" applyBorder="1" applyAlignment="1" applyProtection="1">
      <alignment vertical="center" shrinkToFit="1"/>
    </xf>
    <xf numFmtId="0" fontId="0" fillId="3" borderId="16" xfId="0" applyFill="1" applyBorder="1" applyAlignment="1" applyProtection="1">
      <alignment horizontal="center" vertical="center"/>
      <protection locked="0"/>
    </xf>
    <xf numFmtId="0" fontId="5" fillId="3" borderId="3" xfId="0" applyFont="1" applyFill="1" applyBorder="1" applyAlignment="1" applyProtection="1">
      <alignment horizontal="left" vertical="center" wrapText="1"/>
      <protection locked="0"/>
    </xf>
    <xf numFmtId="0" fontId="13" fillId="0" borderId="0" xfId="0" applyFont="1" applyFill="1" applyBorder="1" applyAlignment="1" applyProtection="1">
      <alignment horizontal="center" vertical="center" shrinkToFit="1"/>
      <protection locked="0"/>
    </xf>
    <xf numFmtId="0" fontId="4" fillId="3" borderId="19" xfId="0" applyFont="1" applyFill="1" applyBorder="1" applyAlignment="1" applyProtection="1">
      <alignment horizontal="center" vertical="center"/>
      <protection locked="0"/>
    </xf>
    <xf numFmtId="0" fontId="4" fillId="3" borderId="20" xfId="0" applyFont="1" applyFill="1" applyBorder="1" applyAlignment="1" applyProtection="1">
      <alignment horizontal="left" vertical="center"/>
      <protection locked="0"/>
    </xf>
    <xf numFmtId="0" fontId="0" fillId="3" borderId="21" xfId="0" applyFill="1" applyBorder="1" applyAlignment="1" applyProtection="1">
      <alignment horizontal="center" vertical="center"/>
      <protection locked="0"/>
    </xf>
    <xf numFmtId="14" fontId="5" fillId="3" borderId="22" xfId="0" applyNumberFormat="1" applyFont="1" applyFill="1" applyBorder="1" applyProtection="1">
      <alignment vertical="center"/>
      <protection locked="0"/>
    </xf>
    <xf numFmtId="14" fontId="4" fillId="2" borderId="5" xfId="0" applyNumberFormat="1" applyFont="1" applyFill="1" applyBorder="1" applyAlignment="1" applyProtection="1">
      <alignment horizontal="right" vertical="center"/>
      <protection locked="0"/>
    </xf>
    <xf numFmtId="0" fontId="4" fillId="0" borderId="25" xfId="0" applyFont="1" applyBorder="1" applyAlignment="1" applyProtection="1">
      <alignment horizontal="right" vertical="center"/>
      <protection locked="0"/>
    </xf>
    <xf numFmtId="0" fontId="4" fillId="0" borderId="26" xfId="0" applyFont="1" applyBorder="1" applyAlignment="1" applyProtection="1">
      <alignment horizontal="right" vertical="center"/>
      <protection locked="0"/>
    </xf>
    <xf numFmtId="0" fontId="5" fillId="0" borderId="26" xfId="0" applyFont="1" applyBorder="1" applyAlignment="1" applyProtection="1">
      <alignment horizontal="right" vertical="center"/>
      <protection locked="0"/>
    </xf>
    <xf numFmtId="14" fontId="4" fillId="2" borderId="23" xfId="0" applyNumberFormat="1" applyFont="1" applyFill="1" applyBorder="1" applyAlignment="1" applyProtection="1">
      <alignment horizontal="right" vertical="center"/>
      <protection locked="0"/>
    </xf>
    <xf numFmtId="14" fontId="4" fillId="2" borderId="28" xfId="0" applyNumberFormat="1" applyFont="1" applyFill="1" applyBorder="1" applyAlignment="1" applyProtection="1">
      <alignment horizontal="right" vertical="center"/>
      <protection locked="0"/>
    </xf>
    <xf numFmtId="14" fontId="4" fillId="2" borderId="27" xfId="0" applyNumberFormat="1" applyFont="1" applyFill="1" applyBorder="1" applyAlignment="1" applyProtection="1">
      <alignment horizontal="right" vertical="center"/>
      <protection locked="0"/>
    </xf>
    <xf numFmtId="14" fontId="4" fillId="0" borderId="29" xfId="0" applyNumberFormat="1" applyFont="1" applyBorder="1" applyAlignment="1" applyProtection="1">
      <alignment horizontal="right" vertical="center"/>
      <protection locked="0"/>
    </xf>
    <xf numFmtId="0" fontId="4" fillId="3" borderId="2" xfId="0" applyFont="1" applyFill="1" applyBorder="1" applyAlignment="1" applyProtection="1">
      <alignment horizontal="center" vertical="center"/>
      <protection locked="0"/>
    </xf>
    <xf numFmtId="14" fontId="4" fillId="2" borderId="18" xfId="0" applyNumberFormat="1" applyFont="1" applyFill="1" applyBorder="1" applyAlignment="1" applyProtection="1">
      <alignment horizontal="right" vertical="center"/>
      <protection locked="0"/>
    </xf>
    <xf numFmtId="0" fontId="5" fillId="3" borderId="13" xfId="0" applyFont="1" applyFill="1" applyBorder="1" applyAlignment="1" applyProtection="1">
      <alignment horizontal="center" vertical="center"/>
      <protection locked="0"/>
    </xf>
    <xf numFmtId="0" fontId="0" fillId="3" borderId="15" xfId="0" applyFill="1" applyBorder="1" applyAlignment="1" applyProtection="1">
      <alignment horizontal="center" vertical="center"/>
      <protection locked="0"/>
    </xf>
    <xf numFmtId="0" fontId="10" fillId="3" borderId="13" xfId="0" applyFont="1" applyFill="1" applyBorder="1" applyAlignment="1">
      <alignment horizontal="center" vertical="center"/>
    </xf>
    <xf numFmtId="0" fontId="10" fillId="3" borderId="14" xfId="0" applyFont="1" applyFill="1" applyBorder="1" applyAlignment="1">
      <alignment horizontal="center" vertical="center"/>
    </xf>
    <xf numFmtId="14" fontId="4" fillId="0" borderId="39" xfId="0" applyNumberFormat="1" applyFont="1" applyBorder="1" applyAlignment="1" applyProtection="1">
      <alignment horizontal="center" vertical="center" wrapText="1"/>
    </xf>
    <xf numFmtId="0" fontId="5" fillId="0" borderId="0" xfId="0" applyFont="1" applyBorder="1" applyAlignment="1" applyProtection="1">
      <alignment horizontal="center" vertical="center"/>
    </xf>
    <xf numFmtId="0" fontId="9" fillId="0" borderId="0" xfId="0" applyFont="1" applyBorder="1" applyAlignment="1">
      <alignment vertical="center" wrapText="1" shrinkToFit="1"/>
    </xf>
    <xf numFmtId="0" fontId="9" fillId="0" borderId="0" xfId="0" applyFont="1" applyBorder="1" applyAlignment="1" applyProtection="1">
      <alignment vertical="center" wrapText="1" shrinkToFit="1"/>
    </xf>
    <xf numFmtId="0" fontId="10" fillId="0" borderId="0" xfId="0" applyFont="1" applyBorder="1" applyAlignment="1" applyProtection="1">
      <alignment vertical="center" wrapText="1" shrinkToFit="1"/>
    </xf>
    <xf numFmtId="0" fontId="10" fillId="0" borderId="0" xfId="0" applyFont="1" applyBorder="1" applyAlignment="1">
      <alignment vertical="center" wrapText="1" shrinkToFit="1"/>
    </xf>
    <xf numFmtId="0" fontId="4" fillId="0" borderId="40" xfId="0" applyFont="1" applyBorder="1" applyAlignment="1" applyProtection="1">
      <alignment horizontal="center" vertical="center" shrinkToFit="1"/>
    </xf>
    <xf numFmtId="0" fontId="4" fillId="0" borderId="41" xfId="0" applyFont="1" applyBorder="1" applyAlignment="1" applyProtection="1">
      <alignment horizontal="center" vertical="center" shrinkToFit="1"/>
    </xf>
    <xf numFmtId="176" fontId="4" fillId="0" borderId="43" xfId="0" applyNumberFormat="1" applyFont="1" applyBorder="1" applyAlignment="1" applyProtection="1">
      <alignment horizontal="center" vertical="center" wrapText="1"/>
    </xf>
    <xf numFmtId="176" fontId="4" fillId="0" borderId="44" xfId="0" applyNumberFormat="1" applyFont="1" applyBorder="1" applyAlignment="1" applyProtection="1">
      <alignment horizontal="center" vertical="center" wrapText="1"/>
    </xf>
    <xf numFmtId="0" fontId="7" fillId="0" borderId="0" xfId="0" applyFont="1" applyAlignment="1" applyProtection="1">
      <alignment horizontal="right" vertical="center"/>
    </xf>
    <xf numFmtId="0" fontId="8" fillId="0" borderId="8" xfId="0" applyFont="1" applyBorder="1" applyAlignment="1" applyProtection="1">
      <alignment vertical="center" shrinkToFit="1"/>
    </xf>
    <xf numFmtId="0" fontId="19" fillId="0" borderId="0" xfId="0" applyFont="1" applyProtection="1">
      <alignment vertical="center"/>
    </xf>
    <xf numFmtId="0" fontId="4" fillId="0" borderId="51" xfId="0" applyFont="1" applyBorder="1" applyAlignment="1" applyProtection="1">
      <alignment horizontal="center" vertical="center" wrapText="1"/>
    </xf>
    <xf numFmtId="0" fontId="24" fillId="0" borderId="29" xfId="0" applyFont="1" applyBorder="1" applyAlignment="1" applyProtection="1">
      <alignment horizontal="left" vertical="center"/>
      <protection locked="0"/>
    </xf>
    <xf numFmtId="0" fontId="0" fillId="3" borderId="15" xfId="0" applyFill="1" applyBorder="1" applyAlignment="1" applyProtection="1">
      <alignment horizontal="center" vertical="center"/>
      <protection locked="0"/>
    </xf>
    <xf numFmtId="0" fontId="5" fillId="3" borderId="1" xfId="0" applyFont="1" applyFill="1" applyBorder="1" applyAlignment="1" applyProtection="1">
      <alignment horizontal="left" vertical="center" wrapText="1"/>
      <protection locked="0"/>
    </xf>
    <xf numFmtId="0" fontId="5" fillId="0" borderId="8" xfId="0" applyFont="1" applyBorder="1" applyAlignment="1" applyProtection="1">
      <alignment horizontal="center" vertical="center"/>
    </xf>
    <xf numFmtId="0" fontId="5" fillId="0" borderId="0" xfId="0" applyFont="1" applyBorder="1" applyAlignment="1" applyProtection="1">
      <alignment horizontal="left" vertical="center" wrapText="1"/>
    </xf>
    <xf numFmtId="0" fontId="6" fillId="0" borderId="8" xfId="0" applyFont="1" applyBorder="1" applyAlignment="1" applyProtection="1">
      <alignment vertical="center" wrapText="1" shrinkToFit="1"/>
    </xf>
    <xf numFmtId="0" fontId="4" fillId="0" borderId="53" xfId="0" applyFont="1" applyBorder="1" applyAlignment="1" applyProtection="1">
      <alignment horizontal="center" vertical="center" wrapText="1"/>
    </xf>
    <xf numFmtId="14" fontId="4" fillId="0" borderId="52" xfId="0" applyNumberFormat="1" applyFont="1" applyBorder="1" applyAlignment="1" applyProtection="1">
      <alignment horizontal="center" vertical="center" wrapText="1"/>
    </xf>
    <xf numFmtId="0" fontId="6" fillId="0" borderId="0" xfId="0" applyFont="1" applyBorder="1" applyAlignment="1" applyProtection="1">
      <alignment vertical="center" shrinkToFit="1"/>
    </xf>
    <xf numFmtId="0" fontId="5" fillId="4" borderId="47" xfId="0" applyFont="1" applyFill="1" applyBorder="1" applyAlignment="1" applyProtection="1">
      <alignment horizontal="center" vertical="center" wrapText="1"/>
    </xf>
    <xf numFmtId="0" fontId="5" fillId="4" borderId="48" xfId="0" applyFont="1" applyFill="1" applyBorder="1" applyAlignment="1" applyProtection="1">
      <alignment horizontal="center" vertical="center" wrapText="1"/>
    </xf>
    <xf numFmtId="0" fontId="5" fillId="4" borderId="49" xfId="0" applyFont="1" applyFill="1" applyBorder="1" applyAlignment="1" applyProtection="1">
      <alignment horizontal="center" vertical="center" wrapText="1"/>
    </xf>
    <xf numFmtId="0" fontId="4" fillId="0" borderId="0" xfId="0" applyNumberFormat="1" applyFont="1" applyAlignment="1" applyProtection="1">
      <alignment horizontal="center" vertical="center"/>
    </xf>
    <xf numFmtId="0" fontId="5" fillId="0" borderId="0" xfId="0" applyFont="1" applyBorder="1" applyAlignment="1" applyProtection="1">
      <alignment vertical="center" shrinkToFit="1"/>
    </xf>
    <xf numFmtId="0" fontId="4" fillId="0" borderId="0" xfId="0" applyFont="1" applyBorder="1" applyAlignment="1" applyProtection="1">
      <alignment horizontal="center" vertical="center" shrinkToFit="1"/>
    </xf>
    <xf numFmtId="180" fontId="11" fillId="0" borderId="3" xfId="0" applyNumberFormat="1" applyFont="1" applyBorder="1">
      <alignment vertical="center"/>
    </xf>
    <xf numFmtId="0" fontId="11" fillId="0" borderId="0" xfId="0" applyFont="1" applyProtection="1">
      <alignment vertical="center"/>
    </xf>
    <xf numFmtId="0" fontId="9" fillId="0" borderId="0" xfId="0" applyFont="1" applyAlignment="1">
      <alignment horizontal="left" vertical="center" indent="2"/>
    </xf>
    <xf numFmtId="0" fontId="27" fillId="0" borderId="0" xfId="3" applyFont="1" applyBorder="1" applyAlignment="1">
      <alignment vertical="center"/>
    </xf>
    <xf numFmtId="0" fontId="27" fillId="0" borderId="0" xfId="3" applyFont="1" applyAlignment="1">
      <alignment vertical="center"/>
    </xf>
    <xf numFmtId="0" fontId="29" fillId="0" borderId="0" xfId="3" applyFont="1" applyAlignment="1">
      <alignment vertical="center"/>
    </xf>
    <xf numFmtId="0" fontId="30" fillId="0" borderId="0" xfId="3" applyFont="1" applyBorder="1" applyAlignment="1">
      <alignment horizontal="center" vertical="center"/>
    </xf>
    <xf numFmtId="0" fontId="31" fillId="0" borderId="0" xfId="3" applyFont="1" applyBorder="1" applyAlignment="1">
      <alignment horizontal="center" vertical="center"/>
    </xf>
    <xf numFmtId="0" fontId="31" fillId="0" borderId="57" xfId="3" applyFont="1" applyBorder="1" applyAlignment="1">
      <alignment horizontal="center" vertical="center"/>
    </xf>
    <xf numFmtId="0" fontId="31" fillId="0" borderId="58" xfId="3" applyFont="1" applyBorder="1" applyAlignment="1">
      <alignment horizontal="left" vertical="center"/>
    </xf>
    <xf numFmtId="0" fontId="31" fillId="0" borderId="59" xfId="3" applyFont="1" applyBorder="1" applyAlignment="1">
      <alignment horizontal="left" vertical="center"/>
    </xf>
    <xf numFmtId="0" fontId="31" fillId="0" borderId="0" xfId="3" applyFont="1" applyBorder="1" applyAlignment="1">
      <alignment horizontal="left" vertical="center"/>
    </xf>
    <xf numFmtId="0" fontId="31" fillId="0" borderId="0" xfId="3" applyFont="1" applyAlignment="1">
      <alignment vertical="center"/>
    </xf>
    <xf numFmtId="0" fontId="31" fillId="0" borderId="10" xfId="3" applyFont="1" applyBorder="1" applyAlignment="1">
      <alignment horizontal="center" vertical="center"/>
    </xf>
    <xf numFmtId="0" fontId="31" fillId="0" borderId="56" xfId="3" applyFont="1" applyBorder="1" applyAlignment="1">
      <alignment horizontal="left" vertical="center"/>
    </xf>
    <xf numFmtId="0" fontId="31" fillId="0" borderId="58" xfId="3" applyFont="1" applyBorder="1" applyAlignment="1">
      <alignment vertical="center"/>
    </xf>
    <xf numFmtId="0" fontId="31" fillId="0" borderId="58" xfId="3" applyFont="1" applyBorder="1" applyAlignment="1">
      <alignment horizontal="center" vertical="center"/>
    </xf>
    <xf numFmtId="0" fontId="31" fillId="0" borderId="59" xfId="3" applyFont="1" applyBorder="1" applyAlignment="1">
      <alignment vertical="center"/>
    </xf>
    <xf numFmtId="0" fontId="31" fillId="0" borderId="0" xfId="3" applyFont="1" applyBorder="1" applyAlignment="1">
      <alignment vertical="center"/>
    </xf>
    <xf numFmtId="0" fontId="31" fillId="0" borderId="60" xfId="3" applyFont="1" applyBorder="1" applyAlignment="1">
      <alignment horizontal="center" vertical="center"/>
    </xf>
    <xf numFmtId="0" fontId="31" fillId="0" borderId="8" xfId="3" applyFont="1" applyBorder="1" applyAlignment="1">
      <alignment horizontal="left" vertical="center"/>
    </xf>
    <xf numFmtId="0" fontId="31" fillId="0" borderId="55" xfId="3" applyFont="1" applyBorder="1" applyAlignment="1">
      <alignment horizontal="left" vertical="center"/>
    </xf>
    <xf numFmtId="0" fontId="33" fillId="0" borderId="10" xfId="3" applyFont="1" applyBorder="1" applyAlignment="1">
      <alignment vertical="center"/>
    </xf>
    <xf numFmtId="0" fontId="27" fillId="0" borderId="56" xfId="3" applyFont="1" applyBorder="1" applyAlignment="1">
      <alignment vertical="center"/>
    </xf>
    <xf numFmtId="0" fontId="31" fillId="0" borderId="0" xfId="3" quotePrefix="1" applyFont="1" applyBorder="1" applyAlignment="1">
      <alignment vertical="center"/>
    </xf>
    <xf numFmtId="0" fontId="27" fillId="0" borderId="6" xfId="3" applyFont="1" applyBorder="1" applyAlignment="1">
      <alignment vertical="center"/>
    </xf>
    <xf numFmtId="0" fontId="27" fillId="0" borderId="62" xfId="3" applyFont="1" applyBorder="1" applyAlignment="1">
      <alignment vertical="center"/>
    </xf>
    <xf numFmtId="0" fontId="27" fillId="0" borderId="61" xfId="3" applyFont="1" applyBorder="1" applyAlignment="1">
      <alignment vertical="center"/>
    </xf>
    <xf numFmtId="0" fontId="27" fillId="0" borderId="6" xfId="3" applyFont="1" applyBorder="1" applyAlignment="1">
      <alignment horizontal="center" vertical="center"/>
    </xf>
    <xf numFmtId="0" fontId="27" fillId="0" borderId="10" xfId="3" applyFont="1" applyBorder="1" applyAlignment="1">
      <alignment vertical="center"/>
    </xf>
    <xf numFmtId="0" fontId="31" fillId="0" borderId="10" xfId="3" applyFont="1" applyBorder="1" applyAlignment="1">
      <alignment vertical="center"/>
    </xf>
    <xf numFmtId="0" fontId="27" fillId="0" borderId="0" xfId="3" applyFont="1" applyBorder="1" applyAlignment="1">
      <alignment horizontal="center" vertical="center"/>
    </xf>
    <xf numFmtId="0" fontId="31" fillId="0" borderId="10" xfId="3" applyFont="1" applyBorder="1" applyAlignment="1"/>
    <xf numFmtId="0" fontId="31" fillId="0" borderId="0" xfId="3" applyFont="1" applyBorder="1" applyAlignment="1"/>
    <xf numFmtId="0" fontId="27" fillId="0" borderId="56" xfId="3" applyFont="1" applyBorder="1" applyAlignment="1">
      <alignment horizontal="center" vertical="center"/>
    </xf>
    <xf numFmtId="0" fontId="27" fillId="0" borderId="60" xfId="3" applyFont="1" applyBorder="1" applyAlignment="1">
      <alignment vertical="center"/>
    </xf>
    <xf numFmtId="0" fontId="27" fillId="0" borderId="8" xfId="3" applyFont="1" applyBorder="1" applyAlignment="1">
      <alignment vertical="center"/>
    </xf>
    <xf numFmtId="0" fontId="27" fillId="0" borderId="8" xfId="3" applyFont="1" applyBorder="1" applyAlignment="1">
      <alignment horizontal="center" vertical="center"/>
    </xf>
    <xf numFmtId="0" fontId="31" fillId="0" borderId="60" xfId="3" applyFont="1" applyBorder="1" applyAlignment="1"/>
    <xf numFmtId="0" fontId="31" fillId="0" borderId="8" xfId="3" applyFont="1" applyBorder="1" applyAlignment="1"/>
    <xf numFmtId="0" fontId="31" fillId="0" borderId="8" xfId="3" applyFont="1" applyBorder="1" applyAlignment="1">
      <alignment vertical="center"/>
    </xf>
    <xf numFmtId="0" fontId="27" fillId="0" borderId="55" xfId="3" applyFont="1" applyBorder="1" applyAlignment="1">
      <alignment horizontal="center" vertical="center"/>
    </xf>
    <xf numFmtId="0" fontId="5" fillId="0" borderId="0" xfId="0" applyNumberFormat="1" applyFont="1" applyProtection="1">
      <alignment vertical="center"/>
    </xf>
    <xf numFmtId="0" fontId="6" fillId="0" borderId="0" xfId="0" applyNumberFormat="1" applyFont="1" applyAlignment="1" applyProtection="1">
      <alignment vertical="center" shrinkToFit="1"/>
    </xf>
    <xf numFmtId="0" fontId="6" fillId="0" borderId="0" xfId="0" applyNumberFormat="1" applyFont="1" applyBorder="1" applyAlignment="1" applyProtection="1">
      <alignment vertical="center" shrinkToFit="1"/>
    </xf>
    <xf numFmtId="0" fontId="4" fillId="0" borderId="0" xfId="0" applyNumberFormat="1" applyFont="1" applyBorder="1" applyAlignment="1" applyProtection="1">
      <alignment horizontal="center" vertical="center" wrapText="1"/>
    </xf>
    <xf numFmtId="0" fontId="4" fillId="0" borderId="71" xfId="0" applyFont="1" applyBorder="1" applyAlignment="1" applyProtection="1">
      <alignment horizontal="center" vertical="center" wrapText="1"/>
    </xf>
    <xf numFmtId="0" fontId="4" fillId="0" borderId="72" xfId="0" applyFont="1" applyBorder="1" applyAlignment="1" applyProtection="1">
      <alignment horizontal="center" vertical="center" wrapText="1"/>
    </xf>
    <xf numFmtId="0" fontId="4" fillId="3" borderId="23" xfId="0" applyFont="1" applyFill="1" applyBorder="1" applyAlignment="1" applyProtection="1">
      <alignment horizontal="left" vertical="center" wrapText="1"/>
    </xf>
    <xf numFmtId="0" fontId="10" fillId="0" borderId="0" xfId="0" applyFont="1" applyAlignment="1">
      <alignment horizontal="right" vertical="center"/>
    </xf>
    <xf numFmtId="0" fontId="0" fillId="0" borderId="0" xfId="0" applyFont="1" applyAlignment="1">
      <alignment horizontal="right" vertical="center"/>
    </xf>
    <xf numFmtId="0" fontId="4" fillId="0" borderId="80" xfId="0" applyFont="1" applyBorder="1" applyAlignment="1" applyProtection="1">
      <alignment horizontal="center" vertical="center" wrapText="1"/>
    </xf>
    <xf numFmtId="0" fontId="4" fillId="0" borderId="81" xfId="0" applyFont="1" applyBorder="1" applyAlignment="1" applyProtection="1">
      <alignment horizontal="center" vertical="center" wrapText="1"/>
    </xf>
    <xf numFmtId="0" fontId="4" fillId="0" borderId="82" xfId="0" applyFont="1" applyBorder="1" applyAlignment="1" applyProtection="1">
      <alignment horizontal="center" vertical="center" wrapText="1"/>
    </xf>
    <xf numFmtId="0" fontId="22" fillId="0" borderId="78" xfId="0" applyFont="1" applyFill="1" applyBorder="1" applyAlignment="1" applyProtection="1">
      <alignment vertical="center" wrapText="1"/>
    </xf>
    <xf numFmtId="0" fontId="22" fillId="0" borderId="79" xfId="0" applyFont="1" applyFill="1" applyBorder="1" applyAlignment="1" applyProtection="1">
      <alignment vertical="center" wrapText="1"/>
    </xf>
    <xf numFmtId="0" fontId="22" fillId="0" borderId="77" xfId="0" applyFont="1" applyFill="1" applyBorder="1" applyAlignment="1" applyProtection="1">
      <alignment vertical="center" wrapText="1"/>
    </xf>
    <xf numFmtId="0" fontId="36" fillId="4" borderId="70" xfId="0" applyFont="1" applyFill="1" applyBorder="1" applyAlignment="1" applyProtection="1">
      <alignment horizontal="center" vertical="center" wrapText="1"/>
    </xf>
    <xf numFmtId="0" fontId="6" fillId="0" borderId="8" xfId="0" applyNumberFormat="1" applyFont="1" applyBorder="1" applyAlignment="1" applyProtection="1">
      <alignment horizontal="left" vertical="center" wrapText="1" shrinkToFit="1"/>
    </xf>
    <xf numFmtId="0" fontId="4" fillId="0" borderId="53" xfId="0" applyNumberFormat="1" applyFont="1" applyBorder="1" applyAlignment="1" applyProtection="1">
      <alignment horizontal="center" vertical="center" wrapText="1"/>
    </xf>
    <xf numFmtId="0" fontId="4" fillId="0" borderId="51" xfId="0" applyNumberFormat="1" applyFont="1" applyBorder="1" applyAlignment="1" applyProtection="1">
      <alignment horizontal="center" vertical="center" wrapText="1"/>
    </xf>
    <xf numFmtId="0" fontId="22" fillId="0" borderId="83" xfId="0" applyFont="1" applyFill="1" applyBorder="1" applyAlignment="1" applyProtection="1">
      <alignment vertical="center" wrapText="1"/>
    </xf>
    <xf numFmtId="0" fontId="22" fillId="0" borderId="83" xfId="0" applyFont="1" applyFill="1" applyBorder="1" applyAlignment="1" applyProtection="1">
      <alignment horizontal="center" vertical="center" wrapText="1"/>
    </xf>
    <xf numFmtId="0" fontId="22" fillId="0" borderId="77" xfId="0" applyNumberFormat="1" applyFont="1" applyFill="1" applyBorder="1" applyAlignment="1" applyProtection="1">
      <alignment vertical="center" wrapText="1"/>
    </xf>
    <xf numFmtId="0" fontId="5" fillId="0" borderId="0" xfId="0" applyFont="1" applyBorder="1" applyAlignment="1" applyProtection="1">
      <alignment vertical="center" wrapText="1"/>
    </xf>
    <xf numFmtId="0" fontId="5" fillId="0" borderId="62" xfId="0" applyFont="1" applyBorder="1" applyProtection="1">
      <alignment vertical="center"/>
    </xf>
    <xf numFmtId="0" fontId="22" fillId="0" borderId="61" xfId="0" applyNumberFormat="1" applyFont="1" applyFill="1" applyBorder="1" applyAlignment="1" applyProtection="1">
      <alignment horizontal="center" vertical="center" wrapText="1"/>
    </xf>
    <xf numFmtId="0" fontId="22" fillId="0" borderId="6" xfId="0" applyNumberFormat="1" applyFont="1" applyFill="1" applyBorder="1" applyAlignment="1" applyProtection="1">
      <alignment horizontal="center" vertical="center" wrapText="1"/>
    </xf>
    <xf numFmtId="0" fontId="5" fillId="0" borderId="6" xfId="0" applyFont="1" applyBorder="1" applyAlignment="1" applyProtection="1">
      <alignment horizontal="center" vertical="center"/>
    </xf>
    <xf numFmtId="0" fontId="5" fillId="0" borderId="62" xfId="0" applyNumberFormat="1" applyFont="1" applyBorder="1" applyAlignment="1" applyProtection="1">
      <alignment horizontal="center" vertical="center"/>
    </xf>
    <xf numFmtId="14" fontId="4" fillId="0" borderId="34" xfId="0" applyNumberFormat="1" applyFont="1" applyBorder="1" applyAlignment="1" applyProtection="1">
      <alignment horizontal="center" vertical="center" shrinkToFit="1"/>
    </xf>
    <xf numFmtId="14" fontId="4" fillId="0" borderId="37" xfId="0" applyNumberFormat="1" applyFont="1" applyBorder="1" applyAlignment="1" applyProtection="1">
      <alignment horizontal="center" vertical="center" shrinkToFit="1"/>
    </xf>
    <xf numFmtId="0" fontId="4" fillId="4" borderId="67" xfId="0" applyFont="1" applyFill="1" applyBorder="1" applyAlignment="1" applyProtection="1">
      <alignment vertical="center" wrapText="1"/>
    </xf>
    <xf numFmtId="0" fontId="19" fillId="4" borderId="89" xfId="0" applyFont="1" applyFill="1" applyBorder="1" applyAlignment="1" applyProtection="1">
      <alignment horizontal="center" vertical="center" wrapText="1"/>
    </xf>
    <xf numFmtId="0" fontId="8" fillId="4" borderId="48" xfId="0" applyFont="1" applyFill="1" applyBorder="1" applyAlignment="1" applyProtection="1">
      <alignment vertical="center" textRotation="255" shrinkToFit="1"/>
    </xf>
    <xf numFmtId="0" fontId="8" fillId="4" borderId="90" xfId="0" applyFont="1" applyFill="1" applyBorder="1" applyAlignment="1" applyProtection="1">
      <alignment vertical="center" textRotation="255" shrinkToFit="1"/>
    </xf>
    <xf numFmtId="0" fontId="4" fillId="0" borderId="91" xfId="0" applyFont="1" applyBorder="1" applyAlignment="1" applyProtection="1">
      <alignment horizontal="center" vertical="center" wrapText="1"/>
    </xf>
    <xf numFmtId="0" fontId="38" fillId="0" borderId="92" xfId="0" applyFont="1" applyBorder="1" applyAlignment="1" applyProtection="1">
      <alignment horizontal="center" vertical="center" wrapText="1"/>
    </xf>
    <xf numFmtId="0" fontId="4" fillId="0" borderId="93" xfId="0" applyFont="1" applyBorder="1" applyAlignment="1" applyProtection="1">
      <alignment horizontal="center" vertical="center" wrapText="1"/>
    </xf>
    <xf numFmtId="0" fontId="38" fillId="0" borderId="94" xfId="0" applyFont="1" applyBorder="1" applyAlignment="1" applyProtection="1">
      <alignment horizontal="center" vertical="center" wrapText="1"/>
    </xf>
    <xf numFmtId="0" fontId="40" fillId="0" borderId="43" xfId="0" applyFont="1" applyBorder="1" applyAlignment="1" applyProtection="1">
      <alignment horizontal="center" vertical="center" shrinkToFit="1"/>
    </xf>
    <xf numFmtId="0" fontId="40" fillId="0" borderId="44" xfId="0" applyFont="1" applyBorder="1" applyAlignment="1" applyProtection="1">
      <alignment horizontal="center" vertical="center" shrinkToFit="1"/>
    </xf>
    <xf numFmtId="14" fontId="4" fillId="0" borderId="29" xfId="0" applyNumberFormat="1" applyFont="1" applyBorder="1" applyAlignment="1" applyProtection="1">
      <alignment vertical="center" wrapText="1"/>
      <protection locked="0"/>
    </xf>
    <xf numFmtId="14" fontId="4" fillId="0" borderId="0" xfId="0" applyNumberFormat="1" applyFont="1" applyBorder="1" applyAlignment="1" applyProtection="1">
      <alignment vertical="center" wrapText="1"/>
      <protection locked="0"/>
    </xf>
    <xf numFmtId="0" fontId="9" fillId="0" borderId="68" xfId="0" applyFont="1" applyBorder="1" applyAlignment="1" applyProtection="1">
      <alignment horizontal="center" vertical="center" wrapText="1"/>
      <protection locked="0"/>
    </xf>
    <xf numFmtId="0" fontId="5" fillId="0" borderId="35" xfId="0" applyFont="1" applyBorder="1" applyAlignment="1" applyProtection="1">
      <alignment vertical="center" wrapText="1"/>
      <protection locked="0"/>
    </xf>
    <xf numFmtId="0" fontId="19" fillId="0" borderId="36" xfId="0" applyFont="1" applyBorder="1" applyAlignment="1" applyProtection="1">
      <alignment horizontal="center" vertical="center" wrapText="1"/>
      <protection locked="0"/>
    </xf>
    <xf numFmtId="0" fontId="19" fillId="0" borderId="71" xfId="0" applyFont="1" applyBorder="1" applyAlignment="1" applyProtection="1">
      <alignment horizontal="center" vertical="center" wrapText="1"/>
      <protection locked="0"/>
    </xf>
    <xf numFmtId="14" fontId="4" fillId="0" borderId="43" xfId="0" applyNumberFormat="1" applyFont="1" applyBorder="1" applyAlignment="1" applyProtection="1">
      <alignment horizontal="center" vertical="center" shrinkToFit="1"/>
      <protection locked="0"/>
    </xf>
    <xf numFmtId="0" fontId="40" fillId="0" borderId="35" xfId="0" applyFont="1" applyBorder="1" applyAlignment="1" applyProtection="1">
      <alignment horizontal="left" vertical="center" wrapText="1"/>
      <protection locked="0"/>
    </xf>
    <xf numFmtId="0" fontId="9" fillId="0" borderId="69" xfId="0" applyFont="1" applyBorder="1" applyAlignment="1" applyProtection="1">
      <alignment horizontal="center" vertical="center" wrapText="1"/>
      <protection locked="0"/>
    </xf>
    <xf numFmtId="0" fontId="5" fillId="0" borderId="38" xfId="0" applyFont="1" applyBorder="1" applyAlignment="1" applyProtection="1">
      <alignment vertical="center" wrapText="1"/>
      <protection locked="0"/>
    </xf>
    <xf numFmtId="0" fontId="19" fillId="0" borderId="39" xfId="0" applyFont="1" applyBorder="1" applyAlignment="1" applyProtection="1">
      <alignment horizontal="center" vertical="center" wrapText="1"/>
      <protection locked="0"/>
    </xf>
    <xf numFmtId="0" fontId="19" fillId="0" borderId="72" xfId="0" applyFont="1" applyBorder="1" applyAlignment="1" applyProtection="1">
      <alignment horizontal="center" vertical="center" wrapText="1"/>
      <protection locked="0"/>
    </xf>
    <xf numFmtId="14" fontId="4" fillId="0" borderId="44" xfId="0" applyNumberFormat="1" applyFont="1" applyBorder="1" applyAlignment="1" applyProtection="1">
      <alignment horizontal="center" vertical="center" shrinkToFit="1"/>
      <protection locked="0"/>
    </xf>
    <xf numFmtId="0" fontId="40" fillId="0" borderId="38" xfId="0" applyFont="1" applyBorder="1" applyAlignment="1" applyProtection="1">
      <alignment horizontal="left" vertical="center" wrapText="1"/>
      <protection locked="0"/>
    </xf>
    <xf numFmtId="14" fontId="40" fillId="0" borderId="38" xfId="0" applyNumberFormat="1" applyFont="1" applyBorder="1" applyAlignment="1" applyProtection="1">
      <alignment horizontal="left" vertical="center" wrapText="1"/>
      <protection locked="0"/>
    </xf>
    <xf numFmtId="0" fontId="5" fillId="0" borderId="95" xfId="0" applyFont="1" applyBorder="1" applyProtection="1">
      <alignment vertical="center"/>
    </xf>
    <xf numFmtId="0" fontId="5" fillId="0" borderId="96" xfId="0" applyFont="1" applyBorder="1" applyProtection="1">
      <alignment vertical="center"/>
    </xf>
    <xf numFmtId="0" fontId="5" fillId="0" borderId="97" xfId="0" applyFont="1" applyBorder="1" applyProtection="1">
      <alignment vertical="center"/>
    </xf>
    <xf numFmtId="0" fontId="5" fillId="2" borderId="0" xfId="0" applyFont="1" applyFill="1" applyBorder="1" applyAlignment="1" applyProtection="1">
      <alignment horizontal="center" vertical="center" shrinkToFit="1"/>
    </xf>
    <xf numFmtId="0" fontId="5" fillId="0" borderId="101" xfId="0" applyFont="1" applyBorder="1" applyProtection="1">
      <alignment vertical="center"/>
    </xf>
    <xf numFmtId="0" fontId="5" fillId="0" borderId="100" xfId="0" applyFont="1" applyBorder="1" applyProtection="1">
      <alignment vertical="center"/>
    </xf>
    <xf numFmtId="0" fontId="15" fillId="0" borderId="0" xfId="0" applyFont="1" applyAlignment="1" applyProtection="1">
      <alignment vertical="center" wrapText="1" shrinkToFit="1"/>
      <protection locked="0"/>
    </xf>
    <xf numFmtId="0" fontId="42" fillId="0" borderId="0" xfId="0" applyFont="1" applyAlignment="1" applyProtection="1">
      <alignment vertical="center" shrinkToFit="1"/>
    </xf>
    <xf numFmtId="0" fontId="43" fillId="0" borderId="62" xfId="0" applyFont="1" applyBorder="1" applyAlignment="1" applyProtection="1">
      <alignment vertical="center" shrinkToFit="1"/>
    </xf>
    <xf numFmtId="0" fontId="43" fillId="0" borderId="61" xfId="0" applyFont="1" applyBorder="1" applyAlignment="1" applyProtection="1">
      <alignment vertical="center" shrinkToFit="1"/>
    </xf>
    <xf numFmtId="14" fontId="4" fillId="0" borderId="102" xfId="0" applyNumberFormat="1" applyFont="1" applyBorder="1" applyAlignment="1" applyProtection="1">
      <alignment horizontal="center" vertical="center" shrinkToFit="1"/>
    </xf>
    <xf numFmtId="14" fontId="4" fillId="0" borderId="103" xfId="0" applyNumberFormat="1" applyFont="1" applyBorder="1" applyAlignment="1" applyProtection="1">
      <alignment horizontal="center" vertical="center" shrinkToFit="1"/>
    </xf>
    <xf numFmtId="14" fontId="4" fillId="0" borderId="104" xfId="0" applyNumberFormat="1" applyFont="1" applyBorder="1" applyAlignment="1" applyProtection="1">
      <alignment horizontal="center" vertical="center" shrinkToFit="1"/>
    </xf>
    <xf numFmtId="14" fontId="4" fillId="0" borderId="105" xfId="0" applyNumberFormat="1" applyFont="1" applyBorder="1" applyAlignment="1" applyProtection="1">
      <alignment horizontal="center" vertical="center" shrinkToFit="1"/>
    </xf>
    <xf numFmtId="0" fontId="43" fillId="0" borderId="6" xfId="0" applyFont="1" applyBorder="1" applyAlignment="1" applyProtection="1">
      <alignment vertical="center" shrinkToFit="1"/>
    </xf>
    <xf numFmtId="14" fontId="4" fillId="0" borderId="58" xfId="0" applyNumberFormat="1" applyFont="1" applyBorder="1" applyAlignment="1" applyProtection="1">
      <alignment horizontal="center" vertical="center" shrinkToFit="1"/>
    </xf>
    <xf numFmtId="14" fontId="4" fillId="0" borderId="0" xfId="0" applyNumberFormat="1" applyFont="1" applyBorder="1" applyAlignment="1" applyProtection="1">
      <alignment horizontal="center" vertical="center" shrinkToFit="1"/>
    </xf>
    <xf numFmtId="14" fontId="4" fillId="0" borderId="106" xfId="0" applyNumberFormat="1" applyFont="1" applyBorder="1" applyAlignment="1" applyProtection="1">
      <alignment horizontal="center" vertical="center" shrinkToFit="1"/>
    </xf>
    <xf numFmtId="14" fontId="4" fillId="0" borderId="8" xfId="0" applyNumberFormat="1" applyFont="1" applyBorder="1" applyAlignment="1" applyProtection="1">
      <alignment horizontal="center" vertical="center" shrinkToFit="1"/>
    </xf>
    <xf numFmtId="14" fontId="4" fillId="0" borderId="107" xfId="0" applyNumberFormat="1" applyFont="1" applyBorder="1" applyAlignment="1" applyProtection="1">
      <alignment horizontal="center" vertical="center" shrinkToFit="1"/>
    </xf>
    <xf numFmtId="0" fontId="0" fillId="3" borderId="15" xfId="0" applyFill="1" applyBorder="1" applyAlignment="1" applyProtection="1">
      <alignment horizontal="center" vertical="center"/>
      <protection locked="0"/>
    </xf>
    <xf numFmtId="0" fontId="5" fillId="3" borderId="13" xfId="0" applyFont="1" applyFill="1" applyBorder="1" applyAlignment="1" applyProtection="1">
      <alignment horizontal="center" vertical="center"/>
      <protection locked="0"/>
    </xf>
    <xf numFmtId="0" fontId="31" fillId="0" borderId="57" xfId="3" applyFont="1" applyBorder="1" applyAlignment="1">
      <alignment horizontal="center" vertical="center"/>
    </xf>
    <xf numFmtId="0" fontId="31" fillId="0" borderId="58" xfId="3" applyFont="1" applyBorder="1" applyAlignment="1">
      <alignment horizontal="center" vertical="center"/>
    </xf>
    <xf numFmtId="0" fontId="31" fillId="0" borderId="10" xfId="3" applyFont="1" applyBorder="1" applyAlignment="1">
      <alignment horizontal="center" vertical="center"/>
    </xf>
    <xf numFmtId="0" fontId="31" fillId="0" borderId="0" xfId="3" applyFont="1" applyBorder="1" applyAlignment="1">
      <alignment horizontal="center" vertical="center"/>
    </xf>
    <xf numFmtId="0" fontId="31" fillId="0" borderId="60" xfId="3" applyFont="1" applyBorder="1" applyAlignment="1">
      <alignment horizontal="center" vertical="center"/>
    </xf>
    <xf numFmtId="0" fontId="27" fillId="0" borderId="0" xfId="3" applyFont="1" applyBorder="1" applyAlignment="1">
      <alignment horizontal="center" vertical="center"/>
    </xf>
    <xf numFmtId="0" fontId="27" fillId="0" borderId="6" xfId="3" applyFont="1" applyBorder="1" applyAlignment="1">
      <alignment horizontal="center" vertical="center"/>
    </xf>
    <xf numFmtId="0" fontId="31" fillId="0" borderId="0" xfId="3" applyFont="1" applyBorder="1" applyAlignment="1">
      <alignment horizontal="left" vertical="center"/>
    </xf>
    <xf numFmtId="0" fontId="5" fillId="0" borderId="8" xfId="0" applyFont="1" applyBorder="1" applyAlignment="1" applyProtection="1">
      <alignment horizontal="center" vertical="center"/>
    </xf>
    <xf numFmtId="0" fontId="10" fillId="3" borderId="13" xfId="0" applyFont="1" applyFill="1" applyBorder="1" applyAlignment="1">
      <alignment horizontal="center" vertical="center"/>
    </xf>
    <xf numFmtId="0" fontId="10" fillId="3" borderId="14" xfId="0" applyFont="1" applyFill="1" applyBorder="1" applyAlignment="1">
      <alignment horizontal="center" vertical="center"/>
    </xf>
    <xf numFmtId="0" fontId="25" fillId="0" borderId="0" xfId="0" applyFont="1" applyAlignment="1" applyProtection="1">
      <alignment horizontal="left" vertical="center" shrinkToFit="1"/>
      <protection locked="0"/>
    </xf>
    <xf numFmtId="0" fontId="26" fillId="0" borderId="0" xfId="0" applyFont="1" applyAlignment="1" applyProtection="1">
      <alignment horizontal="left" vertical="center" shrinkToFit="1"/>
      <protection locked="0"/>
    </xf>
    <xf numFmtId="0" fontId="15" fillId="0" borderId="0" xfId="0" applyFont="1" applyAlignment="1" applyProtection="1">
      <alignment horizontal="center" vertical="center" wrapText="1" shrinkToFit="1"/>
      <protection locked="0"/>
    </xf>
    <xf numFmtId="0" fontId="0" fillId="3" borderId="19" xfId="0" applyFill="1" applyBorder="1" applyAlignment="1" applyProtection="1">
      <alignment horizontal="center" vertical="center"/>
      <protection locked="0"/>
    </xf>
    <xf numFmtId="0" fontId="0" fillId="3" borderId="7" xfId="0" applyFill="1" applyBorder="1" applyAlignment="1" applyProtection="1">
      <alignment horizontal="center" vertical="center"/>
      <protection locked="0"/>
    </xf>
    <xf numFmtId="0" fontId="5" fillId="2" borderId="20" xfId="0" applyFont="1" applyFill="1" applyBorder="1" applyAlignment="1" applyProtection="1">
      <alignment horizontal="left" vertical="center" wrapText="1"/>
      <protection locked="0"/>
    </xf>
    <xf numFmtId="0" fontId="5" fillId="2" borderId="2" xfId="0" applyFont="1" applyFill="1" applyBorder="1" applyAlignment="1" applyProtection="1">
      <alignment horizontal="left" vertical="center" wrapText="1"/>
      <protection locked="0"/>
    </xf>
    <xf numFmtId="0" fontId="0" fillId="3" borderId="32" xfId="0" applyFill="1" applyBorder="1" applyAlignment="1" applyProtection="1">
      <alignment horizontal="center" vertical="center"/>
      <protection locked="0"/>
    </xf>
    <xf numFmtId="0" fontId="5" fillId="2" borderId="33" xfId="0" applyFont="1" applyFill="1" applyBorder="1" applyAlignment="1" applyProtection="1">
      <alignment horizontal="left" vertical="center" wrapText="1"/>
      <protection locked="0"/>
    </xf>
    <xf numFmtId="0" fontId="0" fillId="3" borderId="30" xfId="0" applyFill="1" applyBorder="1" applyAlignment="1" applyProtection="1">
      <alignment horizontal="center" vertical="center"/>
      <protection locked="0"/>
    </xf>
    <xf numFmtId="0" fontId="5" fillId="2" borderId="31" xfId="0" applyFont="1" applyFill="1" applyBorder="1" applyAlignment="1" applyProtection="1">
      <alignment horizontal="left" vertical="center" wrapText="1"/>
      <protection locked="0"/>
    </xf>
    <xf numFmtId="0" fontId="5" fillId="2" borderId="1" xfId="0" applyFont="1" applyFill="1" applyBorder="1" applyAlignment="1" applyProtection="1">
      <alignment horizontal="left" vertical="center" wrapText="1"/>
      <protection locked="0"/>
    </xf>
    <xf numFmtId="0" fontId="0" fillId="3" borderId="15" xfId="0" applyFill="1" applyBorder="1" applyAlignment="1" applyProtection="1">
      <alignment horizontal="center" vertical="center"/>
      <protection locked="0"/>
    </xf>
    <xf numFmtId="0" fontId="11" fillId="0" borderId="0" xfId="0" applyFont="1" applyAlignment="1" applyProtection="1">
      <alignment horizontal="left" vertical="center"/>
      <protection locked="0"/>
    </xf>
    <xf numFmtId="0" fontId="5" fillId="3" borderId="13" xfId="0" applyFont="1" applyFill="1" applyBorder="1" applyAlignment="1" applyProtection="1">
      <alignment horizontal="center" vertical="center"/>
      <protection locked="0"/>
    </xf>
    <xf numFmtId="0" fontId="5" fillId="3" borderId="14" xfId="0" applyFont="1" applyFill="1" applyBorder="1" applyAlignment="1" applyProtection="1">
      <alignment horizontal="center" vertical="center"/>
      <protection locked="0"/>
    </xf>
    <xf numFmtId="0" fontId="4" fillId="2" borderId="74" xfId="0" applyFont="1" applyFill="1" applyBorder="1" applyAlignment="1" applyProtection="1">
      <alignment horizontal="left" vertical="center"/>
      <protection locked="0"/>
    </xf>
    <xf numFmtId="0" fontId="4" fillId="2" borderId="75" xfId="0" applyFont="1" applyFill="1" applyBorder="1" applyAlignment="1" applyProtection="1">
      <alignment horizontal="left" vertical="center"/>
      <protection locked="0"/>
    </xf>
    <xf numFmtId="0" fontId="4" fillId="2" borderId="76" xfId="0" applyFont="1" applyFill="1" applyBorder="1" applyAlignment="1" applyProtection="1">
      <alignment horizontal="left" vertical="center"/>
      <protection locked="0"/>
    </xf>
    <xf numFmtId="0" fontId="4" fillId="2" borderId="61" xfId="0" applyFont="1" applyFill="1" applyBorder="1" applyAlignment="1" applyProtection="1">
      <alignment horizontal="left" vertical="center"/>
      <protection locked="0"/>
    </xf>
    <xf numFmtId="0" fontId="4" fillId="2" borderId="6" xfId="0" applyFont="1" applyFill="1" applyBorder="1" applyAlignment="1" applyProtection="1">
      <alignment horizontal="left" vertical="center"/>
      <protection locked="0"/>
    </xf>
    <xf numFmtId="0" fontId="4" fillId="2" borderId="73" xfId="0" applyFont="1" applyFill="1" applyBorder="1" applyAlignment="1" applyProtection="1">
      <alignment horizontal="left" vertical="center"/>
      <protection locked="0"/>
    </xf>
    <xf numFmtId="0" fontId="4" fillId="2" borderId="1" xfId="0" applyFont="1" applyFill="1" applyBorder="1" applyAlignment="1" applyProtection="1">
      <alignment horizontal="left" vertical="center"/>
      <protection locked="0"/>
    </xf>
    <xf numFmtId="0" fontId="4" fillId="2" borderId="4" xfId="0" applyFont="1" applyFill="1" applyBorder="1" applyAlignment="1" applyProtection="1">
      <alignment horizontal="left" vertical="center"/>
      <protection locked="0"/>
    </xf>
    <xf numFmtId="0" fontId="4" fillId="2" borderId="20" xfId="0" applyFont="1" applyFill="1" applyBorder="1" applyAlignment="1" applyProtection="1">
      <alignment horizontal="left" vertical="center"/>
      <protection locked="0"/>
    </xf>
    <xf numFmtId="0" fontId="4" fillId="2" borderId="24" xfId="0" applyFont="1" applyFill="1" applyBorder="1" applyAlignment="1" applyProtection="1">
      <alignment horizontal="left" vertical="center"/>
      <protection locked="0"/>
    </xf>
    <xf numFmtId="0" fontId="5" fillId="0" borderId="29" xfId="0" applyFont="1" applyBorder="1" applyAlignment="1" applyProtection="1">
      <alignment horizontal="center" vertical="center" shrinkToFit="1"/>
      <protection locked="0"/>
    </xf>
    <xf numFmtId="0" fontId="5" fillId="0" borderId="0" xfId="0" applyFont="1" applyBorder="1" applyAlignment="1" applyProtection="1">
      <alignment horizontal="center" vertical="center" shrinkToFit="1"/>
      <protection locked="0"/>
    </xf>
    <xf numFmtId="0" fontId="27" fillId="0" borderId="0" xfId="3" applyFont="1" applyBorder="1" applyAlignment="1">
      <alignment vertical="center" wrapText="1"/>
    </xf>
    <xf numFmtId="0" fontId="31" fillId="0" borderId="0" xfId="3" applyFont="1" applyAlignment="1">
      <alignment vertical="center" wrapText="1"/>
    </xf>
    <xf numFmtId="0" fontId="34" fillId="0" borderId="10" xfId="3" applyFont="1" applyBorder="1" applyAlignment="1">
      <alignment horizontal="left" vertical="center" wrapText="1"/>
    </xf>
    <xf numFmtId="0" fontId="34" fillId="0" borderId="0" xfId="3" applyFont="1" applyBorder="1" applyAlignment="1">
      <alignment horizontal="left" vertical="center" wrapText="1"/>
    </xf>
    <xf numFmtId="0" fontId="34" fillId="0" borderId="56" xfId="3" applyFont="1" applyBorder="1" applyAlignment="1">
      <alignment horizontal="left" vertical="center" wrapText="1"/>
    </xf>
    <xf numFmtId="0" fontId="32" fillId="0" borderId="8" xfId="3" applyFont="1" applyBorder="1" applyAlignment="1">
      <alignment horizontal="left" vertical="center" shrinkToFit="1"/>
    </xf>
    <xf numFmtId="0" fontId="31" fillId="0" borderId="57" xfId="3" applyFont="1" applyBorder="1" applyAlignment="1">
      <alignment horizontal="center" vertical="center"/>
    </xf>
    <xf numFmtId="0" fontId="31" fillId="0" borderId="58" xfId="3" applyFont="1" applyBorder="1" applyAlignment="1">
      <alignment horizontal="center" vertical="center"/>
    </xf>
    <xf numFmtId="0" fontId="31" fillId="0" borderId="10" xfId="3" applyFont="1" applyBorder="1" applyAlignment="1">
      <alignment horizontal="center" vertical="center"/>
    </xf>
    <xf numFmtId="0" fontId="31" fillId="0" borderId="0" xfId="3" applyFont="1" applyBorder="1" applyAlignment="1">
      <alignment horizontal="center" vertical="center"/>
    </xf>
    <xf numFmtId="0" fontId="31" fillId="0" borderId="60" xfId="3" applyFont="1" applyBorder="1" applyAlignment="1">
      <alignment horizontal="center" vertical="center"/>
    </xf>
    <xf numFmtId="0" fontId="31" fillId="0" borderId="8" xfId="3" applyFont="1" applyBorder="1" applyAlignment="1">
      <alignment horizontal="center" vertical="center"/>
    </xf>
    <xf numFmtId="0" fontId="27" fillId="0" borderId="10" xfId="3" applyFont="1" applyBorder="1" applyAlignment="1">
      <alignment horizontal="center" vertical="center"/>
    </xf>
    <xf numFmtId="0" fontId="27" fillId="0" borderId="0" xfId="3" applyFont="1" applyBorder="1" applyAlignment="1">
      <alignment horizontal="center" vertical="center"/>
    </xf>
    <xf numFmtId="0" fontId="27" fillId="0" borderId="61" xfId="3" applyFont="1" applyBorder="1" applyAlignment="1">
      <alignment horizontal="center" vertical="center"/>
    </xf>
    <xf numFmtId="0" fontId="27" fillId="0" borderId="6" xfId="3" applyFont="1" applyBorder="1" applyAlignment="1">
      <alignment horizontal="center" vertical="center"/>
    </xf>
    <xf numFmtId="0" fontId="33" fillId="0" borderId="61" xfId="3" applyFont="1" applyBorder="1" applyAlignment="1">
      <alignment vertical="center" shrinkToFit="1"/>
    </xf>
    <xf numFmtId="0" fontId="31" fillId="0" borderId="6" xfId="3" applyFont="1" applyBorder="1" applyAlignment="1">
      <alignment vertical="center" shrinkToFit="1"/>
    </xf>
    <xf numFmtId="0" fontId="27" fillId="0" borderId="0" xfId="3" applyFont="1" applyBorder="1" applyAlignment="1">
      <alignment horizontal="left" vertical="center"/>
    </xf>
    <xf numFmtId="0" fontId="29" fillId="0" borderId="0" xfId="3" applyFont="1" applyBorder="1" applyAlignment="1">
      <alignment horizontal="center" vertical="center"/>
    </xf>
    <xf numFmtId="0" fontId="31" fillId="0" borderId="58" xfId="3" applyFont="1" applyBorder="1" applyAlignment="1">
      <alignment horizontal="center" vertical="center" shrinkToFit="1"/>
    </xf>
    <xf numFmtId="0" fontId="32" fillId="0" borderId="58" xfId="3" applyFont="1" applyBorder="1" applyAlignment="1">
      <alignment horizontal="left" vertical="center" shrinkToFit="1"/>
    </xf>
    <xf numFmtId="0" fontId="31" fillId="0" borderId="57" xfId="3" applyFont="1" applyBorder="1" applyAlignment="1">
      <alignment horizontal="center" vertical="center" wrapText="1"/>
    </xf>
    <xf numFmtId="0" fontId="31" fillId="0" borderId="59" xfId="3" applyFont="1" applyBorder="1" applyAlignment="1">
      <alignment horizontal="center" vertical="center"/>
    </xf>
    <xf numFmtId="0" fontId="31" fillId="0" borderId="56" xfId="3" applyFont="1" applyBorder="1" applyAlignment="1">
      <alignment horizontal="center" vertical="center"/>
    </xf>
    <xf numFmtId="0" fontId="31" fillId="0" borderId="55" xfId="3" applyFont="1" applyBorder="1" applyAlignment="1">
      <alignment horizontal="center" vertical="center"/>
    </xf>
    <xf numFmtId="0" fontId="31" fillId="0" borderId="0" xfId="3" applyFont="1" applyBorder="1" applyAlignment="1">
      <alignment horizontal="left" vertical="center"/>
    </xf>
    <xf numFmtId="0" fontId="32" fillId="0" borderId="0" xfId="3" applyFont="1" applyBorder="1" applyAlignment="1">
      <alignment horizontal="left" vertical="center" shrinkToFit="1"/>
    </xf>
    <xf numFmtId="0" fontId="31" fillId="0" borderId="8" xfId="3" applyFont="1" applyBorder="1" applyAlignment="1">
      <alignment horizontal="center" vertical="center" shrinkToFit="1"/>
    </xf>
    <xf numFmtId="0" fontId="17" fillId="0" borderId="57" xfId="0" applyFont="1" applyFill="1" applyBorder="1" applyAlignment="1" applyProtection="1">
      <alignment horizontal="center" vertical="center" shrinkToFit="1"/>
    </xf>
    <xf numFmtId="0" fontId="17" fillId="0" borderId="58" xfId="0" applyFont="1" applyFill="1" applyBorder="1" applyAlignment="1" applyProtection="1">
      <alignment horizontal="center" vertical="center" shrinkToFit="1"/>
    </xf>
    <xf numFmtId="0" fontId="22" fillId="0" borderId="58" xfId="0" applyFont="1" applyFill="1" applyBorder="1" applyAlignment="1" applyProtection="1">
      <alignment horizontal="center" vertical="center" shrinkToFit="1"/>
    </xf>
    <xf numFmtId="0" fontId="22" fillId="0" borderId="10" xfId="0" applyFont="1" applyFill="1" applyBorder="1" applyAlignment="1" applyProtection="1">
      <alignment horizontal="center" vertical="center" shrinkToFit="1"/>
    </xf>
    <xf numFmtId="0" fontId="22" fillId="0" borderId="0" xfId="0" applyFont="1" applyFill="1" applyBorder="1" applyAlignment="1" applyProtection="1">
      <alignment horizontal="center" vertical="center" shrinkToFit="1"/>
    </xf>
    <xf numFmtId="0" fontId="22" fillId="0" borderId="60" xfId="0" applyFont="1" applyFill="1" applyBorder="1" applyAlignment="1" applyProtection="1">
      <alignment horizontal="center" vertical="center" shrinkToFit="1"/>
    </xf>
    <xf numFmtId="0" fontId="22" fillId="0" borderId="8" xfId="0" applyFont="1" applyFill="1" applyBorder="1" applyAlignment="1" applyProtection="1">
      <alignment horizontal="center" vertical="center" shrinkToFit="1"/>
    </xf>
    <xf numFmtId="0" fontId="6" fillId="0" borderId="8" xfId="0" applyFont="1" applyBorder="1" applyAlignment="1" applyProtection="1">
      <alignment horizontal="left" vertical="center" shrinkToFit="1"/>
    </xf>
    <xf numFmtId="0" fontId="5" fillId="0" borderId="8" xfId="0" applyFont="1" applyBorder="1" applyAlignment="1" applyProtection="1">
      <alignment horizontal="center" vertical="center"/>
    </xf>
    <xf numFmtId="0" fontId="18" fillId="0" borderId="0" xfId="0" applyFont="1" applyBorder="1" applyAlignment="1" applyProtection="1">
      <alignment horizontal="left" vertical="center" wrapText="1" shrinkToFit="1"/>
    </xf>
    <xf numFmtId="0" fontId="4" fillId="0" borderId="0" xfId="0" applyFont="1" applyBorder="1" applyAlignment="1">
      <alignment horizontal="left" vertical="center" wrapText="1" indent="1" shrinkToFit="1"/>
    </xf>
    <xf numFmtId="0" fontId="4" fillId="0" borderId="0" xfId="0" applyFont="1" applyBorder="1" applyAlignment="1" applyProtection="1">
      <alignment horizontal="left" vertical="center" wrapText="1" indent="1" shrinkToFit="1"/>
    </xf>
    <xf numFmtId="0" fontId="4" fillId="0" borderId="20"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5" fillId="0" borderId="20" xfId="0" applyFont="1" applyBorder="1" applyAlignment="1" applyProtection="1">
      <alignment horizontal="center" vertical="center"/>
    </xf>
    <xf numFmtId="0" fontId="5" fillId="0" borderId="2" xfId="0" applyFont="1" applyBorder="1" applyAlignment="1" applyProtection="1">
      <alignment horizontal="center" vertical="center"/>
    </xf>
    <xf numFmtId="0" fontId="36" fillId="0" borderId="1" xfId="0" applyFont="1" applyBorder="1" applyAlignment="1" applyProtection="1">
      <alignment horizontal="center" vertical="center" shrinkToFit="1"/>
    </xf>
    <xf numFmtId="0" fontId="22" fillId="0" borderId="1" xfId="0" applyFont="1" applyFill="1" applyBorder="1" applyAlignment="1" applyProtection="1">
      <alignment horizontal="center" vertical="center" wrapText="1"/>
    </xf>
    <xf numFmtId="0" fontId="4" fillId="0" borderId="1" xfId="0" applyFont="1" applyBorder="1" applyAlignment="1" applyProtection="1">
      <alignment horizontal="center" vertical="center" wrapText="1"/>
    </xf>
    <xf numFmtId="0" fontId="35" fillId="0" borderId="1" xfId="0" applyNumberFormat="1" applyFont="1" applyBorder="1" applyAlignment="1" applyProtection="1">
      <alignment horizontal="center" vertical="center" wrapText="1" shrinkToFit="1"/>
    </xf>
    <xf numFmtId="0" fontId="36" fillId="0" borderId="1" xfId="0" applyNumberFormat="1" applyFont="1" applyBorder="1" applyAlignment="1" applyProtection="1">
      <alignment horizontal="center" vertical="center" wrapText="1" shrinkToFit="1"/>
    </xf>
    <xf numFmtId="0" fontId="5" fillId="4" borderId="9" xfId="0" applyFont="1" applyFill="1" applyBorder="1" applyAlignment="1" applyProtection="1">
      <alignment horizontal="center" vertical="center" wrapText="1" shrinkToFit="1"/>
    </xf>
    <xf numFmtId="0" fontId="5" fillId="4" borderId="98" xfId="0" applyFont="1" applyFill="1" applyBorder="1" applyAlignment="1" applyProtection="1">
      <alignment horizontal="center" vertical="center" shrinkToFit="1"/>
    </xf>
    <xf numFmtId="0" fontId="5" fillId="4" borderId="29" xfId="0" applyFont="1" applyFill="1" applyBorder="1" applyAlignment="1" applyProtection="1">
      <alignment horizontal="center" vertical="center" wrapText="1" shrinkToFit="1"/>
    </xf>
    <xf numFmtId="0" fontId="5" fillId="4" borderId="99" xfId="0" applyFont="1" applyFill="1" applyBorder="1" applyAlignment="1" applyProtection="1">
      <alignment horizontal="center" vertical="center" shrinkToFit="1"/>
    </xf>
    <xf numFmtId="0" fontId="10" fillId="4" borderId="50" xfId="0" applyFont="1" applyFill="1" applyBorder="1" applyAlignment="1" applyProtection="1">
      <alignment horizontal="center" vertical="center" wrapText="1"/>
    </xf>
    <xf numFmtId="0" fontId="10" fillId="4" borderId="46" xfId="0" applyFont="1" applyFill="1" applyBorder="1" applyAlignment="1" applyProtection="1">
      <alignment horizontal="center" vertical="center" wrapText="1"/>
    </xf>
    <xf numFmtId="0" fontId="10" fillId="4" borderId="88" xfId="0" applyFont="1" applyFill="1" applyBorder="1" applyAlignment="1" applyProtection="1">
      <alignment horizontal="center" vertical="center" wrapText="1"/>
    </xf>
    <xf numFmtId="0" fontId="4" fillId="0" borderId="54" xfId="0" applyFont="1" applyBorder="1" applyAlignment="1" applyProtection="1">
      <alignment horizontal="left" vertical="center" wrapText="1" indent="1" shrinkToFit="1"/>
    </xf>
    <xf numFmtId="0" fontId="6" fillId="0" borderId="8" xfId="0" applyFont="1" applyBorder="1" applyAlignment="1" applyProtection="1">
      <alignment horizontal="left" vertical="center" wrapText="1" shrinkToFit="1"/>
    </xf>
    <xf numFmtId="0" fontId="10" fillId="4" borderId="87" xfId="0" applyFont="1" applyFill="1" applyBorder="1" applyAlignment="1" applyProtection="1">
      <alignment horizontal="center" vertical="center" shrinkToFit="1"/>
    </xf>
    <xf numFmtId="0" fontId="10" fillId="4" borderId="85" xfId="0" applyFont="1" applyFill="1" applyBorder="1" applyAlignment="1" applyProtection="1">
      <alignment horizontal="center" vertical="center" shrinkToFit="1"/>
    </xf>
    <xf numFmtId="0" fontId="10" fillId="4" borderId="86" xfId="0" applyFont="1" applyFill="1" applyBorder="1" applyAlignment="1" applyProtection="1">
      <alignment horizontal="center" vertical="center" shrinkToFit="1"/>
    </xf>
    <xf numFmtId="0" fontId="10" fillId="4" borderId="84" xfId="0" applyFont="1" applyFill="1" applyBorder="1" applyAlignment="1" applyProtection="1">
      <alignment horizontal="center" vertical="center" wrapText="1" shrinkToFit="1"/>
    </xf>
    <xf numFmtId="0" fontId="10" fillId="4" borderId="85" xfId="0" applyFont="1" applyFill="1" applyBorder="1" applyAlignment="1" applyProtection="1">
      <alignment horizontal="center" vertical="center" wrapText="1" shrinkToFit="1"/>
    </xf>
    <xf numFmtId="0" fontId="10" fillId="4" borderId="86" xfId="0" applyFont="1" applyFill="1" applyBorder="1" applyAlignment="1" applyProtection="1">
      <alignment horizontal="center" vertical="center" wrapText="1" shrinkToFit="1"/>
    </xf>
    <xf numFmtId="0" fontId="36" fillId="4" borderId="45" xfId="0" applyFont="1" applyFill="1" applyBorder="1" applyAlignment="1" applyProtection="1">
      <alignment horizontal="center" vertical="center" wrapText="1" shrinkToFit="1"/>
    </xf>
    <xf numFmtId="0" fontId="36" fillId="4" borderId="42" xfId="0" applyFont="1" applyFill="1" applyBorder="1" applyAlignment="1" applyProtection="1">
      <alignment horizontal="center" vertical="center" wrapText="1" shrinkToFit="1"/>
    </xf>
    <xf numFmtId="0" fontId="4" fillId="0" borderId="1" xfId="0" applyFont="1" applyBorder="1" applyAlignment="1" applyProtection="1">
      <alignment horizontal="center" vertical="center"/>
    </xf>
    <xf numFmtId="0" fontId="17" fillId="0" borderId="20" xfId="0" applyFont="1" applyBorder="1" applyAlignment="1">
      <alignment horizontal="center" vertical="center"/>
    </xf>
    <xf numFmtId="0" fontId="17" fillId="0" borderId="24" xfId="0" applyFont="1" applyBorder="1" applyAlignment="1">
      <alignment horizontal="center" vertical="center"/>
    </xf>
    <xf numFmtId="0" fontId="17" fillId="0" borderId="33" xfId="0" applyFont="1" applyBorder="1" applyAlignment="1">
      <alignment horizontal="center" vertical="center"/>
    </xf>
    <xf numFmtId="0" fontId="17" fillId="0" borderId="66" xfId="0" applyFont="1" applyBorder="1" applyAlignment="1">
      <alignment horizontal="center" vertical="center"/>
    </xf>
    <xf numFmtId="0" fontId="17" fillId="0" borderId="1" xfId="0" applyFont="1" applyBorder="1" applyAlignment="1">
      <alignment horizontal="center" vertical="center"/>
    </xf>
    <xf numFmtId="0" fontId="17" fillId="0" borderId="4" xfId="0" applyFont="1" applyBorder="1" applyAlignment="1">
      <alignment horizontal="center" vertical="center"/>
    </xf>
    <xf numFmtId="0" fontId="17" fillId="0" borderId="64" xfId="0" applyFont="1" applyBorder="1" applyAlignment="1">
      <alignment horizontal="center" vertical="center" wrapText="1" shrinkToFit="1"/>
    </xf>
    <xf numFmtId="0" fontId="17" fillId="0" borderId="65" xfId="0" applyFont="1" applyBorder="1" applyAlignment="1">
      <alignment horizontal="center" vertical="center" wrapText="1" shrinkToFit="1"/>
    </xf>
    <xf numFmtId="0" fontId="10" fillId="3" borderId="19" xfId="0" applyFont="1" applyFill="1" applyBorder="1" applyAlignment="1">
      <alignment horizontal="center" vertical="center" wrapText="1"/>
    </xf>
    <xf numFmtId="0" fontId="10" fillId="3" borderId="20" xfId="0" applyFont="1" applyFill="1" applyBorder="1" applyAlignment="1">
      <alignment horizontal="center" vertical="center" wrapText="1"/>
    </xf>
    <xf numFmtId="0" fontId="10" fillId="3" borderId="32" xfId="0" applyFont="1" applyFill="1" applyBorder="1" applyAlignment="1">
      <alignment horizontal="center" vertical="center" wrapText="1"/>
    </xf>
    <xf numFmtId="0" fontId="10" fillId="3" borderId="33" xfId="0" applyFont="1" applyFill="1" applyBorder="1" applyAlignment="1">
      <alignment horizontal="center" vertical="center" wrapText="1"/>
    </xf>
    <xf numFmtId="0" fontId="10" fillId="3" borderId="15"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13" xfId="0" applyFont="1" applyFill="1" applyBorder="1" applyAlignment="1">
      <alignment horizontal="center" vertical="center"/>
    </xf>
    <xf numFmtId="0" fontId="10" fillId="3" borderId="14" xfId="0" applyFont="1" applyFill="1" applyBorder="1" applyAlignment="1">
      <alignment horizontal="center" vertical="center"/>
    </xf>
    <xf numFmtId="0" fontId="10" fillId="3" borderId="63" xfId="0" applyFont="1" applyFill="1" applyBorder="1" applyAlignment="1">
      <alignment horizontal="center" vertical="center" wrapText="1"/>
    </xf>
    <xf numFmtId="0" fontId="10" fillId="3" borderId="64" xfId="0" applyFont="1" applyFill="1" applyBorder="1" applyAlignment="1">
      <alignment horizontal="center" vertical="center" wrapText="1"/>
    </xf>
    <xf numFmtId="0" fontId="10" fillId="3" borderId="11" xfId="0" applyFont="1" applyFill="1" applyBorder="1" applyAlignment="1">
      <alignment horizontal="center" vertical="center"/>
    </xf>
    <xf numFmtId="0" fontId="16" fillId="3" borderId="16" xfId="0" applyFont="1" applyFill="1" applyBorder="1" applyAlignment="1">
      <alignment horizontal="center" vertical="center" shrinkToFit="1"/>
    </xf>
    <xf numFmtId="0" fontId="16" fillId="3" borderId="3" xfId="0" applyFont="1" applyFill="1" applyBorder="1" applyAlignment="1">
      <alignment horizontal="center" vertical="center" shrinkToFit="1"/>
    </xf>
    <xf numFmtId="0" fontId="10" fillId="3" borderId="7" xfId="0" applyFont="1" applyFill="1" applyBorder="1" applyAlignment="1">
      <alignment horizontal="center" vertical="center" shrinkToFit="1"/>
    </xf>
    <xf numFmtId="0" fontId="10" fillId="3" borderId="2" xfId="0" applyFont="1" applyFill="1" applyBorder="1" applyAlignment="1">
      <alignment horizontal="center" vertical="center" shrinkToFit="1"/>
    </xf>
    <xf numFmtId="0" fontId="10" fillId="3" borderId="15" xfId="0" applyFont="1" applyFill="1" applyBorder="1" applyAlignment="1">
      <alignment horizontal="center" vertical="center" shrinkToFit="1"/>
    </xf>
    <xf numFmtId="0" fontId="10" fillId="3" borderId="1" xfId="0" applyFont="1" applyFill="1" applyBorder="1" applyAlignment="1">
      <alignment horizontal="center" vertical="center" shrinkToFit="1"/>
    </xf>
    <xf numFmtId="0" fontId="10" fillId="3" borderId="11" xfId="0" applyFont="1" applyFill="1" applyBorder="1" applyAlignment="1">
      <alignment horizontal="center" vertical="center" shrinkToFit="1"/>
    </xf>
    <xf numFmtId="0" fontId="10" fillId="3" borderId="13" xfId="0" applyFont="1" applyFill="1" applyBorder="1" applyAlignment="1">
      <alignment horizontal="center" vertical="center" shrinkToFit="1"/>
    </xf>
    <xf numFmtId="0" fontId="11" fillId="0" borderId="0" xfId="0" applyFont="1" applyAlignment="1">
      <alignment horizontal="center" vertical="center" shrinkToFit="1"/>
    </xf>
    <xf numFmtId="0" fontId="9" fillId="0" borderId="8" xfId="0" applyFont="1" applyBorder="1" applyAlignment="1">
      <alignment horizontal="center" vertical="center"/>
    </xf>
    <xf numFmtId="0" fontId="9" fillId="0" borderId="8" xfId="0" applyFont="1" applyBorder="1" applyAlignment="1">
      <alignment horizontal="left" vertical="center" shrinkToFit="1"/>
    </xf>
  </cellXfs>
  <cellStyles count="12">
    <cellStyle name="STYL0 - ｽﾀｲﾙ1" xfId="4"/>
    <cellStyle name="STYL1 - ｽﾀｲﾙ2" xfId="5"/>
    <cellStyle name="STYL2 - ｽﾀｲﾙ3" xfId="6"/>
    <cellStyle name="STYL3 - ｽﾀｲﾙ4" xfId="7"/>
    <cellStyle name="STYL4 - ｽﾀｲﾙ5" xfId="8"/>
    <cellStyle name="STYL5 - ｽﾀｲﾙ6" xfId="9"/>
    <cellStyle name="STYL6 - ｽﾀｲﾙ7" xfId="10"/>
    <cellStyle name="STYL7 - ｽﾀｲﾙ8" xfId="11"/>
    <cellStyle name="通貨 2" xfId="2"/>
    <cellStyle name="標準" xfId="0" builtinId="0"/>
    <cellStyle name="標準 2" xfId="1"/>
    <cellStyle name="標準 3" xfId="3"/>
  </cellStyles>
  <dxfs count="56">
    <dxf>
      <font>
        <color theme="1"/>
      </font>
      <fill>
        <patternFill patternType="solid">
          <bgColor theme="0" tint="-0.34998626667073579"/>
        </patternFill>
      </fill>
    </dxf>
    <dxf>
      <font>
        <strike/>
        <color rgb="FFFF0000"/>
      </font>
      <fill>
        <patternFill>
          <bgColor rgb="FFFFFF00"/>
        </patternFill>
      </fill>
    </dxf>
    <dxf>
      <font>
        <b/>
        <i val="0"/>
        <color rgb="FFFF0000"/>
      </font>
      <fill>
        <patternFill patternType="gray0625">
          <fgColor rgb="FFFF0000"/>
          <bgColor rgb="FFFFFF00"/>
        </patternFill>
      </fill>
    </dxf>
    <dxf>
      <font>
        <b/>
        <i val="0"/>
        <color rgb="FF0070C0"/>
      </font>
      <fill>
        <patternFill>
          <bgColor rgb="FFFFFF00"/>
        </patternFill>
      </fill>
    </dxf>
    <dxf>
      <font>
        <color rgb="FFFF0000"/>
      </font>
      <fill>
        <patternFill>
          <bgColor rgb="FFFFFF00"/>
        </patternFill>
      </fill>
    </dxf>
    <dxf>
      <font>
        <color rgb="FFC00000"/>
      </font>
      <fill>
        <patternFill patternType="gray0625">
          <fgColor rgb="FF92D050"/>
        </patternFill>
      </fill>
    </dxf>
    <dxf>
      <font>
        <b/>
        <i val="0"/>
        <u/>
        <color rgb="FFFF0000"/>
      </font>
      <fill>
        <patternFill patternType="lightUp">
          <fgColor rgb="FFFFC000"/>
        </patternFill>
      </fill>
    </dxf>
    <dxf>
      <font>
        <color auto="1"/>
      </font>
      <fill>
        <patternFill>
          <bgColor rgb="FFFFFF00"/>
        </patternFill>
      </fill>
    </dxf>
    <dxf>
      <font>
        <color auto="1"/>
      </font>
      <fill>
        <patternFill>
          <bgColor rgb="FFFFFF00"/>
        </patternFill>
      </fill>
    </dxf>
    <dxf>
      <font>
        <color theme="0" tint="-0.34998626667073579"/>
      </font>
    </dxf>
    <dxf>
      <font>
        <b/>
        <i val="0"/>
        <strike/>
        <color rgb="FFFF0000"/>
      </font>
    </dxf>
    <dxf>
      <fill>
        <patternFill>
          <bgColor theme="8" tint="0.79998168889431442"/>
        </patternFill>
      </fill>
    </dxf>
    <dxf>
      <fill>
        <patternFill>
          <bgColor theme="5" tint="0.79998168889431442"/>
        </patternFill>
      </fill>
    </dxf>
    <dxf>
      <font>
        <color rgb="FFFF0000"/>
      </font>
      <fill>
        <patternFill>
          <bgColor rgb="FFFFFF00"/>
        </patternFill>
      </fill>
    </dxf>
    <dxf>
      <font>
        <color rgb="FFFF0000"/>
      </font>
      <fill>
        <patternFill>
          <bgColor rgb="FFFFC000"/>
        </patternFill>
      </fill>
    </dxf>
    <dxf>
      <font>
        <color theme="1"/>
      </font>
      <fill>
        <patternFill patternType="solid">
          <bgColor theme="0" tint="-0.34998626667073579"/>
        </patternFill>
      </fill>
    </dxf>
    <dxf>
      <border>
        <bottom style="hair">
          <color auto="1"/>
        </bottom>
        <vertical/>
        <horizontal/>
      </border>
    </dxf>
    <dxf>
      <fill>
        <patternFill>
          <bgColor theme="8" tint="0.79998168889431442"/>
        </patternFill>
      </fill>
    </dxf>
    <dxf>
      <fill>
        <patternFill>
          <bgColor theme="5" tint="0.79998168889431442"/>
        </patternFill>
      </fill>
    </dxf>
    <dxf>
      <font>
        <b/>
        <i val="0"/>
        <color rgb="FF0070C0"/>
      </font>
      <fill>
        <patternFill>
          <bgColor theme="8" tint="0.79998168889431442"/>
        </patternFill>
      </fill>
    </dxf>
    <dxf>
      <font>
        <b/>
        <i val="0"/>
        <color rgb="FFFF0000"/>
      </font>
      <fill>
        <patternFill>
          <bgColor theme="5" tint="0.79998168889431442"/>
        </patternFill>
      </fill>
    </dxf>
    <dxf>
      <border>
        <bottom style="hair">
          <color auto="1"/>
        </bottom>
        <vertical/>
        <horizontal/>
      </border>
    </dxf>
    <dxf>
      <font>
        <b/>
        <i val="0"/>
        <color rgb="FF0070C0"/>
      </font>
      <fill>
        <patternFill patternType="none">
          <bgColor auto="1"/>
        </patternFill>
      </fill>
    </dxf>
    <dxf>
      <font>
        <color rgb="FF009600"/>
      </font>
      <fill>
        <patternFill patternType="none">
          <bgColor auto="1"/>
        </patternFill>
      </fill>
    </dxf>
    <dxf>
      <font>
        <b val="0"/>
        <i val="0"/>
        <color rgb="FF006600"/>
      </font>
      <fill>
        <patternFill>
          <bgColor rgb="FF93FF93"/>
        </patternFill>
      </fill>
    </dxf>
    <dxf>
      <font>
        <b/>
        <i val="0"/>
        <color rgb="FF0070C0"/>
      </font>
      <fill>
        <patternFill>
          <bgColor theme="8" tint="0.79998168889431442"/>
        </patternFill>
      </fill>
    </dxf>
    <dxf>
      <font>
        <b/>
        <i val="0"/>
        <color rgb="FFFF0000"/>
      </font>
      <fill>
        <patternFill>
          <bgColor theme="5" tint="0.79998168889431442"/>
        </patternFill>
      </fill>
    </dxf>
    <dxf>
      <font>
        <b/>
        <i val="0"/>
        <strike/>
        <color theme="0"/>
      </font>
      <fill>
        <patternFill>
          <bgColor rgb="FFFF0000"/>
        </patternFill>
      </fill>
    </dxf>
    <dxf>
      <font>
        <color theme="1"/>
      </font>
      <fill>
        <patternFill patternType="solid">
          <bgColor theme="0" tint="-0.34998626667073579"/>
        </patternFill>
      </fill>
    </dxf>
    <dxf>
      <font>
        <strike/>
        <color rgb="FFFF0000"/>
      </font>
      <fill>
        <patternFill>
          <bgColor rgb="FFFFFF00"/>
        </patternFill>
      </fill>
    </dxf>
    <dxf>
      <font>
        <b/>
        <i val="0"/>
        <color rgb="FFFF0000"/>
      </font>
      <fill>
        <patternFill patternType="gray0625">
          <fgColor rgb="FFFF0000"/>
          <bgColor rgb="FFFFFF00"/>
        </patternFill>
      </fill>
    </dxf>
    <dxf>
      <font>
        <b/>
        <i val="0"/>
        <color rgb="FF0070C0"/>
      </font>
      <fill>
        <patternFill>
          <bgColor rgb="FFFFFF00"/>
        </patternFill>
      </fill>
    </dxf>
    <dxf>
      <font>
        <color rgb="FFFF0000"/>
      </font>
      <fill>
        <patternFill>
          <bgColor rgb="FFFFFF00"/>
        </patternFill>
      </fill>
    </dxf>
    <dxf>
      <font>
        <color rgb="FFC00000"/>
      </font>
      <fill>
        <patternFill patternType="gray0625">
          <fgColor rgb="FF92D050"/>
        </patternFill>
      </fill>
    </dxf>
    <dxf>
      <font>
        <b/>
        <i val="0"/>
        <u/>
        <color rgb="FFFF0000"/>
      </font>
      <fill>
        <patternFill patternType="lightUp">
          <fgColor rgb="FFFFC000"/>
        </patternFill>
      </fill>
    </dxf>
    <dxf>
      <font>
        <color auto="1"/>
      </font>
      <fill>
        <patternFill>
          <bgColor rgb="FFFFFF00"/>
        </patternFill>
      </fill>
    </dxf>
    <dxf>
      <font>
        <color auto="1"/>
      </font>
      <fill>
        <patternFill>
          <bgColor rgb="FFFFFF00"/>
        </patternFill>
      </fill>
    </dxf>
    <dxf>
      <font>
        <color theme="0" tint="-0.34998626667073579"/>
      </font>
    </dxf>
    <dxf>
      <font>
        <b/>
        <i val="0"/>
        <strike/>
        <color rgb="FFFF0000"/>
      </font>
    </dxf>
    <dxf>
      <fill>
        <patternFill>
          <bgColor theme="8" tint="0.79998168889431442"/>
        </patternFill>
      </fill>
    </dxf>
    <dxf>
      <fill>
        <patternFill>
          <bgColor theme="5" tint="0.79998168889431442"/>
        </patternFill>
      </fill>
    </dxf>
    <dxf>
      <font>
        <color rgb="FFFF0000"/>
      </font>
      <fill>
        <patternFill>
          <bgColor rgb="FFFFFF00"/>
        </patternFill>
      </fill>
    </dxf>
    <dxf>
      <font>
        <color rgb="FFFF0000"/>
      </font>
      <fill>
        <patternFill>
          <bgColor rgb="FFFFC000"/>
        </patternFill>
      </fill>
    </dxf>
    <dxf>
      <font>
        <color theme="1"/>
      </font>
      <fill>
        <patternFill patternType="solid">
          <bgColor theme="0" tint="-0.34998626667073579"/>
        </patternFill>
      </fill>
    </dxf>
    <dxf>
      <border>
        <bottom style="hair">
          <color auto="1"/>
        </bottom>
        <vertical/>
        <horizontal/>
      </border>
    </dxf>
    <dxf>
      <fill>
        <patternFill>
          <bgColor theme="8" tint="0.79998168889431442"/>
        </patternFill>
      </fill>
    </dxf>
    <dxf>
      <fill>
        <patternFill>
          <bgColor theme="5" tint="0.79998168889431442"/>
        </patternFill>
      </fill>
    </dxf>
    <dxf>
      <font>
        <b/>
        <i val="0"/>
        <color rgb="FF0070C0"/>
      </font>
      <fill>
        <patternFill>
          <bgColor theme="8" tint="0.79998168889431442"/>
        </patternFill>
      </fill>
    </dxf>
    <dxf>
      <font>
        <b/>
        <i val="0"/>
        <color rgb="FFFF0000"/>
      </font>
      <fill>
        <patternFill>
          <bgColor theme="5" tint="0.79998168889431442"/>
        </patternFill>
      </fill>
    </dxf>
    <dxf>
      <border>
        <bottom style="hair">
          <color auto="1"/>
        </bottom>
        <vertical/>
        <horizontal/>
      </border>
    </dxf>
    <dxf>
      <font>
        <b/>
        <i val="0"/>
        <color rgb="FF0070C0"/>
      </font>
      <fill>
        <patternFill patternType="none">
          <bgColor auto="1"/>
        </patternFill>
      </fill>
    </dxf>
    <dxf>
      <font>
        <color rgb="FF009600"/>
      </font>
      <fill>
        <patternFill patternType="none">
          <bgColor auto="1"/>
        </patternFill>
      </fill>
    </dxf>
    <dxf>
      <font>
        <b val="0"/>
        <i val="0"/>
        <color rgb="FF006600"/>
      </font>
      <fill>
        <patternFill>
          <bgColor rgb="FF93FF93"/>
        </patternFill>
      </fill>
    </dxf>
    <dxf>
      <font>
        <b/>
        <i val="0"/>
        <color rgb="FF0070C0"/>
      </font>
      <fill>
        <patternFill>
          <bgColor theme="8" tint="0.79998168889431442"/>
        </patternFill>
      </fill>
    </dxf>
    <dxf>
      <font>
        <b/>
        <i val="0"/>
        <color rgb="FFFF0000"/>
      </font>
      <fill>
        <patternFill>
          <bgColor theme="5" tint="0.79998168889431442"/>
        </patternFill>
      </fill>
    </dxf>
    <dxf>
      <font>
        <b/>
        <i val="0"/>
        <strike/>
        <color theme="0"/>
      </font>
      <fill>
        <patternFill>
          <bgColor rgb="FFFF0000"/>
        </patternFill>
      </fill>
    </dxf>
  </dxfs>
  <tableStyles count="0" defaultTableStyle="TableStyleMedium2" defaultPivotStyle="PivotStyleLight16"/>
  <colors>
    <mruColors>
      <color rgb="FFFFFF9B"/>
      <color rgb="FFFFFFCD"/>
      <color rgb="FFFFFF66"/>
      <color rgb="FFFFFF71"/>
      <color rgb="FF006100"/>
      <color rgb="FF009600"/>
      <color rgb="FF85FF85"/>
      <color rgb="FF6DFF6D"/>
      <color rgb="FF00FF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10</xdr:col>
      <xdr:colOff>108856</xdr:colOff>
      <xdr:row>2</xdr:row>
      <xdr:rowOff>163285</xdr:rowOff>
    </xdr:from>
    <xdr:to>
      <xdr:col>19</xdr:col>
      <xdr:colOff>204107</xdr:colOff>
      <xdr:row>8</xdr:row>
      <xdr:rowOff>272143</xdr:rowOff>
    </xdr:to>
    <xdr:sp macro="" textlink="">
      <xdr:nvSpPr>
        <xdr:cNvPr id="2" name="角丸四角形 1"/>
        <xdr:cNvSpPr/>
      </xdr:nvSpPr>
      <xdr:spPr>
        <a:xfrm>
          <a:off x="9786256" y="449035"/>
          <a:ext cx="6267451" cy="1823358"/>
        </a:xfrm>
        <a:prstGeom prst="roundRect">
          <a:avLst/>
        </a:prstGeom>
        <a:ln w="38100"/>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kumimoji="1" lang="ja-JP" altLang="en-US" sz="2300">
              <a:solidFill>
                <a:srgbClr val="002060"/>
              </a:solidFill>
            </a:rPr>
            <a:t>　本シートでの「年月日」の入力は、</a:t>
          </a:r>
          <a:endParaRPr kumimoji="1" lang="en-US" altLang="ja-JP" sz="2300">
            <a:solidFill>
              <a:srgbClr val="002060"/>
            </a:solidFill>
          </a:endParaRPr>
        </a:p>
        <a:p>
          <a:pPr algn="ctr"/>
          <a:r>
            <a:rPr kumimoji="1" lang="en-US" altLang="ja-JP" sz="2300">
              <a:solidFill>
                <a:srgbClr val="002060"/>
              </a:solidFill>
            </a:rPr>
            <a:t>2018/10/15</a:t>
          </a:r>
          <a:r>
            <a:rPr kumimoji="1" lang="ja-JP" altLang="en-US" sz="2300">
              <a:solidFill>
                <a:srgbClr val="002060"/>
              </a:solidFill>
            </a:rPr>
            <a:t>のように、「西暦」、「月」及び「日」を</a:t>
          </a:r>
          <a:endParaRPr kumimoji="1" lang="en-US" altLang="ja-JP" sz="2300">
            <a:solidFill>
              <a:srgbClr val="002060"/>
            </a:solidFill>
          </a:endParaRPr>
        </a:p>
        <a:p>
          <a:pPr algn="ctr"/>
          <a:r>
            <a:rPr kumimoji="1" lang="ja-JP" altLang="en-US" sz="2300">
              <a:solidFill>
                <a:srgbClr val="002060"/>
              </a:solidFill>
            </a:rPr>
            <a:t>「スラッシュ」で区切って入力してください。</a:t>
          </a:r>
          <a:endParaRPr kumimoji="1" lang="en-US" altLang="ja-JP" sz="2300">
            <a:solidFill>
              <a:srgbClr val="00206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108856</xdr:colOff>
      <xdr:row>2</xdr:row>
      <xdr:rowOff>163285</xdr:rowOff>
    </xdr:from>
    <xdr:to>
      <xdr:col>19</xdr:col>
      <xdr:colOff>204107</xdr:colOff>
      <xdr:row>8</xdr:row>
      <xdr:rowOff>272143</xdr:rowOff>
    </xdr:to>
    <xdr:sp macro="" textlink="">
      <xdr:nvSpPr>
        <xdr:cNvPr id="2" name="角丸四角形 1"/>
        <xdr:cNvSpPr/>
      </xdr:nvSpPr>
      <xdr:spPr>
        <a:xfrm>
          <a:off x="9786256" y="810985"/>
          <a:ext cx="6267451" cy="1823358"/>
        </a:xfrm>
        <a:prstGeom prst="roundRect">
          <a:avLst/>
        </a:prstGeom>
        <a:ln w="38100"/>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kumimoji="1" lang="ja-JP" altLang="en-US" sz="2300">
              <a:solidFill>
                <a:srgbClr val="002060"/>
              </a:solidFill>
            </a:rPr>
            <a:t>　本シートでの「年月日」の入力は、</a:t>
          </a:r>
          <a:endParaRPr kumimoji="1" lang="en-US" altLang="ja-JP" sz="2300">
            <a:solidFill>
              <a:srgbClr val="002060"/>
            </a:solidFill>
          </a:endParaRPr>
        </a:p>
        <a:p>
          <a:pPr algn="ctr"/>
          <a:r>
            <a:rPr kumimoji="1" lang="en-US" altLang="ja-JP" sz="2300">
              <a:solidFill>
                <a:srgbClr val="002060"/>
              </a:solidFill>
            </a:rPr>
            <a:t>2018/10/15</a:t>
          </a:r>
          <a:r>
            <a:rPr kumimoji="1" lang="ja-JP" altLang="en-US" sz="2300">
              <a:solidFill>
                <a:srgbClr val="002060"/>
              </a:solidFill>
            </a:rPr>
            <a:t>のように、「西暦」、「月」及び「日」を</a:t>
          </a:r>
          <a:endParaRPr kumimoji="1" lang="en-US" altLang="ja-JP" sz="2300">
            <a:solidFill>
              <a:srgbClr val="002060"/>
            </a:solidFill>
          </a:endParaRPr>
        </a:p>
        <a:p>
          <a:pPr algn="ctr"/>
          <a:r>
            <a:rPr kumimoji="1" lang="ja-JP" altLang="en-US" sz="2300">
              <a:solidFill>
                <a:srgbClr val="002060"/>
              </a:solidFill>
            </a:rPr>
            <a:t>「スラッシュ」で区切って入力してください。</a:t>
          </a:r>
          <a:endParaRPr kumimoji="1" lang="en-US" altLang="ja-JP" sz="2300">
            <a:solidFill>
              <a:srgbClr val="00206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66"/>
  <sheetViews>
    <sheetView view="pageBreakPreview" topLeftCell="A10" zoomScale="70" zoomScaleNormal="70" zoomScaleSheetLayoutView="70" workbookViewId="0">
      <selection activeCell="E10" sqref="E10:J10"/>
    </sheetView>
  </sheetViews>
  <sheetFormatPr defaultRowHeight="23.1" customHeight="1" outlineLevelRow="1" x14ac:dyDescent="0.15"/>
  <cols>
    <col min="1" max="1" width="9" style="16"/>
    <col min="2" max="2" width="5.625" style="17" customWidth="1"/>
    <col min="3" max="3" width="13.625" style="17" hidden="1" customWidth="1"/>
    <col min="4" max="4" width="30.625" style="17" customWidth="1"/>
    <col min="5" max="10" width="13.625" style="17" customWidth="1"/>
    <col min="11" max="22" width="9" style="17"/>
    <col min="23" max="23" width="0" style="17" hidden="1" customWidth="1"/>
    <col min="24" max="16384" width="9" style="17"/>
  </cols>
  <sheetData>
    <row r="1" spans="1:23" ht="29.1" customHeight="1" x14ac:dyDescent="0.15">
      <c r="A1" s="239" t="s">
        <v>109</v>
      </c>
      <c r="B1" s="240"/>
      <c r="C1" s="240"/>
      <c r="D1" s="240"/>
      <c r="E1" s="240"/>
      <c r="F1" s="240"/>
      <c r="G1" s="240"/>
      <c r="H1" s="240"/>
      <c r="I1" s="240"/>
      <c r="J1" s="240"/>
      <c r="K1" s="241" t="s">
        <v>58</v>
      </c>
    </row>
    <row r="2" spans="1:23" ht="23.1" customHeight="1" x14ac:dyDescent="0.15">
      <c r="A2" s="241"/>
      <c r="B2" s="252" t="s">
        <v>42</v>
      </c>
      <c r="C2" s="252"/>
      <c r="D2" s="252"/>
      <c r="E2" s="252"/>
      <c r="F2" s="252"/>
      <c r="G2" s="252"/>
      <c r="H2" s="252"/>
      <c r="I2" s="252"/>
      <c r="J2" s="252"/>
      <c r="K2" s="241"/>
    </row>
    <row r="3" spans="1:23" ht="23.1" customHeight="1" thickBot="1" x14ac:dyDescent="0.2">
      <c r="A3" s="241"/>
      <c r="B3" s="252"/>
      <c r="C3" s="252"/>
      <c r="D3" s="252"/>
      <c r="E3" s="252"/>
      <c r="F3" s="252"/>
      <c r="G3" s="252"/>
      <c r="H3" s="252"/>
      <c r="I3" s="252"/>
      <c r="J3" s="252"/>
    </row>
    <row r="4" spans="1:23" ht="23.1" customHeight="1" thickBot="1" x14ac:dyDescent="0.2">
      <c r="B4" s="18" t="s">
        <v>7</v>
      </c>
      <c r="C4" s="19"/>
      <c r="D4" s="76" t="s">
        <v>4</v>
      </c>
      <c r="E4" s="253" t="s">
        <v>44</v>
      </c>
      <c r="F4" s="253"/>
      <c r="G4" s="253"/>
      <c r="H4" s="253"/>
      <c r="I4" s="253"/>
      <c r="J4" s="254"/>
    </row>
    <row r="5" spans="1:23" s="23" customFormat="1" ht="23.1" customHeight="1" thickTop="1" x14ac:dyDescent="0.15">
      <c r="A5" s="20" t="s">
        <v>18</v>
      </c>
      <c r="B5" s="21">
        <v>1</v>
      </c>
      <c r="C5" s="22"/>
      <c r="D5" s="22" t="s">
        <v>1</v>
      </c>
      <c r="E5" s="255" t="s">
        <v>121</v>
      </c>
      <c r="F5" s="256"/>
      <c r="G5" s="256"/>
      <c r="H5" s="256"/>
      <c r="I5" s="256"/>
      <c r="J5" s="257"/>
    </row>
    <row r="6" spans="1:23" s="23" customFormat="1" ht="23.1" customHeight="1" x14ac:dyDescent="0.15">
      <c r="A6" s="20" t="s">
        <v>18</v>
      </c>
      <c r="B6" s="24">
        <v>2</v>
      </c>
      <c r="C6" s="25"/>
      <c r="D6" s="25" t="s">
        <v>8</v>
      </c>
      <c r="E6" s="258" t="s">
        <v>122</v>
      </c>
      <c r="F6" s="259"/>
      <c r="G6" s="259"/>
      <c r="H6" s="259"/>
      <c r="I6" s="259"/>
      <c r="J6" s="260"/>
      <c r="W6" s="23" t="s">
        <v>53</v>
      </c>
    </row>
    <row r="7" spans="1:23" s="23" customFormat="1" ht="23.1" customHeight="1" x14ac:dyDescent="0.15">
      <c r="A7" s="20" t="s">
        <v>18</v>
      </c>
      <c r="B7" s="24">
        <v>3</v>
      </c>
      <c r="C7" s="25"/>
      <c r="D7" s="25" t="s">
        <v>17</v>
      </c>
      <c r="E7" s="261" t="s">
        <v>106</v>
      </c>
      <c r="F7" s="261"/>
      <c r="G7" s="261"/>
      <c r="H7" s="261"/>
      <c r="I7" s="261"/>
      <c r="J7" s="262"/>
      <c r="W7" s="23" t="s">
        <v>54</v>
      </c>
    </row>
    <row r="8" spans="1:23" s="23" customFormat="1" ht="23.1" customHeight="1" x14ac:dyDescent="0.15">
      <c r="A8" s="20" t="s">
        <v>18</v>
      </c>
      <c r="B8" s="24">
        <v>4</v>
      </c>
      <c r="C8" s="25"/>
      <c r="D8" s="25" t="s">
        <v>14</v>
      </c>
      <c r="E8" s="261" t="s">
        <v>78</v>
      </c>
      <c r="F8" s="261"/>
      <c r="G8" s="261"/>
      <c r="H8" s="261"/>
      <c r="I8" s="261"/>
      <c r="J8" s="262"/>
      <c r="W8" s="23" t="s">
        <v>55</v>
      </c>
    </row>
    <row r="9" spans="1:23" s="23" customFormat="1" ht="23.1" customHeight="1" x14ac:dyDescent="0.15">
      <c r="A9" s="20" t="s">
        <v>18</v>
      </c>
      <c r="B9" s="24">
        <v>5</v>
      </c>
      <c r="C9" s="25"/>
      <c r="D9" s="25" t="s">
        <v>15</v>
      </c>
      <c r="E9" s="261" t="s">
        <v>79</v>
      </c>
      <c r="F9" s="261"/>
      <c r="G9" s="261"/>
      <c r="H9" s="261"/>
      <c r="I9" s="261"/>
      <c r="J9" s="262"/>
      <c r="W9" s="23" t="s">
        <v>56</v>
      </c>
    </row>
    <row r="10" spans="1:23" s="23" customFormat="1" ht="23.1" customHeight="1" thickBot="1" x14ac:dyDescent="0.2">
      <c r="A10" s="20" t="s">
        <v>18</v>
      </c>
      <c r="B10" s="62">
        <v>6</v>
      </c>
      <c r="C10" s="63"/>
      <c r="D10" s="63" t="s">
        <v>16</v>
      </c>
      <c r="E10" s="263" t="s">
        <v>79</v>
      </c>
      <c r="F10" s="263"/>
      <c r="G10" s="263"/>
      <c r="H10" s="263"/>
      <c r="I10" s="263"/>
      <c r="J10" s="264"/>
      <c r="W10" s="23" t="s">
        <v>57</v>
      </c>
    </row>
    <row r="11" spans="1:23" ht="23.1" customHeight="1" x14ac:dyDescent="0.15">
      <c r="A11" s="20" t="s">
        <v>18</v>
      </c>
      <c r="B11" s="95">
        <v>7</v>
      </c>
      <c r="C11" s="29">
        <f t="shared" ref="C11:C12" si="0">E11</f>
        <v>43556</v>
      </c>
      <c r="D11" s="96" t="s">
        <v>123</v>
      </c>
      <c r="E11" s="32">
        <v>43556</v>
      </c>
      <c r="F11" s="67"/>
      <c r="G11" s="68"/>
      <c r="H11" s="69"/>
      <c r="I11" s="69"/>
      <c r="J11" s="69"/>
      <c r="K11" s="17" t="s">
        <v>12</v>
      </c>
      <c r="W11" s="23"/>
    </row>
    <row r="12" spans="1:23" ht="23.1" customHeight="1" thickBot="1" x14ac:dyDescent="0.2">
      <c r="A12" s="20" t="s">
        <v>18</v>
      </c>
      <c r="B12" s="59">
        <v>8</v>
      </c>
      <c r="C12" s="36">
        <f t="shared" si="0"/>
        <v>43739</v>
      </c>
      <c r="D12" s="60" t="s">
        <v>124</v>
      </c>
      <c r="E12" s="66">
        <v>43739</v>
      </c>
      <c r="F12" s="94" t="str">
        <f>IF(E12&lt;E11,"←入力ミスを検知　（工事着手日よりも前の年月日となっています。）","←当初は見込みで入力し、工事完了月の前月までに変更してください。")</f>
        <v>←当初は見込みで入力し、工事完了月の前月までに変更してください。</v>
      </c>
      <c r="G12" s="27"/>
      <c r="H12" s="28"/>
      <c r="I12" s="28"/>
      <c r="J12" s="28"/>
      <c r="K12" s="17" t="s">
        <v>13</v>
      </c>
    </row>
    <row r="13" spans="1:23" ht="23.1" customHeight="1" x14ac:dyDescent="0.15">
      <c r="A13" s="61"/>
      <c r="B13" s="252" t="s">
        <v>50</v>
      </c>
      <c r="C13" s="252"/>
      <c r="D13" s="252"/>
      <c r="E13" s="252"/>
      <c r="F13" s="252"/>
      <c r="G13" s="252"/>
      <c r="H13" s="252"/>
      <c r="I13" s="252"/>
      <c r="J13" s="252"/>
    </row>
    <row r="14" spans="1:23" ht="23.1" customHeight="1" thickBot="1" x14ac:dyDescent="0.2">
      <c r="A14" s="61"/>
      <c r="B14" s="252"/>
      <c r="C14" s="252"/>
      <c r="D14" s="252"/>
      <c r="E14" s="252"/>
      <c r="F14" s="252"/>
      <c r="G14" s="252"/>
      <c r="H14" s="252"/>
      <c r="I14" s="252"/>
      <c r="J14" s="252"/>
      <c r="W14" s="23"/>
    </row>
    <row r="15" spans="1:23" ht="23.1" customHeight="1" thickBot="1" x14ac:dyDescent="0.2">
      <c r="B15" s="18" t="s">
        <v>7</v>
      </c>
      <c r="C15" s="19"/>
      <c r="D15" s="76" t="s">
        <v>51</v>
      </c>
      <c r="E15" s="253" t="s">
        <v>52</v>
      </c>
      <c r="F15" s="253"/>
      <c r="G15" s="253"/>
      <c r="H15" s="253"/>
      <c r="I15" s="253"/>
      <c r="J15" s="254"/>
    </row>
    <row r="16" spans="1:23" ht="23.1" customHeight="1" thickTop="1" thickBot="1" x14ac:dyDescent="0.2">
      <c r="A16" s="31" t="s">
        <v>41</v>
      </c>
      <c r="B16" s="64">
        <v>1</v>
      </c>
      <c r="C16" s="65">
        <f>E16</f>
        <v>43828</v>
      </c>
      <c r="D16" s="157" t="s">
        <v>48</v>
      </c>
      <c r="E16" s="70">
        <v>43828</v>
      </c>
      <c r="F16" s="70">
        <f>IF(E16="","",E16+1)</f>
        <v>43829</v>
      </c>
      <c r="G16" s="70">
        <f t="shared" ref="G16:J16" si="1">IF(F16="","",F16+1)</f>
        <v>43830</v>
      </c>
      <c r="H16" s="71">
        <f t="shared" si="1"/>
        <v>43831</v>
      </c>
      <c r="I16" s="71">
        <f t="shared" si="1"/>
        <v>43832</v>
      </c>
      <c r="J16" s="72">
        <f t="shared" si="1"/>
        <v>43833</v>
      </c>
      <c r="W16" s="23"/>
    </row>
    <row r="17" spans="1:11" ht="45.95" hidden="1" customHeight="1" outlineLevel="1" x14ac:dyDescent="0.15">
      <c r="A17" s="38"/>
      <c r="B17" s="39"/>
      <c r="C17" s="40">
        <f>F16</f>
        <v>43829</v>
      </c>
      <c r="D17" s="41" t="str">
        <f>D16</f>
        <v>年末年始(12/29～1/3)</v>
      </c>
      <c r="E17" s="42"/>
      <c r="F17" s="43"/>
      <c r="G17" s="43"/>
      <c r="H17" s="43"/>
      <c r="I17" s="43"/>
      <c r="J17" s="44"/>
    </row>
    <row r="18" spans="1:11" ht="45.95" hidden="1" customHeight="1" outlineLevel="1" x14ac:dyDescent="0.15">
      <c r="A18" s="38"/>
      <c r="B18" s="39"/>
      <c r="C18" s="40">
        <f>G16</f>
        <v>43830</v>
      </c>
      <c r="D18" s="41" t="str">
        <f>D17</f>
        <v>年末年始(12/29～1/3)</v>
      </c>
      <c r="E18" s="42"/>
      <c r="F18" s="43"/>
      <c r="G18" s="43"/>
      <c r="H18" s="43"/>
      <c r="I18" s="43"/>
      <c r="J18" s="44"/>
    </row>
    <row r="19" spans="1:11" ht="45.95" hidden="1" customHeight="1" outlineLevel="1" x14ac:dyDescent="0.15">
      <c r="A19" s="38"/>
      <c r="B19" s="39"/>
      <c r="C19" s="40">
        <f>H16</f>
        <v>43831</v>
      </c>
      <c r="D19" s="41" t="str">
        <f>D18</f>
        <v>年末年始(12/29～1/3)</v>
      </c>
      <c r="E19" s="42"/>
      <c r="F19" s="43"/>
      <c r="G19" s="43"/>
      <c r="H19" s="43"/>
      <c r="I19" s="43"/>
      <c r="J19" s="44"/>
    </row>
    <row r="20" spans="1:11" ht="45.95" hidden="1" customHeight="1" outlineLevel="1" x14ac:dyDescent="0.15">
      <c r="A20" s="38"/>
      <c r="B20" s="39"/>
      <c r="C20" s="40">
        <f>I16</f>
        <v>43832</v>
      </c>
      <c r="D20" s="41" t="str">
        <f>D19</f>
        <v>年末年始(12/29～1/3)</v>
      </c>
      <c r="E20" s="42"/>
      <c r="F20" s="43"/>
      <c r="G20" s="43"/>
      <c r="H20" s="43"/>
      <c r="I20" s="43"/>
      <c r="J20" s="44"/>
    </row>
    <row r="21" spans="1:11" ht="45.95" hidden="1" customHeight="1" outlineLevel="1" x14ac:dyDescent="0.15">
      <c r="A21" s="38"/>
      <c r="B21" s="39"/>
      <c r="C21" s="40">
        <f>J16</f>
        <v>43833</v>
      </c>
      <c r="D21" s="41" t="str">
        <f>D20</f>
        <v>年末年始(12/29～1/3)</v>
      </c>
      <c r="E21" s="42"/>
      <c r="F21" s="43"/>
      <c r="G21" s="43"/>
      <c r="H21" s="43"/>
      <c r="I21" s="43"/>
      <c r="J21" s="44"/>
    </row>
    <row r="22" spans="1:11" ht="23.1" customHeight="1" collapsed="1" thickBot="1" x14ac:dyDescent="0.2">
      <c r="A22" s="31" t="s">
        <v>41</v>
      </c>
      <c r="B22" s="77">
        <v>2</v>
      </c>
      <c r="C22" s="29">
        <f>E22</f>
        <v>43690</v>
      </c>
      <c r="D22" s="41" t="s">
        <v>49</v>
      </c>
      <c r="E22" s="30">
        <v>43690</v>
      </c>
      <c r="F22" s="30">
        <v>43691</v>
      </c>
      <c r="G22" s="66">
        <v>43692</v>
      </c>
      <c r="H22" s="265" t="s">
        <v>68</v>
      </c>
      <c r="I22" s="266"/>
      <c r="J22" s="266"/>
    </row>
    <row r="23" spans="1:11" ht="23.1" hidden="1" customHeight="1" outlineLevel="1" x14ac:dyDescent="0.15">
      <c r="A23" s="45" t="s">
        <v>41</v>
      </c>
      <c r="B23" s="46"/>
      <c r="C23" s="47">
        <f>F22</f>
        <v>43691</v>
      </c>
      <c r="D23" s="48" t="str">
        <f>D22</f>
        <v>夏季休暇(3日間)</v>
      </c>
      <c r="E23" s="43"/>
      <c r="F23" s="42"/>
      <c r="G23" s="43"/>
      <c r="H23" s="49"/>
      <c r="I23" s="49"/>
      <c r="J23" s="49"/>
    </row>
    <row r="24" spans="1:11" ht="23.1" hidden="1" customHeight="1" outlineLevel="1" x14ac:dyDescent="0.15">
      <c r="A24" s="45" t="s">
        <v>41</v>
      </c>
      <c r="B24" s="46"/>
      <c r="C24" s="47">
        <f>G22</f>
        <v>43692</v>
      </c>
      <c r="D24" s="48" t="str">
        <f>D23</f>
        <v>夏季休暇(3日間)</v>
      </c>
      <c r="E24" s="43"/>
      <c r="F24" s="42"/>
      <c r="G24" s="43"/>
      <c r="H24" s="49"/>
      <c r="I24" s="49"/>
      <c r="J24" s="49"/>
    </row>
    <row r="25" spans="1:11" ht="23.1" customHeight="1" collapsed="1" x14ac:dyDescent="0.15">
      <c r="A25" s="31" t="s">
        <v>41</v>
      </c>
      <c r="B25" s="251">
        <v>3</v>
      </c>
      <c r="C25" s="29" t="str">
        <f t="shared" ref="C25:C66" si="2">IF(F25="","",F25)</f>
        <v/>
      </c>
      <c r="D25" s="244" t="s">
        <v>142</v>
      </c>
      <c r="E25" s="34" t="s">
        <v>5</v>
      </c>
      <c r="F25" s="32"/>
      <c r="G25" s="33"/>
      <c r="H25" s="35"/>
      <c r="I25" s="35"/>
      <c r="J25" s="35"/>
      <c r="K25" s="17" t="str">
        <f>"「"&amp;D25&amp;"」"&amp;"がある場合のみ、"&amp;"「"&amp;D25&amp;"」"&amp;"の開始日と最終日を入力してください。"</f>
        <v>「工場製作のみ」がある場合のみ、「工場製作のみ」の開始日と最終日を入力してください。</v>
      </c>
    </row>
    <row r="26" spans="1:11" ht="23.1" customHeight="1" x14ac:dyDescent="0.15">
      <c r="A26" s="31" t="s">
        <v>41</v>
      </c>
      <c r="B26" s="251"/>
      <c r="C26" s="29" t="str">
        <f t="shared" si="2"/>
        <v/>
      </c>
      <c r="D26" s="245"/>
      <c r="E26" s="34" t="s">
        <v>6</v>
      </c>
      <c r="F26" s="32"/>
      <c r="G26" s="33"/>
      <c r="H26" s="35"/>
      <c r="I26" s="35"/>
      <c r="J26" s="35"/>
    </row>
    <row r="27" spans="1:11" ht="23.1" customHeight="1" x14ac:dyDescent="0.15">
      <c r="A27" s="31" t="s">
        <v>41</v>
      </c>
      <c r="B27" s="251">
        <v>4</v>
      </c>
      <c r="C27" s="29" t="str">
        <f t="shared" si="2"/>
        <v/>
      </c>
      <c r="D27" s="244" t="s">
        <v>143</v>
      </c>
      <c r="E27" s="34" t="s">
        <v>5</v>
      </c>
      <c r="F27" s="32"/>
      <c r="G27" s="33"/>
      <c r="H27" s="35"/>
      <c r="I27" s="35"/>
      <c r="J27" s="35"/>
      <c r="K27" s="17" t="str">
        <f>"「"&amp;D27&amp;"」"&amp;"がある場合のみ、"&amp;"「"&amp;D27&amp;"」"&amp;"の開始日と最終日を入力してください。"</f>
        <v>「工事事故等」がある場合のみ、「工事事故等」の開始日と最終日を入力してください。</v>
      </c>
    </row>
    <row r="28" spans="1:11" ht="23.1" customHeight="1" x14ac:dyDescent="0.15">
      <c r="A28" s="31" t="s">
        <v>41</v>
      </c>
      <c r="B28" s="251"/>
      <c r="C28" s="29" t="str">
        <f t="shared" si="2"/>
        <v/>
      </c>
      <c r="D28" s="245"/>
      <c r="E28" s="34" t="s">
        <v>6</v>
      </c>
      <c r="F28" s="32"/>
      <c r="G28" s="33"/>
      <c r="H28" s="35"/>
      <c r="I28" s="35"/>
      <c r="J28" s="35"/>
    </row>
    <row r="29" spans="1:11" ht="23.1" customHeight="1" x14ac:dyDescent="0.15">
      <c r="A29" s="31" t="s">
        <v>41</v>
      </c>
      <c r="B29" s="251">
        <v>5</v>
      </c>
      <c r="C29" s="29" t="str">
        <f t="shared" si="2"/>
        <v/>
      </c>
      <c r="D29" s="250" t="s">
        <v>144</v>
      </c>
      <c r="E29" s="34" t="s">
        <v>5</v>
      </c>
      <c r="F29" s="32"/>
      <c r="G29" s="33"/>
      <c r="H29" s="35"/>
      <c r="I29" s="35"/>
      <c r="J29" s="35"/>
      <c r="K29" s="17" t="str">
        <f>"「"&amp;D29&amp;"」"&amp;"がある場合のみ、"&amp;"「"&amp;D29&amp;"」"&amp;"の開始日と最終日を入力してください。"</f>
        <v>「天災への対応」がある場合のみ、「天災への対応」の開始日と最終日を入力してください。</v>
      </c>
    </row>
    <row r="30" spans="1:11" ht="23.1" customHeight="1" x14ac:dyDescent="0.15">
      <c r="A30" s="31" t="s">
        <v>41</v>
      </c>
      <c r="B30" s="251"/>
      <c r="C30" s="29" t="str">
        <f t="shared" si="2"/>
        <v/>
      </c>
      <c r="D30" s="250"/>
      <c r="E30" s="34" t="s">
        <v>6</v>
      </c>
      <c r="F30" s="32"/>
      <c r="G30" s="33"/>
      <c r="H30" s="35"/>
      <c r="I30" s="35"/>
      <c r="J30" s="35"/>
    </row>
    <row r="31" spans="1:11" ht="23.1" customHeight="1" x14ac:dyDescent="0.15">
      <c r="A31" s="31" t="s">
        <v>41</v>
      </c>
      <c r="B31" s="251">
        <v>6</v>
      </c>
      <c r="C31" s="29" t="str">
        <f t="shared" si="2"/>
        <v/>
      </c>
      <c r="D31" s="250" t="s">
        <v>145</v>
      </c>
      <c r="E31" s="34" t="s">
        <v>5</v>
      </c>
      <c r="F31" s="32"/>
      <c r="G31" s="33"/>
      <c r="H31" s="35"/>
      <c r="I31" s="35"/>
      <c r="J31" s="35"/>
      <c r="K31" s="17" t="str">
        <f>"「"&amp;D31&amp;"」"&amp;"がある場合のみ、"&amp;"「"&amp;D31&amp;"」"&amp;"の開始日と最終日を入力してください。"</f>
        <v>「受注者の責によらぬ休工」がある場合のみ、「受注者の責によらぬ休工」の開始日と最終日を入力してください。</v>
      </c>
    </row>
    <row r="32" spans="1:11" ht="23.1" customHeight="1" x14ac:dyDescent="0.15">
      <c r="A32" s="31" t="s">
        <v>41</v>
      </c>
      <c r="B32" s="251"/>
      <c r="C32" s="29" t="str">
        <f t="shared" si="2"/>
        <v/>
      </c>
      <c r="D32" s="250"/>
      <c r="E32" s="34" t="s">
        <v>6</v>
      </c>
      <c r="F32" s="32"/>
      <c r="G32" s="33"/>
      <c r="H32" s="35"/>
      <c r="I32" s="35"/>
      <c r="J32" s="35"/>
    </row>
    <row r="33" spans="1:11" ht="23.1" customHeight="1" x14ac:dyDescent="0.15">
      <c r="A33" s="31" t="s">
        <v>41</v>
      </c>
      <c r="B33" s="251">
        <v>7</v>
      </c>
      <c r="C33" s="29" t="str">
        <f t="shared" si="2"/>
        <v/>
      </c>
      <c r="D33" s="250" t="s">
        <v>146</v>
      </c>
      <c r="E33" s="34" t="s">
        <v>5</v>
      </c>
      <c r="F33" s="32"/>
      <c r="G33" s="33"/>
      <c r="H33" s="35"/>
      <c r="I33" s="35"/>
      <c r="J33" s="35"/>
      <c r="K33" s="17" t="str">
        <f>"「"&amp;D33&amp;"」"&amp;"がある場合のみ、"&amp;"「"&amp;D33&amp;"」"&amp;"の開始日と最終日を入力してください。"</f>
        <v>「受注者の責によらぬ現場作業」がある場合のみ、「受注者の責によらぬ現場作業」の開始日と最終日を入力してください。</v>
      </c>
    </row>
    <row r="34" spans="1:11" ht="23.1" customHeight="1" x14ac:dyDescent="0.15">
      <c r="A34" s="31" t="s">
        <v>41</v>
      </c>
      <c r="B34" s="251"/>
      <c r="C34" s="29" t="str">
        <f t="shared" si="2"/>
        <v/>
      </c>
      <c r="D34" s="250"/>
      <c r="E34" s="34" t="s">
        <v>6</v>
      </c>
      <c r="F34" s="32"/>
      <c r="G34" s="33"/>
      <c r="H34" s="35"/>
      <c r="I34" s="35"/>
      <c r="J34" s="35"/>
    </row>
    <row r="35" spans="1:11" ht="23.1" customHeight="1" x14ac:dyDescent="0.15">
      <c r="A35" s="31" t="s">
        <v>41</v>
      </c>
      <c r="B35" s="251">
        <v>8</v>
      </c>
      <c r="C35" s="29" t="str">
        <f t="shared" si="2"/>
        <v/>
      </c>
      <c r="D35" s="250" t="s">
        <v>147</v>
      </c>
      <c r="E35" s="34" t="s">
        <v>5</v>
      </c>
      <c r="F35" s="32"/>
      <c r="G35" s="33"/>
      <c r="H35" s="35"/>
      <c r="I35" s="35"/>
      <c r="J35" s="35"/>
      <c r="K35" s="17" t="str">
        <f>"「"&amp;D35&amp;"」"&amp;"がある場合のみ、"&amp;"「"&amp;D35&amp;"」"&amp;"の開始日と最終日を入力してください。"</f>
        <v>「工事中止期間」がある場合のみ、「工事中止期間」の開始日と最終日を入力してください。</v>
      </c>
    </row>
    <row r="36" spans="1:11" ht="23.1" customHeight="1" x14ac:dyDescent="0.15">
      <c r="A36" s="31" t="s">
        <v>41</v>
      </c>
      <c r="B36" s="251"/>
      <c r="C36" s="29" t="str">
        <f t="shared" si="2"/>
        <v/>
      </c>
      <c r="D36" s="250"/>
      <c r="E36" s="34" t="s">
        <v>6</v>
      </c>
      <c r="F36" s="32"/>
      <c r="G36" s="33"/>
      <c r="H36" s="35"/>
      <c r="I36" s="35"/>
      <c r="J36" s="35"/>
    </row>
    <row r="37" spans="1:11" ht="23.1" customHeight="1" x14ac:dyDescent="0.15">
      <c r="A37" s="31" t="s">
        <v>41</v>
      </c>
      <c r="B37" s="251">
        <v>9</v>
      </c>
      <c r="C37" s="29" t="str">
        <f t="shared" si="2"/>
        <v/>
      </c>
      <c r="D37" s="250" t="s">
        <v>148</v>
      </c>
      <c r="E37" s="34" t="s">
        <v>5</v>
      </c>
      <c r="F37" s="32"/>
      <c r="G37" s="191"/>
      <c r="H37" s="192"/>
      <c r="I37" s="192"/>
      <c r="J37" s="192"/>
      <c r="K37" s="17" t="str">
        <f>"「"&amp;D37&amp;"」"&amp;"がある場合のみ、"&amp;"「"&amp;D37&amp;"」"&amp;"の開始日と最終日を入力してください。"</f>
        <v>「その他、外的要因により現場が不稼働となる期間」がある場合のみ、「その他、外的要因により現場が不稼働となる期間」の開始日と最終日を入力してください。</v>
      </c>
    </row>
    <row r="38" spans="1:11" ht="23.1" customHeight="1" x14ac:dyDescent="0.15">
      <c r="A38" s="31" t="s">
        <v>41</v>
      </c>
      <c r="B38" s="251"/>
      <c r="C38" s="29" t="str">
        <f t="shared" si="2"/>
        <v/>
      </c>
      <c r="D38" s="250"/>
      <c r="E38" s="34" t="s">
        <v>6</v>
      </c>
      <c r="F38" s="32"/>
      <c r="G38" s="191"/>
      <c r="H38" s="192"/>
      <c r="I38" s="192"/>
      <c r="J38" s="192"/>
    </row>
    <row r="39" spans="1:11" ht="23.1" customHeight="1" x14ac:dyDescent="0.15">
      <c r="A39" s="31" t="s">
        <v>41</v>
      </c>
      <c r="B39" s="242">
        <v>10</v>
      </c>
      <c r="C39" s="29" t="str">
        <f t="shared" si="2"/>
        <v/>
      </c>
      <c r="D39" s="250"/>
      <c r="E39" s="34" t="s">
        <v>5</v>
      </c>
      <c r="F39" s="32"/>
      <c r="G39" s="191"/>
      <c r="H39" s="192"/>
      <c r="I39" s="192"/>
      <c r="J39" s="192"/>
      <c r="K39" s="17" t="s">
        <v>149</v>
      </c>
    </row>
    <row r="40" spans="1:11" ht="23.1" customHeight="1" x14ac:dyDescent="0.15">
      <c r="A40" s="31" t="s">
        <v>41</v>
      </c>
      <c r="B40" s="243"/>
      <c r="C40" s="29" t="str">
        <f t="shared" si="2"/>
        <v/>
      </c>
      <c r="D40" s="250"/>
      <c r="E40" s="34" t="s">
        <v>6</v>
      </c>
      <c r="F40" s="32"/>
      <c r="G40" s="191"/>
      <c r="H40" s="192"/>
      <c r="I40" s="192"/>
      <c r="J40" s="192"/>
    </row>
    <row r="41" spans="1:11" ht="23.1" customHeight="1" x14ac:dyDescent="0.15">
      <c r="A41" s="31" t="s">
        <v>41</v>
      </c>
      <c r="B41" s="242">
        <v>11</v>
      </c>
      <c r="C41" s="29" t="str">
        <f t="shared" si="2"/>
        <v/>
      </c>
      <c r="D41" s="250"/>
      <c r="E41" s="34" t="s">
        <v>5</v>
      </c>
      <c r="F41" s="32"/>
      <c r="G41" s="73"/>
      <c r="H41" s="35"/>
      <c r="I41" s="35"/>
      <c r="J41" s="35"/>
      <c r="K41" s="17" t="s">
        <v>149</v>
      </c>
    </row>
    <row r="42" spans="1:11" ht="23.1" customHeight="1" x14ac:dyDescent="0.15">
      <c r="A42" s="31" t="s">
        <v>41</v>
      </c>
      <c r="B42" s="243"/>
      <c r="C42" s="29" t="str">
        <f t="shared" si="2"/>
        <v/>
      </c>
      <c r="D42" s="250"/>
      <c r="E42" s="34" t="s">
        <v>6</v>
      </c>
      <c r="F42" s="32"/>
      <c r="G42" s="73"/>
      <c r="H42" s="35"/>
      <c r="I42" s="35"/>
      <c r="J42" s="35"/>
    </row>
    <row r="43" spans="1:11" ht="23.1" customHeight="1" x14ac:dyDescent="0.15">
      <c r="A43" s="31" t="s">
        <v>41</v>
      </c>
      <c r="B43" s="242">
        <v>12</v>
      </c>
      <c r="C43" s="29" t="str">
        <f t="shared" si="2"/>
        <v/>
      </c>
      <c r="D43" s="244"/>
      <c r="E43" s="34" t="s">
        <v>5</v>
      </c>
      <c r="F43" s="32"/>
      <c r="G43" s="73"/>
      <c r="H43" s="35"/>
      <c r="I43" s="35"/>
      <c r="J43" s="35"/>
      <c r="K43" s="17" t="s">
        <v>149</v>
      </c>
    </row>
    <row r="44" spans="1:11" ht="23.1" customHeight="1" x14ac:dyDescent="0.15">
      <c r="A44" s="31" t="s">
        <v>41</v>
      </c>
      <c r="B44" s="243"/>
      <c r="C44" s="29" t="str">
        <f t="shared" si="2"/>
        <v/>
      </c>
      <c r="D44" s="245"/>
      <c r="E44" s="34" t="s">
        <v>6</v>
      </c>
      <c r="F44" s="32"/>
      <c r="G44" s="73"/>
      <c r="H44" s="35"/>
      <c r="I44" s="35"/>
      <c r="J44" s="35"/>
    </row>
    <row r="45" spans="1:11" ht="23.1" customHeight="1" x14ac:dyDescent="0.15">
      <c r="A45" s="31" t="s">
        <v>41</v>
      </c>
      <c r="B45" s="242">
        <v>13</v>
      </c>
      <c r="C45" s="29" t="str">
        <f t="shared" si="2"/>
        <v/>
      </c>
      <c r="D45" s="244"/>
      <c r="E45" s="34" t="s">
        <v>5</v>
      </c>
      <c r="F45" s="32"/>
      <c r="G45" s="73"/>
      <c r="H45" s="35"/>
      <c r="I45" s="35"/>
      <c r="J45" s="35"/>
      <c r="K45" s="17" t="s">
        <v>149</v>
      </c>
    </row>
    <row r="46" spans="1:11" ht="23.1" customHeight="1" x14ac:dyDescent="0.15">
      <c r="A46" s="31" t="s">
        <v>41</v>
      </c>
      <c r="B46" s="243"/>
      <c r="C46" s="29" t="str">
        <f t="shared" si="2"/>
        <v/>
      </c>
      <c r="D46" s="245"/>
      <c r="E46" s="34" t="s">
        <v>6</v>
      </c>
      <c r="F46" s="32"/>
      <c r="G46" s="73"/>
      <c r="H46" s="35"/>
      <c r="I46" s="35"/>
      <c r="J46" s="35"/>
    </row>
    <row r="47" spans="1:11" ht="23.1" customHeight="1" x14ac:dyDescent="0.15">
      <c r="A47" s="31" t="s">
        <v>41</v>
      </c>
      <c r="B47" s="242">
        <v>14</v>
      </c>
      <c r="C47" s="29" t="str">
        <f t="shared" si="2"/>
        <v/>
      </c>
      <c r="D47" s="244"/>
      <c r="E47" s="34" t="s">
        <v>5</v>
      </c>
      <c r="F47" s="32"/>
      <c r="G47" s="73"/>
      <c r="H47" s="35"/>
      <c r="I47" s="35"/>
      <c r="J47" s="35"/>
      <c r="K47" s="17" t="s">
        <v>149</v>
      </c>
    </row>
    <row r="48" spans="1:11" ht="23.1" customHeight="1" x14ac:dyDescent="0.15">
      <c r="A48" s="31" t="s">
        <v>41</v>
      </c>
      <c r="B48" s="243"/>
      <c r="C48" s="29" t="str">
        <f t="shared" si="2"/>
        <v/>
      </c>
      <c r="D48" s="245"/>
      <c r="E48" s="34" t="s">
        <v>6</v>
      </c>
      <c r="F48" s="32"/>
      <c r="G48" s="73"/>
      <c r="H48" s="35"/>
      <c r="I48" s="35"/>
      <c r="J48" s="35"/>
    </row>
    <row r="49" spans="1:11" ht="23.1" customHeight="1" x14ac:dyDescent="0.15">
      <c r="A49" s="31" t="s">
        <v>41</v>
      </c>
      <c r="B49" s="242">
        <v>15</v>
      </c>
      <c r="C49" s="29" t="str">
        <f t="shared" si="2"/>
        <v/>
      </c>
      <c r="D49" s="244"/>
      <c r="E49" s="34" t="s">
        <v>5</v>
      </c>
      <c r="F49" s="32"/>
      <c r="G49" s="73"/>
      <c r="H49" s="35"/>
      <c r="I49" s="35"/>
      <c r="J49" s="35"/>
      <c r="K49" s="17" t="s">
        <v>149</v>
      </c>
    </row>
    <row r="50" spans="1:11" ht="23.1" customHeight="1" x14ac:dyDescent="0.15">
      <c r="A50" s="31" t="s">
        <v>41</v>
      </c>
      <c r="B50" s="243"/>
      <c r="C50" s="29" t="str">
        <f t="shared" si="2"/>
        <v/>
      </c>
      <c r="D50" s="245"/>
      <c r="E50" s="34" t="s">
        <v>6</v>
      </c>
      <c r="F50" s="32"/>
      <c r="G50" s="73"/>
      <c r="H50" s="35"/>
      <c r="I50" s="35"/>
      <c r="J50" s="35"/>
    </row>
    <row r="51" spans="1:11" ht="23.1" customHeight="1" x14ac:dyDescent="0.15">
      <c r="A51" s="31" t="s">
        <v>41</v>
      </c>
      <c r="B51" s="242">
        <v>16</v>
      </c>
      <c r="C51" s="29" t="str">
        <f t="shared" si="2"/>
        <v/>
      </c>
      <c r="D51" s="244"/>
      <c r="E51" s="34" t="s">
        <v>5</v>
      </c>
      <c r="F51" s="32"/>
      <c r="G51" s="73"/>
      <c r="H51" s="35"/>
      <c r="I51" s="35"/>
      <c r="J51" s="35"/>
      <c r="K51" s="17" t="s">
        <v>149</v>
      </c>
    </row>
    <row r="52" spans="1:11" ht="23.1" customHeight="1" thickBot="1" x14ac:dyDescent="0.2">
      <c r="A52" s="31" t="s">
        <v>41</v>
      </c>
      <c r="B52" s="246"/>
      <c r="C52" s="36" t="str">
        <f t="shared" si="2"/>
        <v/>
      </c>
      <c r="D52" s="247"/>
      <c r="E52" s="37" t="s">
        <v>6</v>
      </c>
      <c r="F52" s="66"/>
      <c r="G52" s="73"/>
      <c r="H52" s="35"/>
      <c r="I52" s="35"/>
      <c r="J52" s="35"/>
    </row>
    <row r="53" spans="1:11" ht="23.1" customHeight="1" x14ac:dyDescent="0.15">
      <c r="A53" s="31" t="s">
        <v>41</v>
      </c>
      <c r="B53" s="248">
        <v>17</v>
      </c>
      <c r="C53" s="26" t="str">
        <f t="shared" si="2"/>
        <v/>
      </c>
      <c r="D53" s="249"/>
      <c r="E53" s="74" t="s">
        <v>5</v>
      </c>
      <c r="F53" s="75"/>
      <c r="G53" s="73"/>
      <c r="H53" s="35"/>
      <c r="I53" s="35"/>
      <c r="J53" s="35"/>
      <c r="K53" s="17" t="s">
        <v>149</v>
      </c>
    </row>
    <row r="54" spans="1:11" ht="23.1" customHeight="1" x14ac:dyDescent="0.15">
      <c r="A54" s="31" t="s">
        <v>41</v>
      </c>
      <c r="B54" s="243"/>
      <c r="C54" s="29" t="str">
        <f t="shared" si="2"/>
        <v/>
      </c>
      <c r="D54" s="245"/>
      <c r="E54" s="34" t="s">
        <v>6</v>
      </c>
      <c r="F54" s="32"/>
      <c r="G54" s="73"/>
      <c r="H54" s="35"/>
      <c r="I54" s="35"/>
      <c r="J54" s="35"/>
    </row>
    <row r="55" spans="1:11" ht="23.1" customHeight="1" x14ac:dyDescent="0.15">
      <c r="A55" s="31" t="s">
        <v>41</v>
      </c>
      <c r="B55" s="242">
        <v>18</v>
      </c>
      <c r="C55" s="29" t="str">
        <f t="shared" si="2"/>
        <v/>
      </c>
      <c r="D55" s="244"/>
      <c r="E55" s="34" t="s">
        <v>5</v>
      </c>
      <c r="F55" s="32"/>
      <c r="G55" s="73"/>
      <c r="H55" s="35"/>
      <c r="I55" s="35"/>
      <c r="J55" s="35"/>
      <c r="K55" s="17" t="s">
        <v>149</v>
      </c>
    </row>
    <row r="56" spans="1:11" ht="23.1" customHeight="1" x14ac:dyDescent="0.15">
      <c r="A56" s="31" t="s">
        <v>41</v>
      </c>
      <c r="B56" s="243"/>
      <c r="C56" s="29" t="str">
        <f t="shared" si="2"/>
        <v/>
      </c>
      <c r="D56" s="245"/>
      <c r="E56" s="34" t="s">
        <v>6</v>
      </c>
      <c r="F56" s="32"/>
      <c r="G56" s="73"/>
      <c r="H56" s="35"/>
      <c r="I56" s="35"/>
      <c r="J56" s="35"/>
    </row>
    <row r="57" spans="1:11" ht="23.1" customHeight="1" x14ac:dyDescent="0.15">
      <c r="A57" s="31" t="s">
        <v>41</v>
      </c>
      <c r="B57" s="242">
        <v>19</v>
      </c>
      <c r="C57" s="29" t="str">
        <f t="shared" si="2"/>
        <v/>
      </c>
      <c r="D57" s="244"/>
      <c r="E57" s="34" t="s">
        <v>5</v>
      </c>
      <c r="F57" s="32"/>
      <c r="G57" s="73"/>
      <c r="H57" s="35"/>
      <c r="I57" s="35"/>
      <c r="J57" s="35"/>
      <c r="K57" s="17" t="s">
        <v>149</v>
      </c>
    </row>
    <row r="58" spans="1:11" ht="23.1" customHeight="1" x14ac:dyDescent="0.15">
      <c r="A58" s="31" t="s">
        <v>41</v>
      </c>
      <c r="B58" s="243"/>
      <c r="C58" s="29" t="str">
        <f t="shared" si="2"/>
        <v/>
      </c>
      <c r="D58" s="245"/>
      <c r="E58" s="34" t="s">
        <v>6</v>
      </c>
      <c r="F58" s="32"/>
      <c r="G58" s="73"/>
      <c r="H58" s="35"/>
      <c r="I58" s="35"/>
      <c r="J58" s="35"/>
    </row>
    <row r="59" spans="1:11" ht="23.1" customHeight="1" x14ac:dyDescent="0.15">
      <c r="A59" s="31" t="s">
        <v>41</v>
      </c>
      <c r="B59" s="242">
        <v>20</v>
      </c>
      <c r="C59" s="29" t="str">
        <f t="shared" si="2"/>
        <v/>
      </c>
      <c r="D59" s="244"/>
      <c r="E59" s="34" t="s">
        <v>5</v>
      </c>
      <c r="F59" s="32"/>
      <c r="G59" s="73"/>
      <c r="H59" s="35"/>
      <c r="I59" s="35"/>
      <c r="J59" s="35"/>
      <c r="K59" s="17" t="s">
        <v>149</v>
      </c>
    </row>
    <row r="60" spans="1:11" ht="23.1" customHeight="1" x14ac:dyDescent="0.15">
      <c r="A60" s="31" t="s">
        <v>41</v>
      </c>
      <c r="B60" s="243"/>
      <c r="C60" s="29" t="str">
        <f t="shared" si="2"/>
        <v/>
      </c>
      <c r="D60" s="245"/>
      <c r="E60" s="34" t="s">
        <v>6</v>
      </c>
      <c r="F60" s="32"/>
      <c r="G60" s="73"/>
      <c r="H60" s="35"/>
      <c r="I60" s="35"/>
      <c r="J60" s="35"/>
    </row>
    <row r="61" spans="1:11" ht="23.1" customHeight="1" x14ac:dyDescent="0.15">
      <c r="A61" s="31" t="s">
        <v>41</v>
      </c>
      <c r="B61" s="242">
        <v>21</v>
      </c>
      <c r="C61" s="29" t="str">
        <f t="shared" si="2"/>
        <v/>
      </c>
      <c r="D61" s="244"/>
      <c r="E61" s="34" t="s">
        <v>5</v>
      </c>
      <c r="F61" s="32"/>
      <c r="G61" s="73"/>
      <c r="H61" s="35"/>
      <c r="I61" s="35"/>
      <c r="J61" s="35"/>
      <c r="K61" s="17" t="s">
        <v>149</v>
      </c>
    </row>
    <row r="62" spans="1:11" ht="23.1" customHeight="1" x14ac:dyDescent="0.15">
      <c r="A62" s="31" t="s">
        <v>41</v>
      </c>
      <c r="B62" s="243"/>
      <c r="C62" s="29" t="str">
        <f t="shared" si="2"/>
        <v/>
      </c>
      <c r="D62" s="245"/>
      <c r="E62" s="34" t="s">
        <v>6</v>
      </c>
      <c r="F62" s="32"/>
      <c r="G62" s="73"/>
      <c r="H62" s="35"/>
      <c r="I62" s="35"/>
      <c r="J62" s="35"/>
    </row>
    <row r="63" spans="1:11" ht="23.1" customHeight="1" x14ac:dyDescent="0.15">
      <c r="A63" s="31" t="s">
        <v>41</v>
      </c>
      <c r="B63" s="242">
        <v>22</v>
      </c>
      <c r="C63" s="29" t="str">
        <f t="shared" si="2"/>
        <v/>
      </c>
      <c r="D63" s="244"/>
      <c r="E63" s="34" t="s">
        <v>5</v>
      </c>
      <c r="F63" s="32"/>
      <c r="G63" s="73"/>
      <c r="H63" s="35"/>
      <c r="I63" s="35"/>
      <c r="J63" s="35"/>
      <c r="K63" s="17" t="s">
        <v>149</v>
      </c>
    </row>
    <row r="64" spans="1:11" ht="23.1" customHeight="1" x14ac:dyDescent="0.15">
      <c r="A64" s="31" t="s">
        <v>41</v>
      </c>
      <c r="B64" s="243"/>
      <c r="C64" s="29" t="str">
        <f t="shared" si="2"/>
        <v/>
      </c>
      <c r="D64" s="245"/>
      <c r="E64" s="34" t="s">
        <v>6</v>
      </c>
      <c r="F64" s="32"/>
      <c r="G64" s="73"/>
      <c r="H64" s="35"/>
      <c r="I64" s="35"/>
      <c r="J64" s="35"/>
    </row>
    <row r="65" spans="1:11" ht="23.1" customHeight="1" x14ac:dyDescent="0.15">
      <c r="A65" s="31" t="s">
        <v>41</v>
      </c>
      <c r="B65" s="242">
        <v>23</v>
      </c>
      <c r="C65" s="29" t="str">
        <f t="shared" si="2"/>
        <v/>
      </c>
      <c r="D65" s="244"/>
      <c r="E65" s="34" t="s">
        <v>5</v>
      </c>
      <c r="F65" s="32"/>
      <c r="G65" s="73"/>
      <c r="H65" s="35"/>
      <c r="I65" s="35"/>
      <c r="J65" s="35"/>
      <c r="K65" s="17" t="s">
        <v>149</v>
      </c>
    </row>
    <row r="66" spans="1:11" ht="23.1" customHeight="1" thickBot="1" x14ac:dyDescent="0.2">
      <c r="A66" s="31" t="s">
        <v>41</v>
      </c>
      <c r="B66" s="246"/>
      <c r="C66" s="36" t="str">
        <f t="shared" si="2"/>
        <v/>
      </c>
      <c r="D66" s="247"/>
      <c r="E66" s="37" t="s">
        <v>6</v>
      </c>
      <c r="F66" s="66"/>
      <c r="G66" s="73"/>
      <c r="H66" s="35"/>
      <c r="I66" s="35"/>
      <c r="J66" s="35"/>
    </row>
  </sheetData>
  <sheetProtection algorithmName="SHA-512" hashValue="k8dA+JbhVLgF5Pz9QQs1U0PPVNV2Gq+iIcJApF0XcVoZAccLYPTmMxkQXmIdhVhZTD2d62lrwT91PTp3Iz2LpA==" saltValue="xpsFkghmSHl7526tNImrWg==" spinCount="100000" sheet="1" objects="1" scenarios="1" formatCells="0" formatColumns="0" formatRows="0" deleteColumns="0" deleteRows="0"/>
  <mergeCells count="56">
    <mergeCell ref="B25:B26"/>
    <mergeCell ref="D25:D26"/>
    <mergeCell ref="A2:A3"/>
    <mergeCell ref="B2:J3"/>
    <mergeCell ref="E4:J4"/>
    <mergeCell ref="E5:J5"/>
    <mergeCell ref="E6:J6"/>
    <mergeCell ref="E7:J7"/>
    <mergeCell ref="E8:J8"/>
    <mergeCell ref="E9:J9"/>
    <mergeCell ref="E10:J10"/>
    <mergeCell ref="B13:J14"/>
    <mergeCell ref="E15:J15"/>
    <mergeCell ref="H22:J22"/>
    <mergeCell ref="B27:B28"/>
    <mergeCell ref="D27:D28"/>
    <mergeCell ref="B29:B30"/>
    <mergeCell ref="D29:D30"/>
    <mergeCell ref="B31:B32"/>
    <mergeCell ref="D31:D32"/>
    <mergeCell ref="B33:B34"/>
    <mergeCell ref="D33:D34"/>
    <mergeCell ref="B35:B36"/>
    <mergeCell ref="D35:D36"/>
    <mergeCell ref="B37:B38"/>
    <mergeCell ref="D37:D38"/>
    <mergeCell ref="B39:B40"/>
    <mergeCell ref="D39:D40"/>
    <mergeCell ref="B41:B42"/>
    <mergeCell ref="D41:D42"/>
    <mergeCell ref="B43:B44"/>
    <mergeCell ref="D43:D44"/>
    <mergeCell ref="B55:B56"/>
    <mergeCell ref="D55:D56"/>
    <mergeCell ref="B45:B46"/>
    <mergeCell ref="D45:D46"/>
    <mergeCell ref="B47:B48"/>
    <mergeCell ref="D47:D48"/>
    <mergeCell ref="B49:B50"/>
    <mergeCell ref="D49:D50"/>
    <mergeCell ref="A1:J1"/>
    <mergeCell ref="K1:K2"/>
    <mergeCell ref="B63:B64"/>
    <mergeCell ref="D63:D64"/>
    <mergeCell ref="B65:B66"/>
    <mergeCell ref="D65:D66"/>
    <mergeCell ref="B57:B58"/>
    <mergeCell ref="D57:D58"/>
    <mergeCell ref="B59:B60"/>
    <mergeCell ref="D59:D60"/>
    <mergeCell ref="B61:B62"/>
    <mergeCell ref="D61:D62"/>
    <mergeCell ref="B51:B52"/>
    <mergeCell ref="D51:D52"/>
    <mergeCell ref="B53:B54"/>
    <mergeCell ref="D53:D54"/>
  </mergeCells>
  <phoneticPr fontId="1"/>
  <conditionalFormatting sqref="E12">
    <cfRule type="expression" dxfId="55" priority="1">
      <formula>$E$12&lt;$E$11</formula>
    </cfRule>
  </conditionalFormatting>
  <pageMargins left="0.70866141732283472" right="0.70866141732283472" top="0.74803149606299213" bottom="0.74803149606299213" header="0.31496062992125984" footer="0.31496062992125984"/>
  <pageSetup paperSize="9" scale="70" orientation="portrait" r:id="rId1"/>
  <headerFooter>
    <oddHeader xml:space="preserve">&amp;R&amp;12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D119"/>
  <sheetViews>
    <sheetView view="pageBreakPreview" zoomScale="85" zoomScaleNormal="100" zoomScaleSheetLayoutView="85" workbookViewId="0">
      <selection activeCell="E10" sqref="E10:J10"/>
    </sheetView>
  </sheetViews>
  <sheetFormatPr defaultColWidth="3" defaultRowHeight="18" customHeight="1" x14ac:dyDescent="0.15"/>
  <cols>
    <col min="1" max="1" width="1.375" style="113" customWidth="1"/>
    <col min="2" max="29" width="3" style="113"/>
    <col min="30" max="30" width="1.125" style="113" customWidth="1"/>
    <col min="31" max="256" width="3" style="113"/>
    <col min="257" max="257" width="1.375" style="113" customWidth="1"/>
    <col min="258" max="285" width="3" style="113"/>
    <col min="286" max="286" width="1.125" style="113" customWidth="1"/>
    <col min="287" max="512" width="3" style="113"/>
    <col min="513" max="513" width="1.375" style="113" customWidth="1"/>
    <col min="514" max="541" width="3" style="113"/>
    <col min="542" max="542" width="1.125" style="113" customWidth="1"/>
    <col min="543" max="768" width="3" style="113"/>
    <col min="769" max="769" width="1.375" style="113" customWidth="1"/>
    <col min="770" max="797" width="3" style="113"/>
    <col min="798" max="798" width="1.125" style="113" customWidth="1"/>
    <col min="799" max="1024" width="3" style="113"/>
    <col min="1025" max="1025" width="1.375" style="113" customWidth="1"/>
    <col min="1026" max="1053" width="3" style="113"/>
    <col min="1054" max="1054" width="1.125" style="113" customWidth="1"/>
    <col min="1055" max="1280" width="3" style="113"/>
    <col min="1281" max="1281" width="1.375" style="113" customWidth="1"/>
    <col min="1282" max="1309" width="3" style="113"/>
    <col min="1310" max="1310" width="1.125" style="113" customWidth="1"/>
    <col min="1311" max="1536" width="3" style="113"/>
    <col min="1537" max="1537" width="1.375" style="113" customWidth="1"/>
    <col min="1538" max="1565" width="3" style="113"/>
    <col min="1566" max="1566" width="1.125" style="113" customWidth="1"/>
    <col min="1567" max="1792" width="3" style="113"/>
    <col min="1793" max="1793" width="1.375" style="113" customWidth="1"/>
    <col min="1794" max="1821" width="3" style="113"/>
    <col min="1822" max="1822" width="1.125" style="113" customWidth="1"/>
    <col min="1823" max="2048" width="3" style="113"/>
    <col min="2049" max="2049" width="1.375" style="113" customWidth="1"/>
    <col min="2050" max="2077" width="3" style="113"/>
    <col min="2078" max="2078" width="1.125" style="113" customWidth="1"/>
    <col min="2079" max="2304" width="3" style="113"/>
    <col min="2305" max="2305" width="1.375" style="113" customWidth="1"/>
    <col min="2306" max="2333" width="3" style="113"/>
    <col min="2334" max="2334" width="1.125" style="113" customWidth="1"/>
    <col min="2335" max="2560" width="3" style="113"/>
    <col min="2561" max="2561" width="1.375" style="113" customWidth="1"/>
    <col min="2562" max="2589" width="3" style="113"/>
    <col min="2590" max="2590" width="1.125" style="113" customWidth="1"/>
    <col min="2591" max="2816" width="3" style="113"/>
    <col min="2817" max="2817" width="1.375" style="113" customWidth="1"/>
    <col min="2818" max="2845" width="3" style="113"/>
    <col min="2846" max="2846" width="1.125" style="113" customWidth="1"/>
    <col min="2847" max="3072" width="3" style="113"/>
    <col min="3073" max="3073" width="1.375" style="113" customWidth="1"/>
    <col min="3074" max="3101" width="3" style="113"/>
    <col min="3102" max="3102" width="1.125" style="113" customWidth="1"/>
    <col min="3103" max="3328" width="3" style="113"/>
    <col min="3329" max="3329" width="1.375" style="113" customWidth="1"/>
    <col min="3330" max="3357" width="3" style="113"/>
    <col min="3358" max="3358" width="1.125" style="113" customWidth="1"/>
    <col min="3359" max="3584" width="3" style="113"/>
    <col min="3585" max="3585" width="1.375" style="113" customWidth="1"/>
    <col min="3586" max="3613" width="3" style="113"/>
    <col min="3614" max="3614" width="1.125" style="113" customWidth="1"/>
    <col min="3615" max="3840" width="3" style="113"/>
    <col min="3841" max="3841" width="1.375" style="113" customWidth="1"/>
    <col min="3842" max="3869" width="3" style="113"/>
    <col min="3870" max="3870" width="1.125" style="113" customWidth="1"/>
    <col min="3871" max="4096" width="3" style="113"/>
    <col min="4097" max="4097" width="1.375" style="113" customWidth="1"/>
    <col min="4098" max="4125" width="3" style="113"/>
    <col min="4126" max="4126" width="1.125" style="113" customWidth="1"/>
    <col min="4127" max="4352" width="3" style="113"/>
    <col min="4353" max="4353" width="1.375" style="113" customWidth="1"/>
    <col min="4354" max="4381" width="3" style="113"/>
    <col min="4382" max="4382" width="1.125" style="113" customWidth="1"/>
    <col min="4383" max="4608" width="3" style="113"/>
    <col min="4609" max="4609" width="1.375" style="113" customWidth="1"/>
    <col min="4610" max="4637" width="3" style="113"/>
    <col min="4638" max="4638" width="1.125" style="113" customWidth="1"/>
    <col min="4639" max="4864" width="3" style="113"/>
    <col min="4865" max="4865" width="1.375" style="113" customWidth="1"/>
    <col min="4866" max="4893" width="3" style="113"/>
    <col min="4894" max="4894" width="1.125" style="113" customWidth="1"/>
    <col min="4895" max="5120" width="3" style="113"/>
    <col min="5121" max="5121" width="1.375" style="113" customWidth="1"/>
    <col min="5122" max="5149" width="3" style="113"/>
    <col min="5150" max="5150" width="1.125" style="113" customWidth="1"/>
    <col min="5151" max="5376" width="3" style="113"/>
    <col min="5377" max="5377" width="1.375" style="113" customWidth="1"/>
    <col min="5378" max="5405" width="3" style="113"/>
    <col min="5406" max="5406" width="1.125" style="113" customWidth="1"/>
    <col min="5407" max="5632" width="3" style="113"/>
    <col min="5633" max="5633" width="1.375" style="113" customWidth="1"/>
    <col min="5634" max="5661" width="3" style="113"/>
    <col min="5662" max="5662" width="1.125" style="113" customWidth="1"/>
    <col min="5663" max="5888" width="3" style="113"/>
    <col min="5889" max="5889" width="1.375" style="113" customWidth="1"/>
    <col min="5890" max="5917" width="3" style="113"/>
    <col min="5918" max="5918" width="1.125" style="113" customWidth="1"/>
    <col min="5919" max="6144" width="3" style="113"/>
    <col min="6145" max="6145" width="1.375" style="113" customWidth="1"/>
    <col min="6146" max="6173" width="3" style="113"/>
    <col min="6174" max="6174" width="1.125" style="113" customWidth="1"/>
    <col min="6175" max="6400" width="3" style="113"/>
    <col min="6401" max="6401" width="1.375" style="113" customWidth="1"/>
    <col min="6402" max="6429" width="3" style="113"/>
    <col min="6430" max="6430" width="1.125" style="113" customWidth="1"/>
    <col min="6431" max="6656" width="3" style="113"/>
    <col min="6657" max="6657" width="1.375" style="113" customWidth="1"/>
    <col min="6658" max="6685" width="3" style="113"/>
    <col min="6686" max="6686" width="1.125" style="113" customWidth="1"/>
    <col min="6687" max="6912" width="3" style="113"/>
    <col min="6913" max="6913" width="1.375" style="113" customWidth="1"/>
    <col min="6914" max="6941" width="3" style="113"/>
    <col min="6942" max="6942" width="1.125" style="113" customWidth="1"/>
    <col min="6943" max="7168" width="3" style="113"/>
    <col min="7169" max="7169" width="1.375" style="113" customWidth="1"/>
    <col min="7170" max="7197" width="3" style="113"/>
    <col min="7198" max="7198" width="1.125" style="113" customWidth="1"/>
    <col min="7199" max="7424" width="3" style="113"/>
    <col min="7425" max="7425" width="1.375" style="113" customWidth="1"/>
    <col min="7426" max="7453" width="3" style="113"/>
    <col min="7454" max="7454" width="1.125" style="113" customWidth="1"/>
    <col min="7455" max="7680" width="3" style="113"/>
    <col min="7681" max="7681" width="1.375" style="113" customWidth="1"/>
    <col min="7682" max="7709" width="3" style="113"/>
    <col min="7710" max="7710" width="1.125" style="113" customWidth="1"/>
    <col min="7711" max="7936" width="3" style="113"/>
    <col min="7937" max="7937" width="1.375" style="113" customWidth="1"/>
    <col min="7938" max="7965" width="3" style="113"/>
    <col min="7966" max="7966" width="1.125" style="113" customWidth="1"/>
    <col min="7967" max="8192" width="3" style="113"/>
    <col min="8193" max="8193" width="1.375" style="113" customWidth="1"/>
    <col min="8194" max="8221" width="3" style="113"/>
    <col min="8222" max="8222" width="1.125" style="113" customWidth="1"/>
    <col min="8223" max="8448" width="3" style="113"/>
    <col min="8449" max="8449" width="1.375" style="113" customWidth="1"/>
    <col min="8450" max="8477" width="3" style="113"/>
    <col min="8478" max="8478" width="1.125" style="113" customWidth="1"/>
    <col min="8479" max="8704" width="3" style="113"/>
    <col min="8705" max="8705" width="1.375" style="113" customWidth="1"/>
    <col min="8706" max="8733" width="3" style="113"/>
    <col min="8734" max="8734" width="1.125" style="113" customWidth="1"/>
    <col min="8735" max="8960" width="3" style="113"/>
    <col min="8961" max="8961" width="1.375" style="113" customWidth="1"/>
    <col min="8962" max="8989" width="3" style="113"/>
    <col min="8990" max="8990" width="1.125" style="113" customWidth="1"/>
    <col min="8991" max="9216" width="3" style="113"/>
    <col min="9217" max="9217" width="1.375" style="113" customWidth="1"/>
    <col min="9218" max="9245" width="3" style="113"/>
    <col min="9246" max="9246" width="1.125" style="113" customWidth="1"/>
    <col min="9247" max="9472" width="3" style="113"/>
    <col min="9473" max="9473" width="1.375" style="113" customWidth="1"/>
    <col min="9474" max="9501" width="3" style="113"/>
    <col min="9502" max="9502" width="1.125" style="113" customWidth="1"/>
    <col min="9503" max="9728" width="3" style="113"/>
    <col min="9729" max="9729" width="1.375" style="113" customWidth="1"/>
    <col min="9730" max="9757" width="3" style="113"/>
    <col min="9758" max="9758" width="1.125" style="113" customWidth="1"/>
    <col min="9759" max="9984" width="3" style="113"/>
    <col min="9985" max="9985" width="1.375" style="113" customWidth="1"/>
    <col min="9986" max="10013" width="3" style="113"/>
    <col min="10014" max="10014" width="1.125" style="113" customWidth="1"/>
    <col min="10015" max="10240" width="3" style="113"/>
    <col min="10241" max="10241" width="1.375" style="113" customWidth="1"/>
    <col min="10242" max="10269" width="3" style="113"/>
    <col min="10270" max="10270" width="1.125" style="113" customWidth="1"/>
    <col min="10271" max="10496" width="3" style="113"/>
    <col min="10497" max="10497" width="1.375" style="113" customWidth="1"/>
    <col min="10498" max="10525" width="3" style="113"/>
    <col min="10526" max="10526" width="1.125" style="113" customWidth="1"/>
    <col min="10527" max="10752" width="3" style="113"/>
    <col min="10753" max="10753" width="1.375" style="113" customWidth="1"/>
    <col min="10754" max="10781" width="3" style="113"/>
    <col min="10782" max="10782" width="1.125" style="113" customWidth="1"/>
    <col min="10783" max="11008" width="3" style="113"/>
    <col min="11009" max="11009" width="1.375" style="113" customWidth="1"/>
    <col min="11010" max="11037" width="3" style="113"/>
    <col min="11038" max="11038" width="1.125" style="113" customWidth="1"/>
    <col min="11039" max="11264" width="3" style="113"/>
    <col min="11265" max="11265" width="1.375" style="113" customWidth="1"/>
    <col min="11266" max="11293" width="3" style="113"/>
    <col min="11294" max="11294" width="1.125" style="113" customWidth="1"/>
    <col min="11295" max="11520" width="3" style="113"/>
    <col min="11521" max="11521" width="1.375" style="113" customWidth="1"/>
    <col min="11522" max="11549" width="3" style="113"/>
    <col min="11550" max="11550" width="1.125" style="113" customWidth="1"/>
    <col min="11551" max="11776" width="3" style="113"/>
    <col min="11777" max="11777" width="1.375" style="113" customWidth="1"/>
    <col min="11778" max="11805" width="3" style="113"/>
    <col min="11806" max="11806" width="1.125" style="113" customWidth="1"/>
    <col min="11807" max="12032" width="3" style="113"/>
    <col min="12033" max="12033" width="1.375" style="113" customWidth="1"/>
    <col min="12034" max="12061" width="3" style="113"/>
    <col min="12062" max="12062" width="1.125" style="113" customWidth="1"/>
    <col min="12063" max="12288" width="3" style="113"/>
    <col min="12289" max="12289" width="1.375" style="113" customWidth="1"/>
    <col min="12290" max="12317" width="3" style="113"/>
    <col min="12318" max="12318" width="1.125" style="113" customWidth="1"/>
    <col min="12319" max="12544" width="3" style="113"/>
    <col min="12545" max="12545" width="1.375" style="113" customWidth="1"/>
    <col min="12546" max="12573" width="3" style="113"/>
    <col min="12574" max="12574" width="1.125" style="113" customWidth="1"/>
    <col min="12575" max="12800" width="3" style="113"/>
    <col min="12801" max="12801" width="1.375" style="113" customWidth="1"/>
    <col min="12802" max="12829" width="3" style="113"/>
    <col min="12830" max="12830" width="1.125" style="113" customWidth="1"/>
    <col min="12831" max="13056" width="3" style="113"/>
    <col min="13057" max="13057" width="1.375" style="113" customWidth="1"/>
    <col min="13058" max="13085" width="3" style="113"/>
    <col min="13086" max="13086" width="1.125" style="113" customWidth="1"/>
    <col min="13087" max="13312" width="3" style="113"/>
    <col min="13313" max="13313" width="1.375" style="113" customWidth="1"/>
    <col min="13314" max="13341" width="3" style="113"/>
    <col min="13342" max="13342" width="1.125" style="113" customWidth="1"/>
    <col min="13343" max="13568" width="3" style="113"/>
    <col min="13569" max="13569" width="1.375" style="113" customWidth="1"/>
    <col min="13570" max="13597" width="3" style="113"/>
    <col min="13598" max="13598" width="1.125" style="113" customWidth="1"/>
    <col min="13599" max="13824" width="3" style="113"/>
    <col min="13825" max="13825" width="1.375" style="113" customWidth="1"/>
    <col min="13826" max="13853" width="3" style="113"/>
    <col min="13854" max="13854" width="1.125" style="113" customWidth="1"/>
    <col min="13855" max="14080" width="3" style="113"/>
    <col min="14081" max="14081" width="1.375" style="113" customWidth="1"/>
    <col min="14082" max="14109" width="3" style="113"/>
    <col min="14110" max="14110" width="1.125" style="113" customWidth="1"/>
    <col min="14111" max="14336" width="3" style="113"/>
    <col min="14337" max="14337" width="1.375" style="113" customWidth="1"/>
    <col min="14338" max="14365" width="3" style="113"/>
    <col min="14366" max="14366" width="1.125" style="113" customWidth="1"/>
    <col min="14367" max="14592" width="3" style="113"/>
    <col min="14593" max="14593" width="1.375" style="113" customWidth="1"/>
    <col min="14594" max="14621" width="3" style="113"/>
    <col min="14622" max="14622" width="1.125" style="113" customWidth="1"/>
    <col min="14623" max="14848" width="3" style="113"/>
    <col min="14849" max="14849" width="1.375" style="113" customWidth="1"/>
    <col min="14850" max="14877" width="3" style="113"/>
    <col min="14878" max="14878" width="1.125" style="113" customWidth="1"/>
    <col min="14879" max="15104" width="3" style="113"/>
    <col min="15105" max="15105" width="1.375" style="113" customWidth="1"/>
    <col min="15106" max="15133" width="3" style="113"/>
    <col min="15134" max="15134" width="1.125" style="113" customWidth="1"/>
    <col min="15135" max="15360" width="3" style="113"/>
    <col min="15361" max="15361" width="1.375" style="113" customWidth="1"/>
    <col min="15362" max="15389" width="3" style="113"/>
    <col min="15390" max="15390" width="1.125" style="113" customWidth="1"/>
    <col min="15391" max="15616" width="3" style="113"/>
    <col min="15617" max="15617" width="1.375" style="113" customWidth="1"/>
    <col min="15618" max="15645" width="3" style="113"/>
    <col min="15646" max="15646" width="1.125" style="113" customWidth="1"/>
    <col min="15647" max="15872" width="3" style="113"/>
    <col min="15873" max="15873" width="1.375" style="113" customWidth="1"/>
    <col min="15874" max="15901" width="3" style="113"/>
    <col min="15902" max="15902" width="1.125" style="113" customWidth="1"/>
    <col min="15903" max="16128" width="3" style="113"/>
    <col min="16129" max="16129" width="1.375" style="113" customWidth="1"/>
    <col min="16130" max="16157" width="3" style="113"/>
    <col min="16158" max="16158" width="1.125" style="113" customWidth="1"/>
    <col min="16159" max="16384" width="3" style="113"/>
  </cols>
  <sheetData>
    <row r="1" spans="1:30" ht="18" customHeight="1" x14ac:dyDescent="0.15">
      <c r="A1" s="285" t="s">
        <v>80</v>
      </c>
      <c r="B1" s="285"/>
      <c r="C1" s="285"/>
      <c r="D1" s="285"/>
      <c r="E1" s="112"/>
      <c r="F1" s="112"/>
      <c r="G1" s="112"/>
      <c r="H1" s="112"/>
      <c r="I1" s="112"/>
      <c r="J1" s="112"/>
      <c r="K1" s="112"/>
      <c r="L1" s="112"/>
      <c r="M1" s="112"/>
      <c r="N1" s="112"/>
      <c r="O1" s="112"/>
      <c r="P1" s="112"/>
      <c r="Q1" s="112"/>
      <c r="R1" s="112"/>
      <c r="S1" s="112"/>
      <c r="T1" s="112"/>
      <c r="U1" s="112"/>
      <c r="V1" s="112"/>
      <c r="W1" s="112"/>
      <c r="X1" s="112"/>
      <c r="Y1" s="112"/>
      <c r="Z1" s="112"/>
    </row>
    <row r="2" spans="1:30" s="114" customFormat="1" ht="23.1" customHeight="1" x14ac:dyDescent="0.15">
      <c r="A2" s="286" t="s">
        <v>81</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row>
    <row r="3" spans="1:30" ht="9" customHeight="1" x14ac:dyDescent="0.15">
      <c r="A3" s="115"/>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row>
    <row r="4" spans="1:30" s="121" customFormat="1" ht="20.100000000000001" customHeight="1" x14ac:dyDescent="0.15">
      <c r="A4" s="116"/>
      <c r="B4" s="273" t="s">
        <v>82</v>
      </c>
      <c r="C4" s="274"/>
      <c r="D4" s="274"/>
      <c r="E4" s="117" t="s">
        <v>83</v>
      </c>
      <c r="F4" s="118" t="s">
        <v>84</v>
      </c>
      <c r="G4" s="118"/>
      <c r="H4" s="118"/>
      <c r="I4" s="287" t="s">
        <v>85</v>
      </c>
      <c r="J4" s="287"/>
      <c r="K4" s="287"/>
      <c r="L4" s="288" t="str">
        <f>①工事概要!E10</f>
        <v>〇〇　〇〇</v>
      </c>
      <c r="M4" s="288"/>
      <c r="N4" s="288"/>
      <c r="O4" s="288"/>
      <c r="P4" s="288"/>
      <c r="Q4" s="288"/>
      <c r="R4" s="118" t="s">
        <v>86</v>
      </c>
      <c r="S4" s="118"/>
      <c r="T4" s="289" t="s">
        <v>87</v>
      </c>
      <c r="U4" s="274"/>
      <c r="V4" s="290"/>
      <c r="W4" s="118"/>
      <c r="X4" s="118"/>
      <c r="Y4" s="118"/>
      <c r="Z4" s="118"/>
      <c r="AA4" s="118"/>
      <c r="AB4" s="118"/>
      <c r="AC4" s="119"/>
      <c r="AD4" s="120"/>
    </row>
    <row r="5" spans="1:30" s="121" customFormat="1" ht="20.100000000000001" customHeight="1" x14ac:dyDescent="0.15">
      <c r="A5" s="116"/>
      <c r="B5" s="275"/>
      <c r="C5" s="276"/>
      <c r="D5" s="276"/>
      <c r="E5" s="122" t="s">
        <v>111</v>
      </c>
      <c r="F5" s="120" t="s">
        <v>88</v>
      </c>
      <c r="G5" s="120"/>
      <c r="H5" s="116"/>
      <c r="I5" s="293" t="s">
        <v>89</v>
      </c>
      <c r="J5" s="293"/>
      <c r="K5" s="293"/>
      <c r="L5" s="294" t="str">
        <f>①工事概要!E8</f>
        <v>〇〇　株式会社</v>
      </c>
      <c r="M5" s="294"/>
      <c r="N5" s="294"/>
      <c r="O5" s="294"/>
      <c r="P5" s="294"/>
      <c r="Q5" s="294"/>
      <c r="R5" s="120"/>
      <c r="S5" s="120"/>
      <c r="T5" s="275"/>
      <c r="U5" s="276"/>
      <c r="V5" s="291"/>
      <c r="W5" s="275" t="s">
        <v>90</v>
      </c>
      <c r="X5" s="276"/>
      <c r="Y5" s="276"/>
      <c r="Z5" s="276"/>
      <c r="AA5" s="276"/>
      <c r="AB5" s="276"/>
      <c r="AC5" s="291"/>
      <c r="AD5" s="120"/>
    </row>
    <row r="6" spans="1:30" s="121" customFormat="1" ht="20.100000000000001" customHeight="1" x14ac:dyDescent="0.15">
      <c r="A6" s="120"/>
      <c r="B6" s="275"/>
      <c r="C6" s="276"/>
      <c r="D6" s="276"/>
      <c r="E6" s="122"/>
      <c r="F6" s="120"/>
      <c r="G6" s="120"/>
      <c r="H6" s="120"/>
      <c r="I6" s="295" t="s">
        <v>91</v>
      </c>
      <c r="J6" s="295"/>
      <c r="K6" s="295"/>
      <c r="L6" s="272" t="str">
        <f>①工事概要!E9</f>
        <v>〇〇　〇〇</v>
      </c>
      <c r="M6" s="272"/>
      <c r="N6" s="272"/>
      <c r="O6" s="272"/>
      <c r="P6" s="272"/>
      <c r="Q6" s="272"/>
      <c r="R6" s="120" t="s">
        <v>86</v>
      </c>
      <c r="S6" s="120"/>
      <c r="T6" s="277"/>
      <c r="U6" s="278"/>
      <c r="V6" s="292"/>
      <c r="W6" s="120"/>
      <c r="X6" s="120"/>
      <c r="Y6" s="120"/>
      <c r="Z6" s="120"/>
      <c r="AA6" s="120"/>
      <c r="AB6" s="120"/>
      <c r="AC6" s="123"/>
      <c r="AD6" s="120"/>
    </row>
    <row r="7" spans="1:30" s="121" customFormat="1" ht="20.100000000000001" customHeight="1" x14ac:dyDescent="0.15">
      <c r="A7" s="116"/>
      <c r="B7" s="273" t="s">
        <v>92</v>
      </c>
      <c r="C7" s="274"/>
      <c r="D7" s="274"/>
      <c r="E7" s="117" t="s">
        <v>93</v>
      </c>
      <c r="F7" s="124" t="s">
        <v>94</v>
      </c>
      <c r="G7" s="124"/>
      <c r="H7" s="125"/>
      <c r="I7" s="124"/>
      <c r="J7" s="124"/>
      <c r="K7" s="125"/>
      <c r="L7" s="124"/>
      <c r="M7" s="124"/>
      <c r="N7" s="125"/>
      <c r="O7" s="124"/>
      <c r="P7" s="124"/>
      <c r="Q7" s="125"/>
      <c r="R7" s="124"/>
      <c r="S7" s="124"/>
      <c r="T7" s="125"/>
      <c r="U7" s="124"/>
      <c r="V7" s="124"/>
      <c r="W7" s="124"/>
      <c r="X7" s="124"/>
      <c r="Y7" s="125"/>
      <c r="Z7" s="124"/>
      <c r="AA7" s="124"/>
      <c r="AB7" s="125"/>
      <c r="AC7" s="126"/>
      <c r="AD7" s="127"/>
    </row>
    <row r="8" spans="1:30" ht="20.100000000000001" customHeight="1" x14ac:dyDescent="0.15">
      <c r="A8" s="127"/>
      <c r="B8" s="275"/>
      <c r="C8" s="276"/>
      <c r="D8" s="276"/>
      <c r="E8" s="122" t="s">
        <v>110</v>
      </c>
      <c r="F8" s="120" t="s">
        <v>95</v>
      </c>
      <c r="G8" s="120"/>
      <c r="H8" s="120"/>
      <c r="I8" s="120"/>
      <c r="J8" s="120"/>
      <c r="K8" s="120"/>
      <c r="L8" s="120"/>
      <c r="M8" s="120"/>
      <c r="N8" s="120"/>
      <c r="O8" s="120"/>
      <c r="P8" s="120"/>
      <c r="Q8" s="120"/>
      <c r="R8" s="120"/>
      <c r="S8" s="120"/>
      <c r="T8" s="120"/>
      <c r="U8" s="120"/>
      <c r="V8" s="120"/>
      <c r="W8" s="120"/>
      <c r="X8" s="120"/>
      <c r="Y8" s="120"/>
      <c r="Z8" s="120"/>
      <c r="AA8" s="120"/>
      <c r="AB8" s="120"/>
      <c r="AC8" s="123"/>
      <c r="AD8" s="127"/>
    </row>
    <row r="9" spans="1:30" ht="20.100000000000001" customHeight="1" x14ac:dyDescent="0.15">
      <c r="A9" s="116"/>
      <c r="B9" s="275"/>
      <c r="C9" s="276"/>
      <c r="D9" s="276"/>
      <c r="E9" s="122" t="s">
        <v>93</v>
      </c>
      <c r="F9" s="120" t="s">
        <v>96</v>
      </c>
      <c r="G9" s="120"/>
      <c r="H9" s="120"/>
      <c r="I9" s="120"/>
      <c r="J9" s="120"/>
      <c r="K9" s="120"/>
      <c r="L9" s="120"/>
      <c r="M9" s="120"/>
      <c r="N9" s="120"/>
      <c r="O9" s="120"/>
      <c r="P9" s="120"/>
      <c r="Q9" s="120"/>
      <c r="R9" s="120"/>
      <c r="S9" s="120"/>
      <c r="T9" s="120"/>
      <c r="U9" s="120"/>
      <c r="V9" s="120"/>
      <c r="W9" s="120"/>
      <c r="X9" s="120"/>
      <c r="Y9" s="120"/>
      <c r="Z9" s="120"/>
      <c r="AA9" s="120"/>
      <c r="AB9" s="120"/>
      <c r="AC9" s="123"/>
      <c r="AD9" s="127"/>
    </row>
    <row r="10" spans="1:30" ht="20.100000000000001" customHeight="1" x14ac:dyDescent="0.15">
      <c r="A10" s="116"/>
      <c r="B10" s="277"/>
      <c r="C10" s="278"/>
      <c r="D10" s="278"/>
      <c r="E10" s="128" t="s">
        <v>83</v>
      </c>
      <c r="F10" s="129" t="s">
        <v>97</v>
      </c>
      <c r="G10" s="129"/>
      <c r="H10" s="129"/>
      <c r="I10" s="129"/>
      <c r="J10" s="129"/>
      <c r="K10" s="129"/>
      <c r="L10" s="129"/>
      <c r="M10" s="129"/>
      <c r="N10" s="129"/>
      <c r="O10" s="129"/>
      <c r="P10" s="129"/>
      <c r="Q10" s="129"/>
      <c r="R10" s="129"/>
      <c r="S10" s="129"/>
      <c r="T10" s="129"/>
      <c r="U10" s="129"/>
      <c r="V10" s="129"/>
      <c r="W10" s="129"/>
      <c r="X10" s="129"/>
      <c r="Y10" s="129"/>
      <c r="Z10" s="129"/>
      <c r="AA10" s="129"/>
      <c r="AB10" s="129"/>
      <c r="AC10" s="130"/>
      <c r="AD10" s="127"/>
    </row>
    <row r="11" spans="1:30" ht="20.100000000000001" customHeight="1" x14ac:dyDescent="0.15">
      <c r="A11" s="112"/>
      <c r="B11" s="279" t="s">
        <v>98</v>
      </c>
      <c r="C11" s="280"/>
      <c r="D11" s="280"/>
      <c r="E11" s="131" t="str">
        <f>①工事概要!E6</f>
        <v>〇〇〇〇〇〇　〇〇〇〇〇〇　〇〇〇〇〇〇</v>
      </c>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32"/>
      <c r="AD11" s="112"/>
    </row>
    <row r="12" spans="1:30" ht="20.100000000000001" customHeight="1" x14ac:dyDescent="0.15">
      <c r="A12" s="133"/>
      <c r="B12" s="281" t="s">
        <v>99</v>
      </c>
      <c r="C12" s="282"/>
      <c r="D12" s="282"/>
      <c r="E12" s="283" t="str">
        <f>①工事概要!E7</f>
        <v>〇〇</v>
      </c>
      <c r="F12" s="284"/>
      <c r="G12" s="284"/>
      <c r="H12" s="284"/>
      <c r="I12" s="284"/>
      <c r="J12" s="284"/>
      <c r="K12" s="284"/>
      <c r="L12" s="284"/>
      <c r="M12" s="284"/>
      <c r="N12" s="284"/>
      <c r="O12" s="284"/>
      <c r="P12" s="134" t="s">
        <v>100</v>
      </c>
      <c r="Q12" s="134"/>
      <c r="R12" s="134"/>
      <c r="S12" s="134"/>
      <c r="T12" s="134"/>
      <c r="U12" s="134"/>
      <c r="V12" s="134"/>
      <c r="W12" s="134"/>
      <c r="X12" s="134"/>
      <c r="Y12" s="134"/>
      <c r="Z12" s="134"/>
      <c r="AA12" s="134"/>
      <c r="AB12" s="134"/>
      <c r="AC12" s="135"/>
      <c r="AD12" s="112"/>
    </row>
    <row r="13" spans="1:30" ht="20.100000000000001" customHeight="1" x14ac:dyDescent="0.15">
      <c r="A13" s="112"/>
      <c r="B13" s="281" t="s">
        <v>101</v>
      </c>
      <c r="C13" s="282"/>
      <c r="D13" s="282"/>
      <c r="E13" s="136"/>
      <c r="F13" s="134"/>
      <c r="G13" s="134"/>
      <c r="H13" s="134"/>
      <c r="I13" s="134"/>
      <c r="J13" s="134"/>
      <c r="K13" s="134"/>
      <c r="L13" s="134"/>
      <c r="M13" s="134"/>
      <c r="N13" s="134"/>
      <c r="O13" s="134"/>
      <c r="P13" s="137" t="s">
        <v>102</v>
      </c>
      <c r="Q13" s="134"/>
      <c r="R13" s="134"/>
      <c r="S13" s="134"/>
      <c r="T13" s="134"/>
      <c r="U13" s="134"/>
      <c r="V13" s="134"/>
      <c r="W13" s="134"/>
      <c r="X13" s="134"/>
      <c r="Y13" s="134"/>
      <c r="Z13" s="134"/>
      <c r="AA13" s="134"/>
      <c r="AB13" s="134"/>
      <c r="AC13" s="135"/>
      <c r="AD13" s="112"/>
    </row>
    <row r="14" spans="1:30" ht="20.100000000000001" customHeight="1" x14ac:dyDescent="0.15">
      <c r="A14" s="112"/>
      <c r="B14" s="138"/>
      <c r="C14" s="112"/>
      <c r="D14" s="112"/>
      <c r="E14" s="138"/>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32"/>
      <c r="AD14" s="112"/>
    </row>
    <row r="15" spans="1:30" ht="20.100000000000001" customHeight="1" x14ac:dyDescent="0.15">
      <c r="A15" s="112"/>
      <c r="B15" s="138"/>
      <c r="C15" s="112"/>
      <c r="D15" s="112"/>
      <c r="E15" s="138"/>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32"/>
      <c r="AD15" s="112"/>
    </row>
    <row r="16" spans="1:30" ht="20.100000000000001" customHeight="1" x14ac:dyDescent="0.15">
      <c r="A16" s="112"/>
      <c r="B16" s="138"/>
      <c r="C16" s="112"/>
      <c r="D16" s="112"/>
      <c r="E16" s="269" t="s">
        <v>107</v>
      </c>
      <c r="F16" s="270"/>
      <c r="G16" s="270"/>
      <c r="H16" s="270"/>
      <c r="I16" s="270"/>
      <c r="J16" s="270"/>
      <c r="K16" s="270"/>
      <c r="L16" s="270"/>
      <c r="M16" s="270"/>
      <c r="N16" s="270"/>
      <c r="O16" s="270"/>
      <c r="P16" s="270"/>
      <c r="Q16" s="270"/>
      <c r="R16" s="270"/>
      <c r="S16" s="270"/>
      <c r="T16" s="270"/>
      <c r="U16" s="270"/>
      <c r="V16" s="270"/>
      <c r="W16" s="270"/>
      <c r="X16" s="270"/>
      <c r="Y16" s="270"/>
      <c r="Z16" s="270"/>
      <c r="AA16" s="270"/>
      <c r="AB16" s="270"/>
      <c r="AC16" s="271"/>
      <c r="AD16" s="112"/>
    </row>
    <row r="17" spans="1:30" ht="20.100000000000001" customHeight="1" x14ac:dyDescent="0.15">
      <c r="A17" s="112"/>
      <c r="B17" s="138"/>
      <c r="C17" s="112"/>
      <c r="D17" s="112"/>
      <c r="E17" s="269"/>
      <c r="F17" s="270"/>
      <c r="G17" s="270"/>
      <c r="H17" s="270"/>
      <c r="I17" s="270"/>
      <c r="J17" s="270"/>
      <c r="K17" s="270"/>
      <c r="L17" s="270"/>
      <c r="M17" s="270"/>
      <c r="N17" s="270"/>
      <c r="O17" s="270"/>
      <c r="P17" s="270"/>
      <c r="Q17" s="270"/>
      <c r="R17" s="270"/>
      <c r="S17" s="270"/>
      <c r="T17" s="270"/>
      <c r="U17" s="270"/>
      <c r="V17" s="270"/>
      <c r="W17" s="270"/>
      <c r="X17" s="270"/>
      <c r="Y17" s="270"/>
      <c r="Z17" s="270"/>
      <c r="AA17" s="270"/>
      <c r="AB17" s="270"/>
      <c r="AC17" s="271"/>
      <c r="AD17" s="112"/>
    </row>
    <row r="18" spans="1:30" ht="20.100000000000001" customHeight="1" x14ac:dyDescent="0.15">
      <c r="A18" s="112"/>
      <c r="B18" s="138"/>
      <c r="C18" s="112"/>
      <c r="D18" s="112"/>
      <c r="E18" s="269"/>
      <c r="F18" s="270"/>
      <c r="G18" s="270"/>
      <c r="H18" s="270"/>
      <c r="I18" s="270"/>
      <c r="J18" s="270"/>
      <c r="K18" s="270"/>
      <c r="L18" s="270"/>
      <c r="M18" s="270"/>
      <c r="N18" s="270"/>
      <c r="O18" s="270"/>
      <c r="P18" s="270"/>
      <c r="Q18" s="270"/>
      <c r="R18" s="270"/>
      <c r="S18" s="270"/>
      <c r="T18" s="270"/>
      <c r="U18" s="270"/>
      <c r="V18" s="270"/>
      <c r="W18" s="270"/>
      <c r="X18" s="270"/>
      <c r="Y18" s="270"/>
      <c r="Z18" s="270"/>
      <c r="AA18" s="270"/>
      <c r="AB18" s="270"/>
      <c r="AC18" s="271"/>
      <c r="AD18" s="112"/>
    </row>
    <row r="19" spans="1:30" ht="20.100000000000001" customHeight="1" x14ac:dyDescent="0.15">
      <c r="A19" s="112"/>
      <c r="B19" s="138"/>
      <c r="C19" s="112"/>
      <c r="D19" s="112"/>
      <c r="E19" s="138"/>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32"/>
      <c r="AD19" s="112"/>
    </row>
    <row r="20" spans="1:30" ht="20.100000000000001" customHeight="1" x14ac:dyDescent="0.15">
      <c r="A20" s="112"/>
      <c r="B20" s="138"/>
      <c r="C20" s="112"/>
      <c r="D20" s="112"/>
      <c r="E20" s="138"/>
      <c r="F20" s="112"/>
      <c r="G20" s="112"/>
      <c r="H20" s="112"/>
      <c r="I20" s="112"/>
      <c r="J20" s="112"/>
      <c r="K20" s="112"/>
      <c r="L20" s="112"/>
      <c r="M20" s="112"/>
      <c r="N20" s="112"/>
      <c r="O20" s="112"/>
      <c r="P20" s="112"/>
      <c r="Q20" s="112"/>
      <c r="R20" s="112"/>
      <c r="S20" s="112"/>
      <c r="T20" s="112"/>
      <c r="U20" s="112"/>
      <c r="V20" s="112"/>
      <c r="W20" s="112"/>
      <c r="X20" s="112"/>
      <c r="Y20" s="112"/>
      <c r="Z20" s="112"/>
      <c r="AA20" s="112"/>
      <c r="AB20" s="112"/>
      <c r="AC20" s="132"/>
      <c r="AD20" s="112"/>
    </row>
    <row r="21" spans="1:30" ht="20.100000000000001" customHeight="1" x14ac:dyDescent="0.15">
      <c r="A21" s="112"/>
      <c r="B21" s="138"/>
      <c r="C21" s="112"/>
      <c r="D21" s="112"/>
      <c r="E21" s="138"/>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32"/>
      <c r="AD21" s="112"/>
    </row>
    <row r="22" spans="1:30" ht="20.100000000000001" customHeight="1" x14ac:dyDescent="0.15">
      <c r="A22" s="112"/>
      <c r="B22" s="138"/>
      <c r="C22" s="112"/>
      <c r="D22" s="112"/>
      <c r="E22" s="138"/>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32"/>
      <c r="AD22" s="112"/>
    </row>
    <row r="23" spans="1:30" ht="20.100000000000001" customHeight="1" x14ac:dyDescent="0.15">
      <c r="A23" s="112"/>
      <c r="B23" s="138"/>
      <c r="C23" s="112"/>
      <c r="D23" s="112"/>
      <c r="E23" s="138"/>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32"/>
      <c r="AD23" s="112"/>
    </row>
    <row r="24" spans="1:30" ht="20.100000000000001" customHeight="1" x14ac:dyDescent="0.15">
      <c r="A24" s="112"/>
      <c r="B24" s="138"/>
      <c r="C24" s="112"/>
      <c r="D24" s="112"/>
      <c r="E24" s="138"/>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32"/>
      <c r="AD24" s="112"/>
    </row>
    <row r="25" spans="1:30" ht="20.100000000000001" customHeight="1" x14ac:dyDescent="0.15">
      <c r="A25" s="112"/>
      <c r="B25" s="138"/>
      <c r="C25" s="112"/>
      <c r="D25" s="112"/>
      <c r="E25" s="138"/>
      <c r="F25" s="112"/>
      <c r="G25" s="112"/>
      <c r="H25" s="112"/>
      <c r="I25" s="112"/>
      <c r="J25" s="112"/>
      <c r="K25" s="112"/>
      <c r="L25" s="112"/>
      <c r="M25" s="112"/>
      <c r="N25" s="112"/>
      <c r="O25" s="112"/>
      <c r="P25" s="112"/>
      <c r="Q25" s="112"/>
      <c r="R25" s="112"/>
      <c r="S25" s="112"/>
      <c r="T25" s="112"/>
      <c r="U25" s="112"/>
      <c r="V25" s="112"/>
      <c r="W25" s="112"/>
      <c r="X25" s="112"/>
      <c r="Y25" s="112"/>
      <c r="Z25" s="112"/>
      <c r="AA25" s="112"/>
      <c r="AB25" s="112"/>
      <c r="AC25" s="132"/>
      <c r="AD25" s="112"/>
    </row>
    <row r="26" spans="1:30" ht="20.100000000000001" customHeight="1" x14ac:dyDescent="0.15">
      <c r="A26" s="112"/>
      <c r="B26" s="138"/>
      <c r="C26" s="112"/>
      <c r="D26" s="112"/>
      <c r="E26" s="138"/>
      <c r="F26" s="112"/>
      <c r="G26" s="112"/>
      <c r="H26" s="112"/>
      <c r="I26" s="112"/>
      <c r="J26" s="112"/>
      <c r="K26" s="112"/>
      <c r="L26" s="112"/>
      <c r="M26" s="112"/>
      <c r="N26" s="112"/>
      <c r="O26" s="112"/>
      <c r="P26" s="112"/>
      <c r="Q26" s="112"/>
      <c r="R26" s="112"/>
      <c r="S26" s="112"/>
      <c r="T26" s="112"/>
      <c r="U26" s="112"/>
      <c r="V26" s="112"/>
      <c r="W26" s="112"/>
      <c r="X26" s="112"/>
      <c r="Y26" s="112"/>
      <c r="Z26" s="112"/>
      <c r="AA26" s="112"/>
      <c r="AB26" s="112"/>
      <c r="AC26" s="132"/>
      <c r="AD26" s="112"/>
    </row>
    <row r="27" spans="1:30" ht="20.100000000000001" customHeight="1" x14ac:dyDescent="0.15">
      <c r="A27" s="112"/>
      <c r="B27" s="138"/>
      <c r="C27" s="112"/>
      <c r="D27" s="112"/>
      <c r="E27" s="138"/>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32"/>
      <c r="AD27" s="112"/>
    </row>
    <row r="28" spans="1:30" ht="20.100000000000001" customHeight="1" x14ac:dyDescent="0.15">
      <c r="A28" s="112"/>
      <c r="B28" s="138"/>
      <c r="C28" s="112"/>
      <c r="D28" s="112"/>
      <c r="E28" s="138"/>
      <c r="F28" s="112"/>
      <c r="G28" s="112"/>
      <c r="H28" s="112"/>
      <c r="I28" s="112"/>
      <c r="J28" s="112"/>
      <c r="K28" s="112"/>
      <c r="L28" s="112"/>
      <c r="M28" s="112"/>
      <c r="N28" s="112"/>
      <c r="O28" s="112"/>
      <c r="P28" s="112"/>
      <c r="Q28" s="112"/>
      <c r="R28" s="112"/>
      <c r="S28" s="112"/>
      <c r="T28" s="112"/>
      <c r="U28" s="112"/>
      <c r="V28" s="112"/>
      <c r="W28" s="112"/>
      <c r="X28" s="112"/>
      <c r="Y28" s="112"/>
      <c r="Z28" s="112"/>
      <c r="AA28" s="112"/>
      <c r="AB28" s="112"/>
      <c r="AC28" s="132"/>
      <c r="AD28" s="112"/>
    </row>
    <row r="29" spans="1:30" ht="20.100000000000001" customHeight="1" x14ac:dyDescent="0.15">
      <c r="A29" s="112"/>
      <c r="B29" s="138"/>
      <c r="C29" s="112"/>
      <c r="D29" s="112"/>
      <c r="E29" s="138"/>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32"/>
      <c r="AD29" s="112"/>
    </row>
    <row r="30" spans="1:30" ht="20.100000000000001" customHeight="1" x14ac:dyDescent="0.15">
      <c r="A30" s="112"/>
      <c r="B30" s="138"/>
      <c r="C30" s="112"/>
      <c r="D30" s="112"/>
      <c r="E30" s="138"/>
      <c r="F30" s="112"/>
      <c r="G30" s="112"/>
      <c r="H30" s="112"/>
      <c r="I30" s="112"/>
      <c r="J30" s="112"/>
      <c r="K30" s="112"/>
      <c r="L30" s="112"/>
      <c r="M30" s="112"/>
      <c r="N30" s="112"/>
      <c r="O30" s="112"/>
      <c r="P30" s="112"/>
      <c r="Q30" s="112"/>
      <c r="R30" s="112"/>
      <c r="S30" s="112"/>
      <c r="T30" s="112"/>
      <c r="U30" s="112"/>
      <c r="V30" s="112"/>
      <c r="W30" s="112"/>
      <c r="X30" s="112"/>
      <c r="Y30" s="112"/>
      <c r="Z30" s="112"/>
      <c r="AA30" s="112"/>
      <c r="AB30" s="112"/>
      <c r="AC30" s="132"/>
      <c r="AD30" s="112"/>
    </row>
    <row r="31" spans="1:30" ht="20.100000000000001" customHeight="1" x14ac:dyDescent="0.15">
      <c r="A31" s="112"/>
      <c r="B31" s="138"/>
      <c r="C31" s="112"/>
      <c r="D31" s="112"/>
      <c r="E31" s="138"/>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32"/>
      <c r="AD31" s="112"/>
    </row>
    <row r="32" spans="1:30" ht="20.100000000000001" customHeight="1" x14ac:dyDescent="0.15">
      <c r="A32" s="127"/>
      <c r="B32" s="139"/>
      <c r="C32" s="127"/>
      <c r="D32" s="127"/>
      <c r="E32" s="139"/>
      <c r="F32" s="127"/>
      <c r="G32" s="127"/>
      <c r="H32" s="127"/>
      <c r="I32" s="127"/>
      <c r="J32" s="127"/>
      <c r="K32" s="112"/>
      <c r="L32" s="112"/>
      <c r="M32" s="112"/>
      <c r="N32" s="112"/>
      <c r="O32" s="112"/>
      <c r="P32" s="112"/>
      <c r="Q32" s="112"/>
      <c r="R32" s="112"/>
      <c r="S32" s="112"/>
      <c r="T32" s="112"/>
      <c r="U32" s="112"/>
      <c r="V32" s="112"/>
      <c r="W32" s="112"/>
      <c r="X32" s="112"/>
      <c r="Y32" s="112"/>
      <c r="Z32" s="112"/>
      <c r="AA32" s="112"/>
      <c r="AB32" s="112"/>
      <c r="AC32" s="132"/>
      <c r="AD32" s="112"/>
    </row>
    <row r="33" spans="1:30" ht="20.100000000000001" customHeight="1" x14ac:dyDescent="0.15">
      <c r="A33" s="127"/>
      <c r="B33" s="139"/>
      <c r="C33" s="127"/>
      <c r="D33" s="127"/>
      <c r="E33" s="139"/>
      <c r="F33" s="127"/>
      <c r="G33" s="127"/>
      <c r="H33" s="127"/>
      <c r="I33" s="127"/>
      <c r="J33" s="127"/>
      <c r="K33" s="112"/>
      <c r="L33" s="112"/>
      <c r="M33" s="112"/>
      <c r="N33" s="112"/>
      <c r="O33" s="112"/>
      <c r="P33" s="112"/>
      <c r="Q33" s="112"/>
      <c r="R33" s="112"/>
      <c r="S33" s="112"/>
      <c r="T33" s="112"/>
      <c r="U33" s="112"/>
      <c r="V33" s="112"/>
      <c r="W33" s="112"/>
      <c r="X33" s="112"/>
      <c r="Y33" s="112"/>
      <c r="Z33" s="112"/>
      <c r="AA33" s="112"/>
      <c r="AB33" s="112"/>
      <c r="AC33" s="132"/>
      <c r="AD33" s="112"/>
    </row>
    <row r="34" spans="1:30" ht="20.100000000000001" customHeight="1" x14ac:dyDescent="0.15">
      <c r="A34" s="112"/>
      <c r="B34" s="138"/>
      <c r="C34" s="112"/>
      <c r="D34" s="140"/>
      <c r="E34" s="141"/>
      <c r="F34" s="142"/>
      <c r="G34" s="140"/>
      <c r="H34" s="142"/>
      <c r="I34" s="142"/>
      <c r="J34" s="140"/>
      <c r="K34" s="142"/>
      <c r="L34" s="142"/>
      <c r="M34" s="140"/>
      <c r="N34" s="142"/>
      <c r="O34" s="142"/>
      <c r="P34" s="140"/>
      <c r="Q34" s="140"/>
      <c r="R34" s="140"/>
      <c r="S34" s="112"/>
      <c r="T34" s="112"/>
      <c r="U34" s="140"/>
      <c r="V34" s="140"/>
      <c r="W34" s="140"/>
      <c r="X34" s="140"/>
      <c r="Y34" s="140"/>
      <c r="Z34" s="140"/>
      <c r="AA34" s="140"/>
      <c r="AB34" s="140"/>
      <c r="AC34" s="143"/>
      <c r="AD34" s="112"/>
    </row>
    <row r="35" spans="1:30" ht="20.100000000000001" customHeight="1" x14ac:dyDescent="0.15">
      <c r="A35" s="112"/>
      <c r="B35" s="138"/>
      <c r="C35" s="112"/>
      <c r="D35" s="142"/>
      <c r="E35" s="141"/>
      <c r="F35" s="142"/>
      <c r="G35" s="142"/>
      <c r="H35" s="142"/>
      <c r="I35" s="142"/>
      <c r="J35" s="142"/>
      <c r="K35" s="142"/>
      <c r="L35" s="142"/>
      <c r="M35" s="142"/>
      <c r="N35" s="142"/>
      <c r="O35" s="142"/>
      <c r="P35" s="140"/>
      <c r="Q35" s="140"/>
      <c r="R35" s="140"/>
      <c r="S35" s="112"/>
      <c r="T35" s="112"/>
      <c r="U35" s="140"/>
      <c r="V35" s="140"/>
      <c r="W35" s="140"/>
      <c r="X35" s="140"/>
      <c r="Y35" s="140"/>
      <c r="Z35" s="140"/>
      <c r="AA35" s="140"/>
      <c r="AB35" s="140"/>
      <c r="AC35" s="143"/>
      <c r="AD35" s="112"/>
    </row>
    <row r="36" spans="1:30" ht="20.100000000000001" customHeight="1" x14ac:dyDescent="0.15">
      <c r="A36" s="112"/>
      <c r="B36" s="144"/>
      <c r="C36" s="145"/>
      <c r="D36" s="146"/>
      <c r="E36" s="147"/>
      <c r="F36" s="148"/>
      <c r="G36" s="146"/>
      <c r="H36" s="148"/>
      <c r="I36" s="148"/>
      <c r="J36" s="146"/>
      <c r="K36" s="148"/>
      <c r="L36" s="148"/>
      <c r="M36" s="146"/>
      <c r="N36" s="148"/>
      <c r="O36" s="148"/>
      <c r="P36" s="146"/>
      <c r="Q36" s="146"/>
      <c r="R36" s="146"/>
      <c r="S36" s="145"/>
      <c r="T36" s="149"/>
      <c r="U36" s="146"/>
      <c r="V36" s="146"/>
      <c r="W36" s="146"/>
      <c r="X36" s="146"/>
      <c r="Y36" s="146"/>
      <c r="Z36" s="146"/>
      <c r="AA36" s="146"/>
      <c r="AB36" s="146"/>
      <c r="AC36" s="150"/>
      <c r="AD36" s="112"/>
    </row>
    <row r="37" spans="1:30" ht="20.100000000000001" customHeight="1" x14ac:dyDescent="0.15">
      <c r="A37" s="112"/>
      <c r="B37" s="112"/>
      <c r="C37" s="112" t="s">
        <v>103</v>
      </c>
      <c r="D37" s="142"/>
      <c r="E37" s="142"/>
      <c r="F37" s="142"/>
      <c r="G37" s="142"/>
      <c r="H37" s="142"/>
      <c r="I37" s="142"/>
      <c r="J37" s="142"/>
      <c r="K37" s="142"/>
      <c r="L37" s="142"/>
      <c r="M37" s="142"/>
      <c r="N37" s="142"/>
      <c r="O37" s="142"/>
      <c r="P37" s="140"/>
      <c r="Q37" s="140"/>
      <c r="R37" s="140"/>
      <c r="S37" s="112"/>
      <c r="T37" s="127"/>
      <c r="U37" s="140"/>
      <c r="V37" s="140"/>
      <c r="W37" s="140"/>
      <c r="X37" s="140"/>
      <c r="Y37" s="140"/>
      <c r="Z37" s="140"/>
      <c r="AA37" s="140"/>
      <c r="AB37" s="140"/>
      <c r="AC37" s="140"/>
      <c r="AD37" s="112"/>
    </row>
    <row r="38" spans="1:30" ht="18" customHeight="1" x14ac:dyDescent="0.15">
      <c r="A38" s="112"/>
      <c r="B38" s="112"/>
      <c r="C38" s="112" t="s">
        <v>104</v>
      </c>
      <c r="D38" s="112"/>
      <c r="E38" s="112"/>
      <c r="F38" s="112"/>
      <c r="G38" s="112"/>
      <c r="H38" s="112"/>
      <c r="I38" s="112"/>
      <c r="J38" s="112"/>
      <c r="K38" s="112"/>
      <c r="L38" s="112"/>
      <c r="M38" s="112"/>
      <c r="N38" s="112"/>
      <c r="O38" s="112"/>
      <c r="P38" s="112"/>
      <c r="Q38" s="112"/>
      <c r="R38" s="112"/>
      <c r="S38" s="112"/>
      <c r="T38" s="112"/>
      <c r="U38" s="112"/>
      <c r="V38" s="112"/>
      <c r="W38" s="112"/>
      <c r="X38" s="112"/>
      <c r="Y38" s="112"/>
    </row>
    <row r="39" spans="1:30" ht="31.5" customHeight="1" x14ac:dyDescent="0.15">
      <c r="A39" s="112"/>
      <c r="B39" s="112"/>
      <c r="C39" s="267" t="s">
        <v>105</v>
      </c>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row>
    <row r="40" spans="1:30" ht="18" customHeight="1" x14ac:dyDescent="0.15">
      <c r="A40" s="112"/>
      <c r="B40" s="112"/>
      <c r="C40" s="112"/>
      <c r="D40" s="112"/>
      <c r="E40" s="112"/>
      <c r="F40" s="112"/>
      <c r="G40" s="112"/>
      <c r="H40" s="112"/>
      <c r="I40" s="112"/>
      <c r="J40" s="112"/>
      <c r="K40" s="112"/>
      <c r="L40" s="112"/>
      <c r="M40" s="112"/>
      <c r="N40" s="112"/>
      <c r="O40" s="112"/>
      <c r="P40" s="112"/>
      <c r="Q40" s="112"/>
      <c r="R40" s="112"/>
      <c r="S40" s="112"/>
      <c r="T40" s="112"/>
      <c r="U40" s="112"/>
      <c r="V40" s="112"/>
      <c r="W40" s="112"/>
      <c r="X40" s="112"/>
      <c r="Y40" s="112"/>
    </row>
    <row r="41" spans="1:30" ht="18" customHeight="1" x14ac:dyDescent="0.15">
      <c r="A41" s="112"/>
      <c r="B41" s="112"/>
      <c r="C41" s="112"/>
      <c r="D41" s="112"/>
      <c r="E41" s="112"/>
      <c r="F41" s="112"/>
      <c r="G41" s="112"/>
      <c r="H41" s="112"/>
      <c r="I41" s="112"/>
      <c r="J41" s="112"/>
      <c r="K41" s="112"/>
      <c r="L41" s="112"/>
      <c r="M41" s="112"/>
      <c r="N41" s="112"/>
      <c r="O41" s="112"/>
      <c r="P41" s="112"/>
      <c r="Q41" s="112"/>
      <c r="R41" s="112"/>
      <c r="S41" s="112"/>
      <c r="T41" s="112"/>
      <c r="U41" s="112"/>
      <c r="V41" s="112"/>
      <c r="W41" s="112"/>
      <c r="X41" s="112"/>
      <c r="Y41" s="112"/>
    </row>
    <row r="42" spans="1:30" ht="18" customHeight="1" x14ac:dyDescent="0.15">
      <c r="A42" s="112"/>
      <c r="B42" s="112"/>
      <c r="C42" s="112"/>
      <c r="D42" s="112"/>
      <c r="E42" s="112"/>
      <c r="F42" s="112"/>
      <c r="G42" s="112"/>
      <c r="H42" s="112"/>
      <c r="I42" s="112"/>
      <c r="J42" s="112"/>
      <c r="K42" s="112"/>
      <c r="L42" s="112"/>
      <c r="M42" s="112"/>
      <c r="N42" s="112"/>
      <c r="O42" s="112"/>
      <c r="P42" s="112"/>
      <c r="Q42" s="112"/>
      <c r="R42" s="112"/>
      <c r="S42" s="112"/>
      <c r="T42" s="112"/>
      <c r="U42" s="112"/>
      <c r="V42" s="112"/>
      <c r="W42" s="112"/>
      <c r="X42" s="112"/>
      <c r="Y42" s="112"/>
    </row>
    <row r="43" spans="1:30" ht="18" customHeight="1" x14ac:dyDescent="0.15">
      <c r="A43" s="112"/>
      <c r="B43" s="112"/>
      <c r="C43" s="112"/>
      <c r="D43" s="112"/>
      <c r="E43" s="112"/>
      <c r="F43" s="112"/>
      <c r="G43" s="112"/>
      <c r="H43" s="112"/>
      <c r="I43" s="112"/>
      <c r="J43" s="112"/>
      <c r="K43" s="112"/>
      <c r="L43" s="112"/>
      <c r="M43" s="112"/>
      <c r="N43" s="112"/>
      <c r="O43" s="112"/>
      <c r="P43" s="112"/>
      <c r="Q43" s="112"/>
      <c r="R43" s="112"/>
      <c r="S43" s="112"/>
      <c r="T43" s="112"/>
      <c r="U43" s="112"/>
      <c r="V43" s="112"/>
      <c r="W43" s="112"/>
      <c r="X43" s="112"/>
      <c r="Y43" s="112"/>
    </row>
    <row r="44" spans="1:30" ht="18" customHeight="1" x14ac:dyDescent="0.15">
      <c r="A44" s="112"/>
      <c r="B44" s="112"/>
      <c r="C44" s="112"/>
      <c r="D44" s="112"/>
      <c r="E44" s="112"/>
      <c r="F44" s="112"/>
      <c r="G44" s="112"/>
      <c r="H44" s="112"/>
      <c r="I44" s="112"/>
      <c r="J44" s="112"/>
      <c r="K44" s="112"/>
      <c r="L44" s="112"/>
      <c r="M44" s="112"/>
      <c r="N44" s="112"/>
      <c r="O44" s="112"/>
      <c r="P44" s="112"/>
      <c r="Q44" s="112"/>
      <c r="R44" s="112"/>
      <c r="S44" s="112"/>
      <c r="T44" s="112"/>
      <c r="U44" s="112"/>
      <c r="V44" s="112"/>
      <c r="W44" s="112"/>
      <c r="X44" s="112"/>
      <c r="Y44" s="112"/>
    </row>
    <row r="45" spans="1:30" ht="18" customHeight="1" x14ac:dyDescent="0.15">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row>
    <row r="46" spans="1:30" ht="18" customHeight="1" x14ac:dyDescent="0.15">
      <c r="A46" s="112"/>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row>
    <row r="47" spans="1:30" ht="18" customHeight="1" x14ac:dyDescent="0.15">
      <c r="A47" s="112"/>
      <c r="B47" s="112"/>
      <c r="C47" s="112"/>
      <c r="D47" s="112"/>
      <c r="E47" s="112"/>
      <c r="F47" s="112"/>
      <c r="G47" s="112"/>
      <c r="H47" s="112"/>
      <c r="I47" s="112"/>
      <c r="J47" s="112"/>
      <c r="K47" s="112"/>
      <c r="L47" s="112"/>
      <c r="M47" s="112"/>
      <c r="N47" s="112"/>
      <c r="O47" s="112"/>
      <c r="P47" s="112"/>
      <c r="Q47" s="112"/>
      <c r="R47" s="112"/>
      <c r="S47" s="112"/>
      <c r="T47" s="112"/>
      <c r="U47" s="112"/>
      <c r="V47" s="112"/>
      <c r="W47" s="112"/>
      <c r="X47" s="112"/>
      <c r="Y47" s="112"/>
    </row>
    <row r="48" spans="1:30" ht="18" customHeight="1" x14ac:dyDescent="0.15">
      <c r="A48" s="112"/>
      <c r="B48" s="112"/>
      <c r="C48" s="112"/>
      <c r="D48" s="112"/>
      <c r="E48" s="112"/>
      <c r="F48" s="112"/>
      <c r="G48" s="112"/>
      <c r="H48" s="112"/>
      <c r="I48" s="112"/>
      <c r="J48" s="112"/>
      <c r="K48" s="112"/>
      <c r="L48" s="112"/>
      <c r="M48" s="112"/>
      <c r="N48" s="112"/>
      <c r="O48" s="112"/>
      <c r="P48" s="112"/>
      <c r="Q48" s="112"/>
      <c r="R48" s="112"/>
      <c r="S48" s="112"/>
      <c r="T48" s="112"/>
      <c r="U48" s="112"/>
      <c r="V48" s="112"/>
      <c r="W48" s="112"/>
      <c r="X48" s="112"/>
      <c r="Y48" s="112"/>
    </row>
    <row r="49" spans="1:25" ht="18" customHeight="1" x14ac:dyDescent="0.15">
      <c r="A49" s="112"/>
      <c r="B49" s="112"/>
      <c r="C49" s="112"/>
      <c r="D49" s="112"/>
      <c r="E49" s="112"/>
      <c r="F49" s="112"/>
      <c r="G49" s="112"/>
      <c r="H49" s="112"/>
      <c r="I49" s="112"/>
      <c r="J49" s="112"/>
      <c r="K49" s="112"/>
      <c r="L49" s="112"/>
      <c r="M49" s="112"/>
      <c r="N49" s="112"/>
      <c r="O49" s="112"/>
      <c r="P49" s="112"/>
      <c r="Q49" s="112"/>
      <c r="R49" s="112"/>
      <c r="S49" s="112"/>
      <c r="T49" s="112"/>
      <c r="U49" s="112"/>
      <c r="V49" s="112"/>
      <c r="W49" s="112"/>
      <c r="X49" s="112"/>
      <c r="Y49" s="112"/>
    </row>
    <row r="50" spans="1:25" ht="18" customHeight="1" x14ac:dyDescent="0.15">
      <c r="A50" s="112"/>
      <c r="B50" s="112"/>
      <c r="C50" s="112"/>
      <c r="D50" s="112"/>
      <c r="E50" s="112"/>
      <c r="F50" s="112"/>
      <c r="G50" s="112"/>
      <c r="H50" s="112"/>
      <c r="I50" s="112"/>
      <c r="J50" s="112"/>
      <c r="K50" s="112"/>
      <c r="L50" s="112"/>
      <c r="M50" s="112"/>
      <c r="N50" s="112"/>
      <c r="O50" s="112"/>
      <c r="P50" s="112"/>
      <c r="Q50" s="112"/>
      <c r="R50" s="112"/>
      <c r="S50" s="112"/>
      <c r="T50" s="112"/>
      <c r="U50" s="112"/>
      <c r="V50" s="112"/>
      <c r="W50" s="112"/>
      <c r="X50" s="112"/>
      <c r="Y50" s="112"/>
    </row>
    <row r="51" spans="1:25" ht="18" customHeight="1" x14ac:dyDescent="0.15">
      <c r="A51" s="112"/>
      <c r="B51" s="112"/>
      <c r="C51" s="112"/>
      <c r="D51" s="112"/>
      <c r="E51" s="112"/>
      <c r="F51" s="112"/>
      <c r="G51" s="112"/>
      <c r="H51" s="112"/>
      <c r="I51" s="112"/>
      <c r="J51" s="112"/>
      <c r="K51" s="112"/>
      <c r="L51" s="112"/>
      <c r="M51" s="112"/>
      <c r="N51" s="112"/>
      <c r="O51" s="112"/>
      <c r="P51" s="112"/>
      <c r="Q51" s="112"/>
      <c r="R51" s="112"/>
      <c r="S51" s="112"/>
      <c r="T51" s="112"/>
      <c r="U51" s="112"/>
      <c r="V51" s="112"/>
      <c r="W51" s="112"/>
      <c r="X51" s="112"/>
      <c r="Y51" s="112"/>
    </row>
    <row r="52" spans="1:25" ht="18" customHeight="1" x14ac:dyDescent="0.15">
      <c r="A52" s="112"/>
      <c r="B52" s="112"/>
      <c r="C52" s="112"/>
      <c r="D52" s="112"/>
      <c r="E52" s="112"/>
      <c r="F52" s="112"/>
      <c r="G52" s="112"/>
      <c r="H52" s="112"/>
      <c r="I52" s="112"/>
      <c r="J52" s="112"/>
      <c r="K52" s="112"/>
      <c r="L52" s="112"/>
      <c r="M52" s="112"/>
      <c r="N52" s="112"/>
      <c r="O52" s="112"/>
      <c r="P52" s="112"/>
      <c r="Q52" s="112"/>
      <c r="R52" s="112"/>
      <c r="S52" s="112"/>
      <c r="T52" s="112"/>
      <c r="U52" s="112"/>
      <c r="V52" s="112"/>
      <c r="W52" s="112"/>
      <c r="X52" s="112"/>
      <c r="Y52" s="112"/>
    </row>
    <row r="53" spans="1:25" ht="18" customHeight="1" x14ac:dyDescent="0.15">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row>
    <row r="54" spans="1:25" ht="18" customHeight="1" x14ac:dyDescent="0.15">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row>
    <row r="55" spans="1:25" ht="18" customHeight="1" x14ac:dyDescent="0.15">
      <c r="A55" s="112"/>
      <c r="B55" s="112"/>
      <c r="C55" s="112"/>
      <c r="D55" s="112"/>
      <c r="E55" s="112"/>
      <c r="F55" s="112"/>
      <c r="G55" s="112"/>
      <c r="H55" s="112"/>
      <c r="I55" s="112"/>
      <c r="J55" s="112"/>
      <c r="K55" s="112"/>
      <c r="L55" s="112"/>
      <c r="M55" s="112"/>
      <c r="N55" s="112"/>
      <c r="O55" s="112"/>
      <c r="P55" s="112"/>
      <c r="Q55" s="112"/>
      <c r="R55" s="112"/>
      <c r="S55" s="112"/>
      <c r="T55" s="112"/>
      <c r="U55" s="112"/>
      <c r="V55" s="112"/>
      <c r="W55" s="112"/>
      <c r="X55" s="112"/>
      <c r="Y55" s="112"/>
    </row>
    <row r="56" spans="1:25" ht="18" customHeight="1" x14ac:dyDescent="0.15">
      <c r="A56" s="112"/>
      <c r="B56" s="112"/>
      <c r="C56" s="112"/>
      <c r="D56" s="112"/>
      <c r="E56" s="112"/>
      <c r="F56" s="112"/>
      <c r="G56" s="112"/>
      <c r="H56" s="112"/>
      <c r="I56" s="112"/>
      <c r="J56" s="112"/>
      <c r="K56" s="112"/>
      <c r="L56" s="112"/>
      <c r="M56" s="112"/>
      <c r="N56" s="112"/>
      <c r="O56" s="112"/>
      <c r="P56" s="112"/>
      <c r="Q56" s="112"/>
      <c r="R56" s="112"/>
      <c r="S56" s="112"/>
      <c r="T56" s="112"/>
      <c r="U56" s="112"/>
      <c r="V56" s="112"/>
      <c r="W56" s="112"/>
      <c r="X56" s="112"/>
      <c r="Y56" s="112"/>
    </row>
    <row r="57" spans="1:25" ht="18" customHeight="1" x14ac:dyDescent="0.15">
      <c r="A57" s="112"/>
      <c r="B57" s="112"/>
      <c r="C57" s="112"/>
      <c r="D57" s="112"/>
      <c r="E57" s="112"/>
      <c r="F57" s="112"/>
      <c r="G57" s="112"/>
      <c r="H57" s="112"/>
      <c r="I57" s="112"/>
      <c r="J57" s="112"/>
      <c r="K57" s="112"/>
      <c r="L57" s="112"/>
      <c r="M57" s="112"/>
      <c r="N57" s="112"/>
      <c r="O57" s="112"/>
      <c r="P57" s="112"/>
      <c r="Q57" s="112"/>
      <c r="R57" s="112"/>
      <c r="S57" s="112"/>
      <c r="T57" s="112"/>
      <c r="U57" s="112"/>
      <c r="V57" s="112"/>
      <c r="W57" s="112"/>
      <c r="X57" s="112"/>
      <c r="Y57" s="112"/>
    </row>
    <row r="58" spans="1:25" ht="18" customHeight="1" x14ac:dyDescent="0.15">
      <c r="A58" s="112"/>
      <c r="B58" s="112"/>
      <c r="C58" s="112"/>
      <c r="D58" s="112"/>
      <c r="E58" s="112"/>
      <c r="F58" s="112"/>
      <c r="G58" s="112"/>
      <c r="H58" s="112"/>
      <c r="I58" s="112"/>
      <c r="J58" s="112"/>
      <c r="K58" s="112"/>
      <c r="L58" s="112"/>
      <c r="M58" s="112"/>
      <c r="N58" s="112"/>
      <c r="O58" s="112"/>
      <c r="P58" s="112"/>
      <c r="Q58" s="112"/>
      <c r="R58" s="112"/>
      <c r="S58" s="112"/>
      <c r="T58" s="112"/>
      <c r="U58" s="112"/>
      <c r="V58" s="112"/>
      <c r="W58" s="112"/>
      <c r="X58" s="112"/>
      <c r="Y58" s="112"/>
    </row>
    <row r="59" spans="1:25" ht="18" customHeight="1" x14ac:dyDescent="0.15">
      <c r="A59" s="112"/>
      <c r="B59" s="112"/>
      <c r="C59" s="112"/>
      <c r="D59" s="112"/>
      <c r="E59" s="112"/>
      <c r="F59" s="112"/>
      <c r="G59" s="112"/>
      <c r="H59" s="112"/>
      <c r="I59" s="112"/>
      <c r="J59" s="112"/>
      <c r="K59" s="112"/>
      <c r="L59" s="112"/>
      <c r="M59" s="112"/>
      <c r="N59" s="112"/>
      <c r="O59" s="112"/>
      <c r="P59" s="112"/>
      <c r="Q59" s="112"/>
      <c r="R59" s="112"/>
      <c r="S59" s="112"/>
      <c r="T59" s="112"/>
      <c r="U59" s="112"/>
      <c r="V59" s="112"/>
      <c r="W59" s="112"/>
      <c r="X59" s="112"/>
      <c r="Y59" s="112"/>
    </row>
    <row r="60" spans="1:25" ht="18" customHeight="1" x14ac:dyDescent="0.15">
      <c r="A60" s="112"/>
      <c r="B60" s="112"/>
      <c r="C60" s="112"/>
      <c r="D60" s="112"/>
      <c r="E60" s="112"/>
      <c r="F60" s="112"/>
      <c r="G60" s="112"/>
      <c r="H60" s="112"/>
      <c r="I60" s="112"/>
      <c r="J60" s="112"/>
      <c r="K60" s="112"/>
      <c r="L60" s="112"/>
      <c r="M60" s="112"/>
      <c r="N60" s="112"/>
      <c r="O60" s="112"/>
      <c r="P60" s="112"/>
      <c r="Q60" s="112"/>
      <c r="R60" s="112"/>
      <c r="S60" s="112"/>
      <c r="T60" s="112"/>
      <c r="U60" s="112"/>
      <c r="V60" s="112"/>
      <c r="W60" s="112"/>
      <c r="X60" s="112"/>
      <c r="Y60" s="112"/>
    </row>
    <row r="61" spans="1:25" ht="18" customHeight="1" x14ac:dyDescent="0.15">
      <c r="A61" s="112"/>
      <c r="B61" s="112"/>
      <c r="C61" s="112"/>
      <c r="D61" s="112"/>
      <c r="E61" s="112"/>
      <c r="F61" s="112"/>
      <c r="G61" s="112"/>
      <c r="H61" s="112"/>
      <c r="I61" s="112"/>
      <c r="J61" s="112"/>
      <c r="K61" s="112"/>
      <c r="L61" s="112"/>
      <c r="M61" s="112"/>
      <c r="N61" s="112"/>
      <c r="O61" s="112"/>
      <c r="P61" s="112"/>
      <c r="Q61" s="112"/>
      <c r="R61" s="112"/>
      <c r="S61" s="112"/>
      <c r="T61" s="112"/>
      <c r="U61" s="112"/>
      <c r="V61" s="112"/>
      <c r="W61" s="112"/>
      <c r="X61" s="112"/>
      <c r="Y61" s="112"/>
    </row>
    <row r="62" spans="1:25" ht="18" customHeight="1" x14ac:dyDescent="0.15">
      <c r="A62" s="112"/>
      <c r="B62" s="112"/>
      <c r="C62" s="112"/>
      <c r="D62" s="112"/>
      <c r="E62" s="112"/>
      <c r="F62" s="112"/>
      <c r="G62" s="112"/>
      <c r="H62" s="112"/>
      <c r="I62" s="112"/>
      <c r="J62" s="112"/>
      <c r="K62" s="112"/>
      <c r="L62" s="112"/>
      <c r="M62" s="112"/>
      <c r="N62" s="112"/>
      <c r="O62" s="112"/>
      <c r="P62" s="112"/>
      <c r="Q62" s="112"/>
      <c r="R62" s="112"/>
      <c r="S62" s="112"/>
      <c r="T62" s="112"/>
      <c r="U62" s="112"/>
      <c r="V62" s="112"/>
      <c r="W62" s="112"/>
      <c r="X62" s="112"/>
      <c r="Y62" s="112"/>
    </row>
    <row r="63" spans="1:25" ht="18" customHeight="1" x14ac:dyDescent="0.15">
      <c r="A63" s="112"/>
      <c r="B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2"/>
    </row>
    <row r="64" spans="1:25" ht="18" customHeight="1" x14ac:dyDescent="0.15">
      <c r="A64" s="112"/>
      <c r="B64" s="112"/>
      <c r="C64" s="112"/>
      <c r="D64" s="112"/>
      <c r="E64" s="112"/>
      <c r="F64" s="112"/>
      <c r="G64" s="112"/>
      <c r="H64" s="112"/>
      <c r="I64" s="112"/>
      <c r="J64" s="112"/>
      <c r="K64" s="112"/>
      <c r="L64" s="112"/>
      <c r="M64" s="112"/>
      <c r="N64" s="112"/>
      <c r="O64" s="112"/>
      <c r="P64" s="112"/>
      <c r="Q64" s="112"/>
      <c r="R64" s="112"/>
      <c r="S64" s="112"/>
      <c r="T64" s="112"/>
      <c r="U64" s="112"/>
      <c r="V64" s="112"/>
      <c r="W64" s="112"/>
      <c r="X64" s="112"/>
      <c r="Y64" s="112"/>
    </row>
    <row r="65" spans="1:25" ht="18" customHeight="1" x14ac:dyDescent="0.15">
      <c r="A65" s="112"/>
      <c r="B65" s="112"/>
      <c r="C65" s="112"/>
      <c r="D65" s="112"/>
      <c r="E65" s="112"/>
      <c r="F65" s="112"/>
      <c r="G65" s="112"/>
      <c r="H65" s="112"/>
      <c r="I65" s="112"/>
      <c r="J65" s="112"/>
      <c r="K65" s="112"/>
      <c r="L65" s="112"/>
      <c r="M65" s="112"/>
      <c r="N65" s="112"/>
      <c r="O65" s="112"/>
      <c r="P65" s="112"/>
      <c r="Q65" s="112"/>
      <c r="R65" s="112"/>
      <c r="S65" s="112"/>
      <c r="T65" s="112"/>
      <c r="U65" s="112"/>
      <c r="V65" s="112"/>
      <c r="W65" s="112"/>
      <c r="X65" s="112"/>
      <c r="Y65" s="112"/>
    </row>
    <row r="66" spans="1:25" ht="18" customHeight="1" x14ac:dyDescent="0.15">
      <c r="A66" s="112"/>
      <c r="B66" s="112"/>
      <c r="C66" s="112"/>
      <c r="D66" s="112"/>
      <c r="E66" s="112"/>
      <c r="F66" s="112"/>
      <c r="G66" s="112"/>
      <c r="H66" s="112"/>
      <c r="I66" s="112"/>
      <c r="J66" s="112"/>
      <c r="K66" s="112"/>
      <c r="L66" s="112"/>
      <c r="M66" s="112"/>
      <c r="N66" s="112"/>
      <c r="O66" s="112"/>
      <c r="P66" s="112"/>
      <c r="Q66" s="112"/>
      <c r="R66" s="112"/>
      <c r="S66" s="112"/>
      <c r="T66" s="112"/>
      <c r="U66" s="112"/>
      <c r="V66" s="112"/>
      <c r="W66" s="112"/>
      <c r="X66" s="112"/>
      <c r="Y66" s="112"/>
    </row>
    <row r="67" spans="1:25" ht="18" customHeight="1" x14ac:dyDescent="0.15">
      <c r="A67" s="112"/>
      <c r="B67" s="112"/>
      <c r="C67" s="112"/>
      <c r="D67" s="112"/>
      <c r="E67" s="112"/>
      <c r="F67" s="112"/>
      <c r="G67" s="112"/>
      <c r="H67" s="112"/>
      <c r="I67" s="112"/>
      <c r="J67" s="112"/>
      <c r="K67" s="112"/>
      <c r="L67" s="112"/>
      <c r="M67" s="112"/>
      <c r="N67" s="112"/>
      <c r="O67" s="112"/>
      <c r="P67" s="112"/>
      <c r="Q67" s="112"/>
      <c r="R67" s="112"/>
      <c r="S67" s="112"/>
      <c r="T67" s="112"/>
      <c r="U67" s="112"/>
      <c r="V67" s="112"/>
      <c r="W67" s="112"/>
      <c r="X67" s="112"/>
      <c r="Y67" s="112"/>
    </row>
    <row r="68" spans="1:25" ht="18" customHeight="1" x14ac:dyDescent="0.15">
      <c r="A68" s="112"/>
      <c r="B68" s="112"/>
      <c r="C68" s="112"/>
      <c r="D68" s="112"/>
      <c r="E68" s="112"/>
      <c r="F68" s="112"/>
      <c r="G68" s="112"/>
      <c r="H68" s="112"/>
      <c r="I68" s="112"/>
      <c r="J68" s="112"/>
      <c r="K68" s="112"/>
      <c r="L68" s="112"/>
      <c r="M68" s="112"/>
      <c r="N68" s="112"/>
      <c r="O68" s="112"/>
      <c r="P68" s="112"/>
      <c r="Q68" s="112"/>
      <c r="R68" s="112"/>
      <c r="S68" s="112"/>
      <c r="T68" s="112"/>
      <c r="U68" s="112"/>
      <c r="V68" s="112"/>
      <c r="W68" s="112"/>
      <c r="X68" s="112"/>
      <c r="Y68" s="112"/>
    </row>
    <row r="69" spans="1:25" ht="18" customHeight="1" x14ac:dyDescent="0.15">
      <c r="A69" s="112"/>
      <c r="B69" s="112"/>
      <c r="C69" s="112"/>
      <c r="D69" s="112"/>
      <c r="E69" s="112"/>
      <c r="F69" s="112"/>
      <c r="G69" s="112"/>
      <c r="H69" s="112"/>
      <c r="I69" s="112"/>
      <c r="J69" s="112"/>
      <c r="K69" s="112"/>
      <c r="L69" s="112"/>
      <c r="M69" s="112"/>
      <c r="N69" s="112"/>
      <c r="O69" s="112"/>
      <c r="P69" s="112"/>
      <c r="Q69" s="112"/>
      <c r="R69" s="112"/>
      <c r="S69" s="112"/>
      <c r="T69" s="112"/>
      <c r="U69" s="112"/>
      <c r="V69" s="112"/>
      <c r="W69" s="112"/>
      <c r="X69" s="112"/>
      <c r="Y69" s="112"/>
    </row>
    <row r="70" spans="1:25" ht="18" customHeight="1" x14ac:dyDescent="0.15">
      <c r="A70" s="112"/>
      <c r="B70" s="112"/>
      <c r="C70" s="112"/>
      <c r="D70" s="112"/>
      <c r="E70" s="112"/>
      <c r="F70" s="112"/>
      <c r="G70" s="112"/>
      <c r="H70" s="112"/>
      <c r="I70" s="112"/>
      <c r="J70" s="112"/>
      <c r="K70" s="112"/>
      <c r="L70" s="112"/>
      <c r="M70" s="112"/>
      <c r="N70" s="112"/>
      <c r="O70" s="112"/>
      <c r="P70" s="112"/>
      <c r="Q70" s="112"/>
      <c r="R70" s="112"/>
      <c r="S70" s="112"/>
      <c r="T70" s="112"/>
      <c r="U70" s="112"/>
      <c r="V70" s="112"/>
      <c r="W70" s="112"/>
      <c r="X70" s="112"/>
      <c r="Y70" s="112"/>
    </row>
    <row r="71" spans="1:25" ht="18" customHeight="1" x14ac:dyDescent="0.15">
      <c r="A71" s="112"/>
      <c r="B71" s="112"/>
      <c r="C71" s="112"/>
      <c r="D71" s="112"/>
      <c r="E71" s="112"/>
      <c r="F71" s="112"/>
      <c r="G71" s="112"/>
      <c r="H71" s="112"/>
      <c r="I71" s="112"/>
      <c r="J71" s="112"/>
      <c r="K71" s="112"/>
      <c r="L71" s="112"/>
      <c r="M71" s="112"/>
      <c r="N71" s="112"/>
      <c r="O71" s="112"/>
      <c r="P71" s="112"/>
      <c r="Q71" s="112"/>
      <c r="R71" s="112"/>
      <c r="S71" s="112"/>
      <c r="T71" s="112"/>
      <c r="U71" s="112"/>
      <c r="V71" s="112"/>
      <c r="W71" s="112"/>
      <c r="X71" s="112"/>
      <c r="Y71" s="112"/>
    </row>
    <row r="72" spans="1:25" ht="18" customHeight="1" x14ac:dyDescent="0.15">
      <c r="A72" s="112"/>
      <c r="B72" s="112"/>
      <c r="C72" s="112"/>
      <c r="D72" s="112"/>
      <c r="E72" s="112"/>
      <c r="F72" s="112"/>
      <c r="G72" s="112"/>
      <c r="H72" s="112"/>
      <c r="I72" s="112"/>
      <c r="J72" s="112"/>
      <c r="K72" s="112"/>
      <c r="L72" s="112"/>
      <c r="M72" s="112"/>
      <c r="N72" s="112"/>
      <c r="O72" s="112"/>
      <c r="P72" s="112"/>
      <c r="Q72" s="112"/>
      <c r="R72" s="112"/>
      <c r="S72" s="112"/>
      <c r="T72" s="112"/>
      <c r="U72" s="112"/>
      <c r="V72" s="112"/>
      <c r="W72" s="112"/>
      <c r="X72" s="112"/>
      <c r="Y72" s="112"/>
    </row>
    <row r="73" spans="1:25" ht="18" customHeight="1" x14ac:dyDescent="0.15">
      <c r="A73" s="112"/>
      <c r="B73" s="112"/>
      <c r="C73" s="112"/>
      <c r="D73" s="112"/>
      <c r="E73" s="112"/>
      <c r="F73" s="112"/>
      <c r="G73" s="112"/>
      <c r="H73" s="112"/>
      <c r="I73" s="112"/>
      <c r="J73" s="112"/>
      <c r="K73" s="112"/>
      <c r="L73" s="112"/>
      <c r="M73" s="112"/>
      <c r="N73" s="112"/>
      <c r="O73" s="112"/>
      <c r="P73" s="112"/>
      <c r="Q73" s="112"/>
      <c r="R73" s="112"/>
      <c r="S73" s="112"/>
      <c r="T73" s="112"/>
      <c r="U73" s="112"/>
      <c r="V73" s="112"/>
      <c r="W73" s="112"/>
      <c r="X73" s="112"/>
      <c r="Y73" s="112"/>
    </row>
    <row r="74" spans="1:25" ht="18" customHeight="1" x14ac:dyDescent="0.15">
      <c r="A74" s="112"/>
      <c r="B74" s="112"/>
      <c r="C74" s="112"/>
      <c r="D74" s="112"/>
      <c r="E74" s="112"/>
      <c r="F74" s="112"/>
      <c r="G74" s="112"/>
      <c r="H74" s="112"/>
      <c r="I74" s="112"/>
      <c r="J74" s="112"/>
      <c r="K74" s="112"/>
      <c r="L74" s="112"/>
      <c r="M74" s="112"/>
      <c r="N74" s="112"/>
      <c r="O74" s="112"/>
      <c r="P74" s="112"/>
      <c r="Q74" s="112"/>
      <c r="R74" s="112"/>
      <c r="S74" s="112"/>
      <c r="T74" s="112"/>
      <c r="U74" s="112"/>
      <c r="V74" s="112"/>
      <c r="W74" s="112"/>
      <c r="X74" s="112"/>
      <c r="Y74" s="112"/>
    </row>
    <row r="75" spans="1:25" ht="18" customHeight="1" x14ac:dyDescent="0.15">
      <c r="A75" s="112"/>
      <c r="B75" s="112"/>
      <c r="C75" s="112"/>
      <c r="D75" s="112"/>
      <c r="E75" s="112"/>
      <c r="F75" s="112"/>
      <c r="G75" s="112"/>
      <c r="H75" s="112"/>
      <c r="I75" s="112"/>
      <c r="J75" s="112"/>
      <c r="K75" s="112"/>
      <c r="L75" s="112"/>
      <c r="M75" s="112"/>
      <c r="N75" s="112"/>
      <c r="O75" s="112"/>
      <c r="P75" s="112"/>
      <c r="Q75" s="112"/>
      <c r="R75" s="112"/>
      <c r="S75" s="112"/>
      <c r="T75" s="112"/>
      <c r="U75" s="112"/>
      <c r="V75" s="112"/>
      <c r="W75" s="112"/>
      <c r="X75" s="112"/>
      <c r="Y75" s="112"/>
    </row>
    <row r="76" spans="1:25" ht="18" customHeight="1" x14ac:dyDescent="0.15">
      <c r="A76" s="112"/>
      <c r="B76" s="112"/>
      <c r="C76" s="112"/>
      <c r="D76" s="112"/>
      <c r="E76" s="112"/>
      <c r="F76" s="112"/>
      <c r="G76" s="112"/>
      <c r="H76" s="112"/>
      <c r="I76" s="112"/>
      <c r="J76" s="112"/>
      <c r="K76" s="112"/>
      <c r="L76" s="112"/>
      <c r="M76" s="112"/>
      <c r="N76" s="112"/>
      <c r="O76" s="112"/>
      <c r="P76" s="112"/>
      <c r="Q76" s="112"/>
      <c r="R76" s="112"/>
      <c r="S76" s="112"/>
      <c r="T76" s="112"/>
      <c r="U76" s="112"/>
      <c r="V76" s="112"/>
      <c r="W76" s="112"/>
      <c r="X76" s="112"/>
      <c r="Y76" s="112"/>
    </row>
    <row r="77" spans="1:25" ht="18" customHeight="1" x14ac:dyDescent="0.15">
      <c r="A77" s="112"/>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2"/>
    </row>
    <row r="78" spans="1:25" ht="18" customHeight="1" x14ac:dyDescent="0.15">
      <c r="A78" s="112"/>
      <c r="B78" s="112"/>
      <c r="C78" s="112"/>
      <c r="D78" s="112"/>
      <c r="E78" s="112"/>
      <c r="F78" s="112"/>
      <c r="G78" s="112"/>
      <c r="H78" s="112"/>
      <c r="I78" s="112"/>
      <c r="J78" s="112"/>
      <c r="K78" s="112"/>
      <c r="L78" s="112"/>
      <c r="M78" s="112"/>
      <c r="N78" s="112"/>
      <c r="O78" s="112"/>
      <c r="P78" s="112"/>
      <c r="Q78" s="112"/>
      <c r="R78" s="112"/>
      <c r="S78" s="112"/>
      <c r="T78" s="112"/>
      <c r="U78" s="112"/>
      <c r="V78" s="112"/>
      <c r="W78" s="112"/>
      <c r="X78" s="112"/>
      <c r="Y78" s="112"/>
    </row>
    <row r="79" spans="1:25" ht="18" customHeight="1" x14ac:dyDescent="0.15">
      <c r="A79" s="112"/>
      <c r="B79" s="112"/>
      <c r="C79" s="112"/>
      <c r="D79" s="112"/>
      <c r="E79" s="112"/>
      <c r="F79" s="112"/>
      <c r="G79" s="112"/>
      <c r="H79" s="112"/>
      <c r="I79" s="112"/>
      <c r="J79" s="112"/>
      <c r="K79" s="112"/>
      <c r="L79" s="112"/>
      <c r="M79" s="112"/>
      <c r="N79" s="112"/>
      <c r="O79" s="112"/>
      <c r="P79" s="112"/>
      <c r="Q79" s="112"/>
      <c r="R79" s="112"/>
      <c r="S79" s="112"/>
      <c r="T79" s="112"/>
      <c r="U79" s="112"/>
      <c r="V79" s="112"/>
      <c r="W79" s="112"/>
      <c r="X79" s="112"/>
      <c r="Y79" s="112"/>
    </row>
    <row r="80" spans="1:25" ht="18" customHeight="1" x14ac:dyDescent="0.15">
      <c r="A80" s="112"/>
      <c r="B80" s="112"/>
      <c r="C80" s="112"/>
      <c r="D80" s="112"/>
      <c r="E80" s="112"/>
      <c r="F80" s="112"/>
      <c r="G80" s="112"/>
      <c r="H80" s="112"/>
      <c r="I80" s="112"/>
      <c r="J80" s="112"/>
      <c r="K80" s="112"/>
      <c r="L80" s="112"/>
      <c r="M80" s="112"/>
      <c r="N80" s="112"/>
      <c r="O80" s="112"/>
      <c r="P80" s="112"/>
      <c r="Q80" s="112"/>
      <c r="R80" s="112"/>
      <c r="S80" s="112"/>
      <c r="T80" s="112"/>
      <c r="U80" s="112"/>
      <c r="V80" s="112"/>
      <c r="W80" s="112"/>
      <c r="X80" s="112"/>
      <c r="Y80" s="112"/>
    </row>
    <row r="81" spans="1:25" ht="18" customHeight="1" x14ac:dyDescent="0.15">
      <c r="A81" s="112"/>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2"/>
    </row>
    <row r="82" spans="1:25" ht="18" customHeight="1" x14ac:dyDescent="0.15">
      <c r="A82" s="112"/>
      <c r="B82" s="112"/>
      <c r="C82" s="112"/>
      <c r="D82" s="112"/>
      <c r="E82" s="112"/>
      <c r="F82" s="112"/>
      <c r="G82" s="112"/>
      <c r="H82" s="112"/>
      <c r="I82" s="112"/>
      <c r="J82" s="112"/>
      <c r="K82" s="112"/>
      <c r="L82" s="112"/>
      <c r="M82" s="112"/>
      <c r="N82" s="112"/>
      <c r="O82" s="112"/>
      <c r="P82" s="112"/>
      <c r="Q82" s="112"/>
      <c r="R82" s="112"/>
      <c r="S82" s="112"/>
      <c r="T82" s="112"/>
      <c r="U82" s="112"/>
      <c r="V82" s="112"/>
      <c r="W82" s="112"/>
      <c r="X82" s="112"/>
      <c r="Y82" s="112"/>
    </row>
    <row r="83" spans="1:25" ht="18" customHeight="1" x14ac:dyDescent="0.15">
      <c r="A83" s="112"/>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row>
    <row r="84" spans="1:25" ht="18" customHeight="1" x14ac:dyDescent="0.15">
      <c r="A84" s="112"/>
      <c r="B84" s="112"/>
      <c r="C84" s="112"/>
      <c r="D84" s="112"/>
      <c r="E84" s="112"/>
      <c r="F84" s="112"/>
      <c r="G84" s="112"/>
      <c r="H84" s="112"/>
      <c r="I84" s="112"/>
      <c r="J84" s="112"/>
      <c r="K84" s="112"/>
      <c r="L84" s="112"/>
      <c r="M84" s="112"/>
      <c r="N84" s="112"/>
      <c r="O84" s="112"/>
      <c r="P84" s="112"/>
      <c r="Q84" s="112"/>
      <c r="R84" s="112"/>
      <c r="S84" s="112"/>
      <c r="T84" s="112"/>
      <c r="U84" s="112"/>
      <c r="V84" s="112"/>
      <c r="W84" s="112"/>
      <c r="X84" s="112"/>
      <c r="Y84" s="112"/>
    </row>
    <row r="85" spans="1:25" ht="18" customHeight="1" x14ac:dyDescent="0.15">
      <c r="A85" s="112"/>
      <c r="B85" s="112"/>
      <c r="C85" s="112"/>
      <c r="D85" s="112"/>
      <c r="E85" s="112"/>
      <c r="F85" s="112"/>
      <c r="G85" s="112"/>
      <c r="H85" s="112"/>
      <c r="I85" s="112"/>
      <c r="J85" s="112"/>
      <c r="K85" s="112"/>
      <c r="L85" s="112"/>
      <c r="M85" s="112"/>
      <c r="N85" s="112"/>
      <c r="O85" s="112"/>
      <c r="P85" s="112"/>
      <c r="Q85" s="112"/>
      <c r="R85" s="112"/>
      <c r="S85" s="112"/>
      <c r="T85" s="112"/>
      <c r="U85" s="112"/>
      <c r="V85" s="112"/>
      <c r="W85" s="112"/>
      <c r="X85" s="112"/>
      <c r="Y85" s="112"/>
    </row>
    <row r="86" spans="1:25" ht="18" customHeight="1" x14ac:dyDescent="0.15">
      <c r="A86" s="112"/>
      <c r="B86" s="112"/>
      <c r="C86" s="112"/>
      <c r="D86" s="112"/>
      <c r="E86" s="112"/>
      <c r="F86" s="112"/>
      <c r="G86" s="112"/>
      <c r="H86" s="112"/>
      <c r="I86" s="112"/>
      <c r="J86" s="112"/>
      <c r="K86" s="112"/>
      <c r="L86" s="112"/>
      <c r="M86" s="112"/>
      <c r="N86" s="112"/>
      <c r="O86" s="112"/>
      <c r="P86" s="112"/>
      <c r="Q86" s="112"/>
      <c r="R86" s="112"/>
      <c r="S86" s="112"/>
      <c r="T86" s="112"/>
      <c r="U86" s="112"/>
      <c r="V86" s="112"/>
      <c r="W86" s="112"/>
      <c r="X86" s="112"/>
      <c r="Y86" s="112"/>
    </row>
    <row r="87" spans="1:25" ht="18" customHeight="1" x14ac:dyDescent="0.15">
      <c r="A87" s="112"/>
      <c r="B87" s="112"/>
      <c r="C87" s="112"/>
      <c r="D87" s="112"/>
      <c r="E87" s="112"/>
      <c r="F87" s="112"/>
      <c r="G87" s="112"/>
      <c r="H87" s="112"/>
      <c r="I87" s="112"/>
      <c r="J87" s="112"/>
      <c r="K87" s="112"/>
      <c r="L87" s="112"/>
      <c r="M87" s="112"/>
      <c r="N87" s="112"/>
      <c r="O87" s="112"/>
      <c r="P87" s="112"/>
      <c r="Q87" s="112"/>
      <c r="R87" s="112"/>
      <c r="S87" s="112"/>
      <c r="T87" s="112"/>
      <c r="U87" s="112"/>
      <c r="V87" s="112"/>
      <c r="W87" s="112"/>
      <c r="X87" s="112"/>
      <c r="Y87" s="112"/>
    </row>
    <row r="88" spans="1:25" ht="18" customHeight="1" x14ac:dyDescent="0.15">
      <c r="A88" s="112"/>
      <c r="B88" s="112"/>
      <c r="C88" s="112"/>
      <c r="D88" s="112"/>
      <c r="E88" s="112"/>
      <c r="F88" s="112"/>
      <c r="G88" s="112"/>
      <c r="H88" s="112"/>
      <c r="I88" s="112"/>
      <c r="J88" s="112"/>
      <c r="K88" s="112"/>
      <c r="L88" s="112"/>
      <c r="M88" s="112"/>
      <c r="N88" s="112"/>
      <c r="O88" s="112"/>
      <c r="P88" s="112"/>
      <c r="Q88" s="112"/>
      <c r="R88" s="112"/>
      <c r="S88" s="112"/>
      <c r="T88" s="112"/>
      <c r="U88" s="112"/>
      <c r="V88" s="112"/>
      <c r="W88" s="112"/>
      <c r="X88" s="112"/>
      <c r="Y88" s="112"/>
    </row>
    <row r="89" spans="1:25" ht="18" customHeight="1" x14ac:dyDescent="0.15">
      <c r="A89" s="112"/>
      <c r="B89" s="112"/>
      <c r="C89" s="112"/>
      <c r="D89" s="112"/>
      <c r="E89" s="112"/>
      <c r="F89" s="112"/>
      <c r="G89" s="112"/>
      <c r="H89" s="112"/>
      <c r="I89" s="112"/>
      <c r="J89" s="112"/>
      <c r="K89" s="112"/>
      <c r="L89" s="112"/>
      <c r="M89" s="112"/>
      <c r="N89" s="112"/>
      <c r="O89" s="112"/>
      <c r="P89" s="112"/>
      <c r="Q89" s="112"/>
      <c r="R89" s="112"/>
      <c r="S89" s="112"/>
      <c r="T89" s="112"/>
      <c r="U89" s="112"/>
      <c r="V89" s="112"/>
      <c r="W89" s="112"/>
      <c r="X89" s="112"/>
      <c r="Y89" s="112"/>
    </row>
    <row r="90" spans="1:25" ht="18" customHeight="1" x14ac:dyDescent="0.15">
      <c r="A90" s="112"/>
      <c r="B90" s="112"/>
      <c r="C90" s="112"/>
      <c r="D90" s="112"/>
      <c r="E90" s="112"/>
      <c r="F90" s="112"/>
      <c r="G90" s="112"/>
      <c r="H90" s="112"/>
      <c r="I90" s="112"/>
      <c r="J90" s="112"/>
      <c r="K90" s="112"/>
      <c r="L90" s="112"/>
      <c r="M90" s="112"/>
      <c r="N90" s="112"/>
      <c r="O90" s="112"/>
      <c r="P90" s="112"/>
      <c r="Q90" s="112"/>
      <c r="R90" s="112"/>
      <c r="S90" s="112"/>
      <c r="T90" s="112"/>
      <c r="U90" s="112"/>
      <c r="V90" s="112"/>
      <c r="W90" s="112"/>
      <c r="X90" s="112"/>
      <c r="Y90" s="112"/>
    </row>
    <row r="91" spans="1:25" ht="18" customHeight="1" x14ac:dyDescent="0.15">
      <c r="A91" s="112"/>
      <c r="B91" s="112"/>
      <c r="C91" s="112"/>
      <c r="D91" s="112"/>
      <c r="E91" s="112"/>
      <c r="F91" s="112"/>
      <c r="G91" s="112"/>
      <c r="H91" s="112"/>
      <c r="I91" s="112"/>
      <c r="J91" s="112"/>
      <c r="K91" s="112"/>
      <c r="L91" s="112"/>
      <c r="M91" s="112"/>
      <c r="N91" s="112"/>
      <c r="O91" s="112"/>
      <c r="P91" s="112"/>
      <c r="Q91" s="112"/>
      <c r="R91" s="112"/>
      <c r="S91" s="112"/>
      <c r="T91" s="112"/>
      <c r="U91" s="112"/>
      <c r="V91" s="112"/>
      <c r="W91" s="112"/>
      <c r="X91" s="112"/>
      <c r="Y91" s="112"/>
    </row>
    <row r="92" spans="1:25" ht="18" customHeight="1" x14ac:dyDescent="0.15">
      <c r="A92" s="112"/>
      <c r="B92" s="112"/>
      <c r="C92" s="112"/>
      <c r="D92" s="112"/>
      <c r="E92" s="112"/>
      <c r="F92" s="112"/>
      <c r="G92" s="112"/>
      <c r="H92" s="112"/>
      <c r="I92" s="112"/>
      <c r="J92" s="112"/>
      <c r="K92" s="112"/>
      <c r="L92" s="112"/>
      <c r="M92" s="112"/>
      <c r="N92" s="112"/>
      <c r="O92" s="112"/>
      <c r="P92" s="112"/>
      <c r="Q92" s="112"/>
      <c r="R92" s="112"/>
      <c r="S92" s="112"/>
      <c r="T92" s="112"/>
      <c r="U92" s="112"/>
      <c r="V92" s="112"/>
      <c r="W92" s="112"/>
      <c r="X92" s="112"/>
      <c r="Y92" s="112"/>
    </row>
    <row r="93" spans="1:25" ht="18" customHeight="1" x14ac:dyDescent="0.15">
      <c r="A93" s="112"/>
      <c r="B93" s="112"/>
      <c r="C93" s="112"/>
      <c r="D93" s="112"/>
      <c r="E93" s="112"/>
      <c r="F93" s="112"/>
      <c r="G93" s="112"/>
      <c r="H93" s="112"/>
      <c r="I93" s="112"/>
      <c r="J93" s="112"/>
      <c r="K93" s="112"/>
      <c r="L93" s="112"/>
      <c r="M93" s="112"/>
      <c r="N93" s="112"/>
      <c r="O93" s="112"/>
      <c r="P93" s="112"/>
      <c r="Q93" s="112"/>
      <c r="R93" s="112"/>
      <c r="S93" s="112"/>
      <c r="T93" s="112"/>
      <c r="U93" s="112"/>
      <c r="V93" s="112"/>
      <c r="W93" s="112"/>
      <c r="X93" s="112"/>
      <c r="Y93" s="112"/>
    </row>
    <row r="94" spans="1:25" ht="18" customHeight="1" x14ac:dyDescent="0.15">
      <c r="A94" s="112"/>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2"/>
    </row>
    <row r="95" spans="1:25" ht="18" customHeight="1" x14ac:dyDescent="0.15">
      <c r="A95" s="112"/>
      <c r="B95" s="112"/>
      <c r="C95" s="112"/>
      <c r="D95" s="112"/>
      <c r="E95" s="112"/>
      <c r="F95" s="112"/>
      <c r="G95" s="112"/>
      <c r="H95" s="112"/>
      <c r="I95" s="112"/>
      <c r="J95" s="112"/>
      <c r="K95" s="112"/>
      <c r="L95" s="112"/>
      <c r="M95" s="112"/>
      <c r="N95" s="112"/>
      <c r="O95" s="112"/>
      <c r="P95" s="112"/>
      <c r="Q95" s="112"/>
      <c r="R95" s="112"/>
      <c r="S95" s="112"/>
      <c r="T95" s="112"/>
      <c r="U95" s="112"/>
      <c r="V95" s="112"/>
      <c r="W95" s="112"/>
      <c r="X95" s="112"/>
      <c r="Y95" s="112"/>
    </row>
    <row r="96" spans="1:25" ht="18" customHeight="1" x14ac:dyDescent="0.15">
      <c r="A96" s="112"/>
      <c r="B96" s="112"/>
      <c r="C96" s="112"/>
      <c r="D96" s="112"/>
      <c r="E96" s="112"/>
      <c r="F96" s="112"/>
      <c r="G96" s="112"/>
      <c r="H96" s="112"/>
      <c r="I96" s="112"/>
      <c r="J96" s="112"/>
      <c r="K96" s="112"/>
      <c r="L96" s="112"/>
      <c r="M96" s="112"/>
      <c r="N96" s="112"/>
      <c r="O96" s="112"/>
      <c r="P96" s="112"/>
      <c r="Q96" s="112"/>
      <c r="R96" s="112"/>
      <c r="S96" s="112"/>
      <c r="T96" s="112"/>
      <c r="U96" s="112"/>
      <c r="V96" s="112"/>
      <c r="W96" s="112"/>
      <c r="X96" s="112"/>
      <c r="Y96" s="112"/>
    </row>
    <row r="97" spans="1:25" ht="18" customHeight="1" x14ac:dyDescent="0.15">
      <c r="A97" s="112"/>
      <c r="B97" s="112"/>
      <c r="C97" s="112"/>
      <c r="D97" s="112"/>
      <c r="E97" s="112"/>
      <c r="F97" s="112"/>
      <c r="G97" s="112"/>
      <c r="H97" s="112"/>
      <c r="I97" s="112"/>
      <c r="J97" s="112"/>
      <c r="K97" s="112"/>
      <c r="L97" s="112"/>
      <c r="M97" s="112"/>
      <c r="N97" s="112"/>
      <c r="O97" s="112"/>
      <c r="P97" s="112"/>
      <c r="Q97" s="112"/>
      <c r="R97" s="112"/>
      <c r="S97" s="112"/>
      <c r="T97" s="112"/>
      <c r="U97" s="112"/>
      <c r="V97" s="112"/>
      <c r="W97" s="112"/>
      <c r="X97" s="112"/>
      <c r="Y97" s="112"/>
    </row>
    <row r="98" spans="1:25" ht="18" customHeight="1" x14ac:dyDescent="0.15">
      <c r="A98" s="112"/>
      <c r="B98" s="112"/>
      <c r="C98" s="112"/>
      <c r="D98" s="112"/>
      <c r="E98" s="112"/>
      <c r="F98" s="112"/>
      <c r="G98" s="112"/>
      <c r="H98" s="112"/>
      <c r="I98" s="112"/>
      <c r="J98" s="112"/>
      <c r="K98" s="112"/>
      <c r="L98" s="112"/>
      <c r="M98" s="112"/>
      <c r="N98" s="112"/>
      <c r="O98" s="112"/>
      <c r="P98" s="112"/>
      <c r="Q98" s="112"/>
      <c r="R98" s="112"/>
      <c r="S98" s="112"/>
      <c r="T98" s="112"/>
      <c r="U98" s="112"/>
      <c r="V98" s="112"/>
      <c r="W98" s="112"/>
      <c r="X98" s="112"/>
      <c r="Y98" s="112"/>
    </row>
    <row r="99" spans="1:25" ht="18" customHeight="1" x14ac:dyDescent="0.15">
      <c r="A99" s="112"/>
      <c r="B99" s="112"/>
      <c r="C99" s="112"/>
      <c r="D99" s="112"/>
      <c r="E99" s="112"/>
      <c r="F99" s="112"/>
      <c r="G99" s="112"/>
      <c r="H99" s="112"/>
      <c r="I99" s="112"/>
      <c r="J99" s="112"/>
      <c r="K99" s="112"/>
      <c r="L99" s="112"/>
      <c r="M99" s="112"/>
      <c r="N99" s="112"/>
      <c r="O99" s="112"/>
      <c r="P99" s="112"/>
      <c r="Q99" s="112"/>
      <c r="R99" s="112"/>
      <c r="S99" s="112"/>
      <c r="T99" s="112"/>
      <c r="U99" s="112"/>
      <c r="V99" s="112"/>
      <c r="W99" s="112"/>
      <c r="X99" s="112"/>
      <c r="Y99" s="112"/>
    </row>
    <row r="100" spans="1:25" ht="18" customHeight="1" x14ac:dyDescent="0.15">
      <c r="A100" s="112"/>
      <c r="B100" s="112"/>
      <c r="C100" s="112"/>
      <c r="D100" s="112"/>
      <c r="E100" s="112"/>
      <c r="F100" s="112"/>
      <c r="G100" s="112"/>
      <c r="H100" s="112"/>
      <c r="I100" s="112"/>
      <c r="J100" s="112"/>
      <c r="K100" s="112"/>
      <c r="L100" s="112"/>
      <c r="M100" s="112"/>
      <c r="N100" s="112"/>
      <c r="O100" s="112"/>
      <c r="P100" s="112"/>
      <c r="Q100" s="112"/>
      <c r="R100" s="112"/>
      <c r="S100" s="112"/>
      <c r="T100" s="112"/>
      <c r="U100" s="112"/>
      <c r="V100" s="112"/>
      <c r="W100" s="112"/>
      <c r="X100" s="112"/>
      <c r="Y100" s="112"/>
    </row>
    <row r="101" spans="1:25" ht="18" customHeight="1" x14ac:dyDescent="0.15">
      <c r="A101" s="112"/>
      <c r="B101" s="112"/>
      <c r="C101" s="112"/>
      <c r="D101" s="112"/>
      <c r="E101" s="112"/>
      <c r="F101" s="112"/>
      <c r="G101" s="112"/>
      <c r="H101" s="112"/>
      <c r="I101" s="112"/>
      <c r="J101" s="112"/>
      <c r="K101" s="112"/>
      <c r="L101" s="112"/>
      <c r="M101" s="112"/>
      <c r="N101" s="112"/>
      <c r="O101" s="112"/>
      <c r="P101" s="112"/>
      <c r="Q101" s="112"/>
      <c r="R101" s="112"/>
      <c r="S101" s="112"/>
      <c r="T101" s="112"/>
      <c r="U101" s="112"/>
      <c r="V101" s="112"/>
      <c r="W101" s="112"/>
      <c r="X101" s="112"/>
      <c r="Y101" s="112"/>
    </row>
    <row r="102" spans="1:25" ht="18" customHeight="1" x14ac:dyDescent="0.15">
      <c r="A102" s="112"/>
      <c r="B102" s="112"/>
      <c r="C102" s="112"/>
      <c r="D102" s="112"/>
      <c r="E102" s="112"/>
      <c r="F102" s="112"/>
      <c r="G102" s="112"/>
      <c r="H102" s="112"/>
      <c r="I102" s="112"/>
      <c r="J102" s="112"/>
      <c r="K102" s="112"/>
      <c r="L102" s="112"/>
      <c r="M102" s="112"/>
      <c r="N102" s="112"/>
      <c r="O102" s="112"/>
      <c r="P102" s="112"/>
      <c r="Q102" s="112"/>
      <c r="R102" s="112"/>
      <c r="S102" s="112"/>
      <c r="T102" s="112"/>
      <c r="U102" s="112"/>
      <c r="V102" s="112"/>
      <c r="W102" s="112"/>
      <c r="X102" s="112"/>
      <c r="Y102" s="112"/>
    </row>
    <row r="103" spans="1:25" ht="18" customHeight="1" x14ac:dyDescent="0.15">
      <c r="A103" s="112"/>
      <c r="B103" s="112"/>
      <c r="C103" s="112"/>
      <c r="D103" s="112"/>
      <c r="E103" s="112"/>
      <c r="F103" s="112"/>
      <c r="G103" s="112"/>
      <c r="H103" s="112"/>
      <c r="I103" s="112"/>
      <c r="J103" s="112"/>
      <c r="K103" s="112"/>
      <c r="L103" s="112"/>
      <c r="M103" s="112"/>
      <c r="N103" s="112"/>
      <c r="O103" s="112"/>
      <c r="P103" s="112"/>
      <c r="Q103" s="112"/>
      <c r="R103" s="112"/>
      <c r="S103" s="112"/>
      <c r="T103" s="112"/>
      <c r="U103" s="112"/>
      <c r="V103" s="112"/>
      <c r="W103" s="112"/>
      <c r="X103" s="112"/>
      <c r="Y103" s="112"/>
    </row>
    <row r="104" spans="1:25" ht="18" customHeight="1" x14ac:dyDescent="0.15">
      <c r="A104" s="112"/>
      <c r="B104" s="112"/>
      <c r="C104" s="112"/>
      <c r="D104" s="112"/>
      <c r="E104" s="112"/>
      <c r="F104" s="112"/>
      <c r="G104" s="112"/>
      <c r="H104" s="112"/>
      <c r="I104" s="112"/>
      <c r="J104" s="112"/>
      <c r="K104" s="112"/>
      <c r="L104" s="112"/>
      <c r="M104" s="112"/>
      <c r="N104" s="112"/>
      <c r="O104" s="112"/>
      <c r="P104" s="112"/>
      <c r="Q104" s="112"/>
      <c r="R104" s="112"/>
      <c r="S104" s="112"/>
      <c r="T104" s="112"/>
      <c r="U104" s="112"/>
      <c r="V104" s="112"/>
      <c r="W104" s="112"/>
      <c r="X104" s="112"/>
      <c r="Y104" s="112"/>
    </row>
    <row r="105" spans="1:25" ht="18" customHeight="1" x14ac:dyDescent="0.15">
      <c r="A105" s="112"/>
      <c r="B105" s="112"/>
      <c r="C105" s="112"/>
      <c r="D105" s="112"/>
      <c r="E105" s="112"/>
      <c r="F105" s="112"/>
      <c r="G105" s="112"/>
      <c r="H105" s="112"/>
      <c r="I105" s="112"/>
      <c r="J105" s="112"/>
      <c r="K105" s="112"/>
      <c r="L105" s="112"/>
      <c r="M105" s="112"/>
      <c r="N105" s="112"/>
      <c r="O105" s="112"/>
      <c r="P105" s="112"/>
      <c r="Q105" s="112"/>
      <c r="R105" s="112"/>
      <c r="S105" s="112"/>
      <c r="T105" s="112"/>
      <c r="U105" s="112"/>
      <c r="V105" s="112"/>
      <c r="W105" s="112"/>
      <c r="X105" s="112"/>
      <c r="Y105" s="112"/>
    </row>
    <row r="106" spans="1:25" ht="18" customHeight="1" x14ac:dyDescent="0.15">
      <c r="A106" s="112"/>
      <c r="B106" s="112"/>
      <c r="C106" s="112"/>
      <c r="D106" s="112"/>
      <c r="E106" s="112"/>
      <c r="F106" s="112"/>
      <c r="G106" s="112"/>
      <c r="H106" s="112"/>
      <c r="I106" s="112"/>
      <c r="J106" s="112"/>
      <c r="K106" s="112"/>
      <c r="L106" s="112"/>
      <c r="M106" s="112"/>
      <c r="N106" s="112"/>
      <c r="O106" s="112"/>
      <c r="P106" s="112"/>
      <c r="Q106" s="112"/>
      <c r="R106" s="112"/>
      <c r="S106" s="112"/>
      <c r="T106" s="112"/>
      <c r="U106" s="112"/>
      <c r="V106" s="112"/>
      <c r="W106" s="112"/>
      <c r="X106" s="112"/>
      <c r="Y106" s="112"/>
    </row>
    <row r="107" spans="1:25" ht="18" customHeight="1" x14ac:dyDescent="0.15">
      <c r="A107" s="112"/>
      <c r="B107" s="112"/>
      <c r="C107" s="112"/>
      <c r="D107" s="112"/>
      <c r="E107" s="112"/>
      <c r="F107" s="112"/>
      <c r="G107" s="112"/>
      <c r="H107" s="112"/>
      <c r="I107" s="112"/>
      <c r="J107" s="112"/>
      <c r="K107" s="112"/>
      <c r="L107" s="112"/>
      <c r="M107" s="112"/>
      <c r="N107" s="112"/>
      <c r="O107" s="112"/>
      <c r="P107" s="112"/>
      <c r="Q107" s="112"/>
      <c r="R107" s="112"/>
      <c r="S107" s="112"/>
      <c r="T107" s="112"/>
      <c r="U107" s="112"/>
      <c r="V107" s="112"/>
      <c r="W107" s="112"/>
      <c r="X107" s="112"/>
      <c r="Y107" s="112"/>
    </row>
    <row r="108" spans="1:25" ht="18" customHeight="1" x14ac:dyDescent="0.15">
      <c r="A108" s="112"/>
      <c r="B108" s="112"/>
      <c r="C108" s="112"/>
      <c r="D108" s="112"/>
      <c r="E108" s="112"/>
      <c r="F108" s="112"/>
      <c r="G108" s="112"/>
      <c r="H108" s="112"/>
      <c r="I108" s="112"/>
      <c r="J108" s="112"/>
      <c r="K108" s="112"/>
      <c r="L108" s="112"/>
      <c r="M108" s="112"/>
      <c r="N108" s="112"/>
      <c r="O108" s="112"/>
      <c r="P108" s="112"/>
      <c r="Q108" s="112"/>
      <c r="R108" s="112"/>
      <c r="S108" s="112"/>
      <c r="T108" s="112"/>
      <c r="U108" s="112"/>
      <c r="V108" s="112"/>
      <c r="W108" s="112"/>
      <c r="X108" s="112"/>
      <c r="Y108" s="112"/>
    </row>
    <row r="109" spans="1:25" ht="18" customHeight="1" x14ac:dyDescent="0.15">
      <c r="A109" s="112"/>
      <c r="B109" s="112"/>
      <c r="C109" s="112"/>
      <c r="D109" s="112"/>
      <c r="E109" s="112"/>
      <c r="F109" s="112"/>
      <c r="G109" s="112"/>
      <c r="H109" s="112"/>
      <c r="I109" s="112"/>
      <c r="J109" s="112"/>
      <c r="K109" s="112"/>
      <c r="L109" s="112"/>
      <c r="M109" s="112"/>
      <c r="N109" s="112"/>
      <c r="O109" s="112"/>
      <c r="P109" s="112"/>
      <c r="Q109" s="112"/>
      <c r="R109" s="112"/>
      <c r="S109" s="112"/>
      <c r="T109" s="112"/>
      <c r="U109" s="112"/>
      <c r="V109" s="112"/>
      <c r="W109" s="112"/>
      <c r="X109" s="112"/>
      <c r="Y109" s="112"/>
    </row>
    <row r="110" spans="1:25" ht="18" customHeight="1" x14ac:dyDescent="0.15">
      <c r="A110" s="112"/>
      <c r="B110" s="112"/>
      <c r="C110" s="112"/>
      <c r="D110" s="112"/>
      <c r="E110" s="112"/>
      <c r="F110" s="112"/>
      <c r="G110" s="112"/>
      <c r="H110" s="112"/>
      <c r="I110" s="112"/>
      <c r="J110" s="112"/>
      <c r="K110" s="112"/>
      <c r="L110" s="112"/>
      <c r="M110" s="112"/>
      <c r="N110" s="112"/>
      <c r="O110" s="112"/>
      <c r="P110" s="112"/>
      <c r="Q110" s="112"/>
      <c r="R110" s="112"/>
      <c r="S110" s="112"/>
      <c r="T110" s="112"/>
      <c r="U110" s="112"/>
      <c r="V110" s="112"/>
      <c r="W110" s="112"/>
      <c r="X110" s="112"/>
      <c r="Y110" s="112"/>
    </row>
    <row r="111" spans="1:25" ht="18" customHeight="1" x14ac:dyDescent="0.15">
      <c r="A111" s="112"/>
      <c r="B111" s="112"/>
      <c r="C111" s="112"/>
      <c r="D111" s="112"/>
      <c r="E111" s="112"/>
      <c r="F111" s="112"/>
      <c r="G111" s="112"/>
      <c r="H111" s="112"/>
      <c r="I111" s="112"/>
      <c r="J111" s="112"/>
      <c r="K111" s="112"/>
      <c r="L111" s="112"/>
      <c r="M111" s="112"/>
      <c r="N111" s="112"/>
      <c r="O111" s="112"/>
      <c r="P111" s="112"/>
      <c r="Q111" s="112"/>
      <c r="R111" s="112"/>
      <c r="S111" s="112"/>
      <c r="T111" s="112"/>
      <c r="U111" s="112"/>
      <c r="V111" s="112"/>
      <c r="W111" s="112"/>
      <c r="X111" s="112"/>
      <c r="Y111" s="112"/>
    </row>
    <row r="112" spans="1:25" ht="18" customHeight="1" x14ac:dyDescent="0.15">
      <c r="A112" s="112"/>
      <c r="B112" s="112"/>
      <c r="C112" s="112"/>
      <c r="D112" s="112"/>
      <c r="E112" s="112"/>
      <c r="F112" s="112"/>
      <c r="G112" s="112"/>
      <c r="H112" s="112"/>
      <c r="I112" s="112"/>
      <c r="J112" s="112"/>
      <c r="K112" s="112"/>
      <c r="L112" s="112"/>
      <c r="M112" s="112"/>
      <c r="N112" s="112"/>
      <c r="O112" s="112"/>
      <c r="P112" s="112"/>
      <c r="Q112" s="112"/>
      <c r="R112" s="112"/>
      <c r="S112" s="112"/>
      <c r="T112" s="112"/>
      <c r="U112" s="112"/>
      <c r="V112" s="112"/>
      <c r="W112" s="112"/>
      <c r="X112" s="112"/>
      <c r="Y112" s="112"/>
    </row>
    <row r="113" spans="1:25" ht="18" customHeight="1" x14ac:dyDescent="0.15">
      <c r="A113" s="112"/>
      <c r="B113" s="112"/>
      <c r="C113" s="112"/>
      <c r="D113" s="112"/>
      <c r="E113" s="112"/>
      <c r="F113" s="112"/>
      <c r="G113" s="112"/>
      <c r="H113" s="112"/>
      <c r="I113" s="112"/>
      <c r="J113" s="112"/>
      <c r="K113" s="112"/>
      <c r="L113" s="112"/>
      <c r="M113" s="112"/>
      <c r="N113" s="112"/>
      <c r="O113" s="112"/>
      <c r="P113" s="112"/>
      <c r="Q113" s="112"/>
      <c r="R113" s="112"/>
      <c r="S113" s="112"/>
      <c r="T113" s="112"/>
      <c r="U113" s="112"/>
      <c r="V113" s="112"/>
      <c r="W113" s="112"/>
      <c r="X113" s="112"/>
      <c r="Y113" s="112"/>
    </row>
    <row r="114" spans="1:25" ht="18" customHeight="1" x14ac:dyDescent="0.15">
      <c r="A114" s="112"/>
      <c r="B114" s="112"/>
      <c r="C114" s="112"/>
      <c r="D114" s="112"/>
      <c r="E114" s="112"/>
      <c r="F114" s="112"/>
      <c r="G114" s="112"/>
      <c r="H114" s="112"/>
      <c r="I114" s="112"/>
      <c r="J114" s="112"/>
      <c r="K114" s="112"/>
      <c r="L114" s="112"/>
      <c r="M114" s="112"/>
      <c r="N114" s="112"/>
      <c r="O114" s="112"/>
      <c r="P114" s="112"/>
      <c r="Q114" s="112"/>
      <c r="R114" s="112"/>
      <c r="S114" s="112"/>
      <c r="T114" s="112"/>
      <c r="U114" s="112"/>
      <c r="V114" s="112"/>
      <c r="W114" s="112"/>
      <c r="X114" s="112"/>
      <c r="Y114" s="112"/>
    </row>
    <row r="115" spans="1:25" ht="18" customHeight="1" x14ac:dyDescent="0.15">
      <c r="A115" s="112"/>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row>
    <row r="116" spans="1:25" ht="18" customHeight="1" x14ac:dyDescent="0.15">
      <c r="A116" s="112"/>
      <c r="B116" s="112"/>
      <c r="C116" s="112"/>
      <c r="D116" s="112"/>
      <c r="E116" s="112"/>
      <c r="F116" s="112"/>
      <c r="G116" s="112"/>
      <c r="H116" s="112"/>
      <c r="I116" s="112"/>
      <c r="J116" s="112"/>
      <c r="K116" s="112"/>
      <c r="L116" s="112"/>
      <c r="M116" s="112"/>
      <c r="N116" s="112"/>
      <c r="O116" s="112"/>
      <c r="P116" s="112"/>
      <c r="Q116" s="112"/>
      <c r="R116" s="112"/>
      <c r="S116" s="112"/>
      <c r="T116" s="112"/>
      <c r="U116" s="112"/>
      <c r="V116" s="112"/>
      <c r="W116" s="112"/>
      <c r="X116" s="112"/>
      <c r="Y116" s="112"/>
    </row>
    <row r="117" spans="1:25" ht="18" customHeight="1" x14ac:dyDescent="0.15">
      <c r="A117" s="112"/>
      <c r="B117" s="112"/>
      <c r="C117" s="112"/>
      <c r="D117" s="112"/>
      <c r="E117" s="112"/>
      <c r="F117" s="112"/>
      <c r="G117" s="112"/>
      <c r="H117" s="112"/>
      <c r="I117" s="112"/>
      <c r="J117" s="112"/>
      <c r="K117" s="112"/>
      <c r="L117" s="112"/>
      <c r="M117" s="112"/>
      <c r="N117" s="112"/>
      <c r="O117" s="112"/>
      <c r="P117" s="112"/>
      <c r="Q117" s="112"/>
      <c r="R117" s="112"/>
      <c r="S117" s="112"/>
      <c r="T117" s="112"/>
      <c r="U117" s="112"/>
      <c r="V117" s="112"/>
      <c r="W117" s="112"/>
      <c r="X117" s="112"/>
      <c r="Y117" s="112"/>
    </row>
    <row r="118" spans="1:25" ht="18" customHeight="1" x14ac:dyDescent="0.15">
      <c r="A118" s="112"/>
      <c r="B118" s="112"/>
      <c r="C118" s="112"/>
      <c r="D118" s="112"/>
      <c r="E118" s="112"/>
      <c r="F118" s="112"/>
      <c r="G118" s="112"/>
      <c r="H118" s="112"/>
      <c r="I118" s="112"/>
      <c r="J118" s="112"/>
      <c r="K118" s="112"/>
      <c r="L118" s="112"/>
      <c r="M118" s="112"/>
      <c r="N118" s="112"/>
      <c r="O118" s="112"/>
      <c r="P118" s="112"/>
      <c r="Q118" s="112"/>
      <c r="R118" s="112"/>
      <c r="S118" s="112"/>
      <c r="T118" s="112"/>
      <c r="U118" s="112"/>
      <c r="V118" s="112"/>
      <c r="W118" s="112"/>
      <c r="X118" s="112"/>
      <c r="Y118" s="112"/>
    </row>
    <row r="119" spans="1:25" ht="18" customHeight="1" x14ac:dyDescent="0.15">
      <c r="A119" s="112"/>
      <c r="B119" s="112"/>
      <c r="C119" s="112"/>
      <c r="D119" s="112"/>
      <c r="E119" s="112"/>
      <c r="F119" s="112"/>
      <c r="G119" s="112"/>
      <c r="H119" s="112"/>
      <c r="I119" s="112"/>
      <c r="J119" s="112"/>
      <c r="K119" s="112"/>
      <c r="L119" s="112"/>
      <c r="M119" s="112"/>
      <c r="N119" s="112"/>
      <c r="O119" s="112"/>
      <c r="P119" s="112"/>
      <c r="Q119" s="112"/>
      <c r="R119" s="112"/>
      <c r="S119" s="112"/>
      <c r="T119" s="112"/>
      <c r="U119" s="112"/>
      <c r="V119" s="112"/>
      <c r="W119" s="112"/>
      <c r="X119" s="112"/>
      <c r="Y119" s="112"/>
    </row>
  </sheetData>
  <mergeCells count="18">
    <mergeCell ref="A1:D1"/>
    <mergeCell ref="A2:AD2"/>
    <mergeCell ref="B4:D6"/>
    <mergeCell ref="I4:K4"/>
    <mergeCell ref="L4:Q4"/>
    <mergeCell ref="T4:V6"/>
    <mergeCell ref="I5:K5"/>
    <mergeCell ref="L5:Q5"/>
    <mergeCell ref="W5:AC5"/>
    <mergeCell ref="I6:K6"/>
    <mergeCell ref="C39:AC39"/>
    <mergeCell ref="E16:AC18"/>
    <mergeCell ref="L6:Q6"/>
    <mergeCell ref="B7:D10"/>
    <mergeCell ref="B11:D11"/>
    <mergeCell ref="B12:D12"/>
    <mergeCell ref="E12:O12"/>
    <mergeCell ref="B13:D13"/>
  </mergeCells>
  <phoneticPr fontId="1"/>
  <printOptions horizontalCentered="1"/>
  <pageMargins left="0.78740157480314965" right="0.19685039370078741" top="0.98425196850393704" bottom="0.59055118110236227"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100"/>
    <pageSetUpPr fitToPage="1"/>
  </sheetPr>
  <dimension ref="A1:CI656"/>
  <sheetViews>
    <sheetView tabSelected="1" view="pageBreakPreview" zoomScale="55" zoomScaleNormal="40" zoomScaleSheetLayoutView="55" zoomScalePageLayoutView="77" workbookViewId="0">
      <selection activeCell="B9" sqref="B9:M10"/>
    </sheetView>
  </sheetViews>
  <sheetFormatPr defaultRowHeight="39" customHeight="1" outlineLevelCol="1" x14ac:dyDescent="0.15"/>
  <cols>
    <col min="1" max="1" width="13.375" style="51" customWidth="1"/>
    <col min="2" max="2" width="14.125" style="50" customWidth="1"/>
    <col min="3" max="3" width="6" style="50" bestFit="1" customWidth="1"/>
    <col min="4" max="4" width="5.375" style="50" customWidth="1"/>
    <col min="5" max="5" width="22.375" style="50" customWidth="1"/>
    <col min="6" max="6" width="11.75" style="92" customWidth="1"/>
    <col min="7" max="7" width="16.625" style="92" customWidth="1"/>
    <col min="8" max="8" width="13.625" style="50" customWidth="1"/>
    <col min="9" max="9" width="19" style="50" customWidth="1"/>
    <col min="10" max="10" width="25.375" style="50" customWidth="1"/>
    <col min="11" max="11" width="4.125" style="50" customWidth="1"/>
    <col min="12" max="12" width="4.125" style="92" customWidth="1"/>
    <col min="13" max="13" width="3.625" style="50" customWidth="1"/>
    <col min="14" max="14" width="11.75" style="57" customWidth="1"/>
    <col min="15" max="15" width="11.75" style="107" customWidth="1"/>
    <col min="16" max="17" width="10.75" style="50" hidden="1" customWidth="1" outlineLevel="1"/>
    <col min="18" max="18" width="6" style="50" hidden="1" customWidth="1" outlineLevel="1"/>
    <col min="19" max="19" width="10.75" style="50" hidden="1" customWidth="1" outlineLevel="1"/>
    <col min="20" max="21" width="4.875" style="50" hidden="1" customWidth="1" outlineLevel="1"/>
    <col min="22" max="22" width="10.75" style="50" hidden="1" customWidth="1" outlineLevel="1"/>
    <col min="23" max="23" width="16.625" style="151" hidden="1" customWidth="1" outlineLevel="1"/>
    <col min="24" max="24" width="17.125" style="50" hidden="1" customWidth="1" outlineLevel="1"/>
    <col min="25" max="27" width="13.375" style="50" hidden="1" customWidth="1" outlineLevel="1"/>
    <col min="28" max="28" width="10" style="50" hidden="1" customWidth="1" outlineLevel="1"/>
    <col min="29" max="30" width="5" style="151" hidden="1" customWidth="1" outlineLevel="1"/>
    <col min="31" max="31" width="10.625" style="50" hidden="1" customWidth="1" outlineLevel="1"/>
    <col min="32" max="32" width="12.125" style="151" hidden="1" customWidth="1" outlineLevel="1"/>
    <col min="33" max="54" width="8.625" style="213" hidden="1" customWidth="1" outlineLevel="1"/>
    <col min="55" max="55" width="13.25" style="50" hidden="1" customWidth="1" outlineLevel="1"/>
    <col min="56" max="84" width="9" style="50" hidden="1" customWidth="1" outlineLevel="1"/>
    <col min="85" max="86" width="0" style="50" hidden="1" customWidth="1" outlineLevel="1"/>
    <col min="87" max="87" width="9" style="50" collapsed="1"/>
    <col min="88" max="16384" width="9" style="50"/>
  </cols>
  <sheetData>
    <row r="1" spans="1:84" ht="25.5" customHeight="1" thickBot="1" x14ac:dyDescent="0.2">
      <c r="B1" s="110" t="str">
        <f>①工事概要!A1</f>
        <v>〇富山県農林水産部　休日取得計画・実績書(H310401適用)</v>
      </c>
      <c r="F1" s="50"/>
      <c r="G1" s="50"/>
      <c r="J1" s="90"/>
      <c r="L1" s="50"/>
      <c r="M1" s="90"/>
      <c r="N1" s="241" t="s">
        <v>58</v>
      </c>
      <c r="O1" s="212"/>
      <c r="BC1" s="50" t="s">
        <v>10</v>
      </c>
      <c r="BE1" s="50" t="s">
        <v>10</v>
      </c>
    </row>
    <row r="2" spans="1:84" ht="23.1" customHeight="1" x14ac:dyDescent="0.15">
      <c r="B2" s="58" t="s">
        <v>1</v>
      </c>
      <c r="C2" s="303" t="str">
        <f>①工事概要!E5</f>
        <v>〇〇〇〇〇〇〇</v>
      </c>
      <c r="D2" s="303"/>
      <c r="E2" s="303"/>
      <c r="F2" s="52"/>
      <c r="G2" s="52"/>
      <c r="H2" s="52"/>
      <c r="I2" s="52"/>
      <c r="K2" s="102"/>
      <c r="L2" s="52"/>
      <c r="N2" s="241"/>
      <c r="O2" s="212"/>
      <c r="P2" s="52"/>
      <c r="Q2" s="52"/>
      <c r="R2" s="52"/>
      <c r="S2" s="52"/>
      <c r="T2" s="52"/>
      <c r="U2" s="52"/>
      <c r="V2" s="52"/>
      <c r="W2" s="152"/>
      <c r="X2" s="52"/>
      <c r="Y2" s="52"/>
      <c r="Z2" s="52"/>
      <c r="AA2" s="52"/>
      <c r="AB2" s="52"/>
      <c r="AC2" s="152"/>
      <c r="AD2" s="152"/>
      <c r="BC2" s="206" t="s">
        <v>60</v>
      </c>
    </row>
    <row r="3" spans="1:84" ht="23.1" customHeight="1" x14ac:dyDescent="0.15">
      <c r="B3" s="91" t="s">
        <v>8</v>
      </c>
      <c r="C3" s="325" t="str">
        <f>①工事概要!E6</f>
        <v>〇〇〇〇〇〇　〇〇〇〇〇〇　〇〇〇〇〇〇</v>
      </c>
      <c r="D3" s="325"/>
      <c r="E3" s="325"/>
      <c r="F3" s="325"/>
      <c r="G3" s="325"/>
      <c r="H3" s="325"/>
      <c r="I3" s="325"/>
      <c r="J3" s="325"/>
      <c r="K3" s="325"/>
      <c r="L3" s="325"/>
      <c r="P3" s="99"/>
      <c r="Q3" s="99"/>
      <c r="R3" s="99"/>
      <c r="S3" s="99"/>
      <c r="T3" s="99"/>
      <c r="U3" s="99"/>
      <c r="V3" s="99"/>
      <c r="W3" s="167"/>
      <c r="X3" s="58"/>
      <c r="Y3" s="58"/>
      <c r="Z3" s="58"/>
      <c r="AA3" s="58"/>
      <c r="AB3" s="58"/>
      <c r="AC3" s="153"/>
      <c r="AD3" s="153"/>
      <c r="BC3" s="207" t="s">
        <v>61</v>
      </c>
    </row>
    <row r="4" spans="1:84" ht="9.75" customHeight="1" x14ac:dyDescent="0.15">
      <c r="B4" s="54"/>
      <c r="C4" s="55"/>
      <c r="D4" s="55"/>
      <c r="E4" s="55"/>
      <c r="F4" s="55"/>
      <c r="G4" s="55"/>
      <c r="H4" s="55"/>
      <c r="I4" s="55"/>
      <c r="K4" s="55"/>
      <c r="L4" s="55"/>
      <c r="P4" s="313" t="s">
        <v>126</v>
      </c>
      <c r="Q4" s="313"/>
      <c r="R4" s="313"/>
      <c r="S4" s="313" t="s">
        <v>125</v>
      </c>
      <c r="T4" s="313"/>
      <c r="U4" s="313"/>
      <c r="V4" s="312" t="s">
        <v>128</v>
      </c>
      <c r="W4" s="312"/>
      <c r="X4" s="312" t="s">
        <v>127</v>
      </c>
      <c r="Y4" s="312"/>
      <c r="Z4" s="312"/>
      <c r="AA4" s="312"/>
      <c r="AB4" s="312"/>
      <c r="AC4" s="315" t="s">
        <v>129</v>
      </c>
      <c r="AD4" s="316"/>
      <c r="AE4" s="316"/>
      <c r="AF4" s="316"/>
      <c r="AG4" s="296" t="s">
        <v>150</v>
      </c>
      <c r="AH4" s="297"/>
      <c r="AI4" s="297"/>
      <c r="AJ4" s="297"/>
      <c r="AK4" s="297"/>
      <c r="AL4" s="297"/>
      <c r="AM4" s="297"/>
      <c r="AN4" s="297"/>
      <c r="AO4" s="297"/>
      <c r="AP4" s="297"/>
      <c r="AQ4" s="297"/>
      <c r="AR4" s="297"/>
      <c r="AS4" s="297"/>
      <c r="AT4" s="297"/>
      <c r="AU4" s="297"/>
      <c r="AV4" s="297"/>
      <c r="AW4" s="297"/>
      <c r="AX4" s="297"/>
      <c r="AY4" s="297"/>
      <c r="AZ4" s="297"/>
      <c r="BA4" s="297"/>
      <c r="BB4" s="298"/>
      <c r="BC4" s="207" t="s">
        <v>43</v>
      </c>
    </row>
    <row r="5" spans="1:84" ht="18" customHeight="1" x14ac:dyDescent="0.15">
      <c r="B5" s="305" t="s">
        <v>9</v>
      </c>
      <c r="C5" s="305"/>
      <c r="D5" s="305"/>
      <c r="E5" s="305"/>
      <c r="F5" s="305"/>
      <c r="G5" s="305"/>
      <c r="H5" s="305"/>
      <c r="I5" s="305"/>
      <c r="J5" s="305"/>
      <c r="K5" s="305"/>
      <c r="L5" s="305"/>
      <c r="M5" s="305"/>
      <c r="N5" s="84"/>
      <c r="O5" s="84"/>
      <c r="P5" s="313"/>
      <c r="Q5" s="313"/>
      <c r="R5" s="313"/>
      <c r="S5" s="313"/>
      <c r="T5" s="313"/>
      <c r="U5" s="313"/>
      <c r="V5" s="312"/>
      <c r="W5" s="312"/>
      <c r="X5" s="312"/>
      <c r="Y5" s="312"/>
      <c r="Z5" s="312"/>
      <c r="AA5" s="312"/>
      <c r="AB5" s="312"/>
      <c r="AC5" s="315"/>
      <c r="AD5" s="316"/>
      <c r="AE5" s="316"/>
      <c r="AF5" s="316"/>
      <c r="AG5" s="299"/>
      <c r="AH5" s="300"/>
      <c r="AI5" s="300"/>
      <c r="AJ5" s="300"/>
      <c r="AK5" s="300"/>
      <c r="AL5" s="300"/>
      <c r="AM5" s="300"/>
      <c r="AN5" s="300"/>
      <c r="AO5" s="300"/>
      <c r="AP5" s="300"/>
      <c r="AQ5" s="300"/>
      <c r="AR5" s="300"/>
      <c r="AS5" s="300"/>
      <c r="AT5" s="300"/>
      <c r="AU5" s="300"/>
      <c r="AV5" s="300"/>
      <c r="AW5" s="300"/>
      <c r="AX5" s="300"/>
      <c r="AY5" s="300"/>
      <c r="AZ5" s="300"/>
      <c r="BA5" s="300"/>
      <c r="BB5" s="300"/>
      <c r="BC5" s="207" t="s">
        <v>108</v>
      </c>
    </row>
    <row r="6" spans="1:84" ht="18" customHeight="1" thickBot="1" x14ac:dyDescent="0.2">
      <c r="B6" s="306" t="s">
        <v>72</v>
      </c>
      <c r="C6" s="306"/>
      <c r="D6" s="306"/>
      <c r="E6" s="306"/>
      <c r="F6" s="306"/>
      <c r="G6" s="306"/>
      <c r="H6" s="306"/>
      <c r="I6" s="306"/>
      <c r="J6" s="306"/>
      <c r="K6" s="306"/>
      <c r="L6" s="306"/>
      <c r="M6" s="306"/>
      <c r="N6" s="82"/>
      <c r="O6" s="82"/>
      <c r="P6" s="313"/>
      <c r="Q6" s="313"/>
      <c r="R6" s="313"/>
      <c r="S6" s="313"/>
      <c r="T6" s="313"/>
      <c r="U6" s="313"/>
      <c r="V6" s="312"/>
      <c r="W6" s="312"/>
      <c r="X6" s="312"/>
      <c r="Y6" s="312"/>
      <c r="Z6" s="312"/>
      <c r="AA6" s="312"/>
      <c r="AB6" s="312"/>
      <c r="AC6" s="315"/>
      <c r="AD6" s="316"/>
      <c r="AE6" s="316"/>
      <c r="AF6" s="316"/>
      <c r="AG6" s="299"/>
      <c r="AH6" s="300"/>
      <c r="AI6" s="300"/>
      <c r="AJ6" s="300"/>
      <c r="AK6" s="300"/>
      <c r="AL6" s="300"/>
      <c r="AM6" s="300"/>
      <c r="AN6" s="300"/>
      <c r="AO6" s="300"/>
      <c r="AP6" s="300"/>
      <c r="AQ6" s="300"/>
      <c r="AR6" s="300"/>
      <c r="AS6" s="300"/>
      <c r="AT6" s="300"/>
      <c r="AU6" s="300"/>
      <c r="AV6" s="300"/>
      <c r="AW6" s="300"/>
      <c r="AX6" s="300"/>
      <c r="AY6" s="300"/>
      <c r="AZ6" s="300"/>
      <c r="BA6" s="300"/>
      <c r="BB6" s="300"/>
      <c r="BC6" s="210"/>
      <c r="BD6" s="173"/>
      <c r="BE6" s="173"/>
      <c r="BF6" s="173"/>
      <c r="BG6" s="173"/>
      <c r="BH6" s="173"/>
    </row>
    <row r="7" spans="1:84" ht="18" customHeight="1" thickBot="1" x14ac:dyDescent="0.2">
      <c r="B7" s="306"/>
      <c r="C7" s="306"/>
      <c r="D7" s="306"/>
      <c r="E7" s="306"/>
      <c r="F7" s="306"/>
      <c r="G7" s="306"/>
      <c r="H7" s="306"/>
      <c r="I7" s="306"/>
      <c r="J7" s="306"/>
      <c r="K7" s="306"/>
      <c r="L7" s="306"/>
      <c r="M7" s="306"/>
      <c r="N7" s="82"/>
      <c r="O7" s="82"/>
      <c r="P7" s="313"/>
      <c r="Q7" s="313"/>
      <c r="R7" s="313"/>
      <c r="S7" s="313"/>
      <c r="T7" s="313"/>
      <c r="U7" s="313"/>
      <c r="V7" s="312"/>
      <c r="W7" s="312"/>
      <c r="X7" s="312"/>
      <c r="Y7" s="312"/>
      <c r="Z7" s="312"/>
      <c r="AA7" s="312"/>
      <c r="AB7" s="312"/>
      <c r="AC7" s="315"/>
      <c r="AD7" s="316"/>
      <c r="AE7" s="316"/>
      <c r="AF7" s="316"/>
      <c r="AG7" s="299"/>
      <c r="AH7" s="300"/>
      <c r="AI7" s="300"/>
      <c r="AJ7" s="300"/>
      <c r="AK7" s="300"/>
      <c r="AL7" s="300"/>
      <c r="AM7" s="300"/>
      <c r="AN7" s="300"/>
      <c r="AO7" s="300"/>
      <c r="AP7" s="300"/>
      <c r="AQ7" s="300"/>
      <c r="AR7" s="300"/>
      <c r="AS7" s="300"/>
      <c r="AT7" s="300"/>
      <c r="AU7" s="300"/>
      <c r="AV7" s="300"/>
      <c r="AW7" s="300"/>
      <c r="AX7" s="300"/>
      <c r="AY7" s="300"/>
      <c r="AZ7" s="300"/>
      <c r="BA7" s="300"/>
      <c r="BB7" s="300"/>
      <c r="BC7" s="211"/>
      <c r="BD7" s="173"/>
      <c r="BE7" s="173"/>
      <c r="BF7" s="173"/>
      <c r="BG7" s="173"/>
      <c r="BH7" s="173"/>
    </row>
    <row r="8" spans="1:84" ht="18" customHeight="1" x14ac:dyDescent="0.15">
      <c r="B8" s="306" t="s">
        <v>139</v>
      </c>
      <c r="C8" s="306"/>
      <c r="D8" s="306"/>
      <c r="E8" s="306"/>
      <c r="F8" s="306"/>
      <c r="G8" s="306"/>
      <c r="H8" s="306"/>
      <c r="I8" s="306"/>
      <c r="J8" s="306"/>
      <c r="K8" s="306"/>
      <c r="L8" s="306"/>
      <c r="M8" s="306"/>
      <c r="N8" s="85"/>
      <c r="O8" s="85"/>
      <c r="P8" s="313"/>
      <c r="Q8" s="313"/>
      <c r="R8" s="313"/>
      <c r="S8" s="313"/>
      <c r="T8" s="313"/>
      <c r="U8" s="313"/>
      <c r="V8" s="312"/>
      <c r="W8" s="312"/>
      <c r="X8" s="312"/>
      <c r="Y8" s="312"/>
      <c r="Z8" s="312"/>
      <c r="AA8" s="312"/>
      <c r="AB8" s="312"/>
      <c r="AC8" s="315"/>
      <c r="AD8" s="316"/>
      <c r="AE8" s="316"/>
      <c r="AF8" s="316"/>
      <c r="AG8" s="299"/>
      <c r="AH8" s="300"/>
      <c r="AI8" s="300"/>
      <c r="AJ8" s="300"/>
      <c r="AK8" s="300"/>
      <c r="AL8" s="300"/>
      <c r="AM8" s="300"/>
      <c r="AN8" s="300"/>
      <c r="AO8" s="300"/>
      <c r="AP8" s="300"/>
      <c r="AQ8" s="300"/>
      <c r="AR8" s="300"/>
      <c r="AS8" s="300"/>
      <c r="AT8" s="300"/>
      <c r="AU8" s="300"/>
      <c r="AV8" s="300"/>
      <c r="AW8" s="300"/>
      <c r="AX8" s="300"/>
      <c r="AY8" s="300"/>
      <c r="AZ8" s="300"/>
      <c r="BA8" s="300"/>
      <c r="BB8" s="300"/>
      <c r="BC8" s="206" t="s">
        <v>60</v>
      </c>
      <c r="BD8" s="173"/>
      <c r="BE8" s="173"/>
      <c r="BF8" s="173"/>
      <c r="BG8" s="173"/>
      <c r="BH8" s="173"/>
    </row>
    <row r="9" spans="1:84" ht="18" customHeight="1" x14ac:dyDescent="0.15">
      <c r="B9" s="307" t="s">
        <v>140</v>
      </c>
      <c r="C9" s="307"/>
      <c r="D9" s="307"/>
      <c r="E9" s="307"/>
      <c r="F9" s="307"/>
      <c r="G9" s="307"/>
      <c r="H9" s="307"/>
      <c r="I9" s="307"/>
      <c r="J9" s="307"/>
      <c r="K9" s="307"/>
      <c r="L9" s="307"/>
      <c r="M9" s="307"/>
      <c r="N9" s="83"/>
      <c r="O9" s="83"/>
      <c r="P9" s="313"/>
      <c r="Q9" s="313"/>
      <c r="R9" s="313"/>
      <c r="S9" s="313"/>
      <c r="T9" s="313"/>
      <c r="U9" s="313"/>
      <c r="V9" s="312"/>
      <c r="W9" s="312"/>
      <c r="X9" s="312"/>
      <c r="Y9" s="312"/>
      <c r="Z9" s="312"/>
      <c r="AA9" s="312"/>
      <c r="AB9" s="312"/>
      <c r="AC9" s="315"/>
      <c r="AD9" s="316"/>
      <c r="AE9" s="316"/>
      <c r="AF9" s="316"/>
      <c r="AG9" s="299"/>
      <c r="AH9" s="300"/>
      <c r="AI9" s="300"/>
      <c r="AJ9" s="300"/>
      <c r="AK9" s="300"/>
      <c r="AL9" s="300"/>
      <c r="AM9" s="300"/>
      <c r="AN9" s="300"/>
      <c r="AO9" s="300"/>
      <c r="AP9" s="300"/>
      <c r="AQ9" s="300"/>
      <c r="AR9" s="300"/>
      <c r="AS9" s="300"/>
      <c r="AT9" s="300"/>
      <c r="AU9" s="300"/>
      <c r="AV9" s="300"/>
      <c r="AW9" s="300"/>
      <c r="AX9" s="300"/>
      <c r="AY9" s="300"/>
      <c r="AZ9" s="300"/>
      <c r="BA9" s="300"/>
      <c r="BB9" s="300"/>
      <c r="BC9" s="207" t="s">
        <v>61</v>
      </c>
      <c r="BD9" s="173"/>
      <c r="BE9" s="173"/>
      <c r="BF9" s="173"/>
      <c r="BG9" s="173"/>
      <c r="BH9" s="173"/>
    </row>
    <row r="10" spans="1:84" ht="18" customHeight="1" thickBot="1" x14ac:dyDescent="0.2">
      <c r="B10" s="307"/>
      <c r="C10" s="307"/>
      <c r="D10" s="307"/>
      <c r="E10" s="307"/>
      <c r="F10" s="307"/>
      <c r="G10" s="307"/>
      <c r="H10" s="307"/>
      <c r="I10" s="307"/>
      <c r="J10" s="307"/>
      <c r="K10" s="307"/>
      <c r="L10" s="307"/>
      <c r="M10" s="307"/>
      <c r="N10" s="83"/>
      <c r="O10" s="83" t="s">
        <v>120</v>
      </c>
      <c r="P10" s="313"/>
      <c r="Q10" s="313"/>
      <c r="R10" s="313"/>
      <c r="S10" s="313"/>
      <c r="T10" s="313"/>
      <c r="U10" s="313"/>
      <c r="V10" s="312"/>
      <c r="W10" s="312"/>
      <c r="X10" s="312"/>
      <c r="Y10" s="312"/>
      <c r="Z10" s="312"/>
      <c r="AA10" s="312"/>
      <c r="AB10" s="312"/>
      <c r="AC10" s="315"/>
      <c r="AD10" s="316"/>
      <c r="AE10" s="316"/>
      <c r="AF10" s="316"/>
      <c r="AG10" s="299"/>
      <c r="AH10" s="300"/>
      <c r="AI10" s="300"/>
      <c r="AJ10" s="300"/>
      <c r="AK10" s="300"/>
      <c r="AL10" s="300"/>
      <c r="AM10" s="300"/>
      <c r="AN10" s="300"/>
      <c r="AO10" s="300"/>
      <c r="AP10" s="300"/>
      <c r="AQ10" s="300"/>
      <c r="AR10" s="300"/>
      <c r="AS10" s="300"/>
      <c r="AT10" s="300"/>
      <c r="AU10" s="300"/>
      <c r="AV10" s="300"/>
      <c r="AW10" s="300"/>
      <c r="AX10" s="300"/>
      <c r="AY10" s="300"/>
      <c r="AZ10" s="300"/>
      <c r="BA10" s="300"/>
      <c r="BB10" s="300"/>
      <c r="BC10" s="208"/>
      <c r="BD10" s="173"/>
      <c r="BE10" s="173"/>
      <c r="BF10" s="173"/>
      <c r="BG10" s="173"/>
      <c r="BH10" s="173"/>
    </row>
    <row r="11" spans="1:84" ht="18" customHeight="1" x14ac:dyDescent="0.15">
      <c r="B11" s="307" t="s">
        <v>138</v>
      </c>
      <c r="C11" s="307"/>
      <c r="D11" s="307"/>
      <c r="E11" s="307"/>
      <c r="F11" s="307"/>
      <c r="G11" s="307"/>
      <c r="H11" s="307"/>
      <c r="I11" s="307"/>
      <c r="J11" s="307"/>
      <c r="K11" s="307"/>
      <c r="L11" s="307"/>
      <c r="M11" s="307"/>
      <c r="N11" s="83"/>
      <c r="O11" s="83"/>
      <c r="P11" s="313"/>
      <c r="Q11" s="313"/>
      <c r="R11" s="313"/>
      <c r="S11" s="313"/>
      <c r="T11" s="313"/>
      <c r="U11" s="313"/>
      <c r="V11" s="312"/>
      <c r="W11" s="312"/>
      <c r="X11" s="312"/>
      <c r="Y11" s="312"/>
      <c r="Z11" s="312"/>
      <c r="AA11" s="312"/>
      <c r="AB11" s="312"/>
      <c r="AC11" s="315"/>
      <c r="AD11" s="316"/>
      <c r="AE11" s="316"/>
      <c r="AF11" s="316"/>
      <c r="AG11" s="299"/>
      <c r="AH11" s="300"/>
      <c r="AI11" s="300"/>
      <c r="AJ11" s="300"/>
      <c r="AK11" s="300"/>
      <c r="AL11" s="300"/>
      <c r="AM11" s="300"/>
      <c r="AN11" s="300"/>
      <c r="AO11" s="300"/>
      <c r="AP11" s="300"/>
      <c r="AQ11" s="300"/>
      <c r="AR11" s="300"/>
      <c r="AS11" s="300"/>
      <c r="AT11" s="300"/>
      <c r="AU11" s="300"/>
      <c r="AV11" s="300"/>
      <c r="AW11" s="300"/>
      <c r="AX11" s="300"/>
      <c r="AY11" s="300"/>
      <c r="AZ11" s="300"/>
      <c r="BA11" s="300"/>
      <c r="BB11" s="300"/>
      <c r="BC11" s="56"/>
      <c r="BD11" s="98"/>
      <c r="BE11" s="98"/>
      <c r="BF11" s="98"/>
      <c r="BG11" s="98"/>
      <c r="BH11" s="98"/>
    </row>
    <row r="12" spans="1:84" ht="18" customHeight="1" thickBot="1" x14ac:dyDescent="0.2">
      <c r="B12" s="324" t="s">
        <v>137</v>
      </c>
      <c r="C12" s="324"/>
      <c r="D12" s="324"/>
      <c r="E12" s="324"/>
      <c r="F12" s="324"/>
      <c r="G12" s="324"/>
      <c r="H12" s="324"/>
      <c r="I12" s="324"/>
      <c r="J12" s="324"/>
      <c r="K12" s="324"/>
      <c r="L12" s="324"/>
      <c r="M12" s="324"/>
      <c r="N12" s="83"/>
      <c r="O12" s="83"/>
      <c r="P12" s="313"/>
      <c r="Q12" s="313"/>
      <c r="R12" s="313"/>
      <c r="S12" s="313"/>
      <c r="T12" s="313"/>
      <c r="U12" s="313"/>
      <c r="V12" s="312"/>
      <c r="W12" s="312"/>
      <c r="X12" s="312"/>
      <c r="Y12" s="312"/>
      <c r="Z12" s="312"/>
      <c r="AA12" s="312"/>
      <c r="AB12" s="312"/>
      <c r="AC12" s="315"/>
      <c r="AD12" s="316"/>
      <c r="AE12" s="316"/>
      <c r="AF12" s="316"/>
      <c r="AG12" s="299"/>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56"/>
      <c r="BE12" s="304"/>
      <c r="BF12" s="304"/>
      <c r="BG12" s="304" t="s">
        <v>11</v>
      </c>
      <c r="BH12" s="304"/>
      <c r="BI12" s="304"/>
      <c r="BJ12" s="304"/>
      <c r="BK12" s="304"/>
      <c r="BL12" s="304"/>
      <c r="BM12" s="304"/>
      <c r="BN12" s="304"/>
      <c r="BO12" s="304"/>
      <c r="BP12" s="304"/>
      <c r="BQ12" s="304"/>
      <c r="BR12" s="304"/>
      <c r="BS12" s="304"/>
      <c r="BT12" s="304"/>
      <c r="BU12" s="304"/>
      <c r="BV12" s="304"/>
      <c r="BW12" s="304"/>
      <c r="BX12" s="304"/>
      <c r="BY12" s="304"/>
      <c r="BZ12" s="304"/>
      <c r="CA12" s="304"/>
      <c r="CB12" s="304"/>
      <c r="CC12" s="304"/>
      <c r="CD12" s="304"/>
    </row>
    <row r="13" spans="1:84" ht="23.25" customHeight="1" x14ac:dyDescent="0.15">
      <c r="A13" s="317" t="s">
        <v>136</v>
      </c>
      <c r="B13" s="329" t="s">
        <v>66</v>
      </c>
      <c r="C13" s="330"/>
      <c r="D13" s="330"/>
      <c r="E13" s="331"/>
      <c r="F13" s="332" t="s">
        <v>117</v>
      </c>
      <c r="G13" s="326" t="s">
        <v>70</v>
      </c>
      <c r="H13" s="327"/>
      <c r="I13" s="328"/>
      <c r="J13" s="321" t="s">
        <v>135</v>
      </c>
      <c r="K13" s="322"/>
      <c r="L13" s="322"/>
      <c r="M13" s="323"/>
      <c r="N13" s="319" t="s">
        <v>136</v>
      </c>
      <c r="O13" s="209"/>
      <c r="P13" s="313"/>
      <c r="Q13" s="313"/>
      <c r="R13" s="313"/>
      <c r="S13" s="313"/>
      <c r="T13" s="313"/>
      <c r="U13" s="313"/>
      <c r="V13" s="312"/>
      <c r="W13" s="312"/>
      <c r="X13" s="312"/>
      <c r="Y13" s="312"/>
      <c r="Z13" s="312"/>
      <c r="AA13" s="312"/>
      <c r="AB13" s="312"/>
      <c r="AC13" s="315"/>
      <c r="AD13" s="316"/>
      <c r="AE13" s="316"/>
      <c r="AF13" s="316"/>
      <c r="AG13" s="301"/>
      <c r="AH13" s="302"/>
      <c r="AI13" s="302"/>
      <c r="AJ13" s="302"/>
      <c r="AK13" s="302"/>
      <c r="AL13" s="302"/>
      <c r="AM13" s="302"/>
      <c r="AN13" s="302"/>
      <c r="AO13" s="302"/>
      <c r="AP13" s="302"/>
      <c r="AQ13" s="302"/>
      <c r="AR13" s="302"/>
      <c r="AS13" s="302"/>
      <c r="AT13" s="302"/>
      <c r="AU13" s="302"/>
      <c r="AV13" s="302"/>
      <c r="AW13" s="302"/>
      <c r="AX13" s="302"/>
      <c r="AY13" s="302"/>
      <c r="AZ13" s="302"/>
      <c r="BA13" s="302"/>
      <c r="BB13" s="302"/>
      <c r="BC13" s="50" t="s">
        <v>71</v>
      </c>
      <c r="BE13" s="334" t="s">
        <v>40</v>
      </c>
      <c r="BF13" s="314"/>
      <c r="BG13" s="314"/>
      <c r="BH13" s="314" t="str">
        <f>①工事概要!D16</f>
        <v>年末年始(12/29～1/3)</v>
      </c>
      <c r="BI13" s="314" t="str">
        <f>①工事概要!D22</f>
        <v>夏季休暇(3日間)</v>
      </c>
      <c r="BJ13" s="314" t="str">
        <f>①工事概要!D25</f>
        <v>工場製作のみ</v>
      </c>
      <c r="BK13" s="314" t="str">
        <f>①工事概要!D27</f>
        <v>工事事故等</v>
      </c>
      <c r="BL13" s="314" t="str">
        <f>①工事概要!D29</f>
        <v>天災への対応</v>
      </c>
      <c r="BM13" s="314" t="str">
        <f>①工事概要!D31</f>
        <v>受注者の責によらぬ休工</v>
      </c>
      <c r="BN13" s="314" t="str">
        <f>①工事概要!D33</f>
        <v>受注者の責によらぬ現場作業</v>
      </c>
      <c r="BO13" s="308" t="str">
        <f>①工事概要!D35</f>
        <v>工事中止期間</v>
      </c>
      <c r="BP13" s="308" t="str">
        <f>①工事概要!D37</f>
        <v>その他、外的要因により現場が不稼働となる期間</v>
      </c>
      <c r="BQ13" s="308">
        <f>①工事概要!D39</f>
        <v>0</v>
      </c>
      <c r="BR13" s="308">
        <f>①工事概要!D41</f>
        <v>0</v>
      </c>
      <c r="BS13" s="308">
        <f>①工事概要!D43</f>
        <v>0</v>
      </c>
      <c r="BT13" s="308">
        <f>①工事概要!D45</f>
        <v>0</v>
      </c>
      <c r="BU13" s="308">
        <f>①工事概要!D47</f>
        <v>0</v>
      </c>
      <c r="BV13" s="308">
        <f>①工事概要!D49</f>
        <v>0</v>
      </c>
      <c r="BW13" s="308">
        <f>①工事概要!D51</f>
        <v>0</v>
      </c>
      <c r="BX13" s="308">
        <f>①工事概要!D53</f>
        <v>0</v>
      </c>
      <c r="BY13" s="308">
        <f>①工事概要!D53</f>
        <v>0</v>
      </c>
      <c r="BZ13" s="308">
        <f>①工事概要!D57</f>
        <v>0</v>
      </c>
      <c r="CA13" s="308">
        <f>①工事概要!D59</f>
        <v>0</v>
      </c>
      <c r="CB13" s="308">
        <f>①工事概要!D61</f>
        <v>0</v>
      </c>
      <c r="CC13" s="310">
        <f>①工事概要!D63</f>
        <v>0</v>
      </c>
      <c r="CD13" s="310">
        <f>①工事概要!D65</f>
        <v>0</v>
      </c>
      <c r="CE13" s="50" t="s">
        <v>59</v>
      </c>
      <c r="CF13" s="50" t="s">
        <v>59</v>
      </c>
    </row>
    <row r="14" spans="1:84" ht="48" customHeight="1" thickBot="1" x14ac:dyDescent="0.2">
      <c r="A14" s="318"/>
      <c r="B14" s="103" t="s">
        <v>2</v>
      </c>
      <c r="C14" s="104" t="s">
        <v>3</v>
      </c>
      <c r="D14" s="181" t="s">
        <v>131</v>
      </c>
      <c r="E14" s="105" t="s">
        <v>69</v>
      </c>
      <c r="F14" s="333"/>
      <c r="G14" s="166" t="s">
        <v>118</v>
      </c>
      <c r="H14" s="104" t="s">
        <v>67</v>
      </c>
      <c r="I14" s="105" t="s">
        <v>130</v>
      </c>
      <c r="J14" s="182" t="s">
        <v>141</v>
      </c>
      <c r="K14" s="183" t="s">
        <v>132</v>
      </c>
      <c r="L14" s="183" t="s">
        <v>133</v>
      </c>
      <c r="M14" s="184" t="s">
        <v>134</v>
      </c>
      <c r="N14" s="320"/>
      <c r="O14" s="209"/>
      <c r="P14" s="163"/>
      <c r="Q14" s="164"/>
      <c r="R14" s="165"/>
      <c r="S14" s="170"/>
      <c r="T14" s="164"/>
      <c r="U14" s="165"/>
      <c r="V14" s="171"/>
      <c r="W14" s="172"/>
      <c r="X14" s="170"/>
      <c r="Y14" s="164"/>
      <c r="Z14" s="164"/>
      <c r="AA14" s="164"/>
      <c r="AB14" s="164"/>
      <c r="AC14" s="175"/>
      <c r="AD14" s="176"/>
      <c r="AE14" s="177"/>
      <c r="AF14" s="178"/>
      <c r="AG14" s="214"/>
      <c r="AH14" s="220"/>
      <c r="AI14" s="220"/>
      <c r="AJ14" s="220"/>
      <c r="AK14" s="220"/>
      <c r="AL14" s="220"/>
      <c r="AM14" s="220"/>
      <c r="AN14" s="220"/>
      <c r="AO14" s="220"/>
      <c r="AP14" s="220"/>
      <c r="AQ14" s="220"/>
      <c r="AR14" s="220"/>
      <c r="AS14" s="220"/>
      <c r="AT14" s="220"/>
      <c r="AU14" s="220"/>
      <c r="AV14" s="220"/>
      <c r="AW14" s="220"/>
      <c r="AX14" s="220"/>
      <c r="AY14" s="220"/>
      <c r="AZ14" s="220"/>
      <c r="BA14" s="220"/>
      <c r="BB14" s="215"/>
      <c r="BC14" s="174" t="s">
        <v>65</v>
      </c>
      <c r="BE14" s="334" t="s">
        <v>37</v>
      </c>
      <c r="BF14" s="314"/>
      <c r="BG14" s="314"/>
      <c r="BH14" s="314"/>
      <c r="BI14" s="314"/>
      <c r="BJ14" s="314"/>
      <c r="BK14" s="314"/>
      <c r="BL14" s="314"/>
      <c r="BM14" s="314"/>
      <c r="BN14" s="314"/>
      <c r="BO14" s="309"/>
      <c r="BP14" s="309"/>
      <c r="BQ14" s="309"/>
      <c r="BR14" s="309"/>
      <c r="BS14" s="309"/>
      <c r="BT14" s="309"/>
      <c r="BU14" s="309"/>
      <c r="BV14" s="309"/>
      <c r="BW14" s="309"/>
      <c r="BX14" s="309"/>
      <c r="BY14" s="309"/>
      <c r="BZ14" s="309"/>
      <c r="CA14" s="309"/>
      <c r="CB14" s="309"/>
      <c r="CC14" s="311"/>
      <c r="CD14" s="311"/>
    </row>
    <row r="15" spans="1:84" ht="39" customHeight="1" thickTop="1" thickBot="1" x14ac:dyDescent="0.2">
      <c r="A15" s="81" t="str">
        <f t="shared" ref="A15:A78" si="0">IF(D15="×","対象期間外",IF(D15="〇","対象期間",""))</f>
        <v>対象期間</v>
      </c>
      <c r="B15" s="179">
        <f>IF(①工事概要!E11="","-",(①工事概要!E11-(WEEKDAY(①工事概要!E11)-2)))</f>
        <v>43556</v>
      </c>
      <c r="C15" s="88">
        <f>IFERROR(WEEKDAY(B15),"-")</f>
        <v>2</v>
      </c>
      <c r="D15" s="193" t="str">
        <f>IF(P15="","×","〇")</f>
        <v>〇</v>
      </c>
      <c r="E15" s="194" t="str">
        <f>CF15</f>
        <v xml:space="preserve">工事着手日 </v>
      </c>
      <c r="F15" s="195" t="s">
        <v>60</v>
      </c>
      <c r="G15" s="196"/>
      <c r="H15" s="197"/>
      <c r="I15" s="198"/>
      <c r="J15" s="185" t="str">
        <f>IFERROR(IF(S15="","",IF(G15="","",IF(G15="休日","OK",IF(G15="振替休日",IF(ABS(AF15)&gt;1,"","OK"),IF(G15="作業日",VLOOKUP(B15,$Y$15:$AB$655,4,FALSE),"NG")))))&amp;IF(F15&amp;G15="休日振替休日","当初休日と計画した日に振替ないでください！",IF(F15&amp;G15="休日完全週休2日の振替休日","当初休日と計画した日に振替ないでください！",IF(G15="休日",IF(W15="作業日","週2日を超える休日(現場閉所日数に含めない)",""),""))),"NG")</f>
        <v/>
      </c>
      <c r="K15" s="189">
        <f t="shared" ref="K15:K78" si="1">IF(D15="×","",IF(R15&gt;0,R15,""))</f>
        <v>1</v>
      </c>
      <c r="L15" s="189" t="str">
        <f t="shared" ref="L15:L78" si="2">IF(D15="×","",IF(Q15&gt;0,IF(Q15=Q14,"",Q15),""))</f>
        <v/>
      </c>
      <c r="M15" s="186" t="str">
        <f>IF(G15="","",IF(S15="〇",IF(J15="NG","×",T15&amp;"／"&amp;U15),""))</f>
        <v/>
      </c>
      <c r="N15" s="86" t="str">
        <f t="shared" ref="N15:N78" si="3">IFERROR(IF(WEEKDAY(C15)=2,"週の始まり",IF(WEEKDAY(C15)=1,"週の終わり",IF(WEEKDAY(C15)&gt;2,"↓",""))),"")</f>
        <v>週の始まり</v>
      </c>
      <c r="O15" s="108"/>
      <c r="P15" s="155" t="str">
        <f>IF(B15&lt;①工事概要!$E$11,"",IF(B15&gt;①工事概要!$E$12,"",IF(LEN(CE15)=0,"○","")))</f>
        <v>○</v>
      </c>
      <c r="Q15" s="161">
        <f>IF(W15="休日",Q14+1,IF(W15="振替休日",Q14+1,IF(W15="完全週休2日の振替休日",Q14+1,Q14)))</f>
        <v>0</v>
      </c>
      <c r="R15" s="160">
        <f t="shared" ref="R15:R78" si="4">IF(D15="〇",R14+1,R14)</f>
        <v>1</v>
      </c>
      <c r="S15" s="155" t="str">
        <f t="shared" ref="S15:S78" si="5">IF(D15="×","",IF(P15="","",IF(G15="休日",IF(W15="作業日","",IF(WEEKDAY(B15)=1,"〇",IF(WEEKDAY(B15)=7,"〇",""))),IF(WEEKDAY(B15)=1,"〇",IF(WEEKDAY(B15)=7,"〇","")))))</f>
        <v/>
      </c>
      <c r="T15" s="161">
        <f t="shared" ref="T15:T78" si="6">IF(J15="OK",T14+1,IF(J15="OK（振替済み）",T14+1,T14))</f>
        <v>0</v>
      </c>
      <c r="U15" s="160">
        <f>IF(S15="〇",U14+1,U14)</f>
        <v>0</v>
      </c>
      <c r="V15" s="100">
        <f t="shared" ref="V15:V78" si="7">IF(D15="〇",G15,"")</f>
        <v>0</v>
      </c>
      <c r="W15" s="168">
        <f>IF(D15="×",IF(G15="完全週休2日の振替休日",G15,""),IF(V15="","",IF(WEEKDAY(B15)=1,V15,IF(WEEKDAY(B15)=7,V15,IF(V15="振替休日",V15,IF(V15="完全週休2日の振替休日",V15,IF(WEEKDAY(B15)=6,IF(COUNTIF(V16:V17,"休日")&lt;2,V15,"作業日"),IF(WEEKDAY(B15)=5,IF(COUNTIF(V16:V18,"休日")&lt;2,V15,"作業日"),IF(WEEKDAY(B15)=4,IF(COUNTIF(V16:V19,"休日")&lt;2,V15,"作業日"),IF(WEEKDAY(B15)=3,IF(COUNTIF(V16:V20,"休日")&lt;2,V15,"作業日"),IF(WEEKDAY(B15)=2,IF(COUNTIF(V16:V21,"休日")&lt;2,V15,"作業日"))))))))))))</f>
        <v>0</v>
      </c>
      <c r="X15" s="101" t="str">
        <f>IF(W15="完全週休2日の振替休日",H15,"")</f>
        <v/>
      </c>
      <c r="Y15" s="101" t="str">
        <f>IF(X15="","",X15)</f>
        <v/>
      </c>
      <c r="Z15" s="101">
        <f t="shared" ref="Z15:Z78" si="8">B15</f>
        <v>43556</v>
      </c>
      <c r="AA15" s="101" t="str">
        <f t="shared" ref="AA15:AA78" si="9">IF(F15&amp;W15="休日"&amp;"作業日","NG","")</f>
        <v/>
      </c>
      <c r="AB15" s="101" t="str">
        <f t="shared" ref="AB15:AB78" si="10">IF(AA15="","OK（振替済み）",$BE$15)</f>
        <v>OK（振替済み）</v>
      </c>
      <c r="AC15" s="154">
        <f t="shared" ref="AC15:AC78" si="11">IF(J15="OK",AC14+1,IF(J15="OK（振替済み）",AC14+1,AC14))</f>
        <v>0</v>
      </c>
      <c r="AD15" s="154" t="str">
        <f>IF(AC15=AC14,"",AC15)</f>
        <v/>
      </c>
      <c r="AE15" s="106">
        <f>IFERROR(IF(WEEKDAY(B15)=1,AE8+1,AE16),0)</f>
        <v>1</v>
      </c>
      <c r="AF15" s="106">
        <f t="shared" ref="AF15:AF78" si="12">IFERROR(VLOOKUP(H15,$B$15:$AE$655,COLUMN(AE15)-COLUMN(B15)+1,FALSE)-AE15,0)</f>
        <v>0</v>
      </c>
      <c r="AG15" s="216">
        <f>IFERROR(IF(AE15=1,①工事概要!$E$11,IF(AE15=2,①工事概要!$E$11,IF(WEEKDAY(Z15)=2,Z8,AG14))),"")</f>
        <v>43556</v>
      </c>
      <c r="AH15" s="221">
        <f>IFERROR(IF(AG15+1&gt;$BB15,"",AG15+1),"")</f>
        <v>43557</v>
      </c>
      <c r="AI15" s="221">
        <f>IFERROR(IF(AH15+1&gt;$BB15,"",AH15+1),"")</f>
        <v>43558</v>
      </c>
      <c r="AJ15" s="221">
        <f>IFERROR(IF(AI15+1&gt;$BB15,"",AI15+1),"")</f>
        <v>43559</v>
      </c>
      <c r="AK15" s="221">
        <f>IFERROR(IF(AJ15+1&gt;$BB15,"",AJ15+1),"")</f>
        <v>43560</v>
      </c>
      <c r="AL15" s="221">
        <f t="shared" ref="AL15:BA15" si="13">IFERROR(IF(AK15+1&gt;$BB15,"",AK15+1),"")</f>
        <v>43561</v>
      </c>
      <c r="AM15" s="221">
        <f t="shared" si="13"/>
        <v>43562</v>
      </c>
      <c r="AN15" s="221">
        <f t="shared" si="13"/>
        <v>43563</v>
      </c>
      <c r="AO15" s="221">
        <f t="shared" si="13"/>
        <v>43564</v>
      </c>
      <c r="AP15" s="221">
        <f t="shared" si="13"/>
        <v>43565</v>
      </c>
      <c r="AQ15" s="221">
        <f t="shared" si="13"/>
        <v>43566</v>
      </c>
      <c r="AR15" s="221">
        <f t="shared" si="13"/>
        <v>43567</v>
      </c>
      <c r="AS15" s="221">
        <f t="shared" si="13"/>
        <v>43568</v>
      </c>
      <c r="AT15" s="221">
        <f t="shared" si="13"/>
        <v>43569</v>
      </c>
      <c r="AU15" s="221" t="str">
        <f t="shared" si="13"/>
        <v/>
      </c>
      <c r="AV15" s="221" t="str">
        <f t="shared" si="13"/>
        <v/>
      </c>
      <c r="AW15" s="221" t="str">
        <f t="shared" si="13"/>
        <v/>
      </c>
      <c r="AX15" s="221" t="str">
        <f t="shared" si="13"/>
        <v/>
      </c>
      <c r="AY15" s="221" t="str">
        <f t="shared" si="13"/>
        <v/>
      </c>
      <c r="AZ15" s="221" t="str">
        <f t="shared" si="13"/>
        <v/>
      </c>
      <c r="BA15" s="221" t="str">
        <f t="shared" si="13"/>
        <v/>
      </c>
      <c r="BB15" s="217">
        <f>IFERROR(IF(IF(Z15=①工事概要!$E$12,①工事概要!$E$12,IF(WEEKDAY(Z15)=1,Z22,BB16))&gt;①工事概要!$E$12,①工事概要!$E$12,IF(Z15=①工事概要!$E$12,①工事概要!$E$12,IF(WEEKDAY(Z15)=1,Z22,BB16))),"")</f>
        <v>43569</v>
      </c>
      <c r="BC15" s="53" t="s">
        <v>62</v>
      </c>
      <c r="BD15" s="50" t="str">
        <f>IFERROR(VLOOKUP(B15,Y15:Z22,1,FALSE),"")</f>
        <v/>
      </c>
      <c r="BE15" s="53" t="s">
        <v>38</v>
      </c>
      <c r="BF15" s="53"/>
      <c r="BG15" s="53" t="str">
        <f>IFERROR(VLOOKUP(B15,①工事概要!$C$11:$D$12,2,FALSE),"")</f>
        <v>工事着手日</v>
      </c>
      <c r="BH15" s="53" t="str">
        <f>IFERROR(VLOOKUP(B15,①工事概要!$C$16:$D$21,2,FALSE),"")</f>
        <v/>
      </c>
      <c r="BI15" s="53" t="str">
        <f>IFERROR(VLOOKUP(B15,①工事概要!$C$22:$D$24,2,FALSE),"")</f>
        <v/>
      </c>
      <c r="BJ15" s="53" t="str">
        <f>IF(B15&gt;①工事概要!$C$26,"",IF(B15&gt;=①工事概要!$C$25,$BJ$13,""))</f>
        <v/>
      </c>
      <c r="BK15" s="53" t="str">
        <f>IF(B15&gt;①工事概要!$C$28,"",IF(B15&gt;=①工事概要!$C$27,$BK$13,""))</f>
        <v/>
      </c>
      <c r="BL15" s="53" t="str">
        <f>IF(B15&gt;①工事概要!$C$30,"",IF(B15&gt;=①工事概要!$C$29,$BL$13,""))</f>
        <v/>
      </c>
      <c r="BM15" s="53" t="str">
        <f>IF(B15&gt;①工事概要!$C$32,"",IF(B15&gt;=①工事概要!$C$31,$BM$13,""))</f>
        <v/>
      </c>
      <c r="BN15" s="53" t="str">
        <f>IF(B15&gt;①工事概要!$C$34,"",IF(B15&gt;=①工事概要!$C$33,$BN$13,""))</f>
        <v/>
      </c>
      <c r="BO15" s="53" t="str">
        <f>IF(B15&gt;①工事概要!$C$36,"",IF(B15&gt;=①工事概要!$C$35,$BO$13,""))</f>
        <v/>
      </c>
      <c r="BP15" s="53" t="str">
        <f>IF(B15&gt;①工事概要!$C$38,"",IF(B15&gt;=①工事概要!$C$37,$BP$13,""))</f>
        <v/>
      </c>
      <c r="BQ15" s="53" t="str">
        <f>IF(B15&gt;①工事概要!$C$40,"",IF(B15&gt;=①工事概要!$C$39,$BQ$13,""))</f>
        <v/>
      </c>
      <c r="BR15" s="53" t="str">
        <f>IF(B15&gt;①工事概要!$C$42,"",IF(B15&gt;=①工事概要!$C$41,$BR$13,""))</f>
        <v/>
      </c>
      <c r="BS15" s="53" t="str">
        <f>IF(B15&gt;①工事概要!$C$44,"",IF(B15&gt;=①工事概要!$C$43,$BS$13,""))</f>
        <v/>
      </c>
      <c r="BT15" s="53" t="str">
        <f>IF(B15&gt;①工事概要!$C$46,"",IF(B15&gt;=①工事概要!$C$45,$BT$13,""))</f>
        <v/>
      </c>
      <c r="BU15" s="53" t="str">
        <f>IF(B15&gt;①工事概要!$C$48,"",IF(B15&gt;=①工事概要!$C$47,$BU$13,""))</f>
        <v/>
      </c>
      <c r="BV15" s="53" t="str">
        <f>IF(B15&gt;①工事概要!$C$50,"",IF(B15&gt;=①工事概要!$C$49,$BV$13,""))</f>
        <v/>
      </c>
      <c r="BW15" s="53" t="str">
        <f>IF(B15&gt;①工事概要!$C$52,"",IF(B15&gt;=①工事概要!$C$51,$BW$13,""))</f>
        <v/>
      </c>
      <c r="BX15" s="53" t="str">
        <f>IF(B15&gt;①工事概要!$C$54,"",IF(B15&gt;=①工事概要!$C$53,$BX$13,""))</f>
        <v/>
      </c>
      <c r="BY15" s="53" t="str">
        <f>IF(B15&gt;①工事概要!$C$56,"",IF(B15&gt;=①工事概要!$C$55,$BY$13,""))</f>
        <v/>
      </c>
      <c r="BZ15" s="53" t="str">
        <f>IF(B15&gt;①工事概要!$C$58,"",IF(B15&gt;=①工事概要!$C$57,$BZ$13,""))</f>
        <v/>
      </c>
      <c r="CA15" s="53" t="str">
        <f>IF(B15&gt;①工事概要!$C$60,"",IF(B15&gt;=①工事概要!$C$59,$CA$13,""))</f>
        <v/>
      </c>
      <c r="CB15" s="53" t="str">
        <f>IF(B15&gt;①工事概要!$C$62,"",IF(B15&gt;=①工事概要!$C$61,$CB$13,""))</f>
        <v/>
      </c>
      <c r="CC15" s="53" t="str">
        <f>IF(B15&gt;①工事概要!$C$64,"",IF(B15&gt;=①工事概要!$C$63,$CC$13,""))</f>
        <v/>
      </c>
      <c r="CD15" s="53" t="str">
        <f>IF(B15&gt;①工事概要!$C$66,"",IF(B15&gt;=①工事概要!$C$65,$CD$13,""))</f>
        <v/>
      </c>
      <c r="CE15" s="50" t="str">
        <f>IF(COUNTA(BH15:BP15)=0,"",BH15&amp;BI15&amp;BJ15&amp;BK15&amp;BL15&amp;BM15&amp;BN15&amp;BO15&amp;BP15&amp;BQ15&amp;BR15&amp;BS15&amp;BT15&amp;BU15&amp;BV15&amp;BW15&amp;BX15&amp;BY15&amp;BZ15&amp;CA15&amp;CB15&amp;CC15&amp;CD15)</f>
        <v/>
      </c>
      <c r="CF15" s="50" t="str">
        <f t="shared" ref="CF15:CF78" si="14">BG15&amp;" "&amp;CE15</f>
        <v xml:space="preserve">工事着手日 </v>
      </c>
    </row>
    <row r="16" spans="1:84" ht="39" customHeight="1" thickTop="1" thickBot="1" x14ac:dyDescent="0.2">
      <c r="A16" s="81" t="str">
        <f t="shared" si="0"/>
        <v>対象期間</v>
      </c>
      <c r="B16" s="180">
        <f>IFERROR(IF(B15=①工事概要!$E$12+IF(WEEKDAY(①工事概要!$E$12)=1,①工事概要!$E$12,(8-WEEKDAY(①工事概要!$E$12))),"-",IF(B15="-","-",B15+1)),"-")</f>
        <v>43557</v>
      </c>
      <c r="C16" s="89">
        <f t="shared" ref="C16:C79" si="15">IFERROR(WEEKDAY(B16),"-")</f>
        <v>3</v>
      </c>
      <c r="D16" s="199" t="str">
        <f t="shared" ref="D16:D79" si="16">IF(P16="","×","〇")</f>
        <v>〇</v>
      </c>
      <c r="E16" s="200" t="str">
        <f t="shared" ref="E16:E79" si="17">CF16</f>
        <v xml:space="preserve"> </v>
      </c>
      <c r="F16" s="201" t="s">
        <v>60</v>
      </c>
      <c r="G16" s="202"/>
      <c r="H16" s="203"/>
      <c r="I16" s="204"/>
      <c r="J16" s="187" t="str">
        <f t="shared" ref="J16:J79" si="18">IFERROR(IF(S16="","",IF(G16="","",IF(G16="休日","OK",IF(G16="振替休日",IF(ABS(AF16)&gt;1,"","OK"),IF(G16="作業日",VLOOKUP(B16,$Y$15:$AB$655,4,FALSE),"NG")))))&amp;IF(F16&amp;G16="休日振替休日","当初休日と計画した日に振替ないでください！",IF(F16&amp;G16="休日完全週休2日の振替休日","当初休日と計画した日に振替ないでください！",IF(G16="休日",IF(W16="作業日","週2日を超える休日(現場閉所日数に含めない)",""),""))),"NG")</f>
        <v/>
      </c>
      <c r="K16" s="190">
        <f t="shared" si="1"/>
        <v>2</v>
      </c>
      <c r="L16" s="190" t="str">
        <f t="shared" si="2"/>
        <v/>
      </c>
      <c r="M16" s="188" t="str">
        <f t="shared" ref="M16:M79" si="19">IF(G16="","",IF(S16="〇",IF(J16="NG","×",T16&amp;"／"&amp;U16),""))</f>
        <v/>
      </c>
      <c r="N16" s="87" t="str">
        <f t="shared" si="3"/>
        <v>↓</v>
      </c>
      <c r="O16" s="108"/>
      <c r="P16" s="156" t="str">
        <f>IF(B16&lt;①工事概要!$E$11,"",IF(B16&gt;①工事概要!$E$12,"",IF(LEN(CE16)=0,"○","")))</f>
        <v>○</v>
      </c>
      <c r="Q16" s="162">
        <f t="shared" ref="Q16:Q79" si="20">IF(W16="休日",Q15+1,IF(W16="振替休日",Q15+1,IF(W16="完全週休2日の振替休日",Q15+1,Q15)))</f>
        <v>0</v>
      </c>
      <c r="R16" s="93">
        <f t="shared" si="4"/>
        <v>2</v>
      </c>
      <c r="S16" s="156" t="str">
        <f t="shared" si="5"/>
        <v/>
      </c>
      <c r="T16" s="162">
        <f t="shared" si="6"/>
        <v>0</v>
      </c>
      <c r="U16" s="100">
        <f t="shared" ref="U16:U79" si="21">IF(S16="〇",U15+1,U15)</f>
        <v>0</v>
      </c>
      <c r="V16" s="93">
        <f t="shared" si="7"/>
        <v>0</v>
      </c>
      <c r="W16" s="169">
        <f t="shared" ref="W16:W79" si="22">IF(D16="×",IF(G16="完全週休2日の振替休日",G16,""),IF(V16="","",IF(WEEKDAY(B16)=1,V16,IF(WEEKDAY(B16)=7,V16,IF(V16="振替休日",V16,IF(V16="完全週休2日の振替休日",V16,IF(WEEKDAY(B16)=6,IF(COUNTIF(V17:V18,"休日")&lt;2,V16,"作業日"),IF(WEEKDAY(B16)=5,IF(COUNTIF(V17:V19,"休日")&lt;2,V16,"作業日"),IF(WEEKDAY(B16)=4,IF(COUNTIF(V17:V20,"休日")&lt;2,V16,"作業日"),IF(WEEKDAY(B16)=3,IF(COUNTIF(V17:V21,"休日")&lt;2,V16,"作業日"),IF(WEEKDAY(B16)=2,IF(COUNTIF(V17:V22,"休日")&lt;2,V16,"作業日"))))))))))))</f>
        <v>0</v>
      </c>
      <c r="X16" s="80" t="str">
        <f t="shared" ref="X16:X79" si="23">IF(W16="完全週休2日の振替休日",H16,"")</f>
        <v/>
      </c>
      <c r="Y16" s="80" t="str">
        <f t="shared" ref="Y16:Y79" si="24">IF(X16="","",X16)</f>
        <v/>
      </c>
      <c r="Z16" s="80">
        <f t="shared" si="8"/>
        <v>43557</v>
      </c>
      <c r="AA16" s="80" t="str">
        <f t="shared" si="9"/>
        <v/>
      </c>
      <c r="AB16" s="80" t="str">
        <f t="shared" si="10"/>
        <v>OK（振替済み）</v>
      </c>
      <c r="AC16" s="154">
        <f t="shared" si="11"/>
        <v>0</v>
      </c>
      <c r="AD16" s="154" t="str">
        <f t="shared" ref="AD16:AD79" si="25">IF(AC16=AC15,"",AC16)</f>
        <v/>
      </c>
      <c r="AE16" s="106">
        <f t="shared" ref="AE16:AE79" si="26">IFERROR(IF(WEEKDAY(B16)=1,AE9+1,AE17),0)</f>
        <v>1</v>
      </c>
      <c r="AF16" s="106">
        <f t="shared" si="12"/>
        <v>0</v>
      </c>
      <c r="AG16" s="218">
        <f>IFERROR(IF(AE16=1,①工事概要!$E$11,IF(AE16=2,①工事概要!$E$11,IF(WEEKDAY(Z16)=2,Z9,AG15))),"")</f>
        <v>43556</v>
      </c>
      <c r="AH16" s="222">
        <f t="shared" ref="AH16:BA16" si="27">IFERROR(IF(AG16+1&gt;$BB16,"",AG16+1),"")</f>
        <v>43557</v>
      </c>
      <c r="AI16" s="222">
        <f t="shared" si="27"/>
        <v>43558</v>
      </c>
      <c r="AJ16" s="222">
        <f t="shared" si="27"/>
        <v>43559</v>
      </c>
      <c r="AK16" s="222">
        <f t="shared" si="27"/>
        <v>43560</v>
      </c>
      <c r="AL16" s="222">
        <f t="shared" si="27"/>
        <v>43561</v>
      </c>
      <c r="AM16" s="222">
        <f t="shared" si="27"/>
        <v>43562</v>
      </c>
      <c r="AN16" s="222">
        <f t="shared" si="27"/>
        <v>43563</v>
      </c>
      <c r="AO16" s="222">
        <f t="shared" si="27"/>
        <v>43564</v>
      </c>
      <c r="AP16" s="222">
        <f t="shared" si="27"/>
        <v>43565</v>
      </c>
      <c r="AQ16" s="222">
        <f t="shared" si="27"/>
        <v>43566</v>
      </c>
      <c r="AR16" s="222">
        <f t="shared" si="27"/>
        <v>43567</v>
      </c>
      <c r="AS16" s="222">
        <f t="shared" si="27"/>
        <v>43568</v>
      </c>
      <c r="AT16" s="222">
        <f t="shared" si="27"/>
        <v>43569</v>
      </c>
      <c r="AU16" s="222" t="str">
        <f t="shared" si="27"/>
        <v/>
      </c>
      <c r="AV16" s="222" t="str">
        <f t="shared" si="27"/>
        <v/>
      </c>
      <c r="AW16" s="222" t="str">
        <f t="shared" si="27"/>
        <v/>
      </c>
      <c r="AX16" s="222" t="str">
        <f t="shared" si="27"/>
        <v/>
      </c>
      <c r="AY16" s="222" t="str">
        <f t="shared" si="27"/>
        <v/>
      </c>
      <c r="AZ16" s="222" t="str">
        <f t="shared" si="27"/>
        <v/>
      </c>
      <c r="BA16" s="222" t="str">
        <f t="shared" si="27"/>
        <v/>
      </c>
      <c r="BB16" s="219">
        <f>IFERROR(IF(IF(Z16=①工事概要!$E$12,①工事概要!$E$12,IF(WEEKDAY(Z16)=1,Z23,BB17))&gt;①工事概要!$E$12,①工事概要!$E$12,IF(Z16=①工事概要!$E$12,①工事概要!$E$12,IF(WEEKDAY(Z16)=1,Z23,BB17))),"")</f>
        <v>43569</v>
      </c>
      <c r="BC16" s="53"/>
      <c r="BD16" s="50" t="str">
        <f t="shared" ref="BD16:BD28" si="28">IFERROR(VLOOKUP(B16,Y16:Z23,2,FALSE),"")</f>
        <v/>
      </c>
      <c r="BE16" s="53" t="s">
        <v>39</v>
      </c>
      <c r="BF16" s="53"/>
      <c r="BG16" s="53" t="str">
        <f>IFERROR(VLOOKUP(B16,①工事概要!$C$11:$D$12,2,FALSE),"")</f>
        <v/>
      </c>
      <c r="BH16" s="53" t="str">
        <f>IFERROR(VLOOKUP(B16,①工事概要!$C$16:$D$21,2,FALSE),"")</f>
        <v/>
      </c>
      <c r="BI16" s="53" t="str">
        <f>IFERROR(VLOOKUP(B16,①工事概要!$C$22:$D$24,2,FALSE),"")</f>
        <v/>
      </c>
      <c r="BJ16" s="53" t="str">
        <f>IF(B16&gt;①工事概要!$C$26,"",IF(B16&gt;=①工事概要!$C$25,$BJ$13,""))</f>
        <v/>
      </c>
      <c r="BK16" s="53" t="str">
        <f>IF(B16&gt;①工事概要!$C$28,"",IF(B16&gt;=①工事概要!$C$27,$BK$13,""))</f>
        <v/>
      </c>
      <c r="BL16" s="53" t="str">
        <f>IF(B16&gt;①工事概要!$C$30,"",IF(B16&gt;=①工事概要!$C$29,$BL$13,""))</f>
        <v/>
      </c>
      <c r="BM16" s="53" t="str">
        <f>IF(B16&gt;①工事概要!$C$32,"",IF(B16&gt;=①工事概要!$C$31,$BM$13,""))</f>
        <v/>
      </c>
      <c r="BN16" s="53" t="str">
        <f>IF(B16&gt;①工事概要!$C$34,"",IF(B16&gt;=①工事概要!$C$33,$BN$13,""))</f>
        <v/>
      </c>
      <c r="BO16" s="53" t="str">
        <f>IF(B16&gt;①工事概要!$C$36,"",IF(B16&gt;=①工事概要!$C$35,$BO$13,""))</f>
        <v/>
      </c>
      <c r="BP16" s="53" t="str">
        <f>IF(B16&gt;①工事概要!$C$38,"",IF(B16&gt;=①工事概要!$C$37,$BP$13,""))</f>
        <v/>
      </c>
      <c r="BQ16" s="53" t="str">
        <f>IF(B16&gt;①工事概要!$C$40,"",IF(B16&gt;=①工事概要!$C$39,$BQ$13,""))</f>
        <v/>
      </c>
      <c r="BR16" s="53" t="str">
        <f>IF(B16&gt;①工事概要!$C$42,"",IF(B16&gt;=①工事概要!$C$41,$BR$13,""))</f>
        <v/>
      </c>
      <c r="BS16" s="53" t="str">
        <f>IF(B16&gt;①工事概要!$C$44,"",IF(B16&gt;=①工事概要!$C$43,$BS$13,""))</f>
        <v/>
      </c>
      <c r="BT16" s="53" t="str">
        <f>IF(B16&gt;①工事概要!$C$46,"",IF(B16&gt;=①工事概要!$C$45,$BT$13,""))</f>
        <v/>
      </c>
      <c r="BU16" s="53" t="str">
        <f>IF(B16&gt;①工事概要!$C$48,"",IF(B16&gt;=①工事概要!$C$47,$BU$13,""))</f>
        <v/>
      </c>
      <c r="BV16" s="53" t="str">
        <f>IF(B16&gt;①工事概要!$C$50,"",IF(B16&gt;=①工事概要!$C$49,$BV$13,""))</f>
        <v/>
      </c>
      <c r="BW16" s="53" t="str">
        <f>IF(B16&gt;①工事概要!$C$52,"",IF(B16&gt;=①工事概要!$C$51,$BW$13,""))</f>
        <v/>
      </c>
      <c r="BX16" s="53" t="str">
        <f>IF(B16&gt;①工事概要!$C$54,"",IF(B16&gt;=①工事概要!$C$53,$BX$13,""))</f>
        <v/>
      </c>
      <c r="BY16" s="53" t="str">
        <f>IF(B16&gt;①工事概要!$C$56,"",IF(B16&gt;=①工事概要!$C$55,$BY$13,""))</f>
        <v/>
      </c>
      <c r="BZ16" s="53" t="str">
        <f>IF(B16&gt;①工事概要!$C$58,"",IF(B16&gt;=①工事概要!$C$57,$BZ$13,""))</f>
        <v/>
      </c>
      <c r="CA16" s="53" t="str">
        <f>IF(B16&gt;①工事概要!$C$60,"",IF(B16&gt;=①工事概要!$C$59,$CA$13,""))</f>
        <v/>
      </c>
      <c r="CB16" s="53" t="str">
        <f>IF(B16&gt;①工事概要!$C$62,"",IF(B16&gt;=①工事概要!$C$61,$CB$13,""))</f>
        <v/>
      </c>
      <c r="CC16" s="53" t="str">
        <f>IF(B16&gt;①工事概要!$C$64,"",IF(B16&gt;=①工事概要!$C$63,$CC$13,""))</f>
        <v/>
      </c>
      <c r="CD16" s="53" t="str">
        <f>IF(B16&gt;①工事概要!$C$66,"",IF(B16&gt;=①工事概要!$C$65,$CD$13,""))</f>
        <v/>
      </c>
      <c r="CE16" s="50" t="str">
        <f t="shared" ref="CE16:CE79" si="29">IF(COUNTA(BH16:BP16)=0,"",BH16&amp;BI16&amp;BJ16&amp;BK16&amp;BL16&amp;BM16&amp;BN16&amp;BO16&amp;BP16&amp;BQ16&amp;BR16&amp;BS16&amp;BT16&amp;BU16&amp;BV16&amp;BW16&amp;BX16&amp;BY16&amp;BZ16&amp;CA16&amp;CB16&amp;CC16&amp;CD16)</f>
        <v/>
      </c>
      <c r="CF16" s="50" t="str">
        <f t="shared" si="14"/>
        <v xml:space="preserve"> </v>
      </c>
    </row>
    <row r="17" spans="1:84" ht="39" customHeight="1" thickTop="1" thickBot="1" x14ac:dyDescent="0.2">
      <c r="A17" s="81" t="str">
        <f t="shared" si="0"/>
        <v>対象期間</v>
      </c>
      <c r="B17" s="180">
        <f>IFERROR(IF(B16=①工事概要!$E$12+IF(WEEKDAY(①工事概要!$E$12)=1,①工事概要!$E$12,(8-WEEKDAY(①工事概要!$E$12))),"-",IF(B16="-","-",B16+1)),"-")</f>
        <v>43558</v>
      </c>
      <c r="C17" s="89">
        <f t="shared" si="15"/>
        <v>4</v>
      </c>
      <c r="D17" s="199" t="str">
        <f t="shared" si="16"/>
        <v>〇</v>
      </c>
      <c r="E17" s="200" t="str">
        <f t="shared" si="17"/>
        <v xml:space="preserve"> </v>
      </c>
      <c r="F17" s="201" t="s">
        <v>60</v>
      </c>
      <c r="G17" s="202"/>
      <c r="H17" s="203"/>
      <c r="I17" s="204"/>
      <c r="J17" s="187" t="str">
        <f t="shared" si="18"/>
        <v/>
      </c>
      <c r="K17" s="190">
        <f t="shared" si="1"/>
        <v>3</v>
      </c>
      <c r="L17" s="190" t="str">
        <f t="shared" si="2"/>
        <v/>
      </c>
      <c r="M17" s="188" t="str">
        <f t="shared" si="19"/>
        <v/>
      </c>
      <c r="N17" s="87" t="str">
        <f t="shared" si="3"/>
        <v>↓</v>
      </c>
      <c r="O17" s="108"/>
      <c r="P17" s="156" t="str">
        <f>IF(B17&lt;①工事概要!$E$11,"",IF(B17&gt;①工事概要!$E$12,"",IF(LEN(CE17)=0,"○","")))</f>
        <v>○</v>
      </c>
      <c r="Q17" s="162">
        <f t="shared" si="20"/>
        <v>0</v>
      </c>
      <c r="R17" s="93">
        <f t="shared" si="4"/>
        <v>3</v>
      </c>
      <c r="S17" s="156" t="str">
        <f t="shared" si="5"/>
        <v/>
      </c>
      <c r="T17" s="162">
        <f t="shared" si="6"/>
        <v>0</v>
      </c>
      <c r="U17" s="100">
        <f t="shared" si="21"/>
        <v>0</v>
      </c>
      <c r="V17" s="93">
        <f t="shared" si="7"/>
        <v>0</v>
      </c>
      <c r="W17" s="169">
        <f t="shared" si="22"/>
        <v>0</v>
      </c>
      <c r="X17" s="80" t="str">
        <f t="shared" si="23"/>
        <v/>
      </c>
      <c r="Y17" s="80" t="str">
        <f t="shared" si="24"/>
        <v/>
      </c>
      <c r="Z17" s="80">
        <f t="shared" si="8"/>
        <v>43558</v>
      </c>
      <c r="AA17" s="80" t="str">
        <f t="shared" si="9"/>
        <v/>
      </c>
      <c r="AB17" s="80" t="str">
        <f t="shared" si="10"/>
        <v>OK（振替済み）</v>
      </c>
      <c r="AC17" s="154">
        <f t="shared" si="11"/>
        <v>0</v>
      </c>
      <c r="AD17" s="154" t="str">
        <f t="shared" si="25"/>
        <v/>
      </c>
      <c r="AE17" s="106">
        <f t="shared" si="26"/>
        <v>1</v>
      </c>
      <c r="AF17" s="106">
        <f t="shared" si="12"/>
        <v>0</v>
      </c>
      <c r="AG17" s="218">
        <f>IFERROR(IF(AE17=1,①工事概要!$E$11,IF(AE17=2,①工事概要!$E$11,IF(WEEKDAY(Z17)=2,Z10,AG16))),"")</f>
        <v>43556</v>
      </c>
      <c r="AH17" s="222">
        <f t="shared" ref="AH17:BA17" si="30">IFERROR(IF(AG17+1&gt;$BB17,"",AG17+1),"")</f>
        <v>43557</v>
      </c>
      <c r="AI17" s="222">
        <f t="shared" si="30"/>
        <v>43558</v>
      </c>
      <c r="AJ17" s="222">
        <f t="shared" si="30"/>
        <v>43559</v>
      </c>
      <c r="AK17" s="222">
        <f t="shared" si="30"/>
        <v>43560</v>
      </c>
      <c r="AL17" s="222">
        <f t="shared" si="30"/>
        <v>43561</v>
      </c>
      <c r="AM17" s="222">
        <f t="shared" si="30"/>
        <v>43562</v>
      </c>
      <c r="AN17" s="222">
        <f t="shared" si="30"/>
        <v>43563</v>
      </c>
      <c r="AO17" s="222">
        <f t="shared" si="30"/>
        <v>43564</v>
      </c>
      <c r="AP17" s="222">
        <f t="shared" si="30"/>
        <v>43565</v>
      </c>
      <c r="AQ17" s="222">
        <f t="shared" si="30"/>
        <v>43566</v>
      </c>
      <c r="AR17" s="222">
        <f t="shared" si="30"/>
        <v>43567</v>
      </c>
      <c r="AS17" s="222">
        <f t="shared" si="30"/>
        <v>43568</v>
      </c>
      <c r="AT17" s="222">
        <f t="shared" si="30"/>
        <v>43569</v>
      </c>
      <c r="AU17" s="222" t="str">
        <f t="shared" si="30"/>
        <v/>
      </c>
      <c r="AV17" s="222" t="str">
        <f t="shared" si="30"/>
        <v/>
      </c>
      <c r="AW17" s="222" t="str">
        <f t="shared" si="30"/>
        <v/>
      </c>
      <c r="AX17" s="222" t="str">
        <f t="shared" si="30"/>
        <v/>
      </c>
      <c r="AY17" s="222" t="str">
        <f t="shared" si="30"/>
        <v/>
      </c>
      <c r="AZ17" s="222" t="str">
        <f t="shared" si="30"/>
        <v/>
      </c>
      <c r="BA17" s="222" t="str">
        <f t="shared" si="30"/>
        <v/>
      </c>
      <c r="BB17" s="219">
        <f>IFERROR(IF(IF(Z17=①工事概要!$E$12,①工事概要!$E$12,IF(WEEKDAY(Z17)=1,Z24,BB18))&gt;①工事概要!$E$12,①工事概要!$E$12,IF(Z17=①工事概要!$E$12,①工事概要!$E$12,IF(WEEKDAY(Z17)=1,Z24,BB18))),"")</f>
        <v>43569</v>
      </c>
      <c r="BD17" s="50" t="str">
        <f t="shared" si="28"/>
        <v/>
      </c>
      <c r="BE17" s="53"/>
      <c r="BF17" s="53"/>
      <c r="BG17" s="53" t="str">
        <f>IFERROR(VLOOKUP(B17,①工事概要!$C$11:$D$12,2,FALSE),"")</f>
        <v/>
      </c>
      <c r="BH17" s="53" t="str">
        <f>IFERROR(VLOOKUP(B17,①工事概要!$C$16:$D$21,2,FALSE),"")</f>
        <v/>
      </c>
      <c r="BI17" s="53" t="str">
        <f>IFERROR(VLOOKUP(B17,①工事概要!$C$22:$D$24,2,FALSE),"")</f>
        <v/>
      </c>
      <c r="BJ17" s="53" t="str">
        <f>IF(B17&gt;①工事概要!$C$26,"",IF(B17&gt;=①工事概要!$C$25,$BJ$13,""))</f>
        <v/>
      </c>
      <c r="BK17" s="53" t="str">
        <f>IF(B17&gt;①工事概要!$C$28,"",IF(B17&gt;=①工事概要!$C$27,$BK$13,""))</f>
        <v/>
      </c>
      <c r="BL17" s="53" t="str">
        <f>IF(B17&gt;①工事概要!$C$30,"",IF(B17&gt;=①工事概要!$C$29,$BL$13,""))</f>
        <v/>
      </c>
      <c r="BM17" s="53" t="str">
        <f>IF(B17&gt;①工事概要!$C$32,"",IF(B17&gt;=①工事概要!$C$31,$BM$13,""))</f>
        <v/>
      </c>
      <c r="BN17" s="53" t="str">
        <f>IF(B17&gt;①工事概要!$C$34,"",IF(B17&gt;=①工事概要!$C$33,$BN$13,""))</f>
        <v/>
      </c>
      <c r="BO17" s="53" t="str">
        <f>IF(B17&gt;①工事概要!$C$36,"",IF(B17&gt;=①工事概要!$C$35,$BO$13,""))</f>
        <v/>
      </c>
      <c r="BP17" s="53" t="str">
        <f>IF(B17&gt;①工事概要!$C$38,"",IF(B17&gt;=①工事概要!$C$37,$BP$13,""))</f>
        <v/>
      </c>
      <c r="BQ17" s="53" t="str">
        <f>IF(B17&gt;①工事概要!$C$40,"",IF(B17&gt;=①工事概要!$C$39,$BQ$13,""))</f>
        <v/>
      </c>
      <c r="BR17" s="53" t="str">
        <f>IF(B17&gt;①工事概要!$C$42,"",IF(B17&gt;=①工事概要!$C$41,$BR$13,""))</f>
        <v/>
      </c>
      <c r="BS17" s="53" t="str">
        <f>IF(B17&gt;①工事概要!$C$44,"",IF(B17&gt;=①工事概要!$C$43,$BS$13,""))</f>
        <v/>
      </c>
      <c r="BT17" s="53" t="str">
        <f>IF(B17&gt;①工事概要!$C$46,"",IF(B17&gt;=①工事概要!$C$45,$BT$13,""))</f>
        <v/>
      </c>
      <c r="BU17" s="53" t="str">
        <f>IF(B17&gt;①工事概要!$C$48,"",IF(B17&gt;=①工事概要!$C$47,$BU$13,""))</f>
        <v/>
      </c>
      <c r="BV17" s="53" t="str">
        <f>IF(B17&gt;①工事概要!$C$50,"",IF(B17&gt;=①工事概要!$C$49,$BV$13,""))</f>
        <v/>
      </c>
      <c r="BW17" s="53" t="str">
        <f>IF(B17&gt;①工事概要!$C$52,"",IF(B17&gt;=①工事概要!$C$51,$BW$13,""))</f>
        <v/>
      </c>
      <c r="BX17" s="53" t="str">
        <f>IF(B17&gt;①工事概要!$C$54,"",IF(B17&gt;=①工事概要!$C$53,$BX$13,""))</f>
        <v/>
      </c>
      <c r="BY17" s="53" t="str">
        <f>IF(B17&gt;①工事概要!$C$56,"",IF(B17&gt;=①工事概要!$C$55,$BY$13,""))</f>
        <v/>
      </c>
      <c r="BZ17" s="53" t="str">
        <f>IF(B17&gt;①工事概要!$C$58,"",IF(B17&gt;=①工事概要!$C$57,$BZ$13,""))</f>
        <v/>
      </c>
      <c r="CA17" s="53" t="str">
        <f>IF(B17&gt;①工事概要!$C$60,"",IF(B17&gt;=①工事概要!$C$59,$CA$13,""))</f>
        <v/>
      </c>
      <c r="CB17" s="53" t="str">
        <f>IF(B17&gt;①工事概要!$C$62,"",IF(B17&gt;=①工事概要!$C$61,$CB$13,""))</f>
        <v/>
      </c>
      <c r="CC17" s="53" t="str">
        <f>IF(B17&gt;①工事概要!$C$64,"",IF(B17&gt;=①工事概要!$C$63,$CC$13,""))</f>
        <v/>
      </c>
      <c r="CD17" s="53" t="str">
        <f>IF(B17&gt;①工事概要!$C$66,"",IF(B17&gt;=①工事概要!$C$65,$CD$13,""))</f>
        <v/>
      </c>
      <c r="CE17" s="50" t="str">
        <f t="shared" si="29"/>
        <v/>
      </c>
      <c r="CF17" s="50" t="str">
        <f t="shared" si="14"/>
        <v xml:space="preserve"> </v>
      </c>
    </row>
    <row r="18" spans="1:84" ht="39" customHeight="1" thickTop="1" thickBot="1" x14ac:dyDescent="0.2">
      <c r="A18" s="81" t="str">
        <f t="shared" si="0"/>
        <v>対象期間</v>
      </c>
      <c r="B18" s="180">
        <f>IFERROR(IF(B17=①工事概要!$E$12+IF(WEEKDAY(①工事概要!$E$12)=1,①工事概要!$E$12,(8-WEEKDAY(①工事概要!$E$12))),"-",IF(B17="-","-",B17+1)),"-")</f>
        <v>43559</v>
      </c>
      <c r="C18" s="89">
        <f t="shared" si="15"/>
        <v>5</v>
      </c>
      <c r="D18" s="199" t="str">
        <f t="shared" si="16"/>
        <v>〇</v>
      </c>
      <c r="E18" s="200" t="str">
        <f t="shared" si="17"/>
        <v xml:space="preserve"> </v>
      </c>
      <c r="F18" s="201" t="s">
        <v>60</v>
      </c>
      <c r="G18" s="202"/>
      <c r="H18" s="203"/>
      <c r="I18" s="204"/>
      <c r="J18" s="187" t="str">
        <f t="shared" si="18"/>
        <v/>
      </c>
      <c r="K18" s="190">
        <f t="shared" si="1"/>
        <v>4</v>
      </c>
      <c r="L18" s="190" t="str">
        <f t="shared" si="2"/>
        <v/>
      </c>
      <c r="M18" s="188" t="str">
        <f t="shared" si="19"/>
        <v/>
      </c>
      <c r="N18" s="87" t="str">
        <f t="shared" si="3"/>
        <v>↓</v>
      </c>
      <c r="O18" s="108"/>
      <c r="P18" s="156" t="str">
        <f>IF(B18&lt;①工事概要!$E$11,"",IF(B18&gt;①工事概要!$E$12,"",IF(LEN(CE18)=0,"○","")))</f>
        <v>○</v>
      </c>
      <c r="Q18" s="162">
        <f t="shared" si="20"/>
        <v>0</v>
      </c>
      <c r="R18" s="93">
        <f t="shared" si="4"/>
        <v>4</v>
      </c>
      <c r="S18" s="156" t="str">
        <f t="shared" si="5"/>
        <v/>
      </c>
      <c r="T18" s="162">
        <f t="shared" si="6"/>
        <v>0</v>
      </c>
      <c r="U18" s="100">
        <f t="shared" si="21"/>
        <v>0</v>
      </c>
      <c r="V18" s="93">
        <f t="shared" si="7"/>
        <v>0</v>
      </c>
      <c r="W18" s="169">
        <f t="shared" si="22"/>
        <v>0</v>
      </c>
      <c r="X18" s="80" t="str">
        <f t="shared" si="23"/>
        <v/>
      </c>
      <c r="Y18" s="80" t="str">
        <f t="shared" si="24"/>
        <v/>
      </c>
      <c r="Z18" s="80">
        <f t="shared" si="8"/>
        <v>43559</v>
      </c>
      <c r="AA18" s="80" t="str">
        <f t="shared" si="9"/>
        <v/>
      </c>
      <c r="AB18" s="80" t="str">
        <f t="shared" si="10"/>
        <v>OK（振替済み）</v>
      </c>
      <c r="AC18" s="154">
        <f t="shared" si="11"/>
        <v>0</v>
      </c>
      <c r="AD18" s="154" t="str">
        <f t="shared" si="25"/>
        <v/>
      </c>
      <c r="AE18" s="106">
        <f t="shared" si="26"/>
        <v>1</v>
      </c>
      <c r="AF18" s="106">
        <f t="shared" si="12"/>
        <v>0</v>
      </c>
      <c r="AG18" s="218">
        <f>IFERROR(IF(AE18=1,①工事概要!$E$11,IF(AE18=2,①工事概要!$E$11,IF(WEEKDAY(Z18)=2,Z11,AG17))),"")</f>
        <v>43556</v>
      </c>
      <c r="AH18" s="222">
        <f t="shared" ref="AH18:BA18" si="31">IFERROR(IF(AG18+1&gt;$BB18,"",AG18+1),"")</f>
        <v>43557</v>
      </c>
      <c r="AI18" s="222">
        <f t="shared" si="31"/>
        <v>43558</v>
      </c>
      <c r="AJ18" s="222">
        <f t="shared" si="31"/>
        <v>43559</v>
      </c>
      <c r="AK18" s="222">
        <f t="shared" si="31"/>
        <v>43560</v>
      </c>
      <c r="AL18" s="222">
        <f t="shared" si="31"/>
        <v>43561</v>
      </c>
      <c r="AM18" s="222">
        <f t="shared" si="31"/>
        <v>43562</v>
      </c>
      <c r="AN18" s="222">
        <f t="shared" si="31"/>
        <v>43563</v>
      </c>
      <c r="AO18" s="222">
        <f t="shared" si="31"/>
        <v>43564</v>
      </c>
      <c r="AP18" s="222">
        <f t="shared" si="31"/>
        <v>43565</v>
      </c>
      <c r="AQ18" s="222">
        <f t="shared" si="31"/>
        <v>43566</v>
      </c>
      <c r="AR18" s="222">
        <f t="shared" si="31"/>
        <v>43567</v>
      </c>
      <c r="AS18" s="222">
        <f t="shared" si="31"/>
        <v>43568</v>
      </c>
      <c r="AT18" s="222">
        <f t="shared" si="31"/>
        <v>43569</v>
      </c>
      <c r="AU18" s="222" t="str">
        <f t="shared" si="31"/>
        <v/>
      </c>
      <c r="AV18" s="222" t="str">
        <f t="shared" si="31"/>
        <v/>
      </c>
      <c r="AW18" s="222" t="str">
        <f t="shared" si="31"/>
        <v/>
      </c>
      <c r="AX18" s="222" t="str">
        <f t="shared" si="31"/>
        <v/>
      </c>
      <c r="AY18" s="222" t="str">
        <f t="shared" si="31"/>
        <v/>
      </c>
      <c r="AZ18" s="222" t="str">
        <f t="shared" si="31"/>
        <v/>
      </c>
      <c r="BA18" s="222" t="str">
        <f t="shared" si="31"/>
        <v/>
      </c>
      <c r="BB18" s="219">
        <f>IFERROR(IF(IF(Z18=①工事概要!$E$12,①工事概要!$E$12,IF(WEEKDAY(Z18)=1,Z25,BB19))&gt;①工事概要!$E$12,①工事概要!$E$12,IF(Z18=①工事概要!$E$12,①工事概要!$E$12,IF(WEEKDAY(Z18)=1,Z25,BB19))),"")</f>
        <v>43569</v>
      </c>
      <c r="BD18" s="50" t="str">
        <f t="shared" si="28"/>
        <v/>
      </c>
      <c r="BE18" s="53" t="s">
        <v>64</v>
      </c>
      <c r="BF18" s="53"/>
      <c r="BG18" s="53" t="str">
        <f>IFERROR(VLOOKUP(B18,①工事概要!$C$11:$D$12,2,FALSE),"")</f>
        <v/>
      </c>
      <c r="BH18" s="53" t="str">
        <f>IFERROR(VLOOKUP(B18,①工事概要!$C$16:$D$21,2,FALSE),"")</f>
        <v/>
      </c>
      <c r="BI18" s="53" t="str">
        <f>IFERROR(VLOOKUP(B18,①工事概要!$C$22:$D$24,2,FALSE),"")</f>
        <v/>
      </c>
      <c r="BJ18" s="53" t="str">
        <f>IF(B18&gt;①工事概要!$C$26,"",IF(B18&gt;=①工事概要!$C$25,$BJ$13,""))</f>
        <v/>
      </c>
      <c r="BK18" s="53" t="str">
        <f>IF(B18&gt;①工事概要!$C$28,"",IF(B18&gt;=①工事概要!$C$27,$BK$13,""))</f>
        <v/>
      </c>
      <c r="BL18" s="53" t="str">
        <f>IF(B18&gt;①工事概要!$C$30,"",IF(B18&gt;=①工事概要!$C$29,$BL$13,""))</f>
        <v/>
      </c>
      <c r="BM18" s="53" t="str">
        <f>IF(B18&gt;①工事概要!$C$32,"",IF(B18&gt;=①工事概要!$C$31,$BM$13,""))</f>
        <v/>
      </c>
      <c r="BN18" s="53" t="str">
        <f>IF(B18&gt;①工事概要!$C$34,"",IF(B18&gt;=①工事概要!$C$33,$BN$13,""))</f>
        <v/>
      </c>
      <c r="BO18" s="53" t="str">
        <f>IF(B18&gt;①工事概要!$C$36,"",IF(B18&gt;=①工事概要!$C$35,$BO$13,""))</f>
        <v/>
      </c>
      <c r="BP18" s="53" t="str">
        <f>IF(B18&gt;①工事概要!$C$38,"",IF(B18&gt;=①工事概要!$C$37,$BP$13,""))</f>
        <v/>
      </c>
      <c r="BQ18" s="53" t="str">
        <f>IF(B18&gt;①工事概要!$C$40,"",IF(B18&gt;=①工事概要!$C$39,$BQ$13,""))</f>
        <v/>
      </c>
      <c r="BR18" s="53" t="str">
        <f>IF(B18&gt;①工事概要!$C$42,"",IF(B18&gt;=①工事概要!$C$41,$BR$13,""))</f>
        <v/>
      </c>
      <c r="BS18" s="53" t="str">
        <f>IF(B18&gt;①工事概要!$C$44,"",IF(B18&gt;=①工事概要!$C$43,$BS$13,""))</f>
        <v/>
      </c>
      <c r="BT18" s="53" t="str">
        <f>IF(B18&gt;①工事概要!$C$46,"",IF(B18&gt;=①工事概要!$C$45,$BT$13,""))</f>
        <v/>
      </c>
      <c r="BU18" s="53" t="str">
        <f>IF(B18&gt;①工事概要!$C$48,"",IF(B18&gt;=①工事概要!$C$47,$BU$13,""))</f>
        <v/>
      </c>
      <c r="BV18" s="53" t="str">
        <f>IF(B18&gt;①工事概要!$C$50,"",IF(B18&gt;=①工事概要!$C$49,$BV$13,""))</f>
        <v/>
      </c>
      <c r="BW18" s="53" t="str">
        <f>IF(B18&gt;①工事概要!$C$52,"",IF(B18&gt;=①工事概要!$C$51,$BW$13,""))</f>
        <v/>
      </c>
      <c r="BX18" s="53" t="str">
        <f>IF(B18&gt;①工事概要!$C$54,"",IF(B18&gt;=①工事概要!$C$53,$BX$13,""))</f>
        <v/>
      </c>
      <c r="BY18" s="53" t="str">
        <f>IF(B18&gt;①工事概要!$C$56,"",IF(B18&gt;=①工事概要!$C$55,$BY$13,""))</f>
        <v/>
      </c>
      <c r="BZ18" s="53" t="str">
        <f>IF(B18&gt;①工事概要!$C$58,"",IF(B18&gt;=①工事概要!$C$57,$BZ$13,""))</f>
        <v/>
      </c>
      <c r="CA18" s="53" t="str">
        <f>IF(B18&gt;①工事概要!$C$60,"",IF(B18&gt;=①工事概要!$C$59,$CA$13,""))</f>
        <v/>
      </c>
      <c r="CB18" s="53" t="str">
        <f>IF(B18&gt;①工事概要!$C$62,"",IF(B18&gt;=①工事概要!$C$61,$CB$13,""))</f>
        <v/>
      </c>
      <c r="CC18" s="53" t="str">
        <f>IF(B18&gt;①工事概要!$C$64,"",IF(B18&gt;=①工事概要!$C$63,$CC$13,""))</f>
        <v/>
      </c>
      <c r="CD18" s="53" t="str">
        <f>IF(B18&gt;①工事概要!$C$66,"",IF(B18&gt;=①工事概要!$C$65,$CD$13,""))</f>
        <v/>
      </c>
      <c r="CE18" s="50" t="str">
        <f t="shared" si="29"/>
        <v/>
      </c>
      <c r="CF18" s="50" t="str">
        <f t="shared" si="14"/>
        <v xml:space="preserve"> </v>
      </c>
    </row>
    <row r="19" spans="1:84" ht="39" customHeight="1" thickTop="1" thickBot="1" x14ac:dyDescent="0.2">
      <c r="A19" s="97" t="str">
        <f t="shared" si="0"/>
        <v>対象期間</v>
      </c>
      <c r="B19" s="180">
        <f>IFERROR(IF(B18=①工事概要!$E$12+IF(WEEKDAY(①工事概要!$E$12)=1,①工事概要!$E$12,(8-WEEKDAY(①工事概要!$E$12))),"-",IF(B18="-","-",B18+1)),"-")</f>
        <v>43560</v>
      </c>
      <c r="C19" s="89">
        <f t="shared" si="15"/>
        <v>6</v>
      </c>
      <c r="D19" s="199" t="str">
        <f t="shared" si="16"/>
        <v>〇</v>
      </c>
      <c r="E19" s="200" t="str">
        <f t="shared" si="17"/>
        <v xml:space="preserve"> </v>
      </c>
      <c r="F19" s="201" t="s">
        <v>60</v>
      </c>
      <c r="G19" s="202"/>
      <c r="H19" s="203"/>
      <c r="I19" s="204"/>
      <c r="J19" s="187" t="str">
        <f t="shared" si="18"/>
        <v/>
      </c>
      <c r="K19" s="190">
        <f t="shared" si="1"/>
        <v>5</v>
      </c>
      <c r="L19" s="190" t="str">
        <f t="shared" si="2"/>
        <v/>
      </c>
      <c r="M19" s="188" t="str">
        <f t="shared" si="19"/>
        <v/>
      </c>
      <c r="N19" s="87" t="str">
        <f t="shared" si="3"/>
        <v>↓</v>
      </c>
      <c r="O19" s="108"/>
      <c r="P19" s="156" t="str">
        <f>IF(B19&lt;①工事概要!$E$11,"",IF(B19&gt;①工事概要!$E$12,"",IF(LEN(CE19)=0,"○","")))</f>
        <v>○</v>
      </c>
      <c r="Q19" s="162">
        <f t="shared" si="20"/>
        <v>0</v>
      </c>
      <c r="R19" s="93">
        <f t="shared" si="4"/>
        <v>5</v>
      </c>
      <c r="S19" s="156" t="str">
        <f t="shared" si="5"/>
        <v/>
      </c>
      <c r="T19" s="162">
        <f t="shared" si="6"/>
        <v>0</v>
      </c>
      <c r="U19" s="100">
        <f t="shared" si="21"/>
        <v>0</v>
      </c>
      <c r="V19" s="93">
        <f t="shared" si="7"/>
        <v>0</v>
      </c>
      <c r="W19" s="169">
        <f t="shared" si="22"/>
        <v>0</v>
      </c>
      <c r="X19" s="80" t="str">
        <f t="shared" si="23"/>
        <v/>
      </c>
      <c r="Y19" s="80" t="str">
        <f t="shared" si="24"/>
        <v/>
      </c>
      <c r="Z19" s="80">
        <f t="shared" si="8"/>
        <v>43560</v>
      </c>
      <c r="AA19" s="80" t="str">
        <f t="shared" si="9"/>
        <v/>
      </c>
      <c r="AB19" s="80" t="str">
        <f t="shared" si="10"/>
        <v>OK（振替済み）</v>
      </c>
      <c r="AC19" s="154">
        <f t="shared" si="11"/>
        <v>0</v>
      </c>
      <c r="AD19" s="154" t="str">
        <f t="shared" si="25"/>
        <v/>
      </c>
      <c r="AE19" s="106">
        <f t="shared" si="26"/>
        <v>1</v>
      </c>
      <c r="AF19" s="106">
        <f t="shared" si="12"/>
        <v>0</v>
      </c>
      <c r="AG19" s="218">
        <f>IFERROR(IF(AE19=1,①工事概要!$E$11,IF(AE19=2,①工事概要!$E$11,IF(WEEKDAY(Z19)=2,Z12,AG18))),"")</f>
        <v>43556</v>
      </c>
      <c r="AH19" s="222">
        <f t="shared" ref="AH19:BA19" si="32">IFERROR(IF(AG19+1&gt;$BB19,"",AG19+1),"")</f>
        <v>43557</v>
      </c>
      <c r="AI19" s="222">
        <f t="shared" si="32"/>
        <v>43558</v>
      </c>
      <c r="AJ19" s="222">
        <f t="shared" si="32"/>
        <v>43559</v>
      </c>
      <c r="AK19" s="222">
        <f t="shared" si="32"/>
        <v>43560</v>
      </c>
      <c r="AL19" s="222">
        <f t="shared" si="32"/>
        <v>43561</v>
      </c>
      <c r="AM19" s="222">
        <f t="shared" si="32"/>
        <v>43562</v>
      </c>
      <c r="AN19" s="222">
        <f t="shared" si="32"/>
        <v>43563</v>
      </c>
      <c r="AO19" s="222">
        <f t="shared" si="32"/>
        <v>43564</v>
      </c>
      <c r="AP19" s="222">
        <f t="shared" si="32"/>
        <v>43565</v>
      </c>
      <c r="AQ19" s="222">
        <f t="shared" si="32"/>
        <v>43566</v>
      </c>
      <c r="AR19" s="222">
        <f t="shared" si="32"/>
        <v>43567</v>
      </c>
      <c r="AS19" s="222">
        <f t="shared" si="32"/>
        <v>43568</v>
      </c>
      <c r="AT19" s="222">
        <f t="shared" si="32"/>
        <v>43569</v>
      </c>
      <c r="AU19" s="222" t="str">
        <f t="shared" si="32"/>
        <v/>
      </c>
      <c r="AV19" s="222" t="str">
        <f t="shared" si="32"/>
        <v/>
      </c>
      <c r="AW19" s="222" t="str">
        <f t="shared" si="32"/>
        <v/>
      </c>
      <c r="AX19" s="222" t="str">
        <f t="shared" si="32"/>
        <v/>
      </c>
      <c r="AY19" s="222" t="str">
        <f t="shared" si="32"/>
        <v/>
      </c>
      <c r="AZ19" s="222" t="str">
        <f t="shared" si="32"/>
        <v/>
      </c>
      <c r="BA19" s="222" t="str">
        <f t="shared" si="32"/>
        <v/>
      </c>
      <c r="BB19" s="219">
        <f>IFERROR(IF(IF(Z19=①工事概要!$E$12,①工事概要!$E$12,IF(WEEKDAY(Z19)=1,Z26,BB20))&gt;①工事概要!$E$12,①工事概要!$E$12,IF(Z19=①工事概要!$E$12,①工事概要!$E$12,IF(WEEKDAY(Z19)=1,Z26,BB20))),"")</f>
        <v>43569</v>
      </c>
      <c r="BD19" s="50" t="str">
        <f t="shared" si="28"/>
        <v/>
      </c>
      <c r="BE19" s="53" t="s">
        <v>65</v>
      </c>
      <c r="BF19" s="53"/>
      <c r="BG19" s="53" t="str">
        <f>IFERROR(VLOOKUP(B19,①工事概要!$C$11:$D$12,2,FALSE),"")</f>
        <v/>
      </c>
      <c r="BH19" s="53" t="str">
        <f>IFERROR(VLOOKUP(B19,①工事概要!$C$16:$D$21,2,FALSE),"")</f>
        <v/>
      </c>
      <c r="BI19" s="53" t="str">
        <f>IFERROR(VLOOKUP(B19,①工事概要!$C$22:$D$24,2,FALSE),"")</f>
        <v/>
      </c>
      <c r="BJ19" s="53" t="str">
        <f>IF(B19&gt;①工事概要!$C$26,"",IF(B19&gt;=①工事概要!$C$25,$BJ$13,""))</f>
        <v/>
      </c>
      <c r="BK19" s="53" t="str">
        <f>IF(B19&gt;①工事概要!$C$28,"",IF(B19&gt;=①工事概要!$C$27,$BK$13,""))</f>
        <v/>
      </c>
      <c r="BL19" s="53" t="str">
        <f>IF(B19&gt;①工事概要!$C$30,"",IF(B19&gt;=①工事概要!$C$29,$BL$13,""))</f>
        <v/>
      </c>
      <c r="BM19" s="53" t="str">
        <f>IF(B19&gt;①工事概要!$C$32,"",IF(B19&gt;=①工事概要!$C$31,$BM$13,""))</f>
        <v/>
      </c>
      <c r="BN19" s="53" t="str">
        <f>IF(B19&gt;①工事概要!$C$34,"",IF(B19&gt;=①工事概要!$C$33,$BN$13,""))</f>
        <v/>
      </c>
      <c r="BO19" s="53" t="str">
        <f>IF(B19&gt;①工事概要!$C$36,"",IF(B19&gt;=①工事概要!$C$35,$BO$13,""))</f>
        <v/>
      </c>
      <c r="BP19" s="53" t="str">
        <f>IF(B19&gt;①工事概要!$C$38,"",IF(B19&gt;=①工事概要!$C$37,$BP$13,""))</f>
        <v/>
      </c>
      <c r="BQ19" s="53" t="str">
        <f>IF(B19&gt;①工事概要!$C$40,"",IF(B19&gt;=①工事概要!$C$39,$BQ$13,""))</f>
        <v/>
      </c>
      <c r="BR19" s="53" t="str">
        <f>IF(B19&gt;①工事概要!$C$42,"",IF(B19&gt;=①工事概要!$C$41,$BR$13,""))</f>
        <v/>
      </c>
      <c r="BS19" s="53" t="str">
        <f>IF(B19&gt;①工事概要!$C$44,"",IF(B19&gt;=①工事概要!$C$43,$BS$13,""))</f>
        <v/>
      </c>
      <c r="BT19" s="53" t="str">
        <f>IF(B19&gt;①工事概要!$C$46,"",IF(B19&gt;=①工事概要!$C$45,$BT$13,""))</f>
        <v/>
      </c>
      <c r="BU19" s="53" t="str">
        <f>IF(B19&gt;①工事概要!$C$48,"",IF(B19&gt;=①工事概要!$C$47,$BU$13,""))</f>
        <v/>
      </c>
      <c r="BV19" s="53" t="str">
        <f>IF(B19&gt;①工事概要!$C$50,"",IF(B19&gt;=①工事概要!$C$49,$BV$13,""))</f>
        <v/>
      </c>
      <c r="BW19" s="53" t="str">
        <f>IF(B19&gt;①工事概要!$C$52,"",IF(B19&gt;=①工事概要!$C$51,$BW$13,""))</f>
        <v/>
      </c>
      <c r="BX19" s="53" t="str">
        <f>IF(B19&gt;①工事概要!$C$54,"",IF(B19&gt;=①工事概要!$C$53,$BX$13,""))</f>
        <v/>
      </c>
      <c r="BY19" s="53" t="str">
        <f>IF(B19&gt;①工事概要!$C$56,"",IF(B19&gt;=①工事概要!$C$55,$BY$13,""))</f>
        <v/>
      </c>
      <c r="BZ19" s="53" t="str">
        <f>IF(B19&gt;①工事概要!$C$58,"",IF(B19&gt;=①工事概要!$C$57,$BZ$13,""))</f>
        <v/>
      </c>
      <c r="CA19" s="53" t="str">
        <f>IF(B19&gt;①工事概要!$C$60,"",IF(B19&gt;=①工事概要!$C$59,$CA$13,""))</f>
        <v/>
      </c>
      <c r="CB19" s="53" t="str">
        <f>IF(B19&gt;①工事概要!$C$62,"",IF(B19&gt;=①工事概要!$C$61,$CB$13,""))</f>
        <v/>
      </c>
      <c r="CC19" s="53" t="str">
        <f>IF(B19&gt;①工事概要!$C$64,"",IF(B19&gt;=①工事概要!$C$63,$CC$13,""))</f>
        <v/>
      </c>
      <c r="CD19" s="53" t="str">
        <f>IF(B19&gt;①工事概要!$C$66,"",IF(B19&gt;=①工事概要!$C$65,$CD$13,""))</f>
        <v/>
      </c>
      <c r="CE19" s="50" t="str">
        <f t="shared" si="29"/>
        <v/>
      </c>
      <c r="CF19" s="50" t="str">
        <f t="shared" si="14"/>
        <v xml:space="preserve"> </v>
      </c>
    </row>
    <row r="20" spans="1:84" ht="39" customHeight="1" thickTop="1" thickBot="1" x14ac:dyDescent="0.2">
      <c r="A20" s="81" t="str">
        <f t="shared" si="0"/>
        <v>対象期間</v>
      </c>
      <c r="B20" s="180">
        <f>IFERROR(IF(B19=①工事概要!$E$12+IF(WEEKDAY(①工事概要!$E$12)=1,①工事概要!$E$12,(8-WEEKDAY(①工事概要!$E$12))),"-",IF(B19="-","-",B19+1)),"-")</f>
        <v>43561</v>
      </c>
      <c r="C20" s="89">
        <f t="shared" si="15"/>
        <v>7</v>
      </c>
      <c r="D20" s="199" t="str">
        <f t="shared" si="16"/>
        <v>〇</v>
      </c>
      <c r="E20" s="200" t="str">
        <f t="shared" si="17"/>
        <v xml:space="preserve"> </v>
      </c>
      <c r="F20" s="201" t="s">
        <v>61</v>
      </c>
      <c r="G20" s="202"/>
      <c r="H20" s="203"/>
      <c r="I20" s="205"/>
      <c r="J20" s="187" t="str">
        <f t="shared" si="18"/>
        <v/>
      </c>
      <c r="K20" s="190">
        <f t="shared" si="1"/>
        <v>6</v>
      </c>
      <c r="L20" s="190" t="str">
        <f t="shared" si="2"/>
        <v/>
      </c>
      <c r="M20" s="188" t="str">
        <f t="shared" si="19"/>
        <v/>
      </c>
      <c r="N20" s="87" t="str">
        <f t="shared" si="3"/>
        <v>↓</v>
      </c>
      <c r="O20" s="108"/>
      <c r="P20" s="156" t="str">
        <f>IF(B20&lt;①工事概要!$E$11,"",IF(B20&gt;①工事概要!$E$12,"",IF(LEN(CE20)=0,"○","")))</f>
        <v>○</v>
      </c>
      <c r="Q20" s="162">
        <f t="shared" si="20"/>
        <v>0</v>
      </c>
      <c r="R20" s="93">
        <f t="shared" si="4"/>
        <v>6</v>
      </c>
      <c r="S20" s="156" t="str">
        <f t="shared" si="5"/>
        <v>〇</v>
      </c>
      <c r="T20" s="162">
        <f t="shared" si="6"/>
        <v>0</v>
      </c>
      <c r="U20" s="100">
        <f t="shared" si="21"/>
        <v>1</v>
      </c>
      <c r="V20" s="93">
        <f t="shared" si="7"/>
        <v>0</v>
      </c>
      <c r="W20" s="169">
        <f t="shared" si="22"/>
        <v>0</v>
      </c>
      <c r="X20" s="80" t="str">
        <f t="shared" si="23"/>
        <v/>
      </c>
      <c r="Y20" s="80" t="str">
        <f t="shared" si="24"/>
        <v/>
      </c>
      <c r="Z20" s="80">
        <f t="shared" si="8"/>
        <v>43561</v>
      </c>
      <c r="AA20" s="80" t="str">
        <f t="shared" si="9"/>
        <v/>
      </c>
      <c r="AB20" s="80" t="str">
        <f t="shared" si="10"/>
        <v>OK（振替済み）</v>
      </c>
      <c r="AC20" s="154">
        <f t="shared" si="11"/>
        <v>0</v>
      </c>
      <c r="AD20" s="154" t="str">
        <f t="shared" si="25"/>
        <v/>
      </c>
      <c r="AE20" s="106">
        <f t="shared" si="26"/>
        <v>1</v>
      </c>
      <c r="AF20" s="106">
        <f t="shared" si="12"/>
        <v>0</v>
      </c>
      <c r="AG20" s="218">
        <f>IFERROR(IF(AE20=1,①工事概要!$E$11,IF(AE20=2,①工事概要!$E$11,IF(WEEKDAY(Z20)=2,Z13,AG19))),"")</f>
        <v>43556</v>
      </c>
      <c r="AH20" s="222">
        <f t="shared" ref="AH20:BA20" si="33">IFERROR(IF(AG20+1&gt;$BB20,"",AG20+1),"")</f>
        <v>43557</v>
      </c>
      <c r="AI20" s="222">
        <f t="shared" si="33"/>
        <v>43558</v>
      </c>
      <c r="AJ20" s="222">
        <f t="shared" si="33"/>
        <v>43559</v>
      </c>
      <c r="AK20" s="222">
        <f t="shared" si="33"/>
        <v>43560</v>
      </c>
      <c r="AL20" s="222">
        <f t="shared" si="33"/>
        <v>43561</v>
      </c>
      <c r="AM20" s="222">
        <f t="shared" si="33"/>
        <v>43562</v>
      </c>
      <c r="AN20" s="222">
        <f t="shared" si="33"/>
        <v>43563</v>
      </c>
      <c r="AO20" s="222">
        <f t="shared" si="33"/>
        <v>43564</v>
      </c>
      <c r="AP20" s="222">
        <f t="shared" si="33"/>
        <v>43565</v>
      </c>
      <c r="AQ20" s="222">
        <f t="shared" si="33"/>
        <v>43566</v>
      </c>
      <c r="AR20" s="222">
        <f t="shared" si="33"/>
        <v>43567</v>
      </c>
      <c r="AS20" s="222">
        <f t="shared" si="33"/>
        <v>43568</v>
      </c>
      <c r="AT20" s="222">
        <f t="shared" si="33"/>
        <v>43569</v>
      </c>
      <c r="AU20" s="222" t="str">
        <f t="shared" si="33"/>
        <v/>
      </c>
      <c r="AV20" s="222" t="str">
        <f t="shared" si="33"/>
        <v/>
      </c>
      <c r="AW20" s="222" t="str">
        <f t="shared" si="33"/>
        <v/>
      </c>
      <c r="AX20" s="222" t="str">
        <f t="shared" si="33"/>
        <v/>
      </c>
      <c r="AY20" s="222" t="str">
        <f t="shared" si="33"/>
        <v/>
      </c>
      <c r="AZ20" s="222" t="str">
        <f t="shared" si="33"/>
        <v/>
      </c>
      <c r="BA20" s="222" t="str">
        <f t="shared" si="33"/>
        <v/>
      </c>
      <c r="BB20" s="219">
        <f>IFERROR(IF(IF(Z20=①工事概要!$E$12,①工事概要!$E$12,IF(WEEKDAY(Z20)=1,Z27,BB21))&gt;①工事概要!$E$12,①工事概要!$E$12,IF(Z20=①工事概要!$E$12,①工事概要!$E$12,IF(WEEKDAY(Z20)=1,Z27,BB21))),"")</f>
        <v>43569</v>
      </c>
      <c r="BD20" s="50" t="str">
        <f t="shared" si="28"/>
        <v/>
      </c>
      <c r="BE20" s="53" t="s">
        <v>62</v>
      </c>
      <c r="BF20" s="53"/>
      <c r="BG20" s="53" t="str">
        <f>IFERROR(VLOOKUP(B20,①工事概要!$C$11:$D$12,2,FALSE),"")</f>
        <v/>
      </c>
      <c r="BH20" s="53" t="str">
        <f>IFERROR(VLOOKUP(B20,①工事概要!$C$16:$D$21,2,FALSE),"")</f>
        <v/>
      </c>
      <c r="BI20" s="53" t="str">
        <f>IFERROR(VLOOKUP(B20,①工事概要!$C$22:$D$24,2,FALSE),"")</f>
        <v/>
      </c>
      <c r="BJ20" s="53" t="str">
        <f>IF(B20&gt;①工事概要!$C$26,"",IF(B20&gt;=①工事概要!$C$25,$BJ$13,""))</f>
        <v/>
      </c>
      <c r="BK20" s="53" t="str">
        <f>IF(B20&gt;①工事概要!$C$28,"",IF(B20&gt;=①工事概要!$C$27,$BK$13,""))</f>
        <v/>
      </c>
      <c r="BL20" s="53" t="str">
        <f>IF(B20&gt;①工事概要!$C$30,"",IF(B20&gt;=①工事概要!$C$29,$BL$13,""))</f>
        <v/>
      </c>
      <c r="BM20" s="53" t="str">
        <f>IF(B20&gt;①工事概要!$C$32,"",IF(B20&gt;=①工事概要!$C$31,$BM$13,""))</f>
        <v/>
      </c>
      <c r="BN20" s="53" t="str">
        <f>IF(B20&gt;①工事概要!$C$34,"",IF(B20&gt;=①工事概要!$C$33,$BN$13,""))</f>
        <v/>
      </c>
      <c r="BO20" s="53" t="str">
        <f>IF(B20&gt;①工事概要!$C$36,"",IF(B20&gt;=①工事概要!$C$35,$BO$13,""))</f>
        <v/>
      </c>
      <c r="BP20" s="53" t="str">
        <f>IF(B20&gt;①工事概要!$C$38,"",IF(B20&gt;=①工事概要!$C$37,$BP$13,""))</f>
        <v/>
      </c>
      <c r="BQ20" s="53" t="str">
        <f>IF(B20&gt;①工事概要!$C$40,"",IF(B20&gt;=①工事概要!$C$39,$BQ$13,""))</f>
        <v/>
      </c>
      <c r="BR20" s="53" t="str">
        <f>IF(B20&gt;①工事概要!$C$42,"",IF(B20&gt;=①工事概要!$C$41,$BR$13,""))</f>
        <v/>
      </c>
      <c r="BS20" s="53" t="str">
        <f>IF(B20&gt;①工事概要!$C$44,"",IF(B20&gt;=①工事概要!$C$43,$BS$13,""))</f>
        <v/>
      </c>
      <c r="BT20" s="53" t="str">
        <f>IF(B20&gt;①工事概要!$C$46,"",IF(B20&gt;=①工事概要!$C$45,$BT$13,""))</f>
        <v/>
      </c>
      <c r="BU20" s="53" t="str">
        <f>IF(B20&gt;①工事概要!$C$48,"",IF(B20&gt;=①工事概要!$C$47,$BU$13,""))</f>
        <v/>
      </c>
      <c r="BV20" s="53" t="str">
        <f>IF(B20&gt;①工事概要!$C$50,"",IF(B20&gt;=①工事概要!$C$49,$BV$13,""))</f>
        <v/>
      </c>
      <c r="BW20" s="53" t="str">
        <f>IF(B20&gt;①工事概要!$C$52,"",IF(B20&gt;=①工事概要!$C$51,$BW$13,""))</f>
        <v/>
      </c>
      <c r="BX20" s="53" t="str">
        <f>IF(B20&gt;①工事概要!$C$54,"",IF(B20&gt;=①工事概要!$C$53,$BX$13,""))</f>
        <v/>
      </c>
      <c r="BY20" s="53" t="str">
        <f>IF(B20&gt;①工事概要!$C$56,"",IF(B20&gt;=①工事概要!$C$55,$BY$13,""))</f>
        <v/>
      </c>
      <c r="BZ20" s="53" t="str">
        <f>IF(B20&gt;①工事概要!$C$58,"",IF(B20&gt;=①工事概要!$C$57,$BZ$13,""))</f>
        <v/>
      </c>
      <c r="CA20" s="53" t="str">
        <f>IF(B20&gt;①工事概要!$C$60,"",IF(B20&gt;=①工事概要!$C$59,$CA$13,""))</f>
        <v/>
      </c>
      <c r="CB20" s="53" t="str">
        <f>IF(B20&gt;①工事概要!$C$62,"",IF(B20&gt;=①工事概要!$C$61,$CB$13,""))</f>
        <v/>
      </c>
      <c r="CC20" s="53" t="str">
        <f>IF(B20&gt;①工事概要!$C$64,"",IF(B20&gt;=①工事概要!$C$63,$CC$13,""))</f>
        <v/>
      </c>
      <c r="CD20" s="53" t="str">
        <f>IF(B20&gt;①工事概要!$C$66,"",IF(B20&gt;=①工事概要!$C$65,$CD$13,""))</f>
        <v/>
      </c>
      <c r="CE20" s="50" t="str">
        <f t="shared" si="29"/>
        <v/>
      </c>
      <c r="CF20" s="50" t="str">
        <f t="shared" si="14"/>
        <v xml:space="preserve"> </v>
      </c>
    </row>
    <row r="21" spans="1:84" ht="39" customHeight="1" thickTop="1" thickBot="1" x14ac:dyDescent="0.2">
      <c r="A21" s="81" t="str">
        <f t="shared" si="0"/>
        <v>対象期間</v>
      </c>
      <c r="B21" s="180">
        <f>IFERROR(IF(B20=①工事概要!$E$12+IF(WEEKDAY(①工事概要!$E$12)=1,①工事概要!$E$12,(8-WEEKDAY(①工事概要!$E$12))),"-",IF(B20="-","-",B20+1)),"-")</f>
        <v>43562</v>
      </c>
      <c r="C21" s="89">
        <f t="shared" si="15"/>
        <v>1</v>
      </c>
      <c r="D21" s="199" t="str">
        <f t="shared" si="16"/>
        <v>〇</v>
      </c>
      <c r="E21" s="200" t="str">
        <f t="shared" si="17"/>
        <v xml:space="preserve"> </v>
      </c>
      <c r="F21" s="201" t="s">
        <v>61</v>
      </c>
      <c r="G21" s="202"/>
      <c r="H21" s="203"/>
      <c r="I21" s="204"/>
      <c r="J21" s="187" t="str">
        <f t="shared" si="18"/>
        <v/>
      </c>
      <c r="K21" s="190">
        <f t="shared" si="1"/>
        <v>7</v>
      </c>
      <c r="L21" s="190" t="str">
        <f t="shared" si="2"/>
        <v/>
      </c>
      <c r="M21" s="188" t="str">
        <f t="shared" si="19"/>
        <v/>
      </c>
      <c r="N21" s="87" t="str">
        <f t="shared" si="3"/>
        <v>週の終わり</v>
      </c>
      <c r="O21" s="108"/>
      <c r="P21" s="156" t="str">
        <f>IF(B21&lt;①工事概要!$E$11,"",IF(B21&gt;①工事概要!$E$12,"",IF(LEN(CE21)=0,"○","")))</f>
        <v>○</v>
      </c>
      <c r="Q21" s="162">
        <f t="shared" si="20"/>
        <v>0</v>
      </c>
      <c r="R21" s="93">
        <f t="shared" si="4"/>
        <v>7</v>
      </c>
      <c r="S21" s="156" t="str">
        <f t="shared" si="5"/>
        <v>〇</v>
      </c>
      <c r="T21" s="162">
        <f t="shared" si="6"/>
        <v>0</v>
      </c>
      <c r="U21" s="100">
        <f t="shared" si="21"/>
        <v>2</v>
      </c>
      <c r="V21" s="93">
        <f t="shared" si="7"/>
        <v>0</v>
      </c>
      <c r="W21" s="169">
        <f t="shared" si="22"/>
        <v>0</v>
      </c>
      <c r="X21" s="80" t="str">
        <f t="shared" si="23"/>
        <v/>
      </c>
      <c r="Y21" s="80" t="str">
        <f t="shared" si="24"/>
        <v/>
      </c>
      <c r="Z21" s="80">
        <f t="shared" si="8"/>
        <v>43562</v>
      </c>
      <c r="AA21" s="80" t="str">
        <f t="shared" si="9"/>
        <v/>
      </c>
      <c r="AB21" s="80" t="str">
        <f t="shared" si="10"/>
        <v>OK（振替済み）</v>
      </c>
      <c r="AC21" s="154">
        <f t="shared" si="11"/>
        <v>0</v>
      </c>
      <c r="AD21" s="154" t="str">
        <f t="shared" si="25"/>
        <v/>
      </c>
      <c r="AE21" s="106">
        <f t="shared" si="26"/>
        <v>1</v>
      </c>
      <c r="AF21" s="106">
        <f t="shared" si="12"/>
        <v>0</v>
      </c>
      <c r="AG21" s="223">
        <f>IFERROR(IF(AE21=1,①工事概要!$E$11,IF(AE21=2,①工事概要!$E$11,IF(WEEKDAY(Z21)=2,Z14,AG20))),"")</f>
        <v>43556</v>
      </c>
      <c r="AH21" s="224">
        <f t="shared" ref="AH21:BA21" si="34">IFERROR(IF(AG21+1&gt;$BB21,"",AG21+1),"")</f>
        <v>43557</v>
      </c>
      <c r="AI21" s="224">
        <f t="shared" si="34"/>
        <v>43558</v>
      </c>
      <c r="AJ21" s="224">
        <f t="shared" si="34"/>
        <v>43559</v>
      </c>
      <c r="AK21" s="224">
        <f t="shared" si="34"/>
        <v>43560</v>
      </c>
      <c r="AL21" s="224">
        <f t="shared" si="34"/>
        <v>43561</v>
      </c>
      <c r="AM21" s="224">
        <f t="shared" si="34"/>
        <v>43562</v>
      </c>
      <c r="AN21" s="224">
        <f t="shared" si="34"/>
        <v>43563</v>
      </c>
      <c r="AO21" s="224">
        <f t="shared" si="34"/>
        <v>43564</v>
      </c>
      <c r="AP21" s="224">
        <f t="shared" si="34"/>
        <v>43565</v>
      </c>
      <c r="AQ21" s="224">
        <f t="shared" si="34"/>
        <v>43566</v>
      </c>
      <c r="AR21" s="224">
        <f t="shared" si="34"/>
        <v>43567</v>
      </c>
      <c r="AS21" s="224">
        <f t="shared" si="34"/>
        <v>43568</v>
      </c>
      <c r="AT21" s="224">
        <f t="shared" si="34"/>
        <v>43569</v>
      </c>
      <c r="AU21" s="224" t="str">
        <f t="shared" si="34"/>
        <v/>
      </c>
      <c r="AV21" s="224" t="str">
        <f t="shared" si="34"/>
        <v/>
      </c>
      <c r="AW21" s="224" t="str">
        <f t="shared" si="34"/>
        <v/>
      </c>
      <c r="AX21" s="224" t="str">
        <f t="shared" si="34"/>
        <v/>
      </c>
      <c r="AY21" s="224" t="str">
        <f t="shared" si="34"/>
        <v/>
      </c>
      <c r="AZ21" s="224" t="str">
        <f t="shared" si="34"/>
        <v/>
      </c>
      <c r="BA21" s="224" t="str">
        <f t="shared" si="34"/>
        <v/>
      </c>
      <c r="BB21" s="225">
        <f>IFERROR(IF(IF(Z21=①工事概要!$E$12,①工事概要!$E$12,IF(WEEKDAY(Z21)=1,Z28,BB22))&gt;①工事概要!$E$12,①工事概要!$E$12,IF(Z21=①工事概要!$E$12,①工事概要!$E$12,IF(WEEKDAY(Z21)=1,Z28,BB22))),"")</f>
        <v>43569</v>
      </c>
      <c r="BD21" s="50" t="str">
        <f t="shared" si="28"/>
        <v/>
      </c>
      <c r="BE21" s="53"/>
      <c r="BF21" s="53"/>
      <c r="BG21" s="53" t="str">
        <f>IFERROR(VLOOKUP(B21,①工事概要!$C$11:$D$12,2,FALSE),"")</f>
        <v/>
      </c>
      <c r="BH21" s="53" t="str">
        <f>IFERROR(VLOOKUP(B21,①工事概要!$C$16:$D$21,2,FALSE),"")</f>
        <v/>
      </c>
      <c r="BI21" s="53" t="str">
        <f>IFERROR(VLOOKUP(B21,①工事概要!$C$22:$D$24,2,FALSE),"")</f>
        <v/>
      </c>
      <c r="BJ21" s="53" t="str">
        <f>IF(B21&gt;①工事概要!$C$26,"",IF(B21&gt;=①工事概要!$C$25,$BJ$13,""))</f>
        <v/>
      </c>
      <c r="BK21" s="53" t="str">
        <f>IF(B21&gt;①工事概要!$C$28,"",IF(B21&gt;=①工事概要!$C$27,$BK$13,""))</f>
        <v/>
      </c>
      <c r="BL21" s="53" t="str">
        <f>IF(B21&gt;①工事概要!$C$30,"",IF(B21&gt;=①工事概要!$C$29,$BL$13,""))</f>
        <v/>
      </c>
      <c r="BM21" s="53" t="str">
        <f>IF(B21&gt;①工事概要!$C$32,"",IF(B21&gt;=①工事概要!$C$31,$BM$13,""))</f>
        <v/>
      </c>
      <c r="BN21" s="53" t="str">
        <f>IF(B21&gt;①工事概要!$C$34,"",IF(B21&gt;=①工事概要!$C$33,$BN$13,""))</f>
        <v/>
      </c>
      <c r="BO21" s="53" t="str">
        <f>IF(B21&gt;①工事概要!$C$36,"",IF(B21&gt;=①工事概要!$C$35,$BO$13,""))</f>
        <v/>
      </c>
      <c r="BP21" s="53" t="str">
        <f>IF(B21&gt;①工事概要!$C$38,"",IF(B21&gt;=①工事概要!$C$37,$BP$13,""))</f>
        <v/>
      </c>
      <c r="BQ21" s="53" t="str">
        <f>IF(B21&gt;①工事概要!$C$40,"",IF(B21&gt;=①工事概要!$C$39,$BQ$13,""))</f>
        <v/>
      </c>
      <c r="BR21" s="53" t="str">
        <f>IF(B21&gt;①工事概要!$C$42,"",IF(B21&gt;=①工事概要!$C$41,$BR$13,""))</f>
        <v/>
      </c>
      <c r="BS21" s="53" t="str">
        <f>IF(B21&gt;①工事概要!$C$44,"",IF(B21&gt;=①工事概要!$C$43,$BS$13,""))</f>
        <v/>
      </c>
      <c r="BT21" s="53" t="str">
        <f>IF(B21&gt;①工事概要!$C$46,"",IF(B21&gt;=①工事概要!$C$45,$BT$13,""))</f>
        <v/>
      </c>
      <c r="BU21" s="53" t="str">
        <f>IF(B21&gt;①工事概要!$C$48,"",IF(B21&gt;=①工事概要!$C$47,$BU$13,""))</f>
        <v/>
      </c>
      <c r="BV21" s="53" t="str">
        <f>IF(B21&gt;①工事概要!$C$50,"",IF(B21&gt;=①工事概要!$C$49,$BV$13,""))</f>
        <v/>
      </c>
      <c r="BW21" s="53" t="str">
        <f>IF(B21&gt;①工事概要!$C$52,"",IF(B21&gt;=①工事概要!$C$51,$BW$13,""))</f>
        <v/>
      </c>
      <c r="BX21" s="53" t="str">
        <f>IF(B21&gt;①工事概要!$C$54,"",IF(B21&gt;=①工事概要!$C$53,$BX$13,""))</f>
        <v/>
      </c>
      <c r="BY21" s="53" t="str">
        <f>IF(B21&gt;①工事概要!$C$56,"",IF(B21&gt;=①工事概要!$C$55,$BY$13,""))</f>
        <v/>
      </c>
      <c r="BZ21" s="53" t="str">
        <f>IF(B21&gt;①工事概要!$C$58,"",IF(B21&gt;=①工事概要!$C$57,$BZ$13,""))</f>
        <v/>
      </c>
      <c r="CA21" s="53" t="str">
        <f>IF(B21&gt;①工事概要!$C$60,"",IF(B21&gt;=①工事概要!$C$59,$CA$13,""))</f>
        <v/>
      </c>
      <c r="CB21" s="53" t="str">
        <f>IF(B21&gt;①工事概要!$C$62,"",IF(B21&gt;=①工事概要!$C$61,$CB$13,""))</f>
        <v/>
      </c>
      <c r="CC21" s="53" t="str">
        <f>IF(B21&gt;①工事概要!$C$64,"",IF(B21&gt;=①工事概要!$C$63,$CC$13,""))</f>
        <v/>
      </c>
      <c r="CD21" s="53" t="str">
        <f>IF(B21&gt;①工事概要!$C$66,"",IF(B21&gt;=①工事概要!$C$65,$CD$13,""))</f>
        <v/>
      </c>
      <c r="CE21" s="50" t="str">
        <f t="shared" si="29"/>
        <v/>
      </c>
      <c r="CF21" s="50" t="str">
        <f t="shared" si="14"/>
        <v xml:space="preserve"> </v>
      </c>
    </row>
    <row r="22" spans="1:84" ht="39" customHeight="1" thickTop="1" thickBot="1" x14ac:dyDescent="0.2">
      <c r="A22" s="81" t="str">
        <f t="shared" si="0"/>
        <v>対象期間</v>
      </c>
      <c r="B22" s="180">
        <f>IFERROR(IF(B21=①工事概要!$E$12+IF(WEEKDAY(①工事概要!$E$12)=1,①工事概要!$E$12,(8-WEEKDAY(①工事概要!$E$12))),"-",IF(B21="-","-",B21+1)),"-")</f>
        <v>43563</v>
      </c>
      <c r="C22" s="89">
        <f t="shared" si="15"/>
        <v>2</v>
      </c>
      <c r="D22" s="199" t="str">
        <f t="shared" si="16"/>
        <v>〇</v>
      </c>
      <c r="E22" s="200" t="str">
        <f t="shared" si="17"/>
        <v xml:space="preserve"> </v>
      </c>
      <c r="F22" s="201" t="s">
        <v>60</v>
      </c>
      <c r="G22" s="202"/>
      <c r="H22" s="203"/>
      <c r="I22" s="204"/>
      <c r="J22" s="187" t="str">
        <f t="shared" si="18"/>
        <v/>
      </c>
      <c r="K22" s="190">
        <f t="shared" si="1"/>
        <v>8</v>
      </c>
      <c r="L22" s="190" t="str">
        <f t="shared" si="2"/>
        <v/>
      </c>
      <c r="M22" s="188" t="str">
        <f t="shared" si="19"/>
        <v/>
      </c>
      <c r="N22" s="87" t="str">
        <f t="shared" si="3"/>
        <v>週の始まり</v>
      </c>
      <c r="O22" s="108"/>
      <c r="P22" s="156" t="str">
        <f>IF(B22&lt;①工事概要!$E$11,"",IF(B22&gt;①工事概要!$E$12,"",IF(LEN(CE22)=0,"○","")))</f>
        <v>○</v>
      </c>
      <c r="Q22" s="162">
        <f t="shared" si="20"/>
        <v>0</v>
      </c>
      <c r="R22" s="93">
        <f t="shared" si="4"/>
        <v>8</v>
      </c>
      <c r="S22" s="156" t="str">
        <f t="shared" si="5"/>
        <v/>
      </c>
      <c r="T22" s="162">
        <f t="shared" si="6"/>
        <v>0</v>
      </c>
      <c r="U22" s="100">
        <f t="shared" si="21"/>
        <v>2</v>
      </c>
      <c r="V22" s="93">
        <f t="shared" si="7"/>
        <v>0</v>
      </c>
      <c r="W22" s="169">
        <f t="shared" si="22"/>
        <v>0</v>
      </c>
      <c r="X22" s="80" t="str">
        <f t="shared" si="23"/>
        <v/>
      </c>
      <c r="Y22" s="80" t="str">
        <f t="shared" si="24"/>
        <v/>
      </c>
      <c r="Z22" s="80">
        <f t="shared" si="8"/>
        <v>43563</v>
      </c>
      <c r="AA22" s="80" t="str">
        <f t="shared" si="9"/>
        <v/>
      </c>
      <c r="AB22" s="80" t="str">
        <f t="shared" si="10"/>
        <v>OK（振替済み）</v>
      </c>
      <c r="AC22" s="154">
        <f t="shared" si="11"/>
        <v>0</v>
      </c>
      <c r="AD22" s="154" t="str">
        <f t="shared" si="25"/>
        <v/>
      </c>
      <c r="AE22" s="106">
        <f t="shared" si="26"/>
        <v>2</v>
      </c>
      <c r="AF22" s="106">
        <f t="shared" si="12"/>
        <v>0</v>
      </c>
      <c r="AG22" s="216">
        <f>IFERROR(IF(AE22=1,①工事概要!$E$11,IF(AE22=2,①工事概要!$E$11,IF(WEEKDAY(Z22)=2,Z15,AG21))),"")</f>
        <v>43556</v>
      </c>
      <c r="AH22" s="221">
        <f t="shared" ref="AH22:BA22" si="35">IFERROR(IF(AG22+1&gt;$BB22,"",AG22+1),"")</f>
        <v>43557</v>
      </c>
      <c r="AI22" s="221">
        <f t="shared" si="35"/>
        <v>43558</v>
      </c>
      <c r="AJ22" s="221">
        <f t="shared" si="35"/>
        <v>43559</v>
      </c>
      <c r="AK22" s="221">
        <f t="shared" si="35"/>
        <v>43560</v>
      </c>
      <c r="AL22" s="221">
        <f t="shared" si="35"/>
        <v>43561</v>
      </c>
      <c r="AM22" s="221">
        <f t="shared" si="35"/>
        <v>43562</v>
      </c>
      <c r="AN22" s="221">
        <f t="shared" si="35"/>
        <v>43563</v>
      </c>
      <c r="AO22" s="221">
        <f t="shared" si="35"/>
        <v>43564</v>
      </c>
      <c r="AP22" s="221">
        <f t="shared" si="35"/>
        <v>43565</v>
      </c>
      <c r="AQ22" s="221">
        <f t="shared" si="35"/>
        <v>43566</v>
      </c>
      <c r="AR22" s="221">
        <f t="shared" si="35"/>
        <v>43567</v>
      </c>
      <c r="AS22" s="221">
        <f t="shared" si="35"/>
        <v>43568</v>
      </c>
      <c r="AT22" s="221">
        <f t="shared" si="35"/>
        <v>43569</v>
      </c>
      <c r="AU22" s="221">
        <f t="shared" si="35"/>
        <v>43570</v>
      </c>
      <c r="AV22" s="221">
        <f t="shared" si="35"/>
        <v>43571</v>
      </c>
      <c r="AW22" s="221">
        <f t="shared" si="35"/>
        <v>43572</v>
      </c>
      <c r="AX22" s="221">
        <f t="shared" si="35"/>
        <v>43573</v>
      </c>
      <c r="AY22" s="221">
        <f t="shared" si="35"/>
        <v>43574</v>
      </c>
      <c r="AZ22" s="221">
        <f t="shared" si="35"/>
        <v>43575</v>
      </c>
      <c r="BA22" s="221">
        <f t="shared" si="35"/>
        <v>43576</v>
      </c>
      <c r="BB22" s="217">
        <f>IFERROR(IF(IF(Z22=①工事概要!$E$12,①工事概要!$E$12,IF(WEEKDAY(Z22)=1,Z29,BB23))&gt;①工事概要!$E$12,①工事概要!$E$12,IF(Z22=①工事概要!$E$12,①工事概要!$E$12,IF(WEEKDAY(Z22)=1,Z29,BB23))),"")</f>
        <v>43576</v>
      </c>
      <c r="BD22" s="50" t="str">
        <f t="shared" si="28"/>
        <v/>
      </c>
      <c r="BE22" s="53"/>
      <c r="BF22" s="53"/>
      <c r="BG22" s="53" t="str">
        <f>IFERROR(VLOOKUP(B22,①工事概要!$C$11:$D$12,2,FALSE),"")</f>
        <v/>
      </c>
      <c r="BH22" s="53" t="str">
        <f>IFERROR(VLOOKUP(B22,①工事概要!$C$16:$D$21,2,FALSE),"")</f>
        <v/>
      </c>
      <c r="BI22" s="53" t="str">
        <f>IFERROR(VLOOKUP(B22,①工事概要!$C$22:$D$24,2,FALSE),"")</f>
        <v/>
      </c>
      <c r="BJ22" s="53" t="str">
        <f>IF(B22&gt;①工事概要!$C$26,"",IF(B22&gt;=①工事概要!$C$25,$BJ$13,""))</f>
        <v/>
      </c>
      <c r="BK22" s="53" t="str">
        <f>IF(B22&gt;①工事概要!$C$28,"",IF(B22&gt;=①工事概要!$C$27,$BK$13,""))</f>
        <v/>
      </c>
      <c r="BL22" s="53" t="str">
        <f>IF(B22&gt;①工事概要!$C$30,"",IF(B22&gt;=①工事概要!$C$29,$BL$13,""))</f>
        <v/>
      </c>
      <c r="BM22" s="53" t="str">
        <f>IF(B22&gt;①工事概要!$C$32,"",IF(B22&gt;=①工事概要!$C$31,$BM$13,""))</f>
        <v/>
      </c>
      <c r="BN22" s="53" t="str">
        <f>IF(B22&gt;①工事概要!$C$34,"",IF(B22&gt;=①工事概要!$C$33,$BN$13,""))</f>
        <v/>
      </c>
      <c r="BO22" s="53" t="str">
        <f>IF(B22&gt;①工事概要!$C$36,"",IF(B22&gt;=①工事概要!$C$35,$BO$13,""))</f>
        <v/>
      </c>
      <c r="BP22" s="53" t="str">
        <f>IF(B22&gt;①工事概要!$C$38,"",IF(B22&gt;=①工事概要!$C$37,$BP$13,""))</f>
        <v/>
      </c>
      <c r="BQ22" s="53" t="str">
        <f>IF(B22&gt;①工事概要!$C$40,"",IF(B22&gt;=①工事概要!$C$39,$BQ$13,""))</f>
        <v/>
      </c>
      <c r="BR22" s="53" t="str">
        <f>IF(B22&gt;①工事概要!$C$42,"",IF(B22&gt;=①工事概要!$C$41,$BR$13,""))</f>
        <v/>
      </c>
      <c r="BS22" s="53" t="str">
        <f>IF(B22&gt;①工事概要!$C$44,"",IF(B22&gt;=①工事概要!$C$43,$BS$13,""))</f>
        <v/>
      </c>
      <c r="BT22" s="53" t="str">
        <f>IF(B22&gt;①工事概要!$C$46,"",IF(B22&gt;=①工事概要!$C$45,$BT$13,""))</f>
        <v/>
      </c>
      <c r="BU22" s="53" t="str">
        <f>IF(B22&gt;①工事概要!$C$48,"",IF(B22&gt;=①工事概要!$C$47,$BU$13,""))</f>
        <v/>
      </c>
      <c r="BV22" s="53" t="str">
        <f>IF(B22&gt;①工事概要!$C$50,"",IF(B22&gt;=①工事概要!$C$49,$BV$13,""))</f>
        <v/>
      </c>
      <c r="BW22" s="53" t="str">
        <f>IF(B22&gt;①工事概要!$C$52,"",IF(B22&gt;=①工事概要!$C$51,$BW$13,""))</f>
        <v/>
      </c>
      <c r="BX22" s="53" t="str">
        <f>IF(B22&gt;①工事概要!$C$54,"",IF(B22&gt;=①工事概要!$C$53,$BX$13,""))</f>
        <v/>
      </c>
      <c r="BY22" s="53" t="str">
        <f>IF(B22&gt;①工事概要!$C$56,"",IF(B22&gt;=①工事概要!$C$55,$BY$13,""))</f>
        <v/>
      </c>
      <c r="BZ22" s="53" t="str">
        <f>IF(B22&gt;①工事概要!$C$58,"",IF(B22&gt;=①工事概要!$C$57,$BZ$13,""))</f>
        <v/>
      </c>
      <c r="CA22" s="53" t="str">
        <f>IF(B22&gt;①工事概要!$C$60,"",IF(B22&gt;=①工事概要!$C$59,$CA$13,""))</f>
        <v/>
      </c>
      <c r="CB22" s="53" t="str">
        <f>IF(B22&gt;①工事概要!$C$62,"",IF(B22&gt;=①工事概要!$C$61,$CB$13,""))</f>
        <v/>
      </c>
      <c r="CC22" s="53" t="str">
        <f>IF(B22&gt;①工事概要!$C$64,"",IF(B22&gt;=①工事概要!$C$63,$CC$13,""))</f>
        <v/>
      </c>
      <c r="CD22" s="53" t="str">
        <f>IF(B22&gt;①工事概要!$C$66,"",IF(B22&gt;=①工事概要!$C$65,$CD$13,""))</f>
        <v/>
      </c>
      <c r="CE22" s="50" t="str">
        <f t="shared" si="29"/>
        <v/>
      </c>
      <c r="CF22" s="50" t="str">
        <f t="shared" si="14"/>
        <v xml:space="preserve"> </v>
      </c>
    </row>
    <row r="23" spans="1:84" ht="39" customHeight="1" thickTop="1" thickBot="1" x14ac:dyDescent="0.2">
      <c r="A23" s="81" t="str">
        <f t="shared" si="0"/>
        <v>対象期間</v>
      </c>
      <c r="B23" s="180">
        <f>IFERROR(IF(B22=①工事概要!$E$12+IF(WEEKDAY(①工事概要!$E$12)=1,①工事概要!$E$12,(8-WEEKDAY(①工事概要!$E$12))),"-",IF(B22="-","-",B22+1)),"-")</f>
        <v>43564</v>
      </c>
      <c r="C23" s="89">
        <f t="shared" si="15"/>
        <v>3</v>
      </c>
      <c r="D23" s="199" t="str">
        <f t="shared" si="16"/>
        <v>〇</v>
      </c>
      <c r="E23" s="200" t="str">
        <f t="shared" si="17"/>
        <v xml:space="preserve"> </v>
      </c>
      <c r="F23" s="201" t="s">
        <v>60</v>
      </c>
      <c r="G23" s="202"/>
      <c r="H23" s="203"/>
      <c r="I23" s="205"/>
      <c r="J23" s="187" t="str">
        <f t="shared" si="18"/>
        <v/>
      </c>
      <c r="K23" s="190">
        <f t="shared" si="1"/>
        <v>9</v>
      </c>
      <c r="L23" s="190" t="str">
        <f t="shared" si="2"/>
        <v/>
      </c>
      <c r="M23" s="188" t="str">
        <f t="shared" si="19"/>
        <v/>
      </c>
      <c r="N23" s="87" t="str">
        <f t="shared" si="3"/>
        <v>↓</v>
      </c>
      <c r="O23" s="108"/>
      <c r="P23" s="156" t="str">
        <f>IF(B23&lt;①工事概要!$E$11,"",IF(B23&gt;①工事概要!$E$12,"",IF(LEN(CE23)=0,"○","")))</f>
        <v>○</v>
      </c>
      <c r="Q23" s="162">
        <f t="shared" si="20"/>
        <v>0</v>
      </c>
      <c r="R23" s="93">
        <f t="shared" si="4"/>
        <v>9</v>
      </c>
      <c r="S23" s="156" t="str">
        <f t="shared" si="5"/>
        <v/>
      </c>
      <c r="T23" s="162">
        <f t="shared" si="6"/>
        <v>0</v>
      </c>
      <c r="U23" s="100">
        <f t="shared" si="21"/>
        <v>2</v>
      </c>
      <c r="V23" s="93">
        <f t="shared" si="7"/>
        <v>0</v>
      </c>
      <c r="W23" s="169">
        <f t="shared" si="22"/>
        <v>0</v>
      </c>
      <c r="X23" s="80" t="str">
        <f t="shared" si="23"/>
        <v/>
      </c>
      <c r="Y23" s="80" t="str">
        <f t="shared" si="24"/>
        <v/>
      </c>
      <c r="Z23" s="80">
        <f t="shared" si="8"/>
        <v>43564</v>
      </c>
      <c r="AA23" s="80" t="str">
        <f t="shared" si="9"/>
        <v/>
      </c>
      <c r="AB23" s="80" t="str">
        <f t="shared" si="10"/>
        <v>OK（振替済み）</v>
      </c>
      <c r="AC23" s="154">
        <f t="shared" si="11"/>
        <v>0</v>
      </c>
      <c r="AD23" s="154" t="str">
        <f t="shared" si="25"/>
        <v/>
      </c>
      <c r="AE23" s="106">
        <f t="shared" si="26"/>
        <v>2</v>
      </c>
      <c r="AF23" s="106">
        <f t="shared" si="12"/>
        <v>0</v>
      </c>
      <c r="AG23" s="218">
        <f>IFERROR(IF(AE23=1,①工事概要!$E$11,IF(AE23=2,①工事概要!$E$11,IF(WEEKDAY(Z23)=2,Z16,AG22))),"")</f>
        <v>43556</v>
      </c>
      <c r="AH23" s="222">
        <f t="shared" ref="AH23:BA23" si="36">IFERROR(IF(AG23+1&gt;$BB23,"",AG23+1),"")</f>
        <v>43557</v>
      </c>
      <c r="AI23" s="222">
        <f t="shared" si="36"/>
        <v>43558</v>
      </c>
      <c r="AJ23" s="222">
        <f t="shared" si="36"/>
        <v>43559</v>
      </c>
      <c r="AK23" s="222">
        <f t="shared" si="36"/>
        <v>43560</v>
      </c>
      <c r="AL23" s="222">
        <f t="shared" si="36"/>
        <v>43561</v>
      </c>
      <c r="AM23" s="222">
        <f t="shared" si="36"/>
        <v>43562</v>
      </c>
      <c r="AN23" s="222">
        <f t="shared" si="36"/>
        <v>43563</v>
      </c>
      <c r="AO23" s="222">
        <f t="shared" si="36"/>
        <v>43564</v>
      </c>
      <c r="AP23" s="222">
        <f t="shared" si="36"/>
        <v>43565</v>
      </c>
      <c r="AQ23" s="222">
        <f t="shared" si="36"/>
        <v>43566</v>
      </c>
      <c r="AR23" s="222">
        <f t="shared" si="36"/>
        <v>43567</v>
      </c>
      <c r="AS23" s="222">
        <f t="shared" si="36"/>
        <v>43568</v>
      </c>
      <c r="AT23" s="222">
        <f t="shared" si="36"/>
        <v>43569</v>
      </c>
      <c r="AU23" s="222">
        <f t="shared" si="36"/>
        <v>43570</v>
      </c>
      <c r="AV23" s="222">
        <f t="shared" si="36"/>
        <v>43571</v>
      </c>
      <c r="AW23" s="222">
        <f t="shared" si="36"/>
        <v>43572</v>
      </c>
      <c r="AX23" s="222">
        <f t="shared" si="36"/>
        <v>43573</v>
      </c>
      <c r="AY23" s="222">
        <f t="shared" si="36"/>
        <v>43574</v>
      </c>
      <c r="AZ23" s="222">
        <f t="shared" si="36"/>
        <v>43575</v>
      </c>
      <c r="BA23" s="222">
        <f t="shared" si="36"/>
        <v>43576</v>
      </c>
      <c r="BB23" s="219">
        <f>IFERROR(IF(IF(Z23=①工事概要!$E$12,①工事概要!$E$12,IF(WEEKDAY(Z23)=1,Z30,BB24))&gt;①工事概要!$E$12,①工事概要!$E$12,IF(Z23=①工事概要!$E$12,①工事概要!$E$12,IF(WEEKDAY(Z23)=1,Z30,BB24))),"")</f>
        <v>43576</v>
      </c>
      <c r="BD23" s="50" t="str">
        <f t="shared" si="28"/>
        <v/>
      </c>
      <c r="BE23" s="53"/>
      <c r="BF23" s="53"/>
      <c r="BG23" s="53" t="str">
        <f>IFERROR(VLOOKUP(B23,①工事概要!$C$11:$D$12,2,FALSE),"")</f>
        <v/>
      </c>
      <c r="BH23" s="53" t="str">
        <f>IFERROR(VLOOKUP(B23,①工事概要!$C$16:$D$21,2,FALSE),"")</f>
        <v/>
      </c>
      <c r="BI23" s="53" t="str">
        <f>IFERROR(VLOOKUP(B23,①工事概要!$C$22:$D$24,2,FALSE),"")</f>
        <v/>
      </c>
      <c r="BJ23" s="53" t="str">
        <f>IF(B23&gt;①工事概要!$C$26,"",IF(B23&gt;=①工事概要!$C$25,$BJ$13,""))</f>
        <v/>
      </c>
      <c r="BK23" s="53" t="str">
        <f>IF(B23&gt;①工事概要!$C$28,"",IF(B23&gt;=①工事概要!$C$27,$BK$13,""))</f>
        <v/>
      </c>
      <c r="BL23" s="53" t="str">
        <f>IF(B23&gt;①工事概要!$C$30,"",IF(B23&gt;=①工事概要!$C$29,$BL$13,""))</f>
        <v/>
      </c>
      <c r="BM23" s="53" t="str">
        <f>IF(B23&gt;①工事概要!$C$32,"",IF(B23&gt;=①工事概要!$C$31,$BM$13,""))</f>
        <v/>
      </c>
      <c r="BN23" s="53" t="str">
        <f>IF(B23&gt;①工事概要!$C$34,"",IF(B23&gt;=①工事概要!$C$33,$BN$13,""))</f>
        <v/>
      </c>
      <c r="BO23" s="53" t="str">
        <f>IF(B23&gt;①工事概要!$C$36,"",IF(B23&gt;=①工事概要!$C$35,$BO$13,""))</f>
        <v/>
      </c>
      <c r="BP23" s="53" t="str">
        <f>IF(B23&gt;①工事概要!$C$38,"",IF(B23&gt;=①工事概要!$C$37,$BP$13,""))</f>
        <v/>
      </c>
      <c r="BQ23" s="53" t="str">
        <f>IF(B23&gt;①工事概要!$C$40,"",IF(B23&gt;=①工事概要!$C$39,$BQ$13,""))</f>
        <v/>
      </c>
      <c r="BR23" s="53" t="str">
        <f>IF(B23&gt;①工事概要!$C$42,"",IF(B23&gt;=①工事概要!$C$41,$BR$13,""))</f>
        <v/>
      </c>
      <c r="BS23" s="53" t="str">
        <f>IF(B23&gt;①工事概要!$C$44,"",IF(B23&gt;=①工事概要!$C$43,$BS$13,""))</f>
        <v/>
      </c>
      <c r="BT23" s="53" t="str">
        <f>IF(B23&gt;①工事概要!$C$46,"",IF(B23&gt;=①工事概要!$C$45,$BT$13,""))</f>
        <v/>
      </c>
      <c r="BU23" s="53" t="str">
        <f>IF(B23&gt;①工事概要!$C$48,"",IF(B23&gt;=①工事概要!$C$47,$BU$13,""))</f>
        <v/>
      </c>
      <c r="BV23" s="53" t="str">
        <f>IF(B23&gt;①工事概要!$C$50,"",IF(B23&gt;=①工事概要!$C$49,$BV$13,""))</f>
        <v/>
      </c>
      <c r="BW23" s="53" t="str">
        <f>IF(B23&gt;①工事概要!$C$52,"",IF(B23&gt;=①工事概要!$C$51,$BW$13,""))</f>
        <v/>
      </c>
      <c r="BX23" s="53" t="str">
        <f>IF(B23&gt;①工事概要!$C$54,"",IF(B23&gt;=①工事概要!$C$53,$BX$13,""))</f>
        <v/>
      </c>
      <c r="BY23" s="53" t="str">
        <f>IF(B23&gt;①工事概要!$C$56,"",IF(B23&gt;=①工事概要!$C$55,$BY$13,""))</f>
        <v/>
      </c>
      <c r="BZ23" s="53" t="str">
        <f>IF(B23&gt;①工事概要!$C$58,"",IF(B23&gt;=①工事概要!$C$57,$BZ$13,""))</f>
        <v/>
      </c>
      <c r="CA23" s="53" t="str">
        <f>IF(B23&gt;①工事概要!$C$60,"",IF(B23&gt;=①工事概要!$C$59,$CA$13,""))</f>
        <v/>
      </c>
      <c r="CB23" s="53" t="str">
        <f>IF(B23&gt;①工事概要!$C$62,"",IF(B23&gt;=①工事概要!$C$61,$CB$13,""))</f>
        <v/>
      </c>
      <c r="CC23" s="53" t="str">
        <f>IF(B23&gt;①工事概要!$C$64,"",IF(B23&gt;=①工事概要!$C$63,$CC$13,""))</f>
        <v/>
      </c>
      <c r="CD23" s="53" t="str">
        <f>IF(B23&gt;①工事概要!$C$66,"",IF(B23&gt;=①工事概要!$C$65,$CD$13,""))</f>
        <v/>
      </c>
      <c r="CE23" s="50" t="str">
        <f t="shared" si="29"/>
        <v/>
      </c>
      <c r="CF23" s="50" t="str">
        <f t="shared" si="14"/>
        <v xml:space="preserve"> </v>
      </c>
    </row>
    <row r="24" spans="1:84" ht="39" customHeight="1" thickTop="1" thickBot="1" x14ac:dyDescent="0.2">
      <c r="A24" s="81" t="str">
        <f t="shared" si="0"/>
        <v>対象期間</v>
      </c>
      <c r="B24" s="180">
        <f>IFERROR(IF(B23=①工事概要!$E$12+IF(WEEKDAY(①工事概要!$E$12)=1,①工事概要!$E$12,(8-WEEKDAY(①工事概要!$E$12))),"-",IF(B23="-","-",B23+1)),"-")</f>
        <v>43565</v>
      </c>
      <c r="C24" s="89">
        <f t="shared" si="15"/>
        <v>4</v>
      </c>
      <c r="D24" s="199" t="str">
        <f t="shared" si="16"/>
        <v>〇</v>
      </c>
      <c r="E24" s="200" t="str">
        <f t="shared" si="17"/>
        <v xml:space="preserve"> </v>
      </c>
      <c r="F24" s="201" t="s">
        <v>60</v>
      </c>
      <c r="G24" s="202"/>
      <c r="H24" s="203"/>
      <c r="I24" s="204"/>
      <c r="J24" s="187" t="str">
        <f t="shared" si="18"/>
        <v/>
      </c>
      <c r="K24" s="190">
        <f t="shared" si="1"/>
        <v>10</v>
      </c>
      <c r="L24" s="190" t="str">
        <f t="shared" si="2"/>
        <v/>
      </c>
      <c r="M24" s="188" t="str">
        <f t="shared" si="19"/>
        <v/>
      </c>
      <c r="N24" s="87" t="str">
        <f t="shared" si="3"/>
        <v>↓</v>
      </c>
      <c r="O24" s="108"/>
      <c r="P24" s="156" t="str">
        <f>IF(B24&lt;①工事概要!$E$11,"",IF(B24&gt;①工事概要!$E$12,"",IF(LEN(CE24)=0,"○","")))</f>
        <v>○</v>
      </c>
      <c r="Q24" s="162">
        <f t="shared" si="20"/>
        <v>0</v>
      </c>
      <c r="R24" s="93">
        <f t="shared" si="4"/>
        <v>10</v>
      </c>
      <c r="S24" s="156" t="str">
        <f t="shared" si="5"/>
        <v/>
      </c>
      <c r="T24" s="162">
        <f t="shared" si="6"/>
        <v>0</v>
      </c>
      <c r="U24" s="100">
        <f t="shared" si="21"/>
        <v>2</v>
      </c>
      <c r="V24" s="93">
        <f t="shared" si="7"/>
        <v>0</v>
      </c>
      <c r="W24" s="169">
        <f t="shared" si="22"/>
        <v>0</v>
      </c>
      <c r="X24" s="80" t="str">
        <f t="shared" si="23"/>
        <v/>
      </c>
      <c r="Y24" s="80" t="str">
        <f t="shared" si="24"/>
        <v/>
      </c>
      <c r="Z24" s="80">
        <f t="shared" si="8"/>
        <v>43565</v>
      </c>
      <c r="AA24" s="80" t="str">
        <f t="shared" si="9"/>
        <v/>
      </c>
      <c r="AB24" s="80" t="str">
        <f t="shared" si="10"/>
        <v>OK（振替済み）</v>
      </c>
      <c r="AC24" s="154">
        <f t="shared" si="11"/>
        <v>0</v>
      </c>
      <c r="AD24" s="154" t="str">
        <f t="shared" si="25"/>
        <v/>
      </c>
      <c r="AE24" s="106">
        <f t="shared" si="26"/>
        <v>2</v>
      </c>
      <c r="AF24" s="106">
        <f t="shared" si="12"/>
        <v>0</v>
      </c>
      <c r="AG24" s="218">
        <f>IFERROR(IF(AE24=1,①工事概要!$E$11,IF(AE24=2,①工事概要!$E$11,IF(WEEKDAY(Z24)=2,Z17,AG23))),"")</f>
        <v>43556</v>
      </c>
      <c r="AH24" s="222">
        <f t="shared" ref="AH24:BA24" si="37">IFERROR(IF(AG24+1&gt;$BB24,"",AG24+1),"")</f>
        <v>43557</v>
      </c>
      <c r="AI24" s="222">
        <f t="shared" si="37"/>
        <v>43558</v>
      </c>
      <c r="AJ24" s="222">
        <f t="shared" si="37"/>
        <v>43559</v>
      </c>
      <c r="AK24" s="222">
        <f t="shared" si="37"/>
        <v>43560</v>
      </c>
      <c r="AL24" s="222">
        <f t="shared" si="37"/>
        <v>43561</v>
      </c>
      <c r="AM24" s="222">
        <f t="shared" si="37"/>
        <v>43562</v>
      </c>
      <c r="AN24" s="222">
        <f t="shared" si="37"/>
        <v>43563</v>
      </c>
      <c r="AO24" s="222">
        <f t="shared" si="37"/>
        <v>43564</v>
      </c>
      <c r="AP24" s="222">
        <f t="shared" si="37"/>
        <v>43565</v>
      </c>
      <c r="AQ24" s="222">
        <f t="shared" si="37"/>
        <v>43566</v>
      </c>
      <c r="AR24" s="222">
        <f t="shared" si="37"/>
        <v>43567</v>
      </c>
      <c r="AS24" s="222">
        <f t="shared" si="37"/>
        <v>43568</v>
      </c>
      <c r="AT24" s="222">
        <f t="shared" si="37"/>
        <v>43569</v>
      </c>
      <c r="AU24" s="222">
        <f t="shared" si="37"/>
        <v>43570</v>
      </c>
      <c r="AV24" s="222">
        <f t="shared" si="37"/>
        <v>43571</v>
      </c>
      <c r="AW24" s="222">
        <f t="shared" si="37"/>
        <v>43572</v>
      </c>
      <c r="AX24" s="222">
        <f t="shared" si="37"/>
        <v>43573</v>
      </c>
      <c r="AY24" s="222">
        <f t="shared" si="37"/>
        <v>43574</v>
      </c>
      <c r="AZ24" s="222">
        <f t="shared" si="37"/>
        <v>43575</v>
      </c>
      <c r="BA24" s="222">
        <f t="shared" si="37"/>
        <v>43576</v>
      </c>
      <c r="BB24" s="219">
        <f>IFERROR(IF(IF(Z24=①工事概要!$E$12,①工事概要!$E$12,IF(WEEKDAY(Z24)=1,Z31,BB25))&gt;①工事概要!$E$12,①工事概要!$E$12,IF(Z24=①工事概要!$E$12,①工事概要!$E$12,IF(WEEKDAY(Z24)=1,Z31,BB25))),"")</f>
        <v>43576</v>
      </c>
      <c r="BD24" s="50" t="str">
        <f t="shared" si="28"/>
        <v/>
      </c>
      <c r="BE24" s="53"/>
      <c r="BF24" s="53"/>
      <c r="BG24" s="53" t="str">
        <f>IFERROR(VLOOKUP(B24,①工事概要!$C$11:$D$12,2,FALSE),"")</f>
        <v/>
      </c>
      <c r="BH24" s="53" t="str">
        <f>IFERROR(VLOOKUP(B24,①工事概要!$C$16:$D$21,2,FALSE),"")</f>
        <v/>
      </c>
      <c r="BI24" s="53" t="str">
        <f>IFERROR(VLOOKUP(B24,①工事概要!$C$22:$D$24,2,FALSE),"")</f>
        <v/>
      </c>
      <c r="BJ24" s="53" t="str">
        <f>IF(B24&gt;①工事概要!$C$26,"",IF(B24&gt;=①工事概要!$C$25,$BJ$13,""))</f>
        <v/>
      </c>
      <c r="BK24" s="53" t="str">
        <f>IF(B24&gt;①工事概要!$C$28,"",IF(B24&gt;=①工事概要!$C$27,$BK$13,""))</f>
        <v/>
      </c>
      <c r="BL24" s="53" t="str">
        <f>IF(B24&gt;①工事概要!$C$30,"",IF(B24&gt;=①工事概要!$C$29,$BL$13,""))</f>
        <v/>
      </c>
      <c r="BM24" s="53" t="str">
        <f>IF(B24&gt;①工事概要!$C$32,"",IF(B24&gt;=①工事概要!$C$31,$BM$13,""))</f>
        <v/>
      </c>
      <c r="BN24" s="53" t="str">
        <f>IF(B24&gt;①工事概要!$C$34,"",IF(B24&gt;=①工事概要!$C$33,$BN$13,""))</f>
        <v/>
      </c>
      <c r="BO24" s="53" t="str">
        <f>IF(B24&gt;①工事概要!$C$36,"",IF(B24&gt;=①工事概要!$C$35,$BO$13,""))</f>
        <v/>
      </c>
      <c r="BP24" s="53" t="str">
        <f>IF(B24&gt;①工事概要!$C$38,"",IF(B24&gt;=①工事概要!$C$37,$BP$13,""))</f>
        <v/>
      </c>
      <c r="BQ24" s="53" t="str">
        <f>IF(B24&gt;①工事概要!$C$40,"",IF(B24&gt;=①工事概要!$C$39,$BQ$13,""))</f>
        <v/>
      </c>
      <c r="BR24" s="53" t="str">
        <f>IF(B24&gt;①工事概要!$C$42,"",IF(B24&gt;=①工事概要!$C$41,$BR$13,""))</f>
        <v/>
      </c>
      <c r="BS24" s="53" t="str">
        <f>IF(B24&gt;①工事概要!$C$44,"",IF(B24&gt;=①工事概要!$C$43,$BS$13,""))</f>
        <v/>
      </c>
      <c r="BT24" s="53" t="str">
        <f>IF(B24&gt;①工事概要!$C$46,"",IF(B24&gt;=①工事概要!$C$45,$BT$13,""))</f>
        <v/>
      </c>
      <c r="BU24" s="53" t="str">
        <f>IF(B24&gt;①工事概要!$C$48,"",IF(B24&gt;=①工事概要!$C$47,$BU$13,""))</f>
        <v/>
      </c>
      <c r="BV24" s="53" t="str">
        <f>IF(B24&gt;①工事概要!$C$50,"",IF(B24&gt;=①工事概要!$C$49,$BV$13,""))</f>
        <v/>
      </c>
      <c r="BW24" s="53" t="str">
        <f>IF(B24&gt;①工事概要!$C$52,"",IF(B24&gt;=①工事概要!$C$51,$BW$13,""))</f>
        <v/>
      </c>
      <c r="BX24" s="53" t="str">
        <f>IF(B24&gt;①工事概要!$C$54,"",IF(B24&gt;=①工事概要!$C$53,$BX$13,""))</f>
        <v/>
      </c>
      <c r="BY24" s="53" t="str">
        <f>IF(B24&gt;①工事概要!$C$56,"",IF(B24&gt;=①工事概要!$C$55,$BY$13,""))</f>
        <v/>
      </c>
      <c r="BZ24" s="53" t="str">
        <f>IF(B24&gt;①工事概要!$C$58,"",IF(B24&gt;=①工事概要!$C$57,$BZ$13,""))</f>
        <v/>
      </c>
      <c r="CA24" s="53" t="str">
        <f>IF(B24&gt;①工事概要!$C$60,"",IF(B24&gt;=①工事概要!$C$59,$CA$13,""))</f>
        <v/>
      </c>
      <c r="CB24" s="53" t="str">
        <f>IF(B24&gt;①工事概要!$C$62,"",IF(B24&gt;=①工事概要!$C$61,$CB$13,""))</f>
        <v/>
      </c>
      <c r="CC24" s="53" t="str">
        <f>IF(B24&gt;①工事概要!$C$64,"",IF(B24&gt;=①工事概要!$C$63,$CC$13,""))</f>
        <v/>
      </c>
      <c r="CD24" s="53" t="str">
        <f>IF(B24&gt;①工事概要!$C$66,"",IF(B24&gt;=①工事概要!$C$65,$CD$13,""))</f>
        <v/>
      </c>
      <c r="CE24" s="50" t="str">
        <f t="shared" si="29"/>
        <v/>
      </c>
      <c r="CF24" s="50" t="str">
        <f t="shared" si="14"/>
        <v xml:space="preserve"> </v>
      </c>
    </row>
    <row r="25" spans="1:84" ht="39" customHeight="1" thickTop="1" thickBot="1" x14ac:dyDescent="0.2">
      <c r="A25" s="81" t="str">
        <f t="shared" si="0"/>
        <v>対象期間</v>
      </c>
      <c r="B25" s="180">
        <f>IFERROR(IF(B24=①工事概要!$E$12+IF(WEEKDAY(①工事概要!$E$12)=1,①工事概要!$E$12,(8-WEEKDAY(①工事概要!$E$12))),"-",IF(B24="-","-",B24+1)),"-")</f>
        <v>43566</v>
      </c>
      <c r="C25" s="89">
        <f t="shared" si="15"/>
        <v>5</v>
      </c>
      <c r="D25" s="199" t="str">
        <f t="shared" si="16"/>
        <v>〇</v>
      </c>
      <c r="E25" s="200" t="str">
        <f t="shared" si="17"/>
        <v xml:space="preserve"> </v>
      </c>
      <c r="F25" s="201" t="s">
        <v>60</v>
      </c>
      <c r="G25" s="202"/>
      <c r="H25" s="203"/>
      <c r="I25" s="204"/>
      <c r="J25" s="187" t="str">
        <f t="shared" si="18"/>
        <v/>
      </c>
      <c r="K25" s="190">
        <f t="shared" si="1"/>
        <v>11</v>
      </c>
      <c r="L25" s="190" t="str">
        <f t="shared" si="2"/>
        <v/>
      </c>
      <c r="M25" s="188" t="str">
        <f t="shared" si="19"/>
        <v/>
      </c>
      <c r="N25" s="87" t="str">
        <f t="shared" si="3"/>
        <v>↓</v>
      </c>
      <c r="O25" s="108"/>
      <c r="P25" s="156" t="str">
        <f>IF(B25&lt;①工事概要!$E$11,"",IF(B25&gt;①工事概要!$E$12,"",IF(LEN(CE25)=0,"○","")))</f>
        <v>○</v>
      </c>
      <c r="Q25" s="162">
        <f t="shared" si="20"/>
        <v>0</v>
      </c>
      <c r="R25" s="93">
        <f t="shared" si="4"/>
        <v>11</v>
      </c>
      <c r="S25" s="156" t="str">
        <f t="shared" si="5"/>
        <v/>
      </c>
      <c r="T25" s="162">
        <f t="shared" si="6"/>
        <v>0</v>
      </c>
      <c r="U25" s="100">
        <f t="shared" si="21"/>
        <v>2</v>
      </c>
      <c r="V25" s="93">
        <f t="shared" si="7"/>
        <v>0</v>
      </c>
      <c r="W25" s="169">
        <f t="shared" si="22"/>
        <v>0</v>
      </c>
      <c r="X25" s="80" t="str">
        <f t="shared" si="23"/>
        <v/>
      </c>
      <c r="Y25" s="80" t="str">
        <f t="shared" si="24"/>
        <v/>
      </c>
      <c r="Z25" s="80">
        <f t="shared" si="8"/>
        <v>43566</v>
      </c>
      <c r="AA25" s="80" t="str">
        <f t="shared" si="9"/>
        <v/>
      </c>
      <c r="AB25" s="80" t="str">
        <f t="shared" si="10"/>
        <v>OK（振替済み）</v>
      </c>
      <c r="AC25" s="154">
        <f t="shared" si="11"/>
        <v>0</v>
      </c>
      <c r="AD25" s="154" t="str">
        <f t="shared" si="25"/>
        <v/>
      </c>
      <c r="AE25" s="106">
        <f t="shared" si="26"/>
        <v>2</v>
      </c>
      <c r="AF25" s="106">
        <f t="shared" si="12"/>
        <v>0</v>
      </c>
      <c r="AG25" s="218">
        <f>IFERROR(IF(AE25=1,①工事概要!$E$11,IF(AE25=2,①工事概要!$E$11,IF(WEEKDAY(Z25)=2,Z18,AG24))),"")</f>
        <v>43556</v>
      </c>
      <c r="AH25" s="222">
        <f t="shared" ref="AH25:BA25" si="38">IFERROR(IF(AG25+1&gt;$BB25,"",AG25+1),"")</f>
        <v>43557</v>
      </c>
      <c r="AI25" s="222">
        <f t="shared" si="38"/>
        <v>43558</v>
      </c>
      <c r="AJ25" s="222">
        <f t="shared" si="38"/>
        <v>43559</v>
      </c>
      <c r="AK25" s="222">
        <f t="shared" si="38"/>
        <v>43560</v>
      </c>
      <c r="AL25" s="222">
        <f t="shared" si="38"/>
        <v>43561</v>
      </c>
      <c r="AM25" s="222">
        <f t="shared" si="38"/>
        <v>43562</v>
      </c>
      <c r="AN25" s="222">
        <f t="shared" si="38"/>
        <v>43563</v>
      </c>
      <c r="AO25" s="222">
        <f t="shared" si="38"/>
        <v>43564</v>
      </c>
      <c r="AP25" s="222">
        <f t="shared" si="38"/>
        <v>43565</v>
      </c>
      <c r="AQ25" s="222">
        <f t="shared" si="38"/>
        <v>43566</v>
      </c>
      <c r="AR25" s="222">
        <f t="shared" si="38"/>
        <v>43567</v>
      </c>
      <c r="AS25" s="222">
        <f t="shared" si="38"/>
        <v>43568</v>
      </c>
      <c r="AT25" s="222">
        <f t="shared" si="38"/>
        <v>43569</v>
      </c>
      <c r="AU25" s="222">
        <f t="shared" si="38"/>
        <v>43570</v>
      </c>
      <c r="AV25" s="222">
        <f t="shared" si="38"/>
        <v>43571</v>
      </c>
      <c r="AW25" s="222">
        <f t="shared" si="38"/>
        <v>43572</v>
      </c>
      <c r="AX25" s="222">
        <f t="shared" si="38"/>
        <v>43573</v>
      </c>
      <c r="AY25" s="222">
        <f t="shared" si="38"/>
        <v>43574</v>
      </c>
      <c r="AZ25" s="222">
        <f t="shared" si="38"/>
        <v>43575</v>
      </c>
      <c r="BA25" s="222">
        <f t="shared" si="38"/>
        <v>43576</v>
      </c>
      <c r="BB25" s="219">
        <f>IFERROR(IF(IF(Z25=①工事概要!$E$12,①工事概要!$E$12,IF(WEEKDAY(Z25)=1,Z32,BB26))&gt;①工事概要!$E$12,①工事概要!$E$12,IF(Z25=①工事概要!$E$12,①工事概要!$E$12,IF(WEEKDAY(Z25)=1,Z32,BB26))),"")</f>
        <v>43576</v>
      </c>
      <c r="BD25" s="50" t="str">
        <f t="shared" si="28"/>
        <v/>
      </c>
      <c r="BE25" s="53"/>
      <c r="BF25" s="53"/>
      <c r="BG25" s="53" t="str">
        <f>IFERROR(VLOOKUP(B25,①工事概要!$C$11:$D$12,2,FALSE),"")</f>
        <v/>
      </c>
      <c r="BH25" s="53" t="str">
        <f>IFERROR(VLOOKUP(B25,①工事概要!$C$16:$D$21,2,FALSE),"")</f>
        <v/>
      </c>
      <c r="BI25" s="53" t="str">
        <f>IFERROR(VLOOKUP(B25,①工事概要!$C$22:$D$24,2,FALSE),"")</f>
        <v/>
      </c>
      <c r="BJ25" s="53" t="str">
        <f>IF(B25&gt;①工事概要!$C$26,"",IF(B25&gt;=①工事概要!$C$25,$BJ$13,""))</f>
        <v/>
      </c>
      <c r="BK25" s="53" t="str">
        <f>IF(B25&gt;①工事概要!$C$28,"",IF(B25&gt;=①工事概要!$C$27,$BK$13,""))</f>
        <v/>
      </c>
      <c r="BL25" s="53" t="str">
        <f>IF(B25&gt;①工事概要!$C$30,"",IF(B25&gt;=①工事概要!$C$29,$BL$13,""))</f>
        <v/>
      </c>
      <c r="BM25" s="53" t="str">
        <f>IF(B25&gt;①工事概要!$C$32,"",IF(B25&gt;=①工事概要!$C$31,$BM$13,""))</f>
        <v/>
      </c>
      <c r="BN25" s="53" t="str">
        <f>IF(B25&gt;①工事概要!$C$34,"",IF(B25&gt;=①工事概要!$C$33,$BN$13,""))</f>
        <v/>
      </c>
      <c r="BO25" s="53" t="str">
        <f>IF(B25&gt;①工事概要!$C$36,"",IF(B25&gt;=①工事概要!$C$35,$BO$13,""))</f>
        <v/>
      </c>
      <c r="BP25" s="53" t="str">
        <f>IF(B25&gt;①工事概要!$C$38,"",IF(B25&gt;=①工事概要!$C$37,$BP$13,""))</f>
        <v/>
      </c>
      <c r="BQ25" s="53" t="str">
        <f>IF(B25&gt;①工事概要!$C$40,"",IF(B25&gt;=①工事概要!$C$39,$BQ$13,""))</f>
        <v/>
      </c>
      <c r="BR25" s="53" t="str">
        <f>IF(B25&gt;①工事概要!$C$42,"",IF(B25&gt;=①工事概要!$C$41,$BR$13,""))</f>
        <v/>
      </c>
      <c r="BS25" s="53" t="str">
        <f>IF(B25&gt;①工事概要!$C$44,"",IF(B25&gt;=①工事概要!$C$43,$BS$13,""))</f>
        <v/>
      </c>
      <c r="BT25" s="53" t="str">
        <f>IF(B25&gt;①工事概要!$C$46,"",IF(B25&gt;=①工事概要!$C$45,$BT$13,""))</f>
        <v/>
      </c>
      <c r="BU25" s="53" t="str">
        <f>IF(B25&gt;①工事概要!$C$48,"",IF(B25&gt;=①工事概要!$C$47,$BU$13,""))</f>
        <v/>
      </c>
      <c r="BV25" s="53" t="str">
        <f>IF(B25&gt;①工事概要!$C$50,"",IF(B25&gt;=①工事概要!$C$49,$BV$13,""))</f>
        <v/>
      </c>
      <c r="BW25" s="53" t="str">
        <f>IF(B25&gt;①工事概要!$C$52,"",IF(B25&gt;=①工事概要!$C$51,$BW$13,""))</f>
        <v/>
      </c>
      <c r="BX25" s="53" t="str">
        <f>IF(B25&gt;①工事概要!$C$54,"",IF(B25&gt;=①工事概要!$C$53,$BX$13,""))</f>
        <v/>
      </c>
      <c r="BY25" s="53" t="str">
        <f>IF(B25&gt;①工事概要!$C$56,"",IF(B25&gt;=①工事概要!$C$55,$BY$13,""))</f>
        <v/>
      </c>
      <c r="BZ25" s="53" t="str">
        <f>IF(B25&gt;①工事概要!$C$58,"",IF(B25&gt;=①工事概要!$C$57,$BZ$13,""))</f>
        <v/>
      </c>
      <c r="CA25" s="53" t="str">
        <f>IF(B25&gt;①工事概要!$C$60,"",IF(B25&gt;=①工事概要!$C$59,$CA$13,""))</f>
        <v/>
      </c>
      <c r="CB25" s="53" t="str">
        <f>IF(B25&gt;①工事概要!$C$62,"",IF(B25&gt;=①工事概要!$C$61,$CB$13,""))</f>
        <v/>
      </c>
      <c r="CC25" s="53" t="str">
        <f>IF(B25&gt;①工事概要!$C$64,"",IF(B25&gt;=①工事概要!$C$63,$CC$13,""))</f>
        <v/>
      </c>
      <c r="CD25" s="53" t="str">
        <f>IF(B25&gt;①工事概要!$C$66,"",IF(B25&gt;=①工事概要!$C$65,$CD$13,""))</f>
        <v/>
      </c>
      <c r="CE25" s="50" t="str">
        <f t="shared" si="29"/>
        <v/>
      </c>
      <c r="CF25" s="50" t="str">
        <f t="shared" si="14"/>
        <v xml:space="preserve"> </v>
      </c>
    </row>
    <row r="26" spans="1:84" ht="39" customHeight="1" thickTop="1" thickBot="1" x14ac:dyDescent="0.2">
      <c r="A26" s="81" t="str">
        <f t="shared" si="0"/>
        <v>対象期間</v>
      </c>
      <c r="B26" s="180">
        <f>IFERROR(IF(B25=①工事概要!$E$12+IF(WEEKDAY(①工事概要!$E$12)=1,①工事概要!$E$12,(8-WEEKDAY(①工事概要!$E$12))),"-",IF(B25="-","-",B25+1)),"-")</f>
        <v>43567</v>
      </c>
      <c r="C26" s="89">
        <f t="shared" si="15"/>
        <v>6</v>
      </c>
      <c r="D26" s="199" t="str">
        <f t="shared" si="16"/>
        <v>〇</v>
      </c>
      <c r="E26" s="200" t="str">
        <f t="shared" si="17"/>
        <v xml:space="preserve"> </v>
      </c>
      <c r="F26" s="201" t="s">
        <v>60</v>
      </c>
      <c r="G26" s="202"/>
      <c r="H26" s="203"/>
      <c r="I26" s="204"/>
      <c r="J26" s="187" t="str">
        <f t="shared" si="18"/>
        <v/>
      </c>
      <c r="K26" s="190">
        <f t="shared" si="1"/>
        <v>12</v>
      </c>
      <c r="L26" s="190" t="str">
        <f t="shared" si="2"/>
        <v/>
      </c>
      <c r="M26" s="188" t="str">
        <f t="shared" si="19"/>
        <v/>
      </c>
      <c r="N26" s="87" t="str">
        <f t="shared" si="3"/>
        <v>↓</v>
      </c>
      <c r="O26" s="108"/>
      <c r="P26" s="156" t="str">
        <f>IF(B26&lt;①工事概要!$E$11,"",IF(B26&gt;①工事概要!$E$12,"",IF(LEN(CE26)=0,"○","")))</f>
        <v>○</v>
      </c>
      <c r="Q26" s="162">
        <f t="shared" si="20"/>
        <v>0</v>
      </c>
      <c r="R26" s="93">
        <f t="shared" si="4"/>
        <v>12</v>
      </c>
      <c r="S26" s="156" t="str">
        <f t="shared" si="5"/>
        <v/>
      </c>
      <c r="T26" s="162">
        <f t="shared" si="6"/>
        <v>0</v>
      </c>
      <c r="U26" s="100">
        <f t="shared" si="21"/>
        <v>2</v>
      </c>
      <c r="V26" s="93">
        <f t="shared" si="7"/>
        <v>0</v>
      </c>
      <c r="W26" s="169">
        <f t="shared" si="22"/>
        <v>0</v>
      </c>
      <c r="X26" s="80" t="str">
        <f t="shared" si="23"/>
        <v/>
      </c>
      <c r="Y26" s="80" t="str">
        <f t="shared" si="24"/>
        <v/>
      </c>
      <c r="Z26" s="80">
        <f t="shared" si="8"/>
        <v>43567</v>
      </c>
      <c r="AA26" s="80" t="str">
        <f t="shared" si="9"/>
        <v/>
      </c>
      <c r="AB26" s="80" t="str">
        <f t="shared" si="10"/>
        <v>OK（振替済み）</v>
      </c>
      <c r="AC26" s="154">
        <f t="shared" si="11"/>
        <v>0</v>
      </c>
      <c r="AD26" s="154" t="str">
        <f t="shared" si="25"/>
        <v/>
      </c>
      <c r="AE26" s="106">
        <f t="shared" si="26"/>
        <v>2</v>
      </c>
      <c r="AF26" s="106">
        <f t="shared" si="12"/>
        <v>0</v>
      </c>
      <c r="AG26" s="218">
        <f>IFERROR(IF(AE26=1,①工事概要!$E$11,IF(AE26=2,①工事概要!$E$11,IF(WEEKDAY(Z26)=2,Z19,AG25))),"")</f>
        <v>43556</v>
      </c>
      <c r="AH26" s="222">
        <f t="shared" ref="AH26:BA26" si="39">IFERROR(IF(AG26+1&gt;$BB26,"",AG26+1),"")</f>
        <v>43557</v>
      </c>
      <c r="AI26" s="222">
        <f t="shared" si="39"/>
        <v>43558</v>
      </c>
      <c r="AJ26" s="222">
        <f t="shared" si="39"/>
        <v>43559</v>
      </c>
      <c r="AK26" s="222">
        <f t="shared" si="39"/>
        <v>43560</v>
      </c>
      <c r="AL26" s="222">
        <f t="shared" si="39"/>
        <v>43561</v>
      </c>
      <c r="AM26" s="222">
        <f t="shared" si="39"/>
        <v>43562</v>
      </c>
      <c r="AN26" s="222">
        <f t="shared" si="39"/>
        <v>43563</v>
      </c>
      <c r="AO26" s="222">
        <f t="shared" si="39"/>
        <v>43564</v>
      </c>
      <c r="AP26" s="222">
        <f t="shared" si="39"/>
        <v>43565</v>
      </c>
      <c r="AQ26" s="222">
        <f t="shared" si="39"/>
        <v>43566</v>
      </c>
      <c r="AR26" s="222">
        <f t="shared" si="39"/>
        <v>43567</v>
      </c>
      <c r="AS26" s="222">
        <f t="shared" si="39"/>
        <v>43568</v>
      </c>
      <c r="AT26" s="222">
        <f t="shared" si="39"/>
        <v>43569</v>
      </c>
      <c r="AU26" s="222">
        <f t="shared" si="39"/>
        <v>43570</v>
      </c>
      <c r="AV26" s="222">
        <f t="shared" si="39"/>
        <v>43571</v>
      </c>
      <c r="AW26" s="222">
        <f t="shared" si="39"/>
        <v>43572</v>
      </c>
      <c r="AX26" s="222">
        <f t="shared" si="39"/>
        <v>43573</v>
      </c>
      <c r="AY26" s="222">
        <f t="shared" si="39"/>
        <v>43574</v>
      </c>
      <c r="AZ26" s="222">
        <f t="shared" si="39"/>
        <v>43575</v>
      </c>
      <c r="BA26" s="222">
        <f t="shared" si="39"/>
        <v>43576</v>
      </c>
      <c r="BB26" s="219">
        <f>IFERROR(IF(IF(Z26=①工事概要!$E$12,①工事概要!$E$12,IF(WEEKDAY(Z26)=1,Z33,BB27))&gt;①工事概要!$E$12,①工事概要!$E$12,IF(Z26=①工事概要!$E$12,①工事概要!$E$12,IF(WEEKDAY(Z26)=1,Z33,BB27))),"")</f>
        <v>43576</v>
      </c>
      <c r="BD26" s="50" t="str">
        <f t="shared" si="28"/>
        <v/>
      </c>
      <c r="BE26" s="53"/>
      <c r="BF26" s="53"/>
      <c r="BG26" s="53" t="str">
        <f>IFERROR(VLOOKUP(B26,①工事概要!$C$11:$D$12,2,FALSE),"")</f>
        <v/>
      </c>
      <c r="BH26" s="53" t="str">
        <f>IFERROR(VLOOKUP(B26,①工事概要!$C$16:$D$21,2,FALSE),"")</f>
        <v/>
      </c>
      <c r="BI26" s="53" t="str">
        <f>IFERROR(VLOOKUP(B26,①工事概要!$C$22:$D$24,2,FALSE),"")</f>
        <v/>
      </c>
      <c r="BJ26" s="53" t="str">
        <f>IF(B26&gt;①工事概要!$C$26,"",IF(B26&gt;=①工事概要!$C$25,$BJ$13,""))</f>
        <v/>
      </c>
      <c r="BK26" s="53" t="str">
        <f>IF(B26&gt;①工事概要!$C$28,"",IF(B26&gt;=①工事概要!$C$27,$BK$13,""))</f>
        <v/>
      </c>
      <c r="BL26" s="53" t="str">
        <f>IF(B26&gt;①工事概要!$C$30,"",IF(B26&gt;=①工事概要!$C$29,$BL$13,""))</f>
        <v/>
      </c>
      <c r="BM26" s="53" t="str">
        <f>IF(B26&gt;①工事概要!$C$32,"",IF(B26&gt;=①工事概要!$C$31,$BM$13,""))</f>
        <v/>
      </c>
      <c r="BN26" s="53" t="str">
        <f>IF(B26&gt;①工事概要!$C$34,"",IF(B26&gt;=①工事概要!$C$33,$BN$13,""))</f>
        <v/>
      </c>
      <c r="BO26" s="53" t="str">
        <f>IF(B26&gt;①工事概要!$C$36,"",IF(B26&gt;=①工事概要!$C$35,$BO$13,""))</f>
        <v/>
      </c>
      <c r="BP26" s="53" t="str">
        <f>IF(B26&gt;①工事概要!$C$38,"",IF(B26&gt;=①工事概要!$C$37,$BP$13,""))</f>
        <v/>
      </c>
      <c r="BQ26" s="53" t="str">
        <f>IF(B26&gt;①工事概要!$C$40,"",IF(B26&gt;=①工事概要!$C$39,$BQ$13,""))</f>
        <v/>
      </c>
      <c r="BR26" s="53" t="str">
        <f>IF(B26&gt;①工事概要!$C$42,"",IF(B26&gt;=①工事概要!$C$41,$BR$13,""))</f>
        <v/>
      </c>
      <c r="BS26" s="53" t="str">
        <f>IF(B26&gt;①工事概要!$C$44,"",IF(B26&gt;=①工事概要!$C$43,$BS$13,""))</f>
        <v/>
      </c>
      <c r="BT26" s="53" t="str">
        <f>IF(B26&gt;①工事概要!$C$46,"",IF(B26&gt;=①工事概要!$C$45,$BT$13,""))</f>
        <v/>
      </c>
      <c r="BU26" s="53" t="str">
        <f>IF(B26&gt;①工事概要!$C$48,"",IF(B26&gt;=①工事概要!$C$47,$BU$13,""))</f>
        <v/>
      </c>
      <c r="BV26" s="53" t="str">
        <f>IF(B26&gt;①工事概要!$C$50,"",IF(B26&gt;=①工事概要!$C$49,$BV$13,""))</f>
        <v/>
      </c>
      <c r="BW26" s="53" t="str">
        <f>IF(B26&gt;①工事概要!$C$52,"",IF(B26&gt;=①工事概要!$C$51,$BW$13,""))</f>
        <v/>
      </c>
      <c r="BX26" s="53" t="str">
        <f>IF(B26&gt;①工事概要!$C$54,"",IF(B26&gt;=①工事概要!$C$53,$BX$13,""))</f>
        <v/>
      </c>
      <c r="BY26" s="53" t="str">
        <f>IF(B26&gt;①工事概要!$C$56,"",IF(B26&gt;=①工事概要!$C$55,$BY$13,""))</f>
        <v/>
      </c>
      <c r="BZ26" s="53" t="str">
        <f>IF(B26&gt;①工事概要!$C$58,"",IF(B26&gt;=①工事概要!$C$57,$BZ$13,""))</f>
        <v/>
      </c>
      <c r="CA26" s="53" t="str">
        <f>IF(B26&gt;①工事概要!$C$60,"",IF(B26&gt;=①工事概要!$C$59,$CA$13,""))</f>
        <v/>
      </c>
      <c r="CB26" s="53" t="str">
        <f>IF(B26&gt;①工事概要!$C$62,"",IF(B26&gt;=①工事概要!$C$61,$CB$13,""))</f>
        <v/>
      </c>
      <c r="CC26" s="53" t="str">
        <f>IF(B26&gt;①工事概要!$C$64,"",IF(B26&gt;=①工事概要!$C$63,$CC$13,""))</f>
        <v/>
      </c>
      <c r="CD26" s="53" t="str">
        <f>IF(B26&gt;①工事概要!$C$66,"",IF(B26&gt;=①工事概要!$C$65,$CD$13,""))</f>
        <v/>
      </c>
      <c r="CE26" s="50" t="str">
        <f t="shared" si="29"/>
        <v/>
      </c>
      <c r="CF26" s="50" t="str">
        <f t="shared" si="14"/>
        <v xml:space="preserve"> </v>
      </c>
    </row>
    <row r="27" spans="1:84" ht="39" customHeight="1" thickTop="1" thickBot="1" x14ac:dyDescent="0.2">
      <c r="A27" s="81" t="str">
        <f t="shared" si="0"/>
        <v>対象期間</v>
      </c>
      <c r="B27" s="180">
        <f>IFERROR(IF(B26=①工事概要!$E$12+IF(WEEKDAY(①工事概要!$E$12)=1,①工事概要!$E$12,(8-WEEKDAY(①工事概要!$E$12))),"-",IF(B26="-","-",B26+1)),"-")</f>
        <v>43568</v>
      </c>
      <c r="C27" s="89">
        <f t="shared" si="15"/>
        <v>7</v>
      </c>
      <c r="D27" s="199" t="str">
        <f t="shared" si="16"/>
        <v>〇</v>
      </c>
      <c r="E27" s="200" t="str">
        <f t="shared" si="17"/>
        <v xml:space="preserve"> </v>
      </c>
      <c r="F27" s="201" t="s">
        <v>61</v>
      </c>
      <c r="G27" s="202"/>
      <c r="H27" s="203"/>
      <c r="I27" s="204"/>
      <c r="J27" s="187" t="str">
        <f t="shared" si="18"/>
        <v/>
      </c>
      <c r="K27" s="190">
        <f t="shared" si="1"/>
        <v>13</v>
      </c>
      <c r="L27" s="190" t="str">
        <f t="shared" si="2"/>
        <v/>
      </c>
      <c r="M27" s="188" t="str">
        <f t="shared" si="19"/>
        <v/>
      </c>
      <c r="N27" s="87" t="str">
        <f t="shared" si="3"/>
        <v>↓</v>
      </c>
      <c r="O27" s="108"/>
      <c r="P27" s="156" t="str">
        <f>IF(B27&lt;①工事概要!$E$11,"",IF(B27&gt;①工事概要!$E$12,"",IF(LEN(CE27)=0,"○","")))</f>
        <v>○</v>
      </c>
      <c r="Q27" s="162">
        <f t="shared" si="20"/>
        <v>0</v>
      </c>
      <c r="R27" s="93">
        <f t="shared" si="4"/>
        <v>13</v>
      </c>
      <c r="S27" s="156" t="str">
        <f t="shared" si="5"/>
        <v>〇</v>
      </c>
      <c r="T27" s="162">
        <f t="shared" si="6"/>
        <v>0</v>
      </c>
      <c r="U27" s="100">
        <f t="shared" si="21"/>
        <v>3</v>
      </c>
      <c r="V27" s="93">
        <f t="shared" si="7"/>
        <v>0</v>
      </c>
      <c r="W27" s="169">
        <f t="shared" si="22"/>
        <v>0</v>
      </c>
      <c r="X27" s="80" t="str">
        <f t="shared" si="23"/>
        <v/>
      </c>
      <c r="Y27" s="80" t="str">
        <f t="shared" si="24"/>
        <v/>
      </c>
      <c r="Z27" s="80">
        <f t="shared" si="8"/>
        <v>43568</v>
      </c>
      <c r="AA27" s="80" t="str">
        <f t="shared" si="9"/>
        <v/>
      </c>
      <c r="AB27" s="80" t="str">
        <f t="shared" si="10"/>
        <v>OK（振替済み）</v>
      </c>
      <c r="AC27" s="154">
        <f t="shared" si="11"/>
        <v>0</v>
      </c>
      <c r="AD27" s="154" t="str">
        <f t="shared" si="25"/>
        <v/>
      </c>
      <c r="AE27" s="106">
        <f t="shared" si="26"/>
        <v>2</v>
      </c>
      <c r="AF27" s="106">
        <f t="shared" si="12"/>
        <v>0</v>
      </c>
      <c r="AG27" s="218">
        <f>IFERROR(IF(AE27=1,①工事概要!$E$11,IF(AE27=2,①工事概要!$E$11,IF(WEEKDAY(Z27)=2,Z20,AG26))),"")</f>
        <v>43556</v>
      </c>
      <c r="AH27" s="222">
        <f t="shared" ref="AH27:BA27" si="40">IFERROR(IF(AG27+1&gt;$BB27,"",AG27+1),"")</f>
        <v>43557</v>
      </c>
      <c r="AI27" s="222">
        <f t="shared" si="40"/>
        <v>43558</v>
      </c>
      <c r="AJ27" s="222">
        <f t="shared" si="40"/>
        <v>43559</v>
      </c>
      <c r="AK27" s="222">
        <f t="shared" si="40"/>
        <v>43560</v>
      </c>
      <c r="AL27" s="222">
        <f t="shared" si="40"/>
        <v>43561</v>
      </c>
      <c r="AM27" s="222">
        <f t="shared" si="40"/>
        <v>43562</v>
      </c>
      <c r="AN27" s="222">
        <f t="shared" si="40"/>
        <v>43563</v>
      </c>
      <c r="AO27" s="222">
        <f t="shared" si="40"/>
        <v>43564</v>
      </c>
      <c r="AP27" s="222">
        <f t="shared" si="40"/>
        <v>43565</v>
      </c>
      <c r="AQ27" s="222">
        <f t="shared" si="40"/>
        <v>43566</v>
      </c>
      <c r="AR27" s="222">
        <f t="shared" si="40"/>
        <v>43567</v>
      </c>
      <c r="AS27" s="222">
        <f t="shared" si="40"/>
        <v>43568</v>
      </c>
      <c r="AT27" s="222">
        <f t="shared" si="40"/>
        <v>43569</v>
      </c>
      <c r="AU27" s="222">
        <f t="shared" si="40"/>
        <v>43570</v>
      </c>
      <c r="AV27" s="222">
        <f t="shared" si="40"/>
        <v>43571</v>
      </c>
      <c r="AW27" s="222">
        <f t="shared" si="40"/>
        <v>43572</v>
      </c>
      <c r="AX27" s="222">
        <f t="shared" si="40"/>
        <v>43573</v>
      </c>
      <c r="AY27" s="222">
        <f t="shared" si="40"/>
        <v>43574</v>
      </c>
      <c r="AZ27" s="222">
        <f t="shared" si="40"/>
        <v>43575</v>
      </c>
      <c r="BA27" s="222">
        <f t="shared" si="40"/>
        <v>43576</v>
      </c>
      <c r="BB27" s="219">
        <f>IFERROR(IF(IF(Z27=①工事概要!$E$12,①工事概要!$E$12,IF(WEEKDAY(Z27)=1,Z34,BB28))&gt;①工事概要!$E$12,①工事概要!$E$12,IF(Z27=①工事概要!$E$12,①工事概要!$E$12,IF(WEEKDAY(Z27)=1,Z34,BB28))),"")</f>
        <v>43576</v>
      </c>
      <c r="BD27" s="50" t="str">
        <f t="shared" si="28"/>
        <v/>
      </c>
      <c r="BE27" s="53"/>
      <c r="BF27" s="53"/>
      <c r="BG27" s="53" t="str">
        <f>IFERROR(VLOOKUP(B27,①工事概要!$C$11:$D$12,2,FALSE),"")</f>
        <v/>
      </c>
      <c r="BH27" s="53" t="str">
        <f>IFERROR(VLOOKUP(B27,①工事概要!$C$16:$D$21,2,FALSE),"")</f>
        <v/>
      </c>
      <c r="BI27" s="53" t="str">
        <f>IFERROR(VLOOKUP(B27,①工事概要!$C$22:$D$24,2,FALSE),"")</f>
        <v/>
      </c>
      <c r="BJ27" s="53" t="str">
        <f>IF(B27&gt;①工事概要!$C$26,"",IF(B27&gt;=①工事概要!$C$25,$BJ$13,""))</f>
        <v/>
      </c>
      <c r="BK27" s="53" t="str">
        <f>IF(B27&gt;①工事概要!$C$28,"",IF(B27&gt;=①工事概要!$C$27,$BK$13,""))</f>
        <v/>
      </c>
      <c r="BL27" s="53" t="str">
        <f>IF(B27&gt;①工事概要!$C$30,"",IF(B27&gt;=①工事概要!$C$29,$BL$13,""))</f>
        <v/>
      </c>
      <c r="BM27" s="53" t="str">
        <f>IF(B27&gt;①工事概要!$C$32,"",IF(B27&gt;=①工事概要!$C$31,$BM$13,""))</f>
        <v/>
      </c>
      <c r="BN27" s="53" t="str">
        <f>IF(B27&gt;①工事概要!$C$34,"",IF(B27&gt;=①工事概要!$C$33,$BN$13,""))</f>
        <v/>
      </c>
      <c r="BO27" s="53" t="str">
        <f>IF(B27&gt;①工事概要!$C$36,"",IF(B27&gt;=①工事概要!$C$35,$BO$13,""))</f>
        <v/>
      </c>
      <c r="BP27" s="53" t="str">
        <f>IF(B27&gt;①工事概要!$C$38,"",IF(B27&gt;=①工事概要!$C$37,$BP$13,""))</f>
        <v/>
      </c>
      <c r="BQ27" s="53" t="str">
        <f>IF(B27&gt;①工事概要!$C$40,"",IF(B27&gt;=①工事概要!$C$39,$BQ$13,""))</f>
        <v/>
      </c>
      <c r="BR27" s="53" t="str">
        <f>IF(B27&gt;①工事概要!$C$42,"",IF(B27&gt;=①工事概要!$C$41,$BR$13,""))</f>
        <v/>
      </c>
      <c r="BS27" s="53" t="str">
        <f>IF(B27&gt;①工事概要!$C$44,"",IF(B27&gt;=①工事概要!$C$43,$BS$13,""))</f>
        <v/>
      </c>
      <c r="BT27" s="53" t="str">
        <f>IF(B27&gt;①工事概要!$C$46,"",IF(B27&gt;=①工事概要!$C$45,$BT$13,""))</f>
        <v/>
      </c>
      <c r="BU27" s="53" t="str">
        <f>IF(B27&gt;①工事概要!$C$48,"",IF(B27&gt;=①工事概要!$C$47,$BU$13,""))</f>
        <v/>
      </c>
      <c r="BV27" s="53" t="str">
        <f>IF(B27&gt;①工事概要!$C$50,"",IF(B27&gt;=①工事概要!$C$49,$BV$13,""))</f>
        <v/>
      </c>
      <c r="BW27" s="53" t="str">
        <f>IF(B27&gt;①工事概要!$C$52,"",IF(B27&gt;=①工事概要!$C$51,$BW$13,""))</f>
        <v/>
      </c>
      <c r="BX27" s="53" t="str">
        <f>IF(B27&gt;①工事概要!$C$54,"",IF(B27&gt;=①工事概要!$C$53,$BX$13,""))</f>
        <v/>
      </c>
      <c r="BY27" s="53" t="str">
        <f>IF(B27&gt;①工事概要!$C$56,"",IF(B27&gt;=①工事概要!$C$55,$BY$13,""))</f>
        <v/>
      </c>
      <c r="BZ27" s="53" t="str">
        <f>IF(B27&gt;①工事概要!$C$58,"",IF(B27&gt;=①工事概要!$C$57,$BZ$13,""))</f>
        <v/>
      </c>
      <c r="CA27" s="53" t="str">
        <f>IF(B27&gt;①工事概要!$C$60,"",IF(B27&gt;=①工事概要!$C$59,$CA$13,""))</f>
        <v/>
      </c>
      <c r="CB27" s="53" t="str">
        <f>IF(B27&gt;①工事概要!$C$62,"",IF(B27&gt;=①工事概要!$C$61,$CB$13,""))</f>
        <v/>
      </c>
      <c r="CC27" s="53" t="str">
        <f>IF(B27&gt;①工事概要!$C$64,"",IF(B27&gt;=①工事概要!$C$63,$CC$13,""))</f>
        <v/>
      </c>
      <c r="CD27" s="53" t="str">
        <f>IF(B27&gt;①工事概要!$C$66,"",IF(B27&gt;=①工事概要!$C$65,$CD$13,""))</f>
        <v/>
      </c>
      <c r="CE27" s="50" t="str">
        <f t="shared" si="29"/>
        <v/>
      </c>
      <c r="CF27" s="50" t="str">
        <f t="shared" si="14"/>
        <v xml:space="preserve"> </v>
      </c>
    </row>
    <row r="28" spans="1:84" ht="39" customHeight="1" thickTop="1" thickBot="1" x14ac:dyDescent="0.2">
      <c r="A28" s="81" t="str">
        <f t="shared" si="0"/>
        <v>対象期間</v>
      </c>
      <c r="B28" s="180">
        <f>IFERROR(IF(B27=①工事概要!$E$12+IF(WEEKDAY(①工事概要!$E$12)=1,①工事概要!$E$12,(8-WEEKDAY(①工事概要!$E$12))),"-",IF(B27="-","-",B27+1)),"-")</f>
        <v>43569</v>
      </c>
      <c r="C28" s="89">
        <f t="shared" si="15"/>
        <v>1</v>
      </c>
      <c r="D28" s="199" t="str">
        <f t="shared" si="16"/>
        <v>〇</v>
      </c>
      <c r="E28" s="200" t="str">
        <f t="shared" si="17"/>
        <v xml:space="preserve"> </v>
      </c>
      <c r="F28" s="201" t="s">
        <v>61</v>
      </c>
      <c r="G28" s="202"/>
      <c r="H28" s="203"/>
      <c r="I28" s="204"/>
      <c r="J28" s="187" t="str">
        <f t="shared" si="18"/>
        <v/>
      </c>
      <c r="K28" s="190">
        <f t="shared" si="1"/>
        <v>14</v>
      </c>
      <c r="L28" s="190" t="str">
        <f t="shared" si="2"/>
        <v/>
      </c>
      <c r="M28" s="188" t="str">
        <f t="shared" si="19"/>
        <v/>
      </c>
      <c r="N28" s="87" t="str">
        <f t="shared" si="3"/>
        <v>週の終わり</v>
      </c>
      <c r="O28" s="108"/>
      <c r="P28" s="156" t="str">
        <f>IF(B28&lt;①工事概要!$E$11,"",IF(B28&gt;①工事概要!$E$12,"",IF(LEN(CE28)=0,"○","")))</f>
        <v>○</v>
      </c>
      <c r="Q28" s="162">
        <f t="shared" si="20"/>
        <v>0</v>
      </c>
      <c r="R28" s="93">
        <f t="shared" si="4"/>
        <v>14</v>
      </c>
      <c r="S28" s="156" t="str">
        <f t="shared" si="5"/>
        <v>〇</v>
      </c>
      <c r="T28" s="162">
        <f t="shared" si="6"/>
        <v>0</v>
      </c>
      <c r="U28" s="100">
        <f t="shared" si="21"/>
        <v>4</v>
      </c>
      <c r="V28" s="93">
        <f t="shared" si="7"/>
        <v>0</v>
      </c>
      <c r="W28" s="169">
        <f t="shared" si="22"/>
        <v>0</v>
      </c>
      <c r="X28" s="80" t="str">
        <f t="shared" si="23"/>
        <v/>
      </c>
      <c r="Y28" s="80" t="str">
        <f t="shared" si="24"/>
        <v/>
      </c>
      <c r="Z28" s="80">
        <f t="shared" si="8"/>
        <v>43569</v>
      </c>
      <c r="AA28" s="80" t="str">
        <f t="shared" si="9"/>
        <v/>
      </c>
      <c r="AB28" s="80" t="str">
        <f t="shared" si="10"/>
        <v>OK（振替済み）</v>
      </c>
      <c r="AC28" s="154">
        <f t="shared" si="11"/>
        <v>0</v>
      </c>
      <c r="AD28" s="154" t="str">
        <f t="shared" si="25"/>
        <v/>
      </c>
      <c r="AE28" s="106">
        <f t="shared" si="26"/>
        <v>2</v>
      </c>
      <c r="AF28" s="106">
        <f t="shared" si="12"/>
        <v>0</v>
      </c>
      <c r="AG28" s="223">
        <f>IFERROR(IF(AE28=1,①工事概要!$E$11,IF(AE28=2,①工事概要!$E$11,IF(WEEKDAY(Z28)=2,Z21,AG27))),"")</f>
        <v>43556</v>
      </c>
      <c r="AH28" s="224">
        <f t="shared" ref="AH28:BA28" si="41">IFERROR(IF(AG28+1&gt;$BB28,"",AG28+1),"")</f>
        <v>43557</v>
      </c>
      <c r="AI28" s="224">
        <f t="shared" si="41"/>
        <v>43558</v>
      </c>
      <c r="AJ28" s="224">
        <f t="shared" si="41"/>
        <v>43559</v>
      </c>
      <c r="AK28" s="224">
        <f t="shared" si="41"/>
        <v>43560</v>
      </c>
      <c r="AL28" s="224">
        <f t="shared" si="41"/>
        <v>43561</v>
      </c>
      <c r="AM28" s="224">
        <f t="shared" si="41"/>
        <v>43562</v>
      </c>
      <c r="AN28" s="224">
        <f t="shared" si="41"/>
        <v>43563</v>
      </c>
      <c r="AO28" s="224">
        <f t="shared" si="41"/>
        <v>43564</v>
      </c>
      <c r="AP28" s="224">
        <f t="shared" si="41"/>
        <v>43565</v>
      </c>
      <c r="AQ28" s="224">
        <f t="shared" si="41"/>
        <v>43566</v>
      </c>
      <c r="AR28" s="224">
        <f t="shared" si="41"/>
        <v>43567</v>
      </c>
      <c r="AS28" s="224">
        <f t="shared" si="41"/>
        <v>43568</v>
      </c>
      <c r="AT28" s="224">
        <f t="shared" si="41"/>
        <v>43569</v>
      </c>
      <c r="AU28" s="224">
        <f t="shared" si="41"/>
        <v>43570</v>
      </c>
      <c r="AV28" s="224">
        <f t="shared" si="41"/>
        <v>43571</v>
      </c>
      <c r="AW28" s="224">
        <f t="shared" si="41"/>
        <v>43572</v>
      </c>
      <c r="AX28" s="224">
        <f t="shared" si="41"/>
        <v>43573</v>
      </c>
      <c r="AY28" s="224">
        <f t="shared" si="41"/>
        <v>43574</v>
      </c>
      <c r="AZ28" s="224">
        <f t="shared" si="41"/>
        <v>43575</v>
      </c>
      <c r="BA28" s="224">
        <f t="shared" si="41"/>
        <v>43576</v>
      </c>
      <c r="BB28" s="225">
        <f>IFERROR(IF(IF(Z28=①工事概要!$E$12,①工事概要!$E$12,IF(WEEKDAY(Z28)=1,Z35,BB29))&gt;①工事概要!$E$12,①工事概要!$E$12,IF(Z28=①工事概要!$E$12,①工事概要!$E$12,IF(WEEKDAY(Z28)=1,Z35,BB29))),"")</f>
        <v>43576</v>
      </c>
      <c r="BD28" s="50" t="str">
        <f t="shared" si="28"/>
        <v/>
      </c>
      <c r="BE28" s="53"/>
      <c r="BF28" s="53"/>
      <c r="BG28" s="53" t="str">
        <f>IFERROR(VLOOKUP(B28,①工事概要!$C$11:$D$12,2,FALSE),"")</f>
        <v/>
      </c>
      <c r="BH28" s="53" t="str">
        <f>IFERROR(VLOOKUP(B28,①工事概要!$C$16:$D$21,2,FALSE),"")</f>
        <v/>
      </c>
      <c r="BI28" s="53" t="str">
        <f>IFERROR(VLOOKUP(B28,①工事概要!$C$22:$D$24,2,FALSE),"")</f>
        <v/>
      </c>
      <c r="BJ28" s="53" t="str">
        <f>IF(B28&gt;①工事概要!$C$26,"",IF(B28&gt;=①工事概要!$C$25,$BJ$13,""))</f>
        <v/>
      </c>
      <c r="BK28" s="53" t="str">
        <f>IF(B28&gt;①工事概要!$C$28,"",IF(B28&gt;=①工事概要!$C$27,$BK$13,""))</f>
        <v/>
      </c>
      <c r="BL28" s="53" t="str">
        <f>IF(B28&gt;①工事概要!$C$30,"",IF(B28&gt;=①工事概要!$C$29,$BL$13,""))</f>
        <v/>
      </c>
      <c r="BM28" s="53" t="str">
        <f>IF(B28&gt;①工事概要!$C$32,"",IF(B28&gt;=①工事概要!$C$31,$BM$13,""))</f>
        <v/>
      </c>
      <c r="BN28" s="53" t="str">
        <f>IF(B28&gt;①工事概要!$C$34,"",IF(B28&gt;=①工事概要!$C$33,$BN$13,""))</f>
        <v/>
      </c>
      <c r="BO28" s="53" t="str">
        <f>IF(B28&gt;①工事概要!$C$36,"",IF(B28&gt;=①工事概要!$C$35,$BO$13,""))</f>
        <v/>
      </c>
      <c r="BP28" s="53" t="str">
        <f>IF(B28&gt;①工事概要!$C$38,"",IF(B28&gt;=①工事概要!$C$37,$BP$13,""))</f>
        <v/>
      </c>
      <c r="BQ28" s="53" t="str">
        <f>IF(B28&gt;①工事概要!$C$40,"",IF(B28&gt;=①工事概要!$C$39,$BQ$13,""))</f>
        <v/>
      </c>
      <c r="BR28" s="53" t="str">
        <f>IF(B28&gt;①工事概要!$C$42,"",IF(B28&gt;=①工事概要!$C$41,$BR$13,""))</f>
        <v/>
      </c>
      <c r="BS28" s="53" t="str">
        <f>IF(B28&gt;①工事概要!$C$44,"",IF(B28&gt;=①工事概要!$C$43,$BS$13,""))</f>
        <v/>
      </c>
      <c r="BT28" s="53" t="str">
        <f>IF(B28&gt;①工事概要!$C$46,"",IF(B28&gt;=①工事概要!$C$45,$BT$13,""))</f>
        <v/>
      </c>
      <c r="BU28" s="53" t="str">
        <f>IF(B28&gt;①工事概要!$C$48,"",IF(B28&gt;=①工事概要!$C$47,$BU$13,""))</f>
        <v/>
      </c>
      <c r="BV28" s="53" t="str">
        <f>IF(B28&gt;①工事概要!$C$50,"",IF(B28&gt;=①工事概要!$C$49,$BV$13,""))</f>
        <v/>
      </c>
      <c r="BW28" s="53" t="str">
        <f>IF(B28&gt;①工事概要!$C$52,"",IF(B28&gt;=①工事概要!$C$51,$BW$13,""))</f>
        <v/>
      </c>
      <c r="BX28" s="53" t="str">
        <f>IF(B28&gt;①工事概要!$C$54,"",IF(B28&gt;=①工事概要!$C$53,$BX$13,""))</f>
        <v/>
      </c>
      <c r="BY28" s="53" t="str">
        <f>IF(B28&gt;①工事概要!$C$56,"",IF(B28&gt;=①工事概要!$C$55,$BY$13,""))</f>
        <v/>
      </c>
      <c r="BZ28" s="53" t="str">
        <f>IF(B28&gt;①工事概要!$C$58,"",IF(B28&gt;=①工事概要!$C$57,$BZ$13,""))</f>
        <v/>
      </c>
      <c r="CA28" s="53" t="str">
        <f>IF(B28&gt;①工事概要!$C$60,"",IF(B28&gt;=①工事概要!$C$59,$CA$13,""))</f>
        <v/>
      </c>
      <c r="CB28" s="53" t="str">
        <f>IF(B28&gt;①工事概要!$C$62,"",IF(B28&gt;=①工事概要!$C$61,$CB$13,""))</f>
        <v/>
      </c>
      <c r="CC28" s="53" t="str">
        <f>IF(B28&gt;①工事概要!$C$64,"",IF(B28&gt;=①工事概要!$C$63,$CC$13,""))</f>
        <v/>
      </c>
      <c r="CD28" s="53" t="str">
        <f>IF(B28&gt;①工事概要!$C$66,"",IF(B28&gt;=①工事概要!$C$65,$CD$13,""))</f>
        <v/>
      </c>
      <c r="CE28" s="50" t="str">
        <f t="shared" si="29"/>
        <v/>
      </c>
      <c r="CF28" s="50" t="str">
        <f t="shared" si="14"/>
        <v xml:space="preserve"> </v>
      </c>
    </row>
    <row r="29" spans="1:84" ht="39" customHeight="1" thickTop="1" thickBot="1" x14ac:dyDescent="0.2">
      <c r="A29" s="81" t="str">
        <f t="shared" si="0"/>
        <v>対象期間</v>
      </c>
      <c r="B29" s="180">
        <f>IFERROR(IF(B28=①工事概要!$E$12+IF(WEEKDAY(①工事概要!$E$12)=1,①工事概要!$E$12,(8-WEEKDAY(①工事概要!$E$12))),"-",IF(B28="-","-",B28+1)),"-")</f>
        <v>43570</v>
      </c>
      <c r="C29" s="89">
        <f t="shared" si="15"/>
        <v>2</v>
      </c>
      <c r="D29" s="199" t="str">
        <f t="shared" si="16"/>
        <v>〇</v>
      </c>
      <c r="E29" s="200" t="str">
        <f t="shared" si="17"/>
        <v xml:space="preserve"> </v>
      </c>
      <c r="F29" s="201" t="s">
        <v>60</v>
      </c>
      <c r="G29" s="202"/>
      <c r="H29" s="203"/>
      <c r="I29" s="204"/>
      <c r="J29" s="187" t="str">
        <f t="shared" si="18"/>
        <v/>
      </c>
      <c r="K29" s="190">
        <f t="shared" si="1"/>
        <v>15</v>
      </c>
      <c r="L29" s="190" t="str">
        <f t="shared" si="2"/>
        <v/>
      </c>
      <c r="M29" s="188" t="str">
        <f t="shared" si="19"/>
        <v/>
      </c>
      <c r="N29" s="87" t="str">
        <f t="shared" si="3"/>
        <v>週の始まり</v>
      </c>
      <c r="O29" s="108"/>
      <c r="P29" s="156" t="str">
        <f>IF(B29&lt;①工事概要!$E$11,"",IF(B29&gt;①工事概要!$E$12,"",IF(LEN(CE29)=0,"○","")))</f>
        <v>○</v>
      </c>
      <c r="Q29" s="162">
        <f t="shared" si="20"/>
        <v>0</v>
      </c>
      <c r="R29" s="93">
        <f t="shared" si="4"/>
        <v>15</v>
      </c>
      <c r="S29" s="156" t="str">
        <f t="shared" si="5"/>
        <v/>
      </c>
      <c r="T29" s="162">
        <f t="shared" si="6"/>
        <v>0</v>
      </c>
      <c r="U29" s="100">
        <f t="shared" si="21"/>
        <v>4</v>
      </c>
      <c r="V29" s="93">
        <f t="shared" si="7"/>
        <v>0</v>
      </c>
      <c r="W29" s="169">
        <f t="shared" si="22"/>
        <v>0</v>
      </c>
      <c r="X29" s="80" t="str">
        <f t="shared" si="23"/>
        <v/>
      </c>
      <c r="Y29" s="80" t="str">
        <f t="shared" si="24"/>
        <v/>
      </c>
      <c r="Z29" s="80">
        <f t="shared" si="8"/>
        <v>43570</v>
      </c>
      <c r="AA29" s="80" t="str">
        <f t="shared" si="9"/>
        <v/>
      </c>
      <c r="AB29" s="80" t="str">
        <f t="shared" si="10"/>
        <v>OK（振替済み）</v>
      </c>
      <c r="AC29" s="154">
        <f t="shared" si="11"/>
        <v>0</v>
      </c>
      <c r="AD29" s="154" t="str">
        <f t="shared" si="25"/>
        <v/>
      </c>
      <c r="AE29" s="106">
        <f t="shared" si="26"/>
        <v>3</v>
      </c>
      <c r="AF29" s="106">
        <f t="shared" si="12"/>
        <v>0</v>
      </c>
      <c r="AG29" s="216">
        <f>IFERROR(IF(AE29=1,①工事概要!$E$11,IF(AE29=2,①工事概要!$E$11,IF(WEEKDAY(Z29)=2,Z22,AG28))),"")</f>
        <v>43563</v>
      </c>
      <c r="AH29" s="221">
        <f t="shared" ref="AH29:BA29" si="42">IFERROR(IF(AG29+1&gt;$BB29,"",AG29+1),"")</f>
        <v>43564</v>
      </c>
      <c r="AI29" s="221">
        <f t="shared" si="42"/>
        <v>43565</v>
      </c>
      <c r="AJ29" s="221">
        <f t="shared" si="42"/>
        <v>43566</v>
      </c>
      <c r="AK29" s="221">
        <f t="shared" si="42"/>
        <v>43567</v>
      </c>
      <c r="AL29" s="221">
        <f t="shared" si="42"/>
        <v>43568</v>
      </c>
      <c r="AM29" s="221">
        <f t="shared" si="42"/>
        <v>43569</v>
      </c>
      <c r="AN29" s="221">
        <f t="shared" si="42"/>
        <v>43570</v>
      </c>
      <c r="AO29" s="221">
        <f t="shared" si="42"/>
        <v>43571</v>
      </c>
      <c r="AP29" s="221">
        <f t="shared" si="42"/>
        <v>43572</v>
      </c>
      <c r="AQ29" s="221">
        <f t="shared" si="42"/>
        <v>43573</v>
      </c>
      <c r="AR29" s="221">
        <f t="shared" si="42"/>
        <v>43574</v>
      </c>
      <c r="AS29" s="221">
        <f t="shared" si="42"/>
        <v>43575</v>
      </c>
      <c r="AT29" s="221">
        <f t="shared" si="42"/>
        <v>43576</v>
      </c>
      <c r="AU29" s="221">
        <f t="shared" si="42"/>
        <v>43577</v>
      </c>
      <c r="AV29" s="221">
        <f t="shared" si="42"/>
        <v>43578</v>
      </c>
      <c r="AW29" s="221">
        <f t="shared" si="42"/>
        <v>43579</v>
      </c>
      <c r="AX29" s="221">
        <f t="shared" si="42"/>
        <v>43580</v>
      </c>
      <c r="AY29" s="221">
        <f t="shared" si="42"/>
        <v>43581</v>
      </c>
      <c r="AZ29" s="221">
        <f t="shared" si="42"/>
        <v>43582</v>
      </c>
      <c r="BA29" s="221">
        <f t="shared" si="42"/>
        <v>43583</v>
      </c>
      <c r="BB29" s="217">
        <f>IFERROR(IF(IF(Z29=①工事概要!$E$12,①工事概要!$E$12,IF(WEEKDAY(Z29)=1,Z36,BB30))&gt;①工事概要!$E$12,①工事概要!$E$12,IF(Z29=①工事概要!$E$12,①工事概要!$E$12,IF(WEEKDAY(Z29)=1,Z36,BB30))),"")</f>
        <v>43583</v>
      </c>
      <c r="BE29" s="53"/>
      <c r="BF29" s="53"/>
      <c r="BG29" s="53" t="str">
        <f>IFERROR(VLOOKUP(B29,①工事概要!$C$11:$D$12,2,FALSE),"")</f>
        <v/>
      </c>
      <c r="BH29" s="53" t="str">
        <f>IFERROR(VLOOKUP(B29,①工事概要!$C$16:$D$21,2,FALSE),"")</f>
        <v/>
      </c>
      <c r="BI29" s="53" t="str">
        <f>IFERROR(VLOOKUP(B29,①工事概要!$C$22:$D$24,2,FALSE),"")</f>
        <v/>
      </c>
      <c r="BJ29" s="53" t="str">
        <f>IF(B29&gt;①工事概要!$C$26,"",IF(B29&gt;=①工事概要!$C$25,$BJ$13,""))</f>
        <v/>
      </c>
      <c r="BK29" s="53" t="str">
        <f>IF(B29&gt;①工事概要!$C$28,"",IF(B29&gt;=①工事概要!$C$27,$BK$13,""))</f>
        <v/>
      </c>
      <c r="BL29" s="53" t="str">
        <f>IF(B29&gt;①工事概要!$C$30,"",IF(B29&gt;=①工事概要!$C$29,$BL$13,""))</f>
        <v/>
      </c>
      <c r="BM29" s="53" t="str">
        <f>IF(B29&gt;①工事概要!$C$32,"",IF(B29&gt;=①工事概要!$C$31,$BM$13,""))</f>
        <v/>
      </c>
      <c r="BN29" s="53" t="str">
        <f>IF(B29&gt;①工事概要!$C$34,"",IF(B29&gt;=①工事概要!$C$33,$BN$13,""))</f>
        <v/>
      </c>
      <c r="BO29" s="53" t="str">
        <f>IF(B29&gt;①工事概要!$C$36,"",IF(B29&gt;=①工事概要!$C$35,$BO$13,""))</f>
        <v/>
      </c>
      <c r="BP29" s="53" t="str">
        <f>IF(B29&gt;①工事概要!$C$38,"",IF(B29&gt;=①工事概要!$C$37,$BP$13,""))</f>
        <v/>
      </c>
      <c r="BQ29" s="53" t="str">
        <f>IF(B29&gt;①工事概要!$C$40,"",IF(B29&gt;=①工事概要!$C$39,$BQ$13,""))</f>
        <v/>
      </c>
      <c r="BR29" s="53" t="str">
        <f>IF(B29&gt;①工事概要!$C$42,"",IF(B29&gt;=①工事概要!$C$41,$BR$13,""))</f>
        <v/>
      </c>
      <c r="BS29" s="53" t="str">
        <f>IF(B29&gt;①工事概要!$C$44,"",IF(B29&gt;=①工事概要!$C$43,$BS$13,""))</f>
        <v/>
      </c>
      <c r="BT29" s="53" t="str">
        <f>IF(B29&gt;①工事概要!$C$46,"",IF(B29&gt;=①工事概要!$C$45,$BT$13,""))</f>
        <v/>
      </c>
      <c r="BU29" s="53" t="str">
        <f>IF(B29&gt;①工事概要!$C$48,"",IF(B29&gt;=①工事概要!$C$47,$BU$13,""))</f>
        <v/>
      </c>
      <c r="BV29" s="53" t="str">
        <f>IF(B29&gt;①工事概要!$C$50,"",IF(B29&gt;=①工事概要!$C$49,$BV$13,""))</f>
        <v/>
      </c>
      <c r="BW29" s="53" t="str">
        <f>IF(B29&gt;①工事概要!$C$52,"",IF(B29&gt;=①工事概要!$C$51,$BW$13,""))</f>
        <v/>
      </c>
      <c r="BX29" s="53" t="str">
        <f>IF(B29&gt;①工事概要!$C$54,"",IF(B29&gt;=①工事概要!$C$53,$BX$13,""))</f>
        <v/>
      </c>
      <c r="BY29" s="53" t="str">
        <f>IF(B29&gt;①工事概要!$C$56,"",IF(B29&gt;=①工事概要!$C$55,$BY$13,""))</f>
        <v/>
      </c>
      <c r="BZ29" s="53" t="str">
        <f>IF(B29&gt;①工事概要!$C$58,"",IF(B29&gt;=①工事概要!$C$57,$BZ$13,""))</f>
        <v/>
      </c>
      <c r="CA29" s="53" t="str">
        <f>IF(B29&gt;①工事概要!$C$60,"",IF(B29&gt;=①工事概要!$C$59,$CA$13,""))</f>
        <v/>
      </c>
      <c r="CB29" s="53" t="str">
        <f>IF(B29&gt;①工事概要!$C$62,"",IF(B29&gt;=①工事概要!$C$61,$CB$13,""))</f>
        <v/>
      </c>
      <c r="CC29" s="53" t="str">
        <f>IF(B29&gt;①工事概要!$C$64,"",IF(B29&gt;=①工事概要!$C$63,$CC$13,""))</f>
        <v/>
      </c>
      <c r="CD29" s="53" t="str">
        <f>IF(B29&gt;①工事概要!$C$66,"",IF(B29&gt;=①工事概要!$C$65,$CD$13,""))</f>
        <v/>
      </c>
      <c r="CE29" s="50" t="str">
        <f t="shared" si="29"/>
        <v/>
      </c>
      <c r="CF29" s="50" t="str">
        <f t="shared" si="14"/>
        <v xml:space="preserve"> </v>
      </c>
    </row>
    <row r="30" spans="1:84" ht="39" customHeight="1" thickTop="1" thickBot="1" x14ac:dyDescent="0.2">
      <c r="A30" s="81" t="str">
        <f t="shared" si="0"/>
        <v>対象期間</v>
      </c>
      <c r="B30" s="180">
        <f>IFERROR(IF(B29=①工事概要!$E$12+IF(WEEKDAY(①工事概要!$E$12)=1,①工事概要!$E$12,(8-WEEKDAY(①工事概要!$E$12))),"-",IF(B29="-","-",B29+1)),"-")</f>
        <v>43571</v>
      </c>
      <c r="C30" s="89">
        <f t="shared" si="15"/>
        <v>3</v>
      </c>
      <c r="D30" s="199" t="str">
        <f t="shared" si="16"/>
        <v>〇</v>
      </c>
      <c r="E30" s="200" t="str">
        <f t="shared" si="17"/>
        <v xml:space="preserve"> </v>
      </c>
      <c r="F30" s="201" t="s">
        <v>60</v>
      </c>
      <c r="G30" s="202"/>
      <c r="H30" s="203"/>
      <c r="I30" s="204"/>
      <c r="J30" s="187" t="str">
        <f t="shared" si="18"/>
        <v/>
      </c>
      <c r="K30" s="190">
        <f t="shared" si="1"/>
        <v>16</v>
      </c>
      <c r="L30" s="190" t="str">
        <f t="shared" si="2"/>
        <v/>
      </c>
      <c r="M30" s="188" t="str">
        <f t="shared" si="19"/>
        <v/>
      </c>
      <c r="N30" s="87" t="str">
        <f t="shared" si="3"/>
        <v>↓</v>
      </c>
      <c r="O30" s="108"/>
      <c r="P30" s="156" t="str">
        <f>IF(B30&lt;①工事概要!$E$11,"",IF(B30&gt;①工事概要!$E$12,"",IF(LEN(CE30)=0,"○","")))</f>
        <v>○</v>
      </c>
      <c r="Q30" s="162">
        <f t="shared" si="20"/>
        <v>0</v>
      </c>
      <c r="R30" s="93">
        <f t="shared" si="4"/>
        <v>16</v>
      </c>
      <c r="S30" s="156" t="str">
        <f t="shared" si="5"/>
        <v/>
      </c>
      <c r="T30" s="162">
        <f t="shared" si="6"/>
        <v>0</v>
      </c>
      <c r="U30" s="100">
        <f t="shared" si="21"/>
        <v>4</v>
      </c>
      <c r="V30" s="93">
        <f t="shared" si="7"/>
        <v>0</v>
      </c>
      <c r="W30" s="169">
        <f t="shared" si="22"/>
        <v>0</v>
      </c>
      <c r="X30" s="80" t="str">
        <f t="shared" si="23"/>
        <v/>
      </c>
      <c r="Y30" s="80" t="str">
        <f t="shared" si="24"/>
        <v/>
      </c>
      <c r="Z30" s="80">
        <f t="shared" si="8"/>
        <v>43571</v>
      </c>
      <c r="AA30" s="80" t="str">
        <f t="shared" si="9"/>
        <v/>
      </c>
      <c r="AB30" s="80" t="str">
        <f t="shared" si="10"/>
        <v>OK（振替済み）</v>
      </c>
      <c r="AC30" s="154">
        <f t="shared" si="11"/>
        <v>0</v>
      </c>
      <c r="AD30" s="154" t="str">
        <f t="shared" si="25"/>
        <v/>
      </c>
      <c r="AE30" s="106">
        <f t="shared" si="26"/>
        <v>3</v>
      </c>
      <c r="AF30" s="106">
        <f t="shared" si="12"/>
        <v>0</v>
      </c>
      <c r="AG30" s="218">
        <f>IFERROR(IF(AE30=1,①工事概要!$E$11,IF(AE30=2,①工事概要!$E$11,IF(WEEKDAY(Z30)=2,Z23,AG29))),"")</f>
        <v>43563</v>
      </c>
      <c r="AH30" s="222">
        <f t="shared" ref="AH30:BA30" si="43">IFERROR(IF(AG30+1&gt;$BB30,"",AG30+1),"")</f>
        <v>43564</v>
      </c>
      <c r="AI30" s="222">
        <f t="shared" si="43"/>
        <v>43565</v>
      </c>
      <c r="AJ30" s="222">
        <f t="shared" si="43"/>
        <v>43566</v>
      </c>
      <c r="AK30" s="222">
        <f t="shared" si="43"/>
        <v>43567</v>
      </c>
      <c r="AL30" s="222">
        <f t="shared" si="43"/>
        <v>43568</v>
      </c>
      <c r="AM30" s="222">
        <f t="shared" si="43"/>
        <v>43569</v>
      </c>
      <c r="AN30" s="222">
        <f t="shared" si="43"/>
        <v>43570</v>
      </c>
      <c r="AO30" s="222">
        <f t="shared" si="43"/>
        <v>43571</v>
      </c>
      <c r="AP30" s="222">
        <f t="shared" si="43"/>
        <v>43572</v>
      </c>
      <c r="AQ30" s="222">
        <f t="shared" si="43"/>
        <v>43573</v>
      </c>
      <c r="AR30" s="222">
        <f t="shared" si="43"/>
        <v>43574</v>
      </c>
      <c r="AS30" s="222">
        <f t="shared" si="43"/>
        <v>43575</v>
      </c>
      <c r="AT30" s="222">
        <f t="shared" si="43"/>
        <v>43576</v>
      </c>
      <c r="AU30" s="222">
        <f t="shared" si="43"/>
        <v>43577</v>
      </c>
      <c r="AV30" s="222">
        <f t="shared" si="43"/>
        <v>43578</v>
      </c>
      <c r="AW30" s="222">
        <f t="shared" si="43"/>
        <v>43579</v>
      </c>
      <c r="AX30" s="222">
        <f t="shared" si="43"/>
        <v>43580</v>
      </c>
      <c r="AY30" s="222">
        <f t="shared" si="43"/>
        <v>43581</v>
      </c>
      <c r="AZ30" s="222">
        <f t="shared" si="43"/>
        <v>43582</v>
      </c>
      <c r="BA30" s="222">
        <f t="shared" si="43"/>
        <v>43583</v>
      </c>
      <c r="BB30" s="219">
        <f>IFERROR(IF(IF(Z30=①工事概要!$E$12,①工事概要!$E$12,IF(WEEKDAY(Z30)=1,Z37,BB31))&gt;①工事概要!$E$12,①工事概要!$E$12,IF(Z30=①工事概要!$E$12,①工事概要!$E$12,IF(WEEKDAY(Z30)=1,Z37,BB31))),"")</f>
        <v>43583</v>
      </c>
      <c r="BE30" s="53"/>
      <c r="BF30" s="53"/>
      <c r="BG30" s="53" t="str">
        <f>IFERROR(VLOOKUP(B30,①工事概要!$C$11:$D$12,2,FALSE),"")</f>
        <v/>
      </c>
      <c r="BH30" s="53" t="str">
        <f>IFERROR(VLOOKUP(B30,①工事概要!$C$16:$D$21,2,FALSE),"")</f>
        <v/>
      </c>
      <c r="BI30" s="53" t="str">
        <f>IFERROR(VLOOKUP(B30,①工事概要!$C$22:$D$24,2,FALSE),"")</f>
        <v/>
      </c>
      <c r="BJ30" s="53" t="str">
        <f>IF(B30&gt;①工事概要!$C$26,"",IF(B30&gt;=①工事概要!$C$25,$BJ$13,""))</f>
        <v/>
      </c>
      <c r="BK30" s="53" t="str">
        <f>IF(B30&gt;①工事概要!$C$28,"",IF(B30&gt;=①工事概要!$C$27,$BK$13,""))</f>
        <v/>
      </c>
      <c r="BL30" s="53" t="str">
        <f>IF(B30&gt;①工事概要!$C$30,"",IF(B30&gt;=①工事概要!$C$29,$BL$13,""))</f>
        <v/>
      </c>
      <c r="BM30" s="53" t="str">
        <f>IF(B30&gt;①工事概要!$C$32,"",IF(B30&gt;=①工事概要!$C$31,$BM$13,""))</f>
        <v/>
      </c>
      <c r="BN30" s="53" t="str">
        <f>IF(B30&gt;①工事概要!$C$34,"",IF(B30&gt;=①工事概要!$C$33,$BN$13,""))</f>
        <v/>
      </c>
      <c r="BO30" s="53" t="str">
        <f>IF(B30&gt;①工事概要!$C$36,"",IF(B30&gt;=①工事概要!$C$35,$BO$13,""))</f>
        <v/>
      </c>
      <c r="BP30" s="53" t="str">
        <f>IF(B30&gt;①工事概要!$C$38,"",IF(B30&gt;=①工事概要!$C$37,$BP$13,""))</f>
        <v/>
      </c>
      <c r="BQ30" s="53" t="str">
        <f>IF(B30&gt;①工事概要!$C$40,"",IF(B30&gt;=①工事概要!$C$39,$BQ$13,""))</f>
        <v/>
      </c>
      <c r="BR30" s="53" t="str">
        <f>IF(B30&gt;①工事概要!$C$42,"",IF(B30&gt;=①工事概要!$C$41,$BR$13,""))</f>
        <v/>
      </c>
      <c r="BS30" s="53" t="str">
        <f>IF(B30&gt;①工事概要!$C$44,"",IF(B30&gt;=①工事概要!$C$43,$BS$13,""))</f>
        <v/>
      </c>
      <c r="BT30" s="53" t="str">
        <f>IF(B30&gt;①工事概要!$C$46,"",IF(B30&gt;=①工事概要!$C$45,$BT$13,""))</f>
        <v/>
      </c>
      <c r="BU30" s="53" t="str">
        <f>IF(B30&gt;①工事概要!$C$48,"",IF(B30&gt;=①工事概要!$C$47,$BU$13,""))</f>
        <v/>
      </c>
      <c r="BV30" s="53" t="str">
        <f>IF(B30&gt;①工事概要!$C$50,"",IF(B30&gt;=①工事概要!$C$49,$BV$13,""))</f>
        <v/>
      </c>
      <c r="BW30" s="53" t="str">
        <f>IF(B30&gt;①工事概要!$C$52,"",IF(B30&gt;=①工事概要!$C$51,$BW$13,""))</f>
        <v/>
      </c>
      <c r="BX30" s="53" t="str">
        <f>IF(B30&gt;①工事概要!$C$54,"",IF(B30&gt;=①工事概要!$C$53,$BX$13,""))</f>
        <v/>
      </c>
      <c r="BY30" s="53" t="str">
        <f>IF(B30&gt;①工事概要!$C$56,"",IF(B30&gt;=①工事概要!$C$55,$BY$13,""))</f>
        <v/>
      </c>
      <c r="BZ30" s="53" t="str">
        <f>IF(B30&gt;①工事概要!$C$58,"",IF(B30&gt;=①工事概要!$C$57,$BZ$13,""))</f>
        <v/>
      </c>
      <c r="CA30" s="53" t="str">
        <f>IF(B30&gt;①工事概要!$C$60,"",IF(B30&gt;=①工事概要!$C$59,$CA$13,""))</f>
        <v/>
      </c>
      <c r="CB30" s="53" t="str">
        <f>IF(B30&gt;①工事概要!$C$62,"",IF(B30&gt;=①工事概要!$C$61,$CB$13,""))</f>
        <v/>
      </c>
      <c r="CC30" s="53" t="str">
        <f>IF(B30&gt;①工事概要!$C$64,"",IF(B30&gt;=①工事概要!$C$63,$CC$13,""))</f>
        <v/>
      </c>
      <c r="CD30" s="53" t="str">
        <f>IF(B30&gt;①工事概要!$C$66,"",IF(B30&gt;=①工事概要!$C$65,$CD$13,""))</f>
        <v/>
      </c>
      <c r="CE30" s="50" t="str">
        <f t="shared" si="29"/>
        <v/>
      </c>
      <c r="CF30" s="50" t="str">
        <f t="shared" si="14"/>
        <v xml:space="preserve"> </v>
      </c>
    </row>
    <row r="31" spans="1:84" ht="39" customHeight="1" thickTop="1" thickBot="1" x14ac:dyDescent="0.2">
      <c r="A31" s="81" t="str">
        <f t="shared" si="0"/>
        <v>対象期間</v>
      </c>
      <c r="B31" s="180">
        <f>IFERROR(IF(B30=①工事概要!$E$12+IF(WEEKDAY(①工事概要!$E$12)=1,①工事概要!$E$12,(8-WEEKDAY(①工事概要!$E$12))),"-",IF(B30="-","-",B30+1)),"-")</f>
        <v>43572</v>
      </c>
      <c r="C31" s="89">
        <f t="shared" si="15"/>
        <v>4</v>
      </c>
      <c r="D31" s="199" t="str">
        <f t="shared" si="16"/>
        <v>〇</v>
      </c>
      <c r="E31" s="200" t="str">
        <f t="shared" si="17"/>
        <v xml:space="preserve"> </v>
      </c>
      <c r="F31" s="201" t="s">
        <v>60</v>
      </c>
      <c r="G31" s="202"/>
      <c r="H31" s="203"/>
      <c r="I31" s="204"/>
      <c r="J31" s="187" t="str">
        <f t="shared" si="18"/>
        <v/>
      </c>
      <c r="K31" s="190">
        <f t="shared" si="1"/>
        <v>17</v>
      </c>
      <c r="L31" s="190" t="str">
        <f t="shared" si="2"/>
        <v/>
      </c>
      <c r="M31" s="188" t="str">
        <f t="shared" si="19"/>
        <v/>
      </c>
      <c r="N31" s="87" t="str">
        <f t="shared" si="3"/>
        <v>↓</v>
      </c>
      <c r="O31" s="108"/>
      <c r="P31" s="156" t="str">
        <f>IF(B31&lt;①工事概要!$E$11,"",IF(B31&gt;①工事概要!$E$12,"",IF(LEN(CE31)=0,"○","")))</f>
        <v>○</v>
      </c>
      <c r="Q31" s="162">
        <f t="shared" si="20"/>
        <v>0</v>
      </c>
      <c r="R31" s="93">
        <f t="shared" si="4"/>
        <v>17</v>
      </c>
      <c r="S31" s="156" t="str">
        <f t="shared" si="5"/>
        <v/>
      </c>
      <c r="T31" s="162">
        <f t="shared" si="6"/>
        <v>0</v>
      </c>
      <c r="U31" s="100">
        <f t="shared" si="21"/>
        <v>4</v>
      </c>
      <c r="V31" s="93">
        <f t="shared" si="7"/>
        <v>0</v>
      </c>
      <c r="W31" s="169">
        <f t="shared" si="22"/>
        <v>0</v>
      </c>
      <c r="X31" s="80" t="str">
        <f t="shared" si="23"/>
        <v/>
      </c>
      <c r="Y31" s="80" t="str">
        <f t="shared" si="24"/>
        <v/>
      </c>
      <c r="Z31" s="80">
        <f t="shared" si="8"/>
        <v>43572</v>
      </c>
      <c r="AA31" s="80" t="str">
        <f t="shared" si="9"/>
        <v/>
      </c>
      <c r="AB31" s="80" t="str">
        <f t="shared" si="10"/>
        <v>OK（振替済み）</v>
      </c>
      <c r="AC31" s="154">
        <f t="shared" si="11"/>
        <v>0</v>
      </c>
      <c r="AD31" s="154" t="str">
        <f t="shared" si="25"/>
        <v/>
      </c>
      <c r="AE31" s="106">
        <f t="shared" si="26"/>
        <v>3</v>
      </c>
      <c r="AF31" s="106">
        <f t="shared" si="12"/>
        <v>0</v>
      </c>
      <c r="AG31" s="218">
        <f>IFERROR(IF(AE31=1,①工事概要!$E$11,IF(AE31=2,①工事概要!$E$11,IF(WEEKDAY(Z31)=2,Z24,AG30))),"")</f>
        <v>43563</v>
      </c>
      <c r="AH31" s="222">
        <f t="shared" ref="AH31:BA31" si="44">IFERROR(IF(AG31+1&gt;$BB31,"",AG31+1),"")</f>
        <v>43564</v>
      </c>
      <c r="AI31" s="222">
        <f t="shared" si="44"/>
        <v>43565</v>
      </c>
      <c r="AJ31" s="222">
        <f t="shared" si="44"/>
        <v>43566</v>
      </c>
      <c r="AK31" s="222">
        <f t="shared" si="44"/>
        <v>43567</v>
      </c>
      <c r="AL31" s="222">
        <f t="shared" si="44"/>
        <v>43568</v>
      </c>
      <c r="AM31" s="222">
        <f t="shared" si="44"/>
        <v>43569</v>
      </c>
      <c r="AN31" s="222">
        <f t="shared" si="44"/>
        <v>43570</v>
      </c>
      <c r="AO31" s="222">
        <f t="shared" si="44"/>
        <v>43571</v>
      </c>
      <c r="AP31" s="222">
        <f t="shared" si="44"/>
        <v>43572</v>
      </c>
      <c r="AQ31" s="222">
        <f t="shared" si="44"/>
        <v>43573</v>
      </c>
      <c r="AR31" s="222">
        <f t="shared" si="44"/>
        <v>43574</v>
      </c>
      <c r="AS31" s="222">
        <f t="shared" si="44"/>
        <v>43575</v>
      </c>
      <c r="AT31" s="222">
        <f t="shared" si="44"/>
        <v>43576</v>
      </c>
      <c r="AU31" s="222">
        <f t="shared" si="44"/>
        <v>43577</v>
      </c>
      <c r="AV31" s="222">
        <f t="shared" si="44"/>
        <v>43578</v>
      </c>
      <c r="AW31" s="222">
        <f t="shared" si="44"/>
        <v>43579</v>
      </c>
      <c r="AX31" s="222">
        <f t="shared" si="44"/>
        <v>43580</v>
      </c>
      <c r="AY31" s="222">
        <f t="shared" si="44"/>
        <v>43581</v>
      </c>
      <c r="AZ31" s="222">
        <f t="shared" si="44"/>
        <v>43582</v>
      </c>
      <c r="BA31" s="222">
        <f t="shared" si="44"/>
        <v>43583</v>
      </c>
      <c r="BB31" s="219">
        <f>IFERROR(IF(IF(Z31=①工事概要!$E$12,①工事概要!$E$12,IF(WEEKDAY(Z31)=1,Z38,BB32))&gt;①工事概要!$E$12,①工事概要!$E$12,IF(Z31=①工事概要!$E$12,①工事概要!$E$12,IF(WEEKDAY(Z31)=1,Z38,BB32))),"")</f>
        <v>43583</v>
      </c>
      <c r="BE31" s="53"/>
      <c r="BF31" s="53"/>
      <c r="BG31" s="53" t="str">
        <f>IFERROR(VLOOKUP(B31,①工事概要!$C$11:$D$12,2,FALSE),"")</f>
        <v/>
      </c>
      <c r="BH31" s="53" t="str">
        <f>IFERROR(VLOOKUP(B31,①工事概要!$C$16:$D$21,2,FALSE),"")</f>
        <v/>
      </c>
      <c r="BI31" s="53" t="str">
        <f>IFERROR(VLOOKUP(B31,①工事概要!$C$22:$D$24,2,FALSE),"")</f>
        <v/>
      </c>
      <c r="BJ31" s="53" t="str">
        <f>IF(B31&gt;①工事概要!$C$26,"",IF(B31&gt;=①工事概要!$C$25,$BJ$13,""))</f>
        <v/>
      </c>
      <c r="BK31" s="53" t="str">
        <f>IF(B31&gt;①工事概要!$C$28,"",IF(B31&gt;=①工事概要!$C$27,$BK$13,""))</f>
        <v/>
      </c>
      <c r="BL31" s="53" t="str">
        <f>IF(B31&gt;①工事概要!$C$30,"",IF(B31&gt;=①工事概要!$C$29,$BL$13,""))</f>
        <v/>
      </c>
      <c r="BM31" s="53" t="str">
        <f>IF(B31&gt;①工事概要!$C$32,"",IF(B31&gt;=①工事概要!$C$31,$BM$13,""))</f>
        <v/>
      </c>
      <c r="BN31" s="53" t="str">
        <f>IF(B31&gt;①工事概要!$C$34,"",IF(B31&gt;=①工事概要!$C$33,$BN$13,""))</f>
        <v/>
      </c>
      <c r="BO31" s="53" t="str">
        <f>IF(B31&gt;①工事概要!$C$36,"",IF(B31&gt;=①工事概要!$C$35,$BO$13,""))</f>
        <v/>
      </c>
      <c r="BP31" s="53" t="str">
        <f>IF(B31&gt;①工事概要!$C$38,"",IF(B31&gt;=①工事概要!$C$37,$BP$13,""))</f>
        <v/>
      </c>
      <c r="BQ31" s="53" t="str">
        <f>IF(B31&gt;①工事概要!$C$40,"",IF(B31&gt;=①工事概要!$C$39,$BQ$13,""))</f>
        <v/>
      </c>
      <c r="BR31" s="53" t="str">
        <f>IF(B31&gt;①工事概要!$C$42,"",IF(B31&gt;=①工事概要!$C$41,$BR$13,""))</f>
        <v/>
      </c>
      <c r="BS31" s="53" t="str">
        <f>IF(B31&gt;①工事概要!$C$44,"",IF(B31&gt;=①工事概要!$C$43,$BS$13,""))</f>
        <v/>
      </c>
      <c r="BT31" s="53" t="str">
        <f>IF(B31&gt;①工事概要!$C$46,"",IF(B31&gt;=①工事概要!$C$45,$BT$13,""))</f>
        <v/>
      </c>
      <c r="BU31" s="53" t="str">
        <f>IF(B31&gt;①工事概要!$C$48,"",IF(B31&gt;=①工事概要!$C$47,$BU$13,""))</f>
        <v/>
      </c>
      <c r="BV31" s="53" t="str">
        <f>IF(B31&gt;①工事概要!$C$50,"",IF(B31&gt;=①工事概要!$C$49,$BV$13,""))</f>
        <v/>
      </c>
      <c r="BW31" s="53" t="str">
        <f>IF(B31&gt;①工事概要!$C$52,"",IF(B31&gt;=①工事概要!$C$51,$BW$13,""))</f>
        <v/>
      </c>
      <c r="BX31" s="53" t="str">
        <f>IF(B31&gt;①工事概要!$C$54,"",IF(B31&gt;=①工事概要!$C$53,$BX$13,""))</f>
        <v/>
      </c>
      <c r="BY31" s="53" t="str">
        <f>IF(B31&gt;①工事概要!$C$56,"",IF(B31&gt;=①工事概要!$C$55,$BY$13,""))</f>
        <v/>
      </c>
      <c r="BZ31" s="53" t="str">
        <f>IF(B31&gt;①工事概要!$C$58,"",IF(B31&gt;=①工事概要!$C$57,$BZ$13,""))</f>
        <v/>
      </c>
      <c r="CA31" s="53" t="str">
        <f>IF(B31&gt;①工事概要!$C$60,"",IF(B31&gt;=①工事概要!$C$59,$CA$13,""))</f>
        <v/>
      </c>
      <c r="CB31" s="53" t="str">
        <f>IF(B31&gt;①工事概要!$C$62,"",IF(B31&gt;=①工事概要!$C$61,$CB$13,""))</f>
        <v/>
      </c>
      <c r="CC31" s="53" t="str">
        <f>IF(B31&gt;①工事概要!$C$64,"",IF(B31&gt;=①工事概要!$C$63,$CC$13,""))</f>
        <v/>
      </c>
      <c r="CD31" s="53" t="str">
        <f>IF(B31&gt;①工事概要!$C$66,"",IF(B31&gt;=①工事概要!$C$65,$CD$13,""))</f>
        <v/>
      </c>
      <c r="CE31" s="50" t="str">
        <f t="shared" si="29"/>
        <v/>
      </c>
      <c r="CF31" s="50" t="str">
        <f t="shared" si="14"/>
        <v xml:space="preserve"> </v>
      </c>
    </row>
    <row r="32" spans="1:84" ht="39" customHeight="1" thickTop="1" thickBot="1" x14ac:dyDescent="0.2">
      <c r="A32" s="81" t="str">
        <f t="shared" si="0"/>
        <v>対象期間</v>
      </c>
      <c r="B32" s="180">
        <f>IFERROR(IF(B31=①工事概要!$E$12+IF(WEEKDAY(①工事概要!$E$12)=1,①工事概要!$E$12,(8-WEEKDAY(①工事概要!$E$12))),"-",IF(B31="-","-",B31+1)),"-")</f>
        <v>43573</v>
      </c>
      <c r="C32" s="89">
        <f t="shared" si="15"/>
        <v>5</v>
      </c>
      <c r="D32" s="199" t="str">
        <f t="shared" si="16"/>
        <v>〇</v>
      </c>
      <c r="E32" s="200" t="str">
        <f t="shared" si="17"/>
        <v xml:space="preserve"> </v>
      </c>
      <c r="F32" s="201" t="s">
        <v>60</v>
      </c>
      <c r="G32" s="202"/>
      <c r="H32" s="203"/>
      <c r="I32" s="204"/>
      <c r="J32" s="187" t="str">
        <f t="shared" si="18"/>
        <v/>
      </c>
      <c r="K32" s="190">
        <f t="shared" si="1"/>
        <v>18</v>
      </c>
      <c r="L32" s="190" t="str">
        <f t="shared" si="2"/>
        <v/>
      </c>
      <c r="M32" s="188" t="str">
        <f t="shared" si="19"/>
        <v/>
      </c>
      <c r="N32" s="87" t="str">
        <f t="shared" si="3"/>
        <v>↓</v>
      </c>
      <c r="O32" s="108"/>
      <c r="P32" s="156" t="str">
        <f>IF(B32&lt;①工事概要!$E$11,"",IF(B32&gt;①工事概要!$E$12,"",IF(LEN(CE32)=0,"○","")))</f>
        <v>○</v>
      </c>
      <c r="Q32" s="162">
        <f t="shared" si="20"/>
        <v>0</v>
      </c>
      <c r="R32" s="93">
        <f t="shared" si="4"/>
        <v>18</v>
      </c>
      <c r="S32" s="156" t="str">
        <f t="shared" si="5"/>
        <v/>
      </c>
      <c r="T32" s="162">
        <f t="shared" si="6"/>
        <v>0</v>
      </c>
      <c r="U32" s="100">
        <f t="shared" si="21"/>
        <v>4</v>
      </c>
      <c r="V32" s="93">
        <f t="shared" si="7"/>
        <v>0</v>
      </c>
      <c r="W32" s="169">
        <f t="shared" si="22"/>
        <v>0</v>
      </c>
      <c r="X32" s="80" t="str">
        <f t="shared" si="23"/>
        <v/>
      </c>
      <c r="Y32" s="80" t="str">
        <f t="shared" si="24"/>
        <v/>
      </c>
      <c r="Z32" s="80">
        <f t="shared" si="8"/>
        <v>43573</v>
      </c>
      <c r="AA32" s="80" t="str">
        <f t="shared" si="9"/>
        <v/>
      </c>
      <c r="AB32" s="80" t="str">
        <f t="shared" si="10"/>
        <v>OK（振替済み）</v>
      </c>
      <c r="AC32" s="154">
        <f t="shared" si="11"/>
        <v>0</v>
      </c>
      <c r="AD32" s="154" t="str">
        <f t="shared" si="25"/>
        <v/>
      </c>
      <c r="AE32" s="106">
        <f t="shared" si="26"/>
        <v>3</v>
      </c>
      <c r="AF32" s="106">
        <f t="shared" si="12"/>
        <v>0</v>
      </c>
      <c r="AG32" s="218">
        <f>IFERROR(IF(AE32=1,①工事概要!$E$11,IF(AE32=2,①工事概要!$E$11,IF(WEEKDAY(Z32)=2,Z25,AG31))),"")</f>
        <v>43563</v>
      </c>
      <c r="AH32" s="222">
        <f t="shared" ref="AH32:BA32" si="45">IFERROR(IF(AG32+1&gt;$BB32,"",AG32+1),"")</f>
        <v>43564</v>
      </c>
      <c r="AI32" s="222">
        <f t="shared" si="45"/>
        <v>43565</v>
      </c>
      <c r="AJ32" s="222">
        <f t="shared" si="45"/>
        <v>43566</v>
      </c>
      <c r="AK32" s="222">
        <f t="shared" si="45"/>
        <v>43567</v>
      </c>
      <c r="AL32" s="222">
        <f t="shared" si="45"/>
        <v>43568</v>
      </c>
      <c r="AM32" s="222">
        <f t="shared" si="45"/>
        <v>43569</v>
      </c>
      <c r="AN32" s="222">
        <f t="shared" si="45"/>
        <v>43570</v>
      </c>
      <c r="AO32" s="222">
        <f t="shared" si="45"/>
        <v>43571</v>
      </c>
      <c r="AP32" s="222">
        <f t="shared" si="45"/>
        <v>43572</v>
      </c>
      <c r="AQ32" s="222">
        <f t="shared" si="45"/>
        <v>43573</v>
      </c>
      <c r="AR32" s="222">
        <f t="shared" si="45"/>
        <v>43574</v>
      </c>
      <c r="AS32" s="222">
        <f t="shared" si="45"/>
        <v>43575</v>
      </c>
      <c r="AT32" s="222">
        <f t="shared" si="45"/>
        <v>43576</v>
      </c>
      <c r="AU32" s="222">
        <f t="shared" si="45"/>
        <v>43577</v>
      </c>
      <c r="AV32" s="222">
        <f t="shared" si="45"/>
        <v>43578</v>
      </c>
      <c r="AW32" s="222">
        <f t="shared" si="45"/>
        <v>43579</v>
      </c>
      <c r="AX32" s="222">
        <f t="shared" si="45"/>
        <v>43580</v>
      </c>
      <c r="AY32" s="222">
        <f t="shared" si="45"/>
        <v>43581</v>
      </c>
      <c r="AZ32" s="222">
        <f t="shared" si="45"/>
        <v>43582</v>
      </c>
      <c r="BA32" s="222">
        <f t="shared" si="45"/>
        <v>43583</v>
      </c>
      <c r="BB32" s="219">
        <f>IFERROR(IF(IF(Z32=①工事概要!$E$12,①工事概要!$E$12,IF(WEEKDAY(Z32)=1,Z39,BB33))&gt;①工事概要!$E$12,①工事概要!$E$12,IF(Z32=①工事概要!$E$12,①工事概要!$E$12,IF(WEEKDAY(Z32)=1,Z39,BB33))),"")</f>
        <v>43583</v>
      </c>
      <c r="BE32" s="53"/>
      <c r="BF32" s="53"/>
      <c r="BG32" s="53" t="str">
        <f>IFERROR(VLOOKUP(B32,①工事概要!$C$11:$D$12,2,FALSE),"")</f>
        <v/>
      </c>
      <c r="BH32" s="53" t="str">
        <f>IFERROR(VLOOKUP(B32,①工事概要!$C$16:$D$21,2,FALSE),"")</f>
        <v/>
      </c>
      <c r="BI32" s="53" t="str">
        <f>IFERROR(VLOOKUP(B32,①工事概要!$C$22:$D$24,2,FALSE),"")</f>
        <v/>
      </c>
      <c r="BJ32" s="53" t="str">
        <f>IF(B32&gt;①工事概要!$C$26,"",IF(B32&gt;=①工事概要!$C$25,$BJ$13,""))</f>
        <v/>
      </c>
      <c r="BK32" s="53" t="str">
        <f>IF(B32&gt;①工事概要!$C$28,"",IF(B32&gt;=①工事概要!$C$27,$BK$13,""))</f>
        <v/>
      </c>
      <c r="BL32" s="53" t="str">
        <f>IF(B32&gt;①工事概要!$C$30,"",IF(B32&gt;=①工事概要!$C$29,$BL$13,""))</f>
        <v/>
      </c>
      <c r="BM32" s="53" t="str">
        <f>IF(B32&gt;①工事概要!$C$32,"",IF(B32&gt;=①工事概要!$C$31,$BM$13,""))</f>
        <v/>
      </c>
      <c r="BN32" s="53" t="str">
        <f>IF(B32&gt;①工事概要!$C$34,"",IF(B32&gt;=①工事概要!$C$33,$BN$13,""))</f>
        <v/>
      </c>
      <c r="BO32" s="53" t="str">
        <f>IF(B32&gt;①工事概要!$C$36,"",IF(B32&gt;=①工事概要!$C$35,$BO$13,""))</f>
        <v/>
      </c>
      <c r="BP32" s="53" t="str">
        <f>IF(B32&gt;①工事概要!$C$38,"",IF(B32&gt;=①工事概要!$C$37,$BP$13,""))</f>
        <v/>
      </c>
      <c r="BQ32" s="53" t="str">
        <f>IF(B32&gt;①工事概要!$C$40,"",IF(B32&gt;=①工事概要!$C$39,$BQ$13,""))</f>
        <v/>
      </c>
      <c r="BR32" s="53" t="str">
        <f>IF(B32&gt;①工事概要!$C$42,"",IF(B32&gt;=①工事概要!$C$41,$BR$13,""))</f>
        <v/>
      </c>
      <c r="BS32" s="53" t="str">
        <f>IF(B32&gt;①工事概要!$C$44,"",IF(B32&gt;=①工事概要!$C$43,$BS$13,""))</f>
        <v/>
      </c>
      <c r="BT32" s="53" t="str">
        <f>IF(B32&gt;①工事概要!$C$46,"",IF(B32&gt;=①工事概要!$C$45,$BT$13,""))</f>
        <v/>
      </c>
      <c r="BU32" s="53" t="str">
        <f>IF(B32&gt;①工事概要!$C$48,"",IF(B32&gt;=①工事概要!$C$47,$BU$13,""))</f>
        <v/>
      </c>
      <c r="BV32" s="53" t="str">
        <f>IF(B32&gt;①工事概要!$C$50,"",IF(B32&gt;=①工事概要!$C$49,$BV$13,""))</f>
        <v/>
      </c>
      <c r="BW32" s="53" t="str">
        <f>IF(B32&gt;①工事概要!$C$52,"",IF(B32&gt;=①工事概要!$C$51,$BW$13,""))</f>
        <v/>
      </c>
      <c r="BX32" s="53" t="str">
        <f>IF(B32&gt;①工事概要!$C$54,"",IF(B32&gt;=①工事概要!$C$53,$BX$13,""))</f>
        <v/>
      </c>
      <c r="BY32" s="53" t="str">
        <f>IF(B32&gt;①工事概要!$C$56,"",IF(B32&gt;=①工事概要!$C$55,$BY$13,""))</f>
        <v/>
      </c>
      <c r="BZ32" s="53" t="str">
        <f>IF(B32&gt;①工事概要!$C$58,"",IF(B32&gt;=①工事概要!$C$57,$BZ$13,""))</f>
        <v/>
      </c>
      <c r="CA32" s="53" t="str">
        <f>IF(B32&gt;①工事概要!$C$60,"",IF(B32&gt;=①工事概要!$C$59,$CA$13,""))</f>
        <v/>
      </c>
      <c r="CB32" s="53" t="str">
        <f>IF(B32&gt;①工事概要!$C$62,"",IF(B32&gt;=①工事概要!$C$61,$CB$13,""))</f>
        <v/>
      </c>
      <c r="CC32" s="53" t="str">
        <f>IF(B32&gt;①工事概要!$C$64,"",IF(B32&gt;=①工事概要!$C$63,$CC$13,""))</f>
        <v/>
      </c>
      <c r="CD32" s="53" t="str">
        <f>IF(B32&gt;①工事概要!$C$66,"",IF(B32&gt;=①工事概要!$C$65,$CD$13,""))</f>
        <v/>
      </c>
      <c r="CE32" s="50" t="str">
        <f t="shared" si="29"/>
        <v/>
      </c>
      <c r="CF32" s="50" t="str">
        <f t="shared" si="14"/>
        <v xml:space="preserve"> </v>
      </c>
    </row>
    <row r="33" spans="1:84" ht="39" customHeight="1" thickTop="1" thickBot="1" x14ac:dyDescent="0.2">
      <c r="A33" s="81" t="str">
        <f t="shared" si="0"/>
        <v>対象期間</v>
      </c>
      <c r="B33" s="180">
        <f>IFERROR(IF(B32=①工事概要!$E$12+IF(WEEKDAY(①工事概要!$E$12)=1,①工事概要!$E$12,(8-WEEKDAY(①工事概要!$E$12))),"-",IF(B32="-","-",B32+1)),"-")</f>
        <v>43574</v>
      </c>
      <c r="C33" s="89">
        <f t="shared" si="15"/>
        <v>6</v>
      </c>
      <c r="D33" s="199" t="str">
        <f t="shared" si="16"/>
        <v>〇</v>
      </c>
      <c r="E33" s="200" t="str">
        <f t="shared" si="17"/>
        <v xml:space="preserve"> </v>
      </c>
      <c r="F33" s="201" t="s">
        <v>60</v>
      </c>
      <c r="G33" s="202"/>
      <c r="H33" s="203"/>
      <c r="I33" s="204"/>
      <c r="J33" s="187" t="str">
        <f t="shared" si="18"/>
        <v/>
      </c>
      <c r="K33" s="190">
        <f t="shared" si="1"/>
        <v>19</v>
      </c>
      <c r="L33" s="190" t="str">
        <f t="shared" si="2"/>
        <v/>
      </c>
      <c r="M33" s="188" t="str">
        <f t="shared" si="19"/>
        <v/>
      </c>
      <c r="N33" s="87" t="str">
        <f t="shared" si="3"/>
        <v>↓</v>
      </c>
      <c r="O33" s="108"/>
      <c r="P33" s="156" t="str">
        <f>IF(B33&lt;①工事概要!$E$11,"",IF(B33&gt;①工事概要!$E$12,"",IF(LEN(CE33)=0,"○","")))</f>
        <v>○</v>
      </c>
      <c r="Q33" s="162">
        <f t="shared" si="20"/>
        <v>0</v>
      </c>
      <c r="R33" s="93">
        <f t="shared" si="4"/>
        <v>19</v>
      </c>
      <c r="S33" s="156" t="str">
        <f t="shared" si="5"/>
        <v/>
      </c>
      <c r="T33" s="162">
        <f t="shared" si="6"/>
        <v>0</v>
      </c>
      <c r="U33" s="100">
        <f t="shared" si="21"/>
        <v>4</v>
      </c>
      <c r="V33" s="93">
        <f t="shared" si="7"/>
        <v>0</v>
      </c>
      <c r="W33" s="169">
        <f t="shared" si="22"/>
        <v>0</v>
      </c>
      <c r="X33" s="80" t="str">
        <f t="shared" si="23"/>
        <v/>
      </c>
      <c r="Y33" s="80" t="str">
        <f t="shared" si="24"/>
        <v/>
      </c>
      <c r="Z33" s="80">
        <f t="shared" si="8"/>
        <v>43574</v>
      </c>
      <c r="AA33" s="80" t="str">
        <f t="shared" si="9"/>
        <v/>
      </c>
      <c r="AB33" s="80" t="str">
        <f t="shared" si="10"/>
        <v>OK（振替済み）</v>
      </c>
      <c r="AC33" s="154">
        <f t="shared" si="11"/>
        <v>0</v>
      </c>
      <c r="AD33" s="154" t="str">
        <f t="shared" si="25"/>
        <v/>
      </c>
      <c r="AE33" s="106">
        <f t="shared" si="26"/>
        <v>3</v>
      </c>
      <c r="AF33" s="106">
        <f t="shared" si="12"/>
        <v>0</v>
      </c>
      <c r="AG33" s="218">
        <f>IFERROR(IF(AE33=1,①工事概要!$E$11,IF(AE33=2,①工事概要!$E$11,IF(WEEKDAY(Z33)=2,Z26,AG32))),"")</f>
        <v>43563</v>
      </c>
      <c r="AH33" s="222">
        <f t="shared" ref="AH33:BA33" si="46">IFERROR(IF(AG33+1&gt;$BB33,"",AG33+1),"")</f>
        <v>43564</v>
      </c>
      <c r="AI33" s="222">
        <f t="shared" si="46"/>
        <v>43565</v>
      </c>
      <c r="AJ33" s="222">
        <f t="shared" si="46"/>
        <v>43566</v>
      </c>
      <c r="AK33" s="222">
        <f t="shared" si="46"/>
        <v>43567</v>
      </c>
      <c r="AL33" s="222">
        <f t="shared" si="46"/>
        <v>43568</v>
      </c>
      <c r="AM33" s="222">
        <f t="shared" si="46"/>
        <v>43569</v>
      </c>
      <c r="AN33" s="222">
        <f t="shared" si="46"/>
        <v>43570</v>
      </c>
      <c r="AO33" s="222">
        <f t="shared" si="46"/>
        <v>43571</v>
      </c>
      <c r="AP33" s="222">
        <f t="shared" si="46"/>
        <v>43572</v>
      </c>
      <c r="AQ33" s="222">
        <f t="shared" si="46"/>
        <v>43573</v>
      </c>
      <c r="AR33" s="222">
        <f t="shared" si="46"/>
        <v>43574</v>
      </c>
      <c r="AS33" s="222">
        <f t="shared" si="46"/>
        <v>43575</v>
      </c>
      <c r="AT33" s="222">
        <f t="shared" si="46"/>
        <v>43576</v>
      </c>
      <c r="AU33" s="222">
        <f t="shared" si="46"/>
        <v>43577</v>
      </c>
      <c r="AV33" s="222">
        <f t="shared" si="46"/>
        <v>43578</v>
      </c>
      <c r="AW33" s="222">
        <f t="shared" si="46"/>
        <v>43579</v>
      </c>
      <c r="AX33" s="222">
        <f t="shared" si="46"/>
        <v>43580</v>
      </c>
      <c r="AY33" s="222">
        <f t="shared" si="46"/>
        <v>43581</v>
      </c>
      <c r="AZ33" s="222">
        <f t="shared" si="46"/>
        <v>43582</v>
      </c>
      <c r="BA33" s="222">
        <f t="shared" si="46"/>
        <v>43583</v>
      </c>
      <c r="BB33" s="219">
        <f>IFERROR(IF(IF(Z33=①工事概要!$E$12,①工事概要!$E$12,IF(WEEKDAY(Z33)=1,Z40,BB34))&gt;①工事概要!$E$12,①工事概要!$E$12,IF(Z33=①工事概要!$E$12,①工事概要!$E$12,IF(WEEKDAY(Z33)=1,Z40,BB34))),"")</f>
        <v>43583</v>
      </c>
      <c r="BE33" s="53"/>
      <c r="BF33" s="53"/>
      <c r="BG33" s="53" t="str">
        <f>IFERROR(VLOOKUP(B33,①工事概要!$C$11:$D$12,2,FALSE),"")</f>
        <v/>
      </c>
      <c r="BH33" s="53" t="str">
        <f>IFERROR(VLOOKUP(B33,①工事概要!$C$16:$D$21,2,FALSE),"")</f>
        <v/>
      </c>
      <c r="BI33" s="53" t="str">
        <f>IFERROR(VLOOKUP(B33,①工事概要!$C$22:$D$24,2,FALSE),"")</f>
        <v/>
      </c>
      <c r="BJ33" s="53" t="str">
        <f>IF(B33&gt;①工事概要!$C$26,"",IF(B33&gt;=①工事概要!$C$25,$BJ$13,""))</f>
        <v/>
      </c>
      <c r="BK33" s="53" t="str">
        <f>IF(B33&gt;①工事概要!$C$28,"",IF(B33&gt;=①工事概要!$C$27,$BK$13,""))</f>
        <v/>
      </c>
      <c r="BL33" s="53" t="str">
        <f>IF(B33&gt;①工事概要!$C$30,"",IF(B33&gt;=①工事概要!$C$29,$BL$13,""))</f>
        <v/>
      </c>
      <c r="BM33" s="53" t="str">
        <f>IF(B33&gt;①工事概要!$C$32,"",IF(B33&gt;=①工事概要!$C$31,$BM$13,""))</f>
        <v/>
      </c>
      <c r="BN33" s="53" t="str">
        <f>IF(B33&gt;①工事概要!$C$34,"",IF(B33&gt;=①工事概要!$C$33,$BN$13,""))</f>
        <v/>
      </c>
      <c r="BO33" s="53" t="str">
        <f>IF(B33&gt;①工事概要!$C$36,"",IF(B33&gt;=①工事概要!$C$35,$BO$13,""))</f>
        <v/>
      </c>
      <c r="BP33" s="53" t="str">
        <f>IF(B33&gt;①工事概要!$C$38,"",IF(B33&gt;=①工事概要!$C$37,$BP$13,""))</f>
        <v/>
      </c>
      <c r="BQ33" s="53" t="str">
        <f>IF(B33&gt;①工事概要!$C$40,"",IF(B33&gt;=①工事概要!$C$39,$BQ$13,""))</f>
        <v/>
      </c>
      <c r="BR33" s="53" t="str">
        <f>IF(B33&gt;①工事概要!$C$42,"",IF(B33&gt;=①工事概要!$C$41,$BR$13,""))</f>
        <v/>
      </c>
      <c r="BS33" s="53" t="str">
        <f>IF(B33&gt;①工事概要!$C$44,"",IF(B33&gt;=①工事概要!$C$43,$BS$13,""))</f>
        <v/>
      </c>
      <c r="BT33" s="53" t="str">
        <f>IF(B33&gt;①工事概要!$C$46,"",IF(B33&gt;=①工事概要!$C$45,$BT$13,""))</f>
        <v/>
      </c>
      <c r="BU33" s="53" t="str">
        <f>IF(B33&gt;①工事概要!$C$48,"",IF(B33&gt;=①工事概要!$C$47,$BU$13,""))</f>
        <v/>
      </c>
      <c r="BV33" s="53" t="str">
        <f>IF(B33&gt;①工事概要!$C$50,"",IF(B33&gt;=①工事概要!$C$49,$BV$13,""))</f>
        <v/>
      </c>
      <c r="BW33" s="53" t="str">
        <f>IF(B33&gt;①工事概要!$C$52,"",IF(B33&gt;=①工事概要!$C$51,$BW$13,""))</f>
        <v/>
      </c>
      <c r="BX33" s="53" t="str">
        <f>IF(B33&gt;①工事概要!$C$54,"",IF(B33&gt;=①工事概要!$C$53,$BX$13,""))</f>
        <v/>
      </c>
      <c r="BY33" s="53" t="str">
        <f>IF(B33&gt;①工事概要!$C$56,"",IF(B33&gt;=①工事概要!$C$55,$BY$13,""))</f>
        <v/>
      </c>
      <c r="BZ33" s="53" t="str">
        <f>IF(B33&gt;①工事概要!$C$58,"",IF(B33&gt;=①工事概要!$C$57,$BZ$13,""))</f>
        <v/>
      </c>
      <c r="CA33" s="53" t="str">
        <f>IF(B33&gt;①工事概要!$C$60,"",IF(B33&gt;=①工事概要!$C$59,$CA$13,""))</f>
        <v/>
      </c>
      <c r="CB33" s="53" t="str">
        <f>IF(B33&gt;①工事概要!$C$62,"",IF(B33&gt;=①工事概要!$C$61,$CB$13,""))</f>
        <v/>
      </c>
      <c r="CC33" s="53" t="str">
        <f>IF(B33&gt;①工事概要!$C$64,"",IF(B33&gt;=①工事概要!$C$63,$CC$13,""))</f>
        <v/>
      </c>
      <c r="CD33" s="53" t="str">
        <f>IF(B33&gt;①工事概要!$C$66,"",IF(B33&gt;=①工事概要!$C$65,$CD$13,""))</f>
        <v/>
      </c>
      <c r="CE33" s="50" t="str">
        <f t="shared" si="29"/>
        <v/>
      </c>
      <c r="CF33" s="50" t="str">
        <f t="shared" si="14"/>
        <v xml:space="preserve"> </v>
      </c>
    </row>
    <row r="34" spans="1:84" ht="39" customHeight="1" thickTop="1" thickBot="1" x14ac:dyDescent="0.2">
      <c r="A34" s="81" t="str">
        <f t="shared" si="0"/>
        <v>対象期間</v>
      </c>
      <c r="B34" s="180">
        <f>IFERROR(IF(B33=①工事概要!$E$12+IF(WEEKDAY(①工事概要!$E$12)=1,①工事概要!$E$12,(8-WEEKDAY(①工事概要!$E$12))),"-",IF(B33="-","-",B33+1)),"-")</f>
        <v>43575</v>
      </c>
      <c r="C34" s="89">
        <f t="shared" si="15"/>
        <v>7</v>
      </c>
      <c r="D34" s="199" t="str">
        <f t="shared" si="16"/>
        <v>〇</v>
      </c>
      <c r="E34" s="200" t="str">
        <f t="shared" si="17"/>
        <v xml:space="preserve"> </v>
      </c>
      <c r="F34" s="201" t="s">
        <v>61</v>
      </c>
      <c r="G34" s="202"/>
      <c r="H34" s="203"/>
      <c r="I34" s="204"/>
      <c r="J34" s="187" t="str">
        <f t="shared" si="18"/>
        <v/>
      </c>
      <c r="K34" s="190">
        <f t="shared" si="1"/>
        <v>20</v>
      </c>
      <c r="L34" s="190" t="str">
        <f t="shared" si="2"/>
        <v/>
      </c>
      <c r="M34" s="188" t="str">
        <f t="shared" si="19"/>
        <v/>
      </c>
      <c r="N34" s="87" t="str">
        <f t="shared" si="3"/>
        <v>↓</v>
      </c>
      <c r="O34" s="108"/>
      <c r="P34" s="156" t="str">
        <f>IF(B34&lt;①工事概要!$E$11,"",IF(B34&gt;①工事概要!$E$12,"",IF(LEN(CE34)=0,"○","")))</f>
        <v>○</v>
      </c>
      <c r="Q34" s="162">
        <f t="shared" si="20"/>
        <v>0</v>
      </c>
      <c r="R34" s="93">
        <f t="shared" si="4"/>
        <v>20</v>
      </c>
      <c r="S34" s="156" t="str">
        <f t="shared" si="5"/>
        <v>〇</v>
      </c>
      <c r="T34" s="162">
        <f t="shared" si="6"/>
        <v>0</v>
      </c>
      <c r="U34" s="100">
        <f t="shared" si="21"/>
        <v>5</v>
      </c>
      <c r="V34" s="93">
        <f t="shared" si="7"/>
        <v>0</v>
      </c>
      <c r="W34" s="169">
        <f t="shared" si="22"/>
        <v>0</v>
      </c>
      <c r="X34" s="80" t="str">
        <f t="shared" si="23"/>
        <v/>
      </c>
      <c r="Y34" s="80" t="str">
        <f t="shared" si="24"/>
        <v/>
      </c>
      <c r="Z34" s="80">
        <f t="shared" si="8"/>
        <v>43575</v>
      </c>
      <c r="AA34" s="80" t="str">
        <f t="shared" si="9"/>
        <v/>
      </c>
      <c r="AB34" s="80" t="str">
        <f t="shared" si="10"/>
        <v>OK（振替済み）</v>
      </c>
      <c r="AC34" s="154">
        <f t="shared" si="11"/>
        <v>0</v>
      </c>
      <c r="AD34" s="154" t="str">
        <f t="shared" si="25"/>
        <v/>
      </c>
      <c r="AE34" s="106">
        <f t="shared" si="26"/>
        <v>3</v>
      </c>
      <c r="AF34" s="106">
        <f t="shared" si="12"/>
        <v>0</v>
      </c>
      <c r="AG34" s="218">
        <f>IFERROR(IF(AE34=1,①工事概要!$E$11,IF(AE34=2,①工事概要!$E$11,IF(WEEKDAY(Z34)=2,Z27,AG33))),"")</f>
        <v>43563</v>
      </c>
      <c r="AH34" s="222">
        <f t="shared" ref="AH34:BA34" si="47">IFERROR(IF(AG34+1&gt;$BB34,"",AG34+1),"")</f>
        <v>43564</v>
      </c>
      <c r="AI34" s="222">
        <f t="shared" si="47"/>
        <v>43565</v>
      </c>
      <c r="AJ34" s="222">
        <f t="shared" si="47"/>
        <v>43566</v>
      </c>
      <c r="AK34" s="222">
        <f t="shared" si="47"/>
        <v>43567</v>
      </c>
      <c r="AL34" s="222">
        <f t="shared" si="47"/>
        <v>43568</v>
      </c>
      <c r="AM34" s="222">
        <f t="shared" si="47"/>
        <v>43569</v>
      </c>
      <c r="AN34" s="222">
        <f t="shared" si="47"/>
        <v>43570</v>
      </c>
      <c r="AO34" s="222">
        <f t="shared" si="47"/>
        <v>43571</v>
      </c>
      <c r="AP34" s="222">
        <f t="shared" si="47"/>
        <v>43572</v>
      </c>
      <c r="AQ34" s="222">
        <f t="shared" si="47"/>
        <v>43573</v>
      </c>
      <c r="AR34" s="222">
        <f t="shared" si="47"/>
        <v>43574</v>
      </c>
      <c r="AS34" s="222">
        <f t="shared" si="47"/>
        <v>43575</v>
      </c>
      <c r="AT34" s="222">
        <f t="shared" si="47"/>
        <v>43576</v>
      </c>
      <c r="AU34" s="222">
        <f t="shared" si="47"/>
        <v>43577</v>
      </c>
      <c r="AV34" s="222">
        <f t="shared" si="47"/>
        <v>43578</v>
      </c>
      <c r="AW34" s="222">
        <f t="shared" si="47"/>
        <v>43579</v>
      </c>
      <c r="AX34" s="222">
        <f t="shared" si="47"/>
        <v>43580</v>
      </c>
      <c r="AY34" s="222">
        <f t="shared" si="47"/>
        <v>43581</v>
      </c>
      <c r="AZ34" s="222">
        <f t="shared" si="47"/>
        <v>43582</v>
      </c>
      <c r="BA34" s="222">
        <f t="shared" si="47"/>
        <v>43583</v>
      </c>
      <c r="BB34" s="219">
        <f>IFERROR(IF(IF(Z34=①工事概要!$E$12,①工事概要!$E$12,IF(WEEKDAY(Z34)=1,Z41,BB35))&gt;①工事概要!$E$12,①工事概要!$E$12,IF(Z34=①工事概要!$E$12,①工事概要!$E$12,IF(WEEKDAY(Z34)=1,Z41,BB35))),"")</f>
        <v>43583</v>
      </c>
      <c r="BE34" s="53"/>
      <c r="BF34" s="53"/>
      <c r="BG34" s="53" t="str">
        <f>IFERROR(VLOOKUP(B34,①工事概要!$C$11:$D$12,2,FALSE),"")</f>
        <v/>
      </c>
      <c r="BH34" s="53" t="str">
        <f>IFERROR(VLOOKUP(B34,①工事概要!$C$16:$D$21,2,FALSE),"")</f>
        <v/>
      </c>
      <c r="BI34" s="53" t="str">
        <f>IFERROR(VLOOKUP(B34,①工事概要!$C$22:$D$24,2,FALSE),"")</f>
        <v/>
      </c>
      <c r="BJ34" s="53" t="str">
        <f>IF(B34&gt;①工事概要!$C$26,"",IF(B34&gt;=①工事概要!$C$25,$BJ$13,""))</f>
        <v/>
      </c>
      <c r="BK34" s="53" t="str">
        <f>IF(B34&gt;①工事概要!$C$28,"",IF(B34&gt;=①工事概要!$C$27,$BK$13,""))</f>
        <v/>
      </c>
      <c r="BL34" s="53" t="str">
        <f>IF(B34&gt;①工事概要!$C$30,"",IF(B34&gt;=①工事概要!$C$29,$BL$13,""))</f>
        <v/>
      </c>
      <c r="BM34" s="53" t="str">
        <f>IF(B34&gt;①工事概要!$C$32,"",IF(B34&gt;=①工事概要!$C$31,$BM$13,""))</f>
        <v/>
      </c>
      <c r="BN34" s="53" t="str">
        <f>IF(B34&gt;①工事概要!$C$34,"",IF(B34&gt;=①工事概要!$C$33,$BN$13,""))</f>
        <v/>
      </c>
      <c r="BO34" s="53" t="str">
        <f>IF(B34&gt;①工事概要!$C$36,"",IF(B34&gt;=①工事概要!$C$35,$BO$13,""))</f>
        <v/>
      </c>
      <c r="BP34" s="53" t="str">
        <f>IF(B34&gt;①工事概要!$C$38,"",IF(B34&gt;=①工事概要!$C$37,$BP$13,""))</f>
        <v/>
      </c>
      <c r="BQ34" s="53" t="str">
        <f>IF(B34&gt;①工事概要!$C$40,"",IF(B34&gt;=①工事概要!$C$39,$BQ$13,""))</f>
        <v/>
      </c>
      <c r="BR34" s="53" t="str">
        <f>IF(B34&gt;①工事概要!$C$42,"",IF(B34&gt;=①工事概要!$C$41,$BR$13,""))</f>
        <v/>
      </c>
      <c r="BS34" s="53" t="str">
        <f>IF(B34&gt;①工事概要!$C$44,"",IF(B34&gt;=①工事概要!$C$43,$BS$13,""))</f>
        <v/>
      </c>
      <c r="BT34" s="53" t="str">
        <f>IF(B34&gt;①工事概要!$C$46,"",IF(B34&gt;=①工事概要!$C$45,$BT$13,""))</f>
        <v/>
      </c>
      <c r="BU34" s="53" t="str">
        <f>IF(B34&gt;①工事概要!$C$48,"",IF(B34&gt;=①工事概要!$C$47,$BU$13,""))</f>
        <v/>
      </c>
      <c r="BV34" s="53" t="str">
        <f>IF(B34&gt;①工事概要!$C$50,"",IF(B34&gt;=①工事概要!$C$49,$BV$13,""))</f>
        <v/>
      </c>
      <c r="BW34" s="53" t="str">
        <f>IF(B34&gt;①工事概要!$C$52,"",IF(B34&gt;=①工事概要!$C$51,$BW$13,""))</f>
        <v/>
      </c>
      <c r="BX34" s="53" t="str">
        <f>IF(B34&gt;①工事概要!$C$54,"",IF(B34&gt;=①工事概要!$C$53,$BX$13,""))</f>
        <v/>
      </c>
      <c r="BY34" s="53" t="str">
        <f>IF(B34&gt;①工事概要!$C$56,"",IF(B34&gt;=①工事概要!$C$55,$BY$13,""))</f>
        <v/>
      </c>
      <c r="BZ34" s="53" t="str">
        <f>IF(B34&gt;①工事概要!$C$58,"",IF(B34&gt;=①工事概要!$C$57,$BZ$13,""))</f>
        <v/>
      </c>
      <c r="CA34" s="53" t="str">
        <f>IF(B34&gt;①工事概要!$C$60,"",IF(B34&gt;=①工事概要!$C$59,$CA$13,""))</f>
        <v/>
      </c>
      <c r="CB34" s="53" t="str">
        <f>IF(B34&gt;①工事概要!$C$62,"",IF(B34&gt;=①工事概要!$C$61,$CB$13,""))</f>
        <v/>
      </c>
      <c r="CC34" s="53" t="str">
        <f>IF(B34&gt;①工事概要!$C$64,"",IF(B34&gt;=①工事概要!$C$63,$CC$13,""))</f>
        <v/>
      </c>
      <c r="CD34" s="53" t="str">
        <f>IF(B34&gt;①工事概要!$C$66,"",IF(B34&gt;=①工事概要!$C$65,$CD$13,""))</f>
        <v/>
      </c>
      <c r="CE34" s="50" t="str">
        <f t="shared" si="29"/>
        <v/>
      </c>
      <c r="CF34" s="50" t="str">
        <f t="shared" si="14"/>
        <v xml:space="preserve"> </v>
      </c>
    </row>
    <row r="35" spans="1:84" ht="39" customHeight="1" thickTop="1" thickBot="1" x14ac:dyDescent="0.2">
      <c r="A35" s="81" t="str">
        <f t="shared" si="0"/>
        <v>対象期間</v>
      </c>
      <c r="B35" s="180">
        <f>IFERROR(IF(B34=①工事概要!$E$12+IF(WEEKDAY(①工事概要!$E$12)=1,①工事概要!$E$12,(8-WEEKDAY(①工事概要!$E$12))),"-",IF(B34="-","-",B34+1)),"-")</f>
        <v>43576</v>
      </c>
      <c r="C35" s="89">
        <f t="shared" si="15"/>
        <v>1</v>
      </c>
      <c r="D35" s="199" t="str">
        <f t="shared" si="16"/>
        <v>〇</v>
      </c>
      <c r="E35" s="200" t="str">
        <f t="shared" si="17"/>
        <v xml:space="preserve"> </v>
      </c>
      <c r="F35" s="201" t="s">
        <v>61</v>
      </c>
      <c r="G35" s="202"/>
      <c r="H35" s="203"/>
      <c r="I35" s="204"/>
      <c r="J35" s="187" t="str">
        <f t="shared" si="18"/>
        <v/>
      </c>
      <c r="K35" s="190">
        <f t="shared" si="1"/>
        <v>21</v>
      </c>
      <c r="L35" s="190" t="str">
        <f t="shared" si="2"/>
        <v/>
      </c>
      <c r="M35" s="188" t="str">
        <f t="shared" si="19"/>
        <v/>
      </c>
      <c r="N35" s="87" t="str">
        <f t="shared" si="3"/>
        <v>週の終わり</v>
      </c>
      <c r="O35" s="108"/>
      <c r="P35" s="156" t="str">
        <f>IF(B35&lt;①工事概要!$E$11,"",IF(B35&gt;①工事概要!$E$12,"",IF(LEN(CE35)=0,"○","")))</f>
        <v>○</v>
      </c>
      <c r="Q35" s="162">
        <f t="shared" si="20"/>
        <v>0</v>
      </c>
      <c r="R35" s="93">
        <f t="shared" si="4"/>
        <v>21</v>
      </c>
      <c r="S35" s="156" t="str">
        <f t="shared" si="5"/>
        <v>〇</v>
      </c>
      <c r="T35" s="162">
        <f t="shared" si="6"/>
        <v>0</v>
      </c>
      <c r="U35" s="100">
        <f t="shared" si="21"/>
        <v>6</v>
      </c>
      <c r="V35" s="93">
        <f t="shared" si="7"/>
        <v>0</v>
      </c>
      <c r="W35" s="169">
        <f t="shared" si="22"/>
        <v>0</v>
      </c>
      <c r="X35" s="80" t="str">
        <f t="shared" si="23"/>
        <v/>
      </c>
      <c r="Y35" s="80" t="str">
        <f t="shared" si="24"/>
        <v/>
      </c>
      <c r="Z35" s="80">
        <f t="shared" si="8"/>
        <v>43576</v>
      </c>
      <c r="AA35" s="80" t="str">
        <f t="shared" si="9"/>
        <v/>
      </c>
      <c r="AB35" s="80" t="str">
        <f t="shared" si="10"/>
        <v>OK（振替済み）</v>
      </c>
      <c r="AC35" s="154">
        <f t="shared" si="11"/>
        <v>0</v>
      </c>
      <c r="AD35" s="154" t="str">
        <f t="shared" si="25"/>
        <v/>
      </c>
      <c r="AE35" s="106">
        <f t="shared" si="26"/>
        <v>3</v>
      </c>
      <c r="AF35" s="106">
        <f t="shared" si="12"/>
        <v>0</v>
      </c>
      <c r="AG35" s="223">
        <f>IFERROR(IF(AE35=1,①工事概要!$E$11,IF(AE35=2,①工事概要!$E$11,IF(WEEKDAY(Z35)=2,Z28,AG34))),"")</f>
        <v>43563</v>
      </c>
      <c r="AH35" s="224">
        <f t="shared" ref="AH35:BA35" si="48">IFERROR(IF(AG35+1&gt;$BB35,"",AG35+1),"")</f>
        <v>43564</v>
      </c>
      <c r="AI35" s="224">
        <f t="shared" si="48"/>
        <v>43565</v>
      </c>
      <c r="AJ35" s="224">
        <f t="shared" si="48"/>
        <v>43566</v>
      </c>
      <c r="AK35" s="224">
        <f t="shared" si="48"/>
        <v>43567</v>
      </c>
      <c r="AL35" s="224">
        <f t="shared" si="48"/>
        <v>43568</v>
      </c>
      <c r="AM35" s="224">
        <f t="shared" si="48"/>
        <v>43569</v>
      </c>
      <c r="AN35" s="224">
        <f t="shared" si="48"/>
        <v>43570</v>
      </c>
      <c r="AO35" s="224">
        <f t="shared" si="48"/>
        <v>43571</v>
      </c>
      <c r="AP35" s="224">
        <f t="shared" si="48"/>
        <v>43572</v>
      </c>
      <c r="AQ35" s="224">
        <f t="shared" si="48"/>
        <v>43573</v>
      </c>
      <c r="AR35" s="224">
        <f t="shared" si="48"/>
        <v>43574</v>
      </c>
      <c r="AS35" s="224">
        <f t="shared" si="48"/>
        <v>43575</v>
      </c>
      <c r="AT35" s="224">
        <f t="shared" si="48"/>
        <v>43576</v>
      </c>
      <c r="AU35" s="224">
        <f t="shared" si="48"/>
        <v>43577</v>
      </c>
      <c r="AV35" s="224">
        <f t="shared" si="48"/>
        <v>43578</v>
      </c>
      <c r="AW35" s="224">
        <f t="shared" si="48"/>
        <v>43579</v>
      </c>
      <c r="AX35" s="224">
        <f t="shared" si="48"/>
        <v>43580</v>
      </c>
      <c r="AY35" s="224">
        <f t="shared" si="48"/>
        <v>43581</v>
      </c>
      <c r="AZ35" s="224">
        <f t="shared" si="48"/>
        <v>43582</v>
      </c>
      <c r="BA35" s="224">
        <f t="shared" si="48"/>
        <v>43583</v>
      </c>
      <c r="BB35" s="225">
        <f>IFERROR(IF(IF(Z35=①工事概要!$E$12,①工事概要!$E$12,IF(WEEKDAY(Z35)=1,Z42,BB36))&gt;①工事概要!$E$12,①工事概要!$E$12,IF(Z35=①工事概要!$E$12,①工事概要!$E$12,IF(WEEKDAY(Z35)=1,Z42,BB36))),"")</f>
        <v>43583</v>
      </c>
      <c r="BE35" s="53"/>
      <c r="BF35" s="53"/>
      <c r="BG35" s="53" t="str">
        <f>IFERROR(VLOOKUP(B35,①工事概要!$C$11:$D$12,2,FALSE),"")</f>
        <v/>
      </c>
      <c r="BH35" s="53" t="str">
        <f>IFERROR(VLOOKUP(B35,①工事概要!$C$16:$D$21,2,FALSE),"")</f>
        <v/>
      </c>
      <c r="BI35" s="53" t="str">
        <f>IFERROR(VLOOKUP(B35,①工事概要!$C$22:$D$24,2,FALSE),"")</f>
        <v/>
      </c>
      <c r="BJ35" s="53" t="str">
        <f>IF(B35&gt;①工事概要!$C$26,"",IF(B35&gt;=①工事概要!$C$25,$BJ$13,""))</f>
        <v/>
      </c>
      <c r="BK35" s="53" t="str">
        <f>IF(B35&gt;①工事概要!$C$28,"",IF(B35&gt;=①工事概要!$C$27,$BK$13,""))</f>
        <v/>
      </c>
      <c r="BL35" s="53" t="str">
        <f>IF(B35&gt;①工事概要!$C$30,"",IF(B35&gt;=①工事概要!$C$29,$BL$13,""))</f>
        <v/>
      </c>
      <c r="BM35" s="53" t="str">
        <f>IF(B35&gt;①工事概要!$C$32,"",IF(B35&gt;=①工事概要!$C$31,$BM$13,""))</f>
        <v/>
      </c>
      <c r="BN35" s="53" t="str">
        <f>IF(B35&gt;①工事概要!$C$34,"",IF(B35&gt;=①工事概要!$C$33,$BN$13,""))</f>
        <v/>
      </c>
      <c r="BO35" s="53" t="str">
        <f>IF(B35&gt;①工事概要!$C$36,"",IF(B35&gt;=①工事概要!$C$35,$BO$13,""))</f>
        <v/>
      </c>
      <c r="BP35" s="53" t="str">
        <f>IF(B35&gt;①工事概要!$C$38,"",IF(B35&gt;=①工事概要!$C$37,$BP$13,""))</f>
        <v/>
      </c>
      <c r="BQ35" s="53" t="str">
        <f>IF(B35&gt;①工事概要!$C$40,"",IF(B35&gt;=①工事概要!$C$39,$BQ$13,""))</f>
        <v/>
      </c>
      <c r="BR35" s="53" t="str">
        <f>IF(B35&gt;①工事概要!$C$42,"",IF(B35&gt;=①工事概要!$C$41,$BR$13,""))</f>
        <v/>
      </c>
      <c r="BS35" s="53" t="str">
        <f>IF(B35&gt;①工事概要!$C$44,"",IF(B35&gt;=①工事概要!$C$43,$BS$13,""))</f>
        <v/>
      </c>
      <c r="BT35" s="53" t="str">
        <f>IF(B35&gt;①工事概要!$C$46,"",IF(B35&gt;=①工事概要!$C$45,$BT$13,""))</f>
        <v/>
      </c>
      <c r="BU35" s="53" t="str">
        <f>IF(B35&gt;①工事概要!$C$48,"",IF(B35&gt;=①工事概要!$C$47,$BU$13,""))</f>
        <v/>
      </c>
      <c r="BV35" s="53" t="str">
        <f>IF(B35&gt;①工事概要!$C$50,"",IF(B35&gt;=①工事概要!$C$49,$BV$13,""))</f>
        <v/>
      </c>
      <c r="BW35" s="53" t="str">
        <f>IF(B35&gt;①工事概要!$C$52,"",IF(B35&gt;=①工事概要!$C$51,$BW$13,""))</f>
        <v/>
      </c>
      <c r="BX35" s="53" t="str">
        <f>IF(B35&gt;①工事概要!$C$54,"",IF(B35&gt;=①工事概要!$C$53,$BX$13,""))</f>
        <v/>
      </c>
      <c r="BY35" s="53" t="str">
        <f>IF(B35&gt;①工事概要!$C$56,"",IF(B35&gt;=①工事概要!$C$55,$BY$13,""))</f>
        <v/>
      </c>
      <c r="BZ35" s="53" t="str">
        <f>IF(B35&gt;①工事概要!$C$58,"",IF(B35&gt;=①工事概要!$C$57,$BZ$13,""))</f>
        <v/>
      </c>
      <c r="CA35" s="53" t="str">
        <f>IF(B35&gt;①工事概要!$C$60,"",IF(B35&gt;=①工事概要!$C$59,$CA$13,""))</f>
        <v/>
      </c>
      <c r="CB35" s="53" t="str">
        <f>IF(B35&gt;①工事概要!$C$62,"",IF(B35&gt;=①工事概要!$C$61,$CB$13,""))</f>
        <v/>
      </c>
      <c r="CC35" s="53" t="str">
        <f>IF(B35&gt;①工事概要!$C$64,"",IF(B35&gt;=①工事概要!$C$63,$CC$13,""))</f>
        <v/>
      </c>
      <c r="CD35" s="53" t="str">
        <f>IF(B35&gt;①工事概要!$C$66,"",IF(B35&gt;=①工事概要!$C$65,$CD$13,""))</f>
        <v/>
      </c>
      <c r="CE35" s="50" t="str">
        <f t="shared" si="29"/>
        <v/>
      </c>
      <c r="CF35" s="50" t="str">
        <f t="shared" si="14"/>
        <v xml:space="preserve"> </v>
      </c>
    </row>
    <row r="36" spans="1:84" ht="39" customHeight="1" thickTop="1" thickBot="1" x14ac:dyDescent="0.2">
      <c r="A36" s="81" t="str">
        <f t="shared" si="0"/>
        <v>対象期間</v>
      </c>
      <c r="B36" s="180">
        <f>IFERROR(IF(B35=①工事概要!$E$12+IF(WEEKDAY(①工事概要!$E$12)=1,①工事概要!$E$12,(8-WEEKDAY(①工事概要!$E$12))),"-",IF(B35="-","-",B35+1)),"-")</f>
        <v>43577</v>
      </c>
      <c r="C36" s="89">
        <f t="shared" si="15"/>
        <v>2</v>
      </c>
      <c r="D36" s="199" t="str">
        <f t="shared" si="16"/>
        <v>〇</v>
      </c>
      <c r="E36" s="200" t="str">
        <f t="shared" si="17"/>
        <v xml:space="preserve"> </v>
      </c>
      <c r="F36" s="201" t="s">
        <v>60</v>
      </c>
      <c r="G36" s="202"/>
      <c r="H36" s="203"/>
      <c r="I36" s="204"/>
      <c r="J36" s="187" t="str">
        <f t="shared" si="18"/>
        <v/>
      </c>
      <c r="K36" s="190">
        <f t="shared" si="1"/>
        <v>22</v>
      </c>
      <c r="L36" s="190" t="str">
        <f t="shared" si="2"/>
        <v/>
      </c>
      <c r="M36" s="188" t="str">
        <f t="shared" si="19"/>
        <v/>
      </c>
      <c r="N36" s="87" t="str">
        <f t="shared" si="3"/>
        <v>週の始まり</v>
      </c>
      <c r="O36" s="108"/>
      <c r="P36" s="156" t="str">
        <f>IF(B36&lt;①工事概要!$E$11,"",IF(B36&gt;①工事概要!$E$12,"",IF(LEN(CE36)=0,"○","")))</f>
        <v>○</v>
      </c>
      <c r="Q36" s="162">
        <f t="shared" si="20"/>
        <v>0</v>
      </c>
      <c r="R36" s="93">
        <f t="shared" si="4"/>
        <v>22</v>
      </c>
      <c r="S36" s="156" t="str">
        <f t="shared" si="5"/>
        <v/>
      </c>
      <c r="T36" s="162">
        <f t="shared" si="6"/>
        <v>0</v>
      </c>
      <c r="U36" s="100">
        <f t="shared" si="21"/>
        <v>6</v>
      </c>
      <c r="V36" s="93">
        <f t="shared" si="7"/>
        <v>0</v>
      </c>
      <c r="W36" s="169">
        <f t="shared" si="22"/>
        <v>0</v>
      </c>
      <c r="X36" s="80" t="str">
        <f t="shared" si="23"/>
        <v/>
      </c>
      <c r="Y36" s="80" t="str">
        <f t="shared" si="24"/>
        <v/>
      </c>
      <c r="Z36" s="80">
        <f t="shared" si="8"/>
        <v>43577</v>
      </c>
      <c r="AA36" s="80" t="str">
        <f t="shared" si="9"/>
        <v/>
      </c>
      <c r="AB36" s="80" t="str">
        <f t="shared" si="10"/>
        <v>OK（振替済み）</v>
      </c>
      <c r="AC36" s="154">
        <f t="shared" si="11"/>
        <v>0</v>
      </c>
      <c r="AD36" s="154" t="str">
        <f t="shared" si="25"/>
        <v/>
      </c>
      <c r="AE36" s="106">
        <f t="shared" si="26"/>
        <v>4</v>
      </c>
      <c r="AF36" s="106">
        <f t="shared" si="12"/>
        <v>0</v>
      </c>
      <c r="AG36" s="216">
        <f>IFERROR(IF(AE36=1,①工事概要!$E$11,IF(AE36=2,①工事概要!$E$11,IF(WEEKDAY(Z36)=2,Z29,AG35))),"")</f>
        <v>43570</v>
      </c>
      <c r="AH36" s="221">
        <f t="shared" ref="AH36:BA36" si="49">IFERROR(IF(AG36+1&gt;$BB36,"",AG36+1),"")</f>
        <v>43571</v>
      </c>
      <c r="AI36" s="221">
        <f t="shared" si="49"/>
        <v>43572</v>
      </c>
      <c r="AJ36" s="221">
        <f t="shared" si="49"/>
        <v>43573</v>
      </c>
      <c r="AK36" s="221">
        <f t="shared" si="49"/>
        <v>43574</v>
      </c>
      <c r="AL36" s="221">
        <f t="shared" si="49"/>
        <v>43575</v>
      </c>
      <c r="AM36" s="221">
        <f t="shared" si="49"/>
        <v>43576</v>
      </c>
      <c r="AN36" s="221">
        <f t="shared" si="49"/>
        <v>43577</v>
      </c>
      <c r="AO36" s="221">
        <f t="shared" si="49"/>
        <v>43578</v>
      </c>
      <c r="AP36" s="221">
        <f t="shared" si="49"/>
        <v>43579</v>
      </c>
      <c r="AQ36" s="221">
        <f t="shared" si="49"/>
        <v>43580</v>
      </c>
      <c r="AR36" s="221">
        <f t="shared" si="49"/>
        <v>43581</v>
      </c>
      <c r="AS36" s="221">
        <f t="shared" si="49"/>
        <v>43582</v>
      </c>
      <c r="AT36" s="221">
        <f t="shared" si="49"/>
        <v>43583</v>
      </c>
      <c r="AU36" s="221">
        <f t="shared" si="49"/>
        <v>43584</v>
      </c>
      <c r="AV36" s="221">
        <f t="shared" si="49"/>
        <v>43585</v>
      </c>
      <c r="AW36" s="221">
        <f t="shared" si="49"/>
        <v>43586</v>
      </c>
      <c r="AX36" s="221">
        <f t="shared" si="49"/>
        <v>43587</v>
      </c>
      <c r="AY36" s="221">
        <f t="shared" si="49"/>
        <v>43588</v>
      </c>
      <c r="AZ36" s="221">
        <f t="shared" si="49"/>
        <v>43589</v>
      </c>
      <c r="BA36" s="221">
        <f t="shared" si="49"/>
        <v>43590</v>
      </c>
      <c r="BB36" s="217">
        <f>IFERROR(IF(IF(Z36=①工事概要!$E$12,①工事概要!$E$12,IF(WEEKDAY(Z36)=1,Z43,BB37))&gt;①工事概要!$E$12,①工事概要!$E$12,IF(Z36=①工事概要!$E$12,①工事概要!$E$12,IF(WEEKDAY(Z36)=1,Z43,BB37))),"")</f>
        <v>43590</v>
      </c>
      <c r="BE36" s="53"/>
      <c r="BF36" s="53"/>
      <c r="BG36" s="53" t="str">
        <f>IFERROR(VLOOKUP(B36,①工事概要!$C$11:$D$12,2,FALSE),"")</f>
        <v/>
      </c>
      <c r="BH36" s="53" t="str">
        <f>IFERROR(VLOOKUP(B36,①工事概要!$C$16:$D$21,2,FALSE),"")</f>
        <v/>
      </c>
      <c r="BI36" s="53" t="str">
        <f>IFERROR(VLOOKUP(B36,①工事概要!$C$22:$D$24,2,FALSE),"")</f>
        <v/>
      </c>
      <c r="BJ36" s="53" t="str">
        <f>IF(B36&gt;①工事概要!$C$26,"",IF(B36&gt;=①工事概要!$C$25,$BJ$13,""))</f>
        <v/>
      </c>
      <c r="BK36" s="53" t="str">
        <f>IF(B36&gt;①工事概要!$C$28,"",IF(B36&gt;=①工事概要!$C$27,$BK$13,""))</f>
        <v/>
      </c>
      <c r="BL36" s="53" t="str">
        <f>IF(B36&gt;①工事概要!$C$30,"",IF(B36&gt;=①工事概要!$C$29,$BL$13,""))</f>
        <v/>
      </c>
      <c r="BM36" s="53" t="str">
        <f>IF(B36&gt;①工事概要!$C$32,"",IF(B36&gt;=①工事概要!$C$31,$BM$13,""))</f>
        <v/>
      </c>
      <c r="BN36" s="53" t="str">
        <f>IF(B36&gt;①工事概要!$C$34,"",IF(B36&gt;=①工事概要!$C$33,$BN$13,""))</f>
        <v/>
      </c>
      <c r="BO36" s="53" t="str">
        <f>IF(B36&gt;①工事概要!$C$36,"",IF(B36&gt;=①工事概要!$C$35,$BO$13,""))</f>
        <v/>
      </c>
      <c r="BP36" s="53" t="str">
        <f>IF(B36&gt;①工事概要!$C$38,"",IF(B36&gt;=①工事概要!$C$37,$BP$13,""))</f>
        <v/>
      </c>
      <c r="BQ36" s="53" t="str">
        <f>IF(B36&gt;①工事概要!$C$40,"",IF(B36&gt;=①工事概要!$C$39,$BQ$13,""))</f>
        <v/>
      </c>
      <c r="BR36" s="53" t="str">
        <f>IF(B36&gt;①工事概要!$C$42,"",IF(B36&gt;=①工事概要!$C$41,$BR$13,""))</f>
        <v/>
      </c>
      <c r="BS36" s="53" t="str">
        <f>IF(B36&gt;①工事概要!$C$44,"",IF(B36&gt;=①工事概要!$C$43,$BS$13,""))</f>
        <v/>
      </c>
      <c r="BT36" s="53" t="str">
        <f>IF(B36&gt;①工事概要!$C$46,"",IF(B36&gt;=①工事概要!$C$45,$BT$13,""))</f>
        <v/>
      </c>
      <c r="BU36" s="53" t="str">
        <f>IF(B36&gt;①工事概要!$C$48,"",IF(B36&gt;=①工事概要!$C$47,$BU$13,""))</f>
        <v/>
      </c>
      <c r="BV36" s="53" t="str">
        <f>IF(B36&gt;①工事概要!$C$50,"",IF(B36&gt;=①工事概要!$C$49,$BV$13,""))</f>
        <v/>
      </c>
      <c r="BW36" s="53" t="str">
        <f>IF(B36&gt;①工事概要!$C$52,"",IF(B36&gt;=①工事概要!$C$51,$BW$13,""))</f>
        <v/>
      </c>
      <c r="BX36" s="53" t="str">
        <f>IF(B36&gt;①工事概要!$C$54,"",IF(B36&gt;=①工事概要!$C$53,$BX$13,""))</f>
        <v/>
      </c>
      <c r="BY36" s="53" t="str">
        <f>IF(B36&gt;①工事概要!$C$56,"",IF(B36&gt;=①工事概要!$C$55,$BY$13,""))</f>
        <v/>
      </c>
      <c r="BZ36" s="53" t="str">
        <f>IF(B36&gt;①工事概要!$C$58,"",IF(B36&gt;=①工事概要!$C$57,$BZ$13,""))</f>
        <v/>
      </c>
      <c r="CA36" s="53" t="str">
        <f>IF(B36&gt;①工事概要!$C$60,"",IF(B36&gt;=①工事概要!$C$59,$CA$13,""))</f>
        <v/>
      </c>
      <c r="CB36" s="53" t="str">
        <f>IF(B36&gt;①工事概要!$C$62,"",IF(B36&gt;=①工事概要!$C$61,$CB$13,""))</f>
        <v/>
      </c>
      <c r="CC36" s="53" t="str">
        <f>IF(B36&gt;①工事概要!$C$64,"",IF(B36&gt;=①工事概要!$C$63,$CC$13,""))</f>
        <v/>
      </c>
      <c r="CD36" s="53" t="str">
        <f>IF(B36&gt;①工事概要!$C$66,"",IF(B36&gt;=①工事概要!$C$65,$CD$13,""))</f>
        <v/>
      </c>
      <c r="CE36" s="50" t="str">
        <f t="shared" si="29"/>
        <v/>
      </c>
      <c r="CF36" s="50" t="str">
        <f t="shared" si="14"/>
        <v xml:space="preserve"> </v>
      </c>
    </row>
    <row r="37" spans="1:84" ht="39" customHeight="1" thickTop="1" thickBot="1" x14ac:dyDescent="0.2">
      <c r="A37" s="81" t="str">
        <f t="shared" si="0"/>
        <v>対象期間</v>
      </c>
      <c r="B37" s="180">
        <f>IFERROR(IF(B36=①工事概要!$E$12+IF(WEEKDAY(①工事概要!$E$12)=1,①工事概要!$E$12,(8-WEEKDAY(①工事概要!$E$12))),"-",IF(B36="-","-",B36+1)),"-")</f>
        <v>43578</v>
      </c>
      <c r="C37" s="89">
        <f t="shared" si="15"/>
        <v>3</v>
      </c>
      <c r="D37" s="199" t="str">
        <f t="shared" si="16"/>
        <v>〇</v>
      </c>
      <c r="E37" s="200" t="str">
        <f t="shared" si="17"/>
        <v xml:space="preserve"> </v>
      </c>
      <c r="F37" s="201" t="s">
        <v>60</v>
      </c>
      <c r="G37" s="202"/>
      <c r="H37" s="203"/>
      <c r="I37" s="204"/>
      <c r="J37" s="187" t="str">
        <f t="shared" si="18"/>
        <v/>
      </c>
      <c r="K37" s="190">
        <f t="shared" si="1"/>
        <v>23</v>
      </c>
      <c r="L37" s="190" t="str">
        <f t="shared" si="2"/>
        <v/>
      </c>
      <c r="M37" s="188" t="str">
        <f t="shared" si="19"/>
        <v/>
      </c>
      <c r="N37" s="87" t="str">
        <f t="shared" si="3"/>
        <v>↓</v>
      </c>
      <c r="O37" s="108"/>
      <c r="P37" s="156" t="str">
        <f>IF(B37&lt;①工事概要!$E$11,"",IF(B37&gt;①工事概要!$E$12,"",IF(LEN(CE37)=0,"○","")))</f>
        <v>○</v>
      </c>
      <c r="Q37" s="162">
        <f t="shared" si="20"/>
        <v>0</v>
      </c>
      <c r="R37" s="93">
        <f t="shared" si="4"/>
        <v>23</v>
      </c>
      <c r="S37" s="156" t="str">
        <f t="shared" si="5"/>
        <v/>
      </c>
      <c r="T37" s="162">
        <f t="shared" si="6"/>
        <v>0</v>
      </c>
      <c r="U37" s="100">
        <f t="shared" si="21"/>
        <v>6</v>
      </c>
      <c r="V37" s="93">
        <f t="shared" si="7"/>
        <v>0</v>
      </c>
      <c r="W37" s="169">
        <f t="shared" si="22"/>
        <v>0</v>
      </c>
      <c r="X37" s="80" t="str">
        <f t="shared" si="23"/>
        <v/>
      </c>
      <c r="Y37" s="80" t="str">
        <f t="shared" si="24"/>
        <v/>
      </c>
      <c r="Z37" s="80">
        <f t="shared" si="8"/>
        <v>43578</v>
      </c>
      <c r="AA37" s="80" t="str">
        <f t="shared" si="9"/>
        <v/>
      </c>
      <c r="AB37" s="80" t="str">
        <f t="shared" si="10"/>
        <v>OK（振替済み）</v>
      </c>
      <c r="AC37" s="154">
        <f t="shared" si="11"/>
        <v>0</v>
      </c>
      <c r="AD37" s="154" t="str">
        <f t="shared" si="25"/>
        <v/>
      </c>
      <c r="AE37" s="106">
        <f t="shared" si="26"/>
        <v>4</v>
      </c>
      <c r="AF37" s="106">
        <f t="shared" si="12"/>
        <v>0</v>
      </c>
      <c r="AG37" s="218">
        <f>IFERROR(IF(AE37=1,①工事概要!$E$11,IF(AE37=2,①工事概要!$E$11,IF(WEEKDAY(Z37)=2,Z30,AG36))),"")</f>
        <v>43570</v>
      </c>
      <c r="AH37" s="222">
        <f t="shared" ref="AH37:BA37" si="50">IFERROR(IF(AG37+1&gt;$BB37,"",AG37+1),"")</f>
        <v>43571</v>
      </c>
      <c r="AI37" s="222">
        <f t="shared" si="50"/>
        <v>43572</v>
      </c>
      <c r="AJ37" s="222">
        <f t="shared" si="50"/>
        <v>43573</v>
      </c>
      <c r="AK37" s="222">
        <f t="shared" si="50"/>
        <v>43574</v>
      </c>
      <c r="AL37" s="222">
        <f t="shared" si="50"/>
        <v>43575</v>
      </c>
      <c r="AM37" s="222">
        <f t="shared" si="50"/>
        <v>43576</v>
      </c>
      <c r="AN37" s="222">
        <f t="shared" si="50"/>
        <v>43577</v>
      </c>
      <c r="AO37" s="222">
        <f t="shared" si="50"/>
        <v>43578</v>
      </c>
      <c r="AP37" s="222">
        <f t="shared" si="50"/>
        <v>43579</v>
      </c>
      <c r="AQ37" s="222">
        <f t="shared" si="50"/>
        <v>43580</v>
      </c>
      <c r="AR37" s="222">
        <f t="shared" si="50"/>
        <v>43581</v>
      </c>
      <c r="AS37" s="222">
        <f t="shared" si="50"/>
        <v>43582</v>
      </c>
      <c r="AT37" s="222">
        <f t="shared" si="50"/>
        <v>43583</v>
      </c>
      <c r="AU37" s="222">
        <f t="shared" si="50"/>
        <v>43584</v>
      </c>
      <c r="AV37" s="222">
        <f t="shared" si="50"/>
        <v>43585</v>
      </c>
      <c r="AW37" s="222">
        <f t="shared" si="50"/>
        <v>43586</v>
      </c>
      <c r="AX37" s="222">
        <f t="shared" si="50"/>
        <v>43587</v>
      </c>
      <c r="AY37" s="222">
        <f t="shared" si="50"/>
        <v>43588</v>
      </c>
      <c r="AZ37" s="222">
        <f t="shared" si="50"/>
        <v>43589</v>
      </c>
      <c r="BA37" s="222">
        <f t="shared" si="50"/>
        <v>43590</v>
      </c>
      <c r="BB37" s="219">
        <f>IFERROR(IF(IF(Z37=①工事概要!$E$12,①工事概要!$E$12,IF(WEEKDAY(Z37)=1,Z44,BB38))&gt;①工事概要!$E$12,①工事概要!$E$12,IF(Z37=①工事概要!$E$12,①工事概要!$E$12,IF(WEEKDAY(Z37)=1,Z44,BB38))),"")</f>
        <v>43590</v>
      </c>
      <c r="BE37" s="53"/>
      <c r="BF37" s="53"/>
      <c r="BG37" s="53" t="str">
        <f>IFERROR(VLOOKUP(B37,①工事概要!$C$11:$D$12,2,FALSE),"")</f>
        <v/>
      </c>
      <c r="BH37" s="53" t="str">
        <f>IFERROR(VLOOKUP(B37,①工事概要!$C$16:$D$21,2,FALSE),"")</f>
        <v/>
      </c>
      <c r="BI37" s="53" t="str">
        <f>IFERROR(VLOOKUP(B37,①工事概要!$C$22:$D$24,2,FALSE),"")</f>
        <v/>
      </c>
      <c r="BJ37" s="53" t="str">
        <f>IF(B37&gt;①工事概要!$C$26,"",IF(B37&gt;=①工事概要!$C$25,$BJ$13,""))</f>
        <v/>
      </c>
      <c r="BK37" s="53" t="str">
        <f>IF(B37&gt;①工事概要!$C$28,"",IF(B37&gt;=①工事概要!$C$27,$BK$13,""))</f>
        <v/>
      </c>
      <c r="BL37" s="53" t="str">
        <f>IF(B37&gt;①工事概要!$C$30,"",IF(B37&gt;=①工事概要!$C$29,$BL$13,""))</f>
        <v/>
      </c>
      <c r="BM37" s="53" t="str">
        <f>IF(B37&gt;①工事概要!$C$32,"",IF(B37&gt;=①工事概要!$C$31,$BM$13,""))</f>
        <v/>
      </c>
      <c r="BN37" s="53" t="str">
        <f>IF(B37&gt;①工事概要!$C$34,"",IF(B37&gt;=①工事概要!$C$33,$BN$13,""))</f>
        <v/>
      </c>
      <c r="BO37" s="53" t="str">
        <f>IF(B37&gt;①工事概要!$C$36,"",IF(B37&gt;=①工事概要!$C$35,$BO$13,""))</f>
        <v/>
      </c>
      <c r="BP37" s="53" t="str">
        <f>IF(B37&gt;①工事概要!$C$38,"",IF(B37&gt;=①工事概要!$C$37,$BP$13,""))</f>
        <v/>
      </c>
      <c r="BQ37" s="53" t="str">
        <f>IF(B37&gt;①工事概要!$C$40,"",IF(B37&gt;=①工事概要!$C$39,$BQ$13,""))</f>
        <v/>
      </c>
      <c r="BR37" s="53" t="str">
        <f>IF(B37&gt;①工事概要!$C$42,"",IF(B37&gt;=①工事概要!$C$41,$BR$13,""))</f>
        <v/>
      </c>
      <c r="BS37" s="53" t="str">
        <f>IF(B37&gt;①工事概要!$C$44,"",IF(B37&gt;=①工事概要!$C$43,$BS$13,""))</f>
        <v/>
      </c>
      <c r="BT37" s="53" t="str">
        <f>IF(B37&gt;①工事概要!$C$46,"",IF(B37&gt;=①工事概要!$C$45,$BT$13,""))</f>
        <v/>
      </c>
      <c r="BU37" s="53" t="str">
        <f>IF(B37&gt;①工事概要!$C$48,"",IF(B37&gt;=①工事概要!$C$47,$BU$13,""))</f>
        <v/>
      </c>
      <c r="BV37" s="53" t="str">
        <f>IF(B37&gt;①工事概要!$C$50,"",IF(B37&gt;=①工事概要!$C$49,$BV$13,""))</f>
        <v/>
      </c>
      <c r="BW37" s="53" t="str">
        <f>IF(B37&gt;①工事概要!$C$52,"",IF(B37&gt;=①工事概要!$C$51,$BW$13,""))</f>
        <v/>
      </c>
      <c r="BX37" s="53" t="str">
        <f>IF(B37&gt;①工事概要!$C$54,"",IF(B37&gt;=①工事概要!$C$53,$BX$13,""))</f>
        <v/>
      </c>
      <c r="BY37" s="53" t="str">
        <f>IF(B37&gt;①工事概要!$C$56,"",IF(B37&gt;=①工事概要!$C$55,$BY$13,""))</f>
        <v/>
      </c>
      <c r="BZ37" s="53" t="str">
        <f>IF(B37&gt;①工事概要!$C$58,"",IF(B37&gt;=①工事概要!$C$57,$BZ$13,""))</f>
        <v/>
      </c>
      <c r="CA37" s="53" t="str">
        <f>IF(B37&gt;①工事概要!$C$60,"",IF(B37&gt;=①工事概要!$C$59,$CA$13,""))</f>
        <v/>
      </c>
      <c r="CB37" s="53" t="str">
        <f>IF(B37&gt;①工事概要!$C$62,"",IF(B37&gt;=①工事概要!$C$61,$CB$13,""))</f>
        <v/>
      </c>
      <c r="CC37" s="53" t="str">
        <f>IF(B37&gt;①工事概要!$C$64,"",IF(B37&gt;=①工事概要!$C$63,$CC$13,""))</f>
        <v/>
      </c>
      <c r="CD37" s="53" t="str">
        <f>IF(B37&gt;①工事概要!$C$66,"",IF(B37&gt;=①工事概要!$C$65,$CD$13,""))</f>
        <v/>
      </c>
      <c r="CE37" s="50" t="str">
        <f t="shared" si="29"/>
        <v/>
      </c>
      <c r="CF37" s="50" t="str">
        <f t="shared" si="14"/>
        <v xml:space="preserve"> </v>
      </c>
    </row>
    <row r="38" spans="1:84" ht="39" customHeight="1" thickTop="1" thickBot="1" x14ac:dyDescent="0.2">
      <c r="A38" s="81" t="str">
        <f t="shared" si="0"/>
        <v>対象期間</v>
      </c>
      <c r="B38" s="180">
        <f>IFERROR(IF(B37=①工事概要!$E$12+IF(WEEKDAY(①工事概要!$E$12)=1,①工事概要!$E$12,(8-WEEKDAY(①工事概要!$E$12))),"-",IF(B37="-","-",B37+1)),"-")</f>
        <v>43579</v>
      </c>
      <c r="C38" s="89">
        <f t="shared" si="15"/>
        <v>4</v>
      </c>
      <c r="D38" s="199" t="str">
        <f t="shared" si="16"/>
        <v>〇</v>
      </c>
      <c r="E38" s="200" t="str">
        <f t="shared" si="17"/>
        <v xml:space="preserve"> </v>
      </c>
      <c r="F38" s="201" t="s">
        <v>60</v>
      </c>
      <c r="G38" s="202"/>
      <c r="H38" s="203"/>
      <c r="I38" s="204"/>
      <c r="J38" s="187" t="str">
        <f t="shared" si="18"/>
        <v/>
      </c>
      <c r="K38" s="190">
        <f t="shared" si="1"/>
        <v>24</v>
      </c>
      <c r="L38" s="190" t="str">
        <f t="shared" si="2"/>
        <v/>
      </c>
      <c r="M38" s="188" t="str">
        <f t="shared" si="19"/>
        <v/>
      </c>
      <c r="N38" s="87" t="str">
        <f t="shared" si="3"/>
        <v>↓</v>
      </c>
      <c r="O38" s="108"/>
      <c r="P38" s="156" t="str">
        <f>IF(B38&lt;①工事概要!$E$11,"",IF(B38&gt;①工事概要!$E$12,"",IF(LEN(CE38)=0,"○","")))</f>
        <v>○</v>
      </c>
      <c r="Q38" s="162">
        <f t="shared" si="20"/>
        <v>0</v>
      </c>
      <c r="R38" s="93">
        <f t="shared" si="4"/>
        <v>24</v>
      </c>
      <c r="S38" s="156" t="str">
        <f t="shared" si="5"/>
        <v/>
      </c>
      <c r="T38" s="162">
        <f t="shared" si="6"/>
        <v>0</v>
      </c>
      <c r="U38" s="100">
        <f t="shared" si="21"/>
        <v>6</v>
      </c>
      <c r="V38" s="93">
        <f t="shared" si="7"/>
        <v>0</v>
      </c>
      <c r="W38" s="169">
        <f t="shared" si="22"/>
        <v>0</v>
      </c>
      <c r="X38" s="80" t="str">
        <f t="shared" si="23"/>
        <v/>
      </c>
      <c r="Y38" s="80" t="str">
        <f t="shared" si="24"/>
        <v/>
      </c>
      <c r="Z38" s="80">
        <f t="shared" si="8"/>
        <v>43579</v>
      </c>
      <c r="AA38" s="80" t="str">
        <f t="shared" si="9"/>
        <v/>
      </c>
      <c r="AB38" s="80" t="str">
        <f t="shared" si="10"/>
        <v>OK（振替済み）</v>
      </c>
      <c r="AC38" s="154">
        <f t="shared" si="11"/>
        <v>0</v>
      </c>
      <c r="AD38" s="154" t="str">
        <f t="shared" si="25"/>
        <v/>
      </c>
      <c r="AE38" s="106">
        <f t="shared" si="26"/>
        <v>4</v>
      </c>
      <c r="AF38" s="106">
        <f t="shared" si="12"/>
        <v>0</v>
      </c>
      <c r="AG38" s="218">
        <f>IFERROR(IF(AE38=1,①工事概要!$E$11,IF(AE38=2,①工事概要!$E$11,IF(WEEKDAY(Z38)=2,Z31,AG37))),"")</f>
        <v>43570</v>
      </c>
      <c r="AH38" s="222">
        <f t="shared" ref="AH38:BA38" si="51">IFERROR(IF(AG38+1&gt;$BB38,"",AG38+1),"")</f>
        <v>43571</v>
      </c>
      <c r="AI38" s="222">
        <f t="shared" si="51"/>
        <v>43572</v>
      </c>
      <c r="AJ38" s="222">
        <f t="shared" si="51"/>
        <v>43573</v>
      </c>
      <c r="AK38" s="222">
        <f t="shared" si="51"/>
        <v>43574</v>
      </c>
      <c r="AL38" s="222">
        <f t="shared" si="51"/>
        <v>43575</v>
      </c>
      <c r="AM38" s="222">
        <f t="shared" si="51"/>
        <v>43576</v>
      </c>
      <c r="AN38" s="222">
        <f t="shared" si="51"/>
        <v>43577</v>
      </c>
      <c r="AO38" s="222">
        <f t="shared" si="51"/>
        <v>43578</v>
      </c>
      <c r="AP38" s="222">
        <f t="shared" si="51"/>
        <v>43579</v>
      </c>
      <c r="AQ38" s="222">
        <f t="shared" si="51"/>
        <v>43580</v>
      </c>
      <c r="AR38" s="222">
        <f t="shared" si="51"/>
        <v>43581</v>
      </c>
      <c r="AS38" s="222">
        <f t="shared" si="51"/>
        <v>43582</v>
      </c>
      <c r="AT38" s="222">
        <f t="shared" si="51"/>
        <v>43583</v>
      </c>
      <c r="AU38" s="222">
        <f t="shared" si="51"/>
        <v>43584</v>
      </c>
      <c r="AV38" s="222">
        <f t="shared" si="51"/>
        <v>43585</v>
      </c>
      <c r="AW38" s="222">
        <f t="shared" si="51"/>
        <v>43586</v>
      </c>
      <c r="AX38" s="222">
        <f t="shared" si="51"/>
        <v>43587</v>
      </c>
      <c r="AY38" s="222">
        <f t="shared" si="51"/>
        <v>43588</v>
      </c>
      <c r="AZ38" s="222">
        <f t="shared" si="51"/>
        <v>43589</v>
      </c>
      <c r="BA38" s="222">
        <f t="shared" si="51"/>
        <v>43590</v>
      </c>
      <c r="BB38" s="219">
        <f>IFERROR(IF(IF(Z38=①工事概要!$E$12,①工事概要!$E$12,IF(WEEKDAY(Z38)=1,Z45,BB39))&gt;①工事概要!$E$12,①工事概要!$E$12,IF(Z38=①工事概要!$E$12,①工事概要!$E$12,IF(WEEKDAY(Z38)=1,Z45,BB39))),"")</f>
        <v>43590</v>
      </c>
      <c r="BE38" s="53"/>
      <c r="BF38" s="53"/>
      <c r="BG38" s="53" t="str">
        <f>IFERROR(VLOOKUP(B38,①工事概要!$C$11:$D$12,2,FALSE),"")</f>
        <v/>
      </c>
      <c r="BH38" s="53" t="str">
        <f>IFERROR(VLOOKUP(B38,①工事概要!$C$16:$D$21,2,FALSE),"")</f>
        <v/>
      </c>
      <c r="BI38" s="53" t="str">
        <f>IFERROR(VLOOKUP(B38,①工事概要!$C$22:$D$24,2,FALSE),"")</f>
        <v/>
      </c>
      <c r="BJ38" s="53" t="str">
        <f>IF(B38&gt;①工事概要!$C$26,"",IF(B38&gt;=①工事概要!$C$25,$BJ$13,""))</f>
        <v/>
      </c>
      <c r="BK38" s="53" t="str">
        <f>IF(B38&gt;①工事概要!$C$28,"",IF(B38&gt;=①工事概要!$C$27,$BK$13,""))</f>
        <v/>
      </c>
      <c r="BL38" s="53" t="str">
        <f>IF(B38&gt;①工事概要!$C$30,"",IF(B38&gt;=①工事概要!$C$29,$BL$13,""))</f>
        <v/>
      </c>
      <c r="BM38" s="53" t="str">
        <f>IF(B38&gt;①工事概要!$C$32,"",IF(B38&gt;=①工事概要!$C$31,$BM$13,""))</f>
        <v/>
      </c>
      <c r="BN38" s="53" t="str">
        <f>IF(B38&gt;①工事概要!$C$34,"",IF(B38&gt;=①工事概要!$C$33,$BN$13,""))</f>
        <v/>
      </c>
      <c r="BO38" s="53" t="str">
        <f>IF(B38&gt;①工事概要!$C$36,"",IF(B38&gt;=①工事概要!$C$35,$BO$13,""))</f>
        <v/>
      </c>
      <c r="BP38" s="53" t="str">
        <f>IF(B38&gt;①工事概要!$C$38,"",IF(B38&gt;=①工事概要!$C$37,$BP$13,""))</f>
        <v/>
      </c>
      <c r="BQ38" s="53" t="str">
        <f>IF(B38&gt;①工事概要!$C$40,"",IF(B38&gt;=①工事概要!$C$39,$BQ$13,""))</f>
        <v/>
      </c>
      <c r="BR38" s="53" t="str">
        <f>IF(B38&gt;①工事概要!$C$42,"",IF(B38&gt;=①工事概要!$C$41,$BR$13,""))</f>
        <v/>
      </c>
      <c r="BS38" s="53" t="str">
        <f>IF(B38&gt;①工事概要!$C$44,"",IF(B38&gt;=①工事概要!$C$43,$BS$13,""))</f>
        <v/>
      </c>
      <c r="BT38" s="53" t="str">
        <f>IF(B38&gt;①工事概要!$C$46,"",IF(B38&gt;=①工事概要!$C$45,$BT$13,""))</f>
        <v/>
      </c>
      <c r="BU38" s="53" t="str">
        <f>IF(B38&gt;①工事概要!$C$48,"",IF(B38&gt;=①工事概要!$C$47,$BU$13,""))</f>
        <v/>
      </c>
      <c r="BV38" s="53" t="str">
        <f>IF(B38&gt;①工事概要!$C$50,"",IF(B38&gt;=①工事概要!$C$49,$BV$13,""))</f>
        <v/>
      </c>
      <c r="BW38" s="53" t="str">
        <f>IF(B38&gt;①工事概要!$C$52,"",IF(B38&gt;=①工事概要!$C$51,$BW$13,""))</f>
        <v/>
      </c>
      <c r="BX38" s="53" t="str">
        <f>IF(B38&gt;①工事概要!$C$54,"",IF(B38&gt;=①工事概要!$C$53,$BX$13,""))</f>
        <v/>
      </c>
      <c r="BY38" s="53" t="str">
        <f>IF(B38&gt;①工事概要!$C$56,"",IF(B38&gt;=①工事概要!$C$55,$BY$13,""))</f>
        <v/>
      </c>
      <c r="BZ38" s="53" t="str">
        <f>IF(B38&gt;①工事概要!$C$58,"",IF(B38&gt;=①工事概要!$C$57,$BZ$13,""))</f>
        <v/>
      </c>
      <c r="CA38" s="53" t="str">
        <f>IF(B38&gt;①工事概要!$C$60,"",IF(B38&gt;=①工事概要!$C$59,$CA$13,""))</f>
        <v/>
      </c>
      <c r="CB38" s="53" t="str">
        <f>IF(B38&gt;①工事概要!$C$62,"",IF(B38&gt;=①工事概要!$C$61,$CB$13,""))</f>
        <v/>
      </c>
      <c r="CC38" s="53" t="str">
        <f>IF(B38&gt;①工事概要!$C$64,"",IF(B38&gt;=①工事概要!$C$63,$CC$13,""))</f>
        <v/>
      </c>
      <c r="CD38" s="53" t="str">
        <f>IF(B38&gt;①工事概要!$C$66,"",IF(B38&gt;=①工事概要!$C$65,$CD$13,""))</f>
        <v/>
      </c>
      <c r="CE38" s="50" t="str">
        <f t="shared" si="29"/>
        <v/>
      </c>
      <c r="CF38" s="50" t="str">
        <f t="shared" si="14"/>
        <v xml:space="preserve"> </v>
      </c>
    </row>
    <row r="39" spans="1:84" ht="39" customHeight="1" thickTop="1" thickBot="1" x14ac:dyDescent="0.2">
      <c r="A39" s="81" t="str">
        <f t="shared" si="0"/>
        <v>対象期間</v>
      </c>
      <c r="B39" s="180">
        <f>IFERROR(IF(B38=①工事概要!$E$12+IF(WEEKDAY(①工事概要!$E$12)=1,①工事概要!$E$12,(8-WEEKDAY(①工事概要!$E$12))),"-",IF(B38="-","-",B38+1)),"-")</f>
        <v>43580</v>
      </c>
      <c r="C39" s="89">
        <f t="shared" si="15"/>
        <v>5</v>
      </c>
      <c r="D39" s="199" t="str">
        <f t="shared" si="16"/>
        <v>〇</v>
      </c>
      <c r="E39" s="200" t="str">
        <f t="shared" si="17"/>
        <v xml:space="preserve"> </v>
      </c>
      <c r="F39" s="201" t="s">
        <v>60</v>
      </c>
      <c r="G39" s="202"/>
      <c r="H39" s="203"/>
      <c r="I39" s="204"/>
      <c r="J39" s="187" t="str">
        <f t="shared" si="18"/>
        <v/>
      </c>
      <c r="K39" s="190">
        <f t="shared" si="1"/>
        <v>25</v>
      </c>
      <c r="L39" s="190" t="str">
        <f t="shared" si="2"/>
        <v/>
      </c>
      <c r="M39" s="188" t="str">
        <f t="shared" si="19"/>
        <v/>
      </c>
      <c r="N39" s="87" t="str">
        <f t="shared" si="3"/>
        <v>↓</v>
      </c>
      <c r="O39" s="108"/>
      <c r="P39" s="156" t="str">
        <f>IF(B39&lt;①工事概要!$E$11,"",IF(B39&gt;①工事概要!$E$12,"",IF(LEN(CE39)=0,"○","")))</f>
        <v>○</v>
      </c>
      <c r="Q39" s="162">
        <f t="shared" si="20"/>
        <v>0</v>
      </c>
      <c r="R39" s="93">
        <f t="shared" si="4"/>
        <v>25</v>
      </c>
      <c r="S39" s="156" t="str">
        <f t="shared" si="5"/>
        <v/>
      </c>
      <c r="T39" s="162">
        <f t="shared" si="6"/>
        <v>0</v>
      </c>
      <c r="U39" s="100">
        <f t="shared" si="21"/>
        <v>6</v>
      </c>
      <c r="V39" s="93">
        <f t="shared" si="7"/>
        <v>0</v>
      </c>
      <c r="W39" s="169">
        <f t="shared" si="22"/>
        <v>0</v>
      </c>
      <c r="X39" s="80" t="str">
        <f t="shared" si="23"/>
        <v/>
      </c>
      <c r="Y39" s="80" t="str">
        <f t="shared" si="24"/>
        <v/>
      </c>
      <c r="Z39" s="80">
        <f t="shared" si="8"/>
        <v>43580</v>
      </c>
      <c r="AA39" s="80" t="str">
        <f t="shared" si="9"/>
        <v/>
      </c>
      <c r="AB39" s="80" t="str">
        <f t="shared" si="10"/>
        <v>OK（振替済み）</v>
      </c>
      <c r="AC39" s="154">
        <f t="shared" si="11"/>
        <v>0</v>
      </c>
      <c r="AD39" s="154" t="str">
        <f t="shared" si="25"/>
        <v/>
      </c>
      <c r="AE39" s="106">
        <f t="shared" si="26"/>
        <v>4</v>
      </c>
      <c r="AF39" s="106">
        <f t="shared" si="12"/>
        <v>0</v>
      </c>
      <c r="AG39" s="218">
        <f>IFERROR(IF(AE39=1,①工事概要!$E$11,IF(AE39=2,①工事概要!$E$11,IF(WEEKDAY(Z39)=2,Z32,AG38))),"")</f>
        <v>43570</v>
      </c>
      <c r="AH39" s="222">
        <f t="shared" ref="AH39:BA39" si="52">IFERROR(IF(AG39+1&gt;$BB39,"",AG39+1),"")</f>
        <v>43571</v>
      </c>
      <c r="AI39" s="222">
        <f t="shared" si="52"/>
        <v>43572</v>
      </c>
      <c r="AJ39" s="222">
        <f t="shared" si="52"/>
        <v>43573</v>
      </c>
      <c r="AK39" s="222">
        <f t="shared" si="52"/>
        <v>43574</v>
      </c>
      <c r="AL39" s="222">
        <f t="shared" si="52"/>
        <v>43575</v>
      </c>
      <c r="AM39" s="222">
        <f t="shared" si="52"/>
        <v>43576</v>
      </c>
      <c r="AN39" s="222">
        <f t="shared" si="52"/>
        <v>43577</v>
      </c>
      <c r="AO39" s="222">
        <f t="shared" si="52"/>
        <v>43578</v>
      </c>
      <c r="AP39" s="222">
        <f t="shared" si="52"/>
        <v>43579</v>
      </c>
      <c r="AQ39" s="222">
        <f t="shared" si="52"/>
        <v>43580</v>
      </c>
      <c r="AR39" s="222">
        <f t="shared" si="52"/>
        <v>43581</v>
      </c>
      <c r="AS39" s="222">
        <f t="shared" si="52"/>
        <v>43582</v>
      </c>
      <c r="AT39" s="222">
        <f t="shared" si="52"/>
        <v>43583</v>
      </c>
      <c r="AU39" s="222">
        <f t="shared" si="52"/>
        <v>43584</v>
      </c>
      <c r="AV39" s="222">
        <f t="shared" si="52"/>
        <v>43585</v>
      </c>
      <c r="AW39" s="222">
        <f t="shared" si="52"/>
        <v>43586</v>
      </c>
      <c r="AX39" s="222">
        <f t="shared" si="52"/>
        <v>43587</v>
      </c>
      <c r="AY39" s="222">
        <f t="shared" si="52"/>
        <v>43588</v>
      </c>
      <c r="AZ39" s="222">
        <f t="shared" si="52"/>
        <v>43589</v>
      </c>
      <c r="BA39" s="222">
        <f t="shared" si="52"/>
        <v>43590</v>
      </c>
      <c r="BB39" s="219">
        <f>IFERROR(IF(IF(Z39=①工事概要!$E$12,①工事概要!$E$12,IF(WEEKDAY(Z39)=1,Z46,BB40))&gt;①工事概要!$E$12,①工事概要!$E$12,IF(Z39=①工事概要!$E$12,①工事概要!$E$12,IF(WEEKDAY(Z39)=1,Z46,BB40))),"")</f>
        <v>43590</v>
      </c>
      <c r="BE39" s="53"/>
      <c r="BF39" s="53"/>
      <c r="BG39" s="53" t="str">
        <f>IFERROR(VLOOKUP(B39,①工事概要!$C$11:$D$12,2,FALSE),"")</f>
        <v/>
      </c>
      <c r="BH39" s="53" t="str">
        <f>IFERROR(VLOOKUP(B39,①工事概要!$C$16:$D$21,2,FALSE),"")</f>
        <v/>
      </c>
      <c r="BI39" s="53" t="str">
        <f>IFERROR(VLOOKUP(B39,①工事概要!$C$22:$D$24,2,FALSE),"")</f>
        <v/>
      </c>
      <c r="BJ39" s="53" t="str">
        <f>IF(B39&gt;①工事概要!$C$26,"",IF(B39&gt;=①工事概要!$C$25,$BJ$13,""))</f>
        <v/>
      </c>
      <c r="BK39" s="53" t="str">
        <f>IF(B39&gt;①工事概要!$C$28,"",IF(B39&gt;=①工事概要!$C$27,$BK$13,""))</f>
        <v/>
      </c>
      <c r="BL39" s="53" t="str">
        <f>IF(B39&gt;①工事概要!$C$30,"",IF(B39&gt;=①工事概要!$C$29,$BL$13,""))</f>
        <v/>
      </c>
      <c r="BM39" s="53" t="str">
        <f>IF(B39&gt;①工事概要!$C$32,"",IF(B39&gt;=①工事概要!$C$31,$BM$13,""))</f>
        <v/>
      </c>
      <c r="BN39" s="53" t="str">
        <f>IF(B39&gt;①工事概要!$C$34,"",IF(B39&gt;=①工事概要!$C$33,$BN$13,""))</f>
        <v/>
      </c>
      <c r="BO39" s="53" t="str">
        <f>IF(B39&gt;①工事概要!$C$36,"",IF(B39&gt;=①工事概要!$C$35,$BO$13,""))</f>
        <v/>
      </c>
      <c r="BP39" s="53" t="str">
        <f>IF(B39&gt;①工事概要!$C$38,"",IF(B39&gt;=①工事概要!$C$37,$BP$13,""))</f>
        <v/>
      </c>
      <c r="BQ39" s="53" t="str">
        <f>IF(B39&gt;①工事概要!$C$40,"",IF(B39&gt;=①工事概要!$C$39,$BQ$13,""))</f>
        <v/>
      </c>
      <c r="BR39" s="53" t="str">
        <f>IF(B39&gt;①工事概要!$C$42,"",IF(B39&gt;=①工事概要!$C$41,$BR$13,""))</f>
        <v/>
      </c>
      <c r="BS39" s="53" t="str">
        <f>IF(B39&gt;①工事概要!$C$44,"",IF(B39&gt;=①工事概要!$C$43,$BS$13,""))</f>
        <v/>
      </c>
      <c r="BT39" s="53" t="str">
        <f>IF(B39&gt;①工事概要!$C$46,"",IF(B39&gt;=①工事概要!$C$45,$BT$13,""))</f>
        <v/>
      </c>
      <c r="BU39" s="53" t="str">
        <f>IF(B39&gt;①工事概要!$C$48,"",IF(B39&gt;=①工事概要!$C$47,$BU$13,""))</f>
        <v/>
      </c>
      <c r="BV39" s="53" t="str">
        <f>IF(B39&gt;①工事概要!$C$50,"",IF(B39&gt;=①工事概要!$C$49,$BV$13,""))</f>
        <v/>
      </c>
      <c r="BW39" s="53" t="str">
        <f>IF(B39&gt;①工事概要!$C$52,"",IF(B39&gt;=①工事概要!$C$51,$BW$13,""))</f>
        <v/>
      </c>
      <c r="BX39" s="53" t="str">
        <f>IF(B39&gt;①工事概要!$C$54,"",IF(B39&gt;=①工事概要!$C$53,$BX$13,""))</f>
        <v/>
      </c>
      <c r="BY39" s="53" t="str">
        <f>IF(B39&gt;①工事概要!$C$56,"",IF(B39&gt;=①工事概要!$C$55,$BY$13,""))</f>
        <v/>
      </c>
      <c r="BZ39" s="53" t="str">
        <f>IF(B39&gt;①工事概要!$C$58,"",IF(B39&gt;=①工事概要!$C$57,$BZ$13,""))</f>
        <v/>
      </c>
      <c r="CA39" s="53" t="str">
        <f>IF(B39&gt;①工事概要!$C$60,"",IF(B39&gt;=①工事概要!$C$59,$CA$13,""))</f>
        <v/>
      </c>
      <c r="CB39" s="53" t="str">
        <f>IF(B39&gt;①工事概要!$C$62,"",IF(B39&gt;=①工事概要!$C$61,$CB$13,""))</f>
        <v/>
      </c>
      <c r="CC39" s="53" t="str">
        <f>IF(B39&gt;①工事概要!$C$64,"",IF(B39&gt;=①工事概要!$C$63,$CC$13,""))</f>
        <v/>
      </c>
      <c r="CD39" s="53" t="str">
        <f>IF(B39&gt;①工事概要!$C$66,"",IF(B39&gt;=①工事概要!$C$65,$CD$13,""))</f>
        <v/>
      </c>
      <c r="CE39" s="50" t="str">
        <f t="shared" si="29"/>
        <v/>
      </c>
      <c r="CF39" s="50" t="str">
        <f t="shared" si="14"/>
        <v xml:space="preserve"> </v>
      </c>
    </row>
    <row r="40" spans="1:84" ht="39" customHeight="1" thickTop="1" thickBot="1" x14ac:dyDescent="0.2">
      <c r="A40" s="81" t="str">
        <f t="shared" si="0"/>
        <v>対象期間</v>
      </c>
      <c r="B40" s="180">
        <f>IFERROR(IF(B39=①工事概要!$E$12+IF(WEEKDAY(①工事概要!$E$12)=1,①工事概要!$E$12,(8-WEEKDAY(①工事概要!$E$12))),"-",IF(B39="-","-",B39+1)),"-")</f>
        <v>43581</v>
      </c>
      <c r="C40" s="89">
        <f t="shared" si="15"/>
        <v>6</v>
      </c>
      <c r="D40" s="199" t="str">
        <f t="shared" si="16"/>
        <v>〇</v>
      </c>
      <c r="E40" s="200" t="str">
        <f t="shared" si="17"/>
        <v xml:space="preserve"> </v>
      </c>
      <c r="F40" s="201" t="s">
        <v>60</v>
      </c>
      <c r="G40" s="202"/>
      <c r="H40" s="203"/>
      <c r="I40" s="204"/>
      <c r="J40" s="187" t="str">
        <f t="shared" si="18"/>
        <v/>
      </c>
      <c r="K40" s="190">
        <f t="shared" si="1"/>
        <v>26</v>
      </c>
      <c r="L40" s="190" t="str">
        <f t="shared" si="2"/>
        <v/>
      </c>
      <c r="M40" s="188" t="str">
        <f t="shared" si="19"/>
        <v/>
      </c>
      <c r="N40" s="87" t="str">
        <f t="shared" si="3"/>
        <v>↓</v>
      </c>
      <c r="O40" s="108"/>
      <c r="P40" s="156" t="str">
        <f>IF(B40&lt;①工事概要!$E$11,"",IF(B40&gt;①工事概要!$E$12,"",IF(LEN(CE40)=0,"○","")))</f>
        <v>○</v>
      </c>
      <c r="Q40" s="162">
        <f t="shared" si="20"/>
        <v>0</v>
      </c>
      <c r="R40" s="93">
        <f t="shared" si="4"/>
        <v>26</v>
      </c>
      <c r="S40" s="156" t="str">
        <f t="shared" si="5"/>
        <v/>
      </c>
      <c r="T40" s="162">
        <f t="shared" si="6"/>
        <v>0</v>
      </c>
      <c r="U40" s="100">
        <f t="shared" si="21"/>
        <v>6</v>
      </c>
      <c r="V40" s="93">
        <f t="shared" si="7"/>
        <v>0</v>
      </c>
      <c r="W40" s="169">
        <f t="shared" si="22"/>
        <v>0</v>
      </c>
      <c r="X40" s="80" t="str">
        <f t="shared" si="23"/>
        <v/>
      </c>
      <c r="Y40" s="80" t="str">
        <f t="shared" si="24"/>
        <v/>
      </c>
      <c r="Z40" s="80">
        <f t="shared" si="8"/>
        <v>43581</v>
      </c>
      <c r="AA40" s="80" t="str">
        <f t="shared" si="9"/>
        <v/>
      </c>
      <c r="AB40" s="80" t="str">
        <f t="shared" si="10"/>
        <v>OK（振替済み）</v>
      </c>
      <c r="AC40" s="154">
        <f t="shared" si="11"/>
        <v>0</v>
      </c>
      <c r="AD40" s="154" t="str">
        <f t="shared" si="25"/>
        <v/>
      </c>
      <c r="AE40" s="106">
        <f t="shared" si="26"/>
        <v>4</v>
      </c>
      <c r="AF40" s="106">
        <f t="shared" si="12"/>
        <v>0</v>
      </c>
      <c r="AG40" s="218">
        <f>IFERROR(IF(AE40=1,①工事概要!$E$11,IF(AE40=2,①工事概要!$E$11,IF(WEEKDAY(Z40)=2,Z33,AG39))),"")</f>
        <v>43570</v>
      </c>
      <c r="AH40" s="222">
        <f t="shared" ref="AH40:BA40" si="53">IFERROR(IF(AG40+1&gt;$BB40,"",AG40+1),"")</f>
        <v>43571</v>
      </c>
      <c r="AI40" s="222">
        <f t="shared" si="53"/>
        <v>43572</v>
      </c>
      <c r="AJ40" s="222">
        <f t="shared" si="53"/>
        <v>43573</v>
      </c>
      <c r="AK40" s="222">
        <f t="shared" si="53"/>
        <v>43574</v>
      </c>
      <c r="AL40" s="222">
        <f t="shared" si="53"/>
        <v>43575</v>
      </c>
      <c r="AM40" s="222">
        <f t="shared" si="53"/>
        <v>43576</v>
      </c>
      <c r="AN40" s="222">
        <f t="shared" si="53"/>
        <v>43577</v>
      </c>
      <c r="AO40" s="222">
        <f t="shared" si="53"/>
        <v>43578</v>
      </c>
      <c r="AP40" s="222">
        <f t="shared" si="53"/>
        <v>43579</v>
      </c>
      <c r="AQ40" s="222">
        <f t="shared" si="53"/>
        <v>43580</v>
      </c>
      <c r="AR40" s="222">
        <f t="shared" si="53"/>
        <v>43581</v>
      </c>
      <c r="AS40" s="222">
        <f t="shared" si="53"/>
        <v>43582</v>
      </c>
      <c r="AT40" s="222">
        <f t="shared" si="53"/>
        <v>43583</v>
      </c>
      <c r="AU40" s="222">
        <f t="shared" si="53"/>
        <v>43584</v>
      </c>
      <c r="AV40" s="222">
        <f t="shared" si="53"/>
        <v>43585</v>
      </c>
      <c r="AW40" s="222">
        <f t="shared" si="53"/>
        <v>43586</v>
      </c>
      <c r="AX40" s="222">
        <f t="shared" si="53"/>
        <v>43587</v>
      </c>
      <c r="AY40" s="222">
        <f t="shared" si="53"/>
        <v>43588</v>
      </c>
      <c r="AZ40" s="222">
        <f t="shared" si="53"/>
        <v>43589</v>
      </c>
      <c r="BA40" s="222">
        <f t="shared" si="53"/>
        <v>43590</v>
      </c>
      <c r="BB40" s="219">
        <f>IFERROR(IF(IF(Z40=①工事概要!$E$12,①工事概要!$E$12,IF(WEEKDAY(Z40)=1,Z47,BB41))&gt;①工事概要!$E$12,①工事概要!$E$12,IF(Z40=①工事概要!$E$12,①工事概要!$E$12,IF(WEEKDAY(Z40)=1,Z47,BB41))),"")</f>
        <v>43590</v>
      </c>
      <c r="BE40" s="53"/>
      <c r="BF40" s="53"/>
      <c r="BG40" s="53" t="str">
        <f>IFERROR(VLOOKUP(B40,①工事概要!$C$11:$D$12,2,FALSE),"")</f>
        <v/>
      </c>
      <c r="BH40" s="53" t="str">
        <f>IFERROR(VLOOKUP(B40,①工事概要!$C$16:$D$21,2,FALSE),"")</f>
        <v/>
      </c>
      <c r="BI40" s="53" t="str">
        <f>IFERROR(VLOOKUP(B40,①工事概要!$C$22:$D$24,2,FALSE),"")</f>
        <v/>
      </c>
      <c r="BJ40" s="53" t="str">
        <f>IF(B40&gt;①工事概要!$C$26,"",IF(B40&gt;=①工事概要!$C$25,$BJ$13,""))</f>
        <v/>
      </c>
      <c r="BK40" s="53" t="str">
        <f>IF(B40&gt;①工事概要!$C$28,"",IF(B40&gt;=①工事概要!$C$27,$BK$13,""))</f>
        <v/>
      </c>
      <c r="BL40" s="53" t="str">
        <f>IF(B40&gt;①工事概要!$C$30,"",IF(B40&gt;=①工事概要!$C$29,$BL$13,""))</f>
        <v/>
      </c>
      <c r="BM40" s="53" t="str">
        <f>IF(B40&gt;①工事概要!$C$32,"",IF(B40&gt;=①工事概要!$C$31,$BM$13,""))</f>
        <v/>
      </c>
      <c r="BN40" s="53" t="str">
        <f>IF(B40&gt;①工事概要!$C$34,"",IF(B40&gt;=①工事概要!$C$33,$BN$13,""))</f>
        <v/>
      </c>
      <c r="BO40" s="53" t="str">
        <f>IF(B40&gt;①工事概要!$C$36,"",IF(B40&gt;=①工事概要!$C$35,$BO$13,""))</f>
        <v/>
      </c>
      <c r="BP40" s="53" t="str">
        <f>IF(B40&gt;①工事概要!$C$38,"",IF(B40&gt;=①工事概要!$C$37,$BP$13,""))</f>
        <v/>
      </c>
      <c r="BQ40" s="53" t="str">
        <f>IF(B40&gt;①工事概要!$C$40,"",IF(B40&gt;=①工事概要!$C$39,$BQ$13,""))</f>
        <v/>
      </c>
      <c r="BR40" s="53" t="str">
        <f>IF(B40&gt;①工事概要!$C$42,"",IF(B40&gt;=①工事概要!$C$41,$BR$13,""))</f>
        <v/>
      </c>
      <c r="BS40" s="53" t="str">
        <f>IF(B40&gt;①工事概要!$C$44,"",IF(B40&gt;=①工事概要!$C$43,$BS$13,""))</f>
        <v/>
      </c>
      <c r="BT40" s="53" t="str">
        <f>IF(B40&gt;①工事概要!$C$46,"",IF(B40&gt;=①工事概要!$C$45,$BT$13,""))</f>
        <v/>
      </c>
      <c r="BU40" s="53" t="str">
        <f>IF(B40&gt;①工事概要!$C$48,"",IF(B40&gt;=①工事概要!$C$47,$BU$13,""))</f>
        <v/>
      </c>
      <c r="BV40" s="53" t="str">
        <f>IF(B40&gt;①工事概要!$C$50,"",IF(B40&gt;=①工事概要!$C$49,$BV$13,""))</f>
        <v/>
      </c>
      <c r="BW40" s="53" t="str">
        <f>IF(B40&gt;①工事概要!$C$52,"",IF(B40&gt;=①工事概要!$C$51,$BW$13,""))</f>
        <v/>
      </c>
      <c r="BX40" s="53" t="str">
        <f>IF(B40&gt;①工事概要!$C$54,"",IF(B40&gt;=①工事概要!$C$53,$BX$13,""))</f>
        <v/>
      </c>
      <c r="BY40" s="53" t="str">
        <f>IF(B40&gt;①工事概要!$C$56,"",IF(B40&gt;=①工事概要!$C$55,$BY$13,""))</f>
        <v/>
      </c>
      <c r="BZ40" s="53" t="str">
        <f>IF(B40&gt;①工事概要!$C$58,"",IF(B40&gt;=①工事概要!$C$57,$BZ$13,""))</f>
        <v/>
      </c>
      <c r="CA40" s="53" t="str">
        <f>IF(B40&gt;①工事概要!$C$60,"",IF(B40&gt;=①工事概要!$C$59,$CA$13,""))</f>
        <v/>
      </c>
      <c r="CB40" s="53" t="str">
        <f>IF(B40&gt;①工事概要!$C$62,"",IF(B40&gt;=①工事概要!$C$61,$CB$13,""))</f>
        <v/>
      </c>
      <c r="CC40" s="53" t="str">
        <f>IF(B40&gt;①工事概要!$C$64,"",IF(B40&gt;=①工事概要!$C$63,$CC$13,""))</f>
        <v/>
      </c>
      <c r="CD40" s="53" t="str">
        <f>IF(B40&gt;①工事概要!$C$66,"",IF(B40&gt;=①工事概要!$C$65,$CD$13,""))</f>
        <v/>
      </c>
      <c r="CE40" s="50" t="str">
        <f t="shared" si="29"/>
        <v/>
      </c>
      <c r="CF40" s="50" t="str">
        <f t="shared" si="14"/>
        <v xml:space="preserve"> </v>
      </c>
    </row>
    <row r="41" spans="1:84" ht="39" customHeight="1" thickTop="1" thickBot="1" x14ac:dyDescent="0.2">
      <c r="A41" s="81" t="str">
        <f t="shared" si="0"/>
        <v>対象期間</v>
      </c>
      <c r="B41" s="180">
        <f>IFERROR(IF(B40=①工事概要!$E$12+IF(WEEKDAY(①工事概要!$E$12)=1,①工事概要!$E$12,(8-WEEKDAY(①工事概要!$E$12))),"-",IF(B40="-","-",B40+1)),"-")</f>
        <v>43582</v>
      </c>
      <c r="C41" s="89">
        <f t="shared" si="15"/>
        <v>7</v>
      </c>
      <c r="D41" s="199" t="str">
        <f t="shared" si="16"/>
        <v>〇</v>
      </c>
      <c r="E41" s="200" t="str">
        <f t="shared" si="17"/>
        <v xml:space="preserve"> </v>
      </c>
      <c r="F41" s="201" t="s">
        <v>61</v>
      </c>
      <c r="G41" s="202"/>
      <c r="H41" s="203"/>
      <c r="I41" s="204"/>
      <c r="J41" s="187" t="str">
        <f t="shared" si="18"/>
        <v/>
      </c>
      <c r="K41" s="190">
        <f t="shared" si="1"/>
        <v>27</v>
      </c>
      <c r="L41" s="190" t="str">
        <f t="shared" si="2"/>
        <v/>
      </c>
      <c r="M41" s="188" t="str">
        <f t="shared" si="19"/>
        <v/>
      </c>
      <c r="N41" s="87" t="str">
        <f t="shared" si="3"/>
        <v>↓</v>
      </c>
      <c r="O41" s="108"/>
      <c r="P41" s="156" t="str">
        <f>IF(B41&lt;①工事概要!$E$11,"",IF(B41&gt;①工事概要!$E$12,"",IF(LEN(CE41)=0,"○","")))</f>
        <v>○</v>
      </c>
      <c r="Q41" s="162">
        <f t="shared" si="20"/>
        <v>0</v>
      </c>
      <c r="R41" s="93">
        <f t="shared" si="4"/>
        <v>27</v>
      </c>
      <c r="S41" s="156" t="str">
        <f t="shared" si="5"/>
        <v>〇</v>
      </c>
      <c r="T41" s="162">
        <f t="shared" si="6"/>
        <v>0</v>
      </c>
      <c r="U41" s="100">
        <f t="shared" si="21"/>
        <v>7</v>
      </c>
      <c r="V41" s="93">
        <f t="shared" si="7"/>
        <v>0</v>
      </c>
      <c r="W41" s="169">
        <f t="shared" si="22"/>
        <v>0</v>
      </c>
      <c r="X41" s="80" t="str">
        <f t="shared" si="23"/>
        <v/>
      </c>
      <c r="Y41" s="80" t="str">
        <f t="shared" si="24"/>
        <v/>
      </c>
      <c r="Z41" s="80">
        <f t="shared" si="8"/>
        <v>43582</v>
      </c>
      <c r="AA41" s="80" t="str">
        <f t="shared" si="9"/>
        <v/>
      </c>
      <c r="AB41" s="80" t="str">
        <f t="shared" si="10"/>
        <v>OK（振替済み）</v>
      </c>
      <c r="AC41" s="154">
        <f t="shared" si="11"/>
        <v>0</v>
      </c>
      <c r="AD41" s="154" t="str">
        <f t="shared" si="25"/>
        <v/>
      </c>
      <c r="AE41" s="106">
        <f t="shared" si="26"/>
        <v>4</v>
      </c>
      <c r="AF41" s="106">
        <f t="shared" si="12"/>
        <v>0</v>
      </c>
      <c r="AG41" s="218">
        <f>IFERROR(IF(AE41=1,①工事概要!$E$11,IF(AE41=2,①工事概要!$E$11,IF(WEEKDAY(Z41)=2,Z34,AG40))),"")</f>
        <v>43570</v>
      </c>
      <c r="AH41" s="222">
        <f t="shared" ref="AH41:BA41" si="54">IFERROR(IF(AG41+1&gt;$BB41,"",AG41+1),"")</f>
        <v>43571</v>
      </c>
      <c r="AI41" s="222">
        <f t="shared" si="54"/>
        <v>43572</v>
      </c>
      <c r="AJ41" s="222">
        <f t="shared" si="54"/>
        <v>43573</v>
      </c>
      <c r="AK41" s="222">
        <f t="shared" si="54"/>
        <v>43574</v>
      </c>
      <c r="AL41" s="222">
        <f t="shared" si="54"/>
        <v>43575</v>
      </c>
      <c r="AM41" s="222">
        <f t="shared" si="54"/>
        <v>43576</v>
      </c>
      <c r="AN41" s="222">
        <f t="shared" si="54"/>
        <v>43577</v>
      </c>
      <c r="AO41" s="222">
        <f t="shared" si="54"/>
        <v>43578</v>
      </c>
      <c r="AP41" s="222">
        <f t="shared" si="54"/>
        <v>43579</v>
      </c>
      <c r="AQ41" s="222">
        <f t="shared" si="54"/>
        <v>43580</v>
      </c>
      <c r="AR41" s="222">
        <f t="shared" si="54"/>
        <v>43581</v>
      </c>
      <c r="AS41" s="222">
        <f t="shared" si="54"/>
        <v>43582</v>
      </c>
      <c r="AT41" s="222">
        <f t="shared" si="54"/>
        <v>43583</v>
      </c>
      <c r="AU41" s="222">
        <f t="shared" si="54"/>
        <v>43584</v>
      </c>
      <c r="AV41" s="222">
        <f t="shared" si="54"/>
        <v>43585</v>
      </c>
      <c r="AW41" s="222">
        <f t="shared" si="54"/>
        <v>43586</v>
      </c>
      <c r="AX41" s="222">
        <f t="shared" si="54"/>
        <v>43587</v>
      </c>
      <c r="AY41" s="222">
        <f t="shared" si="54"/>
        <v>43588</v>
      </c>
      <c r="AZ41" s="222">
        <f t="shared" si="54"/>
        <v>43589</v>
      </c>
      <c r="BA41" s="222">
        <f t="shared" si="54"/>
        <v>43590</v>
      </c>
      <c r="BB41" s="219">
        <f>IFERROR(IF(IF(Z41=①工事概要!$E$12,①工事概要!$E$12,IF(WEEKDAY(Z41)=1,Z48,BB42))&gt;①工事概要!$E$12,①工事概要!$E$12,IF(Z41=①工事概要!$E$12,①工事概要!$E$12,IF(WEEKDAY(Z41)=1,Z48,BB42))),"")</f>
        <v>43590</v>
      </c>
      <c r="BE41" s="53"/>
      <c r="BF41" s="53"/>
      <c r="BG41" s="53" t="str">
        <f>IFERROR(VLOOKUP(B41,①工事概要!$C$11:$D$12,2,FALSE),"")</f>
        <v/>
      </c>
      <c r="BH41" s="53" t="str">
        <f>IFERROR(VLOOKUP(B41,①工事概要!$C$16:$D$21,2,FALSE),"")</f>
        <v/>
      </c>
      <c r="BI41" s="53" t="str">
        <f>IFERROR(VLOOKUP(B41,①工事概要!$C$22:$D$24,2,FALSE),"")</f>
        <v/>
      </c>
      <c r="BJ41" s="53" t="str">
        <f>IF(B41&gt;①工事概要!$C$26,"",IF(B41&gt;=①工事概要!$C$25,$BJ$13,""))</f>
        <v/>
      </c>
      <c r="BK41" s="53" t="str">
        <f>IF(B41&gt;①工事概要!$C$28,"",IF(B41&gt;=①工事概要!$C$27,$BK$13,""))</f>
        <v/>
      </c>
      <c r="BL41" s="53" t="str">
        <f>IF(B41&gt;①工事概要!$C$30,"",IF(B41&gt;=①工事概要!$C$29,$BL$13,""))</f>
        <v/>
      </c>
      <c r="BM41" s="53" t="str">
        <f>IF(B41&gt;①工事概要!$C$32,"",IF(B41&gt;=①工事概要!$C$31,$BM$13,""))</f>
        <v/>
      </c>
      <c r="BN41" s="53" t="str">
        <f>IF(B41&gt;①工事概要!$C$34,"",IF(B41&gt;=①工事概要!$C$33,$BN$13,""))</f>
        <v/>
      </c>
      <c r="BO41" s="53" t="str">
        <f>IF(B41&gt;①工事概要!$C$36,"",IF(B41&gt;=①工事概要!$C$35,$BO$13,""))</f>
        <v/>
      </c>
      <c r="BP41" s="53" t="str">
        <f>IF(B41&gt;①工事概要!$C$38,"",IF(B41&gt;=①工事概要!$C$37,$BP$13,""))</f>
        <v/>
      </c>
      <c r="BQ41" s="53" t="str">
        <f>IF(B41&gt;①工事概要!$C$40,"",IF(B41&gt;=①工事概要!$C$39,$BQ$13,""))</f>
        <v/>
      </c>
      <c r="BR41" s="53" t="str">
        <f>IF(B41&gt;①工事概要!$C$42,"",IF(B41&gt;=①工事概要!$C$41,$BR$13,""))</f>
        <v/>
      </c>
      <c r="BS41" s="53" t="str">
        <f>IF(B41&gt;①工事概要!$C$44,"",IF(B41&gt;=①工事概要!$C$43,$BS$13,""))</f>
        <v/>
      </c>
      <c r="BT41" s="53" t="str">
        <f>IF(B41&gt;①工事概要!$C$46,"",IF(B41&gt;=①工事概要!$C$45,$BT$13,""))</f>
        <v/>
      </c>
      <c r="BU41" s="53" t="str">
        <f>IF(B41&gt;①工事概要!$C$48,"",IF(B41&gt;=①工事概要!$C$47,$BU$13,""))</f>
        <v/>
      </c>
      <c r="BV41" s="53" t="str">
        <f>IF(B41&gt;①工事概要!$C$50,"",IF(B41&gt;=①工事概要!$C$49,$BV$13,""))</f>
        <v/>
      </c>
      <c r="BW41" s="53" t="str">
        <f>IF(B41&gt;①工事概要!$C$52,"",IF(B41&gt;=①工事概要!$C$51,$BW$13,""))</f>
        <v/>
      </c>
      <c r="BX41" s="53" t="str">
        <f>IF(B41&gt;①工事概要!$C$54,"",IF(B41&gt;=①工事概要!$C$53,$BX$13,""))</f>
        <v/>
      </c>
      <c r="BY41" s="53" t="str">
        <f>IF(B41&gt;①工事概要!$C$56,"",IF(B41&gt;=①工事概要!$C$55,$BY$13,""))</f>
        <v/>
      </c>
      <c r="BZ41" s="53" t="str">
        <f>IF(B41&gt;①工事概要!$C$58,"",IF(B41&gt;=①工事概要!$C$57,$BZ$13,""))</f>
        <v/>
      </c>
      <c r="CA41" s="53" t="str">
        <f>IF(B41&gt;①工事概要!$C$60,"",IF(B41&gt;=①工事概要!$C$59,$CA$13,""))</f>
        <v/>
      </c>
      <c r="CB41" s="53" t="str">
        <f>IF(B41&gt;①工事概要!$C$62,"",IF(B41&gt;=①工事概要!$C$61,$CB$13,""))</f>
        <v/>
      </c>
      <c r="CC41" s="53" t="str">
        <f>IF(B41&gt;①工事概要!$C$64,"",IF(B41&gt;=①工事概要!$C$63,$CC$13,""))</f>
        <v/>
      </c>
      <c r="CD41" s="53" t="str">
        <f>IF(B41&gt;①工事概要!$C$66,"",IF(B41&gt;=①工事概要!$C$65,$CD$13,""))</f>
        <v/>
      </c>
      <c r="CE41" s="50" t="str">
        <f t="shared" si="29"/>
        <v/>
      </c>
      <c r="CF41" s="50" t="str">
        <f t="shared" si="14"/>
        <v xml:space="preserve"> </v>
      </c>
    </row>
    <row r="42" spans="1:84" ht="39" customHeight="1" thickTop="1" thickBot="1" x14ac:dyDescent="0.2">
      <c r="A42" s="81" t="str">
        <f t="shared" si="0"/>
        <v>対象期間</v>
      </c>
      <c r="B42" s="180">
        <f>IFERROR(IF(B41=①工事概要!$E$12+IF(WEEKDAY(①工事概要!$E$12)=1,①工事概要!$E$12,(8-WEEKDAY(①工事概要!$E$12))),"-",IF(B41="-","-",B41+1)),"-")</f>
        <v>43583</v>
      </c>
      <c r="C42" s="89">
        <f t="shared" si="15"/>
        <v>1</v>
      </c>
      <c r="D42" s="199" t="str">
        <f t="shared" si="16"/>
        <v>〇</v>
      </c>
      <c r="E42" s="200" t="str">
        <f t="shared" si="17"/>
        <v xml:space="preserve"> </v>
      </c>
      <c r="F42" s="201" t="s">
        <v>61</v>
      </c>
      <c r="G42" s="202"/>
      <c r="H42" s="203"/>
      <c r="I42" s="204"/>
      <c r="J42" s="187" t="str">
        <f t="shared" si="18"/>
        <v/>
      </c>
      <c r="K42" s="190">
        <f t="shared" si="1"/>
        <v>28</v>
      </c>
      <c r="L42" s="190" t="str">
        <f t="shared" si="2"/>
        <v/>
      </c>
      <c r="M42" s="188" t="str">
        <f t="shared" si="19"/>
        <v/>
      </c>
      <c r="N42" s="87" t="str">
        <f t="shared" si="3"/>
        <v>週の終わり</v>
      </c>
      <c r="O42" s="108"/>
      <c r="P42" s="156" t="str">
        <f>IF(B42&lt;①工事概要!$E$11,"",IF(B42&gt;①工事概要!$E$12,"",IF(LEN(CE42)=0,"○","")))</f>
        <v>○</v>
      </c>
      <c r="Q42" s="162">
        <f t="shared" si="20"/>
        <v>0</v>
      </c>
      <c r="R42" s="93">
        <f t="shared" si="4"/>
        <v>28</v>
      </c>
      <c r="S42" s="156" t="str">
        <f t="shared" si="5"/>
        <v>〇</v>
      </c>
      <c r="T42" s="162">
        <f t="shared" si="6"/>
        <v>0</v>
      </c>
      <c r="U42" s="100">
        <f t="shared" si="21"/>
        <v>8</v>
      </c>
      <c r="V42" s="93">
        <f t="shared" si="7"/>
        <v>0</v>
      </c>
      <c r="W42" s="169">
        <f t="shared" si="22"/>
        <v>0</v>
      </c>
      <c r="X42" s="80" t="str">
        <f t="shared" si="23"/>
        <v/>
      </c>
      <c r="Y42" s="80" t="str">
        <f t="shared" si="24"/>
        <v/>
      </c>
      <c r="Z42" s="80">
        <f t="shared" si="8"/>
        <v>43583</v>
      </c>
      <c r="AA42" s="80" t="str">
        <f t="shared" si="9"/>
        <v/>
      </c>
      <c r="AB42" s="80" t="str">
        <f t="shared" si="10"/>
        <v>OK（振替済み）</v>
      </c>
      <c r="AC42" s="154">
        <f t="shared" si="11"/>
        <v>0</v>
      </c>
      <c r="AD42" s="154" t="str">
        <f t="shared" si="25"/>
        <v/>
      </c>
      <c r="AE42" s="106">
        <f t="shared" si="26"/>
        <v>4</v>
      </c>
      <c r="AF42" s="106">
        <f t="shared" si="12"/>
        <v>0</v>
      </c>
      <c r="AG42" s="223">
        <f>IFERROR(IF(AE42=1,①工事概要!$E$11,IF(AE42=2,①工事概要!$E$11,IF(WEEKDAY(Z42)=2,Z35,AG41))),"")</f>
        <v>43570</v>
      </c>
      <c r="AH42" s="224">
        <f t="shared" ref="AH42:BA42" si="55">IFERROR(IF(AG42+1&gt;$BB42,"",AG42+1),"")</f>
        <v>43571</v>
      </c>
      <c r="AI42" s="224">
        <f t="shared" si="55"/>
        <v>43572</v>
      </c>
      <c r="AJ42" s="224">
        <f t="shared" si="55"/>
        <v>43573</v>
      </c>
      <c r="AK42" s="224">
        <f t="shared" si="55"/>
        <v>43574</v>
      </c>
      <c r="AL42" s="224">
        <f t="shared" si="55"/>
        <v>43575</v>
      </c>
      <c r="AM42" s="224">
        <f t="shared" si="55"/>
        <v>43576</v>
      </c>
      <c r="AN42" s="224">
        <f t="shared" si="55"/>
        <v>43577</v>
      </c>
      <c r="AO42" s="224">
        <f t="shared" si="55"/>
        <v>43578</v>
      </c>
      <c r="AP42" s="224">
        <f t="shared" si="55"/>
        <v>43579</v>
      </c>
      <c r="AQ42" s="224">
        <f t="shared" si="55"/>
        <v>43580</v>
      </c>
      <c r="AR42" s="224">
        <f t="shared" si="55"/>
        <v>43581</v>
      </c>
      <c r="AS42" s="224">
        <f t="shared" si="55"/>
        <v>43582</v>
      </c>
      <c r="AT42" s="224">
        <f t="shared" si="55"/>
        <v>43583</v>
      </c>
      <c r="AU42" s="224">
        <f t="shared" si="55"/>
        <v>43584</v>
      </c>
      <c r="AV42" s="224">
        <f t="shared" si="55"/>
        <v>43585</v>
      </c>
      <c r="AW42" s="224">
        <f t="shared" si="55"/>
        <v>43586</v>
      </c>
      <c r="AX42" s="224">
        <f t="shared" si="55"/>
        <v>43587</v>
      </c>
      <c r="AY42" s="224">
        <f t="shared" si="55"/>
        <v>43588</v>
      </c>
      <c r="AZ42" s="224">
        <f t="shared" si="55"/>
        <v>43589</v>
      </c>
      <c r="BA42" s="224">
        <f t="shared" si="55"/>
        <v>43590</v>
      </c>
      <c r="BB42" s="225">
        <f>IFERROR(IF(IF(Z42=①工事概要!$E$12,①工事概要!$E$12,IF(WEEKDAY(Z42)=1,Z49,BB43))&gt;①工事概要!$E$12,①工事概要!$E$12,IF(Z42=①工事概要!$E$12,①工事概要!$E$12,IF(WEEKDAY(Z42)=1,Z49,BB43))),"")</f>
        <v>43590</v>
      </c>
      <c r="BE42" s="53"/>
      <c r="BF42" s="53"/>
      <c r="BG42" s="53" t="str">
        <f>IFERROR(VLOOKUP(B42,①工事概要!$C$11:$D$12,2,FALSE),"")</f>
        <v/>
      </c>
      <c r="BH42" s="53" t="str">
        <f>IFERROR(VLOOKUP(B42,①工事概要!$C$16:$D$21,2,FALSE),"")</f>
        <v/>
      </c>
      <c r="BI42" s="53" t="str">
        <f>IFERROR(VLOOKUP(B42,①工事概要!$C$22:$D$24,2,FALSE),"")</f>
        <v/>
      </c>
      <c r="BJ42" s="53" t="str">
        <f>IF(B42&gt;①工事概要!$C$26,"",IF(B42&gt;=①工事概要!$C$25,$BJ$13,""))</f>
        <v/>
      </c>
      <c r="BK42" s="53" t="str">
        <f>IF(B42&gt;①工事概要!$C$28,"",IF(B42&gt;=①工事概要!$C$27,$BK$13,""))</f>
        <v/>
      </c>
      <c r="BL42" s="53" t="str">
        <f>IF(B42&gt;①工事概要!$C$30,"",IF(B42&gt;=①工事概要!$C$29,$BL$13,""))</f>
        <v/>
      </c>
      <c r="BM42" s="53" t="str">
        <f>IF(B42&gt;①工事概要!$C$32,"",IF(B42&gt;=①工事概要!$C$31,$BM$13,""))</f>
        <v/>
      </c>
      <c r="BN42" s="53" t="str">
        <f>IF(B42&gt;①工事概要!$C$34,"",IF(B42&gt;=①工事概要!$C$33,$BN$13,""))</f>
        <v/>
      </c>
      <c r="BO42" s="53" t="str">
        <f>IF(B42&gt;①工事概要!$C$36,"",IF(B42&gt;=①工事概要!$C$35,$BO$13,""))</f>
        <v/>
      </c>
      <c r="BP42" s="53" t="str">
        <f>IF(B42&gt;①工事概要!$C$38,"",IF(B42&gt;=①工事概要!$C$37,$BP$13,""))</f>
        <v/>
      </c>
      <c r="BQ42" s="53" t="str">
        <f>IF(B42&gt;①工事概要!$C$40,"",IF(B42&gt;=①工事概要!$C$39,$BQ$13,""))</f>
        <v/>
      </c>
      <c r="BR42" s="53" t="str">
        <f>IF(B42&gt;①工事概要!$C$42,"",IF(B42&gt;=①工事概要!$C$41,$BR$13,""))</f>
        <v/>
      </c>
      <c r="BS42" s="53" t="str">
        <f>IF(B42&gt;①工事概要!$C$44,"",IF(B42&gt;=①工事概要!$C$43,$BS$13,""))</f>
        <v/>
      </c>
      <c r="BT42" s="53" t="str">
        <f>IF(B42&gt;①工事概要!$C$46,"",IF(B42&gt;=①工事概要!$C$45,$BT$13,""))</f>
        <v/>
      </c>
      <c r="BU42" s="53" t="str">
        <f>IF(B42&gt;①工事概要!$C$48,"",IF(B42&gt;=①工事概要!$C$47,$BU$13,""))</f>
        <v/>
      </c>
      <c r="BV42" s="53" t="str">
        <f>IF(B42&gt;①工事概要!$C$50,"",IF(B42&gt;=①工事概要!$C$49,$BV$13,""))</f>
        <v/>
      </c>
      <c r="BW42" s="53" t="str">
        <f>IF(B42&gt;①工事概要!$C$52,"",IF(B42&gt;=①工事概要!$C$51,$BW$13,""))</f>
        <v/>
      </c>
      <c r="BX42" s="53" t="str">
        <f>IF(B42&gt;①工事概要!$C$54,"",IF(B42&gt;=①工事概要!$C$53,$BX$13,""))</f>
        <v/>
      </c>
      <c r="BY42" s="53" t="str">
        <f>IF(B42&gt;①工事概要!$C$56,"",IF(B42&gt;=①工事概要!$C$55,$BY$13,""))</f>
        <v/>
      </c>
      <c r="BZ42" s="53" t="str">
        <f>IF(B42&gt;①工事概要!$C$58,"",IF(B42&gt;=①工事概要!$C$57,$BZ$13,""))</f>
        <v/>
      </c>
      <c r="CA42" s="53" t="str">
        <f>IF(B42&gt;①工事概要!$C$60,"",IF(B42&gt;=①工事概要!$C$59,$CA$13,""))</f>
        <v/>
      </c>
      <c r="CB42" s="53" t="str">
        <f>IF(B42&gt;①工事概要!$C$62,"",IF(B42&gt;=①工事概要!$C$61,$CB$13,""))</f>
        <v/>
      </c>
      <c r="CC42" s="53" t="str">
        <f>IF(B42&gt;①工事概要!$C$64,"",IF(B42&gt;=①工事概要!$C$63,$CC$13,""))</f>
        <v/>
      </c>
      <c r="CD42" s="53" t="str">
        <f>IF(B42&gt;①工事概要!$C$66,"",IF(B42&gt;=①工事概要!$C$65,$CD$13,""))</f>
        <v/>
      </c>
      <c r="CE42" s="50" t="str">
        <f t="shared" si="29"/>
        <v/>
      </c>
      <c r="CF42" s="50" t="str">
        <f t="shared" si="14"/>
        <v xml:space="preserve"> </v>
      </c>
    </row>
    <row r="43" spans="1:84" ht="39" customHeight="1" thickTop="1" thickBot="1" x14ac:dyDescent="0.2">
      <c r="A43" s="81" t="str">
        <f t="shared" si="0"/>
        <v>対象期間</v>
      </c>
      <c r="B43" s="180">
        <f>IFERROR(IF(B42=①工事概要!$E$12+IF(WEEKDAY(①工事概要!$E$12)=1,①工事概要!$E$12,(8-WEEKDAY(①工事概要!$E$12))),"-",IF(B42="-","-",B42+1)),"-")</f>
        <v>43584</v>
      </c>
      <c r="C43" s="89">
        <f t="shared" si="15"/>
        <v>2</v>
      </c>
      <c r="D43" s="199" t="str">
        <f t="shared" si="16"/>
        <v>〇</v>
      </c>
      <c r="E43" s="200" t="str">
        <f t="shared" si="17"/>
        <v xml:space="preserve"> </v>
      </c>
      <c r="F43" s="201" t="s">
        <v>60</v>
      </c>
      <c r="G43" s="202"/>
      <c r="H43" s="203"/>
      <c r="I43" s="204"/>
      <c r="J43" s="187" t="str">
        <f t="shared" si="18"/>
        <v/>
      </c>
      <c r="K43" s="190">
        <f t="shared" si="1"/>
        <v>29</v>
      </c>
      <c r="L43" s="190" t="str">
        <f t="shared" si="2"/>
        <v/>
      </c>
      <c r="M43" s="188" t="str">
        <f t="shared" si="19"/>
        <v/>
      </c>
      <c r="N43" s="87" t="str">
        <f t="shared" si="3"/>
        <v>週の始まり</v>
      </c>
      <c r="O43" s="108"/>
      <c r="P43" s="156" t="str">
        <f>IF(B43&lt;①工事概要!$E$11,"",IF(B43&gt;①工事概要!$E$12,"",IF(LEN(CE43)=0,"○","")))</f>
        <v>○</v>
      </c>
      <c r="Q43" s="162">
        <f t="shared" si="20"/>
        <v>0</v>
      </c>
      <c r="R43" s="93">
        <f t="shared" si="4"/>
        <v>29</v>
      </c>
      <c r="S43" s="156" t="str">
        <f t="shared" si="5"/>
        <v/>
      </c>
      <c r="T43" s="162">
        <f t="shared" si="6"/>
        <v>0</v>
      </c>
      <c r="U43" s="100">
        <f t="shared" si="21"/>
        <v>8</v>
      </c>
      <c r="V43" s="93">
        <f t="shared" si="7"/>
        <v>0</v>
      </c>
      <c r="W43" s="169">
        <f t="shared" si="22"/>
        <v>0</v>
      </c>
      <c r="X43" s="80" t="str">
        <f t="shared" si="23"/>
        <v/>
      </c>
      <c r="Y43" s="80" t="str">
        <f t="shared" si="24"/>
        <v/>
      </c>
      <c r="Z43" s="80">
        <f t="shared" si="8"/>
        <v>43584</v>
      </c>
      <c r="AA43" s="80" t="str">
        <f t="shared" si="9"/>
        <v/>
      </c>
      <c r="AB43" s="80" t="str">
        <f t="shared" si="10"/>
        <v>OK（振替済み）</v>
      </c>
      <c r="AC43" s="154">
        <f t="shared" si="11"/>
        <v>0</v>
      </c>
      <c r="AD43" s="154" t="str">
        <f t="shared" si="25"/>
        <v/>
      </c>
      <c r="AE43" s="106">
        <f t="shared" si="26"/>
        <v>5</v>
      </c>
      <c r="AF43" s="106">
        <f t="shared" si="12"/>
        <v>0</v>
      </c>
      <c r="AG43" s="216">
        <f>IFERROR(IF(AE43=1,①工事概要!$E$11,IF(AE43=2,①工事概要!$E$11,IF(WEEKDAY(Z43)=2,Z36,AG42))),"")</f>
        <v>43577</v>
      </c>
      <c r="AH43" s="221">
        <f t="shared" ref="AH43:BA43" si="56">IFERROR(IF(AG43+1&gt;$BB43,"",AG43+1),"")</f>
        <v>43578</v>
      </c>
      <c r="AI43" s="221">
        <f t="shared" si="56"/>
        <v>43579</v>
      </c>
      <c r="AJ43" s="221">
        <f t="shared" si="56"/>
        <v>43580</v>
      </c>
      <c r="AK43" s="221">
        <f t="shared" si="56"/>
        <v>43581</v>
      </c>
      <c r="AL43" s="221">
        <f t="shared" si="56"/>
        <v>43582</v>
      </c>
      <c r="AM43" s="221">
        <f t="shared" si="56"/>
        <v>43583</v>
      </c>
      <c r="AN43" s="221">
        <f t="shared" si="56"/>
        <v>43584</v>
      </c>
      <c r="AO43" s="221">
        <f t="shared" si="56"/>
        <v>43585</v>
      </c>
      <c r="AP43" s="221">
        <f t="shared" si="56"/>
        <v>43586</v>
      </c>
      <c r="AQ43" s="221">
        <f t="shared" si="56"/>
        <v>43587</v>
      </c>
      <c r="AR43" s="221">
        <f t="shared" si="56"/>
        <v>43588</v>
      </c>
      <c r="AS43" s="221">
        <f t="shared" si="56"/>
        <v>43589</v>
      </c>
      <c r="AT43" s="221">
        <f t="shared" si="56"/>
        <v>43590</v>
      </c>
      <c r="AU43" s="221">
        <f t="shared" si="56"/>
        <v>43591</v>
      </c>
      <c r="AV43" s="221">
        <f t="shared" si="56"/>
        <v>43592</v>
      </c>
      <c r="AW43" s="221">
        <f t="shared" si="56"/>
        <v>43593</v>
      </c>
      <c r="AX43" s="221">
        <f t="shared" si="56"/>
        <v>43594</v>
      </c>
      <c r="AY43" s="221">
        <f t="shared" si="56"/>
        <v>43595</v>
      </c>
      <c r="AZ43" s="221">
        <f t="shared" si="56"/>
        <v>43596</v>
      </c>
      <c r="BA43" s="221">
        <f t="shared" si="56"/>
        <v>43597</v>
      </c>
      <c r="BB43" s="217">
        <f>IFERROR(IF(IF(Z43=①工事概要!$E$12,①工事概要!$E$12,IF(WEEKDAY(Z43)=1,Z50,BB44))&gt;①工事概要!$E$12,①工事概要!$E$12,IF(Z43=①工事概要!$E$12,①工事概要!$E$12,IF(WEEKDAY(Z43)=1,Z50,BB44))),"")</f>
        <v>43597</v>
      </c>
      <c r="BE43" s="53"/>
      <c r="BF43" s="53"/>
      <c r="BG43" s="53" t="str">
        <f>IFERROR(VLOOKUP(B43,①工事概要!$C$11:$D$12,2,FALSE),"")</f>
        <v/>
      </c>
      <c r="BH43" s="53" t="str">
        <f>IFERROR(VLOOKUP(B43,①工事概要!$C$16:$D$21,2,FALSE),"")</f>
        <v/>
      </c>
      <c r="BI43" s="53" t="str">
        <f>IFERROR(VLOOKUP(B43,①工事概要!$C$22:$D$24,2,FALSE),"")</f>
        <v/>
      </c>
      <c r="BJ43" s="53" t="str">
        <f>IF(B43&gt;①工事概要!$C$26,"",IF(B43&gt;=①工事概要!$C$25,$BJ$13,""))</f>
        <v/>
      </c>
      <c r="BK43" s="53" t="str">
        <f>IF(B43&gt;①工事概要!$C$28,"",IF(B43&gt;=①工事概要!$C$27,$BK$13,""))</f>
        <v/>
      </c>
      <c r="BL43" s="53" t="str">
        <f>IF(B43&gt;①工事概要!$C$30,"",IF(B43&gt;=①工事概要!$C$29,$BL$13,""))</f>
        <v/>
      </c>
      <c r="BM43" s="53" t="str">
        <f>IF(B43&gt;①工事概要!$C$32,"",IF(B43&gt;=①工事概要!$C$31,$BM$13,""))</f>
        <v/>
      </c>
      <c r="BN43" s="53" t="str">
        <f>IF(B43&gt;①工事概要!$C$34,"",IF(B43&gt;=①工事概要!$C$33,$BN$13,""))</f>
        <v/>
      </c>
      <c r="BO43" s="53" t="str">
        <f>IF(B43&gt;①工事概要!$C$36,"",IF(B43&gt;=①工事概要!$C$35,$BO$13,""))</f>
        <v/>
      </c>
      <c r="BP43" s="53" t="str">
        <f>IF(B43&gt;①工事概要!$C$38,"",IF(B43&gt;=①工事概要!$C$37,$BP$13,""))</f>
        <v/>
      </c>
      <c r="BQ43" s="53" t="str">
        <f>IF(B43&gt;①工事概要!$C$40,"",IF(B43&gt;=①工事概要!$C$39,$BQ$13,""))</f>
        <v/>
      </c>
      <c r="BR43" s="53" t="str">
        <f>IF(B43&gt;①工事概要!$C$42,"",IF(B43&gt;=①工事概要!$C$41,$BR$13,""))</f>
        <v/>
      </c>
      <c r="BS43" s="53" t="str">
        <f>IF(B43&gt;①工事概要!$C$44,"",IF(B43&gt;=①工事概要!$C$43,$BS$13,""))</f>
        <v/>
      </c>
      <c r="BT43" s="53" t="str">
        <f>IF(B43&gt;①工事概要!$C$46,"",IF(B43&gt;=①工事概要!$C$45,$BT$13,""))</f>
        <v/>
      </c>
      <c r="BU43" s="53" t="str">
        <f>IF(B43&gt;①工事概要!$C$48,"",IF(B43&gt;=①工事概要!$C$47,$BU$13,""))</f>
        <v/>
      </c>
      <c r="BV43" s="53" t="str">
        <f>IF(B43&gt;①工事概要!$C$50,"",IF(B43&gt;=①工事概要!$C$49,$BV$13,""))</f>
        <v/>
      </c>
      <c r="BW43" s="53" t="str">
        <f>IF(B43&gt;①工事概要!$C$52,"",IF(B43&gt;=①工事概要!$C$51,$BW$13,""))</f>
        <v/>
      </c>
      <c r="BX43" s="53" t="str">
        <f>IF(B43&gt;①工事概要!$C$54,"",IF(B43&gt;=①工事概要!$C$53,$BX$13,""))</f>
        <v/>
      </c>
      <c r="BY43" s="53" t="str">
        <f>IF(B43&gt;①工事概要!$C$56,"",IF(B43&gt;=①工事概要!$C$55,$BY$13,""))</f>
        <v/>
      </c>
      <c r="BZ43" s="53" t="str">
        <f>IF(B43&gt;①工事概要!$C$58,"",IF(B43&gt;=①工事概要!$C$57,$BZ$13,""))</f>
        <v/>
      </c>
      <c r="CA43" s="53" t="str">
        <f>IF(B43&gt;①工事概要!$C$60,"",IF(B43&gt;=①工事概要!$C$59,$CA$13,""))</f>
        <v/>
      </c>
      <c r="CB43" s="53" t="str">
        <f>IF(B43&gt;①工事概要!$C$62,"",IF(B43&gt;=①工事概要!$C$61,$CB$13,""))</f>
        <v/>
      </c>
      <c r="CC43" s="53" t="str">
        <f>IF(B43&gt;①工事概要!$C$64,"",IF(B43&gt;=①工事概要!$C$63,$CC$13,""))</f>
        <v/>
      </c>
      <c r="CD43" s="53" t="str">
        <f>IF(B43&gt;①工事概要!$C$66,"",IF(B43&gt;=①工事概要!$C$65,$CD$13,""))</f>
        <v/>
      </c>
      <c r="CE43" s="50" t="str">
        <f t="shared" si="29"/>
        <v/>
      </c>
      <c r="CF43" s="50" t="str">
        <f t="shared" si="14"/>
        <v xml:space="preserve"> </v>
      </c>
    </row>
    <row r="44" spans="1:84" ht="39" customHeight="1" thickTop="1" thickBot="1" x14ac:dyDescent="0.2">
      <c r="A44" s="81" t="str">
        <f t="shared" si="0"/>
        <v>対象期間</v>
      </c>
      <c r="B44" s="180">
        <f>IFERROR(IF(B43=①工事概要!$E$12+IF(WEEKDAY(①工事概要!$E$12)=1,①工事概要!$E$12,(8-WEEKDAY(①工事概要!$E$12))),"-",IF(B43="-","-",B43+1)),"-")</f>
        <v>43585</v>
      </c>
      <c r="C44" s="89">
        <f t="shared" si="15"/>
        <v>3</v>
      </c>
      <c r="D44" s="199" t="str">
        <f t="shared" si="16"/>
        <v>〇</v>
      </c>
      <c r="E44" s="200" t="str">
        <f t="shared" si="17"/>
        <v xml:space="preserve"> </v>
      </c>
      <c r="F44" s="201" t="s">
        <v>60</v>
      </c>
      <c r="G44" s="202"/>
      <c r="H44" s="203"/>
      <c r="I44" s="204"/>
      <c r="J44" s="187" t="str">
        <f t="shared" si="18"/>
        <v/>
      </c>
      <c r="K44" s="190">
        <f t="shared" si="1"/>
        <v>30</v>
      </c>
      <c r="L44" s="190" t="str">
        <f t="shared" si="2"/>
        <v/>
      </c>
      <c r="M44" s="188" t="str">
        <f t="shared" si="19"/>
        <v/>
      </c>
      <c r="N44" s="87" t="str">
        <f t="shared" si="3"/>
        <v>↓</v>
      </c>
      <c r="O44" s="108"/>
      <c r="P44" s="156" t="str">
        <f>IF(B44&lt;①工事概要!$E$11,"",IF(B44&gt;①工事概要!$E$12,"",IF(LEN(CE44)=0,"○","")))</f>
        <v>○</v>
      </c>
      <c r="Q44" s="162">
        <f t="shared" si="20"/>
        <v>0</v>
      </c>
      <c r="R44" s="93">
        <f t="shared" si="4"/>
        <v>30</v>
      </c>
      <c r="S44" s="156" t="str">
        <f t="shared" si="5"/>
        <v/>
      </c>
      <c r="T44" s="162">
        <f t="shared" si="6"/>
        <v>0</v>
      </c>
      <c r="U44" s="100">
        <f t="shared" si="21"/>
        <v>8</v>
      </c>
      <c r="V44" s="93">
        <f t="shared" si="7"/>
        <v>0</v>
      </c>
      <c r="W44" s="169">
        <f t="shared" si="22"/>
        <v>0</v>
      </c>
      <c r="X44" s="80" t="str">
        <f t="shared" si="23"/>
        <v/>
      </c>
      <c r="Y44" s="80" t="str">
        <f t="shared" si="24"/>
        <v/>
      </c>
      <c r="Z44" s="80">
        <f t="shared" si="8"/>
        <v>43585</v>
      </c>
      <c r="AA44" s="80" t="str">
        <f t="shared" si="9"/>
        <v/>
      </c>
      <c r="AB44" s="80" t="str">
        <f t="shared" si="10"/>
        <v>OK（振替済み）</v>
      </c>
      <c r="AC44" s="154">
        <f t="shared" si="11"/>
        <v>0</v>
      </c>
      <c r="AD44" s="154" t="str">
        <f t="shared" si="25"/>
        <v/>
      </c>
      <c r="AE44" s="106">
        <f t="shared" si="26"/>
        <v>5</v>
      </c>
      <c r="AF44" s="106">
        <f t="shared" si="12"/>
        <v>0</v>
      </c>
      <c r="AG44" s="218">
        <f>IFERROR(IF(AE44=1,①工事概要!$E$11,IF(AE44=2,①工事概要!$E$11,IF(WEEKDAY(Z44)=2,Z37,AG43))),"")</f>
        <v>43577</v>
      </c>
      <c r="AH44" s="222">
        <f t="shared" ref="AH44:BA44" si="57">IFERROR(IF(AG44+1&gt;$BB44,"",AG44+1),"")</f>
        <v>43578</v>
      </c>
      <c r="AI44" s="222">
        <f t="shared" si="57"/>
        <v>43579</v>
      </c>
      <c r="AJ44" s="222">
        <f t="shared" si="57"/>
        <v>43580</v>
      </c>
      <c r="AK44" s="222">
        <f t="shared" si="57"/>
        <v>43581</v>
      </c>
      <c r="AL44" s="222">
        <f t="shared" si="57"/>
        <v>43582</v>
      </c>
      <c r="AM44" s="222">
        <f t="shared" si="57"/>
        <v>43583</v>
      </c>
      <c r="AN44" s="222">
        <f t="shared" si="57"/>
        <v>43584</v>
      </c>
      <c r="AO44" s="222">
        <f t="shared" si="57"/>
        <v>43585</v>
      </c>
      <c r="AP44" s="222">
        <f t="shared" si="57"/>
        <v>43586</v>
      </c>
      <c r="AQ44" s="222">
        <f t="shared" si="57"/>
        <v>43587</v>
      </c>
      <c r="AR44" s="222">
        <f t="shared" si="57"/>
        <v>43588</v>
      </c>
      <c r="AS44" s="222">
        <f t="shared" si="57"/>
        <v>43589</v>
      </c>
      <c r="AT44" s="222">
        <f t="shared" si="57"/>
        <v>43590</v>
      </c>
      <c r="AU44" s="222">
        <f t="shared" si="57"/>
        <v>43591</v>
      </c>
      <c r="AV44" s="222">
        <f t="shared" si="57"/>
        <v>43592</v>
      </c>
      <c r="AW44" s="222">
        <f t="shared" si="57"/>
        <v>43593</v>
      </c>
      <c r="AX44" s="222">
        <f t="shared" si="57"/>
        <v>43594</v>
      </c>
      <c r="AY44" s="222">
        <f t="shared" si="57"/>
        <v>43595</v>
      </c>
      <c r="AZ44" s="222">
        <f t="shared" si="57"/>
        <v>43596</v>
      </c>
      <c r="BA44" s="222">
        <f t="shared" si="57"/>
        <v>43597</v>
      </c>
      <c r="BB44" s="219">
        <f>IFERROR(IF(IF(Z44=①工事概要!$E$12,①工事概要!$E$12,IF(WEEKDAY(Z44)=1,Z51,BB45))&gt;①工事概要!$E$12,①工事概要!$E$12,IF(Z44=①工事概要!$E$12,①工事概要!$E$12,IF(WEEKDAY(Z44)=1,Z51,BB45))),"")</f>
        <v>43597</v>
      </c>
      <c r="BE44" s="53"/>
      <c r="BF44" s="53"/>
      <c r="BG44" s="53" t="str">
        <f>IFERROR(VLOOKUP(B44,①工事概要!$C$11:$D$12,2,FALSE),"")</f>
        <v/>
      </c>
      <c r="BH44" s="53" t="str">
        <f>IFERROR(VLOOKUP(B44,①工事概要!$C$16:$D$21,2,FALSE),"")</f>
        <v/>
      </c>
      <c r="BI44" s="53" t="str">
        <f>IFERROR(VLOOKUP(B44,①工事概要!$C$22:$D$24,2,FALSE),"")</f>
        <v/>
      </c>
      <c r="BJ44" s="53" t="str">
        <f>IF(B44&gt;①工事概要!$C$26,"",IF(B44&gt;=①工事概要!$C$25,$BJ$13,""))</f>
        <v/>
      </c>
      <c r="BK44" s="53" t="str">
        <f>IF(B44&gt;①工事概要!$C$28,"",IF(B44&gt;=①工事概要!$C$27,$BK$13,""))</f>
        <v/>
      </c>
      <c r="BL44" s="53" t="str">
        <f>IF(B44&gt;①工事概要!$C$30,"",IF(B44&gt;=①工事概要!$C$29,$BL$13,""))</f>
        <v/>
      </c>
      <c r="BM44" s="53" t="str">
        <f>IF(B44&gt;①工事概要!$C$32,"",IF(B44&gt;=①工事概要!$C$31,$BM$13,""))</f>
        <v/>
      </c>
      <c r="BN44" s="53" t="str">
        <f>IF(B44&gt;①工事概要!$C$34,"",IF(B44&gt;=①工事概要!$C$33,$BN$13,""))</f>
        <v/>
      </c>
      <c r="BO44" s="53" t="str">
        <f>IF(B44&gt;①工事概要!$C$36,"",IF(B44&gt;=①工事概要!$C$35,$BO$13,""))</f>
        <v/>
      </c>
      <c r="BP44" s="53" t="str">
        <f>IF(B44&gt;①工事概要!$C$38,"",IF(B44&gt;=①工事概要!$C$37,$BP$13,""))</f>
        <v/>
      </c>
      <c r="BQ44" s="53" t="str">
        <f>IF(B44&gt;①工事概要!$C$40,"",IF(B44&gt;=①工事概要!$C$39,$BQ$13,""))</f>
        <v/>
      </c>
      <c r="BR44" s="53" t="str">
        <f>IF(B44&gt;①工事概要!$C$42,"",IF(B44&gt;=①工事概要!$C$41,$BR$13,""))</f>
        <v/>
      </c>
      <c r="BS44" s="53" t="str">
        <f>IF(B44&gt;①工事概要!$C$44,"",IF(B44&gt;=①工事概要!$C$43,$BS$13,""))</f>
        <v/>
      </c>
      <c r="BT44" s="53" t="str">
        <f>IF(B44&gt;①工事概要!$C$46,"",IF(B44&gt;=①工事概要!$C$45,$BT$13,""))</f>
        <v/>
      </c>
      <c r="BU44" s="53" t="str">
        <f>IF(B44&gt;①工事概要!$C$48,"",IF(B44&gt;=①工事概要!$C$47,$BU$13,""))</f>
        <v/>
      </c>
      <c r="BV44" s="53" t="str">
        <f>IF(B44&gt;①工事概要!$C$50,"",IF(B44&gt;=①工事概要!$C$49,$BV$13,""))</f>
        <v/>
      </c>
      <c r="BW44" s="53" t="str">
        <f>IF(B44&gt;①工事概要!$C$52,"",IF(B44&gt;=①工事概要!$C$51,$BW$13,""))</f>
        <v/>
      </c>
      <c r="BX44" s="53" t="str">
        <f>IF(B44&gt;①工事概要!$C$54,"",IF(B44&gt;=①工事概要!$C$53,$BX$13,""))</f>
        <v/>
      </c>
      <c r="BY44" s="53" t="str">
        <f>IF(B44&gt;①工事概要!$C$56,"",IF(B44&gt;=①工事概要!$C$55,$BY$13,""))</f>
        <v/>
      </c>
      <c r="BZ44" s="53" t="str">
        <f>IF(B44&gt;①工事概要!$C$58,"",IF(B44&gt;=①工事概要!$C$57,$BZ$13,""))</f>
        <v/>
      </c>
      <c r="CA44" s="53" t="str">
        <f>IF(B44&gt;①工事概要!$C$60,"",IF(B44&gt;=①工事概要!$C$59,$CA$13,""))</f>
        <v/>
      </c>
      <c r="CB44" s="53" t="str">
        <f>IF(B44&gt;①工事概要!$C$62,"",IF(B44&gt;=①工事概要!$C$61,$CB$13,""))</f>
        <v/>
      </c>
      <c r="CC44" s="53" t="str">
        <f>IF(B44&gt;①工事概要!$C$64,"",IF(B44&gt;=①工事概要!$C$63,$CC$13,""))</f>
        <v/>
      </c>
      <c r="CD44" s="53" t="str">
        <f>IF(B44&gt;①工事概要!$C$66,"",IF(B44&gt;=①工事概要!$C$65,$CD$13,""))</f>
        <v/>
      </c>
      <c r="CE44" s="50" t="str">
        <f t="shared" si="29"/>
        <v/>
      </c>
      <c r="CF44" s="50" t="str">
        <f t="shared" si="14"/>
        <v xml:space="preserve"> </v>
      </c>
    </row>
    <row r="45" spans="1:84" ht="39" customHeight="1" thickTop="1" thickBot="1" x14ac:dyDescent="0.2">
      <c r="A45" s="81" t="str">
        <f t="shared" si="0"/>
        <v>対象期間</v>
      </c>
      <c r="B45" s="180">
        <f>IFERROR(IF(B44=①工事概要!$E$12+IF(WEEKDAY(①工事概要!$E$12)=1,①工事概要!$E$12,(8-WEEKDAY(①工事概要!$E$12))),"-",IF(B44="-","-",B44+1)),"-")</f>
        <v>43586</v>
      </c>
      <c r="C45" s="89">
        <f t="shared" si="15"/>
        <v>4</v>
      </c>
      <c r="D45" s="199" t="str">
        <f t="shared" si="16"/>
        <v>〇</v>
      </c>
      <c r="E45" s="200" t="str">
        <f t="shared" si="17"/>
        <v xml:space="preserve"> </v>
      </c>
      <c r="F45" s="201" t="s">
        <v>60</v>
      </c>
      <c r="G45" s="202"/>
      <c r="H45" s="203"/>
      <c r="I45" s="204"/>
      <c r="J45" s="187" t="str">
        <f t="shared" si="18"/>
        <v/>
      </c>
      <c r="K45" s="190">
        <f t="shared" si="1"/>
        <v>31</v>
      </c>
      <c r="L45" s="190" t="str">
        <f t="shared" si="2"/>
        <v/>
      </c>
      <c r="M45" s="188" t="str">
        <f t="shared" si="19"/>
        <v/>
      </c>
      <c r="N45" s="87" t="str">
        <f t="shared" si="3"/>
        <v>↓</v>
      </c>
      <c r="O45" s="108"/>
      <c r="P45" s="156" t="str">
        <f>IF(B45&lt;①工事概要!$E$11,"",IF(B45&gt;①工事概要!$E$12,"",IF(LEN(CE45)=0,"○","")))</f>
        <v>○</v>
      </c>
      <c r="Q45" s="162">
        <f t="shared" si="20"/>
        <v>0</v>
      </c>
      <c r="R45" s="93">
        <f t="shared" si="4"/>
        <v>31</v>
      </c>
      <c r="S45" s="156" t="str">
        <f t="shared" si="5"/>
        <v/>
      </c>
      <c r="T45" s="162">
        <f t="shared" si="6"/>
        <v>0</v>
      </c>
      <c r="U45" s="100">
        <f t="shared" si="21"/>
        <v>8</v>
      </c>
      <c r="V45" s="93">
        <f t="shared" si="7"/>
        <v>0</v>
      </c>
      <c r="W45" s="169">
        <f t="shared" si="22"/>
        <v>0</v>
      </c>
      <c r="X45" s="80" t="str">
        <f t="shared" si="23"/>
        <v/>
      </c>
      <c r="Y45" s="80" t="str">
        <f t="shared" si="24"/>
        <v/>
      </c>
      <c r="Z45" s="80">
        <f t="shared" si="8"/>
        <v>43586</v>
      </c>
      <c r="AA45" s="80" t="str">
        <f t="shared" si="9"/>
        <v/>
      </c>
      <c r="AB45" s="80" t="str">
        <f t="shared" si="10"/>
        <v>OK（振替済み）</v>
      </c>
      <c r="AC45" s="154">
        <f t="shared" si="11"/>
        <v>0</v>
      </c>
      <c r="AD45" s="154" t="str">
        <f t="shared" si="25"/>
        <v/>
      </c>
      <c r="AE45" s="106">
        <f t="shared" si="26"/>
        <v>5</v>
      </c>
      <c r="AF45" s="106">
        <f t="shared" si="12"/>
        <v>0</v>
      </c>
      <c r="AG45" s="218">
        <f>IFERROR(IF(AE45=1,①工事概要!$E$11,IF(AE45=2,①工事概要!$E$11,IF(WEEKDAY(Z45)=2,Z38,AG44))),"")</f>
        <v>43577</v>
      </c>
      <c r="AH45" s="222">
        <f t="shared" ref="AH45:BA45" si="58">IFERROR(IF(AG45+1&gt;$BB45,"",AG45+1),"")</f>
        <v>43578</v>
      </c>
      <c r="AI45" s="222">
        <f t="shared" si="58"/>
        <v>43579</v>
      </c>
      <c r="AJ45" s="222">
        <f t="shared" si="58"/>
        <v>43580</v>
      </c>
      <c r="AK45" s="222">
        <f t="shared" si="58"/>
        <v>43581</v>
      </c>
      <c r="AL45" s="222">
        <f t="shared" si="58"/>
        <v>43582</v>
      </c>
      <c r="AM45" s="222">
        <f t="shared" si="58"/>
        <v>43583</v>
      </c>
      <c r="AN45" s="222">
        <f t="shared" si="58"/>
        <v>43584</v>
      </c>
      <c r="AO45" s="222">
        <f t="shared" si="58"/>
        <v>43585</v>
      </c>
      <c r="AP45" s="222">
        <f t="shared" si="58"/>
        <v>43586</v>
      </c>
      <c r="AQ45" s="222">
        <f t="shared" si="58"/>
        <v>43587</v>
      </c>
      <c r="AR45" s="222">
        <f t="shared" si="58"/>
        <v>43588</v>
      </c>
      <c r="AS45" s="222">
        <f t="shared" si="58"/>
        <v>43589</v>
      </c>
      <c r="AT45" s="222">
        <f t="shared" si="58"/>
        <v>43590</v>
      </c>
      <c r="AU45" s="222">
        <f t="shared" si="58"/>
        <v>43591</v>
      </c>
      <c r="AV45" s="222">
        <f t="shared" si="58"/>
        <v>43592</v>
      </c>
      <c r="AW45" s="222">
        <f t="shared" si="58"/>
        <v>43593</v>
      </c>
      <c r="AX45" s="222">
        <f t="shared" si="58"/>
        <v>43594</v>
      </c>
      <c r="AY45" s="222">
        <f t="shared" si="58"/>
        <v>43595</v>
      </c>
      <c r="AZ45" s="222">
        <f t="shared" si="58"/>
        <v>43596</v>
      </c>
      <c r="BA45" s="222">
        <f t="shared" si="58"/>
        <v>43597</v>
      </c>
      <c r="BB45" s="219">
        <f>IFERROR(IF(IF(Z45=①工事概要!$E$12,①工事概要!$E$12,IF(WEEKDAY(Z45)=1,Z52,BB46))&gt;①工事概要!$E$12,①工事概要!$E$12,IF(Z45=①工事概要!$E$12,①工事概要!$E$12,IF(WEEKDAY(Z45)=1,Z52,BB46))),"")</f>
        <v>43597</v>
      </c>
      <c r="BE45" s="53"/>
      <c r="BF45" s="53"/>
      <c r="BG45" s="53" t="str">
        <f>IFERROR(VLOOKUP(B45,①工事概要!$C$11:$D$12,2,FALSE),"")</f>
        <v/>
      </c>
      <c r="BH45" s="53" t="str">
        <f>IFERROR(VLOOKUP(B45,①工事概要!$C$16:$D$21,2,FALSE),"")</f>
        <v/>
      </c>
      <c r="BI45" s="53" t="str">
        <f>IFERROR(VLOOKUP(B45,①工事概要!$C$22:$D$24,2,FALSE),"")</f>
        <v/>
      </c>
      <c r="BJ45" s="53" t="str">
        <f>IF(B45&gt;①工事概要!$C$26,"",IF(B45&gt;=①工事概要!$C$25,$BJ$13,""))</f>
        <v/>
      </c>
      <c r="BK45" s="53" t="str">
        <f>IF(B45&gt;①工事概要!$C$28,"",IF(B45&gt;=①工事概要!$C$27,$BK$13,""))</f>
        <v/>
      </c>
      <c r="BL45" s="53" t="str">
        <f>IF(B45&gt;①工事概要!$C$30,"",IF(B45&gt;=①工事概要!$C$29,$BL$13,""))</f>
        <v/>
      </c>
      <c r="BM45" s="53" t="str">
        <f>IF(B45&gt;①工事概要!$C$32,"",IF(B45&gt;=①工事概要!$C$31,$BM$13,""))</f>
        <v/>
      </c>
      <c r="BN45" s="53" t="str">
        <f>IF(B45&gt;①工事概要!$C$34,"",IF(B45&gt;=①工事概要!$C$33,$BN$13,""))</f>
        <v/>
      </c>
      <c r="BO45" s="53" t="str">
        <f>IF(B45&gt;①工事概要!$C$36,"",IF(B45&gt;=①工事概要!$C$35,$BO$13,""))</f>
        <v/>
      </c>
      <c r="BP45" s="53" t="str">
        <f>IF(B45&gt;①工事概要!$C$38,"",IF(B45&gt;=①工事概要!$C$37,$BP$13,""))</f>
        <v/>
      </c>
      <c r="BQ45" s="53" t="str">
        <f>IF(B45&gt;①工事概要!$C$40,"",IF(B45&gt;=①工事概要!$C$39,$BQ$13,""))</f>
        <v/>
      </c>
      <c r="BR45" s="53" t="str">
        <f>IF(B45&gt;①工事概要!$C$42,"",IF(B45&gt;=①工事概要!$C$41,$BR$13,""))</f>
        <v/>
      </c>
      <c r="BS45" s="53" t="str">
        <f>IF(B45&gt;①工事概要!$C$44,"",IF(B45&gt;=①工事概要!$C$43,$BS$13,""))</f>
        <v/>
      </c>
      <c r="BT45" s="53" t="str">
        <f>IF(B45&gt;①工事概要!$C$46,"",IF(B45&gt;=①工事概要!$C$45,$BT$13,""))</f>
        <v/>
      </c>
      <c r="BU45" s="53" t="str">
        <f>IF(B45&gt;①工事概要!$C$48,"",IF(B45&gt;=①工事概要!$C$47,$BU$13,""))</f>
        <v/>
      </c>
      <c r="BV45" s="53" t="str">
        <f>IF(B45&gt;①工事概要!$C$50,"",IF(B45&gt;=①工事概要!$C$49,$BV$13,""))</f>
        <v/>
      </c>
      <c r="BW45" s="53" t="str">
        <f>IF(B45&gt;①工事概要!$C$52,"",IF(B45&gt;=①工事概要!$C$51,$BW$13,""))</f>
        <v/>
      </c>
      <c r="BX45" s="53" t="str">
        <f>IF(B45&gt;①工事概要!$C$54,"",IF(B45&gt;=①工事概要!$C$53,$BX$13,""))</f>
        <v/>
      </c>
      <c r="BY45" s="53" t="str">
        <f>IF(B45&gt;①工事概要!$C$56,"",IF(B45&gt;=①工事概要!$C$55,$BY$13,""))</f>
        <v/>
      </c>
      <c r="BZ45" s="53" t="str">
        <f>IF(B45&gt;①工事概要!$C$58,"",IF(B45&gt;=①工事概要!$C$57,$BZ$13,""))</f>
        <v/>
      </c>
      <c r="CA45" s="53" t="str">
        <f>IF(B45&gt;①工事概要!$C$60,"",IF(B45&gt;=①工事概要!$C$59,$CA$13,""))</f>
        <v/>
      </c>
      <c r="CB45" s="53" t="str">
        <f>IF(B45&gt;①工事概要!$C$62,"",IF(B45&gt;=①工事概要!$C$61,$CB$13,""))</f>
        <v/>
      </c>
      <c r="CC45" s="53" t="str">
        <f>IF(B45&gt;①工事概要!$C$64,"",IF(B45&gt;=①工事概要!$C$63,$CC$13,""))</f>
        <v/>
      </c>
      <c r="CD45" s="53" t="str">
        <f>IF(B45&gt;①工事概要!$C$66,"",IF(B45&gt;=①工事概要!$C$65,$CD$13,""))</f>
        <v/>
      </c>
      <c r="CE45" s="50" t="str">
        <f t="shared" si="29"/>
        <v/>
      </c>
      <c r="CF45" s="50" t="str">
        <f t="shared" si="14"/>
        <v xml:space="preserve"> </v>
      </c>
    </row>
    <row r="46" spans="1:84" ht="39" customHeight="1" thickTop="1" thickBot="1" x14ac:dyDescent="0.2">
      <c r="A46" s="81" t="str">
        <f t="shared" si="0"/>
        <v>対象期間</v>
      </c>
      <c r="B46" s="180">
        <f>IFERROR(IF(B45=①工事概要!$E$12+IF(WEEKDAY(①工事概要!$E$12)=1,①工事概要!$E$12,(8-WEEKDAY(①工事概要!$E$12))),"-",IF(B45="-","-",B45+1)),"-")</f>
        <v>43587</v>
      </c>
      <c r="C46" s="89">
        <f t="shared" si="15"/>
        <v>5</v>
      </c>
      <c r="D46" s="199" t="str">
        <f t="shared" si="16"/>
        <v>〇</v>
      </c>
      <c r="E46" s="200" t="str">
        <f t="shared" si="17"/>
        <v xml:space="preserve"> </v>
      </c>
      <c r="F46" s="201" t="s">
        <v>60</v>
      </c>
      <c r="G46" s="202"/>
      <c r="H46" s="203"/>
      <c r="I46" s="204"/>
      <c r="J46" s="187" t="str">
        <f t="shared" si="18"/>
        <v/>
      </c>
      <c r="K46" s="190">
        <f t="shared" si="1"/>
        <v>32</v>
      </c>
      <c r="L46" s="190" t="str">
        <f t="shared" si="2"/>
        <v/>
      </c>
      <c r="M46" s="188" t="str">
        <f t="shared" si="19"/>
        <v/>
      </c>
      <c r="N46" s="87" t="str">
        <f t="shared" si="3"/>
        <v>↓</v>
      </c>
      <c r="O46" s="108"/>
      <c r="P46" s="156" t="str">
        <f>IF(B46&lt;①工事概要!$E$11,"",IF(B46&gt;①工事概要!$E$12,"",IF(LEN(CE46)=0,"○","")))</f>
        <v>○</v>
      </c>
      <c r="Q46" s="162">
        <f t="shared" si="20"/>
        <v>0</v>
      </c>
      <c r="R46" s="93">
        <f t="shared" si="4"/>
        <v>32</v>
      </c>
      <c r="S46" s="156" t="str">
        <f t="shared" si="5"/>
        <v/>
      </c>
      <c r="T46" s="162">
        <f t="shared" si="6"/>
        <v>0</v>
      </c>
      <c r="U46" s="100">
        <f t="shared" si="21"/>
        <v>8</v>
      </c>
      <c r="V46" s="93">
        <f t="shared" si="7"/>
        <v>0</v>
      </c>
      <c r="W46" s="169">
        <f t="shared" si="22"/>
        <v>0</v>
      </c>
      <c r="X46" s="80" t="str">
        <f t="shared" si="23"/>
        <v/>
      </c>
      <c r="Y46" s="80" t="str">
        <f t="shared" si="24"/>
        <v/>
      </c>
      <c r="Z46" s="80">
        <f t="shared" si="8"/>
        <v>43587</v>
      </c>
      <c r="AA46" s="80" t="str">
        <f t="shared" si="9"/>
        <v/>
      </c>
      <c r="AB46" s="80" t="str">
        <f t="shared" si="10"/>
        <v>OK（振替済み）</v>
      </c>
      <c r="AC46" s="154">
        <f t="shared" si="11"/>
        <v>0</v>
      </c>
      <c r="AD46" s="154" t="str">
        <f t="shared" si="25"/>
        <v/>
      </c>
      <c r="AE46" s="106">
        <f t="shared" si="26"/>
        <v>5</v>
      </c>
      <c r="AF46" s="106">
        <f t="shared" si="12"/>
        <v>0</v>
      </c>
      <c r="AG46" s="218">
        <f>IFERROR(IF(AE46=1,①工事概要!$E$11,IF(AE46=2,①工事概要!$E$11,IF(WEEKDAY(Z46)=2,Z39,AG45))),"")</f>
        <v>43577</v>
      </c>
      <c r="AH46" s="222">
        <f t="shared" ref="AH46:BA46" si="59">IFERROR(IF(AG46+1&gt;$BB46,"",AG46+1),"")</f>
        <v>43578</v>
      </c>
      <c r="AI46" s="222">
        <f t="shared" si="59"/>
        <v>43579</v>
      </c>
      <c r="AJ46" s="222">
        <f t="shared" si="59"/>
        <v>43580</v>
      </c>
      <c r="AK46" s="222">
        <f t="shared" si="59"/>
        <v>43581</v>
      </c>
      <c r="AL46" s="222">
        <f t="shared" si="59"/>
        <v>43582</v>
      </c>
      <c r="AM46" s="222">
        <f t="shared" si="59"/>
        <v>43583</v>
      </c>
      <c r="AN46" s="222">
        <f t="shared" si="59"/>
        <v>43584</v>
      </c>
      <c r="AO46" s="222">
        <f t="shared" si="59"/>
        <v>43585</v>
      </c>
      <c r="AP46" s="222">
        <f t="shared" si="59"/>
        <v>43586</v>
      </c>
      <c r="AQ46" s="222">
        <f t="shared" si="59"/>
        <v>43587</v>
      </c>
      <c r="AR46" s="222">
        <f t="shared" si="59"/>
        <v>43588</v>
      </c>
      <c r="AS46" s="222">
        <f t="shared" si="59"/>
        <v>43589</v>
      </c>
      <c r="AT46" s="222">
        <f t="shared" si="59"/>
        <v>43590</v>
      </c>
      <c r="AU46" s="222">
        <f t="shared" si="59"/>
        <v>43591</v>
      </c>
      <c r="AV46" s="222">
        <f t="shared" si="59"/>
        <v>43592</v>
      </c>
      <c r="AW46" s="222">
        <f t="shared" si="59"/>
        <v>43593</v>
      </c>
      <c r="AX46" s="222">
        <f t="shared" si="59"/>
        <v>43594</v>
      </c>
      <c r="AY46" s="222">
        <f t="shared" si="59"/>
        <v>43595</v>
      </c>
      <c r="AZ46" s="222">
        <f t="shared" si="59"/>
        <v>43596</v>
      </c>
      <c r="BA46" s="222">
        <f t="shared" si="59"/>
        <v>43597</v>
      </c>
      <c r="BB46" s="219">
        <f>IFERROR(IF(IF(Z46=①工事概要!$E$12,①工事概要!$E$12,IF(WEEKDAY(Z46)=1,Z53,BB47))&gt;①工事概要!$E$12,①工事概要!$E$12,IF(Z46=①工事概要!$E$12,①工事概要!$E$12,IF(WEEKDAY(Z46)=1,Z53,BB47))),"")</f>
        <v>43597</v>
      </c>
      <c r="BE46" s="53"/>
      <c r="BF46" s="53"/>
      <c r="BG46" s="53" t="str">
        <f>IFERROR(VLOOKUP(B46,①工事概要!$C$11:$D$12,2,FALSE),"")</f>
        <v/>
      </c>
      <c r="BH46" s="53" t="str">
        <f>IFERROR(VLOOKUP(B46,①工事概要!$C$16:$D$21,2,FALSE),"")</f>
        <v/>
      </c>
      <c r="BI46" s="53" t="str">
        <f>IFERROR(VLOOKUP(B46,①工事概要!$C$22:$D$24,2,FALSE),"")</f>
        <v/>
      </c>
      <c r="BJ46" s="53" t="str">
        <f>IF(B46&gt;①工事概要!$C$26,"",IF(B46&gt;=①工事概要!$C$25,$BJ$13,""))</f>
        <v/>
      </c>
      <c r="BK46" s="53" t="str">
        <f>IF(B46&gt;①工事概要!$C$28,"",IF(B46&gt;=①工事概要!$C$27,$BK$13,""))</f>
        <v/>
      </c>
      <c r="BL46" s="53" t="str">
        <f>IF(B46&gt;①工事概要!$C$30,"",IF(B46&gt;=①工事概要!$C$29,$BL$13,""))</f>
        <v/>
      </c>
      <c r="BM46" s="53" t="str">
        <f>IF(B46&gt;①工事概要!$C$32,"",IF(B46&gt;=①工事概要!$C$31,$BM$13,""))</f>
        <v/>
      </c>
      <c r="BN46" s="53" t="str">
        <f>IF(B46&gt;①工事概要!$C$34,"",IF(B46&gt;=①工事概要!$C$33,$BN$13,""))</f>
        <v/>
      </c>
      <c r="BO46" s="53" t="str">
        <f>IF(B46&gt;①工事概要!$C$36,"",IF(B46&gt;=①工事概要!$C$35,$BO$13,""))</f>
        <v/>
      </c>
      <c r="BP46" s="53" t="str">
        <f>IF(B46&gt;①工事概要!$C$38,"",IF(B46&gt;=①工事概要!$C$37,$BP$13,""))</f>
        <v/>
      </c>
      <c r="BQ46" s="53" t="str">
        <f>IF(B46&gt;①工事概要!$C$40,"",IF(B46&gt;=①工事概要!$C$39,$BQ$13,""))</f>
        <v/>
      </c>
      <c r="BR46" s="53" t="str">
        <f>IF(B46&gt;①工事概要!$C$42,"",IF(B46&gt;=①工事概要!$C$41,$BR$13,""))</f>
        <v/>
      </c>
      <c r="BS46" s="53" t="str">
        <f>IF(B46&gt;①工事概要!$C$44,"",IF(B46&gt;=①工事概要!$C$43,$BS$13,""))</f>
        <v/>
      </c>
      <c r="BT46" s="53" t="str">
        <f>IF(B46&gt;①工事概要!$C$46,"",IF(B46&gt;=①工事概要!$C$45,$BT$13,""))</f>
        <v/>
      </c>
      <c r="BU46" s="53" t="str">
        <f>IF(B46&gt;①工事概要!$C$48,"",IF(B46&gt;=①工事概要!$C$47,$BU$13,""))</f>
        <v/>
      </c>
      <c r="BV46" s="53" t="str">
        <f>IF(B46&gt;①工事概要!$C$50,"",IF(B46&gt;=①工事概要!$C$49,$BV$13,""))</f>
        <v/>
      </c>
      <c r="BW46" s="53" t="str">
        <f>IF(B46&gt;①工事概要!$C$52,"",IF(B46&gt;=①工事概要!$C$51,$BW$13,""))</f>
        <v/>
      </c>
      <c r="BX46" s="53" t="str">
        <f>IF(B46&gt;①工事概要!$C$54,"",IF(B46&gt;=①工事概要!$C$53,$BX$13,""))</f>
        <v/>
      </c>
      <c r="BY46" s="53" t="str">
        <f>IF(B46&gt;①工事概要!$C$56,"",IF(B46&gt;=①工事概要!$C$55,$BY$13,""))</f>
        <v/>
      </c>
      <c r="BZ46" s="53" t="str">
        <f>IF(B46&gt;①工事概要!$C$58,"",IF(B46&gt;=①工事概要!$C$57,$BZ$13,""))</f>
        <v/>
      </c>
      <c r="CA46" s="53" t="str">
        <f>IF(B46&gt;①工事概要!$C$60,"",IF(B46&gt;=①工事概要!$C$59,$CA$13,""))</f>
        <v/>
      </c>
      <c r="CB46" s="53" t="str">
        <f>IF(B46&gt;①工事概要!$C$62,"",IF(B46&gt;=①工事概要!$C$61,$CB$13,""))</f>
        <v/>
      </c>
      <c r="CC46" s="53" t="str">
        <f>IF(B46&gt;①工事概要!$C$64,"",IF(B46&gt;=①工事概要!$C$63,$CC$13,""))</f>
        <v/>
      </c>
      <c r="CD46" s="53" t="str">
        <f>IF(B46&gt;①工事概要!$C$66,"",IF(B46&gt;=①工事概要!$C$65,$CD$13,""))</f>
        <v/>
      </c>
      <c r="CE46" s="50" t="str">
        <f t="shared" si="29"/>
        <v/>
      </c>
      <c r="CF46" s="50" t="str">
        <f t="shared" si="14"/>
        <v xml:space="preserve"> </v>
      </c>
    </row>
    <row r="47" spans="1:84" ht="39" customHeight="1" thickTop="1" thickBot="1" x14ac:dyDescent="0.2">
      <c r="A47" s="81" t="str">
        <f t="shared" si="0"/>
        <v>対象期間</v>
      </c>
      <c r="B47" s="180">
        <f>IFERROR(IF(B46=①工事概要!$E$12+IF(WEEKDAY(①工事概要!$E$12)=1,①工事概要!$E$12,(8-WEEKDAY(①工事概要!$E$12))),"-",IF(B46="-","-",B46+1)),"-")</f>
        <v>43588</v>
      </c>
      <c r="C47" s="89">
        <f t="shared" si="15"/>
        <v>6</v>
      </c>
      <c r="D47" s="199" t="str">
        <f t="shared" si="16"/>
        <v>〇</v>
      </c>
      <c r="E47" s="200" t="str">
        <f t="shared" si="17"/>
        <v xml:space="preserve"> </v>
      </c>
      <c r="F47" s="201" t="s">
        <v>60</v>
      </c>
      <c r="G47" s="202"/>
      <c r="H47" s="203"/>
      <c r="I47" s="205"/>
      <c r="J47" s="187" t="str">
        <f t="shared" si="18"/>
        <v/>
      </c>
      <c r="K47" s="190">
        <f t="shared" si="1"/>
        <v>33</v>
      </c>
      <c r="L47" s="190" t="str">
        <f t="shared" si="2"/>
        <v/>
      </c>
      <c r="M47" s="188" t="str">
        <f t="shared" si="19"/>
        <v/>
      </c>
      <c r="N47" s="87" t="str">
        <f t="shared" si="3"/>
        <v>↓</v>
      </c>
      <c r="O47" s="108"/>
      <c r="P47" s="156" t="str">
        <f>IF(B47&lt;①工事概要!$E$11,"",IF(B47&gt;①工事概要!$E$12,"",IF(LEN(CE47)=0,"○","")))</f>
        <v>○</v>
      </c>
      <c r="Q47" s="162">
        <f t="shared" si="20"/>
        <v>0</v>
      </c>
      <c r="R47" s="93">
        <f t="shared" si="4"/>
        <v>33</v>
      </c>
      <c r="S47" s="156" t="str">
        <f t="shared" si="5"/>
        <v/>
      </c>
      <c r="T47" s="162">
        <f t="shared" si="6"/>
        <v>0</v>
      </c>
      <c r="U47" s="100">
        <f t="shared" si="21"/>
        <v>8</v>
      </c>
      <c r="V47" s="93">
        <f t="shared" si="7"/>
        <v>0</v>
      </c>
      <c r="W47" s="169">
        <f t="shared" si="22"/>
        <v>0</v>
      </c>
      <c r="X47" s="80" t="str">
        <f t="shared" si="23"/>
        <v/>
      </c>
      <c r="Y47" s="80" t="str">
        <f t="shared" si="24"/>
        <v/>
      </c>
      <c r="Z47" s="80">
        <f t="shared" si="8"/>
        <v>43588</v>
      </c>
      <c r="AA47" s="80" t="str">
        <f t="shared" si="9"/>
        <v/>
      </c>
      <c r="AB47" s="80" t="str">
        <f t="shared" si="10"/>
        <v>OK（振替済み）</v>
      </c>
      <c r="AC47" s="154">
        <f t="shared" si="11"/>
        <v>0</v>
      </c>
      <c r="AD47" s="154" t="str">
        <f t="shared" si="25"/>
        <v/>
      </c>
      <c r="AE47" s="106">
        <f t="shared" si="26"/>
        <v>5</v>
      </c>
      <c r="AF47" s="106">
        <f t="shared" si="12"/>
        <v>0</v>
      </c>
      <c r="AG47" s="218">
        <f>IFERROR(IF(AE47=1,①工事概要!$E$11,IF(AE47=2,①工事概要!$E$11,IF(WEEKDAY(Z47)=2,Z40,AG46))),"")</f>
        <v>43577</v>
      </c>
      <c r="AH47" s="222">
        <f t="shared" ref="AH47:BA47" si="60">IFERROR(IF(AG47+1&gt;$BB47,"",AG47+1),"")</f>
        <v>43578</v>
      </c>
      <c r="AI47" s="222">
        <f t="shared" si="60"/>
        <v>43579</v>
      </c>
      <c r="AJ47" s="222">
        <f t="shared" si="60"/>
        <v>43580</v>
      </c>
      <c r="AK47" s="222">
        <f t="shared" si="60"/>
        <v>43581</v>
      </c>
      <c r="AL47" s="222">
        <f t="shared" si="60"/>
        <v>43582</v>
      </c>
      <c r="AM47" s="222">
        <f t="shared" si="60"/>
        <v>43583</v>
      </c>
      <c r="AN47" s="222">
        <f t="shared" si="60"/>
        <v>43584</v>
      </c>
      <c r="AO47" s="222">
        <f t="shared" si="60"/>
        <v>43585</v>
      </c>
      <c r="AP47" s="222">
        <f t="shared" si="60"/>
        <v>43586</v>
      </c>
      <c r="AQ47" s="222">
        <f t="shared" si="60"/>
        <v>43587</v>
      </c>
      <c r="AR47" s="222">
        <f t="shared" si="60"/>
        <v>43588</v>
      </c>
      <c r="AS47" s="222">
        <f t="shared" si="60"/>
        <v>43589</v>
      </c>
      <c r="AT47" s="222">
        <f t="shared" si="60"/>
        <v>43590</v>
      </c>
      <c r="AU47" s="222">
        <f t="shared" si="60"/>
        <v>43591</v>
      </c>
      <c r="AV47" s="222">
        <f t="shared" si="60"/>
        <v>43592</v>
      </c>
      <c r="AW47" s="222">
        <f t="shared" si="60"/>
        <v>43593</v>
      </c>
      <c r="AX47" s="222">
        <f t="shared" si="60"/>
        <v>43594</v>
      </c>
      <c r="AY47" s="222">
        <f t="shared" si="60"/>
        <v>43595</v>
      </c>
      <c r="AZ47" s="222">
        <f t="shared" si="60"/>
        <v>43596</v>
      </c>
      <c r="BA47" s="222">
        <f t="shared" si="60"/>
        <v>43597</v>
      </c>
      <c r="BB47" s="219">
        <f>IFERROR(IF(IF(Z47=①工事概要!$E$12,①工事概要!$E$12,IF(WEEKDAY(Z47)=1,Z54,BB48))&gt;①工事概要!$E$12,①工事概要!$E$12,IF(Z47=①工事概要!$E$12,①工事概要!$E$12,IF(WEEKDAY(Z47)=1,Z54,BB48))),"")</f>
        <v>43597</v>
      </c>
      <c r="BE47" s="53"/>
      <c r="BF47" s="53"/>
      <c r="BG47" s="53" t="str">
        <f>IFERROR(VLOOKUP(B47,①工事概要!$C$11:$D$12,2,FALSE),"")</f>
        <v/>
      </c>
      <c r="BH47" s="53" t="str">
        <f>IFERROR(VLOOKUP(B47,①工事概要!$C$16:$D$21,2,FALSE),"")</f>
        <v/>
      </c>
      <c r="BI47" s="53" t="str">
        <f>IFERROR(VLOOKUP(B47,①工事概要!$C$22:$D$24,2,FALSE),"")</f>
        <v/>
      </c>
      <c r="BJ47" s="53" t="str">
        <f>IF(B47&gt;①工事概要!$C$26,"",IF(B47&gt;=①工事概要!$C$25,$BJ$13,""))</f>
        <v/>
      </c>
      <c r="BK47" s="53" t="str">
        <f>IF(B47&gt;①工事概要!$C$28,"",IF(B47&gt;=①工事概要!$C$27,$BK$13,""))</f>
        <v/>
      </c>
      <c r="BL47" s="53" t="str">
        <f>IF(B47&gt;①工事概要!$C$30,"",IF(B47&gt;=①工事概要!$C$29,$BL$13,""))</f>
        <v/>
      </c>
      <c r="BM47" s="53" t="str">
        <f>IF(B47&gt;①工事概要!$C$32,"",IF(B47&gt;=①工事概要!$C$31,$BM$13,""))</f>
        <v/>
      </c>
      <c r="BN47" s="53" t="str">
        <f>IF(B47&gt;①工事概要!$C$34,"",IF(B47&gt;=①工事概要!$C$33,$BN$13,""))</f>
        <v/>
      </c>
      <c r="BO47" s="53" t="str">
        <f>IF(B47&gt;①工事概要!$C$36,"",IF(B47&gt;=①工事概要!$C$35,$BO$13,""))</f>
        <v/>
      </c>
      <c r="BP47" s="53" t="str">
        <f>IF(B47&gt;①工事概要!$C$38,"",IF(B47&gt;=①工事概要!$C$37,$BP$13,""))</f>
        <v/>
      </c>
      <c r="BQ47" s="53" t="str">
        <f>IF(B47&gt;①工事概要!$C$40,"",IF(B47&gt;=①工事概要!$C$39,$BQ$13,""))</f>
        <v/>
      </c>
      <c r="BR47" s="53" t="str">
        <f>IF(B47&gt;①工事概要!$C$42,"",IF(B47&gt;=①工事概要!$C$41,$BR$13,""))</f>
        <v/>
      </c>
      <c r="BS47" s="53" t="str">
        <f>IF(B47&gt;①工事概要!$C$44,"",IF(B47&gt;=①工事概要!$C$43,$BS$13,""))</f>
        <v/>
      </c>
      <c r="BT47" s="53" t="str">
        <f>IF(B47&gt;①工事概要!$C$46,"",IF(B47&gt;=①工事概要!$C$45,$BT$13,""))</f>
        <v/>
      </c>
      <c r="BU47" s="53" t="str">
        <f>IF(B47&gt;①工事概要!$C$48,"",IF(B47&gt;=①工事概要!$C$47,$BU$13,""))</f>
        <v/>
      </c>
      <c r="BV47" s="53" t="str">
        <f>IF(B47&gt;①工事概要!$C$50,"",IF(B47&gt;=①工事概要!$C$49,$BV$13,""))</f>
        <v/>
      </c>
      <c r="BW47" s="53" t="str">
        <f>IF(B47&gt;①工事概要!$C$52,"",IF(B47&gt;=①工事概要!$C$51,$BW$13,""))</f>
        <v/>
      </c>
      <c r="BX47" s="53" t="str">
        <f>IF(B47&gt;①工事概要!$C$54,"",IF(B47&gt;=①工事概要!$C$53,$BX$13,""))</f>
        <v/>
      </c>
      <c r="BY47" s="53" t="str">
        <f>IF(B47&gt;①工事概要!$C$56,"",IF(B47&gt;=①工事概要!$C$55,$BY$13,""))</f>
        <v/>
      </c>
      <c r="BZ47" s="53" t="str">
        <f>IF(B47&gt;①工事概要!$C$58,"",IF(B47&gt;=①工事概要!$C$57,$BZ$13,""))</f>
        <v/>
      </c>
      <c r="CA47" s="53" t="str">
        <f>IF(B47&gt;①工事概要!$C$60,"",IF(B47&gt;=①工事概要!$C$59,$CA$13,""))</f>
        <v/>
      </c>
      <c r="CB47" s="53" t="str">
        <f>IF(B47&gt;①工事概要!$C$62,"",IF(B47&gt;=①工事概要!$C$61,$CB$13,""))</f>
        <v/>
      </c>
      <c r="CC47" s="53" t="str">
        <f>IF(B47&gt;①工事概要!$C$64,"",IF(B47&gt;=①工事概要!$C$63,$CC$13,""))</f>
        <v/>
      </c>
      <c r="CD47" s="53" t="str">
        <f>IF(B47&gt;①工事概要!$C$66,"",IF(B47&gt;=①工事概要!$C$65,$CD$13,""))</f>
        <v/>
      </c>
      <c r="CE47" s="50" t="str">
        <f t="shared" si="29"/>
        <v/>
      </c>
      <c r="CF47" s="50" t="str">
        <f t="shared" si="14"/>
        <v xml:space="preserve"> </v>
      </c>
    </row>
    <row r="48" spans="1:84" ht="39" customHeight="1" thickTop="1" thickBot="1" x14ac:dyDescent="0.2">
      <c r="A48" s="81" t="str">
        <f t="shared" si="0"/>
        <v>対象期間</v>
      </c>
      <c r="B48" s="180">
        <f>IFERROR(IF(B47=①工事概要!$E$12+IF(WEEKDAY(①工事概要!$E$12)=1,①工事概要!$E$12,(8-WEEKDAY(①工事概要!$E$12))),"-",IF(B47="-","-",B47+1)),"-")</f>
        <v>43589</v>
      </c>
      <c r="C48" s="89">
        <f t="shared" si="15"/>
        <v>7</v>
      </c>
      <c r="D48" s="199" t="str">
        <f t="shared" si="16"/>
        <v>〇</v>
      </c>
      <c r="E48" s="200" t="str">
        <f t="shared" si="17"/>
        <v xml:space="preserve"> </v>
      </c>
      <c r="F48" s="201" t="s">
        <v>61</v>
      </c>
      <c r="G48" s="202"/>
      <c r="H48" s="203"/>
      <c r="I48" s="204"/>
      <c r="J48" s="187" t="str">
        <f t="shared" si="18"/>
        <v/>
      </c>
      <c r="K48" s="190">
        <f t="shared" si="1"/>
        <v>34</v>
      </c>
      <c r="L48" s="190" t="str">
        <f t="shared" si="2"/>
        <v/>
      </c>
      <c r="M48" s="188" t="str">
        <f t="shared" si="19"/>
        <v/>
      </c>
      <c r="N48" s="87" t="str">
        <f t="shared" si="3"/>
        <v>↓</v>
      </c>
      <c r="O48" s="108"/>
      <c r="P48" s="156" t="str">
        <f>IF(B48&lt;①工事概要!$E$11,"",IF(B48&gt;①工事概要!$E$12,"",IF(LEN(CE48)=0,"○","")))</f>
        <v>○</v>
      </c>
      <c r="Q48" s="162">
        <f t="shared" si="20"/>
        <v>0</v>
      </c>
      <c r="R48" s="93">
        <f t="shared" si="4"/>
        <v>34</v>
      </c>
      <c r="S48" s="156" t="str">
        <f t="shared" si="5"/>
        <v>〇</v>
      </c>
      <c r="T48" s="162">
        <f t="shared" si="6"/>
        <v>0</v>
      </c>
      <c r="U48" s="100">
        <f t="shared" si="21"/>
        <v>9</v>
      </c>
      <c r="V48" s="93">
        <f t="shared" si="7"/>
        <v>0</v>
      </c>
      <c r="W48" s="169">
        <f t="shared" si="22"/>
        <v>0</v>
      </c>
      <c r="X48" s="80" t="str">
        <f t="shared" si="23"/>
        <v/>
      </c>
      <c r="Y48" s="80" t="str">
        <f t="shared" si="24"/>
        <v/>
      </c>
      <c r="Z48" s="80">
        <f t="shared" si="8"/>
        <v>43589</v>
      </c>
      <c r="AA48" s="80" t="str">
        <f t="shared" si="9"/>
        <v/>
      </c>
      <c r="AB48" s="80" t="str">
        <f t="shared" si="10"/>
        <v>OK（振替済み）</v>
      </c>
      <c r="AC48" s="154">
        <f t="shared" si="11"/>
        <v>0</v>
      </c>
      <c r="AD48" s="154" t="str">
        <f t="shared" si="25"/>
        <v/>
      </c>
      <c r="AE48" s="106">
        <f t="shared" si="26"/>
        <v>5</v>
      </c>
      <c r="AF48" s="106">
        <f t="shared" si="12"/>
        <v>0</v>
      </c>
      <c r="AG48" s="218">
        <f>IFERROR(IF(AE48=1,①工事概要!$E$11,IF(AE48=2,①工事概要!$E$11,IF(WEEKDAY(Z48)=2,Z41,AG47))),"")</f>
        <v>43577</v>
      </c>
      <c r="AH48" s="222">
        <f t="shared" ref="AH48:BA48" si="61">IFERROR(IF(AG48+1&gt;$BB48,"",AG48+1),"")</f>
        <v>43578</v>
      </c>
      <c r="AI48" s="222">
        <f t="shared" si="61"/>
        <v>43579</v>
      </c>
      <c r="AJ48" s="222">
        <f t="shared" si="61"/>
        <v>43580</v>
      </c>
      <c r="AK48" s="222">
        <f t="shared" si="61"/>
        <v>43581</v>
      </c>
      <c r="AL48" s="222">
        <f t="shared" si="61"/>
        <v>43582</v>
      </c>
      <c r="AM48" s="222">
        <f t="shared" si="61"/>
        <v>43583</v>
      </c>
      <c r="AN48" s="222">
        <f t="shared" si="61"/>
        <v>43584</v>
      </c>
      <c r="AO48" s="222">
        <f t="shared" si="61"/>
        <v>43585</v>
      </c>
      <c r="AP48" s="222">
        <f t="shared" si="61"/>
        <v>43586</v>
      </c>
      <c r="AQ48" s="222">
        <f t="shared" si="61"/>
        <v>43587</v>
      </c>
      <c r="AR48" s="222">
        <f t="shared" si="61"/>
        <v>43588</v>
      </c>
      <c r="AS48" s="222">
        <f t="shared" si="61"/>
        <v>43589</v>
      </c>
      <c r="AT48" s="222">
        <f t="shared" si="61"/>
        <v>43590</v>
      </c>
      <c r="AU48" s="222">
        <f t="shared" si="61"/>
        <v>43591</v>
      </c>
      <c r="AV48" s="222">
        <f t="shared" si="61"/>
        <v>43592</v>
      </c>
      <c r="AW48" s="222">
        <f t="shared" si="61"/>
        <v>43593</v>
      </c>
      <c r="AX48" s="222">
        <f t="shared" si="61"/>
        <v>43594</v>
      </c>
      <c r="AY48" s="222">
        <f t="shared" si="61"/>
        <v>43595</v>
      </c>
      <c r="AZ48" s="222">
        <f t="shared" si="61"/>
        <v>43596</v>
      </c>
      <c r="BA48" s="222">
        <f t="shared" si="61"/>
        <v>43597</v>
      </c>
      <c r="BB48" s="219">
        <f>IFERROR(IF(IF(Z48=①工事概要!$E$12,①工事概要!$E$12,IF(WEEKDAY(Z48)=1,Z55,BB49))&gt;①工事概要!$E$12,①工事概要!$E$12,IF(Z48=①工事概要!$E$12,①工事概要!$E$12,IF(WEEKDAY(Z48)=1,Z55,BB49))),"")</f>
        <v>43597</v>
      </c>
      <c r="BE48" s="53"/>
      <c r="BF48" s="53"/>
      <c r="BG48" s="53" t="str">
        <f>IFERROR(VLOOKUP(B48,①工事概要!$C$11:$D$12,2,FALSE),"")</f>
        <v/>
      </c>
      <c r="BH48" s="53" t="str">
        <f>IFERROR(VLOOKUP(B48,①工事概要!$C$16:$D$21,2,FALSE),"")</f>
        <v/>
      </c>
      <c r="BI48" s="53" t="str">
        <f>IFERROR(VLOOKUP(B48,①工事概要!$C$22:$D$24,2,FALSE),"")</f>
        <v/>
      </c>
      <c r="BJ48" s="53" t="str">
        <f>IF(B48&gt;①工事概要!$C$26,"",IF(B48&gt;=①工事概要!$C$25,$BJ$13,""))</f>
        <v/>
      </c>
      <c r="BK48" s="53" t="str">
        <f>IF(B48&gt;①工事概要!$C$28,"",IF(B48&gt;=①工事概要!$C$27,$BK$13,""))</f>
        <v/>
      </c>
      <c r="BL48" s="53" t="str">
        <f>IF(B48&gt;①工事概要!$C$30,"",IF(B48&gt;=①工事概要!$C$29,$BL$13,""))</f>
        <v/>
      </c>
      <c r="BM48" s="53" t="str">
        <f>IF(B48&gt;①工事概要!$C$32,"",IF(B48&gt;=①工事概要!$C$31,$BM$13,""))</f>
        <v/>
      </c>
      <c r="BN48" s="53" t="str">
        <f>IF(B48&gt;①工事概要!$C$34,"",IF(B48&gt;=①工事概要!$C$33,$BN$13,""))</f>
        <v/>
      </c>
      <c r="BO48" s="53" t="str">
        <f>IF(B48&gt;①工事概要!$C$36,"",IF(B48&gt;=①工事概要!$C$35,$BO$13,""))</f>
        <v/>
      </c>
      <c r="BP48" s="53" t="str">
        <f>IF(B48&gt;①工事概要!$C$38,"",IF(B48&gt;=①工事概要!$C$37,$BP$13,""))</f>
        <v/>
      </c>
      <c r="BQ48" s="53" t="str">
        <f>IF(B48&gt;①工事概要!$C$40,"",IF(B48&gt;=①工事概要!$C$39,$BQ$13,""))</f>
        <v/>
      </c>
      <c r="BR48" s="53" t="str">
        <f>IF(B48&gt;①工事概要!$C$42,"",IF(B48&gt;=①工事概要!$C$41,$BR$13,""))</f>
        <v/>
      </c>
      <c r="BS48" s="53" t="str">
        <f>IF(B48&gt;①工事概要!$C$44,"",IF(B48&gt;=①工事概要!$C$43,$BS$13,""))</f>
        <v/>
      </c>
      <c r="BT48" s="53" t="str">
        <f>IF(B48&gt;①工事概要!$C$46,"",IF(B48&gt;=①工事概要!$C$45,$BT$13,""))</f>
        <v/>
      </c>
      <c r="BU48" s="53" t="str">
        <f>IF(B48&gt;①工事概要!$C$48,"",IF(B48&gt;=①工事概要!$C$47,$BU$13,""))</f>
        <v/>
      </c>
      <c r="BV48" s="53" t="str">
        <f>IF(B48&gt;①工事概要!$C$50,"",IF(B48&gt;=①工事概要!$C$49,$BV$13,""))</f>
        <v/>
      </c>
      <c r="BW48" s="53" t="str">
        <f>IF(B48&gt;①工事概要!$C$52,"",IF(B48&gt;=①工事概要!$C$51,$BW$13,""))</f>
        <v/>
      </c>
      <c r="BX48" s="53" t="str">
        <f>IF(B48&gt;①工事概要!$C$54,"",IF(B48&gt;=①工事概要!$C$53,$BX$13,""))</f>
        <v/>
      </c>
      <c r="BY48" s="53" t="str">
        <f>IF(B48&gt;①工事概要!$C$56,"",IF(B48&gt;=①工事概要!$C$55,$BY$13,""))</f>
        <v/>
      </c>
      <c r="BZ48" s="53" t="str">
        <f>IF(B48&gt;①工事概要!$C$58,"",IF(B48&gt;=①工事概要!$C$57,$BZ$13,""))</f>
        <v/>
      </c>
      <c r="CA48" s="53" t="str">
        <f>IF(B48&gt;①工事概要!$C$60,"",IF(B48&gt;=①工事概要!$C$59,$CA$13,""))</f>
        <v/>
      </c>
      <c r="CB48" s="53" t="str">
        <f>IF(B48&gt;①工事概要!$C$62,"",IF(B48&gt;=①工事概要!$C$61,$CB$13,""))</f>
        <v/>
      </c>
      <c r="CC48" s="53" t="str">
        <f>IF(B48&gt;①工事概要!$C$64,"",IF(B48&gt;=①工事概要!$C$63,$CC$13,""))</f>
        <v/>
      </c>
      <c r="CD48" s="53" t="str">
        <f>IF(B48&gt;①工事概要!$C$66,"",IF(B48&gt;=①工事概要!$C$65,$CD$13,""))</f>
        <v/>
      </c>
      <c r="CE48" s="50" t="str">
        <f t="shared" si="29"/>
        <v/>
      </c>
      <c r="CF48" s="50" t="str">
        <f t="shared" si="14"/>
        <v xml:space="preserve"> </v>
      </c>
    </row>
    <row r="49" spans="1:84" ht="39" customHeight="1" thickTop="1" thickBot="1" x14ac:dyDescent="0.2">
      <c r="A49" s="81" t="str">
        <f t="shared" si="0"/>
        <v>対象期間</v>
      </c>
      <c r="B49" s="180">
        <f>IFERROR(IF(B48=①工事概要!$E$12+IF(WEEKDAY(①工事概要!$E$12)=1,①工事概要!$E$12,(8-WEEKDAY(①工事概要!$E$12))),"-",IF(B48="-","-",B48+1)),"-")</f>
        <v>43590</v>
      </c>
      <c r="C49" s="89">
        <f t="shared" si="15"/>
        <v>1</v>
      </c>
      <c r="D49" s="199" t="str">
        <f t="shared" si="16"/>
        <v>〇</v>
      </c>
      <c r="E49" s="200" t="str">
        <f t="shared" si="17"/>
        <v xml:space="preserve"> </v>
      </c>
      <c r="F49" s="201" t="s">
        <v>61</v>
      </c>
      <c r="G49" s="202"/>
      <c r="H49" s="203"/>
      <c r="I49" s="204"/>
      <c r="J49" s="187" t="str">
        <f t="shared" si="18"/>
        <v/>
      </c>
      <c r="K49" s="190">
        <f t="shared" si="1"/>
        <v>35</v>
      </c>
      <c r="L49" s="190" t="str">
        <f t="shared" si="2"/>
        <v/>
      </c>
      <c r="M49" s="188" t="str">
        <f t="shared" si="19"/>
        <v/>
      </c>
      <c r="N49" s="87" t="str">
        <f t="shared" si="3"/>
        <v>週の終わり</v>
      </c>
      <c r="O49" s="108"/>
      <c r="P49" s="156" t="str">
        <f>IF(B49&lt;①工事概要!$E$11,"",IF(B49&gt;①工事概要!$E$12,"",IF(LEN(CE49)=0,"○","")))</f>
        <v>○</v>
      </c>
      <c r="Q49" s="162">
        <f t="shared" si="20"/>
        <v>0</v>
      </c>
      <c r="R49" s="93">
        <f t="shared" si="4"/>
        <v>35</v>
      </c>
      <c r="S49" s="156" t="str">
        <f t="shared" si="5"/>
        <v>〇</v>
      </c>
      <c r="T49" s="162">
        <f t="shared" si="6"/>
        <v>0</v>
      </c>
      <c r="U49" s="100">
        <f t="shared" si="21"/>
        <v>10</v>
      </c>
      <c r="V49" s="93">
        <f t="shared" si="7"/>
        <v>0</v>
      </c>
      <c r="W49" s="169">
        <f t="shared" si="22"/>
        <v>0</v>
      </c>
      <c r="X49" s="80" t="str">
        <f t="shared" si="23"/>
        <v/>
      </c>
      <c r="Y49" s="80" t="str">
        <f t="shared" si="24"/>
        <v/>
      </c>
      <c r="Z49" s="80">
        <f t="shared" si="8"/>
        <v>43590</v>
      </c>
      <c r="AA49" s="80" t="str">
        <f t="shared" si="9"/>
        <v/>
      </c>
      <c r="AB49" s="80" t="str">
        <f t="shared" si="10"/>
        <v>OK（振替済み）</v>
      </c>
      <c r="AC49" s="154">
        <f t="shared" si="11"/>
        <v>0</v>
      </c>
      <c r="AD49" s="154" t="str">
        <f t="shared" si="25"/>
        <v/>
      </c>
      <c r="AE49" s="106">
        <f t="shared" si="26"/>
        <v>5</v>
      </c>
      <c r="AF49" s="106">
        <f t="shared" si="12"/>
        <v>0</v>
      </c>
      <c r="AG49" s="223">
        <f>IFERROR(IF(AE49=1,①工事概要!$E$11,IF(AE49=2,①工事概要!$E$11,IF(WEEKDAY(Z49)=2,Z42,AG48))),"")</f>
        <v>43577</v>
      </c>
      <c r="AH49" s="224">
        <f t="shared" ref="AH49:BA49" si="62">IFERROR(IF(AG49+1&gt;$BB49,"",AG49+1),"")</f>
        <v>43578</v>
      </c>
      <c r="AI49" s="224">
        <f t="shared" si="62"/>
        <v>43579</v>
      </c>
      <c r="AJ49" s="224">
        <f t="shared" si="62"/>
        <v>43580</v>
      </c>
      <c r="AK49" s="224">
        <f t="shared" si="62"/>
        <v>43581</v>
      </c>
      <c r="AL49" s="224">
        <f t="shared" si="62"/>
        <v>43582</v>
      </c>
      <c r="AM49" s="224">
        <f t="shared" si="62"/>
        <v>43583</v>
      </c>
      <c r="AN49" s="224">
        <f t="shared" si="62"/>
        <v>43584</v>
      </c>
      <c r="AO49" s="224">
        <f t="shared" si="62"/>
        <v>43585</v>
      </c>
      <c r="AP49" s="224">
        <f t="shared" si="62"/>
        <v>43586</v>
      </c>
      <c r="AQ49" s="224">
        <f t="shared" si="62"/>
        <v>43587</v>
      </c>
      <c r="AR49" s="224">
        <f t="shared" si="62"/>
        <v>43588</v>
      </c>
      <c r="AS49" s="224">
        <f t="shared" si="62"/>
        <v>43589</v>
      </c>
      <c r="AT49" s="224">
        <f t="shared" si="62"/>
        <v>43590</v>
      </c>
      <c r="AU49" s="224">
        <f t="shared" si="62"/>
        <v>43591</v>
      </c>
      <c r="AV49" s="224">
        <f t="shared" si="62"/>
        <v>43592</v>
      </c>
      <c r="AW49" s="224">
        <f t="shared" si="62"/>
        <v>43593</v>
      </c>
      <c r="AX49" s="224">
        <f t="shared" si="62"/>
        <v>43594</v>
      </c>
      <c r="AY49" s="224">
        <f t="shared" si="62"/>
        <v>43595</v>
      </c>
      <c r="AZ49" s="224">
        <f t="shared" si="62"/>
        <v>43596</v>
      </c>
      <c r="BA49" s="224">
        <f t="shared" si="62"/>
        <v>43597</v>
      </c>
      <c r="BB49" s="225">
        <f>IFERROR(IF(IF(Z49=①工事概要!$E$12,①工事概要!$E$12,IF(WEEKDAY(Z49)=1,Z56,BB50))&gt;①工事概要!$E$12,①工事概要!$E$12,IF(Z49=①工事概要!$E$12,①工事概要!$E$12,IF(WEEKDAY(Z49)=1,Z56,BB50))),"")</f>
        <v>43597</v>
      </c>
      <c r="BE49" s="53"/>
      <c r="BF49" s="53"/>
      <c r="BG49" s="53" t="str">
        <f>IFERROR(VLOOKUP(B49,①工事概要!$C$11:$D$12,2,FALSE),"")</f>
        <v/>
      </c>
      <c r="BH49" s="53" t="str">
        <f>IFERROR(VLOOKUP(B49,①工事概要!$C$16:$D$21,2,FALSE),"")</f>
        <v/>
      </c>
      <c r="BI49" s="53" t="str">
        <f>IFERROR(VLOOKUP(B49,①工事概要!$C$22:$D$24,2,FALSE),"")</f>
        <v/>
      </c>
      <c r="BJ49" s="53" t="str">
        <f>IF(B49&gt;①工事概要!$C$26,"",IF(B49&gt;=①工事概要!$C$25,$BJ$13,""))</f>
        <v/>
      </c>
      <c r="BK49" s="53" t="str">
        <f>IF(B49&gt;①工事概要!$C$28,"",IF(B49&gt;=①工事概要!$C$27,$BK$13,""))</f>
        <v/>
      </c>
      <c r="BL49" s="53" t="str">
        <f>IF(B49&gt;①工事概要!$C$30,"",IF(B49&gt;=①工事概要!$C$29,$BL$13,""))</f>
        <v/>
      </c>
      <c r="BM49" s="53" t="str">
        <f>IF(B49&gt;①工事概要!$C$32,"",IF(B49&gt;=①工事概要!$C$31,$BM$13,""))</f>
        <v/>
      </c>
      <c r="BN49" s="53" t="str">
        <f>IF(B49&gt;①工事概要!$C$34,"",IF(B49&gt;=①工事概要!$C$33,$BN$13,""))</f>
        <v/>
      </c>
      <c r="BO49" s="53" t="str">
        <f>IF(B49&gt;①工事概要!$C$36,"",IF(B49&gt;=①工事概要!$C$35,$BO$13,""))</f>
        <v/>
      </c>
      <c r="BP49" s="53" t="str">
        <f>IF(B49&gt;①工事概要!$C$38,"",IF(B49&gt;=①工事概要!$C$37,$BP$13,""))</f>
        <v/>
      </c>
      <c r="BQ49" s="53" t="str">
        <f>IF(B49&gt;①工事概要!$C$40,"",IF(B49&gt;=①工事概要!$C$39,$BQ$13,""))</f>
        <v/>
      </c>
      <c r="BR49" s="53" t="str">
        <f>IF(B49&gt;①工事概要!$C$42,"",IF(B49&gt;=①工事概要!$C$41,$BR$13,""))</f>
        <v/>
      </c>
      <c r="BS49" s="53" t="str">
        <f>IF(B49&gt;①工事概要!$C$44,"",IF(B49&gt;=①工事概要!$C$43,$BS$13,""))</f>
        <v/>
      </c>
      <c r="BT49" s="53" t="str">
        <f>IF(B49&gt;①工事概要!$C$46,"",IF(B49&gt;=①工事概要!$C$45,$BT$13,""))</f>
        <v/>
      </c>
      <c r="BU49" s="53" t="str">
        <f>IF(B49&gt;①工事概要!$C$48,"",IF(B49&gt;=①工事概要!$C$47,$BU$13,""))</f>
        <v/>
      </c>
      <c r="BV49" s="53" t="str">
        <f>IF(B49&gt;①工事概要!$C$50,"",IF(B49&gt;=①工事概要!$C$49,$BV$13,""))</f>
        <v/>
      </c>
      <c r="BW49" s="53" t="str">
        <f>IF(B49&gt;①工事概要!$C$52,"",IF(B49&gt;=①工事概要!$C$51,$BW$13,""))</f>
        <v/>
      </c>
      <c r="BX49" s="53" t="str">
        <f>IF(B49&gt;①工事概要!$C$54,"",IF(B49&gt;=①工事概要!$C$53,$BX$13,""))</f>
        <v/>
      </c>
      <c r="BY49" s="53" t="str">
        <f>IF(B49&gt;①工事概要!$C$56,"",IF(B49&gt;=①工事概要!$C$55,$BY$13,""))</f>
        <v/>
      </c>
      <c r="BZ49" s="53" t="str">
        <f>IF(B49&gt;①工事概要!$C$58,"",IF(B49&gt;=①工事概要!$C$57,$BZ$13,""))</f>
        <v/>
      </c>
      <c r="CA49" s="53" t="str">
        <f>IF(B49&gt;①工事概要!$C$60,"",IF(B49&gt;=①工事概要!$C$59,$CA$13,""))</f>
        <v/>
      </c>
      <c r="CB49" s="53" t="str">
        <f>IF(B49&gt;①工事概要!$C$62,"",IF(B49&gt;=①工事概要!$C$61,$CB$13,""))</f>
        <v/>
      </c>
      <c r="CC49" s="53" t="str">
        <f>IF(B49&gt;①工事概要!$C$64,"",IF(B49&gt;=①工事概要!$C$63,$CC$13,""))</f>
        <v/>
      </c>
      <c r="CD49" s="53" t="str">
        <f>IF(B49&gt;①工事概要!$C$66,"",IF(B49&gt;=①工事概要!$C$65,$CD$13,""))</f>
        <v/>
      </c>
      <c r="CE49" s="50" t="str">
        <f t="shared" si="29"/>
        <v/>
      </c>
      <c r="CF49" s="50" t="str">
        <f t="shared" si="14"/>
        <v xml:space="preserve"> </v>
      </c>
    </row>
    <row r="50" spans="1:84" ht="39" customHeight="1" thickTop="1" thickBot="1" x14ac:dyDescent="0.2">
      <c r="A50" s="81" t="str">
        <f t="shared" si="0"/>
        <v>対象期間</v>
      </c>
      <c r="B50" s="180">
        <f>IFERROR(IF(B49=①工事概要!$E$12+IF(WEEKDAY(①工事概要!$E$12)=1,①工事概要!$E$12,(8-WEEKDAY(①工事概要!$E$12))),"-",IF(B49="-","-",B49+1)),"-")</f>
        <v>43591</v>
      </c>
      <c r="C50" s="89">
        <f t="shared" si="15"/>
        <v>2</v>
      </c>
      <c r="D50" s="199" t="str">
        <f t="shared" si="16"/>
        <v>〇</v>
      </c>
      <c r="E50" s="200" t="str">
        <f t="shared" si="17"/>
        <v xml:space="preserve"> </v>
      </c>
      <c r="F50" s="201" t="s">
        <v>60</v>
      </c>
      <c r="G50" s="202"/>
      <c r="H50" s="203"/>
      <c r="I50" s="204"/>
      <c r="J50" s="187" t="str">
        <f t="shared" si="18"/>
        <v/>
      </c>
      <c r="K50" s="190">
        <f t="shared" si="1"/>
        <v>36</v>
      </c>
      <c r="L50" s="190" t="str">
        <f t="shared" si="2"/>
        <v/>
      </c>
      <c r="M50" s="188" t="str">
        <f t="shared" si="19"/>
        <v/>
      </c>
      <c r="N50" s="87" t="str">
        <f t="shared" si="3"/>
        <v>週の始まり</v>
      </c>
      <c r="O50" s="108"/>
      <c r="P50" s="156" t="str">
        <f>IF(B50&lt;①工事概要!$E$11,"",IF(B50&gt;①工事概要!$E$12,"",IF(LEN(CE50)=0,"○","")))</f>
        <v>○</v>
      </c>
      <c r="Q50" s="162">
        <f t="shared" si="20"/>
        <v>0</v>
      </c>
      <c r="R50" s="93">
        <f t="shared" si="4"/>
        <v>36</v>
      </c>
      <c r="S50" s="156" t="str">
        <f t="shared" si="5"/>
        <v/>
      </c>
      <c r="T50" s="162">
        <f t="shared" si="6"/>
        <v>0</v>
      </c>
      <c r="U50" s="100">
        <f t="shared" si="21"/>
        <v>10</v>
      </c>
      <c r="V50" s="93">
        <f t="shared" si="7"/>
        <v>0</v>
      </c>
      <c r="W50" s="169">
        <f t="shared" si="22"/>
        <v>0</v>
      </c>
      <c r="X50" s="80" t="str">
        <f t="shared" si="23"/>
        <v/>
      </c>
      <c r="Y50" s="80" t="str">
        <f t="shared" si="24"/>
        <v/>
      </c>
      <c r="Z50" s="80">
        <f t="shared" si="8"/>
        <v>43591</v>
      </c>
      <c r="AA50" s="80" t="str">
        <f t="shared" si="9"/>
        <v/>
      </c>
      <c r="AB50" s="80" t="str">
        <f t="shared" si="10"/>
        <v>OK（振替済み）</v>
      </c>
      <c r="AC50" s="154">
        <f t="shared" si="11"/>
        <v>0</v>
      </c>
      <c r="AD50" s="154" t="str">
        <f t="shared" si="25"/>
        <v/>
      </c>
      <c r="AE50" s="106">
        <f t="shared" si="26"/>
        <v>6</v>
      </c>
      <c r="AF50" s="106">
        <f t="shared" si="12"/>
        <v>0</v>
      </c>
      <c r="AG50" s="216">
        <f>IFERROR(IF(AE50=1,①工事概要!$E$11,IF(AE50=2,①工事概要!$E$11,IF(WEEKDAY(Z50)=2,Z43,AG49))),"")</f>
        <v>43584</v>
      </c>
      <c r="AH50" s="221">
        <f t="shared" ref="AH50:BA50" si="63">IFERROR(IF(AG50+1&gt;$BB50,"",AG50+1),"")</f>
        <v>43585</v>
      </c>
      <c r="AI50" s="221">
        <f t="shared" si="63"/>
        <v>43586</v>
      </c>
      <c r="AJ50" s="221">
        <f t="shared" si="63"/>
        <v>43587</v>
      </c>
      <c r="AK50" s="221">
        <f t="shared" si="63"/>
        <v>43588</v>
      </c>
      <c r="AL50" s="221">
        <f t="shared" si="63"/>
        <v>43589</v>
      </c>
      <c r="AM50" s="221">
        <f t="shared" si="63"/>
        <v>43590</v>
      </c>
      <c r="AN50" s="221">
        <f t="shared" si="63"/>
        <v>43591</v>
      </c>
      <c r="AO50" s="221">
        <f t="shared" si="63"/>
        <v>43592</v>
      </c>
      <c r="AP50" s="221">
        <f t="shared" si="63"/>
        <v>43593</v>
      </c>
      <c r="AQ50" s="221">
        <f t="shared" si="63"/>
        <v>43594</v>
      </c>
      <c r="AR50" s="221">
        <f t="shared" si="63"/>
        <v>43595</v>
      </c>
      <c r="AS50" s="221">
        <f t="shared" si="63"/>
        <v>43596</v>
      </c>
      <c r="AT50" s="221">
        <f t="shared" si="63"/>
        <v>43597</v>
      </c>
      <c r="AU50" s="221">
        <f t="shared" si="63"/>
        <v>43598</v>
      </c>
      <c r="AV50" s="221">
        <f t="shared" si="63"/>
        <v>43599</v>
      </c>
      <c r="AW50" s="221">
        <f t="shared" si="63"/>
        <v>43600</v>
      </c>
      <c r="AX50" s="221">
        <f t="shared" si="63"/>
        <v>43601</v>
      </c>
      <c r="AY50" s="221">
        <f t="shared" si="63"/>
        <v>43602</v>
      </c>
      <c r="AZ50" s="221">
        <f t="shared" si="63"/>
        <v>43603</v>
      </c>
      <c r="BA50" s="221">
        <f t="shared" si="63"/>
        <v>43604</v>
      </c>
      <c r="BB50" s="217">
        <f>IFERROR(IF(IF(Z50=①工事概要!$E$12,①工事概要!$E$12,IF(WEEKDAY(Z50)=1,Z57,BB51))&gt;①工事概要!$E$12,①工事概要!$E$12,IF(Z50=①工事概要!$E$12,①工事概要!$E$12,IF(WEEKDAY(Z50)=1,Z57,BB51))),"")</f>
        <v>43604</v>
      </c>
      <c r="BE50" s="53"/>
      <c r="BF50" s="53"/>
      <c r="BG50" s="53" t="str">
        <f>IFERROR(VLOOKUP(B50,①工事概要!$C$11:$D$12,2,FALSE),"")</f>
        <v/>
      </c>
      <c r="BH50" s="53" t="str">
        <f>IFERROR(VLOOKUP(B50,①工事概要!$C$16:$D$21,2,FALSE),"")</f>
        <v/>
      </c>
      <c r="BI50" s="53" t="str">
        <f>IFERROR(VLOOKUP(B50,①工事概要!$C$22:$D$24,2,FALSE),"")</f>
        <v/>
      </c>
      <c r="BJ50" s="53" t="str">
        <f>IF(B50&gt;①工事概要!$C$26,"",IF(B50&gt;=①工事概要!$C$25,$BJ$13,""))</f>
        <v/>
      </c>
      <c r="BK50" s="53" t="str">
        <f>IF(B50&gt;①工事概要!$C$28,"",IF(B50&gt;=①工事概要!$C$27,$BK$13,""))</f>
        <v/>
      </c>
      <c r="BL50" s="53" t="str">
        <f>IF(B50&gt;①工事概要!$C$30,"",IF(B50&gt;=①工事概要!$C$29,$BL$13,""))</f>
        <v/>
      </c>
      <c r="BM50" s="53" t="str">
        <f>IF(B50&gt;①工事概要!$C$32,"",IF(B50&gt;=①工事概要!$C$31,$BM$13,""))</f>
        <v/>
      </c>
      <c r="BN50" s="53" t="str">
        <f>IF(B50&gt;①工事概要!$C$34,"",IF(B50&gt;=①工事概要!$C$33,$BN$13,""))</f>
        <v/>
      </c>
      <c r="BO50" s="53" t="str">
        <f>IF(B50&gt;①工事概要!$C$36,"",IF(B50&gt;=①工事概要!$C$35,$BO$13,""))</f>
        <v/>
      </c>
      <c r="BP50" s="53" t="str">
        <f>IF(B50&gt;①工事概要!$C$38,"",IF(B50&gt;=①工事概要!$C$37,$BP$13,""))</f>
        <v/>
      </c>
      <c r="BQ50" s="53" t="str">
        <f>IF(B50&gt;①工事概要!$C$40,"",IF(B50&gt;=①工事概要!$C$39,$BQ$13,""))</f>
        <v/>
      </c>
      <c r="BR50" s="53" t="str">
        <f>IF(B50&gt;①工事概要!$C$42,"",IF(B50&gt;=①工事概要!$C$41,$BR$13,""))</f>
        <v/>
      </c>
      <c r="BS50" s="53" t="str">
        <f>IF(B50&gt;①工事概要!$C$44,"",IF(B50&gt;=①工事概要!$C$43,$BS$13,""))</f>
        <v/>
      </c>
      <c r="BT50" s="53" t="str">
        <f>IF(B50&gt;①工事概要!$C$46,"",IF(B50&gt;=①工事概要!$C$45,$BT$13,""))</f>
        <v/>
      </c>
      <c r="BU50" s="53" t="str">
        <f>IF(B50&gt;①工事概要!$C$48,"",IF(B50&gt;=①工事概要!$C$47,$BU$13,""))</f>
        <v/>
      </c>
      <c r="BV50" s="53" t="str">
        <f>IF(B50&gt;①工事概要!$C$50,"",IF(B50&gt;=①工事概要!$C$49,$BV$13,""))</f>
        <v/>
      </c>
      <c r="BW50" s="53" t="str">
        <f>IF(B50&gt;①工事概要!$C$52,"",IF(B50&gt;=①工事概要!$C$51,$BW$13,""))</f>
        <v/>
      </c>
      <c r="BX50" s="53" t="str">
        <f>IF(B50&gt;①工事概要!$C$54,"",IF(B50&gt;=①工事概要!$C$53,$BX$13,""))</f>
        <v/>
      </c>
      <c r="BY50" s="53" t="str">
        <f>IF(B50&gt;①工事概要!$C$56,"",IF(B50&gt;=①工事概要!$C$55,$BY$13,""))</f>
        <v/>
      </c>
      <c r="BZ50" s="53" t="str">
        <f>IF(B50&gt;①工事概要!$C$58,"",IF(B50&gt;=①工事概要!$C$57,$BZ$13,""))</f>
        <v/>
      </c>
      <c r="CA50" s="53" t="str">
        <f>IF(B50&gt;①工事概要!$C$60,"",IF(B50&gt;=①工事概要!$C$59,$CA$13,""))</f>
        <v/>
      </c>
      <c r="CB50" s="53" t="str">
        <f>IF(B50&gt;①工事概要!$C$62,"",IF(B50&gt;=①工事概要!$C$61,$CB$13,""))</f>
        <v/>
      </c>
      <c r="CC50" s="53" t="str">
        <f>IF(B50&gt;①工事概要!$C$64,"",IF(B50&gt;=①工事概要!$C$63,$CC$13,""))</f>
        <v/>
      </c>
      <c r="CD50" s="53" t="str">
        <f>IF(B50&gt;①工事概要!$C$66,"",IF(B50&gt;=①工事概要!$C$65,$CD$13,""))</f>
        <v/>
      </c>
      <c r="CE50" s="50" t="str">
        <f t="shared" si="29"/>
        <v/>
      </c>
      <c r="CF50" s="50" t="str">
        <f t="shared" si="14"/>
        <v xml:space="preserve"> </v>
      </c>
    </row>
    <row r="51" spans="1:84" ht="39" customHeight="1" thickTop="1" thickBot="1" x14ac:dyDescent="0.2">
      <c r="A51" s="81" t="str">
        <f t="shared" si="0"/>
        <v>対象期間</v>
      </c>
      <c r="B51" s="180">
        <f>IFERROR(IF(B50=①工事概要!$E$12+IF(WEEKDAY(①工事概要!$E$12)=1,①工事概要!$E$12,(8-WEEKDAY(①工事概要!$E$12))),"-",IF(B50="-","-",B50+1)),"-")</f>
        <v>43592</v>
      </c>
      <c r="C51" s="89">
        <f t="shared" si="15"/>
        <v>3</v>
      </c>
      <c r="D51" s="199" t="str">
        <f t="shared" si="16"/>
        <v>〇</v>
      </c>
      <c r="E51" s="200" t="str">
        <f t="shared" si="17"/>
        <v xml:space="preserve"> </v>
      </c>
      <c r="F51" s="201" t="s">
        <v>60</v>
      </c>
      <c r="G51" s="202"/>
      <c r="H51" s="203"/>
      <c r="I51" s="204"/>
      <c r="J51" s="187" t="str">
        <f t="shared" si="18"/>
        <v/>
      </c>
      <c r="K51" s="190">
        <f t="shared" si="1"/>
        <v>37</v>
      </c>
      <c r="L51" s="190" t="str">
        <f t="shared" si="2"/>
        <v/>
      </c>
      <c r="M51" s="188" t="str">
        <f t="shared" si="19"/>
        <v/>
      </c>
      <c r="N51" s="87" t="str">
        <f t="shared" si="3"/>
        <v>↓</v>
      </c>
      <c r="O51" s="108"/>
      <c r="P51" s="156" t="str">
        <f>IF(B51&lt;①工事概要!$E$11,"",IF(B51&gt;①工事概要!$E$12,"",IF(LEN(CE51)=0,"○","")))</f>
        <v>○</v>
      </c>
      <c r="Q51" s="162">
        <f t="shared" si="20"/>
        <v>0</v>
      </c>
      <c r="R51" s="93">
        <f t="shared" si="4"/>
        <v>37</v>
      </c>
      <c r="S51" s="156" t="str">
        <f t="shared" si="5"/>
        <v/>
      </c>
      <c r="T51" s="162">
        <f t="shared" si="6"/>
        <v>0</v>
      </c>
      <c r="U51" s="100">
        <f t="shared" si="21"/>
        <v>10</v>
      </c>
      <c r="V51" s="93">
        <f t="shared" si="7"/>
        <v>0</v>
      </c>
      <c r="W51" s="169">
        <f t="shared" si="22"/>
        <v>0</v>
      </c>
      <c r="X51" s="80" t="str">
        <f t="shared" si="23"/>
        <v/>
      </c>
      <c r="Y51" s="80" t="str">
        <f t="shared" si="24"/>
        <v/>
      </c>
      <c r="Z51" s="80">
        <f t="shared" si="8"/>
        <v>43592</v>
      </c>
      <c r="AA51" s="80" t="str">
        <f t="shared" si="9"/>
        <v/>
      </c>
      <c r="AB51" s="80" t="str">
        <f t="shared" si="10"/>
        <v>OK（振替済み）</v>
      </c>
      <c r="AC51" s="154">
        <f t="shared" si="11"/>
        <v>0</v>
      </c>
      <c r="AD51" s="154" t="str">
        <f t="shared" si="25"/>
        <v/>
      </c>
      <c r="AE51" s="106">
        <f t="shared" si="26"/>
        <v>6</v>
      </c>
      <c r="AF51" s="106">
        <f t="shared" si="12"/>
        <v>0</v>
      </c>
      <c r="AG51" s="218">
        <f>IFERROR(IF(AE51=1,①工事概要!$E$11,IF(AE51=2,①工事概要!$E$11,IF(WEEKDAY(Z51)=2,Z44,AG50))),"")</f>
        <v>43584</v>
      </c>
      <c r="AH51" s="222">
        <f t="shared" ref="AH51:BA51" si="64">IFERROR(IF(AG51+1&gt;$BB51,"",AG51+1),"")</f>
        <v>43585</v>
      </c>
      <c r="AI51" s="222">
        <f t="shared" si="64"/>
        <v>43586</v>
      </c>
      <c r="AJ51" s="222">
        <f t="shared" si="64"/>
        <v>43587</v>
      </c>
      <c r="AK51" s="222">
        <f t="shared" si="64"/>
        <v>43588</v>
      </c>
      <c r="AL51" s="222">
        <f t="shared" si="64"/>
        <v>43589</v>
      </c>
      <c r="AM51" s="222">
        <f t="shared" si="64"/>
        <v>43590</v>
      </c>
      <c r="AN51" s="222">
        <f t="shared" si="64"/>
        <v>43591</v>
      </c>
      <c r="AO51" s="222">
        <f t="shared" si="64"/>
        <v>43592</v>
      </c>
      <c r="AP51" s="222">
        <f t="shared" si="64"/>
        <v>43593</v>
      </c>
      <c r="AQ51" s="222">
        <f t="shared" si="64"/>
        <v>43594</v>
      </c>
      <c r="AR51" s="222">
        <f t="shared" si="64"/>
        <v>43595</v>
      </c>
      <c r="AS51" s="222">
        <f t="shared" si="64"/>
        <v>43596</v>
      </c>
      <c r="AT51" s="222">
        <f t="shared" si="64"/>
        <v>43597</v>
      </c>
      <c r="AU51" s="222">
        <f t="shared" si="64"/>
        <v>43598</v>
      </c>
      <c r="AV51" s="222">
        <f t="shared" si="64"/>
        <v>43599</v>
      </c>
      <c r="AW51" s="222">
        <f t="shared" si="64"/>
        <v>43600</v>
      </c>
      <c r="AX51" s="222">
        <f t="shared" si="64"/>
        <v>43601</v>
      </c>
      <c r="AY51" s="222">
        <f t="shared" si="64"/>
        <v>43602</v>
      </c>
      <c r="AZ51" s="222">
        <f t="shared" si="64"/>
        <v>43603</v>
      </c>
      <c r="BA51" s="222">
        <f t="shared" si="64"/>
        <v>43604</v>
      </c>
      <c r="BB51" s="219">
        <f>IFERROR(IF(IF(Z51=①工事概要!$E$12,①工事概要!$E$12,IF(WEEKDAY(Z51)=1,Z58,BB52))&gt;①工事概要!$E$12,①工事概要!$E$12,IF(Z51=①工事概要!$E$12,①工事概要!$E$12,IF(WEEKDAY(Z51)=1,Z58,BB52))),"")</f>
        <v>43604</v>
      </c>
      <c r="BE51" s="53" t="s">
        <v>63</v>
      </c>
      <c r="BF51" s="53"/>
      <c r="BG51" s="53" t="str">
        <f>IFERROR(VLOOKUP(B51,①工事概要!$C$11:$D$12,2,FALSE),"")</f>
        <v/>
      </c>
      <c r="BH51" s="53" t="str">
        <f>IFERROR(VLOOKUP(B51,①工事概要!$C$16:$D$21,2,FALSE),"")</f>
        <v/>
      </c>
      <c r="BI51" s="53" t="str">
        <f>IFERROR(VLOOKUP(B51,①工事概要!$C$22:$D$24,2,FALSE),"")</f>
        <v/>
      </c>
      <c r="BJ51" s="53" t="str">
        <f>IF(B51&gt;①工事概要!$C$26,"",IF(B51&gt;=①工事概要!$C$25,$BJ$13,""))</f>
        <v/>
      </c>
      <c r="BK51" s="53" t="str">
        <f>IF(B51&gt;①工事概要!$C$28,"",IF(B51&gt;=①工事概要!$C$27,$BK$13,""))</f>
        <v/>
      </c>
      <c r="BL51" s="53" t="str">
        <f>IF(B51&gt;①工事概要!$C$30,"",IF(B51&gt;=①工事概要!$C$29,$BL$13,""))</f>
        <v/>
      </c>
      <c r="BM51" s="53" t="str">
        <f>IF(B51&gt;①工事概要!$C$32,"",IF(B51&gt;=①工事概要!$C$31,$BM$13,""))</f>
        <v/>
      </c>
      <c r="BN51" s="53" t="str">
        <f>IF(B51&gt;①工事概要!$C$34,"",IF(B51&gt;=①工事概要!$C$33,$BN$13,""))</f>
        <v/>
      </c>
      <c r="BO51" s="53" t="str">
        <f>IF(B51&gt;①工事概要!$C$36,"",IF(B51&gt;=①工事概要!$C$35,$BO$13,""))</f>
        <v/>
      </c>
      <c r="BP51" s="53" t="str">
        <f>IF(B51&gt;①工事概要!$C$38,"",IF(B51&gt;=①工事概要!$C$37,$BP$13,""))</f>
        <v/>
      </c>
      <c r="BQ51" s="53" t="str">
        <f>IF(B51&gt;①工事概要!$C$40,"",IF(B51&gt;=①工事概要!$C$39,$BQ$13,""))</f>
        <v/>
      </c>
      <c r="BR51" s="53" t="str">
        <f>IF(B51&gt;①工事概要!$C$42,"",IF(B51&gt;=①工事概要!$C$41,$BR$13,""))</f>
        <v/>
      </c>
      <c r="BS51" s="53" t="str">
        <f>IF(B51&gt;①工事概要!$C$44,"",IF(B51&gt;=①工事概要!$C$43,$BS$13,""))</f>
        <v/>
      </c>
      <c r="BT51" s="53" t="str">
        <f>IF(B51&gt;①工事概要!$C$46,"",IF(B51&gt;=①工事概要!$C$45,$BT$13,""))</f>
        <v/>
      </c>
      <c r="BU51" s="53" t="str">
        <f>IF(B51&gt;①工事概要!$C$48,"",IF(B51&gt;=①工事概要!$C$47,$BU$13,""))</f>
        <v/>
      </c>
      <c r="BV51" s="53" t="str">
        <f>IF(B51&gt;①工事概要!$C$50,"",IF(B51&gt;=①工事概要!$C$49,$BV$13,""))</f>
        <v/>
      </c>
      <c r="BW51" s="53" t="str">
        <f>IF(B51&gt;①工事概要!$C$52,"",IF(B51&gt;=①工事概要!$C$51,$BW$13,""))</f>
        <v/>
      </c>
      <c r="BX51" s="53" t="str">
        <f>IF(B51&gt;①工事概要!$C$54,"",IF(B51&gt;=①工事概要!$C$53,$BX$13,""))</f>
        <v/>
      </c>
      <c r="BY51" s="53" t="str">
        <f>IF(B51&gt;①工事概要!$C$56,"",IF(B51&gt;=①工事概要!$C$55,$BY$13,""))</f>
        <v/>
      </c>
      <c r="BZ51" s="53" t="str">
        <f>IF(B51&gt;①工事概要!$C$58,"",IF(B51&gt;=①工事概要!$C$57,$BZ$13,""))</f>
        <v/>
      </c>
      <c r="CA51" s="53" t="str">
        <f>IF(B51&gt;①工事概要!$C$60,"",IF(B51&gt;=①工事概要!$C$59,$CA$13,""))</f>
        <v/>
      </c>
      <c r="CB51" s="53" t="str">
        <f>IF(B51&gt;①工事概要!$C$62,"",IF(B51&gt;=①工事概要!$C$61,$CB$13,""))</f>
        <v/>
      </c>
      <c r="CC51" s="53" t="str">
        <f>IF(B51&gt;①工事概要!$C$64,"",IF(B51&gt;=①工事概要!$C$63,$CC$13,""))</f>
        <v/>
      </c>
      <c r="CD51" s="53" t="str">
        <f>IF(B51&gt;①工事概要!$C$66,"",IF(B51&gt;=①工事概要!$C$65,$CD$13,""))</f>
        <v/>
      </c>
      <c r="CE51" s="50" t="str">
        <f t="shared" si="29"/>
        <v/>
      </c>
      <c r="CF51" s="50" t="str">
        <f t="shared" si="14"/>
        <v xml:space="preserve"> </v>
      </c>
    </row>
    <row r="52" spans="1:84" ht="39" customHeight="1" thickTop="1" thickBot="1" x14ac:dyDescent="0.2">
      <c r="A52" s="81" t="str">
        <f t="shared" si="0"/>
        <v>対象期間</v>
      </c>
      <c r="B52" s="180">
        <f>IFERROR(IF(B51=①工事概要!$E$12+IF(WEEKDAY(①工事概要!$E$12)=1,①工事概要!$E$12,(8-WEEKDAY(①工事概要!$E$12))),"-",IF(B51="-","-",B51+1)),"-")</f>
        <v>43593</v>
      </c>
      <c r="C52" s="89">
        <f t="shared" si="15"/>
        <v>4</v>
      </c>
      <c r="D52" s="199" t="str">
        <f t="shared" si="16"/>
        <v>〇</v>
      </c>
      <c r="E52" s="200" t="str">
        <f t="shared" si="17"/>
        <v xml:space="preserve"> </v>
      </c>
      <c r="F52" s="201" t="s">
        <v>60</v>
      </c>
      <c r="G52" s="202"/>
      <c r="H52" s="203"/>
      <c r="I52" s="204"/>
      <c r="J52" s="187" t="str">
        <f t="shared" si="18"/>
        <v/>
      </c>
      <c r="K52" s="190">
        <f t="shared" si="1"/>
        <v>38</v>
      </c>
      <c r="L52" s="190" t="str">
        <f t="shared" si="2"/>
        <v/>
      </c>
      <c r="M52" s="188" t="str">
        <f t="shared" si="19"/>
        <v/>
      </c>
      <c r="N52" s="87" t="str">
        <f t="shared" si="3"/>
        <v>↓</v>
      </c>
      <c r="O52" s="108"/>
      <c r="P52" s="156" t="str">
        <f>IF(B52&lt;①工事概要!$E$11,"",IF(B52&gt;①工事概要!$E$12,"",IF(LEN(CE52)=0,"○","")))</f>
        <v>○</v>
      </c>
      <c r="Q52" s="162">
        <f t="shared" si="20"/>
        <v>0</v>
      </c>
      <c r="R52" s="93">
        <f t="shared" si="4"/>
        <v>38</v>
      </c>
      <c r="S52" s="156" t="str">
        <f t="shared" si="5"/>
        <v/>
      </c>
      <c r="T52" s="162">
        <f t="shared" si="6"/>
        <v>0</v>
      </c>
      <c r="U52" s="100">
        <f t="shared" si="21"/>
        <v>10</v>
      </c>
      <c r="V52" s="93">
        <f t="shared" si="7"/>
        <v>0</v>
      </c>
      <c r="W52" s="169">
        <f t="shared" si="22"/>
        <v>0</v>
      </c>
      <c r="X52" s="80" t="str">
        <f t="shared" si="23"/>
        <v/>
      </c>
      <c r="Y52" s="80" t="str">
        <f t="shared" si="24"/>
        <v/>
      </c>
      <c r="Z52" s="80">
        <f t="shared" si="8"/>
        <v>43593</v>
      </c>
      <c r="AA52" s="80" t="str">
        <f t="shared" si="9"/>
        <v/>
      </c>
      <c r="AB52" s="80" t="str">
        <f t="shared" si="10"/>
        <v>OK（振替済み）</v>
      </c>
      <c r="AC52" s="154">
        <f t="shared" si="11"/>
        <v>0</v>
      </c>
      <c r="AD52" s="154" t="str">
        <f t="shared" si="25"/>
        <v/>
      </c>
      <c r="AE52" s="106">
        <f t="shared" si="26"/>
        <v>6</v>
      </c>
      <c r="AF52" s="106">
        <f t="shared" si="12"/>
        <v>0</v>
      </c>
      <c r="AG52" s="218">
        <f>IFERROR(IF(AE52=1,①工事概要!$E$11,IF(AE52=2,①工事概要!$E$11,IF(WEEKDAY(Z52)=2,Z45,AG51))),"")</f>
        <v>43584</v>
      </c>
      <c r="AH52" s="222">
        <f t="shared" ref="AH52:BA52" si="65">IFERROR(IF(AG52+1&gt;$BB52,"",AG52+1),"")</f>
        <v>43585</v>
      </c>
      <c r="AI52" s="222">
        <f t="shared" si="65"/>
        <v>43586</v>
      </c>
      <c r="AJ52" s="222">
        <f t="shared" si="65"/>
        <v>43587</v>
      </c>
      <c r="AK52" s="222">
        <f t="shared" si="65"/>
        <v>43588</v>
      </c>
      <c r="AL52" s="222">
        <f t="shared" si="65"/>
        <v>43589</v>
      </c>
      <c r="AM52" s="222">
        <f t="shared" si="65"/>
        <v>43590</v>
      </c>
      <c r="AN52" s="222">
        <f t="shared" si="65"/>
        <v>43591</v>
      </c>
      <c r="AO52" s="222">
        <f t="shared" si="65"/>
        <v>43592</v>
      </c>
      <c r="AP52" s="222">
        <f t="shared" si="65"/>
        <v>43593</v>
      </c>
      <c r="AQ52" s="222">
        <f t="shared" si="65"/>
        <v>43594</v>
      </c>
      <c r="AR52" s="222">
        <f t="shared" si="65"/>
        <v>43595</v>
      </c>
      <c r="AS52" s="222">
        <f t="shared" si="65"/>
        <v>43596</v>
      </c>
      <c r="AT52" s="222">
        <f t="shared" si="65"/>
        <v>43597</v>
      </c>
      <c r="AU52" s="222">
        <f t="shared" si="65"/>
        <v>43598</v>
      </c>
      <c r="AV52" s="222">
        <f t="shared" si="65"/>
        <v>43599</v>
      </c>
      <c r="AW52" s="222">
        <f t="shared" si="65"/>
        <v>43600</v>
      </c>
      <c r="AX52" s="222">
        <f t="shared" si="65"/>
        <v>43601</v>
      </c>
      <c r="AY52" s="222">
        <f t="shared" si="65"/>
        <v>43602</v>
      </c>
      <c r="AZ52" s="222">
        <f t="shared" si="65"/>
        <v>43603</v>
      </c>
      <c r="BA52" s="222">
        <f t="shared" si="65"/>
        <v>43604</v>
      </c>
      <c r="BB52" s="219">
        <f>IFERROR(IF(IF(Z52=①工事概要!$E$12,①工事概要!$E$12,IF(WEEKDAY(Z52)=1,Z59,BB53))&gt;①工事概要!$E$12,①工事概要!$E$12,IF(Z52=①工事概要!$E$12,①工事概要!$E$12,IF(WEEKDAY(Z52)=1,Z59,BB53))),"")</f>
        <v>43604</v>
      </c>
      <c r="BE52" s="53"/>
      <c r="BF52" s="53"/>
      <c r="BG52" s="53" t="str">
        <f>IFERROR(VLOOKUP(B52,①工事概要!$C$11:$D$12,2,FALSE),"")</f>
        <v/>
      </c>
      <c r="BH52" s="53" t="str">
        <f>IFERROR(VLOOKUP(B52,①工事概要!$C$16:$D$21,2,FALSE),"")</f>
        <v/>
      </c>
      <c r="BI52" s="53" t="str">
        <f>IFERROR(VLOOKUP(B52,①工事概要!$C$22:$D$24,2,FALSE),"")</f>
        <v/>
      </c>
      <c r="BJ52" s="53" t="str">
        <f>IF(B52&gt;①工事概要!$C$26,"",IF(B52&gt;=①工事概要!$C$25,$BJ$13,""))</f>
        <v/>
      </c>
      <c r="BK52" s="53" t="str">
        <f>IF(B52&gt;①工事概要!$C$28,"",IF(B52&gt;=①工事概要!$C$27,$BK$13,""))</f>
        <v/>
      </c>
      <c r="BL52" s="53" t="str">
        <f>IF(B52&gt;①工事概要!$C$30,"",IF(B52&gt;=①工事概要!$C$29,$BL$13,""))</f>
        <v/>
      </c>
      <c r="BM52" s="53" t="str">
        <f>IF(B52&gt;①工事概要!$C$32,"",IF(B52&gt;=①工事概要!$C$31,$BM$13,""))</f>
        <v/>
      </c>
      <c r="BN52" s="53" t="str">
        <f>IF(B52&gt;①工事概要!$C$34,"",IF(B52&gt;=①工事概要!$C$33,$BN$13,""))</f>
        <v/>
      </c>
      <c r="BO52" s="53" t="str">
        <f>IF(B52&gt;①工事概要!$C$36,"",IF(B52&gt;=①工事概要!$C$35,$BO$13,""))</f>
        <v/>
      </c>
      <c r="BP52" s="53" t="str">
        <f>IF(B52&gt;①工事概要!$C$38,"",IF(B52&gt;=①工事概要!$C$37,$BP$13,""))</f>
        <v/>
      </c>
      <c r="BQ52" s="53" t="str">
        <f>IF(B52&gt;①工事概要!$C$40,"",IF(B52&gt;=①工事概要!$C$39,$BQ$13,""))</f>
        <v/>
      </c>
      <c r="BR52" s="53" t="str">
        <f>IF(B52&gt;①工事概要!$C$42,"",IF(B52&gt;=①工事概要!$C$41,$BR$13,""))</f>
        <v/>
      </c>
      <c r="BS52" s="53" t="str">
        <f>IF(B52&gt;①工事概要!$C$44,"",IF(B52&gt;=①工事概要!$C$43,$BS$13,""))</f>
        <v/>
      </c>
      <c r="BT52" s="53" t="str">
        <f>IF(B52&gt;①工事概要!$C$46,"",IF(B52&gt;=①工事概要!$C$45,$BT$13,""))</f>
        <v/>
      </c>
      <c r="BU52" s="53" t="str">
        <f>IF(B52&gt;①工事概要!$C$48,"",IF(B52&gt;=①工事概要!$C$47,$BU$13,""))</f>
        <v/>
      </c>
      <c r="BV52" s="53" t="str">
        <f>IF(B52&gt;①工事概要!$C$50,"",IF(B52&gt;=①工事概要!$C$49,$BV$13,""))</f>
        <v/>
      </c>
      <c r="BW52" s="53" t="str">
        <f>IF(B52&gt;①工事概要!$C$52,"",IF(B52&gt;=①工事概要!$C$51,$BW$13,""))</f>
        <v/>
      </c>
      <c r="BX52" s="53" t="str">
        <f>IF(B52&gt;①工事概要!$C$54,"",IF(B52&gt;=①工事概要!$C$53,$BX$13,""))</f>
        <v/>
      </c>
      <c r="BY52" s="53" t="str">
        <f>IF(B52&gt;①工事概要!$C$56,"",IF(B52&gt;=①工事概要!$C$55,$BY$13,""))</f>
        <v/>
      </c>
      <c r="BZ52" s="53" t="str">
        <f>IF(B52&gt;①工事概要!$C$58,"",IF(B52&gt;=①工事概要!$C$57,$BZ$13,""))</f>
        <v/>
      </c>
      <c r="CA52" s="53" t="str">
        <f>IF(B52&gt;①工事概要!$C$60,"",IF(B52&gt;=①工事概要!$C$59,$CA$13,""))</f>
        <v/>
      </c>
      <c r="CB52" s="53" t="str">
        <f>IF(B52&gt;①工事概要!$C$62,"",IF(B52&gt;=①工事概要!$C$61,$CB$13,""))</f>
        <v/>
      </c>
      <c r="CC52" s="53" t="str">
        <f>IF(B52&gt;①工事概要!$C$64,"",IF(B52&gt;=①工事概要!$C$63,$CC$13,""))</f>
        <v/>
      </c>
      <c r="CD52" s="53" t="str">
        <f>IF(B52&gt;①工事概要!$C$66,"",IF(B52&gt;=①工事概要!$C$65,$CD$13,""))</f>
        <v/>
      </c>
      <c r="CE52" s="50" t="str">
        <f t="shared" si="29"/>
        <v/>
      </c>
      <c r="CF52" s="50" t="str">
        <f t="shared" si="14"/>
        <v xml:space="preserve"> </v>
      </c>
    </row>
    <row r="53" spans="1:84" ht="39" customHeight="1" thickTop="1" thickBot="1" x14ac:dyDescent="0.2">
      <c r="A53" s="81" t="str">
        <f t="shared" si="0"/>
        <v>対象期間</v>
      </c>
      <c r="B53" s="180">
        <f>IFERROR(IF(B52=①工事概要!$E$12+IF(WEEKDAY(①工事概要!$E$12)=1,①工事概要!$E$12,(8-WEEKDAY(①工事概要!$E$12))),"-",IF(B52="-","-",B52+1)),"-")</f>
        <v>43594</v>
      </c>
      <c r="C53" s="89">
        <f t="shared" si="15"/>
        <v>5</v>
      </c>
      <c r="D53" s="199" t="str">
        <f t="shared" si="16"/>
        <v>〇</v>
      </c>
      <c r="E53" s="200" t="str">
        <f t="shared" si="17"/>
        <v xml:space="preserve"> </v>
      </c>
      <c r="F53" s="201" t="s">
        <v>60</v>
      </c>
      <c r="G53" s="202"/>
      <c r="H53" s="203"/>
      <c r="I53" s="204"/>
      <c r="J53" s="187" t="str">
        <f t="shared" si="18"/>
        <v/>
      </c>
      <c r="K53" s="190">
        <f t="shared" si="1"/>
        <v>39</v>
      </c>
      <c r="L53" s="190" t="str">
        <f t="shared" si="2"/>
        <v/>
      </c>
      <c r="M53" s="188" t="str">
        <f t="shared" si="19"/>
        <v/>
      </c>
      <c r="N53" s="87" t="str">
        <f t="shared" si="3"/>
        <v>↓</v>
      </c>
      <c r="O53" s="108"/>
      <c r="P53" s="156" t="str">
        <f>IF(B53&lt;①工事概要!$E$11,"",IF(B53&gt;①工事概要!$E$12,"",IF(LEN(CE53)=0,"○","")))</f>
        <v>○</v>
      </c>
      <c r="Q53" s="162">
        <f t="shared" si="20"/>
        <v>0</v>
      </c>
      <c r="R53" s="93">
        <f t="shared" si="4"/>
        <v>39</v>
      </c>
      <c r="S53" s="156" t="str">
        <f t="shared" si="5"/>
        <v/>
      </c>
      <c r="T53" s="162">
        <f t="shared" si="6"/>
        <v>0</v>
      </c>
      <c r="U53" s="100">
        <f t="shared" si="21"/>
        <v>10</v>
      </c>
      <c r="V53" s="93">
        <f t="shared" si="7"/>
        <v>0</v>
      </c>
      <c r="W53" s="169">
        <f t="shared" si="22"/>
        <v>0</v>
      </c>
      <c r="X53" s="80" t="str">
        <f t="shared" si="23"/>
        <v/>
      </c>
      <c r="Y53" s="80" t="str">
        <f t="shared" si="24"/>
        <v/>
      </c>
      <c r="Z53" s="80">
        <f t="shared" si="8"/>
        <v>43594</v>
      </c>
      <c r="AA53" s="80" t="str">
        <f t="shared" si="9"/>
        <v/>
      </c>
      <c r="AB53" s="80" t="str">
        <f t="shared" si="10"/>
        <v>OK（振替済み）</v>
      </c>
      <c r="AC53" s="154">
        <f t="shared" si="11"/>
        <v>0</v>
      </c>
      <c r="AD53" s="154" t="str">
        <f t="shared" si="25"/>
        <v/>
      </c>
      <c r="AE53" s="106">
        <f t="shared" si="26"/>
        <v>6</v>
      </c>
      <c r="AF53" s="106">
        <f t="shared" si="12"/>
        <v>0</v>
      </c>
      <c r="AG53" s="218">
        <f>IFERROR(IF(AE53=1,①工事概要!$E$11,IF(AE53=2,①工事概要!$E$11,IF(WEEKDAY(Z53)=2,Z46,AG52))),"")</f>
        <v>43584</v>
      </c>
      <c r="AH53" s="222">
        <f t="shared" ref="AH53:BA53" si="66">IFERROR(IF(AG53+1&gt;$BB53,"",AG53+1),"")</f>
        <v>43585</v>
      </c>
      <c r="AI53" s="222">
        <f t="shared" si="66"/>
        <v>43586</v>
      </c>
      <c r="AJ53" s="222">
        <f t="shared" si="66"/>
        <v>43587</v>
      </c>
      <c r="AK53" s="222">
        <f t="shared" si="66"/>
        <v>43588</v>
      </c>
      <c r="AL53" s="222">
        <f t="shared" si="66"/>
        <v>43589</v>
      </c>
      <c r="AM53" s="222">
        <f t="shared" si="66"/>
        <v>43590</v>
      </c>
      <c r="AN53" s="222">
        <f t="shared" si="66"/>
        <v>43591</v>
      </c>
      <c r="AO53" s="222">
        <f t="shared" si="66"/>
        <v>43592</v>
      </c>
      <c r="AP53" s="222">
        <f t="shared" si="66"/>
        <v>43593</v>
      </c>
      <c r="AQ53" s="222">
        <f t="shared" si="66"/>
        <v>43594</v>
      </c>
      <c r="AR53" s="222">
        <f t="shared" si="66"/>
        <v>43595</v>
      </c>
      <c r="AS53" s="222">
        <f t="shared" si="66"/>
        <v>43596</v>
      </c>
      <c r="AT53" s="222">
        <f t="shared" si="66"/>
        <v>43597</v>
      </c>
      <c r="AU53" s="222">
        <f t="shared" si="66"/>
        <v>43598</v>
      </c>
      <c r="AV53" s="222">
        <f t="shared" si="66"/>
        <v>43599</v>
      </c>
      <c r="AW53" s="222">
        <f t="shared" si="66"/>
        <v>43600</v>
      </c>
      <c r="AX53" s="222">
        <f t="shared" si="66"/>
        <v>43601</v>
      </c>
      <c r="AY53" s="222">
        <f t="shared" si="66"/>
        <v>43602</v>
      </c>
      <c r="AZ53" s="222">
        <f t="shared" si="66"/>
        <v>43603</v>
      </c>
      <c r="BA53" s="222">
        <f t="shared" si="66"/>
        <v>43604</v>
      </c>
      <c r="BB53" s="219">
        <f>IFERROR(IF(IF(Z53=①工事概要!$E$12,①工事概要!$E$12,IF(WEEKDAY(Z53)=1,Z60,BB54))&gt;①工事概要!$E$12,①工事概要!$E$12,IF(Z53=①工事概要!$E$12,①工事概要!$E$12,IF(WEEKDAY(Z53)=1,Z60,BB54))),"")</f>
        <v>43604</v>
      </c>
      <c r="BE53" s="53"/>
      <c r="BF53" s="53"/>
      <c r="BG53" s="53" t="str">
        <f>IFERROR(VLOOKUP(B53,①工事概要!$C$11:$D$12,2,FALSE),"")</f>
        <v/>
      </c>
      <c r="BH53" s="53" t="str">
        <f>IFERROR(VLOOKUP(B53,①工事概要!$C$16:$D$21,2,FALSE),"")</f>
        <v/>
      </c>
      <c r="BI53" s="53" t="str">
        <f>IFERROR(VLOOKUP(B53,①工事概要!$C$22:$D$24,2,FALSE),"")</f>
        <v/>
      </c>
      <c r="BJ53" s="53" t="str">
        <f>IF(B53&gt;①工事概要!$C$26,"",IF(B53&gt;=①工事概要!$C$25,$BJ$13,""))</f>
        <v/>
      </c>
      <c r="BK53" s="53" t="str">
        <f>IF(B53&gt;①工事概要!$C$28,"",IF(B53&gt;=①工事概要!$C$27,$BK$13,""))</f>
        <v/>
      </c>
      <c r="BL53" s="53" t="str">
        <f>IF(B53&gt;①工事概要!$C$30,"",IF(B53&gt;=①工事概要!$C$29,$BL$13,""))</f>
        <v/>
      </c>
      <c r="BM53" s="53" t="str">
        <f>IF(B53&gt;①工事概要!$C$32,"",IF(B53&gt;=①工事概要!$C$31,$BM$13,""))</f>
        <v/>
      </c>
      <c r="BN53" s="53" t="str">
        <f>IF(B53&gt;①工事概要!$C$34,"",IF(B53&gt;=①工事概要!$C$33,$BN$13,""))</f>
        <v/>
      </c>
      <c r="BO53" s="53" t="str">
        <f>IF(B53&gt;①工事概要!$C$36,"",IF(B53&gt;=①工事概要!$C$35,$BO$13,""))</f>
        <v/>
      </c>
      <c r="BP53" s="53" t="str">
        <f>IF(B53&gt;①工事概要!$C$38,"",IF(B53&gt;=①工事概要!$C$37,$BP$13,""))</f>
        <v/>
      </c>
      <c r="BQ53" s="53" t="str">
        <f>IF(B53&gt;①工事概要!$C$40,"",IF(B53&gt;=①工事概要!$C$39,$BQ$13,""))</f>
        <v/>
      </c>
      <c r="BR53" s="53" t="str">
        <f>IF(B53&gt;①工事概要!$C$42,"",IF(B53&gt;=①工事概要!$C$41,$BR$13,""))</f>
        <v/>
      </c>
      <c r="BS53" s="53" t="str">
        <f>IF(B53&gt;①工事概要!$C$44,"",IF(B53&gt;=①工事概要!$C$43,$BS$13,""))</f>
        <v/>
      </c>
      <c r="BT53" s="53" t="str">
        <f>IF(B53&gt;①工事概要!$C$46,"",IF(B53&gt;=①工事概要!$C$45,$BT$13,""))</f>
        <v/>
      </c>
      <c r="BU53" s="53" t="str">
        <f>IF(B53&gt;①工事概要!$C$48,"",IF(B53&gt;=①工事概要!$C$47,$BU$13,""))</f>
        <v/>
      </c>
      <c r="BV53" s="53" t="str">
        <f>IF(B53&gt;①工事概要!$C$50,"",IF(B53&gt;=①工事概要!$C$49,$BV$13,""))</f>
        <v/>
      </c>
      <c r="BW53" s="53" t="str">
        <f>IF(B53&gt;①工事概要!$C$52,"",IF(B53&gt;=①工事概要!$C$51,$BW$13,""))</f>
        <v/>
      </c>
      <c r="BX53" s="53" t="str">
        <f>IF(B53&gt;①工事概要!$C$54,"",IF(B53&gt;=①工事概要!$C$53,$BX$13,""))</f>
        <v/>
      </c>
      <c r="BY53" s="53" t="str">
        <f>IF(B53&gt;①工事概要!$C$56,"",IF(B53&gt;=①工事概要!$C$55,$BY$13,""))</f>
        <v/>
      </c>
      <c r="BZ53" s="53" t="str">
        <f>IF(B53&gt;①工事概要!$C$58,"",IF(B53&gt;=①工事概要!$C$57,$BZ$13,""))</f>
        <v/>
      </c>
      <c r="CA53" s="53" t="str">
        <f>IF(B53&gt;①工事概要!$C$60,"",IF(B53&gt;=①工事概要!$C$59,$CA$13,""))</f>
        <v/>
      </c>
      <c r="CB53" s="53" t="str">
        <f>IF(B53&gt;①工事概要!$C$62,"",IF(B53&gt;=①工事概要!$C$61,$CB$13,""))</f>
        <v/>
      </c>
      <c r="CC53" s="53" t="str">
        <f>IF(B53&gt;①工事概要!$C$64,"",IF(B53&gt;=①工事概要!$C$63,$CC$13,""))</f>
        <v/>
      </c>
      <c r="CD53" s="53" t="str">
        <f>IF(B53&gt;①工事概要!$C$66,"",IF(B53&gt;=①工事概要!$C$65,$CD$13,""))</f>
        <v/>
      </c>
      <c r="CE53" s="50" t="str">
        <f t="shared" si="29"/>
        <v/>
      </c>
      <c r="CF53" s="50" t="str">
        <f t="shared" si="14"/>
        <v xml:space="preserve"> </v>
      </c>
    </row>
    <row r="54" spans="1:84" ht="39" customHeight="1" thickTop="1" thickBot="1" x14ac:dyDescent="0.2">
      <c r="A54" s="81" t="str">
        <f t="shared" si="0"/>
        <v>対象期間</v>
      </c>
      <c r="B54" s="180">
        <f>IFERROR(IF(B53=①工事概要!$E$12+IF(WEEKDAY(①工事概要!$E$12)=1,①工事概要!$E$12,(8-WEEKDAY(①工事概要!$E$12))),"-",IF(B53="-","-",B53+1)),"-")</f>
        <v>43595</v>
      </c>
      <c r="C54" s="89">
        <f t="shared" si="15"/>
        <v>6</v>
      </c>
      <c r="D54" s="199" t="str">
        <f t="shared" si="16"/>
        <v>〇</v>
      </c>
      <c r="E54" s="200" t="str">
        <f t="shared" si="17"/>
        <v xml:space="preserve"> </v>
      </c>
      <c r="F54" s="201" t="s">
        <v>60</v>
      </c>
      <c r="G54" s="202"/>
      <c r="H54" s="203"/>
      <c r="I54" s="204"/>
      <c r="J54" s="187" t="str">
        <f t="shared" si="18"/>
        <v/>
      </c>
      <c r="K54" s="190">
        <f t="shared" si="1"/>
        <v>40</v>
      </c>
      <c r="L54" s="190" t="str">
        <f t="shared" si="2"/>
        <v/>
      </c>
      <c r="M54" s="188" t="str">
        <f t="shared" si="19"/>
        <v/>
      </c>
      <c r="N54" s="87" t="str">
        <f t="shared" si="3"/>
        <v>↓</v>
      </c>
      <c r="O54" s="108"/>
      <c r="P54" s="156" t="str">
        <f>IF(B54&lt;①工事概要!$E$11,"",IF(B54&gt;①工事概要!$E$12,"",IF(LEN(CE54)=0,"○","")))</f>
        <v>○</v>
      </c>
      <c r="Q54" s="162">
        <f t="shared" si="20"/>
        <v>0</v>
      </c>
      <c r="R54" s="93">
        <f t="shared" si="4"/>
        <v>40</v>
      </c>
      <c r="S54" s="156" t="str">
        <f t="shared" si="5"/>
        <v/>
      </c>
      <c r="T54" s="162">
        <f t="shared" si="6"/>
        <v>0</v>
      </c>
      <c r="U54" s="100">
        <f t="shared" si="21"/>
        <v>10</v>
      </c>
      <c r="V54" s="93">
        <f t="shared" si="7"/>
        <v>0</v>
      </c>
      <c r="W54" s="169">
        <f t="shared" si="22"/>
        <v>0</v>
      </c>
      <c r="X54" s="80" t="str">
        <f t="shared" si="23"/>
        <v/>
      </c>
      <c r="Y54" s="80" t="str">
        <f t="shared" si="24"/>
        <v/>
      </c>
      <c r="Z54" s="80">
        <f t="shared" si="8"/>
        <v>43595</v>
      </c>
      <c r="AA54" s="80" t="str">
        <f t="shared" si="9"/>
        <v/>
      </c>
      <c r="AB54" s="80" t="str">
        <f t="shared" si="10"/>
        <v>OK（振替済み）</v>
      </c>
      <c r="AC54" s="154">
        <f t="shared" si="11"/>
        <v>0</v>
      </c>
      <c r="AD54" s="154" t="str">
        <f t="shared" si="25"/>
        <v/>
      </c>
      <c r="AE54" s="106">
        <f t="shared" si="26"/>
        <v>6</v>
      </c>
      <c r="AF54" s="106">
        <f t="shared" si="12"/>
        <v>0</v>
      </c>
      <c r="AG54" s="218">
        <f>IFERROR(IF(AE54=1,①工事概要!$E$11,IF(AE54=2,①工事概要!$E$11,IF(WEEKDAY(Z54)=2,Z47,AG53))),"")</f>
        <v>43584</v>
      </c>
      <c r="AH54" s="222">
        <f t="shared" ref="AH54:BA54" si="67">IFERROR(IF(AG54+1&gt;$BB54,"",AG54+1),"")</f>
        <v>43585</v>
      </c>
      <c r="AI54" s="222">
        <f t="shared" si="67"/>
        <v>43586</v>
      </c>
      <c r="AJ54" s="222">
        <f t="shared" si="67"/>
        <v>43587</v>
      </c>
      <c r="AK54" s="222">
        <f t="shared" si="67"/>
        <v>43588</v>
      </c>
      <c r="AL54" s="222">
        <f t="shared" si="67"/>
        <v>43589</v>
      </c>
      <c r="AM54" s="222">
        <f t="shared" si="67"/>
        <v>43590</v>
      </c>
      <c r="AN54" s="222">
        <f t="shared" si="67"/>
        <v>43591</v>
      </c>
      <c r="AO54" s="222">
        <f t="shared" si="67"/>
        <v>43592</v>
      </c>
      <c r="AP54" s="222">
        <f t="shared" si="67"/>
        <v>43593</v>
      </c>
      <c r="AQ54" s="222">
        <f t="shared" si="67"/>
        <v>43594</v>
      </c>
      <c r="AR54" s="222">
        <f t="shared" si="67"/>
        <v>43595</v>
      </c>
      <c r="AS54" s="222">
        <f t="shared" si="67"/>
        <v>43596</v>
      </c>
      <c r="AT54" s="222">
        <f t="shared" si="67"/>
        <v>43597</v>
      </c>
      <c r="AU54" s="222">
        <f t="shared" si="67"/>
        <v>43598</v>
      </c>
      <c r="AV54" s="222">
        <f t="shared" si="67"/>
        <v>43599</v>
      </c>
      <c r="AW54" s="222">
        <f t="shared" si="67"/>
        <v>43600</v>
      </c>
      <c r="AX54" s="222">
        <f t="shared" si="67"/>
        <v>43601</v>
      </c>
      <c r="AY54" s="222">
        <f t="shared" si="67"/>
        <v>43602</v>
      </c>
      <c r="AZ54" s="222">
        <f t="shared" si="67"/>
        <v>43603</v>
      </c>
      <c r="BA54" s="222">
        <f t="shared" si="67"/>
        <v>43604</v>
      </c>
      <c r="BB54" s="219">
        <f>IFERROR(IF(IF(Z54=①工事概要!$E$12,①工事概要!$E$12,IF(WEEKDAY(Z54)=1,Z61,BB55))&gt;①工事概要!$E$12,①工事概要!$E$12,IF(Z54=①工事概要!$E$12,①工事概要!$E$12,IF(WEEKDAY(Z54)=1,Z61,BB55))),"")</f>
        <v>43604</v>
      </c>
      <c r="BE54" s="53"/>
      <c r="BF54" s="53"/>
      <c r="BG54" s="53" t="str">
        <f>IFERROR(VLOOKUP(B54,①工事概要!$C$11:$D$12,2,FALSE),"")</f>
        <v/>
      </c>
      <c r="BH54" s="53" t="str">
        <f>IFERROR(VLOOKUP(B54,①工事概要!$C$16:$D$21,2,FALSE),"")</f>
        <v/>
      </c>
      <c r="BI54" s="53" t="str">
        <f>IFERROR(VLOOKUP(B54,①工事概要!$C$22:$D$24,2,FALSE),"")</f>
        <v/>
      </c>
      <c r="BJ54" s="53" t="str">
        <f>IF(B54&gt;①工事概要!$C$26,"",IF(B54&gt;=①工事概要!$C$25,$BJ$13,""))</f>
        <v/>
      </c>
      <c r="BK54" s="53" t="str">
        <f>IF(B54&gt;①工事概要!$C$28,"",IF(B54&gt;=①工事概要!$C$27,$BK$13,""))</f>
        <v/>
      </c>
      <c r="BL54" s="53" t="str">
        <f>IF(B54&gt;①工事概要!$C$30,"",IF(B54&gt;=①工事概要!$C$29,$BL$13,""))</f>
        <v/>
      </c>
      <c r="BM54" s="53" t="str">
        <f>IF(B54&gt;①工事概要!$C$32,"",IF(B54&gt;=①工事概要!$C$31,$BM$13,""))</f>
        <v/>
      </c>
      <c r="BN54" s="53" t="str">
        <f>IF(B54&gt;①工事概要!$C$34,"",IF(B54&gt;=①工事概要!$C$33,$BN$13,""))</f>
        <v/>
      </c>
      <c r="BO54" s="53" t="str">
        <f>IF(B54&gt;①工事概要!$C$36,"",IF(B54&gt;=①工事概要!$C$35,$BO$13,""))</f>
        <v/>
      </c>
      <c r="BP54" s="53" t="str">
        <f>IF(B54&gt;①工事概要!$C$38,"",IF(B54&gt;=①工事概要!$C$37,$BP$13,""))</f>
        <v/>
      </c>
      <c r="BQ54" s="53" t="str">
        <f>IF(B54&gt;①工事概要!$C$40,"",IF(B54&gt;=①工事概要!$C$39,$BQ$13,""))</f>
        <v/>
      </c>
      <c r="BR54" s="53" t="str">
        <f>IF(B54&gt;①工事概要!$C$42,"",IF(B54&gt;=①工事概要!$C$41,$BR$13,""))</f>
        <v/>
      </c>
      <c r="BS54" s="53" t="str">
        <f>IF(B54&gt;①工事概要!$C$44,"",IF(B54&gt;=①工事概要!$C$43,$BS$13,""))</f>
        <v/>
      </c>
      <c r="BT54" s="53" t="str">
        <f>IF(B54&gt;①工事概要!$C$46,"",IF(B54&gt;=①工事概要!$C$45,$BT$13,""))</f>
        <v/>
      </c>
      <c r="BU54" s="53" t="str">
        <f>IF(B54&gt;①工事概要!$C$48,"",IF(B54&gt;=①工事概要!$C$47,$BU$13,""))</f>
        <v/>
      </c>
      <c r="BV54" s="53" t="str">
        <f>IF(B54&gt;①工事概要!$C$50,"",IF(B54&gt;=①工事概要!$C$49,$BV$13,""))</f>
        <v/>
      </c>
      <c r="BW54" s="53" t="str">
        <f>IF(B54&gt;①工事概要!$C$52,"",IF(B54&gt;=①工事概要!$C$51,$BW$13,""))</f>
        <v/>
      </c>
      <c r="BX54" s="53" t="str">
        <f>IF(B54&gt;①工事概要!$C$54,"",IF(B54&gt;=①工事概要!$C$53,$BX$13,""))</f>
        <v/>
      </c>
      <c r="BY54" s="53" t="str">
        <f>IF(B54&gt;①工事概要!$C$56,"",IF(B54&gt;=①工事概要!$C$55,$BY$13,""))</f>
        <v/>
      </c>
      <c r="BZ54" s="53" t="str">
        <f>IF(B54&gt;①工事概要!$C$58,"",IF(B54&gt;=①工事概要!$C$57,$BZ$13,""))</f>
        <v/>
      </c>
      <c r="CA54" s="53" t="str">
        <f>IF(B54&gt;①工事概要!$C$60,"",IF(B54&gt;=①工事概要!$C$59,$CA$13,""))</f>
        <v/>
      </c>
      <c r="CB54" s="53" t="str">
        <f>IF(B54&gt;①工事概要!$C$62,"",IF(B54&gt;=①工事概要!$C$61,$CB$13,""))</f>
        <v/>
      </c>
      <c r="CC54" s="53" t="str">
        <f>IF(B54&gt;①工事概要!$C$64,"",IF(B54&gt;=①工事概要!$C$63,$CC$13,""))</f>
        <v/>
      </c>
      <c r="CD54" s="53" t="str">
        <f>IF(B54&gt;①工事概要!$C$66,"",IF(B54&gt;=①工事概要!$C$65,$CD$13,""))</f>
        <v/>
      </c>
      <c r="CE54" s="50" t="str">
        <f t="shared" si="29"/>
        <v/>
      </c>
      <c r="CF54" s="50" t="str">
        <f t="shared" si="14"/>
        <v xml:space="preserve"> </v>
      </c>
    </row>
    <row r="55" spans="1:84" ht="39" customHeight="1" thickTop="1" thickBot="1" x14ac:dyDescent="0.2">
      <c r="A55" s="81" t="str">
        <f t="shared" si="0"/>
        <v>対象期間</v>
      </c>
      <c r="B55" s="180">
        <f>IFERROR(IF(B54=①工事概要!$E$12+IF(WEEKDAY(①工事概要!$E$12)=1,①工事概要!$E$12,(8-WEEKDAY(①工事概要!$E$12))),"-",IF(B54="-","-",B54+1)),"-")</f>
        <v>43596</v>
      </c>
      <c r="C55" s="89">
        <f t="shared" si="15"/>
        <v>7</v>
      </c>
      <c r="D55" s="199" t="str">
        <f t="shared" si="16"/>
        <v>〇</v>
      </c>
      <c r="E55" s="200" t="str">
        <f t="shared" si="17"/>
        <v xml:space="preserve"> </v>
      </c>
      <c r="F55" s="201" t="s">
        <v>61</v>
      </c>
      <c r="G55" s="202"/>
      <c r="H55" s="203"/>
      <c r="I55" s="204"/>
      <c r="J55" s="187" t="str">
        <f t="shared" si="18"/>
        <v/>
      </c>
      <c r="K55" s="190">
        <f t="shared" si="1"/>
        <v>41</v>
      </c>
      <c r="L55" s="190" t="str">
        <f t="shared" si="2"/>
        <v/>
      </c>
      <c r="M55" s="188" t="str">
        <f t="shared" si="19"/>
        <v/>
      </c>
      <c r="N55" s="87" t="str">
        <f t="shared" si="3"/>
        <v>↓</v>
      </c>
      <c r="O55" s="108"/>
      <c r="P55" s="156" t="str">
        <f>IF(B55&lt;①工事概要!$E$11,"",IF(B55&gt;①工事概要!$E$12,"",IF(LEN(CE55)=0,"○","")))</f>
        <v>○</v>
      </c>
      <c r="Q55" s="162">
        <f t="shared" si="20"/>
        <v>0</v>
      </c>
      <c r="R55" s="93">
        <f t="shared" si="4"/>
        <v>41</v>
      </c>
      <c r="S55" s="156" t="str">
        <f t="shared" si="5"/>
        <v>〇</v>
      </c>
      <c r="T55" s="162">
        <f t="shared" si="6"/>
        <v>0</v>
      </c>
      <c r="U55" s="100">
        <f t="shared" si="21"/>
        <v>11</v>
      </c>
      <c r="V55" s="93">
        <f t="shared" si="7"/>
        <v>0</v>
      </c>
      <c r="W55" s="169">
        <f t="shared" si="22"/>
        <v>0</v>
      </c>
      <c r="X55" s="80" t="str">
        <f t="shared" si="23"/>
        <v/>
      </c>
      <c r="Y55" s="80" t="str">
        <f t="shared" si="24"/>
        <v/>
      </c>
      <c r="Z55" s="80">
        <f t="shared" si="8"/>
        <v>43596</v>
      </c>
      <c r="AA55" s="80" t="str">
        <f t="shared" si="9"/>
        <v/>
      </c>
      <c r="AB55" s="80" t="str">
        <f t="shared" si="10"/>
        <v>OK（振替済み）</v>
      </c>
      <c r="AC55" s="154">
        <f t="shared" si="11"/>
        <v>0</v>
      </c>
      <c r="AD55" s="154" t="str">
        <f t="shared" si="25"/>
        <v/>
      </c>
      <c r="AE55" s="106">
        <f t="shared" si="26"/>
        <v>6</v>
      </c>
      <c r="AF55" s="106">
        <f t="shared" si="12"/>
        <v>0</v>
      </c>
      <c r="AG55" s="218">
        <f>IFERROR(IF(AE55=1,①工事概要!$E$11,IF(AE55=2,①工事概要!$E$11,IF(WEEKDAY(Z55)=2,Z48,AG54))),"")</f>
        <v>43584</v>
      </c>
      <c r="AH55" s="222">
        <f t="shared" ref="AH55:BA55" si="68">IFERROR(IF(AG55+1&gt;$BB55,"",AG55+1),"")</f>
        <v>43585</v>
      </c>
      <c r="AI55" s="222">
        <f t="shared" si="68"/>
        <v>43586</v>
      </c>
      <c r="AJ55" s="222">
        <f t="shared" si="68"/>
        <v>43587</v>
      </c>
      <c r="AK55" s="222">
        <f t="shared" si="68"/>
        <v>43588</v>
      </c>
      <c r="AL55" s="222">
        <f t="shared" si="68"/>
        <v>43589</v>
      </c>
      <c r="AM55" s="222">
        <f t="shared" si="68"/>
        <v>43590</v>
      </c>
      <c r="AN55" s="222">
        <f t="shared" si="68"/>
        <v>43591</v>
      </c>
      <c r="AO55" s="222">
        <f t="shared" si="68"/>
        <v>43592</v>
      </c>
      <c r="AP55" s="222">
        <f t="shared" si="68"/>
        <v>43593</v>
      </c>
      <c r="AQ55" s="222">
        <f t="shared" si="68"/>
        <v>43594</v>
      </c>
      <c r="AR55" s="222">
        <f t="shared" si="68"/>
        <v>43595</v>
      </c>
      <c r="AS55" s="222">
        <f t="shared" si="68"/>
        <v>43596</v>
      </c>
      <c r="AT55" s="222">
        <f t="shared" si="68"/>
        <v>43597</v>
      </c>
      <c r="AU55" s="222">
        <f t="shared" si="68"/>
        <v>43598</v>
      </c>
      <c r="AV55" s="222">
        <f t="shared" si="68"/>
        <v>43599</v>
      </c>
      <c r="AW55" s="222">
        <f t="shared" si="68"/>
        <v>43600</v>
      </c>
      <c r="AX55" s="222">
        <f t="shared" si="68"/>
        <v>43601</v>
      </c>
      <c r="AY55" s="222">
        <f t="shared" si="68"/>
        <v>43602</v>
      </c>
      <c r="AZ55" s="222">
        <f t="shared" si="68"/>
        <v>43603</v>
      </c>
      <c r="BA55" s="222">
        <f t="shared" si="68"/>
        <v>43604</v>
      </c>
      <c r="BB55" s="219">
        <f>IFERROR(IF(IF(Z55=①工事概要!$E$12,①工事概要!$E$12,IF(WEEKDAY(Z55)=1,Z62,BB56))&gt;①工事概要!$E$12,①工事概要!$E$12,IF(Z55=①工事概要!$E$12,①工事概要!$E$12,IF(WEEKDAY(Z55)=1,Z62,BB56))),"")</f>
        <v>43604</v>
      </c>
      <c r="BE55" s="53"/>
      <c r="BF55" s="53"/>
      <c r="BG55" s="53" t="str">
        <f>IFERROR(VLOOKUP(B55,①工事概要!$C$11:$D$12,2,FALSE),"")</f>
        <v/>
      </c>
      <c r="BH55" s="53" t="str">
        <f>IFERROR(VLOOKUP(B55,①工事概要!$C$16:$D$21,2,FALSE),"")</f>
        <v/>
      </c>
      <c r="BI55" s="53" t="str">
        <f>IFERROR(VLOOKUP(B55,①工事概要!$C$22:$D$24,2,FALSE),"")</f>
        <v/>
      </c>
      <c r="BJ55" s="53" t="str">
        <f>IF(B55&gt;①工事概要!$C$26,"",IF(B55&gt;=①工事概要!$C$25,$BJ$13,""))</f>
        <v/>
      </c>
      <c r="BK55" s="53" t="str">
        <f>IF(B55&gt;①工事概要!$C$28,"",IF(B55&gt;=①工事概要!$C$27,$BK$13,""))</f>
        <v/>
      </c>
      <c r="BL55" s="53" t="str">
        <f>IF(B55&gt;①工事概要!$C$30,"",IF(B55&gt;=①工事概要!$C$29,$BL$13,""))</f>
        <v/>
      </c>
      <c r="BM55" s="53" t="str">
        <f>IF(B55&gt;①工事概要!$C$32,"",IF(B55&gt;=①工事概要!$C$31,$BM$13,""))</f>
        <v/>
      </c>
      <c r="BN55" s="53" t="str">
        <f>IF(B55&gt;①工事概要!$C$34,"",IF(B55&gt;=①工事概要!$C$33,$BN$13,""))</f>
        <v/>
      </c>
      <c r="BO55" s="53" t="str">
        <f>IF(B55&gt;①工事概要!$C$36,"",IF(B55&gt;=①工事概要!$C$35,$BO$13,""))</f>
        <v/>
      </c>
      <c r="BP55" s="53" t="str">
        <f>IF(B55&gt;①工事概要!$C$38,"",IF(B55&gt;=①工事概要!$C$37,$BP$13,""))</f>
        <v/>
      </c>
      <c r="BQ55" s="53" t="str">
        <f>IF(B55&gt;①工事概要!$C$40,"",IF(B55&gt;=①工事概要!$C$39,$BQ$13,""))</f>
        <v/>
      </c>
      <c r="BR55" s="53" t="str">
        <f>IF(B55&gt;①工事概要!$C$42,"",IF(B55&gt;=①工事概要!$C$41,$BR$13,""))</f>
        <v/>
      </c>
      <c r="BS55" s="53" t="str">
        <f>IF(B55&gt;①工事概要!$C$44,"",IF(B55&gt;=①工事概要!$C$43,$BS$13,""))</f>
        <v/>
      </c>
      <c r="BT55" s="53" t="str">
        <f>IF(B55&gt;①工事概要!$C$46,"",IF(B55&gt;=①工事概要!$C$45,$BT$13,""))</f>
        <v/>
      </c>
      <c r="BU55" s="53" t="str">
        <f>IF(B55&gt;①工事概要!$C$48,"",IF(B55&gt;=①工事概要!$C$47,$BU$13,""))</f>
        <v/>
      </c>
      <c r="BV55" s="53" t="str">
        <f>IF(B55&gt;①工事概要!$C$50,"",IF(B55&gt;=①工事概要!$C$49,$BV$13,""))</f>
        <v/>
      </c>
      <c r="BW55" s="53" t="str">
        <f>IF(B55&gt;①工事概要!$C$52,"",IF(B55&gt;=①工事概要!$C$51,$BW$13,""))</f>
        <v/>
      </c>
      <c r="BX55" s="53" t="str">
        <f>IF(B55&gt;①工事概要!$C$54,"",IF(B55&gt;=①工事概要!$C$53,$BX$13,""))</f>
        <v/>
      </c>
      <c r="BY55" s="53" t="str">
        <f>IF(B55&gt;①工事概要!$C$56,"",IF(B55&gt;=①工事概要!$C$55,$BY$13,""))</f>
        <v/>
      </c>
      <c r="BZ55" s="53" t="str">
        <f>IF(B55&gt;①工事概要!$C$58,"",IF(B55&gt;=①工事概要!$C$57,$BZ$13,""))</f>
        <v/>
      </c>
      <c r="CA55" s="53" t="str">
        <f>IF(B55&gt;①工事概要!$C$60,"",IF(B55&gt;=①工事概要!$C$59,$CA$13,""))</f>
        <v/>
      </c>
      <c r="CB55" s="53" t="str">
        <f>IF(B55&gt;①工事概要!$C$62,"",IF(B55&gt;=①工事概要!$C$61,$CB$13,""))</f>
        <v/>
      </c>
      <c r="CC55" s="53" t="str">
        <f>IF(B55&gt;①工事概要!$C$64,"",IF(B55&gt;=①工事概要!$C$63,$CC$13,""))</f>
        <v/>
      </c>
      <c r="CD55" s="53" t="str">
        <f>IF(B55&gt;①工事概要!$C$66,"",IF(B55&gt;=①工事概要!$C$65,$CD$13,""))</f>
        <v/>
      </c>
      <c r="CE55" s="50" t="str">
        <f t="shared" si="29"/>
        <v/>
      </c>
      <c r="CF55" s="50" t="str">
        <f t="shared" si="14"/>
        <v xml:space="preserve"> </v>
      </c>
    </row>
    <row r="56" spans="1:84" ht="39" customHeight="1" thickTop="1" thickBot="1" x14ac:dyDescent="0.2">
      <c r="A56" s="81" t="str">
        <f t="shared" si="0"/>
        <v>対象期間</v>
      </c>
      <c r="B56" s="180">
        <f>IFERROR(IF(B55=①工事概要!$E$12+IF(WEEKDAY(①工事概要!$E$12)=1,①工事概要!$E$12,(8-WEEKDAY(①工事概要!$E$12))),"-",IF(B55="-","-",B55+1)),"-")</f>
        <v>43597</v>
      </c>
      <c r="C56" s="89">
        <f t="shared" si="15"/>
        <v>1</v>
      </c>
      <c r="D56" s="199" t="str">
        <f t="shared" si="16"/>
        <v>〇</v>
      </c>
      <c r="E56" s="200" t="str">
        <f t="shared" si="17"/>
        <v xml:space="preserve"> </v>
      </c>
      <c r="F56" s="201" t="s">
        <v>61</v>
      </c>
      <c r="G56" s="202"/>
      <c r="H56" s="203"/>
      <c r="I56" s="204"/>
      <c r="J56" s="187" t="str">
        <f t="shared" si="18"/>
        <v/>
      </c>
      <c r="K56" s="190">
        <f t="shared" si="1"/>
        <v>42</v>
      </c>
      <c r="L56" s="190" t="str">
        <f t="shared" si="2"/>
        <v/>
      </c>
      <c r="M56" s="188" t="str">
        <f t="shared" si="19"/>
        <v/>
      </c>
      <c r="N56" s="87" t="str">
        <f t="shared" si="3"/>
        <v>週の終わり</v>
      </c>
      <c r="O56" s="108"/>
      <c r="P56" s="156" t="str">
        <f>IF(B56&lt;①工事概要!$E$11,"",IF(B56&gt;①工事概要!$E$12,"",IF(LEN(CE56)=0,"○","")))</f>
        <v>○</v>
      </c>
      <c r="Q56" s="162">
        <f t="shared" si="20"/>
        <v>0</v>
      </c>
      <c r="R56" s="93">
        <f t="shared" si="4"/>
        <v>42</v>
      </c>
      <c r="S56" s="156" t="str">
        <f t="shared" si="5"/>
        <v>〇</v>
      </c>
      <c r="T56" s="162">
        <f t="shared" si="6"/>
        <v>0</v>
      </c>
      <c r="U56" s="100">
        <f t="shared" si="21"/>
        <v>12</v>
      </c>
      <c r="V56" s="93">
        <f t="shared" si="7"/>
        <v>0</v>
      </c>
      <c r="W56" s="169">
        <f t="shared" si="22"/>
        <v>0</v>
      </c>
      <c r="X56" s="80" t="str">
        <f t="shared" si="23"/>
        <v/>
      </c>
      <c r="Y56" s="80" t="str">
        <f t="shared" si="24"/>
        <v/>
      </c>
      <c r="Z56" s="80">
        <f t="shared" si="8"/>
        <v>43597</v>
      </c>
      <c r="AA56" s="80" t="str">
        <f t="shared" si="9"/>
        <v/>
      </c>
      <c r="AB56" s="80" t="str">
        <f t="shared" si="10"/>
        <v>OK（振替済み）</v>
      </c>
      <c r="AC56" s="154">
        <f t="shared" si="11"/>
        <v>0</v>
      </c>
      <c r="AD56" s="154" t="str">
        <f t="shared" si="25"/>
        <v/>
      </c>
      <c r="AE56" s="106">
        <f t="shared" si="26"/>
        <v>6</v>
      </c>
      <c r="AF56" s="106">
        <f t="shared" si="12"/>
        <v>0</v>
      </c>
      <c r="AG56" s="223">
        <f>IFERROR(IF(AE56=1,①工事概要!$E$11,IF(AE56=2,①工事概要!$E$11,IF(WEEKDAY(Z56)=2,Z49,AG55))),"")</f>
        <v>43584</v>
      </c>
      <c r="AH56" s="224">
        <f t="shared" ref="AH56:BA56" si="69">IFERROR(IF(AG56+1&gt;$BB56,"",AG56+1),"")</f>
        <v>43585</v>
      </c>
      <c r="AI56" s="224">
        <f t="shared" si="69"/>
        <v>43586</v>
      </c>
      <c r="AJ56" s="224">
        <f t="shared" si="69"/>
        <v>43587</v>
      </c>
      <c r="AK56" s="224">
        <f t="shared" si="69"/>
        <v>43588</v>
      </c>
      <c r="AL56" s="224">
        <f t="shared" si="69"/>
        <v>43589</v>
      </c>
      <c r="AM56" s="224">
        <f t="shared" si="69"/>
        <v>43590</v>
      </c>
      <c r="AN56" s="224">
        <f t="shared" si="69"/>
        <v>43591</v>
      </c>
      <c r="AO56" s="224">
        <f t="shared" si="69"/>
        <v>43592</v>
      </c>
      <c r="AP56" s="224">
        <f t="shared" si="69"/>
        <v>43593</v>
      </c>
      <c r="AQ56" s="224">
        <f t="shared" si="69"/>
        <v>43594</v>
      </c>
      <c r="AR56" s="224">
        <f t="shared" si="69"/>
        <v>43595</v>
      </c>
      <c r="AS56" s="224">
        <f t="shared" si="69"/>
        <v>43596</v>
      </c>
      <c r="AT56" s="224">
        <f t="shared" si="69"/>
        <v>43597</v>
      </c>
      <c r="AU56" s="224">
        <f t="shared" si="69"/>
        <v>43598</v>
      </c>
      <c r="AV56" s="224">
        <f t="shared" si="69"/>
        <v>43599</v>
      </c>
      <c r="AW56" s="224">
        <f t="shared" si="69"/>
        <v>43600</v>
      </c>
      <c r="AX56" s="224">
        <f t="shared" si="69"/>
        <v>43601</v>
      </c>
      <c r="AY56" s="224">
        <f t="shared" si="69"/>
        <v>43602</v>
      </c>
      <c r="AZ56" s="224">
        <f t="shared" si="69"/>
        <v>43603</v>
      </c>
      <c r="BA56" s="224">
        <f t="shared" si="69"/>
        <v>43604</v>
      </c>
      <c r="BB56" s="225">
        <f>IFERROR(IF(IF(Z56=①工事概要!$E$12,①工事概要!$E$12,IF(WEEKDAY(Z56)=1,Z63,BB57))&gt;①工事概要!$E$12,①工事概要!$E$12,IF(Z56=①工事概要!$E$12,①工事概要!$E$12,IF(WEEKDAY(Z56)=1,Z63,BB57))),"")</f>
        <v>43604</v>
      </c>
      <c r="BE56" s="53"/>
      <c r="BF56" s="53"/>
      <c r="BG56" s="53" t="str">
        <f>IFERROR(VLOOKUP(B56,①工事概要!$C$11:$D$12,2,FALSE),"")</f>
        <v/>
      </c>
      <c r="BH56" s="53" t="str">
        <f>IFERROR(VLOOKUP(B56,①工事概要!$C$16:$D$21,2,FALSE),"")</f>
        <v/>
      </c>
      <c r="BI56" s="53" t="str">
        <f>IFERROR(VLOOKUP(B56,①工事概要!$C$22:$D$24,2,FALSE),"")</f>
        <v/>
      </c>
      <c r="BJ56" s="53" t="str">
        <f>IF(B56&gt;①工事概要!$C$26,"",IF(B56&gt;=①工事概要!$C$25,$BJ$13,""))</f>
        <v/>
      </c>
      <c r="BK56" s="53" t="str">
        <f>IF(B56&gt;①工事概要!$C$28,"",IF(B56&gt;=①工事概要!$C$27,$BK$13,""))</f>
        <v/>
      </c>
      <c r="BL56" s="53" t="str">
        <f>IF(B56&gt;①工事概要!$C$30,"",IF(B56&gt;=①工事概要!$C$29,$BL$13,""))</f>
        <v/>
      </c>
      <c r="BM56" s="53" t="str">
        <f>IF(B56&gt;①工事概要!$C$32,"",IF(B56&gt;=①工事概要!$C$31,$BM$13,""))</f>
        <v/>
      </c>
      <c r="BN56" s="53" t="str">
        <f>IF(B56&gt;①工事概要!$C$34,"",IF(B56&gt;=①工事概要!$C$33,$BN$13,""))</f>
        <v/>
      </c>
      <c r="BO56" s="53" t="str">
        <f>IF(B56&gt;①工事概要!$C$36,"",IF(B56&gt;=①工事概要!$C$35,$BO$13,""))</f>
        <v/>
      </c>
      <c r="BP56" s="53" t="str">
        <f>IF(B56&gt;①工事概要!$C$38,"",IF(B56&gt;=①工事概要!$C$37,$BP$13,""))</f>
        <v/>
      </c>
      <c r="BQ56" s="53" t="str">
        <f>IF(B56&gt;①工事概要!$C$40,"",IF(B56&gt;=①工事概要!$C$39,$BQ$13,""))</f>
        <v/>
      </c>
      <c r="BR56" s="53" t="str">
        <f>IF(B56&gt;①工事概要!$C$42,"",IF(B56&gt;=①工事概要!$C$41,$BR$13,""))</f>
        <v/>
      </c>
      <c r="BS56" s="53" t="str">
        <f>IF(B56&gt;①工事概要!$C$44,"",IF(B56&gt;=①工事概要!$C$43,$BS$13,""))</f>
        <v/>
      </c>
      <c r="BT56" s="53" t="str">
        <f>IF(B56&gt;①工事概要!$C$46,"",IF(B56&gt;=①工事概要!$C$45,$BT$13,""))</f>
        <v/>
      </c>
      <c r="BU56" s="53" t="str">
        <f>IF(B56&gt;①工事概要!$C$48,"",IF(B56&gt;=①工事概要!$C$47,$BU$13,""))</f>
        <v/>
      </c>
      <c r="BV56" s="53" t="str">
        <f>IF(B56&gt;①工事概要!$C$50,"",IF(B56&gt;=①工事概要!$C$49,$BV$13,""))</f>
        <v/>
      </c>
      <c r="BW56" s="53" t="str">
        <f>IF(B56&gt;①工事概要!$C$52,"",IF(B56&gt;=①工事概要!$C$51,$BW$13,""))</f>
        <v/>
      </c>
      <c r="BX56" s="53" t="str">
        <f>IF(B56&gt;①工事概要!$C$54,"",IF(B56&gt;=①工事概要!$C$53,$BX$13,""))</f>
        <v/>
      </c>
      <c r="BY56" s="53" t="str">
        <f>IF(B56&gt;①工事概要!$C$56,"",IF(B56&gt;=①工事概要!$C$55,$BY$13,""))</f>
        <v/>
      </c>
      <c r="BZ56" s="53" t="str">
        <f>IF(B56&gt;①工事概要!$C$58,"",IF(B56&gt;=①工事概要!$C$57,$BZ$13,""))</f>
        <v/>
      </c>
      <c r="CA56" s="53" t="str">
        <f>IF(B56&gt;①工事概要!$C$60,"",IF(B56&gt;=①工事概要!$C$59,$CA$13,""))</f>
        <v/>
      </c>
      <c r="CB56" s="53" t="str">
        <f>IF(B56&gt;①工事概要!$C$62,"",IF(B56&gt;=①工事概要!$C$61,$CB$13,""))</f>
        <v/>
      </c>
      <c r="CC56" s="53" t="str">
        <f>IF(B56&gt;①工事概要!$C$64,"",IF(B56&gt;=①工事概要!$C$63,$CC$13,""))</f>
        <v/>
      </c>
      <c r="CD56" s="53" t="str">
        <f>IF(B56&gt;①工事概要!$C$66,"",IF(B56&gt;=①工事概要!$C$65,$CD$13,""))</f>
        <v/>
      </c>
      <c r="CE56" s="50" t="str">
        <f t="shared" si="29"/>
        <v/>
      </c>
      <c r="CF56" s="50" t="str">
        <f t="shared" si="14"/>
        <v xml:space="preserve"> </v>
      </c>
    </row>
    <row r="57" spans="1:84" ht="39" customHeight="1" thickTop="1" thickBot="1" x14ac:dyDescent="0.2">
      <c r="A57" s="81" t="str">
        <f t="shared" si="0"/>
        <v>対象期間</v>
      </c>
      <c r="B57" s="180">
        <f>IFERROR(IF(B56=①工事概要!$E$12+IF(WEEKDAY(①工事概要!$E$12)=1,①工事概要!$E$12,(8-WEEKDAY(①工事概要!$E$12))),"-",IF(B56="-","-",B56+1)),"-")</f>
        <v>43598</v>
      </c>
      <c r="C57" s="89">
        <f t="shared" si="15"/>
        <v>2</v>
      </c>
      <c r="D57" s="199" t="str">
        <f t="shared" si="16"/>
        <v>〇</v>
      </c>
      <c r="E57" s="200" t="str">
        <f t="shared" si="17"/>
        <v xml:space="preserve"> </v>
      </c>
      <c r="F57" s="201" t="s">
        <v>60</v>
      </c>
      <c r="G57" s="202"/>
      <c r="H57" s="203"/>
      <c r="I57" s="204"/>
      <c r="J57" s="187" t="str">
        <f t="shared" si="18"/>
        <v/>
      </c>
      <c r="K57" s="190">
        <f t="shared" si="1"/>
        <v>43</v>
      </c>
      <c r="L57" s="190" t="str">
        <f t="shared" si="2"/>
        <v/>
      </c>
      <c r="M57" s="188" t="str">
        <f t="shared" si="19"/>
        <v/>
      </c>
      <c r="N57" s="87" t="str">
        <f t="shared" si="3"/>
        <v>週の始まり</v>
      </c>
      <c r="O57" s="108"/>
      <c r="P57" s="156" t="str">
        <f>IF(B57&lt;①工事概要!$E$11,"",IF(B57&gt;①工事概要!$E$12,"",IF(LEN(CE57)=0,"○","")))</f>
        <v>○</v>
      </c>
      <c r="Q57" s="162">
        <f t="shared" si="20"/>
        <v>0</v>
      </c>
      <c r="R57" s="93">
        <f t="shared" si="4"/>
        <v>43</v>
      </c>
      <c r="S57" s="156" t="str">
        <f t="shared" si="5"/>
        <v/>
      </c>
      <c r="T57" s="162">
        <f t="shared" si="6"/>
        <v>0</v>
      </c>
      <c r="U57" s="100">
        <f t="shared" si="21"/>
        <v>12</v>
      </c>
      <c r="V57" s="93">
        <f t="shared" si="7"/>
        <v>0</v>
      </c>
      <c r="W57" s="169">
        <f t="shared" si="22"/>
        <v>0</v>
      </c>
      <c r="X57" s="80" t="str">
        <f t="shared" si="23"/>
        <v/>
      </c>
      <c r="Y57" s="80" t="str">
        <f t="shared" si="24"/>
        <v/>
      </c>
      <c r="Z57" s="80">
        <f t="shared" si="8"/>
        <v>43598</v>
      </c>
      <c r="AA57" s="80" t="str">
        <f t="shared" si="9"/>
        <v/>
      </c>
      <c r="AB57" s="80" t="str">
        <f t="shared" si="10"/>
        <v>OK（振替済み）</v>
      </c>
      <c r="AC57" s="154">
        <f t="shared" si="11"/>
        <v>0</v>
      </c>
      <c r="AD57" s="154" t="str">
        <f t="shared" si="25"/>
        <v/>
      </c>
      <c r="AE57" s="106">
        <f t="shared" si="26"/>
        <v>7</v>
      </c>
      <c r="AF57" s="106">
        <f t="shared" si="12"/>
        <v>0</v>
      </c>
      <c r="AG57" s="216">
        <f>IFERROR(IF(AE57=1,①工事概要!$E$11,IF(AE57=2,①工事概要!$E$11,IF(WEEKDAY(Z57)=2,Z50,AG56))),"")</f>
        <v>43591</v>
      </c>
      <c r="AH57" s="221">
        <f t="shared" ref="AH57:BA57" si="70">IFERROR(IF(AG57+1&gt;$BB57,"",AG57+1),"")</f>
        <v>43592</v>
      </c>
      <c r="AI57" s="221">
        <f t="shared" si="70"/>
        <v>43593</v>
      </c>
      <c r="AJ57" s="221">
        <f t="shared" si="70"/>
        <v>43594</v>
      </c>
      <c r="AK57" s="221">
        <f t="shared" si="70"/>
        <v>43595</v>
      </c>
      <c r="AL57" s="221">
        <f t="shared" si="70"/>
        <v>43596</v>
      </c>
      <c r="AM57" s="221">
        <f t="shared" si="70"/>
        <v>43597</v>
      </c>
      <c r="AN57" s="221">
        <f t="shared" si="70"/>
        <v>43598</v>
      </c>
      <c r="AO57" s="221">
        <f t="shared" si="70"/>
        <v>43599</v>
      </c>
      <c r="AP57" s="221">
        <f t="shared" si="70"/>
        <v>43600</v>
      </c>
      <c r="AQ57" s="221">
        <f t="shared" si="70"/>
        <v>43601</v>
      </c>
      <c r="AR57" s="221">
        <f t="shared" si="70"/>
        <v>43602</v>
      </c>
      <c r="AS57" s="221">
        <f t="shared" si="70"/>
        <v>43603</v>
      </c>
      <c r="AT57" s="221">
        <f t="shared" si="70"/>
        <v>43604</v>
      </c>
      <c r="AU57" s="221">
        <f t="shared" si="70"/>
        <v>43605</v>
      </c>
      <c r="AV57" s="221">
        <f t="shared" si="70"/>
        <v>43606</v>
      </c>
      <c r="AW57" s="221">
        <f t="shared" si="70"/>
        <v>43607</v>
      </c>
      <c r="AX57" s="221">
        <f t="shared" si="70"/>
        <v>43608</v>
      </c>
      <c r="AY57" s="221">
        <f t="shared" si="70"/>
        <v>43609</v>
      </c>
      <c r="AZ57" s="221">
        <f t="shared" si="70"/>
        <v>43610</v>
      </c>
      <c r="BA57" s="221">
        <f t="shared" si="70"/>
        <v>43611</v>
      </c>
      <c r="BB57" s="217">
        <f>IFERROR(IF(IF(Z57=①工事概要!$E$12,①工事概要!$E$12,IF(WEEKDAY(Z57)=1,Z64,BB58))&gt;①工事概要!$E$12,①工事概要!$E$12,IF(Z57=①工事概要!$E$12,①工事概要!$E$12,IF(WEEKDAY(Z57)=1,Z64,BB58))),"")</f>
        <v>43611</v>
      </c>
      <c r="BE57" s="53"/>
      <c r="BF57" s="53"/>
      <c r="BG57" s="53" t="str">
        <f>IFERROR(VLOOKUP(B57,①工事概要!$C$11:$D$12,2,FALSE),"")</f>
        <v/>
      </c>
      <c r="BH57" s="53" t="str">
        <f>IFERROR(VLOOKUP(B57,①工事概要!$C$16:$D$21,2,FALSE),"")</f>
        <v/>
      </c>
      <c r="BI57" s="53" t="str">
        <f>IFERROR(VLOOKUP(B57,①工事概要!$C$22:$D$24,2,FALSE),"")</f>
        <v/>
      </c>
      <c r="BJ57" s="53" t="str">
        <f>IF(B57&gt;①工事概要!$C$26,"",IF(B57&gt;=①工事概要!$C$25,$BJ$13,""))</f>
        <v/>
      </c>
      <c r="BK57" s="53" t="str">
        <f>IF(B57&gt;①工事概要!$C$28,"",IF(B57&gt;=①工事概要!$C$27,$BK$13,""))</f>
        <v/>
      </c>
      <c r="BL57" s="53" t="str">
        <f>IF(B57&gt;①工事概要!$C$30,"",IF(B57&gt;=①工事概要!$C$29,$BL$13,""))</f>
        <v/>
      </c>
      <c r="BM57" s="53" t="str">
        <f>IF(B57&gt;①工事概要!$C$32,"",IF(B57&gt;=①工事概要!$C$31,$BM$13,""))</f>
        <v/>
      </c>
      <c r="BN57" s="53" t="str">
        <f>IF(B57&gt;①工事概要!$C$34,"",IF(B57&gt;=①工事概要!$C$33,$BN$13,""))</f>
        <v/>
      </c>
      <c r="BO57" s="53" t="str">
        <f>IF(B57&gt;①工事概要!$C$36,"",IF(B57&gt;=①工事概要!$C$35,$BO$13,""))</f>
        <v/>
      </c>
      <c r="BP57" s="53" t="str">
        <f>IF(B57&gt;①工事概要!$C$38,"",IF(B57&gt;=①工事概要!$C$37,$BP$13,""))</f>
        <v/>
      </c>
      <c r="BQ57" s="53" t="str">
        <f>IF(B57&gt;①工事概要!$C$40,"",IF(B57&gt;=①工事概要!$C$39,$BQ$13,""))</f>
        <v/>
      </c>
      <c r="BR57" s="53" t="str">
        <f>IF(B57&gt;①工事概要!$C$42,"",IF(B57&gt;=①工事概要!$C$41,$BR$13,""))</f>
        <v/>
      </c>
      <c r="BS57" s="53" t="str">
        <f>IF(B57&gt;①工事概要!$C$44,"",IF(B57&gt;=①工事概要!$C$43,$BS$13,""))</f>
        <v/>
      </c>
      <c r="BT57" s="53" t="str">
        <f>IF(B57&gt;①工事概要!$C$46,"",IF(B57&gt;=①工事概要!$C$45,$BT$13,""))</f>
        <v/>
      </c>
      <c r="BU57" s="53" t="str">
        <f>IF(B57&gt;①工事概要!$C$48,"",IF(B57&gt;=①工事概要!$C$47,$BU$13,""))</f>
        <v/>
      </c>
      <c r="BV57" s="53" t="str">
        <f>IF(B57&gt;①工事概要!$C$50,"",IF(B57&gt;=①工事概要!$C$49,$BV$13,""))</f>
        <v/>
      </c>
      <c r="BW57" s="53" t="str">
        <f>IF(B57&gt;①工事概要!$C$52,"",IF(B57&gt;=①工事概要!$C$51,$BW$13,""))</f>
        <v/>
      </c>
      <c r="BX57" s="53" t="str">
        <f>IF(B57&gt;①工事概要!$C$54,"",IF(B57&gt;=①工事概要!$C$53,$BX$13,""))</f>
        <v/>
      </c>
      <c r="BY57" s="53" t="str">
        <f>IF(B57&gt;①工事概要!$C$56,"",IF(B57&gt;=①工事概要!$C$55,$BY$13,""))</f>
        <v/>
      </c>
      <c r="BZ57" s="53" t="str">
        <f>IF(B57&gt;①工事概要!$C$58,"",IF(B57&gt;=①工事概要!$C$57,$BZ$13,""))</f>
        <v/>
      </c>
      <c r="CA57" s="53" t="str">
        <f>IF(B57&gt;①工事概要!$C$60,"",IF(B57&gt;=①工事概要!$C$59,$CA$13,""))</f>
        <v/>
      </c>
      <c r="CB57" s="53" t="str">
        <f>IF(B57&gt;①工事概要!$C$62,"",IF(B57&gt;=①工事概要!$C$61,$CB$13,""))</f>
        <v/>
      </c>
      <c r="CC57" s="53" t="str">
        <f>IF(B57&gt;①工事概要!$C$64,"",IF(B57&gt;=①工事概要!$C$63,$CC$13,""))</f>
        <v/>
      </c>
      <c r="CD57" s="53" t="str">
        <f>IF(B57&gt;①工事概要!$C$66,"",IF(B57&gt;=①工事概要!$C$65,$CD$13,""))</f>
        <v/>
      </c>
      <c r="CE57" s="50" t="str">
        <f t="shared" si="29"/>
        <v/>
      </c>
      <c r="CF57" s="50" t="str">
        <f t="shared" si="14"/>
        <v xml:space="preserve"> </v>
      </c>
    </row>
    <row r="58" spans="1:84" ht="39" customHeight="1" thickTop="1" thickBot="1" x14ac:dyDescent="0.2">
      <c r="A58" s="81" t="str">
        <f t="shared" si="0"/>
        <v>対象期間</v>
      </c>
      <c r="B58" s="180">
        <f>IFERROR(IF(B57=①工事概要!$E$12+IF(WEEKDAY(①工事概要!$E$12)=1,①工事概要!$E$12,(8-WEEKDAY(①工事概要!$E$12))),"-",IF(B57="-","-",B57+1)),"-")</f>
        <v>43599</v>
      </c>
      <c r="C58" s="89">
        <f t="shared" si="15"/>
        <v>3</v>
      </c>
      <c r="D58" s="199" t="str">
        <f t="shared" si="16"/>
        <v>〇</v>
      </c>
      <c r="E58" s="200" t="str">
        <f t="shared" si="17"/>
        <v xml:space="preserve"> </v>
      </c>
      <c r="F58" s="201" t="s">
        <v>60</v>
      </c>
      <c r="G58" s="202"/>
      <c r="H58" s="203"/>
      <c r="I58" s="204"/>
      <c r="J58" s="187" t="str">
        <f t="shared" si="18"/>
        <v/>
      </c>
      <c r="K58" s="190">
        <f t="shared" si="1"/>
        <v>44</v>
      </c>
      <c r="L58" s="190" t="str">
        <f t="shared" si="2"/>
        <v/>
      </c>
      <c r="M58" s="188" t="str">
        <f t="shared" si="19"/>
        <v/>
      </c>
      <c r="N58" s="87" t="str">
        <f t="shared" si="3"/>
        <v>↓</v>
      </c>
      <c r="O58" s="108"/>
      <c r="P58" s="156" t="str">
        <f>IF(B58&lt;①工事概要!$E$11,"",IF(B58&gt;①工事概要!$E$12,"",IF(LEN(CE58)=0,"○","")))</f>
        <v>○</v>
      </c>
      <c r="Q58" s="162">
        <f t="shared" si="20"/>
        <v>0</v>
      </c>
      <c r="R58" s="93">
        <f t="shared" si="4"/>
        <v>44</v>
      </c>
      <c r="S58" s="156" t="str">
        <f t="shared" si="5"/>
        <v/>
      </c>
      <c r="T58" s="162">
        <f t="shared" si="6"/>
        <v>0</v>
      </c>
      <c r="U58" s="100">
        <f t="shared" si="21"/>
        <v>12</v>
      </c>
      <c r="V58" s="93">
        <f t="shared" si="7"/>
        <v>0</v>
      </c>
      <c r="W58" s="169">
        <f t="shared" si="22"/>
        <v>0</v>
      </c>
      <c r="X58" s="80" t="str">
        <f t="shared" si="23"/>
        <v/>
      </c>
      <c r="Y58" s="80" t="str">
        <f t="shared" si="24"/>
        <v/>
      </c>
      <c r="Z58" s="80">
        <f t="shared" si="8"/>
        <v>43599</v>
      </c>
      <c r="AA58" s="80" t="str">
        <f t="shared" si="9"/>
        <v/>
      </c>
      <c r="AB58" s="80" t="str">
        <f t="shared" si="10"/>
        <v>OK（振替済み）</v>
      </c>
      <c r="AC58" s="154">
        <f t="shared" si="11"/>
        <v>0</v>
      </c>
      <c r="AD58" s="154" t="str">
        <f t="shared" si="25"/>
        <v/>
      </c>
      <c r="AE58" s="106">
        <f t="shared" si="26"/>
        <v>7</v>
      </c>
      <c r="AF58" s="106">
        <f t="shared" si="12"/>
        <v>0</v>
      </c>
      <c r="AG58" s="218">
        <f>IFERROR(IF(AE58=1,①工事概要!$E$11,IF(AE58=2,①工事概要!$E$11,IF(WEEKDAY(Z58)=2,Z51,AG57))),"")</f>
        <v>43591</v>
      </c>
      <c r="AH58" s="222">
        <f t="shared" ref="AH58:BA58" si="71">IFERROR(IF(AG58+1&gt;$BB58,"",AG58+1),"")</f>
        <v>43592</v>
      </c>
      <c r="AI58" s="222">
        <f t="shared" si="71"/>
        <v>43593</v>
      </c>
      <c r="AJ58" s="222">
        <f t="shared" si="71"/>
        <v>43594</v>
      </c>
      <c r="AK58" s="222">
        <f t="shared" si="71"/>
        <v>43595</v>
      </c>
      <c r="AL58" s="222">
        <f t="shared" si="71"/>
        <v>43596</v>
      </c>
      <c r="AM58" s="222">
        <f t="shared" si="71"/>
        <v>43597</v>
      </c>
      <c r="AN58" s="222">
        <f t="shared" si="71"/>
        <v>43598</v>
      </c>
      <c r="AO58" s="222">
        <f t="shared" si="71"/>
        <v>43599</v>
      </c>
      <c r="AP58" s="222">
        <f t="shared" si="71"/>
        <v>43600</v>
      </c>
      <c r="AQ58" s="222">
        <f t="shared" si="71"/>
        <v>43601</v>
      </c>
      <c r="AR58" s="222">
        <f t="shared" si="71"/>
        <v>43602</v>
      </c>
      <c r="AS58" s="222">
        <f t="shared" si="71"/>
        <v>43603</v>
      </c>
      <c r="AT58" s="222">
        <f t="shared" si="71"/>
        <v>43604</v>
      </c>
      <c r="AU58" s="222">
        <f t="shared" si="71"/>
        <v>43605</v>
      </c>
      <c r="AV58" s="222">
        <f t="shared" si="71"/>
        <v>43606</v>
      </c>
      <c r="AW58" s="222">
        <f t="shared" si="71"/>
        <v>43607</v>
      </c>
      <c r="AX58" s="222">
        <f t="shared" si="71"/>
        <v>43608</v>
      </c>
      <c r="AY58" s="222">
        <f t="shared" si="71"/>
        <v>43609</v>
      </c>
      <c r="AZ58" s="222">
        <f t="shared" si="71"/>
        <v>43610</v>
      </c>
      <c r="BA58" s="222">
        <f t="shared" si="71"/>
        <v>43611</v>
      </c>
      <c r="BB58" s="219">
        <f>IFERROR(IF(IF(Z58=①工事概要!$E$12,①工事概要!$E$12,IF(WEEKDAY(Z58)=1,Z65,BB59))&gt;①工事概要!$E$12,①工事概要!$E$12,IF(Z58=①工事概要!$E$12,①工事概要!$E$12,IF(WEEKDAY(Z58)=1,Z65,BB59))),"")</f>
        <v>43611</v>
      </c>
      <c r="BE58" s="53"/>
      <c r="BF58" s="53"/>
      <c r="BG58" s="53" t="str">
        <f>IFERROR(VLOOKUP(B58,①工事概要!$C$11:$D$12,2,FALSE),"")</f>
        <v/>
      </c>
      <c r="BH58" s="53" t="str">
        <f>IFERROR(VLOOKUP(B58,①工事概要!$C$16:$D$21,2,FALSE),"")</f>
        <v/>
      </c>
      <c r="BI58" s="53" t="str">
        <f>IFERROR(VLOOKUP(B58,①工事概要!$C$22:$D$24,2,FALSE),"")</f>
        <v/>
      </c>
      <c r="BJ58" s="53" t="str">
        <f>IF(B58&gt;①工事概要!$C$26,"",IF(B58&gt;=①工事概要!$C$25,$BJ$13,""))</f>
        <v/>
      </c>
      <c r="BK58" s="53" t="str">
        <f>IF(B58&gt;①工事概要!$C$28,"",IF(B58&gt;=①工事概要!$C$27,$BK$13,""))</f>
        <v/>
      </c>
      <c r="BL58" s="53" t="str">
        <f>IF(B58&gt;①工事概要!$C$30,"",IF(B58&gt;=①工事概要!$C$29,$BL$13,""))</f>
        <v/>
      </c>
      <c r="BM58" s="53" t="str">
        <f>IF(B58&gt;①工事概要!$C$32,"",IF(B58&gt;=①工事概要!$C$31,$BM$13,""))</f>
        <v/>
      </c>
      <c r="BN58" s="53" t="str">
        <f>IF(B58&gt;①工事概要!$C$34,"",IF(B58&gt;=①工事概要!$C$33,$BN$13,""))</f>
        <v/>
      </c>
      <c r="BO58" s="53" t="str">
        <f>IF(B58&gt;①工事概要!$C$36,"",IF(B58&gt;=①工事概要!$C$35,$BO$13,""))</f>
        <v/>
      </c>
      <c r="BP58" s="53" t="str">
        <f>IF(B58&gt;①工事概要!$C$38,"",IF(B58&gt;=①工事概要!$C$37,$BP$13,""))</f>
        <v/>
      </c>
      <c r="BQ58" s="53" t="str">
        <f>IF(B58&gt;①工事概要!$C$40,"",IF(B58&gt;=①工事概要!$C$39,$BQ$13,""))</f>
        <v/>
      </c>
      <c r="BR58" s="53" t="str">
        <f>IF(B58&gt;①工事概要!$C$42,"",IF(B58&gt;=①工事概要!$C$41,$BR$13,""))</f>
        <v/>
      </c>
      <c r="BS58" s="53" t="str">
        <f>IF(B58&gt;①工事概要!$C$44,"",IF(B58&gt;=①工事概要!$C$43,$BS$13,""))</f>
        <v/>
      </c>
      <c r="BT58" s="53" t="str">
        <f>IF(B58&gt;①工事概要!$C$46,"",IF(B58&gt;=①工事概要!$C$45,$BT$13,""))</f>
        <v/>
      </c>
      <c r="BU58" s="53" t="str">
        <f>IF(B58&gt;①工事概要!$C$48,"",IF(B58&gt;=①工事概要!$C$47,$BU$13,""))</f>
        <v/>
      </c>
      <c r="BV58" s="53" t="str">
        <f>IF(B58&gt;①工事概要!$C$50,"",IF(B58&gt;=①工事概要!$C$49,$BV$13,""))</f>
        <v/>
      </c>
      <c r="BW58" s="53" t="str">
        <f>IF(B58&gt;①工事概要!$C$52,"",IF(B58&gt;=①工事概要!$C$51,$BW$13,""))</f>
        <v/>
      </c>
      <c r="BX58" s="53" t="str">
        <f>IF(B58&gt;①工事概要!$C$54,"",IF(B58&gt;=①工事概要!$C$53,$BX$13,""))</f>
        <v/>
      </c>
      <c r="BY58" s="53" t="str">
        <f>IF(B58&gt;①工事概要!$C$56,"",IF(B58&gt;=①工事概要!$C$55,$BY$13,""))</f>
        <v/>
      </c>
      <c r="BZ58" s="53" t="str">
        <f>IF(B58&gt;①工事概要!$C$58,"",IF(B58&gt;=①工事概要!$C$57,$BZ$13,""))</f>
        <v/>
      </c>
      <c r="CA58" s="53" t="str">
        <f>IF(B58&gt;①工事概要!$C$60,"",IF(B58&gt;=①工事概要!$C$59,$CA$13,""))</f>
        <v/>
      </c>
      <c r="CB58" s="53" t="str">
        <f>IF(B58&gt;①工事概要!$C$62,"",IF(B58&gt;=①工事概要!$C$61,$CB$13,""))</f>
        <v/>
      </c>
      <c r="CC58" s="53" t="str">
        <f>IF(B58&gt;①工事概要!$C$64,"",IF(B58&gt;=①工事概要!$C$63,$CC$13,""))</f>
        <v/>
      </c>
      <c r="CD58" s="53" t="str">
        <f>IF(B58&gt;①工事概要!$C$66,"",IF(B58&gt;=①工事概要!$C$65,$CD$13,""))</f>
        <v/>
      </c>
      <c r="CE58" s="50" t="str">
        <f t="shared" si="29"/>
        <v/>
      </c>
      <c r="CF58" s="50" t="str">
        <f t="shared" si="14"/>
        <v xml:space="preserve"> </v>
      </c>
    </row>
    <row r="59" spans="1:84" ht="39" customHeight="1" thickTop="1" thickBot="1" x14ac:dyDescent="0.2">
      <c r="A59" s="81" t="str">
        <f t="shared" si="0"/>
        <v>対象期間</v>
      </c>
      <c r="B59" s="180">
        <f>IFERROR(IF(B58=①工事概要!$E$12+IF(WEEKDAY(①工事概要!$E$12)=1,①工事概要!$E$12,(8-WEEKDAY(①工事概要!$E$12))),"-",IF(B58="-","-",B58+1)),"-")</f>
        <v>43600</v>
      </c>
      <c r="C59" s="89">
        <f t="shared" si="15"/>
        <v>4</v>
      </c>
      <c r="D59" s="199" t="str">
        <f t="shared" si="16"/>
        <v>〇</v>
      </c>
      <c r="E59" s="200" t="str">
        <f t="shared" si="17"/>
        <v xml:space="preserve"> </v>
      </c>
      <c r="F59" s="201" t="s">
        <v>60</v>
      </c>
      <c r="G59" s="202"/>
      <c r="H59" s="203"/>
      <c r="I59" s="204"/>
      <c r="J59" s="187" t="str">
        <f t="shared" si="18"/>
        <v/>
      </c>
      <c r="K59" s="190">
        <f t="shared" si="1"/>
        <v>45</v>
      </c>
      <c r="L59" s="190" t="str">
        <f t="shared" si="2"/>
        <v/>
      </c>
      <c r="M59" s="188" t="str">
        <f t="shared" si="19"/>
        <v/>
      </c>
      <c r="N59" s="87" t="str">
        <f t="shared" si="3"/>
        <v>↓</v>
      </c>
      <c r="O59" s="108"/>
      <c r="P59" s="156" t="str">
        <f>IF(B59&lt;①工事概要!$E$11,"",IF(B59&gt;①工事概要!$E$12,"",IF(LEN(CE59)=0,"○","")))</f>
        <v>○</v>
      </c>
      <c r="Q59" s="162">
        <f t="shared" si="20"/>
        <v>0</v>
      </c>
      <c r="R59" s="93">
        <f t="shared" si="4"/>
        <v>45</v>
      </c>
      <c r="S59" s="156" t="str">
        <f t="shared" si="5"/>
        <v/>
      </c>
      <c r="T59" s="162">
        <f t="shared" si="6"/>
        <v>0</v>
      </c>
      <c r="U59" s="100">
        <f t="shared" si="21"/>
        <v>12</v>
      </c>
      <c r="V59" s="93">
        <f t="shared" si="7"/>
        <v>0</v>
      </c>
      <c r="W59" s="169">
        <f t="shared" si="22"/>
        <v>0</v>
      </c>
      <c r="X59" s="80" t="str">
        <f t="shared" si="23"/>
        <v/>
      </c>
      <c r="Y59" s="80" t="str">
        <f t="shared" si="24"/>
        <v/>
      </c>
      <c r="Z59" s="80">
        <f t="shared" si="8"/>
        <v>43600</v>
      </c>
      <c r="AA59" s="80" t="str">
        <f t="shared" si="9"/>
        <v/>
      </c>
      <c r="AB59" s="80" t="str">
        <f t="shared" si="10"/>
        <v>OK（振替済み）</v>
      </c>
      <c r="AC59" s="154">
        <f t="shared" si="11"/>
        <v>0</v>
      </c>
      <c r="AD59" s="154" t="str">
        <f t="shared" si="25"/>
        <v/>
      </c>
      <c r="AE59" s="106">
        <f t="shared" si="26"/>
        <v>7</v>
      </c>
      <c r="AF59" s="106">
        <f t="shared" si="12"/>
        <v>0</v>
      </c>
      <c r="AG59" s="218">
        <f>IFERROR(IF(AE59=1,①工事概要!$E$11,IF(AE59=2,①工事概要!$E$11,IF(WEEKDAY(Z59)=2,Z52,AG58))),"")</f>
        <v>43591</v>
      </c>
      <c r="AH59" s="222">
        <f t="shared" ref="AH59:BA59" si="72">IFERROR(IF(AG59+1&gt;$BB59,"",AG59+1),"")</f>
        <v>43592</v>
      </c>
      <c r="AI59" s="222">
        <f t="shared" si="72"/>
        <v>43593</v>
      </c>
      <c r="AJ59" s="222">
        <f t="shared" si="72"/>
        <v>43594</v>
      </c>
      <c r="AK59" s="222">
        <f t="shared" si="72"/>
        <v>43595</v>
      </c>
      <c r="AL59" s="222">
        <f t="shared" si="72"/>
        <v>43596</v>
      </c>
      <c r="AM59" s="222">
        <f t="shared" si="72"/>
        <v>43597</v>
      </c>
      <c r="AN59" s="222">
        <f t="shared" si="72"/>
        <v>43598</v>
      </c>
      <c r="AO59" s="222">
        <f t="shared" si="72"/>
        <v>43599</v>
      </c>
      <c r="AP59" s="222">
        <f t="shared" si="72"/>
        <v>43600</v>
      </c>
      <c r="AQ59" s="222">
        <f t="shared" si="72"/>
        <v>43601</v>
      </c>
      <c r="AR59" s="222">
        <f t="shared" si="72"/>
        <v>43602</v>
      </c>
      <c r="AS59" s="222">
        <f t="shared" si="72"/>
        <v>43603</v>
      </c>
      <c r="AT59" s="222">
        <f t="shared" si="72"/>
        <v>43604</v>
      </c>
      <c r="AU59" s="222">
        <f t="shared" si="72"/>
        <v>43605</v>
      </c>
      <c r="AV59" s="222">
        <f t="shared" si="72"/>
        <v>43606</v>
      </c>
      <c r="AW59" s="222">
        <f t="shared" si="72"/>
        <v>43607</v>
      </c>
      <c r="AX59" s="222">
        <f t="shared" si="72"/>
        <v>43608</v>
      </c>
      <c r="AY59" s="222">
        <f t="shared" si="72"/>
        <v>43609</v>
      </c>
      <c r="AZ59" s="222">
        <f t="shared" si="72"/>
        <v>43610</v>
      </c>
      <c r="BA59" s="222">
        <f t="shared" si="72"/>
        <v>43611</v>
      </c>
      <c r="BB59" s="219">
        <f>IFERROR(IF(IF(Z59=①工事概要!$E$12,①工事概要!$E$12,IF(WEEKDAY(Z59)=1,Z66,BB60))&gt;①工事概要!$E$12,①工事概要!$E$12,IF(Z59=①工事概要!$E$12,①工事概要!$E$12,IF(WEEKDAY(Z59)=1,Z66,BB60))),"")</f>
        <v>43611</v>
      </c>
      <c r="BE59" s="53"/>
      <c r="BF59" s="53"/>
      <c r="BG59" s="53" t="str">
        <f>IFERROR(VLOOKUP(B59,①工事概要!$C$11:$D$12,2,FALSE),"")</f>
        <v/>
      </c>
      <c r="BH59" s="53" t="str">
        <f>IFERROR(VLOOKUP(B59,①工事概要!$C$16:$D$21,2,FALSE),"")</f>
        <v/>
      </c>
      <c r="BI59" s="53" t="str">
        <f>IFERROR(VLOOKUP(B59,①工事概要!$C$22:$D$24,2,FALSE),"")</f>
        <v/>
      </c>
      <c r="BJ59" s="53" t="str">
        <f>IF(B59&gt;①工事概要!$C$26,"",IF(B59&gt;=①工事概要!$C$25,$BJ$13,""))</f>
        <v/>
      </c>
      <c r="BK59" s="53" t="str">
        <f>IF(B59&gt;①工事概要!$C$28,"",IF(B59&gt;=①工事概要!$C$27,$BK$13,""))</f>
        <v/>
      </c>
      <c r="BL59" s="53" t="str">
        <f>IF(B59&gt;①工事概要!$C$30,"",IF(B59&gt;=①工事概要!$C$29,$BL$13,""))</f>
        <v/>
      </c>
      <c r="BM59" s="53" t="str">
        <f>IF(B59&gt;①工事概要!$C$32,"",IF(B59&gt;=①工事概要!$C$31,$BM$13,""))</f>
        <v/>
      </c>
      <c r="BN59" s="53" t="str">
        <f>IF(B59&gt;①工事概要!$C$34,"",IF(B59&gt;=①工事概要!$C$33,$BN$13,""))</f>
        <v/>
      </c>
      <c r="BO59" s="53" t="str">
        <f>IF(B59&gt;①工事概要!$C$36,"",IF(B59&gt;=①工事概要!$C$35,$BO$13,""))</f>
        <v/>
      </c>
      <c r="BP59" s="53" t="str">
        <f>IF(B59&gt;①工事概要!$C$38,"",IF(B59&gt;=①工事概要!$C$37,$BP$13,""))</f>
        <v/>
      </c>
      <c r="BQ59" s="53" t="str">
        <f>IF(B59&gt;①工事概要!$C$40,"",IF(B59&gt;=①工事概要!$C$39,$BQ$13,""))</f>
        <v/>
      </c>
      <c r="BR59" s="53" t="str">
        <f>IF(B59&gt;①工事概要!$C$42,"",IF(B59&gt;=①工事概要!$C$41,$BR$13,""))</f>
        <v/>
      </c>
      <c r="BS59" s="53" t="str">
        <f>IF(B59&gt;①工事概要!$C$44,"",IF(B59&gt;=①工事概要!$C$43,$BS$13,""))</f>
        <v/>
      </c>
      <c r="BT59" s="53" t="str">
        <f>IF(B59&gt;①工事概要!$C$46,"",IF(B59&gt;=①工事概要!$C$45,$BT$13,""))</f>
        <v/>
      </c>
      <c r="BU59" s="53" t="str">
        <f>IF(B59&gt;①工事概要!$C$48,"",IF(B59&gt;=①工事概要!$C$47,$BU$13,""))</f>
        <v/>
      </c>
      <c r="BV59" s="53" t="str">
        <f>IF(B59&gt;①工事概要!$C$50,"",IF(B59&gt;=①工事概要!$C$49,$BV$13,""))</f>
        <v/>
      </c>
      <c r="BW59" s="53" t="str">
        <f>IF(B59&gt;①工事概要!$C$52,"",IF(B59&gt;=①工事概要!$C$51,$BW$13,""))</f>
        <v/>
      </c>
      <c r="BX59" s="53" t="str">
        <f>IF(B59&gt;①工事概要!$C$54,"",IF(B59&gt;=①工事概要!$C$53,$BX$13,""))</f>
        <v/>
      </c>
      <c r="BY59" s="53" t="str">
        <f>IF(B59&gt;①工事概要!$C$56,"",IF(B59&gt;=①工事概要!$C$55,$BY$13,""))</f>
        <v/>
      </c>
      <c r="BZ59" s="53" t="str">
        <f>IF(B59&gt;①工事概要!$C$58,"",IF(B59&gt;=①工事概要!$C$57,$BZ$13,""))</f>
        <v/>
      </c>
      <c r="CA59" s="53" t="str">
        <f>IF(B59&gt;①工事概要!$C$60,"",IF(B59&gt;=①工事概要!$C$59,$CA$13,""))</f>
        <v/>
      </c>
      <c r="CB59" s="53" t="str">
        <f>IF(B59&gt;①工事概要!$C$62,"",IF(B59&gt;=①工事概要!$C$61,$CB$13,""))</f>
        <v/>
      </c>
      <c r="CC59" s="53" t="str">
        <f>IF(B59&gt;①工事概要!$C$64,"",IF(B59&gt;=①工事概要!$C$63,$CC$13,""))</f>
        <v/>
      </c>
      <c r="CD59" s="53" t="str">
        <f>IF(B59&gt;①工事概要!$C$66,"",IF(B59&gt;=①工事概要!$C$65,$CD$13,""))</f>
        <v/>
      </c>
      <c r="CE59" s="50" t="str">
        <f t="shared" si="29"/>
        <v/>
      </c>
      <c r="CF59" s="50" t="str">
        <f t="shared" si="14"/>
        <v xml:space="preserve"> </v>
      </c>
    </row>
    <row r="60" spans="1:84" ht="39" customHeight="1" thickTop="1" thickBot="1" x14ac:dyDescent="0.2">
      <c r="A60" s="81" t="str">
        <f t="shared" si="0"/>
        <v>対象期間</v>
      </c>
      <c r="B60" s="180">
        <f>IFERROR(IF(B59=①工事概要!$E$12+IF(WEEKDAY(①工事概要!$E$12)=1,①工事概要!$E$12,(8-WEEKDAY(①工事概要!$E$12))),"-",IF(B59="-","-",B59+1)),"-")</f>
        <v>43601</v>
      </c>
      <c r="C60" s="89">
        <f t="shared" si="15"/>
        <v>5</v>
      </c>
      <c r="D60" s="199" t="str">
        <f t="shared" si="16"/>
        <v>〇</v>
      </c>
      <c r="E60" s="200" t="str">
        <f t="shared" si="17"/>
        <v xml:space="preserve"> </v>
      </c>
      <c r="F60" s="201" t="s">
        <v>60</v>
      </c>
      <c r="G60" s="202"/>
      <c r="H60" s="203"/>
      <c r="I60" s="204"/>
      <c r="J60" s="187" t="str">
        <f t="shared" si="18"/>
        <v/>
      </c>
      <c r="K60" s="190">
        <f t="shared" si="1"/>
        <v>46</v>
      </c>
      <c r="L60" s="190" t="str">
        <f t="shared" si="2"/>
        <v/>
      </c>
      <c r="M60" s="188" t="str">
        <f t="shared" si="19"/>
        <v/>
      </c>
      <c r="N60" s="87" t="str">
        <f t="shared" si="3"/>
        <v>↓</v>
      </c>
      <c r="O60" s="108"/>
      <c r="P60" s="156" t="str">
        <f>IF(B60&lt;①工事概要!$E$11,"",IF(B60&gt;①工事概要!$E$12,"",IF(LEN(CE60)=0,"○","")))</f>
        <v>○</v>
      </c>
      <c r="Q60" s="162">
        <f t="shared" si="20"/>
        <v>0</v>
      </c>
      <c r="R60" s="93">
        <f t="shared" si="4"/>
        <v>46</v>
      </c>
      <c r="S60" s="156" t="str">
        <f t="shared" si="5"/>
        <v/>
      </c>
      <c r="T60" s="162">
        <f t="shared" si="6"/>
        <v>0</v>
      </c>
      <c r="U60" s="100">
        <f t="shared" si="21"/>
        <v>12</v>
      </c>
      <c r="V60" s="93">
        <f t="shared" si="7"/>
        <v>0</v>
      </c>
      <c r="W60" s="169">
        <f t="shared" si="22"/>
        <v>0</v>
      </c>
      <c r="X60" s="80" t="str">
        <f t="shared" si="23"/>
        <v/>
      </c>
      <c r="Y60" s="80" t="str">
        <f t="shared" si="24"/>
        <v/>
      </c>
      <c r="Z60" s="80">
        <f t="shared" si="8"/>
        <v>43601</v>
      </c>
      <c r="AA60" s="80" t="str">
        <f t="shared" si="9"/>
        <v/>
      </c>
      <c r="AB60" s="80" t="str">
        <f t="shared" si="10"/>
        <v>OK（振替済み）</v>
      </c>
      <c r="AC60" s="154">
        <f t="shared" si="11"/>
        <v>0</v>
      </c>
      <c r="AD60" s="154" t="str">
        <f t="shared" si="25"/>
        <v/>
      </c>
      <c r="AE60" s="106">
        <f t="shared" si="26"/>
        <v>7</v>
      </c>
      <c r="AF60" s="106">
        <f t="shared" si="12"/>
        <v>0</v>
      </c>
      <c r="AG60" s="218">
        <f>IFERROR(IF(AE60=1,①工事概要!$E$11,IF(AE60=2,①工事概要!$E$11,IF(WEEKDAY(Z60)=2,Z53,AG59))),"")</f>
        <v>43591</v>
      </c>
      <c r="AH60" s="222">
        <f t="shared" ref="AH60:BA60" si="73">IFERROR(IF(AG60+1&gt;$BB60,"",AG60+1),"")</f>
        <v>43592</v>
      </c>
      <c r="AI60" s="222">
        <f t="shared" si="73"/>
        <v>43593</v>
      </c>
      <c r="AJ60" s="222">
        <f t="shared" si="73"/>
        <v>43594</v>
      </c>
      <c r="AK60" s="222">
        <f t="shared" si="73"/>
        <v>43595</v>
      </c>
      <c r="AL60" s="222">
        <f t="shared" si="73"/>
        <v>43596</v>
      </c>
      <c r="AM60" s="222">
        <f t="shared" si="73"/>
        <v>43597</v>
      </c>
      <c r="AN60" s="222">
        <f t="shared" si="73"/>
        <v>43598</v>
      </c>
      <c r="AO60" s="222">
        <f t="shared" si="73"/>
        <v>43599</v>
      </c>
      <c r="AP60" s="222">
        <f t="shared" si="73"/>
        <v>43600</v>
      </c>
      <c r="AQ60" s="222">
        <f t="shared" si="73"/>
        <v>43601</v>
      </c>
      <c r="AR60" s="222">
        <f t="shared" si="73"/>
        <v>43602</v>
      </c>
      <c r="AS60" s="222">
        <f t="shared" si="73"/>
        <v>43603</v>
      </c>
      <c r="AT60" s="222">
        <f t="shared" si="73"/>
        <v>43604</v>
      </c>
      <c r="AU60" s="222">
        <f t="shared" si="73"/>
        <v>43605</v>
      </c>
      <c r="AV60" s="222">
        <f t="shared" si="73"/>
        <v>43606</v>
      </c>
      <c r="AW60" s="222">
        <f t="shared" si="73"/>
        <v>43607</v>
      </c>
      <c r="AX60" s="222">
        <f t="shared" si="73"/>
        <v>43608</v>
      </c>
      <c r="AY60" s="222">
        <f t="shared" si="73"/>
        <v>43609</v>
      </c>
      <c r="AZ60" s="222">
        <f t="shared" si="73"/>
        <v>43610</v>
      </c>
      <c r="BA60" s="222">
        <f t="shared" si="73"/>
        <v>43611</v>
      </c>
      <c r="BB60" s="219">
        <f>IFERROR(IF(IF(Z60=①工事概要!$E$12,①工事概要!$E$12,IF(WEEKDAY(Z60)=1,Z67,BB61))&gt;①工事概要!$E$12,①工事概要!$E$12,IF(Z60=①工事概要!$E$12,①工事概要!$E$12,IF(WEEKDAY(Z60)=1,Z67,BB61))),"")</f>
        <v>43611</v>
      </c>
      <c r="BE60" s="53"/>
      <c r="BF60" s="53"/>
      <c r="BG60" s="53" t="str">
        <f>IFERROR(VLOOKUP(B60,①工事概要!$C$11:$D$12,2,FALSE),"")</f>
        <v/>
      </c>
      <c r="BH60" s="53" t="str">
        <f>IFERROR(VLOOKUP(B60,①工事概要!$C$16:$D$21,2,FALSE),"")</f>
        <v/>
      </c>
      <c r="BI60" s="53" t="str">
        <f>IFERROR(VLOOKUP(B60,①工事概要!$C$22:$D$24,2,FALSE),"")</f>
        <v/>
      </c>
      <c r="BJ60" s="53" t="str">
        <f>IF(B60&gt;①工事概要!$C$26,"",IF(B60&gt;=①工事概要!$C$25,$BJ$13,""))</f>
        <v/>
      </c>
      <c r="BK60" s="53" t="str">
        <f>IF(B60&gt;①工事概要!$C$28,"",IF(B60&gt;=①工事概要!$C$27,$BK$13,""))</f>
        <v/>
      </c>
      <c r="BL60" s="53" t="str">
        <f>IF(B60&gt;①工事概要!$C$30,"",IF(B60&gt;=①工事概要!$C$29,$BL$13,""))</f>
        <v/>
      </c>
      <c r="BM60" s="53" t="str">
        <f>IF(B60&gt;①工事概要!$C$32,"",IF(B60&gt;=①工事概要!$C$31,$BM$13,""))</f>
        <v/>
      </c>
      <c r="BN60" s="53" t="str">
        <f>IF(B60&gt;①工事概要!$C$34,"",IF(B60&gt;=①工事概要!$C$33,$BN$13,""))</f>
        <v/>
      </c>
      <c r="BO60" s="53" t="str">
        <f>IF(B60&gt;①工事概要!$C$36,"",IF(B60&gt;=①工事概要!$C$35,$BO$13,""))</f>
        <v/>
      </c>
      <c r="BP60" s="53" t="str">
        <f>IF(B60&gt;①工事概要!$C$38,"",IF(B60&gt;=①工事概要!$C$37,$BP$13,""))</f>
        <v/>
      </c>
      <c r="BQ60" s="53" t="str">
        <f>IF(B60&gt;①工事概要!$C$40,"",IF(B60&gt;=①工事概要!$C$39,$BQ$13,""))</f>
        <v/>
      </c>
      <c r="BR60" s="53" t="str">
        <f>IF(B60&gt;①工事概要!$C$42,"",IF(B60&gt;=①工事概要!$C$41,$BR$13,""))</f>
        <v/>
      </c>
      <c r="BS60" s="53" t="str">
        <f>IF(B60&gt;①工事概要!$C$44,"",IF(B60&gt;=①工事概要!$C$43,$BS$13,""))</f>
        <v/>
      </c>
      <c r="BT60" s="53" t="str">
        <f>IF(B60&gt;①工事概要!$C$46,"",IF(B60&gt;=①工事概要!$C$45,$BT$13,""))</f>
        <v/>
      </c>
      <c r="BU60" s="53" t="str">
        <f>IF(B60&gt;①工事概要!$C$48,"",IF(B60&gt;=①工事概要!$C$47,$BU$13,""))</f>
        <v/>
      </c>
      <c r="BV60" s="53" t="str">
        <f>IF(B60&gt;①工事概要!$C$50,"",IF(B60&gt;=①工事概要!$C$49,$BV$13,""))</f>
        <v/>
      </c>
      <c r="BW60" s="53" t="str">
        <f>IF(B60&gt;①工事概要!$C$52,"",IF(B60&gt;=①工事概要!$C$51,$BW$13,""))</f>
        <v/>
      </c>
      <c r="BX60" s="53" t="str">
        <f>IF(B60&gt;①工事概要!$C$54,"",IF(B60&gt;=①工事概要!$C$53,$BX$13,""))</f>
        <v/>
      </c>
      <c r="BY60" s="53" t="str">
        <f>IF(B60&gt;①工事概要!$C$56,"",IF(B60&gt;=①工事概要!$C$55,$BY$13,""))</f>
        <v/>
      </c>
      <c r="BZ60" s="53" t="str">
        <f>IF(B60&gt;①工事概要!$C$58,"",IF(B60&gt;=①工事概要!$C$57,$BZ$13,""))</f>
        <v/>
      </c>
      <c r="CA60" s="53" t="str">
        <f>IF(B60&gt;①工事概要!$C$60,"",IF(B60&gt;=①工事概要!$C$59,$CA$13,""))</f>
        <v/>
      </c>
      <c r="CB60" s="53" t="str">
        <f>IF(B60&gt;①工事概要!$C$62,"",IF(B60&gt;=①工事概要!$C$61,$CB$13,""))</f>
        <v/>
      </c>
      <c r="CC60" s="53" t="str">
        <f>IF(B60&gt;①工事概要!$C$64,"",IF(B60&gt;=①工事概要!$C$63,$CC$13,""))</f>
        <v/>
      </c>
      <c r="CD60" s="53" t="str">
        <f>IF(B60&gt;①工事概要!$C$66,"",IF(B60&gt;=①工事概要!$C$65,$CD$13,""))</f>
        <v/>
      </c>
      <c r="CE60" s="50" t="str">
        <f t="shared" si="29"/>
        <v/>
      </c>
      <c r="CF60" s="50" t="str">
        <f t="shared" si="14"/>
        <v xml:space="preserve"> </v>
      </c>
    </row>
    <row r="61" spans="1:84" ht="39" customHeight="1" thickTop="1" thickBot="1" x14ac:dyDescent="0.2">
      <c r="A61" s="81" t="str">
        <f t="shared" si="0"/>
        <v>対象期間</v>
      </c>
      <c r="B61" s="180">
        <f>IFERROR(IF(B60=①工事概要!$E$12+IF(WEEKDAY(①工事概要!$E$12)=1,①工事概要!$E$12,(8-WEEKDAY(①工事概要!$E$12))),"-",IF(B60="-","-",B60+1)),"-")</f>
        <v>43602</v>
      </c>
      <c r="C61" s="89">
        <f t="shared" si="15"/>
        <v>6</v>
      </c>
      <c r="D61" s="199" t="str">
        <f t="shared" si="16"/>
        <v>〇</v>
      </c>
      <c r="E61" s="200" t="str">
        <f t="shared" si="17"/>
        <v xml:space="preserve"> </v>
      </c>
      <c r="F61" s="201" t="s">
        <v>60</v>
      </c>
      <c r="G61" s="202"/>
      <c r="H61" s="203"/>
      <c r="I61" s="204"/>
      <c r="J61" s="187" t="str">
        <f t="shared" si="18"/>
        <v/>
      </c>
      <c r="K61" s="190">
        <f t="shared" si="1"/>
        <v>47</v>
      </c>
      <c r="L61" s="190" t="str">
        <f t="shared" si="2"/>
        <v/>
      </c>
      <c r="M61" s="188" t="str">
        <f t="shared" si="19"/>
        <v/>
      </c>
      <c r="N61" s="87" t="str">
        <f t="shared" si="3"/>
        <v>↓</v>
      </c>
      <c r="O61" s="108"/>
      <c r="P61" s="156" t="str">
        <f>IF(B61&lt;①工事概要!$E$11,"",IF(B61&gt;①工事概要!$E$12,"",IF(LEN(CE61)=0,"○","")))</f>
        <v>○</v>
      </c>
      <c r="Q61" s="162">
        <f t="shared" si="20"/>
        <v>0</v>
      </c>
      <c r="R61" s="93">
        <f t="shared" si="4"/>
        <v>47</v>
      </c>
      <c r="S61" s="156" t="str">
        <f t="shared" si="5"/>
        <v/>
      </c>
      <c r="T61" s="162">
        <f t="shared" si="6"/>
        <v>0</v>
      </c>
      <c r="U61" s="100">
        <f t="shared" si="21"/>
        <v>12</v>
      </c>
      <c r="V61" s="93">
        <f t="shared" si="7"/>
        <v>0</v>
      </c>
      <c r="W61" s="169">
        <f t="shared" si="22"/>
        <v>0</v>
      </c>
      <c r="X61" s="80" t="str">
        <f t="shared" si="23"/>
        <v/>
      </c>
      <c r="Y61" s="80" t="str">
        <f t="shared" si="24"/>
        <v/>
      </c>
      <c r="Z61" s="80">
        <f t="shared" si="8"/>
        <v>43602</v>
      </c>
      <c r="AA61" s="80" t="str">
        <f t="shared" si="9"/>
        <v/>
      </c>
      <c r="AB61" s="80" t="str">
        <f t="shared" si="10"/>
        <v>OK（振替済み）</v>
      </c>
      <c r="AC61" s="154">
        <f t="shared" si="11"/>
        <v>0</v>
      </c>
      <c r="AD61" s="154" t="str">
        <f t="shared" si="25"/>
        <v/>
      </c>
      <c r="AE61" s="106">
        <f t="shared" si="26"/>
        <v>7</v>
      </c>
      <c r="AF61" s="106">
        <f t="shared" si="12"/>
        <v>0</v>
      </c>
      <c r="AG61" s="218">
        <f>IFERROR(IF(AE61=1,①工事概要!$E$11,IF(AE61=2,①工事概要!$E$11,IF(WEEKDAY(Z61)=2,Z54,AG60))),"")</f>
        <v>43591</v>
      </c>
      <c r="AH61" s="222">
        <f t="shared" ref="AH61:BA61" si="74">IFERROR(IF(AG61+1&gt;$BB61,"",AG61+1),"")</f>
        <v>43592</v>
      </c>
      <c r="AI61" s="222">
        <f t="shared" si="74"/>
        <v>43593</v>
      </c>
      <c r="AJ61" s="222">
        <f t="shared" si="74"/>
        <v>43594</v>
      </c>
      <c r="AK61" s="222">
        <f t="shared" si="74"/>
        <v>43595</v>
      </c>
      <c r="AL61" s="222">
        <f t="shared" si="74"/>
        <v>43596</v>
      </c>
      <c r="AM61" s="222">
        <f t="shared" si="74"/>
        <v>43597</v>
      </c>
      <c r="AN61" s="222">
        <f t="shared" si="74"/>
        <v>43598</v>
      </c>
      <c r="AO61" s="222">
        <f t="shared" si="74"/>
        <v>43599</v>
      </c>
      <c r="AP61" s="222">
        <f t="shared" si="74"/>
        <v>43600</v>
      </c>
      <c r="AQ61" s="222">
        <f t="shared" si="74"/>
        <v>43601</v>
      </c>
      <c r="AR61" s="222">
        <f t="shared" si="74"/>
        <v>43602</v>
      </c>
      <c r="AS61" s="222">
        <f t="shared" si="74"/>
        <v>43603</v>
      </c>
      <c r="AT61" s="222">
        <f t="shared" si="74"/>
        <v>43604</v>
      </c>
      <c r="AU61" s="222">
        <f t="shared" si="74"/>
        <v>43605</v>
      </c>
      <c r="AV61" s="222">
        <f t="shared" si="74"/>
        <v>43606</v>
      </c>
      <c r="AW61" s="222">
        <f t="shared" si="74"/>
        <v>43607</v>
      </c>
      <c r="AX61" s="222">
        <f t="shared" si="74"/>
        <v>43608</v>
      </c>
      <c r="AY61" s="222">
        <f t="shared" si="74"/>
        <v>43609</v>
      </c>
      <c r="AZ61" s="222">
        <f t="shared" si="74"/>
        <v>43610</v>
      </c>
      <c r="BA61" s="222">
        <f t="shared" si="74"/>
        <v>43611</v>
      </c>
      <c r="BB61" s="219">
        <f>IFERROR(IF(IF(Z61=①工事概要!$E$12,①工事概要!$E$12,IF(WEEKDAY(Z61)=1,Z68,BB62))&gt;①工事概要!$E$12,①工事概要!$E$12,IF(Z61=①工事概要!$E$12,①工事概要!$E$12,IF(WEEKDAY(Z61)=1,Z68,BB62))),"")</f>
        <v>43611</v>
      </c>
      <c r="BE61" s="53"/>
      <c r="BF61" s="53"/>
      <c r="BG61" s="53" t="str">
        <f>IFERROR(VLOOKUP(B61,①工事概要!$C$11:$D$12,2,FALSE),"")</f>
        <v/>
      </c>
      <c r="BH61" s="53" t="str">
        <f>IFERROR(VLOOKUP(B61,①工事概要!$C$16:$D$21,2,FALSE),"")</f>
        <v/>
      </c>
      <c r="BI61" s="53" t="str">
        <f>IFERROR(VLOOKUP(B61,①工事概要!$C$22:$D$24,2,FALSE),"")</f>
        <v/>
      </c>
      <c r="BJ61" s="53" t="str">
        <f>IF(B61&gt;①工事概要!$C$26,"",IF(B61&gt;=①工事概要!$C$25,$BJ$13,""))</f>
        <v/>
      </c>
      <c r="BK61" s="53" t="str">
        <f>IF(B61&gt;①工事概要!$C$28,"",IF(B61&gt;=①工事概要!$C$27,$BK$13,""))</f>
        <v/>
      </c>
      <c r="BL61" s="53" t="str">
        <f>IF(B61&gt;①工事概要!$C$30,"",IF(B61&gt;=①工事概要!$C$29,$BL$13,""))</f>
        <v/>
      </c>
      <c r="BM61" s="53" t="str">
        <f>IF(B61&gt;①工事概要!$C$32,"",IF(B61&gt;=①工事概要!$C$31,$BM$13,""))</f>
        <v/>
      </c>
      <c r="BN61" s="53" t="str">
        <f>IF(B61&gt;①工事概要!$C$34,"",IF(B61&gt;=①工事概要!$C$33,$BN$13,""))</f>
        <v/>
      </c>
      <c r="BO61" s="53" t="str">
        <f>IF(B61&gt;①工事概要!$C$36,"",IF(B61&gt;=①工事概要!$C$35,$BO$13,""))</f>
        <v/>
      </c>
      <c r="BP61" s="53" t="str">
        <f>IF(B61&gt;①工事概要!$C$38,"",IF(B61&gt;=①工事概要!$C$37,$BP$13,""))</f>
        <v/>
      </c>
      <c r="BQ61" s="53" t="str">
        <f>IF(B61&gt;①工事概要!$C$40,"",IF(B61&gt;=①工事概要!$C$39,$BQ$13,""))</f>
        <v/>
      </c>
      <c r="BR61" s="53" t="str">
        <f>IF(B61&gt;①工事概要!$C$42,"",IF(B61&gt;=①工事概要!$C$41,$BR$13,""))</f>
        <v/>
      </c>
      <c r="BS61" s="53" t="str">
        <f>IF(B61&gt;①工事概要!$C$44,"",IF(B61&gt;=①工事概要!$C$43,$BS$13,""))</f>
        <v/>
      </c>
      <c r="BT61" s="53" t="str">
        <f>IF(B61&gt;①工事概要!$C$46,"",IF(B61&gt;=①工事概要!$C$45,$BT$13,""))</f>
        <v/>
      </c>
      <c r="BU61" s="53" t="str">
        <f>IF(B61&gt;①工事概要!$C$48,"",IF(B61&gt;=①工事概要!$C$47,$BU$13,""))</f>
        <v/>
      </c>
      <c r="BV61" s="53" t="str">
        <f>IF(B61&gt;①工事概要!$C$50,"",IF(B61&gt;=①工事概要!$C$49,$BV$13,""))</f>
        <v/>
      </c>
      <c r="BW61" s="53" t="str">
        <f>IF(B61&gt;①工事概要!$C$52,"",IF(B61&gt;=①工事概要!$C$51,$BW$13,""))</f>
        <v/>
      </c>
      <c r="BX61" s="53" t="str">
        <f>IF(B61&gt;①工事概要!$C$54,"",IF(B61&gt;=①工事概要!$C$53,$BX$13,""))</f>
        <v/>
      </c>
      <c r="BY61" s="53" t="str">
        <f>IF(B61&gt;①工事概要!$C$56,"",IF(B61&gt;=①工事概要!$C$55,$BY$13,""))</f>
        <v/>
      </c>
      <c r="BZ61" s="53" t="str">
        <f>IF(B61&gt;①工事概要!$C$58,"",IF(B61&gt;=①工事概要!$C$57,$BZ$13,""))</f>
        <v/>
      </c>
      <c r="CA61" s="53" t="str">
        <f>IF(B61&gt;①工事概要!$C$60,"",IF(B61&gt;=①工事概要!$C$59,$CA$13,""))</f>
        <v/>
      </c>
      <c r="CB61" s="53" t="str">
        <f>IF(B61&gt;①工事概要!$C$62,"",IF(B61&gt;=①工事概要!$C$61,$CB$13,""))</f>
        <v/>
      </c>
      <c r="CC61" s="53" t="str">
        <f>IF(B61&gt;①工事概要!$C$64,"",IF(B61&gt;=①工事概要!$C$63,$CC$13,""))</f>
        <v/>
      </c>
      <c r="CD61" s="53" t="str">
        <f>IF(B61&gt;①工事概要!$C$66,"",IF(B61&gt;=①工事概要!$C$65,$CD$13,""))</f>
        <v/>
      </c>
      <c r="CE61" s="50" t="str">
        <f t="shared" si="29"/>
        <v/>
      </c>
      <c r="CF61" s="50" t="str">
        <f t="shared" si="14"/>
        <v xml:space="preserve"> </v>
      </c>
    </row>
    <row r="62" spans="1:84" ht="39" customHeight="1" thickTop="1" thickBot="1" x14ac:dyDescent="0.2">
      <c r="A62" s="81" t="str">
        <f t="shared" si="0"/>
        <v>対象期間</v>
      </c>
      <c r="B62" s="180">
        <f>IFERROR(IF(B61=①工事概要!$E$12+IF(WEEKDAY(①工事概要!$E$12)=1,①工事概要!$E$12,(8-WEEKDAY(①工事概要!$E$12))),"-",IF(B61="-","-",B61+1)),"-")</f>
        <v>43603</v>
      </c>
      <c r="C62" s="89">
        <f t="shared" si="15"/>
        <v>7</v>
      </c>
      <c r="D62" s="199" t="str">
        <f t="shared" si="16"/>
        <v>〇</v>
      </c>
      <c r="E62" s="200" t="str">
        <f t="shared" si="17"/>
        <v xml:space="preserve"> </v>
      </c>
      <c r="F62" s="201" t="s">
        <v>61</v>
      </c>
      <c r="G62" s="202"/>
      <c r="H62" s="203"/>
      <c r="I62" s="204"/>
      <c r="J62" s="187" t="str">
        <f t="shared" si="18"/>
        <v/>
      </c>
      <c r="K62" s="190">
        <f t="shared" si="1"/>
        <v>48</v>
      </c>
      <c r="L62" s="190" t="str">
        <f t="shared" si="2"/>
        <v/>
      </c>
      <c r="M62" s="188" t="str">
        <f t="shared" si="19"/>
        <v/>
      </c>
      <c r="N62" s="87" t="str">
        <f t="shared" si="3"/>
        <v>↓</v>
      </c>
      <c r="O62" s="108"/>
      <c r="P62" s="156" t="str">
        <f>IF(B62&lt;①工事概要!$E$11,"",IF(B62&gt;①工事概要!$E$12,"",IF(LEN(CE62)=0,"○","")))</f>
        <v>○</v>
      </c>
      <c r="Q62" s="162">
        <f t="shared" si="20"/>
        <v>0</v>
      </c>
      <c r="R62" s="93">
        <f t="shared" si="4"/>
        <v>48</v>
      </c>
      <c r="S62" s="156" t="str">
        <f t="shared" si="5"/>
        <v>〇</v>
      </c>
      <c r="T62" s="162">
        <f t="shared" si="6"/>
        <v>0</v>
      </c>
      <c r="U62" s="100">
        <f t="shared" si="21"/>
        <v>13</v>
      </c>
      <c r="V62" s="93">
        <f t="shared" si="7"/>
        <v>0</v>
      </c>
      <c r="W62" s="169">
        <f t="shared" si="22"/>
        <v>0</v>
      </c>
      <c r="X62" s="80" t="str">
        <f t="shared" si="23"/>
        <v/>
      </c>
      <c r="Y62" s="80" t="str">
        <f t="shared" si="24"/>
        <v/>
      </c>
      <c r="Z62" s="80">
        <f t="shared" si="8"/>
        <v>43603</v>
      </c>
      <c r="AA62" s="80" t="str">
        <f t="shared" si="9"/>
        <v/>
      </c>
      <c r="AB62" s="80" t="str">
        <f t="shared" si="10"/>
        <v>OK（振替済み）</v>
      </c>
      <c r="AC62" s="154">
        <f t="shared" si="11"/>
        <v>0</v>
      </c>
      <c r="AD62" s="154" t="str">
        <f t="shared" si="25"/>
        <v/>
      </c>
      <c r="AE62" s="106">
        <f t="shared" si="26"/>
        <v>7</v>
      </c>
      <c r="AF62" s="106">
        <f t="shared" si="12"/>
        <v>0</v>
      </c>
      <c r="AG62" s="218">
        <f>IFERROR(IF(AE62=1,①工事概要!$E$11,IF(AE62=2,①工事概要!$E$11,IF(WEEKDAY(Z62)=2,Z55,AG61))),"")</f>
        <v>43591</v>
      </c>
      <c r="AH62" s="222">
        <f t="shared" ref="AH62:BA62" si="75">IFERROR(IF(AG62+1&gt;$BB62,"",AG62+1),"")</f>
        <v>43592</v>
      </c>
      <c r="AI62" s="222">
        <f t="shared" si="75"/>
        <v>43593</v>
      </c>
      <c r="AJ62" s="222">
        <f t="shared" si="75"/>
        <v>43594</v>
      </c>
      <c r="AK62" s="222">
        <f t="shared" si="75"/>
        <v>43595</v>
      </c>
      <c r="AL62" s="222">
        <f t="shared" si="75"/>
        <v>43596</v>
      </c>
      <c r="AM62" s="222">
        <f t="shared" si="75"/>
        <v>43597</v>
      </c>
      <c r="AN62" s="222">
        <f t="shared" si="75"/>
        <v>43598</v>
      </c>
      <c r="AO62" s="222">
        <f t="shared" si="75"/>
        <v>43599</v>
      </c>
      <c r="AP62" s="222">
        <f t="shared" si="75"/>
        <v>43600</v>
      </c>
      <c r="AQ62" s="222">
        <f t="shared" si="75"/>
        <v>43601</v>
      </c>
      <c r="AR62" s="222">
        <f t="shared" si="75"/>
        <v>43602</v>
      </c>
      <c r="AS62" s="222">
        <f t="shared" si="75"/>
        <v>43603</v>
      </c>
      <c r="AT62" s="222">
        <f t="shared" si="75"/>
        <v>43604</v>
      </c>
      <c r="AU62" s="222">
        <f t="shared" si="75"/>
        <v>43605</v>
      </c>
      <c r="AV62" s="222">
        <f t="shared" si="75"/>
        <v>43606</v>
      </c>
      <c r="AW62" s="222">
        <f t="shared" si="75"/>
        <v>43607</v>
      </c>
      <c r="AX62" s="222">
        <f t="shared" si="75"/>
        <v>43608</v>
      </c>
      <c r="AY62" s="222">
        <f t="shared" si="75"/>
        <v>43609</v>
      </c>
      <c r="AZ62" s="222">
        <f t="shared" si="75"/>
        <v>43610</v>
      </c>
      <c r="BA62" s="222">
        <f t="shared" si="75"/>
        <v>43611</v>
      </c>
      <c r="BB62" s="219">
        <f>IFERROR(IF(IF(Z62=①工事概要!$E$12,①工事概要!$E$12,IF(WEEKDAY(Z62)=1,Z69,BB63))&gt;①工事概要!$E$12,①工事概要!$E$12,IF(Z62=①工事概要!$E$12,①工事概要!$E$12,IF(WEEKDAY(Z62)=1,Z69,BB63))),"")</f>
        <v>43611</v>
      </c>
      <c r="BE62" s="53"/>
      <c r="BF62" s="53"/>
      <c r="BG62" s="53" t="str">
        <f>IFERROR(VLOOKUP(B62,①工事概要!$C$11:$D$12,2,FALSE),"")</f>
        <v/>
      </c>
      <c r="BH62" s="53" t="str">
        <f>IFERROR(VLOOKUP(B62,①工事概要!$C$16:$D$21,2,FALSE),"")</f>
        <v/>
      </c>
      <c r="BI62" s="53" t="str">
        <f>IFERROR(VLOOKUP(B62,①工事概要!$C$22:$D$24,2,FALSE),"")</f>
        <v/>
      </c>
      <c r="BJ62" s="53" t="str">
        <f>IF(B62&gt;①工事概要!$C$26,"",IF(B62&gt;=①工事概要!$C$25,$BJ$13,""))</f>
        <v/>
      </c>
      <c r="BK62" s="53" t="str">
        <f>IF(B62&gt;①工事概要!$C$28,"",IF(B62&gt;=①工事概要!$C$27,$BK$13,""))</f>
        <v/>
      </c>
      <c r="BL62" s="53" t="str">
        <f>IF(B62&gt;①工事概要!$C$30,"",IF(B62&gt;=①工事概要!$C$29,$BL$13,""))</f>
        <v/>
      </c>
      <c r="BM62" s="53" t="str">
        <f>IF(B62&gt;①工事概要!$C$32,"",IF(B62&gt;=①工事概要!$C$31,$BM$13,""))</f>
        <v/>
      </c>
      <c r="BN62" s="53" t="str">
        <f>IF(B62&gt;①工事概要!$C$34,"",IF(B62&gt;=①工事概要!$C$33,$BN$13,""))</f>
        <v/>
      </c>
      <c r="BO62" s="53" t="str">
        <f>IF(B62&gt;①工事概要!$C$36,"",IF(B62&gt;=①工事概要!$C$35,$BO$13,""))</f>
        <v/>
      </c>
      <c r="BP62" s="53" t="str">
        <f>IF(B62&gt;①工事概要!$C$38,"",IF(B62&gt;=①工事概要!$C$37,$BP$13,""))</f>
        <v/>
      </c>
      <c r="BQ62" s="53" t="str">
        <f>IF(B62&gt;①工事概要!$C$40,"",IF(B62&gt;=①工事概要!$C$39,$BQ$13,""))</f>
        <v/>
      </c>
      <c r="BR62" s="53" t="str">
        <f>IF(B62&gt;①工事概要!$C$42,"",IF(B62&gt;=①工事概要!$C$41,$BR$13,""))</f>
        <v/>
      </c>
      <c r="BS62" s="53" t="str">
        <f>IF(B62&gt;①工事概要!$C$44,"",IF(B62&gt;=①工事概要!$C$43,$BS$13,""))</f>
        <v/>
      </c>
      <c r="BT62" s="53" t="str">
        <f>IF(B62&gt;①工事概要!$C$46,"",IF(B62&gt;=①工事概要!$C$45,$BT$13,""))</f>
        <v/>
      </c>
      <c r="BU62" s="53" t="str">
        <f>IF(B62&gt;①工事概要!$C$48,"",IF(B62&gt;=①工事概要!$C$47,$BU$13,""))</f>
        <v/>
      </c>
      <c r="BV62" s="53" t="str">
        <f>IF(B62&gt;①工事概要!$C$50,"",IF(B62&gt;=①工事概要!$C$49,$BV$13,""))</f>
        <v/>
      </c>
      <c r="BW62" s="53" t="str">
        <f>IF(B62&gt;①工事概要!$C$52,"",IF(B62&gt;=①工事概要!$C$51,$BW$13,""))</f>
        <v/>
      </c>
      <c r="BX62" s="53" t="str">
        <f>IF(B62&gt;①工事概要!$C$54,"",IF(B62&gt;=①工事概要!$C$53,$BX$13,""))</f>
        <v/>
      </c>
      <c r="BY62" s="53" t="str">
        <f>IF(B62&gt;①工事概要!$C$56,"",IF(B62&gt;=①工事概要!$C$55,$BY$13,""))</f>
        <v/>
      </c>
      <c r="BZ62" s="53" t="str">
        <f>IF(B62&gt;①工事概要!$C$58,"",IF(B62&gt;=①工事概要!$C$57,$BZ$13,""))</f>
        <v/>
      </c>
      <c r="CA62" s="53" t="str">
        <f>IF(B62&gt;①工事概要!$C$60,"",IF(B62&gt;=①工事概要!$C$59,$CA$13,""))</f>
        <v/>
      </c>
      <c r="CB62" s="53" t="str">
        <f>IF(B62&gt;①工事概要!$C$62,"",IF(B62&gt;=①工事概要!$C$61,$CB$13,""))</f>
        <v/>
      </c>
      <c r="CC62" s="53" t="str">
        <f>IF(B62&gt;①工事概要!$C$64,"",IF(B62&gt;=①工事概要!$C$63,$CC$13,""))</f>
        <v/>
      </c>
      <c r="CD62" s="53" t="str">
        <f>IF(B62&gt;①工事概要!$C$66,"",IF(B62&gt;=①工事概要!$C$65,$CD$13,""))</f>
        <v/>
      </c>
      <c r="CE62" s="50" t="str">
        <f t="shared" si="29"/>
        <v/>
      </c>
      <c r="CF62" s="50" t="str">
        <f t="shared" si="14"/>
        <v xml:space="preserve"> </v>
      </c>
    </row>
    <row r="63" spans="1:84" ht="39" customHeight="1" thickTop="1" thickBot="1" x14ac:dyDescent="0.2">
      <c r="A63" s="81" t="str">
        <f t="shared" si="0"/>
        <v>対象期間</v>
      </c>
      <c r="B63" s="180">
        <f>IFERROR(IF(B62=①工事概要!$E$12+IF(WEEKDAY(①工事概要!$E$12)=1,①工事概要!$E$12,(8-WEEKDAY(①工事概要!$E$12))),"-",IF(B62="-","-",B62+1)),"-")</f>
        <v>43604</v>
      </c>
      <c r="C63" s="89">
        <f t="shared" si="15"/>
        <v>1</v>
      </c>
      <c r="D63" s="199" t="str">
        <f t="shared" si="16"/>
        <v>〇</v>
      </c>
      <c r="E63" s="200" t="str">
        <f t="shared" si="17"/>
        <v xml:space="preserve"> </v>
      </c>
      <c r="F63" s="201" t="s">
        <v>61</v>
      </c>
      <c r="G63" s="202"/>
      <c r="H63" s="203"/>
      <c r="I63" s="204"/>
      <c r="J63" s="187" t="str">
        <f t="shared" si="18"/>
        <v/>
      </c>
      <c r="K63" s="190">
        <f t="shared" si="1"/>
        <v>49</v>
      </c>
      <c r="L63" s="190" t="str">
        <f t="shared" si="2"/>
        <v/>
      </c>
      <c r="M63" s="188" t="str">
        <f t="shared" si="19"/>
        <v/>
      </c>
      <c r="N63" s="87" t="str">
        <f t="shared" si="3"/>
        <v>週の終わり</v>
      </c>
      <c r="O63" s="108"/>
      <c r="P63" s="156" t="str">
        <f>IF(B63&lt;①工事概要!$E$11,"",IF(B63&gt;①工事概要!$E$12,"",IF(LEN(CE63)=0,"○","")))</f>
        <v>○</v>
      </c>
      <c r="Q63" s="162">
        <f t="shared" si="20"/>
        <v>0</v>
      </c>
      <c r="R63" s="93">
        <f t="shared" si="4"/>
        <v>49</v>
      </c>
      <c r="S63" s="156" t="str">
        <f t="shared" si="5"/>
        <v>〇</v>
      </c>
      <c r="T63" s="162">
        <f t="shared" si="6"/>
        <v>0</v>
      </c>
      <c r="U63" s="100">
        <f t="shared" si="21"/>
        <v>14</v>
      </c>
      <c r="V63" s="93">
        <f t="shared" si="7"/>
        <v>0</v>
      </c>
      <c r="W63" s="169">
        <f t="shared" si="22"/>
        <v>0</v>
      </c>
      <c r="X63" s="80" t="str">
        <f t="shared" si="23"/>
        <v/>
      </c>
      <c r="Y63" s="80" t="str">
        <f t="shared" si="24"/>
        <v/>
      </c>
      <c r="Z63" s="80">
        <f t="shared" si="8"/>
        <v>43604</v>
      </c>
      <c r="AA63" s="80" t="str">
        <f t="shared" si="9"/>
        <v/>
      </c>
      <c r="AB63" s="80" t="str">
        <f t="shared" si="10"/>
        <v>OK（振替済み）</v>
      </c>
      <c r="AC63" s="154">
        <f t="shared" si="11"/>
        <v>0</v>
      </c>
      <c r="AD63" s="154" t="str">
        <f t="shared" si="25"/>
        <v/>
      </c>
      <c r="AE63" s="106">
        <f t="shared" si="26"/>
        <v>7</v>
      </c>
      <c r="AF63" s="106">
        <f t="shared" si="12"/>
        <v>0</v>
      </c>
      <c r="AG63" s="223">
        <f>IFERROR(IF(AE63=1,①工事概要!$E$11,IF(AE63=2,①工事概要!$E$11,IF(WEEKDAY(Z63)=2,Z56,AG62))),"")</f>
        <v>43591</v>
      </c>
      <c r="AH63" s="224">
        <f t="shared" ref="AH63:BA63" si="76">IFERROR(IF(AG63+1&gt;$BB63,"",AG63+1),"")</f>
        <v>43592</v>
      </c>
      <c r="AI63" s="224">
        <f t="shared" si="76"/>
        <v>43593</v>
      </c>
      <c r="AJ63" s="224">
        <f t="shared" si="76"/>
        <v>43594</v>
      </c>
      <c r="AK63" s="224">
        <f t="shared" si="76"/>
        <v>43595</v>
      </c>
      <c r="AL63" s="224">
        <f t="shared" si="76"/>
        <v>43596</v>
      </c>
      <c r="AM63" s="224">
        <f t="shared" si="76"/>
        <v>43597</v>
      </c>
      <c r="AN63" s="224">
        <f t="shared" si="76"/>
        <v>43598</v>
      </c>
      <c r="AO63" s="224">
        <f t="shared" si="76"/>
        <v>43599</v>
      </c>
      <c r="AP63" s="224">
        <f t="shared" si="76"/>
        <v>43600</v>
      </c>
      <c r="AQ63" s="224">
        <f t="shared" si="76"/>
        <v>43601</v>
      </c>
      <c r="AR63" s="224">
        <f t="shared" si="76"/>
        <v>43602</v>
      </c>
      <c r="AS63" s="224">
        <f t="shared" si="76"/>
        <v>43603</v>
      </c>
      <c r="AT63" s="224">
        <f t="shared" si="76"/>
        <v>43604</v>
      </c>
      <c r="AU63" s="224">
        <f t="shared" si="76"/>
        <v>43605</v>
      </c>
      <c r="AV63" s="224">
        <f t="shared" si="76"/>
        <v>43606</v>
      </c>
      <c r="AW63" s="224">
        <f t="shared" si="76"/>
        <v>43607</v>
      </c>
      <c r="AX63" s="224">
        <f t="shared" si="76"/>
        <v>43608</v>
      </c>
      <c r="AY63" s="224">
        <f t="shared" si="76"/>
        <v>43609</v>
      </c>
      <c r="AZ63" s="224">
        <f t="shared" si="76"/>
        <v>43610</v>
      </c>
      <c r="BA63" s="224">
        <f t="shared" si="76"/>
        <v>43611</v>
      </c>
      <c r="BB63" s="225">
        <f>IFERROR(IF(IF(Z63=①工事概要!$E$12,①工事概要!$E$12,IF(WEEKDAY(Z63)=1,Z70,BB64))&gt;①工事概要!$E$12,①工事概要!$E$12,IF(Z63=①工事概要!$E$12,①工事概要!$E$12,IF(WEEKDAY(Z63)=1,Z70,BB64))),"")</f>
        <v>43611</v>
      </c>
      <c r="BE63" s="53"/>
      <c r="BF63" s="53"/>
      <c r="BG63" s="53" t="str">
        <f>IFERROR(VLOOKUP(B63,①工事概要!$C$11:$D$12,2,FALSE),"")</f>
        <v/>
      </c>
      <c r="BH63" s="53" t="str">
        <f>IFERROR(VLOOKUP(B63,①工事概要!$C$16:$D$21,2,FALSE),"")</f>
        <v/>
      </c>
      <c r="BI63" s="53" t="str">
        <f>IFERROR(VLOOKUP(B63,①工事概要!$C$22:$D$24,2,FALSE),"")</f>
        <v/>
      </c>
      <c r="BJ63" s="53" t="str">
        <f>IF(B63&gt;①工事概要!$C$26,"",IF(B63&gt;=①工事概要!$C$25,$BJ$13,""))</f>
        <v/>
      </c>
      <c r="BK63" s="53" t="str">
        <f>IF(B63&gt;①工事概要!$C$28,"",IF(B63&gt;=①工事概要!$C$27,$BK$13,""))</f>
        <v/>
      </c>
      <c r="BL63" s="53" t="str">
        <f>IF(B63&gt;①工事概要!$C$30,"",IF(B63&gt;=①工事概要!$C$29,$BL$13,""))</f>
        <v/>
      </c>
      <c r="BM63" s="53" t="str">
        <f>IF(B63&gt;①工事概要!$C$32,"",IF(B63&gt;=①工事概要!$C$31,$BM$13,""))</f>
        <v/>
      </c>
      <c r="BN63" s="53" t="str">
        <f>IF(B63&gt;①工事概要!$C$34,"",IF(B63&gt;=①工事概要!$C$33,$BN$13,""))</f>
        <v/>
      </c>
      <c r="BO63" s="53" t="str">
        <f>IF(B63&gt;①工事概要!$C$36,"",IF(B63&gt;=①工事概要!$C$35,$BO$13,""))</f>
        <v/>
      </c>
      <c r="BP63" s="53" t="str">
        <f>IF(B63&gt;①工事概要!$C$38,"",IF(B63&gt;=①工事概要!$C$37,$BP$13,""))</f>
        <v/>
      </c>
      <c r="BQ63" s="53" t="str">
        <f>IF(B63&gt;①工事概要!$C$40,"",IF(B63&gt;=①工事概要!$C$39,$BQ$13,""))</f>
        <v/>
      </c>
      <c r="BR63" s="53" t="str">
        <f>IF(B63&gt;①工事概要!$C$42,"",IF(B63&gt;=①工事概要!$C$41,$BR$13,""))</f>
        <v/>
      </c>
      <c r="BS63" s="53" t="str">
        <f>IF(B63&gt;①工事概要!$C$44,"",IF(B63&gt;=①工事概要!$C$43,$BS$13,""))</f>
        <v/>
      </c>
      <c r="BT63" s="53" t="str">
        <f>IF(B63&gt;①工事概要!$C$46,"",IF(B63&gt;=①工事概要!$C$45,$BT$13,""))</f>
        <v/>
      </c>
      <c r="BU63" s="53" t="str">
        <f>IF(B63&gt;①工事概要!$C$48,"",IF(B63&gt;=①工事概要!$C$47,$BU$13,""))</f>
        <v/>
      </c>
      <c r="BV63" s="53" t="str">
        <f>IF(B63&gt;①工事概要!$C$50,"",IF(B63&gt;=①工事概要!$C$49,$BV$13,""))</f>
        <v/>
      </c>
      <c r="BW63" s="53" t="str">
        <f>IF(B63&gt;①工事概要!$C$52,"",IF(B63&gt;=①工事概要!$C$51,$BW$13,""))</f>
        <v/>
      </c>
      <c r="BX63" s="53" t="str">
        <f>IF(B63&gt;①工事概要!$C$54,"",IF(B63&gt;=①工事概要!$C$53,$BX$13,""))</f>
        <v/>
      </c>
      <c r="BY63" s="53" t="str">
        <f>IF(B63&gt;①工事概要!$C$56,"",IF(B63&gt;=①工事概要!$C$55,$BY$13,""))</f>
        <v/>
      </c>
      <c r="BZ63" s="53" t="str">
        <f>IF(B63&gt;①工事概要!$C$58,"",IF(B63&gt;=①工事概要!$C$57,$BZ$13,""))</f>
        <v/>
      </c>
      <c r="CA63" s="53" t="str">
        <f>IF(B63&gt;①工事概要!$C$60,"",IF(B63&gt;=①工事概要!$C$59,$CA$13,""))</f>
        <v/>
      </c>
      <c r="CB63" s="53" t="str">
        <f>IF(B63&gt;①工事概要!$C$62,"",IF(B63&gt;=①工事概要!$C$61,$CB$13,""))</f>
        <v/>
      </c>
      <c r="CC63" s="53" t="str">
        <f>IF(B63&gt;①工事概要!$C$64,"",IF(B63&gt;=①工事概要!$C$63,$CC$13,""))</f>
        <v/>
      </c>
      <c r="CD63" s="53" t="str">
        <f>IF(B63&gt;①工事概要!$C$66,"",IF(B63&gt;=①工事概要!$C$65,$CD$13,""))</f>
        <v/>
      </c>
      <c r="CE63" s="50" t="str">
        <f t="shared" si="29"/>
        <v/>
      </c>
      <c r="CF63" s="50" t="str">
        <f t="shared" si="14"/>
        <v xml:space="preserve"> </v>
      </c>
    </row>
    <row r="64" spans="1:84" ht="39" customHeight="1" thickTop="1" thickBot="1" x14ac:dyDescent="0.2">
      <c r="A64" s="81" t="str">
        <f t="shared" si="0"/>
        <v>対象期間</v>
      </c>
      <c r="B64" s="180">
        <f>IFERROR(IF(B63=①工事概要!$E$12+IF(WEEKDAY(①工事概要!$E$12)=1,①工事概要!$E$12,(8-WEEKDAY(①工事概要!$E$12))),"-",IF(B63="-","-",B63+1)),"-")</f>
        <v>43605</v>
      </c>
      <c r="C64" s="89">
        <f t="shared" si="15"/>
        <v>2</v>
      </c>
      <c r="D64" s="199" t="str">
        <f t="shared" si="16"/>
        <v>〇</v>
      </c>
      <c r="E64" s="200" t="str">
        <f t="shared" si="17"/>
        <v xml:space="preserve"> </v>
      </c>
      <c r="F64" s="201" t="s">
        <v>60</v>
      </c>
      <c r="G64" s="202"/>
      <c r="H64" s="203"/>
      <c r="I64" s="204"/>
      <c r="J64" s="187" t="str">
        <f t="shared" si="18"/>
        <v/>
      </c>
      <c r="K64" s="190">
        <f t="shared" si="1"/>
        <v>50</v>
      </c>
      <c r="L64" s="190" t="str">
        <f t="shared" si="2"/>
        <v/>
      </c>
      <c r="M64" s="188" t="str">
        <f t="shared" si="19"/>
        <v/>
      </c>
      <c r="N64" s="87" t="str">
        <f t="shared" si="3"/>
        <v>週の始まり</v>
      </c>
      <c r="O64" s="108"/>
      <c r="P64" s="156" t="str">
        <f>IF(B64&lt;①工事概要!$E$11,"",IF(B64&gt;①工事概要!$E$12,"",IF(LEN(CE64)=0,"○","")))</f>
        <v>○</v>
      </c>
      <c r="Q64" s="162">
        <f t="shared" si="20"/>
        <v>0</v>
      </c>
      <c r="R64" s="93">
        <f t="shared" si="4"/>
        <v>50</v>
      </c>
      <c r="S64" s="156" t="str">
        <f t="shared" si="5"/>
        <v/>
      </c>
      <c r="T64" s="162">
        <f t="shared" si="6"/>
        <v>0</v>
      </c>
      <c r="U64" s="100">
        <f t="shared" si="21"/>
        <v>14</v>
      </c>
      <c r="V64" s="93">
        <f t="shared" si="7"/>
        <v>0</v>
      </c>
      <c r="W64" s="169">
        <f t="shared" si="22"/>
        <v>0</v>
      </c>
      <c r="X64" s="80" t="str">
        <f t="shared" si="23"/>
        <v/>
      </c>
      <c r="Y64" s="80" t="str">
        <f t="shared" si="24"/>
        <v/>
      </c>
      <c r="Z64" s="80">
        <f t="shared" si="8"/>
        <v>43605</v>
      </c>
      <c r="AA64" s="80" t="str">
        <f t="shared" si="9"/>
        <v/>
      </c>
      <c r="AB64" s="80" t="str">
        <f t="shared" si="10"/>
        <v>OK（振替済み）</v>
      </c>
      <c r="AC64" s="154">
        <f t="shared" si="11"/>
        <v>0</v>
      </c>
      <c r="AD64" s="154" t="str">
        <f t="shared" si="25"/>
        <v/>
      </c>
      <c r="AE64" s="106">
        <f t="shared" si="26"/>
        <v>8</v>
      </c>
      <c r="AF64" s="106">
        <f t="shared" si="12"/>
        <v>0</v>
      </c>
      <c r="AG64" s="216">
        <f>IFERROR(IF(AE64=1,①工事概要!$E$11,IF(AE64=2,①工事概要!$E$11,IF(WEEKDAY(Z64)=2,Z57,AG63))),"")</f>
        <v>43598</v>
      </c>
      <c r="AH64" s="221">
        <f t="shared" ref="AH64:BA64" si="77">IFERROR(IF(AG64+1&gt;$BB64,"",AG64+1),"")</f>
        <v>43599</v>
      </c>
      <c r="AI64" s="221">
        <f t="shared" si="77"/>
        <v>43600</v>
      </c>
      <c r="AJ64" s="221">
        <f t="shared" si="77"/>
        <v>43601</v>
      </c>
      <c r="AK64" s="221">
        <f t="shared" si="77"/>
        <v>43602</v>
      </c>
      <c r="AL64" s="221">
        <f t="shared" si="77"/>
        <v>43603</v>
      </c>
      <c r="AM64" s="221">
        <f t="shared" si="77"/>
        <v>43604</v>
      </c>
      <c r="AN64" s="221">
        <f t="shared" si="77"/>
        <v>43605</v>
      </c>
      <c r="AO64" s="221">
        <f t="shared" si="77"/>
        <v>43606</v>
      </c>
      <c r="AP64" s="221">
        <f t="shared" si="77"/>
        <v>43607</v>
      </c>
      <c r="AQ64" s="221">
        <f t="shared" si="77"/>
        <v>43608</v>
      </c>
      <c r="AR64" s="221">
        <f t="shared" si="77"/>
        <v>43609</v>
      </c>
      <c r="AS64" s="221">
        <f t="shared" si="77"/>
        <v>43610</v>
      </c>
      <c r="AT64" s="221">
        <f t="shared" si="77"/>
        <v>43611</v>
      </c>
      <c r="AU64" s="221">
        <f t="shared" si="77"/>
        <v>43612</v>
      </c>
      <c r="AV64" s="221">
        <f t="shared" si="77"/>
        <v>43613</v>
      </c>
      <c r="AW64" s="221">
        <f t="shared" si="77"/>
        <v>43614</v>
      </c>
      <c r="AX64" s="221">
        <f t="shared" si="77"/>
        <v>43615</v>
      </c>
      <c r="AY64" s="221">
        <f t="shared" si="77"/>
        <v>43616</v>
      </c>
      <c r="AZ64" s="221">
        <f t="shared" si="77"/>
        <v>43617</v>
      </c>
      <c r="BA64" s="221">
        <f t="shared" si="77"/>
        <v>43618</v>
      </c>
      <c r="BB64" s="217">
        <f>IFERROR(IF(IF(Z64=①工事概要!$E$12,①工事概要!$E$12,IF(WEEKDAY(Z64)=1,Z71,BB65))&gt;①工事概要!$E$12,①工事概要!$E$12,IF(Z64=①工事概要!$E$12,①工事概要!$E$12,IF(WEEKDAY(Z64)=1,Z71,BB65))),"")</f>
        <v>43618</v>
      </c>
      <c r="BE64" s="53"/>
      <c r="BF64" s="53"/>
      <c r="BG64" s="53" t="str">
        <f>IFERROR(VLOOKUP(B64,①工事概要!$C$11:$D$12,2,FALSE),"")</f>
        <v/>
      </c>
      <c r="BH64" s="53" t="str">
        <f>IFERROR(VLOOKUP(B64,①工事概要!$C$16:$D$21,2,FALSE),"")</f>
        <v/>
      </c>
      <c r="BI64" s="53" t="str">
        <f>IFERROR(VLOOKUP(B64,①工事概要!$C$22:$D$24,2,FALSE),"")</f>
        <v/>
      </c>
      <c r="BJ64" s="53" t="str">
        <f>IF(B64&gt;①工事概要!$C$26,"",IF(B64&gt;=①工事概要!$C$25,$BJ$13,""))</f>
        <v/>
      </c>
      <c r="BK64" s="53" t="str">
        <f>IF(B64&gt;①工事概要!$C$28,"",IF(B64&gt;=①工事概要!$C$27,$BK$13,""))</f>
        <v/>
      </c>
      <c r="BL64" s="53" t="str">
        <f>IF(B64&gt;①工事概要!$C$30,"",IF(B64&gt;=①工事概要!$C$29,$BL$13,""))</f>
        <v/>
      </c>
      <c r="BM64" s="53" t="str">
        <f>IF(B64&gt;①工事概要!$C$32,"",IF(B64&gt;=①工事概要!$C$31,$BM$13,""))</f>
        <v/>
      </c>
      <c r="BN64" s="53" t="str">
        <f>IF(B64&gt;①工事概要!$C$34,"",IF(B64&gt;=①工事概要!$C$33,$BN$13,""))</f>
        <v/>
      </c>
      <c r="BO64" s="53" t="str">
        <f>IF(B64&gt;①工事概要!$C$36,"",IF(B64&gt;=①工事概要!$C$35,$BO$13,""))</f>
        <v/>
      </c>
      <c r="BP64" s="53" t="str">
        <f>IF(B64&gt;①工事概要!$C$38,"",IF(B64&gt;=①工事概要!$C$37,$BP$13,""))</f>
        <v/>
      </c>
      <c r="BQ64" s="53" t="str">
        <f>IF(B64&gt;①工事概要!$C$40,"",IF(B64&gt;=①工事概要!$C$39,$BQ$13,""))</f>
        <v/>
      </c>
      <c r="BR64" s="53" t="str">
        <f>IF(B64&gt;①工事概要!$C$42,"",IF(B64&gt;=①工事概要!$C$41,$BR$13,""))</f>
        <v/>
      </c>
      <c r="BS64" s="53" t="str">
        <f>IF(B64&gt;①工事概要!$C$44,"",IF(B64&gt;=①工事概要!$C$43,$BS$13,""))</f>
        <v/>
      </c>
      <c r="BT64" s="53" t="str">
        <f>IF(B64&gt;①工事概要!$C$46,"",IF(B64&gt;=①工事概要!$C$45,$BT$13,""))</f>
        <v/>
      </c>
      <c r="BU64" s="53" t="str">
        <f>IF(B64&gt;①工事概要!$C$48,"",IF(B64&gt;=①工事概要!$C$47,$BU$13,""))</f>
        <v/>
      </c>
      <c r="BV64" s="53" t="str">
        <f>IF(B64&gt;①工事概要!$C$50,"",IF(B64&gt;=①工事概要!$C$49,$BV$13,""))</f>
        <v/>
      </c>
      <c r="BW64" s="53" t="str">
        <f>IF(B64&gt;①工事概要!$C$52,"",IF(B64&gt;=①工事概要!$C$51,$BW$13,""))</f>
        <v/>
      </c>
      <c r="BX64" s="53" t="str">
        <f>IF(B64&gt;①工事概要!$C$54,"",IF(B64&gt;=①工事概要!$C$53,$BX$13,""))</f>
        <v/>
      </c>
      <c r="BY64" s="53" t="str">
        <f>IF(B64&gt;①工事概要!$C$56,"",IF(B64&gt;=①工事概要!$C$55,$BY$13,""))</f>
        <v/>
      </c>
      <c r="BZ64" s="53" t="str">
        <f>IF(B64&gt;①工事概要!$C$58,"",IF(B64&gt;=①工事概要!$C$57,$BZ$13,""))</f>
        <v/>
      </c>
      <c r="CA64" s="53" t="str">
        <f>IF(B64&gt;①工事概要!$C$60,"",IF(B64&gt;=①工事概要!$C$59,$CA$13,""))</f>
        <v/>
      </c>
      <c r="CB64" s="53" t="str">
        <f>IF(B64&gt;①工事概要!$C$62,"",IF(B64&gt;=①工事概要!$C$61,$CB$13,""))</f>
        <v/>
      </c>
      <c r="CC64" s="53" t="str">
        <f>IF(B64&gt;①工事概要!$C$64,"",IF(B64&gt;=①工事概要!$C$63,$CC$13,""))</f>
        <v/>
      </c>
      <c r="CD64" s="53" t="str">
        <f>IF(B64&gt;①工事概要!$C$66,"",IF(B64&gt;=①工事概要!$C$65,$CD$13,""))</f>
        <v/>
      </c>
      <c r="CE64" s="50" t="str">
        <f t="shared" si="29"/>
        <v/>
      </c>
      <c r="CF64" s="50" t="str">
        <f t="shared" si="14"/>
        <v xml:space="preserve"> </v>
      </c>
    </row>
    <row r="65" spans="1:84" ht="39" customHeight="1" thickTop="1" thickBot="1" x14ac:dyDescent="0.2">
      <c r="A65" s="81" t="str">
        <f t="shared" si="0"/>
        <v>対象期間</v>
      </c>
      <c r="B65" s="180">
        <f>IFERROR(IF(B64=①工事概要!$E$12+IF(WEEKDAY(①工事概要!$E$12)=1,①工事概要!$E$12,(8-WEEKDAY(①工事概要!$E$12))),"-",IF(B64="-","-",B64+1)),"-")</f>
        <v>43606</v>
      </c>
      <c r="C65" s="89">
        <f t="shared" si="15"/>
        <v>3</v>
      </c>
      <c r="D65" s="199" t="str">
        <f t="shared" si="16"/>
        <v>〇</v>
      </c>
      <c r="E65" s="200" t="str">
        <f t="shared" si="17"/>
        <v xml:space="preserve"> </v>
      </c>
      <c r="F65" s="201" t="s">
        <v>60</v>
      </c>
      <c r="G65" s="202"/>
      <c r="H65" s="203"/>
      <c r="I65" s="204"/>
      <c r="J65" s="187" t="str">
        <f t="shared" si="18"/>
        <v/>
      </c>
      <c r="K65" s="190">
        <f t="shared" si="1"/>
        <v>51</v>
      </c>
      <c r="L65" s="190" t="str">
        <f t="shared" si="2"/>
        <v/>
      </c>
      <c r="M65" s="188" t="str">
        <f t="shared" si="19"/>
        <v/>
      </c>
      <c r="N65" s="87" t="str">
        <f t="shared" si="3"/>
        <v>↓</v>
      </c>
      <c r="O65" s="108"/>
      <c r="P65" s="156" t="str">
        <f>IF(B65&lt;①工事概要!$E$11,"",IF(B65&gt;①工事概要!$E$12,"",IF(LEN(CE65)=0,"○","")))</f>
        <v>○</v>
      </c>
      <c r="Q65" s="162">
        <f t="shared" si="20"/>
        <v>0</v>
      </c>
      <c r="R65" s="93">
        <f t="shared" si="4"/>
        <v>51</v>
      </c>
      <c r="S65" s="156" t="str">
        <f t="shared" si="5"/>
        <v/>
      </c>
      <c r="T65" s="162">
        <f t="shared" si="6"/>
        <v>0</v>
      </c>
      <c r="U65" s="100">
        <f t="shared" si="21"/>
        <v>14</v>
      </c>
      <c r="V65" s="93">
        <f t="shared" si="7"/>
        <v>0</v>
      </c>
      <c r="W65" s="169">
        <f t="shared" si="22"/>
        <v>0</v>
      </c>
      <c r="X65" s="80" t="str">
        <f t="shared" si="23"/>
        <v/>
      </c>
      <c r="Y65" s="80" t="str">
        <f t="shared" si="24"/>
        <v/>
      </c>
      <c r="Z65" s="80">
        <f t="shared" si="8"/>
        <v>43606</v>
      </c>
      <c r="AA65" s="80" t="str">
        <f t="shared" si="9"/>
        <v/>
      </c>
      <c r="AB65" s="80" t="str">
        <f t="shared" si="10"/>
        <v>OK（振替済み）</v>
      </c>
      <c r="AC65" s="154">
        <f t="shared" si="11"/>
        <v>0</v>
      </c>
      <c r="AD65" s="154" t="str">
        <f t="shared" si="25"/>
        <v/>
      </c>
      <c r="AE65" s="106">
        <f t="shared" si="26"/>
        <v>8</v>
      </c>
      <c r="AF65" s="106">
        <f t="shared" si="12"/>
        <v>0</v>
      </c>
      <c r="AG65" s="218">
        <f>IFERROR(IF(AE65=1,①工事概要!$E$11,IF(AE65=2,①工事概要!$E$11,IF(WEEKDAY(Z65)=2,Z58,AG64))),"")</f>
        <v>43598</v>
      </c>
      <c r="AH65" s="222">
        <f t="shared" ref="AH65:BA65" si="78">IFERROR(IF(AG65+1&gt;$BB65,"",AG65+1),"")</f>
        <v>43599</v>
      </c>
      <c r="AI65" s="222">
        <f t="shared" si="78"/>
        <v>43600</v>
      </c>
      <c r="AJ65" s="222">
        <f t="shared" si="78"/>
        <v>43601</v>
      </c>
      <c r="AK65" s="222">
        <f t="shared" si="78"/>
        <v>43602</v>
      </c>
      <c r="AL65" s="222">
        <f t="shared" si="78"/>
        <v>43603</v>
      </c>
      <c r="AM65" s="222">
        <f t="shared" si="78"/>
        <v>43604</v>
      </c>
      <c r="AN65" s="222">
        <f t="shared" si="78"/>
        <v>43605</v>
      </c>
      <c r="AO65" s="222">
        <f t="shared" si="78"/>
        <v>43606</v>
      </c>
      <c r="AP65" s="222">
        <f t="shared" si="78"/>
        <v>43607</v>
      </c>
      <c r="AQ65" s="222">
        <f t="shared" si="78"/>
        <v>43608</v>
      </c>
      <c r="AR65" s="222">
        <f t="shared" si="78"/>
        <v>43609</v>
      </c>
      <c r="AS65" s="222">
        <f t="shared" si="78"/>
        <v>43610</v>
      </c>
      <c r="AT65" s="222">
        <f t="shared" si="78"/>
        <v>43611</v>
      </c>
      <c r="AU65" s="222">
        <f t="shared" si="78"/>
        <v>43612</v>
      </c>
      <c r="AV65" s="222">
        <f t="shared" si="78"/>
        <v>43613</v>
      </c>
      <c r="AW65" s="222">
        <f t="shared" si="78"/>
        <v>43614</v>
      </c>
      <c r="AX65" s="222">
        <f t="shared" si="78"/>
        <v>43615</v>
      </c>
      <c r="AY65" s="222">
        <f t="shared" si="78"/>
        <v>43616</v>
      </c>
      <c r="AZ65" s="222">
        <f t="shared" si="78"/>
        <v>43617</v>
      </c>
      <c r="BA65" s="222">
        <f t="shared" si="78"/>
        <v>43618</v>
      </c>
      <c r="BB65" s="219">
        <f>IFERROR(IF(IF(Z65=①工事概要!$E$12,①工事概要!$E$12,IF(WEEKDAY(Z65)=1,Z72,BB66))&gt;①工事概要!$E$12,①工事概要!$E$12,IF(Z65=①工事概要!$E$12,①工事概要!$E$12,IF(WEEKDAY(Z65)=1,Z72,BB66))),"")</f>
        <v>43618</v>
      </c>
      <c r="BE65" s="53"/>
      <c r="BF65" s="53"/>
      <c r="BG65" s="53" t="str">
        <f>IFERROR(VLOOKUP(B65,①工事概要!$C$11:$D$12,2,FALSE),"")</f>
        <v/>
      </c>
      <c r="BH65" s="53" t="str">
        <f>IFERROR(VLOOKUP(B65,①工事概要!$C$16:$D$21,2,FALSE),"")</f>
        <v/>
      </c>
      <c r="BI65" s="53" t="str">
        <f>IFERROR(VLOOKUP(B65,①工事概要!$C$22:$D$24,2,FALSE),"")</f>
        <v/>
      </c>
      <c r="BJ65" s="53" t="str">
        <f>IF(B65&gt;①工事概要!$C$26,"",IF(B65&gt;=①工事概要!$C$25,$BJ$13,""))</f>
        <v/>
      </c>
      <c r="BK65" s="53" t="str">
        <f>IF(B65&gt;①工事概要!$C$28,"",IF(B65&gt;=①工事概要!$C$27,$BK$13,""))</f>
        <v/>
      </c>
      <c r="BL65" s="53" t="str">
        <f>IF(B65&gt;①工事概要!$C$30,"",IF(B65&gt;=①工事概要!$C$29,$BL$13,""))</f>
        <v/>
      </c>
      <c r="BM65" s="53" t="str">
        <f>IF(B65&gt;①工事概要!$C$32,"",IF(B65&gt;=①工事概要!$C$31,$BM$13,""))</f>
        <v/>
      </c>
      <c r="BN65" s="53" t="str">
        <f>IF(B65&gt;①工事概要!$C$34,"",IF(B65&gt;=①工事概要!$C$33,$BN$13,""))</f>
        <v/>
      </c>
      <c r="BO65" s="53" t="str">
        <f>IF(B65&gt;①工事概要!$C$36,"",IF(B65&gt;=①工事概要!$C$35,$BO$13,""))</f>
        <v/>
      </c>
      <c r="BP65" s="53" t="str">
        <f>IF(B65&gt;①工事概要!$C$38,"",IF(B65&gt;=①工事概要!$C$37,$BP$13,""))</f>
        <v/>
      </c>
      <c r="BQ65" s="53" t="str">
        <f>IF(B65&gt;①工事概要!$C$40,"",IF(B65&gt;=①工事概要!$C$39,$BQ$13,""))</f>
        <v/>
      </c>
      <c r="BR65" s="53" t="str">
        <f>IF(B65&gt;①工事概要!$C$42,"",IF(B65&gt;=①工事概要!$C$41,$BR$13,""))</f>
        <v/>
      </c>
      <c r="BS65" s="53" t="str">
        <f>IF(B65&gt;①工事概要!$C$44,"",IF(B65&gt;=①工事概要!$C$43,$BS$13,""))</f>
        <v/>
      </c>
      <c r="BT65" s="53" t="str">
        <f>IF(B65&gt;①工事概要!$C$46,"",IF(B65&gt;=①工事概要!$C$45,$BT$13,""))</f>
        <v/>
      </c>
      <c r="BU65" s="53" t="str">
        <f>IF(B65&gt;①工事概要!$C$48,"",IF(B65&gt;=①工事概要!$C$47,$BU$13,""))</f>
        <v/>
      </c>
      <c r="BV65" s="53" t="str">
        <f>IF(B65&gt;①工事概要!$C$50,"",IF(B65&gt;=①工事概要!$C$49,$BV$13,""))</f>
        <v/>
      </c>
      <c r="BW65" s="53" t="str">
        <f>IF(B65&gt;①工事概要!$C$52,"",IF(B65&gt;=①工事概要!$C$51,$BW$13,""))</f>
        <v/>
      </c>
      <c r="BX65" s="53" t="str">
        <f>IF(B65&gt;①工事概要!$C$54,"",IF(B65&gt;=①工事概要!$C$53,$BX$13,""))</f>
        <v/>
      </c>
      <c r="BY65" s="53" t="str">
        <f>IF(B65&gt;①工事概要!$C$56,"",IF(B65&gt;=①工事概要!$C$55,$BY$13,""))</f>
        <v/>
      </c>
      <c r="BZ65" s="53" t="str">
        <f>IF(B65&gt;①工事概要!$C$58,"",IF(B65&gt;=①工事概要!$C$57,$BZ$13,""))</f>
        <v/>
      </c>
      <c r="CA65" s="53" t="str">
        <f>IF(B65&gt;①工事概要!$C$60,"",IF(B65&gt;=①工事概要!$C$59,$CA$13,""))</f>
        <v/>
      </c>
      <c r="CB65" s="53" t="str">
        <f>IF(B65&gt;①工事概要!$C$62,"",IF(B65&gt;=①工事概要!$C$61,$CB$13,""))</f>
        <v/>
      </c>
      <c r="CC65" s="53" t="str">
        <f>IF(B65&gt;①工事概要!$C$64,"",IF(B65&gt;=①工事概要!$C$63,$CC$13,""))</f>
        <v/>
      </c>
      <c r="CD65" s="53" t="str">
        <f>IF(B65&gt;①工事概要!$C$66,"",IF(B65&gt;=①工事概要!$C$65,$CD$13,""))</f>
        <v/>
      </c>
      <c r="CE65" s="50" t="str">
        <f t="shared" si="29"/>
        <v/>
      </c>
      <c r="CF65" s="50" t="str">
        <f t="shared" si="14"/>
        <v xml:space="preserve"> </v>
      </c>
    </row>
    <row r="66" spans="1:84" ht="39" customHeight="1" thickTop="1" thickBot="1" x14ac:dyDescent="0.2">
      <c r="A66" s="81" t="str">
        <f t="shared" si="0"/>
        <v>対象期間</v>
      </c>
      <c r="B66" s="180">
        <f>IFERROR(IF(B65=①工事概要!$E$12+IF(WEEKDAY(①工事概要!$E$12)=1,①工事概要!$E$12,(8-WEEKDAY(①工事概要!$E$12))),"-",IF(B65="-","-",B65+1)),"-")</f>
        <v>43607</v>
      </c>
      <c r="C66" s="89">
        <f t="shared" si="15"/>
        <v>4</v>
      </c>
      <c r="D66" s="199" t="str">
        <f t="shared" si="16"/>
        <v>〇</v>
      </c>
      <c r="E66" s="200" t="str">
        <f t="shared" si="17"/>
        <v xml:space="preserve"> </v>
      </c>
      <c r="F66" s="201" t="s">
        <v>60</v>
      </c>
      <c r="G66" s="202"/>
      <c r="H66" s="203"/>
      <c r="I66" s="204"/>
      <c r="J66" s="187" t="str">
        <f t="shared" si="18"/>
        <v/>
      </c>
      <c r="K66" s="190">
        <f t="shared" si="1"/>
        <v>52</v>
      </c>
      <c r="L66" s="190" t="str">
        <f t="shared" si="2"/>
        <v/>
      </c>
      <c r="M66" s="188" t="str">
        <f t="shared" si="19"/>
        <v/>
      </c>
      <c r="N66" s="87" t="str">
        <f t="shared" si="3"/>
        <v>↓</v>
      </c>
      <c r="O66" s="108"/>
      <c r="P66" s="156" t="str">
        <f>IF(B66&lt;①工事概要!$E$11,"",IF(B66&gt;①工事概要!$E$12,"",IF(LEN(CE66)=0,"○","")))</f>
        <v>○</v>
      </c>
      <c r="Q66" s="162">
        <f t="shared" si="20"/>
        <v>0</v>
      </c>
      <c r="R66" s="93">
        <f t="shared" si="4"/>
        <v>52</v>
      </c>
      <c r="S66" s="156" t="str">
        <f t="shared" si="5"/>
        <v/>
      </c>
      <c r="T66" s="162">
        <f t="shared" si="6"/>
        <v>0</v>
      </c>
      <c r="U66" s="100">
        <f t="shared" si="21"/>
        <v>14</v>
      </c>
      <c r="V66" s="93">
        <f t="shared" si="7"/>
        <v>0</v>
      </c>
      <c r="W66" s="169">
        <f t="shared" si="22"/>
        <v>0</v>
      </c>
      <c r="X66" s="80" t="str">
        <f t="shared" si="23"/>
        <v/>
      </c>
      <c r="Y66" s="80" t="str">
        <f t="shared" si="24"/>
        <v/>
      </c>
      <c r="Z66" s="80">
        <f t="shared" si="8"/>
        <v>43607</v>
      </c>
      <c r="AA66" s="80" t="str">
        <f t="shared" si="9"/>
        <v/>
      </c>
      <c r="AB66" s="80" t="str">
        <f t="shared" si="10"/>
        <v>OK（振替済み）</v>
      </c>
      <c r="AC66" s="154">
        <f t="shared" si="11"/>
        <v>0</v>
      </c>
      <c r="AD66" s="154" t="str">
        <f t="shared" si="25"/>
        <v/>
      </c>
      <c r="AE66" s="106">
        <f t="shared" si="26"/>
        <v>8</v>
      </c>
      <c r="AF66" s="106">
        <f t="shared" si="12"/>
        <v>0</v>
      </c>
      <c r="AG66" s="218">
        <f>IFERROR(IF(AE66=1,①工事概要!$E$11,IF(AE66=2,①工事概要!$E$11,IF(WEEKDAY(Z66)=2,Z59,AG65))),"")</f>
        <v>43598</v>
      </c>
      <c r="AH66" s="222">
        <f t="shared" ref="AH66:BA66" si="79">IFERROR(IF(AG66+1&gt;$BB66,"",AG66+1),"")</f>
        <v>43599</v>
      </c>
      <c r="AI66" s="222">
        <f t="shared" si="79"/>
        <v>43600</v>
      </c>
      <c r="AJ66" s="222">
        <f t="shared" si="79"/>
        <v>43601</v>
      </c>
      <c r="AK66" s="222">
        <f t="shared" si="79"/>
        <v>43602</v>
      </c>
      <c r="AL66" s="222">
        <f t="shared" si="79"/>
        <v>43603</v>
      </c>
      <c r="AM66" s="222">
        <f t="shared" si="79"/>
        <v>43604</v>
      </c>
      <c r="AN66" s="222">
        <f t="shared" si="79"/>
        <v>43605</v>
      </c>
      <c r="AO66" s="222">
        <f t="shared" si="79"/>
        <v>43606</v>
      </c>
      <c r="AP66" s="222">
        <f t="shared" si="79"/>
        <v>43607</v>
      </c>
      <c r="AQ66" s="222">
        <f t="shared" si="79"/>
        <v>43608</v>
      </c>
      <c r="AR66" s="222">
        <f t="shared" si="79"/>
        <v>43609</v>
      </c>
      <c r="AS66" s="222">
        <f t="shared" si="79"/>
        <v>43610</v>
      </c>
      <c r="AT66" s="222">
        <f t="shared" si="79"/>
        <v>43611</v>
      </c>
      <c r="AU66" s="222">
        <f t="shared" si="79"/>
        <v>43612</v>
      </c>
      <c r="AV66" s="222">
        <f t="shared" si="79"/>
        <v>43613</v>
      </c>
      <c r="AW66" s="222">
        <f t="shared" si="79"/>
        <v>43614</v>
      </c>
      <c r="AX66" s="222">
        <f t="shared" si="79"/>
        <v>43615</v>
      </c>
      <c r="AY66" s="222">
        <f t="shared" si="79"/>
        <v>43616</v>
      </c>
      <c r="AZ66" s="222">
        <f t="shared" si="79"/>
        <v>43617</v>
      </c>
      <c r="BA66" s="222">
        <f t="shared" si="79"/>
        <v>43618</v>
      </c>
      <c r="BB66" s="219">
        <f>IFERROR(IF(IF(Z66=①工事概要!$E$12,①工事概要!$E$12,IF(WEEKDAY(Z66)=1,Z73,BB67))&gt;①工事概要!$E$12,①工事概要!$E$12,IF(Z66=①工事概要!$E$12,①工事概要!$E$12,IF(WEEKDAY(Z66)=1,Z73,BB67))),"")</f>
        <v>43618</v>
      </c>
      <c r="BE66" s="53"/>
      <c r="BF66" s="53"/>
      <c r="BG66" s="53" t="str">
        <f>IFERROR(VLOOKUP(B66,①工事概要!$C$11:$D$12,2,FALSE),"")</f>
        <v/>
      </c>
      <c r="BH66" s="53" t="str">
        <f>IFERROR(VLOOKUP(B66,①工事概要!$C$16:$D$21,2,FALSE),"")</f>
        <v/>
      </c>
      <c r="BI66" s="53" t="str">
        <f>IFERROR(VLOOKUP(B66,①工事概要!$C$22:$D$24,2,FALSE),"")</f>
        <v/>
      </c>
      <c r="BJ66" s="53" t="str">
        <f>IF(B66&gt;①工事概要!$C$26,"",IF(B66&gt;=①工事概要!$C$25,$BJ$13,""))</f>
        <v/>
      </c>
      <c r="BK66" s="53" t="str">
        <f>IF(B66&gt;①工事概要!$C$28,"",IF(B66&gt;=①工事概要!$C$27,$BK$13,""))</f>
        <v/>
      </c>
      <c r="BL66" s="53" t="str">
        <f>IF(B66&gt;①工事概要!$C$30,"",IF(B66&gt;=①工事概要!$C$29,$BL$13,""))</f>
        <v/>
      </c>
      <c r="BM66" s="53" t="str">
        <f>IF(B66&gt;①工事概要!$C$32,"",IF(B66&gt;=①工事概要!$C$31,$BM$13,""))</f>
        <v/>
      </c>
      <c r="BN66" s="53" t="str">
        <f>IF(B66&gt;①工事概要!$C$34,"",IF(B66&gt;=①工事概要!$C$33,$BN$13,""))</f>
        <v/>
      </c>
      <c r="BO66" s="53" t="str">
        <f>IF(B66&gt;①工事概要!$C$36,"",IF(B66&gt;=①工事概要!$C$35,$BO$13,""))</f>
        <v/>
      </c>
      <c r="BP66" s="53" t="str">
        <f>IF(B66&gt;①工事概要!$C$38,"",IF(B66&gt;=①工事概要!$C$37,$BP$13,""))</f>
        <v/>
      </c>
      <c r="BQ66" s="53" t="str">
        <f>IF(B66&gt;①工事概要!$C$40,"",IF(B66&gt;=①工事概要!$C$39,$BQ$13,""))</f>
        <v/>
      </c>
      <c r="BR66" s="53" t="str">
        <f>IF(B66&gt;①工事概要!$C$42,"",IF(B66&gt;=①工事概要!$C$41,$BR$13,""))</f>
        <v/>
      </c>
      <c r="BS66" s="53" t="str">
        <f>IF(B66&gt;①工事概要!$C$44,"",IF(B66&gt;=①工事概要!$C$43,$BS$13,""))</f>
        <v/>
      </c>
      <c r="BT66" s="53" t="str">
        <f>IF(B66&gt;①工事概要!$C$46,"",IF(B66&gt;=①工事概要!$C$45,$BT$13,""))</f>
        <v/>
      </c>
      <c r="BU66" s="53" t="str">
        <f>IF(B66&gt;①工事概要!$C$48,"",IF(B66&gt;=①工事概要!$C$47,$BU$13,""))</f>
        <v/>
      </c>
      <c r="BV66" s="53" t="str">
        <f>IF(B66&gt;①工事概要!$C$50,"",IF(B66&gt;=①工事概要!$C$49,$BV$13,""))</f>
        <v/>
      </c>
      <c r="BW66" s="53" t="str">
        <f>IF(B66&gt;①工事概要!$C$52,"",IF(B66&gt;=①工事概要!$C$51,$BW$13,""))</f>
        <v/>
      </c>
      <c r="BX66" s="53" t="str">
        <f>IF(B66&gt;①工事概要!$C$54,"",IF(B66&gt;=①工事概要!$C$53,$BX$13,""))</f>
        <v/>
      </c>
      <c r="BY66" s="53" t="str">
        <f>IF(B66&gt;①工事概要!$C$56,"",IF(B66&gt;=①工事概要!$C$55,$BY$13,""))</f>
        <v/>
      </c>
      <c r="BZ66" s="53" t="str">
        <f>IF(B66&gt;①工事概要!$C$58,"",IF(B66&gt;=①工事概要!$C$57,$BZ$13,""))</f>
        <v/>
      </c>
      <c r="CA66" s="53" t="str">
        <f>IF(B66&gt;①工事概要!$C$60,"",IF(B66&gt;=①工事概要!$C$59,$CA$13,""))</f>
        <v/>
      </c>
      <c r="CB66" s="53" t="str">
        <f>IF(B66&gt;①工事概要!$C$62,"",IF(B66&gt;=①工事概要!$C$61,$CB$13,""))</f>
        <v/>
      </c>
      <c r="CC66" s="53" t="str">
        <f>IF(B66&gt;①工事概要!$C$64,"",IF(B66&gt;=①工事概要!$C$63,$CC$13,""))</f>
        <v/>
      </c>
      <c r="CD66" s="53" t="str">
        <f>IF(B66&gt;①工事概要!$C$66,"",IF(B66&gt;=①工事概要!$C$65,$CD$13,""))</f>
        <v/>
      </c>
      <c r="CE66" s="50" t="str">
        <f t="shared" si="29"/>
        <v/>
      </c>
      <c r="CF66" s="50" t="str">
        <f t="shared" si="14"/>
        <v xml:space="preserve"> </v>
      </c>
    </row>
    <row r="67" spans="1:84" ht="39" customHeight="1" thickTop="1" thickBot="1" x14ac:dyDescent="0.2">
      <c r="A67" s="81" t="str">
        <f t="shared" si="0"/>
        <v>対象期間</v>
      </c>
      <c r="B67" s="180">
        <f>IFERROR(IF(B66=①工事概要!$E$12+IF(WEEKDAY(①工事概要!$E$12)=1,①工事概要!$E$12,(8-WEEKDAY(①工事概要!$E$12))),"-",IF(B66="-","-",B66+1)),"-")</f>
        <v>43608</v>
      </c>
      <c r="C67" s="89">
        <f t="shared" si="15"/>
        <v>5</v>
      </c>
      <c r="D67" s="199" t="str">
        <f t="shared" si="16"/>
        <v>〇</v>
      </c>
      <c r="E67" s="200" t="str">
        <f t="shared" si="17"/>
        <v xml:space="preserve"> </v>
      </c>
      <c r="F67" s="201" t="s">
        <v>60</v>
      </c>
      <c r="G67" s="202"/>
      <c r="H67" s="203"/>
      <c r="I67" s="204"/>
      <c r="J67" s="187" t="str">
        <f t="shared" si="18"/>
        <v/>
      </c>
      <c r="K67" s="190">
        <f t="shared" si="1"/>
        <v>53</v>
      </c>
      <c r="L67" s="190" t="str">
        <f t="shared" si="2"/>
        <v/>
      </c>
      <c r="M67" s="188" t="str">
        <f t="shared" si="19"/>
        <v/>
      </c>
      <c r="N67" s="87" t="str">
        <f t="shared" si="3"/>
        <v>↓</v>
      </c>
      <c r="O67" s="108"/>
      <c r="P67" s="156" t="str">
        <f>IF(B67&lt;①工事概要!$E$11,"",IF(B67&gt;①工事概要!$E$12,"",IF(LEN(CE67)=0,"○","")))</f>
        <v>○</v>
      </c>
      <c r="Q67" s="162">
        <f t="shared" si="20"/>
        <v>0</v>
      </c>
      <c r="R67" s="93">
        <f t="shared" si="4"/>
        <v>53</v>
      </c>
      <c r="S67" s="156" t="str">
        <f t="shared" si="5"/>
        <v/>
      </c>
      <c r="T67" s="162">
        <f t="shared" si="6"/>
        <v>0</v>
      </c>
      <c r="U67" s="100">
        <f t="shared" si="21"/>
        <v>14</v>
      </c>
      <c r="V67" s="93">
        <f t="shared" si="7"/>
        <v>0</v>
      </c>
      <c r="W67" s="169">
        <f t="shared" si="22"/>
        <v>0</v>
      </c>
      <c r="X67" s="80" t="str">
        <f t="shared" si="23"/>
        <v/>
      </c>
      <c r="Y67" s="80" t="str">
        <f t="shared" si="24"/>
        <v/>
      </c>
      <c r="Z67" s="80">
        <f t="shared" si="8"/>
        <v>43608</v>
      </c>
      <c r="AA67" s="80" t="str">
        <f t="shared" si="9"/>
        <v/>
      </c>
      <c r="AB67" s="80" t="str">
        <f t="shared" si="10"/>
        <v>OK（振替済み）</v>
      </c>
      <c r="AC67" s="154">
        <f t="shared" si="11"/>
        <v>0</v>
      </c>
      <c r="AD67" s="154" t="str">
        <f t="shared" si="25"/>
        <v/>
      </c>
      <c r="AE67" s="106">
        <f t="shared" si="26"/>
        <v>8</v>
      </c>
      <c r="AF67" s="106">
        <f t="shared" si="12"/>
        <v>0</v>
      </c>
      <c r="AG67" s="218">
        <f>IFERROR(IF(AE67=1,①工事概要!$E$11,IF(AE67=2,①工事概要!$E$11,IF(WEEKDAY(Z67)=2,Z60,AG66))),"")</f>
        <v>43598</v>
      </c>
      <c r="AH67" s="222">
        <f t="shared" ref="AH67:BA67" si="80">IFERROR(IF(AG67+1&gt;$BB67,"",AG67+1),"")</f>
        <v>43599</v>
      </c>
      <c r="AI67" s="222">
        <f t="shared" si="80"/>
        <v>43600</v>
      </c>
      <c r="AJ67" s="222">
        <f t="shared" si="80"/>
        <v>43601</v>
      </c>
      <c r="AK67" s="222">
        <f t="shared" si="80"/>
        <v>43602</v>
      </c>
      <c r="AL67" s="222">
        <f t="shared" si="80"/>
        <v>43603</v>
      </c>
      <c r="AM67" s="222">
        <f t="shared" si="80"/>
        <v>43604</v>
      </c>
      <c r="AN67" s="222">
        <f t="shared" si="80"/>
        <v>43605</v>
      </c>
      <c r="AO67" s="222">
        <f t="shared" si="80"/>
        <v>43606</v>
      </c>
      <c r="AP67" s="222">
        <f t="shared" si="80"/>
        <v>43607</v>
      </c>
      <c r="AQ67" s="222">
        <f t="shared" si="80"/>
        <v>43608</v>
      </c>
      <c r="AR67" s="222">
        <f t="shared" si="80"/>
        <v>43609</v>
      </c>
      <c r="AS67" s="222">
        <f t="shared" si="80"/>
        <v>43610</v>
      </c>
      <c r="AT67" s="222">
        <f t="shared" si="80"/>
        <v>43611</v>
      </c>
      <c r="AU67" s="222">
        <f t="shared" si="80"/>
        <v>43612</v>
      </c>
      <c r="AV67" s="222">
        <f t="shared" si="80"/>
        <v>43613</v>
      </c>
      <c r="AW67" s="222">
        <f t="shared" si="80"/>
        <v>43614</v>
      </c>
      <c r="AX67" s="222">
        <f t="shared" si="80"/>
        <v>43615</v>
      </c>
      <c r="AY67" s="222">
        <f t="shared" si="80"/>
        <v>43616</v>
      </c>
      <c r="AZ67" s="222">
        <f t="shared" si="80"/>
        <v>43617</v>
      </c>
      <c r="BA67" s="222">
        <f t="shared" si="80"/>
        <v>43618</v>
      </c>
      <c r="BB67" s="219">
        <f>IFERROR(IF(IF(Z67=①工事概要!$E$12,①工事概要!$E$12,IF(WEEKDAY(Z67)=1,Z74,BB68))&gt;①工事概要!$E$12,①工事概要!$E$12,IF(Z67=①工事概要!$E$12,①工事概要!$E$12,IF(WEEKDAY(Z67)=1,Z74,BB68))),"")</f>
        <v>43618</v>
      </c>
      <c r="BE67" s="53"/>
      <c r="BF67" s="53"/>
      <c r="BG67" s="53" t="str">
        <f>IFERROR(VLOOKUP(B67,①工事概要!$C$11:$D$12,2,FALSE),"")</f>
        <v/>
      </c>
      <c r="BH67" s="53" t="str">
        <f>IFERROR(VLOOKUP(B67,①工事概要!$C$16:$D$21,2,FALSE),"")</f>
        <v/>
      </c>
      <c r="BI67" s="53" t="str">
        <f>IFERROR(VLOOKUP(B67,①工事概要!$C$22:$D$24,2,FALSE),"")</f>
        <v/>
      </c>
      <c r="BJ67" s="53" t="str">
        <f>IF(B67&gt;①工事概要!$C$26,"",IF(B67&gt;=①工事概要!$C$25,$BJ$13,""))</f>
        <v/>
      </c>
      <c r="BK67" s="53" t="str">
        <f>IF(B67&gt;①工事概要!$C$28,"",IF(B67&gt;=①工事概要!$C$27,$BK$13,""))</f>
        <v/>
      </c>
      <c r="BL67" s="53" t="str">
        <f>IF(B67&gt;①工事概要!$C$30,"",IF(B67&gt;=①工事概要!$C$29,$BL$13,""))</f>
        <v/>
      </c>
      <c r="BM67" s="53" t="str">
        <f>IF(B67&gt;①工事概要!$C$32,"",IF(B67&gt;=①工事概要!$C$31,$BM$13,""))</f>
        <v/>
      </c>
      <c r="BN67" s="53" t="str">
        <f>IF(B67&gt;①工事概要!$C$34,"",IF(B67&gt;=①工事概要!$C$33,$BN$13,""))</f>
        <v/>
      </c>
      <c r="BO67" s="53" t="str">
        <f>IF(B67&gt;①工事概要!$C$36,"",IF(B67&gt;=①工事概要!$C$35,$BO$13,""))</f>
        <v/>
      </c>
      <c r="BP67" s="53" t="str">
        <f>IF(B67&gt;①工事概要!$C$38,"",IF(B67&gt;=①工事概要!$C$37,$BP$13,""))</f>
        <v/>
      </c>
      <c r="BQ67" s="53" t="str">
        <f>IF(B67&gt;①工事概要!$C$40,"",IF(B67&gt;=①工事概要!$C$39,$BQ$13,""))</f>
        <v/>
      </c>
      <c r="BR67" s="53" t="str">
        <f>IF(B67&gt;①工事概要!$C$42,"",IF(B67&gt;=①工事概要!$C$41,$BR$13,""))</f>
        <v/>
      </c>
      <c r="BS67" s="53" t="str">
        <f>IF(B67&gt;①工事概要!$C$44,"",IF(B67&gt;=①工事概要!$C$43,$BS$13,""))</f>
        <v/>
      </c>
      <c r="BT67" s="53" t="str">
        <f>IF(B67&gt;①工事概要!$C$46,"",IF(B67&gt;=①工事概要!$C$45,$BT$13,""))</f>
        <v/>
      </c>
      <c r="BU67" s="53" t="str">
        <f>IF(B67&gt;①工事概要!$C$48,"",IF(B67&gt;=①工事概要!$C$47,$BU$13,""))</f>
        <v/>
      </c>
      <c r="BV67" s="53" t="str">
        <f>IF(B67&gt;①工事概要!$C$50,"",IF(B67&gt;=①工事概要!$C$49,$BV$13,""))</f>
        <v/>
      </c>
      <c r="BW67" s="53" t="str">
        <f>IF(B67&gt;①工事概要!$C$52,"",IF(B67&gt;=①工事概要!$C$51,$BW$13,""))</f>
        <v/>
      </c>
      <c r="BX67" s="53" t="str">
        <f>IF(B67&gt;①工事概要!$C$54,"",IF(B67&gt;=①工事概要!$C$53,$BX$13,""))</f>
        <v/>
      </c>
      <c r="BY67" s="53" t="str">
        <f>IF(B67&gt;①工事概要!$C$56,"",IF(B67&gt;=①工事概要!$C$55,$BY$13,""))</f>
        <v/>
      </c>
      <c r="BZ67" s="53" t="str">
        <f>IF(B67&gt;①工事概要!$C$58,"",IF(B67&gt;=①工事概要!$C$57,$BZ$13,""))</f>
        <v/>
      </c>
      <c r="CA67" s="53" t="str">
        <f>IF(B67&gt;①工事概要!$C$60,"",IF(B67&gt;=①工事概要!$C$59,$CA$13,""))</f>
        <v/>
      </c>
      <c r="CB67" s="53" t="str">
        <f>IF(B67&gt;①工事概要!$C$62,"",IF(B67&gt;=①工事概要!$C$61,$CB$13,""))</f>
        <v/>
      </c>
      <c r="CC67" s="53" t="str">
        <f>IF(B67&gt;①工事概要!$C$64,"",IF(B67&gt;=①工事概要!$C$63,$CC$13,""))</f>
        <v/>
      </c>
      <c r="CD67" s="53" t="str">
        <f>IF(B67&gt;①工事概要!$C$66,"",IF(B67&gt;=①工事概要!$C$65,$CD$13,""))</f>
        <v/>
      </c>
      <c r="CE67" s="50" t="str">
        <f t="shared" si="29"/>
        <v/>
      </c>
      <c r="CF67" s="50" t="str">
        <f t="shared" si="14"/>
        <v xml:space="preserve"> </v>
      </c>
    </row>
    <row r="68" spans="1:84" ht="39" customHeight="1" thickTop="1" thickBot="1" x14ac:dyDescent="0.2">
      <c r="A68" s="81" t="str">
        <f t="shared" si="0"/>
        <v>対象期間</v>
      </c>
      <c r="B68" s="180">
        <f>IFERROR(IF(B67=①工事概要!$E$12+IF(WEEKDAY(①工事概要!$E$12)=1,①工事概要!$E$12,(8-WEEKDAY(①工事概要!$E$12))),"-",IF(B67="-","-",B67+1)),"-")</f>
        <v>43609</v>
      </c>
      <c r="C68" s="89">
        <f t="shared" si="15"/>
        <v>6</v>
      </c>
      <c r="D68" s="199" t="str">
        <f t="shared" si="16"/>
        <v>〇</v>
      </c>
      <c r="E68" s="200" t="str">
        <f t="shared" si="17"/>
        <v xml:space="preserve"> </v>
      </c>
      <c r="F68" s="201" t="s">
        <v>60</v>
      </c>
      <c r="G68" s="202"/>
      <c r="H68" s="203"/>
      <c r="I68" s="204"/>
      <c r="J68" s="187" t="str">
        <f t="shared" si="18"/>
        <v/>
      </c>
      <c r="K68" s="190">
        <f t="shared" si="1"/>
        <v>54</v>
      </c>
      <c r="L68" s="190" t="str">
        <f t="shared" si="2"/>
        <v/>
      </c>
      <c r="M68" s="188" t="str">
        <f t="shared" si="19"/>
        <v/>
      </c>
      <c r="N68" s="87" t="str">
        <f t="shared" si="3"/>
        <v>↓</v>
      </c>
      <c r="O68" s="108"/>
      <c r="P68" s="156" t="str">
        <f>IF(B68&lt;①工事概要!$E$11,"",IF(B68&gt;①工事概要!$E$12,"",IF(LEN(CE68)=0,"○","")))</f>
        <v>○</v>
      </c>
      <c r="Q68" s="162">
        <f t="shared" si="20"/>
        <v>0</v>
      </c>
      <c r="R68" s="93">
        <f t="shared" si="4"/>
        <v>54</v>
      </c>
      <c r="S68" s="156" t="str">
        <f t="shared" si="5"/>
        <v/>
      </c>
      <c r="T68" s="162">
        <f t="shared" si="6"/>
        <v>0</v>
      </c>
      <c r="U68" s="100">
        <f t="shared" si="21"/>
        <v>14</v>
      </c>
      <c r="V68" s="93">
        <f t="shared" si="7"/>
        <v>0</v>
      </c>
      <c r="W68" s="169">
        <f t="shared" si="22"/>
        <v>0</v>
      </c>
      <c r="X68" s="80" t="str">
        <f t="shared" si="23"/>
        <v/>
      </c>
      <c r="Y68" s="80" t="str">
        <f t="shared" si="24"/>
        <v/>
      </c>
      <c r="Z68" s="80">
        <f t="shared" si="8"/>
        <v>43609</v>
      </c>
      <c r="AA68" s="80" t="str">
        <f t="shared" si="9"/>
        <v/>
      </c>
      <c r="AB68" s="80" t="str">
        <f t="shared" si="10"/>
        <v>OK（振替済み）</v>
      </c>
      <c r="AC68" s="154">
        <f t="shared" si="11"/>
        <v>0</v>
      </c>
      <c r="AD68" s="154" t="str">
        <f t="shared" si="25"/>
        <v/>
      </c>
      <c r="AE68" s="106">
        <f t="shared" si="26"/>
        <v>8</v>
      </c>
      <c r="AF68" s="106">
        <f t="shared" si="12"/>
        <v>0</v>
      </c>
      <c r="AG68" s="218">
        <f>IFERROR(IF(AE68=1,①工事概要!$E$11,IF(AE68=2,①工事概要!$E$11,IF(WEEKDAY(Z68)=2,Z61,AG67))),"")</f>
        <v>43598</v>
      </c>
      <c r="AH68" s="222">
        <f t="shared" ref="AH68:BA68" si="81">IFERROR(IF(AG68+1&gt;$BB68,"",AG68+1),"")</f>
        <v>43599</v>
      </c>
      <c r="AI68" s="222">
        <f t="shared" si="81"/>
        <v>43600</v>
      </c>
      <c r="AJ68" s="222">
        <f t="shared" si="81"/>
        <v>43601</v>
      </c>
      <c r="AK68" s="222">
        <f t="shared" si="81"/>
        <v>43602</v>
      </c>
      <c r="AL68" s="222">
        <f t="shared" si="81"/>
        <v>43603</v>
      </c>
      <c r="AM68" s="222">
        <f t="shared" si="81"/>
        <v>43604</v>
      </c>
      <c r="AN68" s="222">
        <f t="shared" si="81"/>
        <v>43605</v>
      </c>
      <c r="AO68" s="222">
        <f t="shared" si="81"/>
        <v>43606</v>
      </c>
      <c r="AP68" s="222">
        <f t="shared" si="81"/>
        <v>43607</v>
      </c>
      <c r="AQ68" s="222">
        <f t="shared" si="81"/>
        <v>43608</v>
      </c>
      <c r="AR68" s="222">
        <f t="shared" si="81"/>
        <v>43609</v>
      </c>
      <c r="AS68" s="222">
        <f t="shared" si="81"/>
        <v>43610</v>
      </c>
      <c r="AT68" s="222">
        <f t="shared" si="81"/>
        <v>43611</v>
      </c>
      <c r="AU68" s="222">
        <f t="shared" si="81"/>
        <v>43612</v>
      </c>
      <c r="AV68" s="222">
        <f t="shared" si="81"/>
        <v>43613</v>
      </c>
      <c r="AW68" s="222">
        <f t="shared" si="81"/>
        <v>43614</v>
      </c>
      <c r="AX68" s="222">
        <f t="shared" si="81"/>
        <v>43615</v>
      </c>
      <c r="AY68" s="222">
        <f t="shared" si="81"/>
        <v>43616</v>
      </c>
      <c r="AZ68" s="222">
        <f t="shared" si="81"/>
        <v>43617</v>
      </c>
      <c r="BA68" s="222">
        <f t="shared" si="81"/>
        <v>43618</v>
      </c>
      <c r="BB68" s="219">
        <f>IFERROR(IF(IF(Z68=①工事概要!$E$12,①工事概要!$E$12,IF(WEEKDAY(Z68)=1,Z75,BB69))&gt;①工事概要!$E$12,①工事概要!$E$12,IF(Z68=①工事概要!$E$12,①工事概要!$E$12,IF(WEEKDAY(Z68)=1,Z75,BB69))),"")</f>
        <v>43618</v>
      </c>
      <c r="BE68" s="53"/>
      <c r="BF68" s="53"/>
      <c r="BG68" s="53" t="str">
        <f>IFERROR(VLOOKUP(B68,①工事概要!$C$11:$D$12,2,FALSE),"")</f>
        <v/>
      </c>
      <c r="BH68" s="53" t="str">
        <f>IFERROR(VLOOKUP(B68,①工事概要!$C$16:$D$21,2,FALSE),"")</f>
        <v/>
      </c>
      <c r="BI68" s="53" t="str">
        <f>IFERROR(VLOOKUP(B68,①工事概要!$C$22:$D$24,2,FALSE),"")</f>
        <v/>
      </c>
      <c r="BJ68" s="53" t="str">
        <f>IF(B68&gt;①工事概要!$C$26,"",IF(B68&gt;=①工事概要!$C$25,$BJ$13,""))</f>
        <v/>
      </c>
      <c r="BK68" s="53" t="str">
        <f>IF(B68&gt;①工事概要!$C$28,"",IF(B68&gt;=①工事概要!$C$27,$BK$13,""))</f>
        <v/>
      </c>
      <c r="BL68" s="53" t="str">
        <f>IF(B68&gt;①工事概要!$C$30,"",IF(B68&gt;=①工事概要!$C$29,$BL$13,""))</f>
        <v/>
      </c>
      <c r="BM68" s="53" t="str">
        <f>IF(B68&gt;①工事概要!$C$32,"",IF(B68&gt;=①工事概要!$C$31,$BM$13,""))</f>
        <v/>
      </c>
      <c r="BN68" s="53" t="str">
        <f>IF(B68&gt;①工事概要!$C$34,"",IF(B68&gt;=①工事概要!$C$33,$BN$13,""))</f>
        <v/>
      </c>
      <c r="BO68" s="53" t="str">
        <f>IF(B68&gt;①工事概要!$C$36,"",IF(B68&gt;=①工事概要!$C$35,$BO$13,""))</f>
        <v/>
      </c>
      <c r="BP68" s="53" t="str">
        <f>IF(B68&gt;①工事概要!$C$38,"",IF(B68&gt;=①工事概要!$C$37,$BP$13,""))</f>
        <v/>
      </c>
      <c r="BQ68" s="53" t="str">
        <f>IF(B68&gt;①工事概要!$C$40,"",IF(B68&gt;=①工事概要!$C$39,$BQ$13,""))</f>
        <v/>
      </c>
      <c r="BR68" s="53" t="str">
        <f>IF(B68&gt;①工事概要!$C$42,"",IF(B68&gt;=①工事概要!$C$41,$BR$13,""))</f>
        <v/>
      </c>
      <c r="BS68" s="53" t="str">
        <f>IF(B68&gt;①工事概要!$C$44,"",IF(B68&gt;=①工事概要!$C$43,$BS$13,""))</f>
        <v/>
      </c>
      <c r="BT68" s="53" t="str">
        <f>IF(B68&gt;①工事概要!$C$46,"",IF(B68&gt;=①工事概要!$C$45,$BT$13,""))</f>
        <v/>
      </c>
      <c r="BU68" s="53" t="str">
        <f>IF(B68&gt;①工事概要!$C$48,"",IF(B68&gt;=①工事概要!$C$47,$BU$13,""))</f>
        <v/>
      </c>
      <c r="BV68" s="53" t="str">
        <f>IF(B68&gt;①工事概要!$C$50,"",IF(B68&gt;=①工事概要!$C$49,$BV$13,""))</f>
        <v/>
      </c>
      <c r="BW68" s="53" t="str">
        <f>IF(B68&gt;①工事概要!$C$52,"",IF(B68&gt;=①工事概要!$C$51,$BW$13,""))</f>
        <v/>
      </c>
      <c r="BX68" s="53" t="str">
        <f>IF(B68&gt;①工事概要!$C$54,"",IF(B68&gt;=①工事概要!$C$53,$BX$13,""))</f>
        <v/>
      </c>
      <c r="BY68" s="53" t="str">
        <f>IF(B68&gt;①工事概要!$C$56,"",IF(B68&gt;=①工事概要!$C$55,$BY$13,""))</f>
        <v/>
      </c>
      <c r="BZ68" s="53" t="str">
        <f>IF(B68&gt;①工事概要!$C$58,"",IF(B68&gt;=①工事概要!$C$57,$BZ$13,""))</f>
        <v/>
      </c>
      <c r="CA68" s="53" t="str">
        <f>IF(B68&gt;①工事概要!$C$60,"",IF(B68&gt;=①工事概要!$C$59,$CA$13,""))</f>
        <v/>
      </c>
      <c r="CB68" s="53" t="str">
        <f>IF(B68&gt;①工事概要!$C$62,"",IF(B68&gt;=①工事概要!$C$61,$CB$13,""))</f>
        <v/>
      </c>
      <c r="CC68" s="53" t="str">
        <f>IF(B68&gt;①工事概要!$C$64,"",IF(B68&gt;=①工事概要!$C$63,$CC$13,""))</f>
        <v/>
      </c>
      <c r="CD68" s="53" t="str">
        <f>IF(B68&gt;①工事概要!$C$66,"",IF(B68&gt;=①工事概要!$C$65,$CD$13,""))</f>
        <v/>
      </c>
      <c r="CE68" s="50" t="str">
        <f t="shared" si="29"/>
        <v/>
      </c>
      <c r="CF68" s="50" t="str">
        <f t="shared" si="14"/>
        <v xml:space="preserve"> </v>
      </c>
    </row>
    <row r="69" spans="1:84" ht="39" customHeight="1" thickTop="1" thickBot="1" x14ac:dyDescent="0.2">
      <c r="A69" s="81" t="str">
        <f t="shared" si="0"/>
        <v>対象期間</v>
      </c>
      <c r="B69" s="180">
        <f>IFERROR(IF(B68=①工事概要!$E$12+IF(WEEKDAY(①工事概要!$E$12)=1,①工事概要!$E$12,(8-WEEKDAY(①工事概要!$E$12))),"-",IF(B68="-","-",B68+1)),"-")</f>
        <v>43610</v>
      </c>
      <c r="C69" s="89">
        <f t="shared" si="15"/>
        <v>7</v>
      </c>
      <c r="D69" s="199" t="str">
        <f t="shared" si="16"/>
        <v>〇</v>
      </c>
      <c r="E69" s="200" t="str">
        <f t="shared" si="17"/>
        <v xml:space="preserve"> </v>
      </c>
      <c r="F69" s="201" t="s">
        <v>61</v>
      </c>
      <c r="G69" s="202"/>
      <c r="H69" s="203"/>
      <c r="I69" s="204"/>
      <c r="J69" s="187" t="str">
        <f t="shared" si="18"/>
        <v/>
      </c>
      <c r="K69" s="190">
        <f t="shared" si="1"/>
        <v>55</v>
      </c>
      <c r="L69" s="190" t="str">
        <f t="shared" si="2"/>
        <v/>
      </c>
      <c r="M69" s="188" t="str">
        <f t="shared" si="19"/>
        <v/>
      </c>
      <c r="N69" s="87" t="str">
        <f t="shared" si="3"/>
        <v>↓</v>
      </c>
      <c r="O69" s="108"/>
      <c r="P69" s="156" t="str">
        <f>IF(B69&lt;①工事概要!$E$11,"",IF(B69&gt;①工事概要!$E$12,"",IF(LEN(CE69)=0,"○","")))</f>
        <v>○</v>
      </c>
      <c r="Q69" s="162">
        <f t="shared" si="20"/>
        <v>0</v>
      </c>
      <c r="R69" s="93">
        <f t="shared" si="4"/>
        <v>55</v>
      </c>
      <c r="S69" s="156" t="str">
        <f t="shared" si="5"/>
        <v>〇</v>
      </c>
      <c r="T69" s="162">
        <f t="shared" si="6"/>
        <v>0</v>
      </c>
      <c r="U69" s="100">
        <f t="shared" si="21"/>
        <v>15</v>
      </c>
      <c r="V69" s="93">
        <f t="shared" si="7"/>
        <v>0</v>
      </c>
      <c r="W69" s="169">
        <f t="shared" si="22"/>
        <v>0</v>
      </c>
      <c r="X69" s="80" t="str">
        <f t="shared" si="23"/>
        <v/>
      </c>
      <c r="Y69" s="80" t="str">
        <f t="shared" si="24"/>
        <v/>
      </c>
      <c r="Z69" s="80">
        <f t="shared" si="8"/>
        <v>43610</v>
      </c>
      <c r="AA69" s="80" t="str">
        <f t="shared" si="9"/>
        <v/>
      </c>
      <c r="AB69" s="80" t="str">
        <f t="shared" si="10"/>
        <v>OK（振替済み）</v>
      </c>
      <c r="AC69" s="154">
        <f t="shared" si="11"/>
        <v>0</v>
      </c>
      <c r="AD69" s="154" t="str">
        <f t="shared" si="25"/>
        <v/>
      </c>
      <c r="AE69" s="106">
        <f t="shared" si="26"/>
        <v>8</v>
      </c>
      <c r="AF69" s="106">
        <f t="shared" si="12"/>
        <v>0</v>
      </c>
      <c r="AG69" s="218">
        <f>IFERROR(IF(AE69=1,①工事概要!$E$11,IF(AE69=2,①工事概要!$E$11,IF(WEEKDAY(Z69)=2,Z62,AG68))),"")</f>
        <v>43598</v>
      </c>
      <c r="AH69" s="222">
        <f t="shared" ref="AH69:BA69" si="82">IFERROR(IF(AG69+1&gt;$BB69,"",AG69+1),"")</f>
        <v>43599</v>
      </c>
      <c r="AI69" s="222">
        <f t="shared" si="82"/>
        <v>43600</v>
      </c>
      <c r="AJ69" s="222">
        <f t="shared" si="82"/>
        <v>43601</v>
      </c>
      <c r="AK69" s="222">
        <f t="shared" si="82"/>
        <v>43602</v>
      </c>
      <c r="AL69" s="222">
        <f t="shared" si="82"/>
        <v>43603</v>
      </c>
      <c r="AM69" s="222">
        <f t="shared" si="82"/>
        <v>43604</v>
      </c>
      <c r="AN69" s="222">
        <f t="shared" si="82"/>
        <v>43605</v>
      </c>
      <c r="AO69" s="222">
        <f t="shared" si="82"/>
        <v>43606</v>
      </c>
      <c r="AP69" s="222">
        <f t="shared" si="82"/>
        <v>43607</v>
      </c>
      <c r="AQ69" s="222">
        <f t="shared" si="82"/>
        <v>43608</v>
      </c>
      <c r="AR69" s="222">
        <f t="shared" si="82"/>
        <v>43609</v>
      </c>
      <c r="AS69" s="222">
        <f t="shared" si="82"/>
        <v>43610</v>
      </c>
      <c r="AT69" s="222">
        <f t="shared" si="82"/>
        <v>43611</v>
      </c>
      <c r="AU69" s="222">
        <f t="shared" si="82"/>
        <v>43612</v>
      </c>
      <c r="AV69" s="222">
        <f t="shared" si="82"/>
        <v>43613</v>
      </c>
      <c r="AW69" s="222">
        <f t="shared" si="82"/>
        <v>43614</v>
      </c>
      <c r="AX69" s="222">
        <f t="shared" si="82"/>
        <v>43615</v>
      </c>
      <c r="AY69" s="222">
        <f t="shared" si="82"/>
        <v>43616</v>
      </c>
      <c r="AZ69" s="222">
        <f t="shared" si="82"/>
        <v>43617</v>
      </c>
      <c r="BA69" s="222">
        <f t="shared" si="82"/>
        <v>43618</v>
      </c>
      <c r="BB69" s="219">
        <f>IFERROR(IF(IF(Z69=①工事概要!$E$12,①工事概要!$E$12,IF(WEEKDAY(Z69)=1,Z76,BB70))&gt;①工事概要!$E$12,①工事概要!$E$12,IF(Z69=①工事概要!$E$12,①工事概要!$E$12,IF(WEEKDAY(Z69)=1,Z76,BB70))),"")</f>
        <v>43618</v>
      </c>
      <c r="BE69" s="53"/>
      <c r="BF69" s="53"/>
      <c r="BG69" s="53" t="str">
        <f>IFERROR(VLOOKUP(B69,①工事概要!$C$11:$D$12,2,FALSE),"")</f>
        <v/>
      </c>
      <c r="BH69" s="53" t="str">
        <f>IFERROR(VLOOKUP(B69,①工事概要!$C$16:$D$21,2,FALSE),"")</f>
        <v/>
      </c>
      <c r="BI69" s="53" t="str">
        <f>IFERROR(VLOOKUP(B69,①工事概要!$C$22:$D$24,2,FALSE),"")</f>
        <v/>
      </c>
      <c r="BJ69" s="53" t="str">
        <f>IF(B69&gt;①工事概要!$C$26,"",IF(B69&gt;=①工事概要!$C$25,$BJ$13,""))</f>
        <v/>
      </c>
      <c r="BK69" s="53" t="str">
        <f>IF(B69&gt;①工事概要!$C$28,"",IF(B69&gt;=①工事概要!$C$27,$BK$13,""))</f>
        <v/>
      </c>
      <c r="BL69" s="53" t="str">
        <f>IF(B69&gt;①工事概要!$C$30,"",IF(B69&gt;=①工事概要!$C$29,$BL$13,""))</f>
        <v/>
      </c>
      <c r="BM69" s="53" t="str">
        <f>IF(B69&gt;①工事概要!$C$32,"",IF(B69&gt;=①工事概要!$C$31,$BM$13,""))</f>
        <v/>
      </c>
      <c r="BN69" s="53" t="str">
        <f>IF(B69&gt;①工事概要!$C$34,"",IF(B69&gt;=①工事概要!$C$33,$BN$13,""))</f>
        <v/>
      </c>
      <c r="BO69" s="53" t="str">
        <f>IF(B69&gt;①工事概要!$C$36,"",IF(B69&gt;=①工事概要!$C$35,$BO$13,""))</f>
        <v/>
      </c>
      <c r="BP69" s="53" t="str">
        <f>IF(B69&gt;①工事概要!$C$38,"",IF(B69&gt;=①工事概要!$C$37,$BP$13,""))</f>
        <v/>
      </c>
      <c r="BQ69" s="53" t="str">
        <f>IF(B69&gt;①工事概要!$C$40,"",IF(B69&gt;=①工事概要!$C$39,$BQ$13,""))</f>
        <v/>
      </c>
      <c r="BR69" s="53" t="str">
        <f>IF(B69&gt;①工事概要!$C$42,"",IF(B69&gt;=①工事概要!$C$41,$BR$13,""))</f>
        <v/>
      </c>
      <c r="BS69" s="53" t="str">
        <f>IF(B69&gt;①工事概要!$C$44,"",IF(B69&gt;=①工事概要!$C$43,$BS$13,""))</f>
        <v/>
      </c>
      <c r="BT69" s="53" t="str">
        <f>IF(B69&gt;①工事概要!$C$46,"",IF(B69&gt;=①工事概要!$C$45,$BT$13,""))</f>
        <v/>
      </c>
      <c r="BU69" s="53" t="str">
        <f>IF(B69&gt;①工事概要!$C$48,"",IF(B69&gt;=①工事概要!$C$47,$BU$13,""))</f>
        <v/>
      </c>
      <c r="BV69" s="53" t="str">
        <f>IF(B69&gt;①工事概要!$C$50,"",IF(B69&gt;=①工事概要!$C$49,$BV$13,""))</f>
        <v/>
      </c>
      <c r="BW69" s="53" t="str">
        <f>IF(B69&gt;①工事概要!$C$52,"",IF(B69&gt;=①工事概要!$C$51,$BW$13,""))</f>
        <v/>
      </c>
      <c r="BX69" s="53" t="str">
        <f>IF(B69&gt;①工事概要!$C$54,"",IF(B69&gt;=①工事概要!$C$53,$BX$13,""))</f>
        <v/>
      </c>
      <c r="BY69" s="53" t="str">
        <f>IF(B69&gt;①工事概要!$C$56,"",IF(B69&gt;=①工事概要!$C$55,$BY$13,""))</f>
        <v/>
      </c>
      <c r="BZ69" s="53" t="str">
        <f>IF(B69&gt;①工事概要!$C$58,"",IF(B69&gt;=①工事概要!$C$57,$BZ$13,""))</f>
        <v/>
      </c>
      <c r="CA69" s="53" t="str">
        <f>IF(B69&gt;①工事概要!$C$60,"",IF(B69&gt;=①工事概要!$C$59,$CA$13,""))</f>
        <v/>
      </c>
      <c r="CB69" s="53" t="str">
        <f>IF(B69&gt;①工事概要!$C$62,"",IF(B69&gt;=①工事概要!$C$61,$CB$13,""))</f>
        <v/>
      </c>
      <c r="CC69" s="53" t="str">
        <f>IF(B69&gt;①工事概要!$C$64,"",IF(B69&gt;=①工事概要!$C$63,$CC$13,""))</f>
        <v/>
      </c>
      <c r="CD69" s="53" t="str">
        <f>IF(B69&gt;①工事概要!$C$66,"",IF(B69&gt;=①工事概要!$C$65,$CD$13,""))</f>
        <v/>
      </c>
      <c r="CE69" s="50" t="str">
        <f t="shared" si="29"/>
        <v/>
      </c>
      <c r="CF69" s="50" t="str">
        <f t="shared" si="14"/>
        <v xml:space="preserve"> </v>
      </c>
    </row>
    <row r="70" spans="1:84" ht="39" customHeight="1" thickTop="1" thickBot="1" x14ac:dyDescent="0.2">
      <c r="A70" s="81" t="str">
        <f t="shared" si="0"/>
        <v>対象期間</v>
      </c>
      <c r="B70" s="180">
        <f>IFERROR(IF(B69=①工事概要!$E$12+IF(WEEKDAY(①工事概要!$E$12)=1,①工事概要!$E$12,(8-WEEKDAY(①工事概要!$E$12))),"-",IF(B69="-","-",B69+1)),"-")</f>
        <v>43611</v>
      </c>
      <c r="C70" s="89">
        <f t="shared" si="15"/>
        <v>1</v>
      </c>
      <c r="D70" s="199" t="str">
        <f t="shared" si="16"/>
        <v>〇</v>
      </c>
      <c r="E70" s="200" t="str">
        <f t="shared" si="17"/>
        <v xml:space="preserve"> </v>
      </c>
      <c r="F70" s="201" t="s">
        <v>61</v>
      </c>
      <c r="G70" s="202"/>
      <c r="H70" s="203"/>
      <c r="I70" s="204"/>
      <c r="J70" s="187" t="str">
        <f t="shared" si="18"/>
        <v/>
      </c>
      <c r="K70" s="190">
        <f t="shared" si="1"/>
        <v>56</v>
      </c>
      <c r="L70" s="190" t="str">
        <f t="shared" si="2"/>
        <v/>
      </c>
      <c r="M70" s="188" t="str">
        <f t="shared" si="19"/>
        <v/>
      </c>
      <c r="N70" s="87" t="str">
        <f t="shared" si="3"/>
        <v>週の終わり</v>
      </c>
      <c r="O70" s="108"/>
      <c r="P70" s="156" t="str">
        <f>IF(B70&lt;①工事概要!$E$11,"",IF(B70&gt;①工事概要!$E$12,"",IF(LEN(CE70)=0,"○","")))</f>
        <v>○</v>
      </c>
      <c r="Q70" s="162">
        <f t="shared" si="20"/>
        <v>0</v>
      </c>
      <c r="R70" s="93">
        <f t="shared" si="4"/>
        <v>56</v>
      </c>
      <c r="S70" s="156" t="str">
        <f t="shared" si="5"/>
        <v>〇</v>
      </c>
      <c r="T70" s="162">
        <f t="shared" si="6"/>
        <v>0</v>
      </c>
      <c r="U70" s="100">
        <f t="shared" si="21"/>
        <v>16</v>
      </c>
      <c r="V70" s="93">
        <f t="shared" si="7"/>
        <v>0</v>
      </c>
      <c r="W70" s="169">
        <f t="shared" si="22"/>
        <v>0</v>
      </c>
      <c r="X70" s="80" t="str">
        <f t="shared" si="23"/>
        <v/>
      </c>
      <c r="Y70" s="80" t="str">
        <f t="shared" si="24"/>
        <v/>
      </c>
      <c r="Z70" s="80">
        <f t="shared" si="8"/>
        <v>43611</v>
      </c>
      <c r="AA70" s="80" t="str">
        <f t="shared" si="9"/>
        <v/>
      </c>
      <c r="AB70" s="80" t="str">
        <f t="shared" si="10"/>
        <v>OK（振替済み）</v>
      </c>
      <c r="AC70" s="154">
        <f t="shared" si="11"/>
        <v>0</v>
      </c>
      <c r="AD70" s="154" t="str">
        <f t="shared" si="25"/>
        <v/>
      </c>
      <c r="AE70" s="106">
        <f t="shared" si="26"/>
        <v>8</v>
      </c>
      <c r="AF70" s="106">
        <f t="shared" si="12"/>
        <v>0</v>
      </c>
      <c r="AG70" s="223">
        <f>IFERROR(IF(AE70=1,①工事概要!$E$11,IF(AE70=2,①工事概要!$E$11,IF(WEEKDAY(Z70)=2,Z63,AG69))),"")</f>
        <v>43598</v>
      </c>
      <c r="AH70" s="224">
        <f t="shared" ref="AH70:BA70" si="83">IFERROR(IF(AG70+1&gt;$BB70,"",AG70+1),"")</f>
        <v>43599</v>
      </c>
      <c r="AI70" s="224">
        <f t="shared" si="83"/>
        <v>43600</v>
      </c>
      <c r="AJ70" s="224">
        <f t="shared" si="83"/>
        <v>43601</v>
      </c>
      <c r="AK70" s="224">
        <f t="shared" si="83"/>
        <v>43602</v>
      </c>
      <c r="AL70" s="224">
        <f t="shared" si="83"/>
        <v>43603</v>
      </c>
      <c r="AM70" s="224">
        <f t="shared" si="83"/>
        <v>43604</v>
      </c>
      <c r="AN70" s="224">
        <f t="shared" si="83"/>
        <v>43605</v>
      </c>
      <c r="AO70" s="224">
        <f t="shared" si="83"/>
        <v>43606</v>
      </c>
      <c r="AP70" s="224">
        <f t="shared" si="83"/>
        <v>43607</v>
      </c>
      <c r="AQ70" s="224">
        <f t="shared" si="83"/>
        <v>43608</v>
      </c>
      <c r="AR70" s="224">
        <f t="shared" si="83"/>
        <v>43609</v>
      </c>
      <c r="AS70" s="224">
        <f t="shared" si="83"/>
        <v>43610</v>
      </c>
      <c r="AT70" s="224">
        <f t="shared" si="83"/>
        <v>43611</v>
      </c>
      <c r="AU70" s="224">
        <f t="shared" si="83"/>
        <v>43612</v>
      </c>
      <c r="AV70" s="224">
        <f t="shared" si="83"/>
        <v>43613</v>
      </c>
      <c r="AW70" s="224">
        <f t="shared" si="83"/>
        <v>43614</v>
      </c>
      <c r="AX70" s="224">
        <f t="shared" si="83"/>
        <v>43615</v>
      </c>
      <c r="AY70" s="224">
        <f t="shared" si="83"/>
        <v>43616</v>
      </c>
      <c r="AZ70" s="224">
        <f t="shared" si="83"/>
        <v>43617</v>
      </c>
      <c r="BA70" s="224">
        <f t="shared" si="83"/>
        <v>43618</v>
      </c>
      <c r="BB70" s="225">
        <f>IFERROR(IF(IF(Z70=①工事概要!$E$12,①工事概要!$E$12,IF(WEEKDAY(Z70)=1,Z77,BB71))&gt;①工事概要!$E$12,①工事概要!$E$12,IF(Z70=①工事概要!$E$12,①工事概要!$E$12,IF(WEEKDAY(Z70)=1,Z77,BB71))),"")</f>
        <v>43618</v>
      </c>
      <c r="BE70" s="53"/>
      <c r="BF70" s="53"/>
      <c r="BG70" s="53" t="str">
        <f>IFERROR(VLOOKUP(B70,①工事概要!$C$11:$D$12,2,FALSE),"")</f>
        <v/>
      </c>
      <c r="BH70" s="53" t="str">
        <f>IFERROR(VLOOKUP(B70,①工事概要!$C$16:$D$21,2,FALSE),"")</f>
        <v/>
      </c>
      <c r="BI70" s="53" t="str">
        <f>IFERROR(VLOOKUP(B70,①工事概要!$C$22:$D$24,2,FALSE),"")</f>
        <v/>
      </c>
      <c r="BJ70" s="53" t="str">
        <f>IF(B70&gt;①工事概要!$C$26,"",IF(B70&gt;=①工事概要!$C$25,$BJ$13,""))</f>
        <v/>
      </c>
      <c r="BK70" s="53" t="str">
        <f>IF(B70&gt;①工事概要!$C$28,"",IF(B70&gt;=①工事概要!$C$27,$BK$13,""))</f>
        <v/>
      </c>
      <c r="BL70" s="53" t="str">
        <f>IF(B70&gt;①工事概要!$C$30,"",IF(B70&gt;=①工事概要!$C$29,$BL$13,""))</f>
        <v/>
      </c>
      <c r="BM70" s="53" t="str">
        <f>IF(B70&gt;①工事概要!$C$32,"",IF(B70&gt;=①工事概要!$C$31,$BM$13,""))</f>
        <v/>
      </c>
      <c r="BN70" s="53" t="str">
        <f>IF(B70&gt;①工事概要!$C$34,"",IF(B70&gt;=①工事概要!$C$33,$BN$13,""))</f>
        <v/>
      </c>
      <c r="BO70" s="53" t="str">
        <f>IF(B70&gt;①工事概要!$C$36,"",IF(B70&gt;=①工事概要!$C$35,$BO$13,""))</f>
        <v/>
      </c>
      <c r="BP70" s="53" t="str">
        <f>IF(B70&gt;①工事概要!$C$38,"",IF(B70&gt;=①工事概要!$C$37,$BP$13,""))</f>
        <v/>
      </c>
      <c r="BQ70" s="53" t="str">
        <f>IF(B70&gt;①工事概要!$C$40,"",IF(B70&gt;=①工事概要!$C$39,$BQ$13,""))</f>
        <v/>
      </c>
      <c r="BR70" s="53" t="str">
        <f>IF(B70&gt;①工事概要!$C$42,"",IF(B70&gt;=①工事概要!$C$41,$BR$13,""))</f>
        <v/>
      </c>
      <c r="BS70" s="53" t="str">
        <f>IF(B70&gt;①工事概要!$C$44,"",IF(B70&gt;=①工事概要!$C$43,$BS$13,""))</f>
        <v/>
      </c>
      <c r="BT70" s="53" t="str">
        <f>IF(B70&gt;①工事概要!$C$46,"",IF(B70&gt;=①工事概要!$C$45,$BT$13,""))</f>
        <v/>
      </c>
      <c r="BU70" s="53" t="str">
        <f>IF(B70&gt;①工事概要!$C$48,"",IF(B70&gt;=①工事概要!$C$47,$BU$13,""))</f>
        <v/>
      </c>
      <c r="BV70" s="53" t="str">
        <f>IF(B70&gt;①工事概要!$C$50,"",IF(B70&gt;=①工事概要!$C$49,$BV$13,""))</f>
        <v/>
      </c>
      <c r="BW70" s="53" t="str">
        <f>IF(B70&gt;①工事概要!$C$52,"",IF(B70&gt;=①工事概要!$C$51,$BW$13,""))</f>
        <v/>
      </c>
      <c r="BX70" s="53" t="str">
        <f>IF(B70&gt;①工事概要!$C$54,"",IF(B70&gt;=①工事概要!$C$53,$BX$13,""))</f>
        <v/>
      </c>
      <c r="BY70" s="53" t="str">
        <f>IF(B70&gt;①工事概要!$C$56,"",IF(B70&gt;=①工事概要!$C$55,$BY$13,""))</f>
        <v/>
      </c>
      <c r="BZ70" s="53" t="str">
        <f>IF(B70&gt;①工事概要!$C$58,"",IF(B70&gt;=①工事概要!$C$57,$BZ$13,""))</f>
        <v/>
      </c>
      <c r="CA70" s="53" t="str">
        <f>IF(B70&gt;①工事概要!$C$60,"",IF(B70&gt;=①工事概要!$C$59,$CA$13,""))</f>
        <v/>
      </c>
      <c r="CB70" s="53" t="str">
        <f>IF(B70&gt;①工事概要!$C$62,"",IF(B70&gt;=①工事概要!$C$61,$CB$13,""))</f>
        <v/>
      </c>
      <c r="CC70" s="53" t="str">
        <f>IF(B70&gt;①工事概要!$C$64,"",IF(B70&gt;=①工事概要!$C$63,$CC$13,""))</f>
        <v/>
      </c>
      <c r="CD70" s="53" t="str">
        <f>IF(B70&gt;①工事概要!$C$66,"",IF(B70&gt;=①工事概要!$C$65,$CD$13,""))</f>
        <v/>
      </c>
      <c r="CE70" s="50" t="str">
        <f t="shared" si="29"/>
        <v/>
      </c>
      <c r="CF70" s="50" t="str">
        <f t="shared" si="14"/>
        <v xml:space="preserve"> </v>
      </c>
    </row>
    <row r="71" spans="1:84" ht="39" customHeight="1" thickTop="1" thickBot="1" x14ac:dyDescent="0.2">
      <c r="A71" s="81" t="str">
        <f t="shared" si="0"/>
        <v>対象期間</v>
      </c>
      <c r="B71" s="180">
        <f>IFERROR(IF(B70=①工事概要!$E$12+IF(WEEKDAY(①工事概要!$E$12)=1,①工事概要!$E$12,(8-WEEKDAY(①工事概要!$E$12))),"-",IF(B70="-","-",B70+1)),"-")</f>
        <v>43612</v>
      </c>
      <c r="C71" s="89">
        <f t="shared" si="15"/>
        <v>2</v>
      </c>
      <c r="D71" s="199" t="str">
        <f t="shared" si="16"/>
        <v>〇</v>
      </c>
      <c r="E71" s="200" t="str">
        <f t="shared" si="17"/>
        <v xml:space="preserve"> </v>
      </c>
      <c r="F71" s="201" t="s">
        <v>60</v>
      </c>
      <c r="G71" s="202"/>
      <c r="H71" s="203"/>
      <c r="I71" s="204"/>
      <c r="J71" s="187" t="str">
        <f t="shared" si="18"/>
        <v/>
      </c>
      <c r="K71" s="190">
        <f t="shared" si="1"/>
        <v>57</v>
      </c>
      <c r="L71" s="190" t="str">
        <f t="shared" si="2"/>
        <v/>
      </c>
      <c r="M71" s="188" t="str">
        <f t="shared" si="19"/>
        <v/>
      </c>
      <c r="N71" s="87" t="str">
        <f t="shared" si="3"/>
        <v>週の始まり</v>
      </c>
      <c r="O71" s="108"/>
      <c r="P71" s="156" t="str">
        <f>IF(B71&lt;①工事概要!$E$11,"",IF(B71&gt;①工事概要!$E$12,"",IF(LEN(CE71)=0,"○","")))</f>
        <v>○</v>
      </c>
      <c r="Q71" s="162">
        <f t="shared" si="20"/>
        <v>0</v>
      </c>
      <c r="R71" s="93">
        <f t="shared" si="4"/>
        <v>57</v>
      </c>
      <c r="S71" s="156" t="str">
        <f t="shared" si="5"/>
        <v/>
      </c>
      <c r="T71" s="162">
        <f t="shared" si="6"/>
        <v>0</v>
      </c>
      <c r="U71" s="100">
        <f t="shared" si="21"/>
        <v>16</v>
      </c>
      <c r="V71" s="93">
        <f t="shared" si="7"/>
        <v>0</v>
      </c>
      <c r="W71" s="169">
        <f t="shared" si="22"/>
        <v>0</v>
      </c>
      <c r="X71" s="80" t="str">
        <f t="shared" si="23"/>
        <v/>
      </c>
      <c r="Y71" s="80" t="str">
        <f t="shared" si="24"/>
        <v/>
      </c>
      <c r="Z71" s="80">
        <f t="shared" si="8"/>
        <v>43612</v>
      </c>
      <c r="AA71" s="80" t="str">
        <f t="shared" si="9"/>
        <v/>
      </c>
      <c r="AB71" s="80" t="str">
        <f t="shared" si="10"/>
        <v>OK（振替済み）</v>
      </c>
      <c r="AC71" s="154">
        <f t="shared" si="11"/>
        <v>0</v>
      </c>
      <c r="AD71" s="154" t="str">
        <f t="shared" si="25"/>
        <v/>
      </c>
      <c r="AE71" s="106">
        <f t="shared" si="26"/>
        <v>9</v>
      </c>
      <c r="AF71" s="106">
        <f t="shared" si="12"/>
        <v>0</v>
      </c>
      <c r="AG71" s="216">
        <f>IFERROR(IF(AE71=1,①工事概要!$E$11,IF(AE71=2,①工事概要!$E$11,IF(WEEKDAY(Z71)=2,Z64,AG70))),"")</f>
        <v>43605</v>
      </c>
      <c r="AH71" s="221">
        <f t="shared" ref="AH71:BA71" si="84">IFERROR(IF(AG71+1&gt;$BB71,"",AG71+1),"")</f>
        <v>43606</v>
      </c>
      <c r="AI71" s="221">
        <f t="shared" si="84"/>
        <v>43607</v>
      </c>
      <c r="AJ71" s="221">
        <f t="shared" si="84"/>
        <v>43608</v>
      </c>
      <c r="AK71" s="221">
        <f t="shared" si="84"/>
        <v>43609</v>
      </c>
      <c r="AL71" s="221">
        <f t="shared" si="84"/>
        <v>43610</v>
      </c>
      <c r="AM71" s="221">
        <f t="shared" si="84"/>
        <v>43611</v>
      </c>
      <c r="AN71" s="221">
        <f t="shared" si="84"/>
        <v>43612</v>
      </c>
      <c r="AO71" s="221">
        <f t="shared" si="84"/>
        <v>43613</v>
      </c>
      <c r="AP71" s="221">
        <f t="shared" si="84"/>
        <v>43614</v>
      </c>
      <c r="AQ71" s="221">
        <f t="shared" si="84"/>
        <v>43615</v>
      </c>
      <c r="AR71" s="221">
        <f t="shared" si="84"/>
        <v>43616</v>
      </c>
      <c r="AS71" s="221">
        <f t="shared" si="84"/>
        <v>43617</v>
      </c>
      <c r="AT71" s="221">
        <f t="shared" si="84"/>
        <v>43618</v>
      </c>
      <c r="AU71" s="221">
        <f t="shared" si="84"/>
        <v>43619</v>
      </c>
      <c r="AV71" s="221">
        <f t="shared" si="84"/>
        <v>43620</v>
      </c>
      <c r="AW71" s="221">
        <f t="shared" si="84"/>
        <v>43621</v>
      </c>
      <c r="AX71" s="221">
        <f t="shared" si="84"/>
        <v>43622</v>
      </c>
      <c r="AY71" s="221">
        <f t="shared" si="84"/>
        <v>43623</v>
      </c>
      <c r="AZ71" s="221">
        <f t="shared" si="84"/>
        <v>43624</v>
      </c>
      <c r="BA71" s="221">
        <f t="shared" si="84"/>
        <v>43625</v>
      </c>
      <c r="BB71" s="217">
        <f>IFERROR(IF(IF(Z71=①工事概要!$E$12,①工事概要!$E$12,IF(WEEKDAY(Z71)=1,Z78,BB72))&gt;①工事概要!$E$12,①工事概要!$E$12,IF(Z71=①工事概要!$E$12,①工事概要!$E$12,IF(WEEKDAY(Z71)=1,Z78,BB72))),"")</f>
        <v>43625</v>
      </c>
      <c r="BE71" s="53"/>
      <c r="BF71" s="53"/>
      <c r="BG71" s="53" t="str">
        <f>IFERROR(VLOOKUP(B71,①工事概要!$C$11:$D$12,2,FALSE),"")</f>
        <v/>
      </c>
      <c r="BH71" s="53" t="str">
        <f>IFERROR(VLOOKUP(B71,①工事概要!$C$16:$D$21,2,FALSE),"")</f>
        <v/>
      </c>
      <c r="BI71" s="53" t="str">
        <f>IFERROR(VLOOKUP(B71,①工事概要!$C$22:$D$24,2,FALSE),"")</f>
        <v/>
      </c>
      <c r="BJ71" s="53" t="str">
        <f>IF(B71&gt;①工事概要!$C$26,"",IF(B71&gt;=①工事概要!$C$25,$BJ$13,""))</f>
        <v/>
      </c>
      <c r="BK71" s="53" t="str">
        <f>IF(B71&gt;①工事概要!$C$28,"",IF(B71&gt;=①工事概要!$C$27,$BK$13,""))</f>
        <v/>
      </c>
      <c r="BL71" s="53" t="str">
        <f>IF(B71&gt;①工事概要!$C$30,"",IF(B71&gt;=①工事概要!$C$29,$BL$13,""))</f>
        <v/>
      </c>
      <c r="BM71" s="53" t="str">
        <f>IF(B71&gt;①工事概要!$C$32,"",IF(B71&gt;=①工事概要!$C$31,$BM$13,""))</f>
        <v/>
      </c>
      <c r="BN71" s="53" t="str">
        <f>IF(B71&gt;①工事概要!$C$34,"",IF(B71&gt;=①工事概要!$C$33,$BN$13,""))</f>
        <v/>
      </c>
      <c r="BO71" s="53" t="str">
        <f>IF(B71&gt;①工事概要!$C$36,"",IF(B71&gt;=①工事概要!$C$35,$BO$13,""))</f>
        <v/>
      </c>
      <c r="BP71" s="53" t="str">
        <f>IF(B71&gt;①工事概要!$C$38,"",IF(B71&gt;=①工事概要!$C$37,$BP$13,""))</f>
        <v/>
      </c>
      <c r="BQ71" s="53" t="str">
        <f>IF(B71&gt;①工事概要!$C$40,"",IF(B71&gt;=①工事概要!$C$39,$BQ$13,""))</f>
        <v/>
      </c>
      <c r="BR71" s="53" t="str">
        <f>IF(B71&gt;①工事概要!$C$42,"",IF(B71&gt;=①工事概要!$C$41,$BR$13,""))</f>
        <v/>
      </c>
      <c r="BS71" s="53" t="str">
        <f>IF(B71&gt;①工事概要!$C$44,"",IF(B71&gt;=①工事概要!$C$43,$BS$13,""))</f>
        <v/>
      </c>
      <c r="BT71" s="53" t="str">
        <f>IF(B71&gt;①工事概要!$C$46,"",IF(B71&gt;=①工事概要!$C$45,$BT$13,""))</f>
        <v/>
      </c>
      <c r="BU71" s="53" t="str">
        <f>IF(B71&gt;①工事概要!$C$48,"",IF(B71&gt;=①工事概要!$C$47,$BU$13,""))</f>
        <v/>
      </c>
      <c r="BV71" s="53" t="str">
        <f>IF(B71&gt;①工事概要!$C$50,"",IF(B71&gt;=①工事概要!$C$49,$BV$13,""))</f>
        <v/>
      </c>
      <c r="BW71" s="53" t="str">
        <f>IF(B71&gt;①工事概要!$C$52,"",IF(B71&gt;=①工事概要!$C$51,$BW$13,""))</f>
        <v/>
      </c>
      <c r="BX71" s="53" t="str">
        <f>IF(B71&gt;①工事概要!$C$54,"",IF(B71&gt;=①工事概要!$C$53,$BX$13,""))</f>
        <v/>
      </c>
      <c r="BY71" s="53" t="str">
        <f>IF(B71&gt;①工事概要!$C$56,"",IF(B71&gt;=①工事概要!$C$55,$BY$13,""))</f>
        <v/>
      </c>
      <c r="BZ71" s="53" t="str">
        <f>IF(B71&gt;①工事概要!$C$58,"",IF(B71&gt;=①工事概要!$C$57,$BZ$13,""))</f>
        <v/>
      </c>
      <c r="CA71" s="53" t="str">
        <f>IF(B71&gt;①工事概要!$C$60,"",IF(B71&gt;=①工事概要!$C$59,$CA$13,""))</f>
        <v/>
      </c>
      <c r="CB71" s="53" t="str">
        <f>IF(B71&gt;①工事概要!$C$62,"",IF(B71&gt;=①工事概要!$C$61,$CB$13,""))</f>
        <v/>
      </c>
      <c r="CC71" s="53" t="str">
        <f>IF(B71&gt;①工事概要!$C$64,"",IF(B71&gt;=①工事概要!$C$63,$CC$13,""))</f>
        <v/>
      </c>
      <c r="CD71" s="53" t="str">
        <f>IF(B71&gt;①工事概要!$C$66,"",IF(B71&gt;=①工事概要!$C$65,$CD$13,""))</f>
        <v/>
      </c>
      <c r="CE71" s="50" t="str">
        <f t="shared" si="29"/>
        <v/>
      </c>
      <c r="CF71" s="50" t="str">
        <f t="shared" si="14"/>
        <v xml:space="preserve"> </v>
      </c>
    </row>
    <row r="72" spans="1:84" ht="39" customHeight="1" thickTop="1" thickBot="1" x14ac:dyDescent="0.2">
      <c r="A72" s="81" t="str">
        <f t="shared" si="0"/>
        <v>対象期間</v>
      </c>
      <c r="B72" s="180">
        <f>IFERROR(IF(B71=①工事概要!$E$12+IF(WEEKDAY(①工事概要!$E$12)=1,①工事概要!$E$12,(8-WEEKDAY(①工事概要!$E$12))),"-",IF(B71="-","-",B71+1)),"-")</f>
        <v>43613</v>
      </c>
      <c r="C72" s="89">
        <f t="shared" si="15"/>
        <v>3</v>
      </c>
      <c r="D72" s="199" t="str">
        <f t="shared" si="16"/>
        <v>〇</v>
      </c>
      <c r="E72" s="200" t="str">
        <f t="shared" si="17"/>
        <v xml:space="preserve"> </v>
      </c>
      <c r="F72" s="201" t="s">
        <v>60</v>
      </c>
      <c r="G72" s="202"/>
      <c r="H72" s="203"/>
      <c r="I72" s="204"/>
      <c r="J72" s="187" t="str">
        <f t="shared" si="18"/>
        <v/>
      </c>
      <c r="K72" s="190">
        <f t="shared" si="1"/>
        <v>58</v>
      </c>
      <c r="L72" s="190" t="str">
        <f t="shared" si="2"/>
        <v/>
      </c>
      <c r="M72" s="188" t="str">
        <f t="shared" si="19"/>
        <v/>
      </c>
      <c r="N72" s="87" t="str">
        <f t="shared" si="3"/>
        <v>↓</v>
      </c>
      <c r="O72" s="108"/>
      <c r="P72" s="156" t="str">
        <f>IF(B72&lt;①工事概要!$E$11,"",IF(B72&gt;①工事概要!$E$12,"",IF(LEN(CE72)=0,"○","")))</f>
        <v>○</v>
      </c>
      <c r="Q72" s="162">
        <f t="shared" si="20"/>
        <v>0</v>
      </c>
      <c r="R72" s="93">
        <f t="shared" si="4"/>
        <v>58</v>
      </c>
      <c r="S72" s="156" t="str">
        <f t="shared" si="5"/>
        <v/>
      </c>
      <c r="T72" s="162">
        <f t="shared" si="6"/>
        <v>0</v>
      </c>
      <c r="U72" s="100">
        <f t="shared" si="21"/>
        <v>16</v>
      </c>
      <c r="V72" s="93">
        <f t="shared" si="7"/>
        <v>0</v>
      </c>
      <c r="W72" s="169">
        <f t="shared" si="22"/>
        <v>0</v>
      </c>
      <c r="X72" s="80" t="str">
        <f t="shared" si="23"/>
        <v/>
      </c>
      <c r="Y72" s="80" t="str">
        <f t="shared" si="24"/>
        <v/>
      </c>
      <c r="Z72" s="80">
        <f t="shared" si="8"/>
        <v>43613</v>
      </c>
      <c r="AA72" s="80" t="str">
        <f t="shared" si="9"/>
        <v/>
      </c>
      <c r="AB72" s="80" t="str">
        <f t="shared" si="10"/>
        <v>OK（振替済み）</v>
      </c>
      <c r="AC72" s="154">
        <f t="shared" si="11"/>
        <v>0</v>
      </c>
      <c r="AD72" s="154" t="str">
        <f t="shared" si="25"/>
        <v/>
      </c>
      <c r="AE72" s="106">
        <f t="shared" si="26"/>
        <v>9</v>
      </c>
      <c r="AF72" s="106">
        <f t="shared" si="12"/>
        <v>0</v>
      </c>
      <c r="AG72" s="218">
        <f>IFERROR(IF(AE72=1,①工事概要!$E$11,IF(AE72=2,①工事概要!$E$11,IF(WEEKDAY(Z72)=2,Z65,AG71))),"")</f>
        <v>43605</v>
      </c>
      <c r="AH72" s="222">
        <f t="shared" ref="AH72:BA72" si="85">IFERROR(IF(AG72+1&gt;$BB72,"",AG72+1),"")</f>
        <v>43606</v>
      </c>
      <c r="AI72" s="222">
        <f t="shared" si="85"/>
        <v>43607</v>
      </c>
      <c r="AJ72" s="222">
        <f t="shared" si="85"/>
        <v>43608</v>
      </c>
      <c r="AK72" s="222">
        <f t="shared" si="85"/>
        <v>43609</v>
      </c>
      <c r="AL72" s="222">
        <f t="shared" si="85"/>
        <v>43610</v>
      </c>
      <c r="AM72" s="222">
        <f t="shared" si="85"/>
        <v>43611</v>
      </c>
      <c r="AN72" s="222">
        <f t="shared" si="85"/>
        <v>43612</v>
      </c>
      <c r="AO72" s="222">
        <f t="shared" si="85"/>
        <v>43613</v>
      </c>
      <c r="AP72" s="222">
        <f t="shared" si="85"/>
        <v>43614</v>
      </c>
      <c r="AQ72" s="222">
        <f t="shared" si="85"/>
        <v>43615</v>
      </c>
      <c r="AR72" s="222">
        <f t="shared" si="85"/>
        <v>43616</v>
      </c>
      <c r="AS72" s="222">
        <f t="shared" si="85"/>
        <v>43617</v>
      </c>
      <c r="AT72" s="222">
        <f t="shared" si="85"/>
        <v>43618</v>
      </c>
      <c r="AU72" s="222">
        <f t="shared" si="85"/>
        <v>43619</v>
      </c>
      <c r="AV72" s="222">
        <f t="shared" si="85"/>
        <v>43620</v>
      </c>
      <c r="AW72" s="222">
        <f t="shared" si="85"/>
        <v>43621</v>
      </c>
      <c r="AX72" s="222">
        <f t="shared" si="85"/>
        <v>43622</v>
      </c>
      <c r="AY72" s="222">
        <f t="shared" si="85"/>
        <v>43623</v>
      </c>
      <c r="AZ72" s="222">
        <f t="shared" si="85"/>
        <v>43624</v>
      </c>
      <c r="BA72" s="222">
        <f t="shared" si="85"/>
        <v>43625</v>
      </c>
      <c r="BB72" s="219">
        <f>IFERROR(IF(IF(Z72=①工事概要!$E$12,①工事概要!$E$12,IF(WEEKDAY(Z72)=1,Z79,BB73))&gt;①工事概要!$E$12,①工事概要!$E$12,IF(Z72=①工事概要!$E$12,①工事概要!$E$12,IF(WEEKDAY(Z72)=1,Z79,BB73))),"")</f>
        <v>43625</v>
      </c>
      <c r="BE72" s="53"/>
      <c r="BF72" s="53"/>
      <c r="BG72" s="53" t="str">
        <f>IFERROR(VLOOKUP(B72,①工事概要!$C$11:$D$12,2,FALSE),"")</f>
        <v/>
      </c>
      <c r="BH72" s="53" t="str">
        <f>IFERROR(VLOOKUP(B72,①工事概要!$C$16:$D$21,2,FALSE),"")</f>
        <v/>
      </c>
      <c r="BI72" s="53" t="str">
        <f>IFERROR(VLOOKUP(B72,①工事概要!$C$22:$D$24,2,FALSE),"")</f>
        <v/>
      </c>
      <c r="BJ72" s="53" t="str">
        <f>IF(B72&gt;①工事概要!$C$26,"",IF(B72&gt;=①工事概要!$C$25,$BJ$13,""))</f>
        <v/>
      </c>
      <c r="BK72" s="53" t="str">
        <f>IF(B72&gt;①工事概要!$C$28,"",IF(B72&gt;=①工事概要!$C$27,$BK$13,""))</f>
        <v/>
      </c>
      <c r="BL72" s="53" t="str">
        <f>IF(B72&gt;①工事概要!$C$30,"",IF(B72&gt;=①工事概要!$C$29,$BL$13,""))</f>
        <v/>
      </c>
      <c r="BM72" s="53" t="str">
        <f>IF(B72&gt;①工事概要!$C$32,"",IF(B72&gt;=①工事概要!$C$31,$BM$13,""))</f>
        <v/>
      </c>
      <c r="BN72" s="53" t="str">
        <f>IF(B72&gt;①工事概要!$C$34,"",IF(B72&gt;=①工事概要!$C$33,$BN$13,""))</f>
        <v/>
      </c>
      <c r="BO72" s="53" t="str">
        <f>IF(B72&gt;①工事概要!$C$36,"",IF(B72&gt;=①工事概要!$C$35,$BO$13,""))</f>
        <v/>
      </c>
      <c r="BP72" s="53" t="str">
        <f>IF(B72&gt;①工事概要!$C$38,"",IF(B72&gt;=①工事概要!$C$37,$BP$13,""))</f>
        <v/>
      </c>
      <c r="BQ72" s="53" t="str">
        <f>IF(B72&gt;①工事概要!$C$40,"",IF(B72&gt;=①工事概要!$C$39,$BQ$13,""))</f>
        <v/>
      </c>
      <c r="BR72" s="53" t="str">
        <f>IF(B72&gt;①工事概要!$C$42,"",IF(B72&gt;=①工事概要!$C$41,$BR$13,""))</f>
        <v/>
      </c>
      <c r="BS72" s="53" t="str">
        <f>IF(B72&gt;①工事概要!$C$44,"",IF(B72&gt;=①工事概要!$C$43,$BS$13,""))</f>
        <v/>
      </c>
      <c r="BT72" s="53" t="str">
        <f>IF(B72&gt;①工事概要!$C$46,"",IF(B72&gt;=①工事概要!$C$45,$BT$13,""))</f>
        <v/>
      </c>
      <c r="BU72" s="53" t="str">
        <f>IF(B72&gt;①工事概要!$C$48,"",IF(B72&gt;=①工事概要!$C$47,$BU$13,""))</f>
        <v/>
      </c>
      <c r="BV72" s="53" t="str">
        <f>IF(B72&gt;①工事概要!$C$50,"",IF(B72&gt;=①工事概要!$C$49,$BV$13,""))</f>
        <v/>
      </c>
      <c r="BW72" s="53" t="str">
        <f>IF(B72&gt;①工事概要!$C$52,"",IF(B72&gt;=①工事概要!$C$51,$BW$13,""))</f>
        <v/>
      </c>
      <c r="BX72" s="53" t="str">
        <f>IF(B72&gt;①工事概要!$C$54,"",IF(B72&gt;=①工事概要!$C$53,$BX$13,""))</f>
        <v/>
      </c>
      <c r="BY72" s="53" t="str">
        <f>IF(B72&gt;①工事概要!$C$56,"",IF(B72&gt;=①工事概要!$C$55,$BY$13,""))</f>
        <v/>
      </c>
      <c r="BZ72" s="53" t="str">
        <f>IF(B72&gt;①工事概要!$C$58,"",IF(B72&gt;=①工事概要!$C$57,$BZ$13,""))</f>
        <v/>
      </c>
      <c r="CA72" s="53" t="str">
        <f>IF(B72&gt;①工事概要!$C$60,"",IF(B72&gt;=①工事概要!$C$59,$CA$13,""))</f>
        <v/>
      </c>
      <c r="CB72" s="53" t="str">
        <f>IF(B72&gt;①工事概要!$C$62,"",IF(B72&gt;=①工事概要!$C$61,$CB$13,""))</f>
        <v/>
      </c>
      <c r="CC72" s="53" t="str">
        <f>IF(B72&gt;①工事概要!$C$64,"",IF(B72&gt;=①工事概要!$C$63,$CC$13,""))</f>
        <v/>
      </c>
      <c r="CD72" s="53" t="str">
        <f>IF(B72&gt;①工事概要!$C$66,"",IF(B72&gt;=①工事概要!$C$65,$CD$13,""))</f>
        <v/>
      </c>
      <c r="CE72" s="50" t="str">
        <f t="shared" si="29"/>
        <v/>
      </c>
      <c r="CF72" s="50" t="str">
        <f t="shared" si="14"/>
        <v xml:space="preserve"> </v>
      </c>
    </row>
    <row r="73" spans="1:84" ht="39" customHeight="1" thickTop="1" thickBot="1" x14ac:dyDescent="0.2">
      <c r="A73" s="81" t="str">
        <f t="shared" si="0"/>
        <v>対象期間</v>
      </c>
      <c r="B73" s="180">
        <f>IFERROR(IF(B72=①工事概要!$E$12+IF(WEEKDAY(①工事概要!$E$12)=1,①工事概要!$E$12,(8-WEEKDAY(①工事概要!$E$12))),"-",IF(B72="-","-",B72+1)),"-")</f>
        <v>43614</v>
      </c>
      <c r="C73" s="89">
        <f t="shared" si="15"/>
        <v>4</v>
      </c>
      <c r="D73" s="199" t="str">
        <f t="shared" si="16"/>
        <v>〇</v>
      </c>
      <c r="E73" s="200" t="str">
        <f t="shared" si="17"/>
        <v xml:space="preserve"> </v>
      </c>
      <c r="F73" s="201" t="s">
        <v>60</v>
      </c>
      <c r="G73" s="202"/>
      <c r="H73" s="203"/>
      <c r="I73" s="204"/>
      <c r="J73" s="187" t="str">
        <f t="shared" si="18"/>
        <v/>
      </c>
      <c r="K73" s="190">
        <f t="shared" si="1"/>
        <v>59</v>
      </c>
      <c r="L73" s="190" t="str">
        <f t="shared" si="2"/>
        <v/>
      </c>
      <c r="M73" s="188" t="str">
        <f t="shared" si="19"/>
        <v/>
      </c>
      <c r="N73" s="87" t="str">
        <f t="shared" si="3"/>
        <v>↓</v>
      </c>
      <c r="O73" s="108"/>
      <c r="P73" s="156" t="str">
        <f>IF(B73&lt;①工事概要!$E$11,"",IF(B73&gt;①工事概要!$E$12,"",IF(LEN(CE73)=0,"○","")))</f>
        <v>○</v>
      </c>
      <c r="Q73" s="162">
        <f t="shared" si="20"/>
        <v>0</v>
      </c>
      <c r="R73" s="93">
        <f t="shared" si="4"/>
        <v>59</v>
      </c>
      <c r="S73" s="156" t="str">
        <f t="shared" si="5"/>
        <v/>
      </c>
      <c r="T73" s="162">
        <f t="shared" si="6"/>
        <v>0</v>
      </c>
      <c r="U73" s="100">
        <f t="shared" si="21"/>
        <v>16</v>
      </c>
      <c r="V73" s="93">
        <f t="shared" si="7"/>
        <v>0</v>
      </c>
      <c r="W73" s="169">
        <f t="shared" si="22"/>
        <v>0</v>
      </c>
      <c r="X73" s="80" t="str">
        <f t="shared" si="23"/>
        <v/>
      </c>
      <c r="Y73" s="80" t="str">
        <f t="shared" si="24"/>
        <v/>
      </c>
      <c r="Z73" s="80">
        <f t="shared" si="8"/>
        <v>43614</v>
      </c>
      <c r="AA73" s="80" t="str">
        <f t="shared" si="9"/>
        <v/>
      </c>
      <c r="AB73" s="80" t="str">
        <f t="shared" si="10"/>
        <v>OK（振替済み）</v>
      </c>
      <c r="AC73" s="154">
        <f t="shared" si="11"/>
        <v>0</v>
      </c>
      <c r="AD73" s="154" t="str">
        <f t="shared" si="25"/>
        <v/>
      </c>
      <c r="AE73" s="106">
        <f t="shared" si="26"/>
        <v>9</v>
      </c>
      <c r="AF73" s="106">
        <f t="shared" si="12"/>
        <v>0</v>
      </c>
      <c r="AG73" s="218">
        <f>IFERROR(IF(AE73=1,①工事概要!$E$11,IF(AE73=2,①工事概要!$E$11,IF(WEEKDAY(Z73)=2,Z66,AG72))),"")</f>
        <v>43605</v>
      </c>
      <c r="AH73" s="222">
        <f t="shared" ref="AH73:BA73" si="86">IFERROR(IF(AG73+1&gt;$BB73,"",AG73+1),"")</f>
        <v>43606</v>
      </c>
      <c r="AI73" s="222">
        <f t="shared" si="86"/>
        <v>43607</v>
      </c>
      <c r="AJ73" s="222">
        <f t="shared" si="86"/>
        <v>43608</v>
      </c>
      <c r="AK73" s="222">
        <f t="shared" si="86"/>
        <v>43609</v>
      </c>
      <c r="AL73" s="222">
        <f t="shared" si="86"/>
        <v>43610</v>
      </c>
      <c r="AM73" s="222">
        <f t="shared" si="86"/>
        <v>43611</v>
      </c>
      <c r="AN73" s="222">
        <f t="shared" si="86"/>
        <v>43612</v>
      </c>
      <c r="AO73" s="222">
        <f t="shared" si="86"/>
        <v>43613</v>
      </c>
      <c r="AP73" s="222">
        <f t="shared" si="86"/>
        <v>43614</v>
      </c>
      <c r="AQ73" s="222">
        <f t="shared" si="86"/>
        <v>43615</v>
      </c>
      <c r="AR73" s="222">
        <f t="shared" si="86"/>
        <v>43616</v>
      </c>
      <c r="AS73" s="222">
        <f t="shared" si="86"/>
        <v>43617</v>
      </c>
      <c r="AT73" s="222">
        <f t="shared" si="86"/>
        <v>43618</v>
      </c>
      <c r="AU73" s="222">
        <f t="shared" si="86"/>
        <v>43619</v>
      </c>
      <c r="AV73" s="222">
        <f t="shared" si="86"/>
        <v>43620</v>
      </c>
      <c r="AW73" s="222">
        <f t="shared" si="86"/>
        <v>43621</v>
      </c>
      <c r="AX73" s="222">
        <f t="shared" si="86"/>
        <v>43622</v>
      </c>
      <c r="AY73" s="222">
        <f t="shared" si="86"/>
        <v>43623</v>
      </c>
      <c r="AZ73" s="222">
        <f t="shared" si="86"/>
        <v>43624</v>
      </c>
      <c r="BA73" s="222">
        <f t="shared" si="86"/>
        <v>43625</v>
      </c>
      <c r="BB73" s="219">
        <f>IFERROR(IF(IF(Z73=①工事概要!$E$12,①工事概要!$E$12,IF(WEEKDAY(Z73)=1,Z80,BB74))&gt;①工事概要!$E$12,①工事概要!$E$12,IF(Z73=①工事概要!$E$12,①工事概要!$E$12,IF(WEEKDAY(Z73)=1,Z80,BB74))),"")</f>
        <v>43625</v>
      </c>
      <c r="BE73" s="53"/>
      <c r="BF73" s="53"/>
      <c r="BG73" s="53" t="str">
        <f>IFERROR(VLOOKUP(B73,①工事概要!$C$11:$D$12,2,FALSE),"")</f>
        <v/>
      </c>
      <c r="BH73" s="53" t="str">
        <f>IFERROR(VLOOKUP(B73,①工事概要!$C$16:$D$21,2,FALSE),"")</f>
        <v/>
      </c>
      <c r="BI73" s="53" t="str">
        <f>IFERROR(VLOOKUP(B73,①工事概要!$C$22:$D$24,2,FALSE),"")</f>
        <v/>
      </c>
      <c r="BJ73" s="53" t="str">
        <f>IF(B73&gt;①工事概要!$C$26,"",IF(B73&gt;=①工事概要!$C$25,$BJ$13,""))</f>
        <v/>
      </c>
      <c r="BK73" s="53" t="str">
        <f>IF(B73&gt;①工事概要!$C$28,"",IF(B73&gt;=①工事概要!$C$27,$BK$13,""))</f>
        <v/>
      </c>
      <c r="BL73" s="53" t="str">
        <f>IF(B73&gt;①工事概要!$C$30,"",IF(B73&gt;=①工事概要!$C$29,$BL$13,""))</f>
        <v/>
      </c>
      <c r="BM73" s="53" t="str">
        <f>IF(B73&gt;①工事概要!$C$32,"",IF(B73&gt;=①工事概要!$C$31,$BM$13,""))</f>
        <v/>
      </c>
      <c r="BN73" s="53" t="str">
        <f>IF(B73&gt;①工事概要!$C$34,"",IF(B73&gt;=①工事概要!$C$33,$BN$13,""))</f>
        <v/>
      </c>
      <c r="BO73" s="53" t="str">
        <f>IF(B73&gt;①工事概要!$C$36,"",IF(B73&gt;=①工事概要!$C$35,$BO$13,""))</f>
        <v/>
      </c>
      <c r="BP73" s="53" t="str">
        <f>IF(B73&gt;①工事概要!$C$38,"",IF(B73&gt;=①工事概要!$C$37,$BP$13,""))</f>
        <v/>
      </c>
      <c r="BQ73" s="53" t="str">
        <f>IF(B73&gt;①工事概要!$C$40,"",IF(B73&gt;=①工事概要!$C$39,$BQ$13,""))</f>
        <v/>
      </c>
      <c r="BR73" s="53" t="str">
        <f>IF(B73&gt;①工事概要!$C$42,"",IF(B73&gt;=①工事概要!$C$41,$BR$13,""))</f>
        <v/>
      </c>
      <c r="BS73" s="53" t="str">
        <f>IF(B73&gt;①工事概要!$C$44,"",IF(B73&gt;=①工事概要!$C$43,$BS$13,""))</f>
        <v/>
      </c>
      <c r="BT73" s="53" t="str">
        <f>IF(B73&gt;①工事概要!$C$46,"",IF(B73&gt;=①工事概要!$C$45,$BT$13,""))</f>
        <v/>
      </c>
      <c r="BU73" s="53" t="str">
        <f>IF(B73&gt;①工事概要!$C$48,"",IF(B73&gt;=①工事概要!$C$47,$BU$13,""))</f>
        <v/>
      </c>
      <c r="BV73" s="53" t="str">
        <f>IF(B73&gt;①工事概要!$C$50,"",IF(B73&gt;=①工事概要!$C$49,$BV$13,""))</f>
        <v/>
      </c>
      <c r="BW73" s="53" t="str">
        <f>IF(B73&gt;①工事概要!$C$52,"",IF(B73&gt;=①工事概要!$C$51,$BW$13,""))</f>
        <v/>
      </c>
      <c r="BX73" s="53" t="str">
        <f>IF(B73&gt;①工事概要!$C$54,"",IF(B73&gt;=①工事概要!$C$53,$BX$13,""))</f>
        <v/>
      </c>
      <c r="BY73" s="53" t="str">
        <f>IF(B73&gt;①工事概要!$C$56,"",IF(B73&gt;=①工事概要!$C$55,$BY$13,""))</f>
        <v/>
      </c>
      <c r="BZ73" s="53" t="str">
        <f>IF(B73&gt;①工事概要!$C$58,"",IF(B73&gt;=①工事概要!$C$57,$BZ$13,""))</f>
        <v/>
      </c>
      <c r="CA73" s="53" t="str">
        <f>IF(B73&gt;①工事概要!$C$60,"",IF(B73&gt;=①工事概要!$C$59,$CA$13,""))</f>
        <v/>
      </c>
      <c r="CB73" s="53" t="str">
        <f>IF(B73&gt;①工事概要!$C$62,"",IF(B73&gt;=①工事概要!$C$61,$CB$13,""))</f>
        <v/>
      </c>
      <c r="CC73" s="53" t="str">
        <f>IF(B73&gt;①工事概要!$C$64,"",IF(B73&gt;=①工事概要!$C$63,$CC$13,""))</f>
        <v/>
      </c>
      <c r="CD73" s="53" t="str">
        <f>IF(B73&gt;①工事概要!$C$66,"",IF(B73&gt;=①工事概要!$C$65,$CD$13,""))</f>
        <v/>
      </c>
      <c r="CE73" s="50" t="str">
        <f t="shared" si="29"/>
        <v/>
      </c>
      <c r="CF73" s="50" t="str">
        <f t="shared" si="14"/>
        <v xml:space="preserve"> </v>
      </c>
    </row>
    <row r="74" spans="1:84" ht="39" customHeight="1" thickTop="1" thickBot="1" x14ac:dyDescent="0.2">
      <c r="A74" s="81" t="str">
        <f t="shared" si="0"/>
        <v>対象期間</v>
      </c>
      <c r="B74" s="180">
        <f>IFERROR(IF(B73=①工事概要!$E$12+IF(WEEKDAY(①工事概要!$E$12)=1,①工事概要!$E$12,(8-WEEKDAY(①工事概要!$E$12))),"-",IF(B73="-","-",B73+1)),"-")</f>
        <v>43615</v>
      </c>
      <c r="C74" s="89">
        <f t="shared" si="15"/>
        <v>5</v>
      </c>
      <c r="D74" s="199" t="str">
        <f t="shared" si="16"/>
        <v>〇</v>
      </c>
      <c r="E74" s="200" t="str">
        <f t="shared" si="17"/>
        <v xml:space="preserve"> </v>
      </c>
      <c r="F74" s="201" t="s">
        <v>60</v>
      </c>
      <c r="G74" s="202"/>
      <c r="H74" s="203"/>
      <c r="I74" s="204"/>
      <c r="J74" s="187" t="str">
        <f t="shared" si="18"/>
        <v/>
      </c>
      <c r="K74" s="190">
        <f t="shared" si="1"/>
        <v>60</v>
      </c>
      <c r="L74" s="190" t="str">
        <f t="shared" si="2"/>
        <v/>
      </c>
      <c r="M74" s="188" t="str">
        <f t="shared" si="19"/>
        <v/>
      </c>
      <c r="N74" s="87" t="str">
        <f t="shared" si="3"/>
        <v>↓</v>
      </c>
      <c r="O74" s="108"/>
      <c r="P74" s="156" t="str">
        <f>IF(B74&lt;①工事概要!$E$11,"",IF(B74&gt;①工事概要!$E$12,"",IF(LEN(CE74)=0,"○","")))</f>
        <v>○</v>
      </c>
      <c r="Q74" s="162">
        <f t="shared" si="20"/>
        <v>0</v>
      </c>
      <c r="R74" s="93">
        <f t="shared" si="4"/>
        <v>60</v>
      </c>
      <c r="S74" s="156" t="str">
        <f t="shared" si="5"/>
        <v/>
      </c>
      <c r="T74" s="162">
        <f t="shared" si="6"/>
        <v>0</v>
      </c>
      <c r="U74" s="100">
        <f t="shared" si="21"/>
        <v>16</v>
      </c>
      <c r="V74" s="93">
        <f t="shared" si="7"/>
        <v>0</v>
      </c>
      <c r="W74" s="169">
        <f t="shared" si="22"/>
        <v>0</v>
      </c>
      <c r="X74" s="80" t="str">
        <f t="shared" si="23"/>
        <v/>
      </c>
      <c r="Y74" s="80" t="str">
        <f t="shared" si="24"/>
        <v/>
      </c>
      <c r="Z74" s="80">
        <f t="shared" si="8"/>
        <v>43615</v>
      </c>
      <c r="AA74" s="80" t="str">
        <f t="shared" si="9"/>
        <v/>
      </c>
      <c r="AB74" s="80" t="str">
        <f t="shared" si="10"/>
        <v>OK（振替済み）</v>
      </c>
      <c r="AC74" s="154">
        <f t="shared" si="11"/>
        <v>0</v>
      </c>
      <c r="AD74" s="154" t="str">
        <f t="shared" si="25"/>
        <v/>
      </c>
      <c r="AE74" s="106">
        <f t="shared" si="26"/>
        <v>9</v>
      </c>
      <c r="AF74" s="106">
        <f t="shared" si="12"/>
        <v>0</v>
      </c>
      <c r="AG74" s="218">
        <f>IFERROR(IF(AE74=1,①工事概要!$E$11,IF(AE74=2,①工事概要!$E$11,IF(WEEKDAY(Z74)=2,Z67,AG73))),"")</f>
        <v>43605</v>
      </c>
      <c r="AH74" s="222">
        <f t="shared" ref="AH74:BA74" si="87">IFERROR(IF(AG74+1&gt;$BB74,"",AG74+1),"")</f>
        <v>43606</v>
      </c>
      <c r="AI74" s="222">
        <f t="shared" si="87"/>
        <v>43607</v>
      </c>
      <c r="AJ74" s="222">
        <f t="shared" si="87"/>
        <v>43608</v>
      </c>
      <c r="AK74" s="222">
        <f t="shared" si="87"/>
        <v>43609</v>
      </c>
      <c r="AL74" s="222">
        <f t="shared" si="87"/>
        <v>43610</v>
      </c>
      <c r="AM74" s="222">
        <f t="shared" si="87"/>
        <v>43611</v>
      </c>
      <c r="AN74" s="222">
        <f t="shared" si="87"/>
        <v>43612</v>
      </c>
      <c r="AO74" s="222">
        <f t="shared" si="87"/>
        <v>43613</v>
      </c>
      <c r="AP74" s="222">
        <f t="shared" si="87"/>
        <v>43614</v>
      </c>
      <c r="AQ74" s="222">
        <f t="shared" si="87"/>
        <v>43615</v>
      </c>
      <c r="AR74" s="222">
        <f t="shared" si="87"/>
        <v>43616</v>
      </c>
      <c r="AS74" s="222">
        <f t="shared" si="87"/>
        <v>43617</v>
      </c>
      <c r="AT74" s="222">
        <f t="shared" si="87"/>
        <v>43618</v>
      </c>
      <c r="AU74" s="222">
        <f t="shared" si="87"/>
        <v>43619</v>
      </c>
      <c r="AV74" s="222">
        <f t="shared" si="87"/>
        <v>43620</v>
      </c>
      <c r="AW74" s="222">
        <f t="shared" si="87"/>
        <v>43621</v>
      </c>
      <c r="AX74" s="222">
        <f t="shared" si="87"/>
        <v>43622</v>
      </c>
      <c r="AY74" s="222">
        <f t="shared" si="87"/>
        <v>43623</v>
      </c>
      <c r="AZ74" s="222">
        <f t="shared" si="87"/>
        <v>43624</v>
      </c>
      <c r="BA74" s="222">
        <f t="shared" si="87"/>
        <v>43625</v>
      </c>
      <c r="BB74" s="219">
        <f>IFERROR(IF(IF(Z74=①工事概要!$E$12,①工事概要!$E$12,IF(WEEKDAY(Z74)=1,Z81,BB75))&gt;①工事概要!$E$12,①工事概要!$E$12,IF(Z74=①工事概要!$E$12,①工事概要!$E$12,IF(WEEKDAY(Z74)=1,Z81,BB75))),"")</f>
        <v>43625</v>
      </c>
      <c r="BE74" s="53"/>
      <c r="BF74" s="53"/>
      <c r="BG74" s="53" t="str">
        <f>IFERROR(VLOOKUP(B74,①工事概要!$C$11:$D$12,2,FALSE),"")</f>
        <v/>
      </c>
      <c r="BH74" s="53" t="str">
        <f>IFERROR(VLOOKUP(B74,①工事概要!$C$16:$D$21,2,FALSE),"")</f>
        <v/>
      </c>
      <c r="BI74" s="53" t="str">
        <f>IFERROR(VLOOKUP(B74,①工事概要!$C$22:$D$24,2,FALSE),"")</f>
        <v/>
      </c>
      <c r="BJ74" s="53" t="str">
        <f>IF(B74&gt;①工事概要!$C$26,"",IF(B74&gt;=①工事概要!$C$25,$BJ$13,""))</f>
        <v/>
      </c>
      <c r="BK74" s="53" t="str">
        <f>IF(B74&gt;①工事概要!$C$28,"",IF(B74&gt;=①工事概要!$C$27,$BK$13,""))</f>
        <v/>
      </c>
      <c r="BL74" s="53" t="str">
        <f>IF(B74&gt;①工事概要!$C$30,"",IF(B74&gt;=①工事概要!$C$29,$BL$13,""))</f>
        <v/>
      </c>
      <c r="BM74" s="53" t="str">
        <f>IF(B74&gt;①工事概要!$C$32,"",IF(B74&gt;=①工事概要!$C$31,$BM$13,""))</f>
        <v/>
      </c>
      <c r="BN74" s="53" t="str">
        <f>IF(B74&gt;①工事概要!$C$34,"",IF(B74&gt;=①工事概要!$C$33,$BN$13,""))</f>
        <v/>
      </c>
      <c r="BO74" s="53" t="str">
        <f>IF(B74&gt;①工事概要!$C$36,"",IF(B74&gt;=①工事概要!$C$35,$BO$13,""))</f>
        <v/>
      </c>
      <c r="BP74" s="53" t="str">
        <f>IF(B74&gt;①工事概要!$C$38,"",IF(B74&gt;=①工事概要!$C$37,$BP$13,""))</f>
        <v/>
      </c>
      <c r="BQ74" s="53" t="str">
        <f>IF(B74&gt;①工事概要!$C$40,"",IF(B74&gt;=①工事概要!$C$39,$BQ$13,""))</f>
        <v/>
      </c>
      <c r="BR74" s="53" t="str">
        <f>IF(B74&gt;①工事概要!$C$42,"",IF(B74&gt;=①工事概要!$C$41,$BR$13,""))</f>
        <v/>
      </c>
      <c r="BS74" s="53" t="str">
        <f>IF(B74&gt;①工事概要!$C$44,"",IF(B74&gt;=①工事概要!$C$43,$BS$13,""))</f>
        <v/>
      </c>
      <c r="BT74" s="53" t="str">
        <f>IF(B74&gt;①工事概要!$C$46,"",IF(B74&gt;=①工事概要!$C$45,$BT$13,""))</f>
        <v/>
      </c>
      <c r="BU74" s="53" t="str">
        <f>IF(B74&gt;①工事概要!$C$48,"",IF(B74&gt;=①工事概要!$C$47,$BU$13,""))</f>
        <v/>
      </c>
      <c r="BV74" s="53" t="str">
        <f>IF(B74&gt;①工事概要!$C$50,"",IF(B74&gt;=①工事概要!$C$49,$BV$13,""))</f>
        <v/>
      </c>
      <c r="BW74" s="53" t="str">
        <f>IF(B74&gt;①工事概要!$C$52,"",IF(B74&gt;=①工事概要!$C$51,$BW$13,""))</f>
        <v/>
      </c>
      <c r="BX74" s="53" t="str">
        <f>IF(B74&gt;①工事概要!$C$54,"",IF(B74&gt;=①工事概要!$C$53,$BX$13,""))</f>
        <v/>
      </c>
      <c r="BY74" s="53" t="str">
        <f>IF(B74&gt;①工事概要!$C$56,"",IF(B74&gt;=①工事概要!$C$55,$BY$13,""))</f>
        <v/>
      </c>
      <c r="BZ74" s="53" t="str">
        <f>IF(B74&gt;①工事概要!$C$58,"",IF(B74&gt;=①工事概要!$C$57,$BZ$13,""))</f>
        <v/>
      </c>
      <c r="CA74" s="53" t="str">
        <f>IF(B74&gt;①工事概要!$C$60,"",IF(B74&gt;=①工事概要!$C$59,$CA$13,""))</f>
        <v/>
      </c>
      <c r="CB74" s="53" t="str">
        <f>IF(B74&gt;①工事概要!$C$62,"",IF(B74&gt;=①工事概要!$C$61,$CB$13,""))</f>
        <v/>
      </c>
      <c r="CC74" s="53" t="str">
        <f>IF(B74&gt;①工事概要!$C$64,"",IF(B74&gt;=①工事概要!$C$63,$CC$13,""))</f>
        <v/>
      </c>
      <c r="CD74" s="53" t="str">
        <f>IF(B74&gt;①工事概要!$C$66,"",IF(B74&gt;=①工事概要!$C$65,$CD$13,""))</f>
        <v/>
      </c>
      <c r="CE74" s="50" t="str">
        <f t="shared" si="29"/>
        <v/>
      </c>
      <c r="CF74" s="50" t="str">
        <f t="shared" si="14"/>
        <v xml:space="preserve"> </v>
      </c>
    </row>
    <row r="75" spans="1:84" ht="39" customHeight="1" thickTop="1" thickBot="1" x14ac:dyDescent="0.2">
      <c r="A75" s="81" t="str">
        <f t="shared" si="0"/>
        <v>対象期間</v>
      </c>
      <c r="B75" s="180">
        <f>IFERROR(IF(B74=①工事概要!$E$12+IF(WEEKDAY(①工事概要!$E$12)=1,①工事概要!$E$12,(8-WEEKDAY(①工事概要!$E$12))),"-",IF(B74="-","-",B74+1)),"-")</f>
        <v>43616</v>
      </c>
      <c r="C75" s="89">
        <f t="shared" si="15"/>
        <v>6</v>
      </c>
      <c r="D75" s="199" t="str">
        <f t="shared" si="16"/>
        <v>〇</v>
      </c>
      <c r="E75" s="200" t="str">
        <f t="shared" si="17"/>
        <v xml:space="preserve"> </v>
      </c>
      <c r="F75" s="201" t="s">
        <v>60</v>
      </c>
      <c r="G75" s="202"/>
      <c r="H75" s="203"/>
      <c r="I75" s="204"/>
      <c r="J75" s="187" t="str">
        <f t="shared" si="18"/>
        <v/>
      </c>
      <c r="K75" s="190">
        <f t="shared" si="1"/>
        <v>61</v>
      </c>
      <c r="L75" s="190" t="str">
        <f t="shared" si="2"/>
        <v/>
      </c>
      <c r="M75" s="188" t="str">
        <f t="shared" si="19"/>
        <v/>
      </c>
      <c r="N75" s="87" t="str">
        <f t="shared" si="3"/>
        <v>↓</v>
      </c>
      <c r="O75" s="108"/>
      <c r="P75" s="156" t="str">
        <f>IF(B75&lt;①工事概要!$E$11,"",IF(B75&gt;①工事概要!$E$12,"",IF(LEN(CE75)=0,"○","")))</f>
        <v>○</v>
      </c>
      <c r="Q75" s="162">
        <f t="shared" si="20"/>
        <v>0</v>
      </c>
      <c r="R75" s="93">
        <f t="shared" si="4"/>
        <v>61</v>
      </c>
      <c r="S75" s="156" t="str">
        <f t="shared" si="5"/>
        <v/>
      </c>
      <c r="T75" s="162">
        <f t="shared" si="6"/>
        <v>0</v>
      </c>
      <c r="U75" s="100">
        <f t="shared" si="21"/>
        <v>16</v>
      </c>
      <c r="V75" s="93">
        <f t="shared" si="7"/>
        <v>0</v>
      </c>
      <c r="W75" s="169">
        <f t="shared" si="22"/>
        <v>0</v>
      </c>
      <c r="X75" s="80" t="str">
        <f t="shared" si="23"/>
        <v/>
      </c>
      <c r="Y75" s="80" t="str">
        <f t="shared" si="24"/>
        <v/>
      </c>
      <c r="Z75" s="80">
        <f t="shared" si="8"/>
        <v>43616</v>
      </c>
      <c r="AA75" s="80" t="str">
        <f t="shared" si="9"/>
        <v/>
      </c>
      <c r="AB75" s="80" t="str">
        <f t="shared" si="10"/>
        <v>OK（振替済み）</v>
      </c>
      <c r="AC75" s="154">
        <f t="shared" si="11"/>
        <v>0</v>
      </c>
      <c r="AD75" s="154" t="str">
        <f t="shared" si="25"/>
        <v/>
      </c>
      <c r="AE75" s="106">
        <f t="shared" si="26"/>
        <v>9</v>
      </c>
      <c r="AF75" s="106">
        <f t="shared" si="12"/>
        <v>0</v>
      </c>
      <c r="AG75" s="218">
        <f>IFERROR(IF(AE75=1,①工事概要!$E$11,IF(AE75=2,①工事概要!$E$11,IF(WEEKDAY(Z75)=2,Z68,AG74))),"")</f>
        <v>43605</v>
      </c>
      <c r="AH75" s="222">
        <f t="shared" ref="AH75:BA75" si="88">IFERROR(IF(AG75+1&gt;$BB75,"",AG75+1),"")</f>
        <v>43606</v>
      </c>
      <c r="AI75" s="222">
        <f t="shared" si="88"/>
        <v>43607</v>
      </c>
      <c r="AJ75" s="222">
        <f t="shared" si="88"/>
        <v>43608</v>
      </c>
      <c r="AK75" s="222">
        <f t="shared" si="88"/>
        <v>43609</v>
      </c>
      <c r="AL75" s="222">
        <f t="shared" si="88"/>
        <v>43610</v>
      </c>
      <c r="AM75" s="222">
        <f t="shared" si="88"/>
        <v>43611</v>
      </c>
      <c r="AN75" s="222">
        <f t="shared" si="88"/>
        <v>43612</v>
      </c>
      <c r="AO75" s="222">
        <f t="shared" si="88"/>
        <v>43613</v>
      </c>
      <c r="AP75" s="222">
        <f t="shared" si="88"/>
        <v>43614</v>
      </c>
      <c r="AQ75" s="222">
        <f t="shared" si="88"/>
        <v>43615</v>
      </c>
      <c r="AR75" s="222">
        <f t="shared" si="88"/>
        <v>43616</v>
      </c>
      <c r="AS75" s="222">
        <f t="shared" si="88"/>
        <v>43617</v>
      </c>
      <c r="AT75" s="222">
        <f t="shared" si="88"/>
        <v>43618</v>
      </c>
      <c r="AU75" s="222">
        <f t="shared" si="88"/>
        <v>43619</v>
      </c>
      <c r="AV75" s="222">
        <f t="shared" si="88"/>
        <v>43620</v>
      </c>
      <c r="AW75" s="222">
        <f t="shared" si="88"/>
        <v>43621</v>
      </c>
      <c r="AX75" s="222">
        <f t="shared" si="88"/>
        <v>43622</v>
      </c>
      <c r="AY75" s="222">
        <f t="shared" si="88"/>
        <v>43623</v>
      </c>
      <c r="AZ75" s="222">
        <f t="shared" si="88"/>
        <v>43624</v>
      </c>
      <c r="BA75" s="222">
        <f t="shared" si="88"/>
        <v>43625</v>
      </c>
      <c r="BB75" s="219">
        <f>IFERROR(IF(IF(Z75=①工事概要!$E$12,①工事概要!$E$12,IF(WEEKDAY(Z75)=1,Z82,BB76))&gt;①工事概要!$E$12,①工事概要!$E$12,IF(Z75=①工事概要!$E$12,①工事概要!$E$12,IF(WEEKDAY(Z75)=1,Z82,BB76))),"")</f>
        <v>43625</v>
      </c>
      <c r="BE75" s="53"/>
      <c r="BF75" s="53"/>
      <c r="BG75" s="53" t="str">
        <f>IFERROR(VLOOKUP(B75,①工事概要!$C$11:$D$12,2,FALSE),"")</f>
        <v/>
      </c>
      <c r="BH75" s="53" t="str">
        <f>IFERROR(VLOOKUP(B75,①工事概要!$C$16:$D$21,2,FALSE),"")</f>
        <v/>
      </c>
      <c r="BI75" s="53" t="str">
        <f>IFERROR(VLOOKUP(B75,①工事概要!$C$22:$D$24,2,FALSE),"")</f>
        <v/>
      </c>
      <c r="BJ75" s="53" t="str">
        <f>IF(B75&gt;①工事概要!$C$26,"",IF(B75&gt;=①工事概要!$C$25,$BJ$13,""))</f>
        <v/>
      </c>
      <c r="BK75" s="53" t="str">
        <f>IF(B75&gt;①工事概要!$C$28,"",IF(B75&gt;=①工事概要!$C$27,$BK$13,""))</f>
        <v/>
      </c>
      <c r="BL75" s="53" t="str">
        <f>IF(B75&gt;①工事概要!$C$30,"",IF(B75&gt;=①工事概要!$C$29,$BL$13,""))</f>
        <v/>
      </c>
      <c r="BM75" s="53" t="str">
        <f>IF(B75&gt;①工事概要!$C$32,"",IF(B75&gt;=①工事概要!$C$31,$BM$13,""))</f>
        <v/>
      </c>
      <c r="BN75" s="53" t="str">
        <f>IF(B75&gt;①工事概要!$C$34,"",IF(B75&gt;=①工事概要!$C$33,$BN$13,""))</f>
        <v/>
      </c>
      <c r="BO75" s="53" t="str">
        <f>IF(B75&gt;①工事概要!$C$36,"",IF(B75&gt;=①工事概要!$C$35,$BO$13,""))</f>
        <v/>
      </c>
      <c r="BP75" s="53" t="str">
        <f>IF(B75&gt;①工事概要!$C$38,"",IF(B75&gt;=①工事概要!$C$37,$BP$13,""))</f>
        <v/>
      </c>
      <c r="BQ75" s="53" t="str">
        <f>IF(B75&gt;①工事概要!$C$40,"",IF(B75&gt;=①工事概要!$C$39,$BQ$13,""))</f>
        <v/>
      </c>
      <c r="BR75" s="53" t="str">
        <f>IF(B75&gt;①工事概要!$C$42,"",IF(B75&gt;=①工事概要!$C$41,$BR$13,""))</f>
        <v/>
      </c>
      <c r="BS75" s="53" t="str">
        <f>IF(B75&gt;①工事概要!$C$44,"",IF(B75&gt;=①工事概要!$C$43,$BS$13,""))</f>
        <v/>
      </c>
      <c r="BT75" s="53" t="str">
        <f>IF(B75&gt;①工事概要!$C$46,"",IF(B75&gt;=①工事概要!$C$45,$BT$13,""))</f>
        <v/>
      </c>
      <c r="BU75" s="53" t="str">
        <f>IF(B75&gt;①工事概要!$C$48,"",IF(B75&gt;=①工事概要!$C$47,$BU$13,""))</f>
        <v/>
      </c>
      <c r="BV75" s="53" t="str">
        <f>IF(B75&gt;①工事概要!$C$50,"",IF(B75&gt;=①工事概要!$C$49,$BV$13,""))</f>
        <v/>
      </c>
      <c r="BW75" s="53" t="str">
        <f>IF(B75&gt;①工事概要!$C$52,"",IF(B75&gt;=①工事概要!$C$51,$BW$13,""))</f>
        <v/>
      </c>
      <c r="BX75" s="53" t="str">
        <f>IF(B75&gt;①工事概要!$C$54,"",IF(B75&gt;=①工事概要!$C$53,$BX$13,""))</f>
        <v/>
      </c>
      <c r="BY75" s="53" t="str">
        <f>IF(B75&gt;①工事概要!$C$56,"",IF(B75&gt;=①工事概要!$C$55,$BY$13,""))</f>
        <v/>
      </c>
      <c r="BZ75" s="53" t="str">
        <f>IF(B75&gt;①工事概要!$C$58,"",IF(B75&gt;=①工事概要!$C$57,$BZ$13,""))</f>
        <v/>
      </c>
      <c r="CA75" s="53" t="str">
        <f>IF(B75&gt;①工事概要!$C$60,"",IF(B75&gt;=①工事概要!$C$59,$CA$13,""))</f>
        <v/>
      </c>
      <c r="CB75" s="53" t="str">
        <f>IF(B75&gt;①工事概要!$C$62,"",IF(B75&gt;=①工事概要!$C$61,$CB$13,""))</f>
        <v/>
      </c>
      <c r="CC75" s="53" t="str">
        <f>IF(B75&gt;①工事概要!$C$64,"",IF(B75&gt;=①工事概要!$C$63,$CC$13,""))</f>
        <v/>
      </c>
      <c r="CD75" s="53" t="str">
        <f>IF(B75&gt;①工事概要!$C$66,"",IF(B75&gt;=①工事概要!$C$65,$CD$13,""))</f>
        <v/>
      </c>
      <c r="CE75" s="50" t="str">
        <f t="shared" si="29"/>
        <v/>
      </c>
      <c r="CF75" s="50" t="str">
        <f t="shared" si="14"/>
        <v xml:space="preserve"> </v>
      </c>
    </row>
    <row r="76" spans="1:84" ht="39" customHeight="1" thickTop="1" thickBot="1" x14ac:dyDescent="0.2">
      <c r="A76" s="81" t="str">
        <f t="shared" si="0"/>
        <v>対象期間</v>
      </c>
      <c r="B76" s="180">
        <f>IFERROR(IF(B75=①工事概要!$E$12+IF(WEEKDAY(①工事概要!$E$12)=1,①工事概要!$E$12,(8-WEEKDAY(①工事概要!$E$12))),"-",IF(B75="-","-",B75+1)),"-")</f>
        <v>43617</v>
      </c>
      <c r="C76" s="89">
        <f t="shared" si="15"/>
        <v>7</v>
      </c>
      <c r="D76" s="199" t="str">
        <f t="shared" si="16"/>
        <v>〇</v>
      </c>
      <c r="E76" s="200" t="str">
        <f t="shared" si="17"/>
        <v xml:space="preserve"> </v>
      </c>
      <c r="F76" s="201" t="s">
        <v>61</v>
      </c>
      <c r="G76" s="202"/>
      <c r="H76" s="203"/>
      <c r="I76" s="204"/>
      <c r="J76" s="187" t="str">
        <f t="shared" si="18"/>
        <v/>
      </c>
      <c r="K76" s="190">
        <f t="shared" si="1"/>
        <v>62</v>
      </c>
      <c r="L76" s="190" t="str">
        <f t="shared" si="2"/>
        <v/>
      </c>
      <c r="M76" s="188" t="str">
        <f t="shared" si="19"/>
        <v/>
      </c>
      <c r="N76" s="87" t="str">
        <f t="shared" si="3"/>
        <v>↓</v>
      </c>
      <c r="O76" s="108"/>
      <c r="P76" s="156" t="str">
        <f>IF(B76&lt;①工事概要!$E$11,"",IF(B76&gt;①工事概要!$E$12,"",IF(LEN(CE76)=0,"○","")))</f>
        <v>○</v>
      </c>
      <c r="Q76" s="162">
        <f t="shared" si="20"/>
        <v>0</v>
      </c>
      <c r="R76" s="93">
        <f t="shared" si="4"/>
        <v>62</v>
      </c>
      <c r="S76" s="156" t="str">
        <f t="shared" si="5"/>
        <v>〇</v>
      </c>
      <c r="T76" s="162">
        <f t="shared" si="6"/>
        <v>0</v>
      </c>
      <c r="U76" s="100">
        <f t="shared" si="21"/>
        <v>17</v>
      </c>
      <c r="V76" s="93">
        <f t="shared" si="7"/>
        <v>0</v>
      </c>
      <c r="W76" s="169">
        <f t="shared" si="22"/>
        <v>0</v>
      </c>
      <c r="X76" s="80" t="str">
        <f t="shared" si="23"/>
        <v/>
      </c>
      <c r="Y76" s="80" t="str">
        <f t="shared" si="24"/>
        <v/>
      </c>
      <c r="Z76" s="80">
        <f t="shared" si="8"/>
        <v>43617</v>
      </c>
      <c r="AA76" s="80" t="str">
        <f t="shared" si="9"/>
        <v/>
      </c>
      <c r="AB76" s="80" t="str">
        <f t="shared" si="10"/>
        <v>OK（振替済み）</v>
      </c>
      <c r="AC76" s="154">
        <f t="shared" si="11"/>
        <v>0</v>
      </c>
      <c r="AD76" s="154" t="str">
        <f t="shared" si="25"/>
        <v/>
      </c>
      <c r="AE76" s="106">
        <f t="shared" si="26"/>
        <v>9</v>
      </c>
      <c r="AF76" s="106">
        <f t="shared" si="12"/>
        <v>0</v>
      </c>
      <c r="AG76" s="218">
        <f>IFERROR(IF(AE76=1,①工事概要!$E$11,IF(AE76=2,①工事概要!$E$11,IF(WEEKDAY(Z76)=2,Z69,AG75))),"")</f>
        <v>43605</v>
      </c>
      <c r="AH76" s="222">
        <f t="shared" ref="AH76:BA76" si="89">IFERROR(IF(AG76+1&gt;$BB76,"",AG76+1),"")</f>
        <v>43606</v>
      </c>
      <c r="AI76" s="222">
        <f t="shared" si="89"/>
        <v>43607</v>
      </c>
      <c r="AJ76" s="222">
        <f t="shared" si="89"/>
        <v>43608</v>
      </c>
      <c r="AK76" s="222">
        <f t="shared" si="89"/>
        <v>43609</v>
      </c>
      <c r="AL76" s="222">
        <f t="shared" si="89"/>
        <v>43610</v>
      </c>
      <c r="AM76" s="222">
        <f t="shared" si="89"/>
        <v>43611</v>
      </c>
      <c r="AN76" s="222">
        <f t="shared" si="89"/>
        <v>43612</v>
      </c>
      <c r="AO76" s="222">
        <f t="shared" si="89"/>
        <v>43613</v>
      </c>
      <c r="AP76" s="222">
        <f t="shared" si="89"/>
        <v>43614</v>
      </c>
      <c r="AQ76" s="222">
        <f t="shared" si="89"/>
        <v>43615</v>
      </c>
      <c r="AR76" s="222">
        <f t="shared" si="89"/>
        <v>43616</v>
      </c>
      <c r="AS76" s="222">
        <f t="shared" si="89"/>
        <v>43617</v>
      </c>
      <c r="AT76" s="222">
        <f t="shared" si="89"/>
        <v>43618</v>
      </c>
      <c r="AU76" s="222">
        <f t="shared" si="89"/>
        <v>43619</v>
      </c>
      <c r="AV76" s="222">
        <f t="shared" si="89"/>
        <v>43620</v>
      </c>
      <c r="AW76" s="222">
        <f t="shared" si="89"/>
        <v>43621</v>
      </c>
      <c r="AX76" s="222">
        <f t="shared" si="89"/>
        <v>43622</v>
      </c>
      <c r="AY76" s="222">
        <f t="shared" si="89"/>
        <v>43623</v>
      </c>
      <c r="AZ76" s="222">
        <f t="shared" si="89"/>
        <v>43624</v>
      </c>
      <c r="BA76" s="222">
        <f t="shared" si="89"/>
        <v>43625</v>
      </c>
      <c r="BB76" s="219">
        <f>IFERROR(IF(IF(Z76=①工事概要!$E$12,①工事概要!$E$12,IF(WEEKDAY(Z76)=1,Z83,BB77))&gt;①工事概要!$E$12,①工事概要!$E$12,IF(Z76=①工事概要!$E$12,①工事概要!$E$12,IF(WEEKDAY(Z76)=1,Z83,BB77))),"")</f>
        <v>43625</v>
      </c>
      <c r="BE76" s="53"/>
      <c r="BF76" s="53"/>
      <c r="BG76" s="53" t="str">
        <f>IFERROR(VLOOKUP(B76,①工事概要!$C$11:$D$12,2,FALSE),"")</f>
        <v/>
      </c>
      <c r="BH76" s="53" t="str">
        <f>IFERROR(VLOOKUP(B76,①工事概要!$C$16:$D$21,2,FALSE),"")</f>
        <v/>
      </c>
      <c r="BI76" s="53" t="str">
        <f>IFERROR(VLOOKUP(B76,①工事概要!$C$22:$D$24,2,FALSE),"")</f>
        <v/>
      </c>
      <c r="BJ76" s="53" t="str">
        <f>IF(B76&gt;①工事概要!$C$26,"",IF(B76&gt;=①工事概要!$C$25,$BJ$13,""))</f>
        <v/>
      </c>
      <c r="BK76" s="53" t="str">
        <f>IF(B76&gt;①工事概要!$C$28,"",IF(B76&gt;=①工事概要!$C$27,$BK$13,""))</f>
        <v/>
      </c>
      <c r="BL76" s="53" t="str">
        <f>IF(B76&gt;①工事概要!$C$30,"",IF(B76&gt;=①工事概要!$C$29,$BL$13,""))</f>
        <v/>
      </c>
      <c r="BM76" s="53" t="str">
        <f>IF(B76&gt;①工事概要!$C$32,"",IF(B76&gt;=①工事概要!$C$31,$BM$13,""))</f>
        <v/>
      </c>
      <c r="BN76" s="53" t="str">
        <f>IF(B76&gt;①工事概要!$C$34,"",IF(B76&gt;=①工事概要!$C$33,$BN$13,""))</f>
        <v/>
      </c>
      <c r="BO76" s="53" t="str">
        <f>IF(B76&gt;①工事概要!$C$36,"",IF(B76&gt;=①工事概要!$C$35,$BO$13,""))</f>
        <v/>
      </c>
      <c r="BP76" s="53" t="str">
        <f>IF(B76&gt;①工事概要!$C$38,"",IF(B76&gt;=①工事概要!$C$37,$BP$13,""))</f>
        <v/>
      </c>
      <c r="BQ76" s="53" t="str">
        <f>IF(B76&gt;①工事概要!$C$40,"",IF(B76&gt;=①工事概要!$C$39,$BQ$13,""))</f>
        <v/>
      </c>
      <c r="BR76" s="53" t="str">
        <f>IF(B76&gt;①工事概要!$C$42,"",IF(B76&gt;=①工事概要!$C$41,$BR$13,""))</f>
        <v/>
      </c>
      <c r="BS76" s="53" t="str">
        <f>IF(B76&gt;①工事概要!$C$44,"",IF(B76&gt;=①工事概要!$C$43,$BS$13,""))</f>
        <v/>
      </c>
      <c r="BT76" s="53" t="str">
        <f>IF(B76&gt;①工事概要!$C$46,"",IF(B76&gt;=①工事概要!$C$45,$BT$13,""))</f>
        <v/>
      </c>
      <c r="BU76" s="53" t="str">
        <f>IF(B76&gt;①工事概要!$C$48,"",IF(B76&gt;=①工事概要!$C$47,$BU$13,""))</f>
        <v/>
      </c>
      <c r="BV76" s="53" t="str">
        <f>IF(B76&gt;①工事概要!$C$50,"",IF(B76&gt;=①工事概要!$C$49,$BV$13,""))</f>
        <v/>
      </c>
      <c r="BW76" s="53" t="str">
        <f>IF(B76&gt;①工事概要!$C$52,"",IF(B76&gt;=①工事概要!$C$51,$BW$13,""))</f>
        <v/>
      </c>
      <c r="BX76" s="53" t="str">
        <f>IF(B76&gt;①工事概要!$C$54,"",IF(B76&gt;=①工事概要!$C$53,$BX$13,""))</f>
        <v/>
      </c>
      <c r="BY76" s="53" t="str">
        <f>IF(B76&gt;①工事概要!$C$56,"",IF(B76&gt;=①工事概要!$C$55,$BY$13,""))</f>
        <v/>
      </c>
      <c r="BZ76" s="53" t="str">
        <f>IF(B76&gt;①工事概要!$C$58,"",IF(B76&gt;=①工事概要!$C$57,$BZ$13,""))</f>
        <v/>
      </c>
      <c r="CA76" s="53" t="str">
        <f>IF(B76&gt;①工事概要!$C$60,"",IF(B76&gt;=①工事概要!$C$59,$CA$13,""))</f>
        <v/>
      </c>
      <c r="CB76" s="53" t="str">
        <f>IF(B76&gt;①工事概要!$C$62,"",IF(B76&gt;=①工事概要!$C$61,$CB$13,""))</f>
        <v/>
      </c>
      <c r="CC76" s="53" t="str">
        <f>IF(B76&gt;①工事概要!$C$64,"",IF(B76&gt;=①工事概要!$C$63,$CC$13,""))</f>
        <v/>
      </c>
      <c r="CD76" s="53" t="str">
        <f>IF(B76&gt;①工事概要!$C$66,"",IF(B76&gt;=①工事概要!$C$65,$CD$13,""))</f>
        <v/>
      </c>
      <c r="CE76" s="50" t="str">
        <f t="shared" si="29"/>
        <v/>
      </c>
      <c r="CF76" s="50" t="str">
        <f t="shared" si="14"/>
        <v xml:space="preserve"> </v>
      </c>
    </row>
    <row r="77" spans="1:84" ht="39" customHeight="1" thickTop="1" thickBot="1" x14ac:dyDescent="0.2">
      <c r="A77" s="81" t="str">
        <f t="shared" si="0"/>
        <v>対象期間</v>
      </c>
      <c r="B77" s="180">
        <f>IFERROR(IF(B76=①工事概要!$E$12+IF(WEEKDAY(①工事概要!$E$12)=1,①工事概要!$E$12,(8-WEEKDAY(①工事概要!$E$12))),"-",IF(B76="-","-",B76+1)),"-")</f>
        <v>43618</v>
      </c>
      <c r="C77" s="89">
        <f t="shared" si="15"/>
        <v>1</v>
      </c>
      <c r="D77" s="199" t="str">
        <f t="shared" si="16"/>
        <v>〇</v>
      </c>
      <c r="E77" s="200" t="str">
        <f t="shared" si="17"/>
        <v xml:space="preserve"> </v>
      </c>
      <c r="F77" s="201" t="s">
        <v>61</v>
      </c>
      <c r="G77" s="202"/>
      <c r="H77" s="203"/>
      <c r="I77" s="204"/>
      <c r="J77" s="187" t="str">
        <f t="shared" si="18"/>
        <v/>
      </c>
      <c r="K77" s="190">
        <f t="shared" si="1"/>
        <v>63</v>
      </c>
      <c r="L77" s="190" t="str">
        <f t="shared" si="2"/>
        <v/>
      </c>
      <c r="M77" s="188" t="str">
        <f t="shared" si="19"/>
        <v/>
      </c>
      <c r="N77" s="87" t="str">
        <f t="shared" si="3"/>
        <v>週の終わり</v>
      </c>
      <c r="O77" s="108"/>
      <c r="P77" s="156" t="str">
        <f>IF(B77&lt;①工事概要!$E$11,"",IF(B77&gt;①工事概要!$E$12,"",IF(LEN(CE77)=0,"○","")))</f>
        <v>○</v>
      </c>
      <c r="Q77" s="162">
        <f t="shared" si="20"/>
        <v>0</v>
      </c>
      <c r="R77" s="93">
        <f t="shared" si="4"/>
        <v>63</v>
      </c>
      <c r="S77" s="156" t="str">
        <f t="shared" si="5"/>
        <v>〇</v>
      </c>
      <c r="T77" s="162">
        <f t="shared" si="6"/>
        <v>0</v>
      </c>
      <c r="U77" s="100">
        <f t="shared" si="21"/>
        <v>18</v>
      </c>
      <c r="V77" s="93">
        <f t="shared" si="7"/>
        <v>0</v>
      </c>
      <c r="W77" s="169">
        <f t="shared" si="22"/>
        <v>0</v>
      </c>
      <c r="X77" s="80" t="str">
        <f t="shared" si="23"/>
        <v/>
      </c>
      <c r="Y77" s="80" t="str">
        <f t="shared" si="24"/>
        <v/>
      </c>
      <c r="Z77" s="80">
        <f t="shared" si="8"/>
        <v>43618</v>
      </c>
      <c r="AA77" s="80" t="str">
        <f t="shared" si="9"/>
        <v/>
      </c>
      <c r="AB77" s="80" t="str">
        <f t="shared" si="10"/>
        <v>OK（振替済み）</v>
      </c>
      <c r="AC77" s="154">
        <f t="shared" si="11"/>
        <v>0</v>
      </c>
      <c r="AD77" s="154" t="str">
        <f t="shared" si="25"/>
        <v/>
      </c>
      <c r="AE77" s="106">
        <f t="shared" si="26"/>
        <v>9</v>
      </c>
      <c r="AF77" s="106">
        <f t="shared" si="12"/>
        <v>0</v>
      </c>
      <c r="AG77" s="223">
        <f>IFERROR(IF(AE77=1,①工事概要!$E$11,IF(AE77=2,①工事概要!$E$11,IF(WEEKDAY(Z77)=2,Z70,AG76))),"")</f>
        <v>43605</v>
      </c>
      <c r="AH77" s="224">
        <f t="shared" ref="AH77:BA77" si="90">IFERROR(IF(AG77+1&gt;$BB77,"",AG77+1),"")</f>
        <v>43606</v>
      </c>
      <c r="AI77" s="224">
        <f t="shared" si="90"/>
        <v>43607</v>
      </c>
      <c r="AJ77" s="224">
        <f t="shared" si="90"/>
        <v>43608</v>
      </c>
      <c r="AK77" s="224">
        <f t="shared" si="90"/>
        <v>43609</v>
      </c>
      <c r="AL77" s="224">
        <f t="shared" si="90"/>
        <v>43610</v>
      </c>
      <c r="AM77" s="224">
        <f t="shared" si="90"/>
        <v>43611</v>
      </c>
      <c r="AN77" s="224">
        <f t="shared" si="90"/>
        <v>43612</v>
      </c>
      <c r="AO77" s="224">
        <f t="shared" si="90"/>
        <v>43613</v>
      </c>
      <c r="AP77" s="224">
        <f t="shared" si="90"/>
        <v>43614</v>
      </c>
      <c r="AQ77" s="224">
        <f t="shared" si="90"/>
        <v>43615</v>
      </c>
      <c r="AR77" s="224">
        <f t="shared" si="90"/>
        <v>43616</v>
      </c>
      <c r="AS77" s="224">
        <f t="shared" si="90"/>
        <v>43617</v>
      </c>
      <c r="AT77" s="224">
        <f t="shared" si="90"/>
        <v>43618</v>
      </c>
      <c r="AU77" s="224">
        <f t="shared" si="90"/>
        <v>43619</v>
      </c>
      <c r="AV77" s="224">
        <f t="shared" si="90"/>
        <v>43620</v>
      </c>
      <c r="AW77" s="224">
        <f t="shared" si="90"/>
        <v>43621</v>
      </c>
      <c r="AX77" s="224">
        <f t="shared" si="90"/>
        <v>43622</v>
      </c>
      <c r="AY77" s="224">
        <f t="shared" si="90"/>
        <v>43623</v>
      </c>
      <c r="AZ77" s="224">
        <f t="shared" si="90"/>
        <v>43624</v>
      </c>
      <c r="BA77" s="224">
        <f t="shared" si="90"/>
        <v>43625</v>
      </c>
      <c r="BB77" s="225">
        <f>IFERROR(IF(IF(Z77=①工事概要!$E$12,①工事概要!$E$12,IF(WEEKDAY(Z77)=1,Z84,BB78))&gt;①工事概要!$E$12,①工事概要!$E$12,IF(Z77=①工事概要!$E$12,①工事概要!$E$12,IF(WEEKDAY(Z77)=1,Z84,BB78))),"")</f>
        <v>43625</v>
      </c>
      <c r="BE77" s="53"/>
      <c r="BF77" s="53"/>
      <c r="BG77" s="53" t="str">
        <f>IFERROR(VLOOKUP(B77,①工事概要!$C$11:$D$12,2,FALSE),"")</f>
        <v/>
      </c>
      <c r="BH77" s="53" t="str">
        <f>IFERROR(VLOOKUP(B77,①工事概要!$C$16:$D$21,2,FALSE),"")</f>
        <v/>
      </c>
      <c r="BI77" s="53" t="str">
        <f>IFERROR(VLOOKUP(B77,①工事概要!$C$22:$D$24,2,FALSE),"")</f>
        <v/>
      </c>
      <c r="BJ77" s="53" t="str">
        <f>IF(B77&gt;①工事概要!$C$26,"",IF(B77&gt;=①工事概要!$C$25,$BJ$13,""))</f>
        <v/>
      </c>
      <c r="BK77" s="53" t="str">
        <f>IF(B77&gt;①工事概要!$C$28,"",IF(B77&gt;=①工事概要!$C$27,$BK$13,""))</f>
        <v/>
      </c>
      <c r="BL77" s="53" t="str">
        <f>IF(B77&gt;①工事概要!$C$30,"",IF(B77&gt;=①工事概要!$C$29,$BL$13,""))</f>
        <v/>
      </c>
      <c r="BM77" s="53" t="str">
        <f>IF(B77&gt;①工事概要!$C$32,"",IF(B77&gt;=①工事概要!$C$31,$BM$13,""))</f>
        <v/>
      </c>
      <c r="BN77" s="53" t="str">
        <f>IF(B77&gt;①工事概要!$C$34,"",IF(B77&gt;=①工事概要!$C$33,$BN$13,""))</f>
        <v/>
      </c>
      <c r="BO77" s="53" t="str">
        <f>IF(B77&gt;①工事概要!$C$36,"",IF(B77&gt;=①工事概要!$C$35,$BO$13,""))</f>
        <v/>
      </c>
      <c r="BP77" s="53" t="str">
        <f>IF(B77&gt;①工事概要!$C$38,"",IF(B77&gt;=①工事概要!$C$37,$BP$13,""))</f>
        <v/>
      </c>
      <c r="BQ77" s="53" t="str">
        <f>IF(B77&gt;①工事概要!$C$40,"",IF(B77&gt;=①工事概要!$C$39,$BQ$13,""))</f>
        <v/>
      </c>
      <c r="BR77" s="53" t="str">
        <f>IF(B77&gt;①工事概要!$C$42,"",IF(B77&gt;=①工事概要!$C$41,$BR$13,""))</f>
        <v/>
      </c>
      <c r="BS77" s="53" t="str">
        <f>IF(B77&gt;①工事概要!$C$44,"",IF(B77&gt;=①工事概要!$C$43,$BS$13,""))</f>
        <v/>
      </c>
      <c r="BT77" s="53" t="str">
        <f>IF(B77&gt;①工事概要!$C$46,"",IF(B77&gt;=①工事概要!$C$45,$BT$13,""))</f>
        <v/>
      </c>
      <c r="BU77" s="53" t="str">
        <f>IF(B77&gt;①工事概要!$C$48,"",IF(B77&gt;=①工事概要!$C$47,$BU$13,""))</f>
        <v/>
      </c>
      <c r="BV77" s="53" t="str">
        <f>IF(B77&gt;①工事概要!$C$50,"",IF(B77&gt;=①工事概要!$C$49,$BV$13,""))</f>
        <v/>
      </c>
      <c r="BW77" s="53" t="str">
        <f>IF(B77&gt;①工事概要!$C$52,"",IF(B77&gt;=①工事概要!$C$51,$BW$13,""))</f>
        <v/>
      </c>
      <c r="BX77" s="53" t="str">
        <f>IF(B77&gt;①工事概要!$C$54,"",IF(B77&gt;=①工事概要!$C$53,$BX$13,""))</f>
        <v/>
      </c>
      <c r="BY77" s="53" t="str">
        <f>IF(B77&gt;①工事概要!$C$56,"",IF(B77&gt;=①工事概要!$C$55,$BY$13,""))</f>
        <v/>
      </c>
      <c r="BZ77" s="53" t="str">
        <f>IF(B77&gt;①工事概要!$C$58,"",IF(B77&gt;=①工事概要!$C$57,$BZ$13,""))</f>
        <v/>
      </c>
      <c r="CA77" s="53" t="str">
        <f>IF(B77&gt;①工事概要!$C$60,"",IF(B77&gt;=①工事概要!$C$59,$CA$13,""))</f>
        <v/>
      </c>
      <c r="CB77" s="53" t="str">
        <f>IF(B77&gt;①工事概要!$C$62,"",IF(B77&gt;=①工事概要!$C$61,$CB$13,""))</f>
        <v/>
      </c>
      <c r="CC77" s="53" t="str">
        <f>IF(B77&gt;①工事概要!$C$64,"",IF(B77&gt;=①工事概要!$C$63,$CC$13,""))</f>
        <v/>
      </c>
      <c r="CD77" s="53" t="str">
        <f>IF(B77&gt;①工事概要!$C$66,"",IF(B77&gt;=①工事概要!$C$65,$CD$13,""))</f>
        <v/>
      </c>
      <c r="CE77" s="50" t="str">
        <f t="shared" si="29"/>
        <v/>
      </c>
      <c r="CF77" s="50" t="str">
        <f t="shared" si="14"/>
        <v xml:space="preserve"> </v>
      </c>
    </row>
    <row r="78" spans="1:84" ht="39" customHeight="1" thickTop="1" thickBot="1" x14ac:dyDescent="0.2">
      <c r="A78" s="81" t="str">
        <f t="shared" si="0"/>
        <v>対象期間</v>
      </c>
      <c r="B78" s="180">
        <f>IFERROR(IF(B77=①工事概要!$E$12+IF(WEEKDAY(①工事概要!$E$12)=1,①工事概要!$E$12,(8-WEEKDAY(①工事概要!$E$12))),"-",IF(B77="-","-",B77+1)),"-")</f>
        <v>43619</v>
      </c>
      <c r="C78" s="89">
        <f t="shared" si="15"/>
        <v>2</v>
      </c>
      <c r="D78" s="199" t="str">
        <f t="shared" si="16"/>
        <v>〇</v>
      </c>
      <c r="E78" s="200" t="str">
        <f t="shared" si="17"/>
        <v xml:space="preserve"> </v>
      </c>
      <c r="F78" s="201" t="s">
        <v>60</v>
      </c>
      <c r="G78" s="202"/>
      <c r="H78" s="203"/>
      <c r="I78" s="204"/>
      <c r="J78" s="187" t="str">
        <f t="shared" si="18"/>
        <v/>
      </c>
      <c r="K78" s="190">
        <f t="shared" si="1"/>
        <v>64</v>
      </c>
      <c r="L78" s="190" t="str">
        <f t="shared" si="2"/>
        <v/>
      </c>
      <c r="M78" s="188" t="str">
        <f t="shared" si="19"/>
        <v/>
      </c>
      <c r="N78" s="87" t="str">
        <f t="shared" si="3"/>
        <v>週の始まり</v>
      </c>
      <c r="O78" s="108"/>
      <c r="P78" s="156" t="str">
        <f>IF(B78&lt;①工事概要!$E$11,"",IF(B78&gt;①工事概要!$E$12,"",IF(LEN(CE78)=0,"○","")))</f>
        <v>○</v>
      </c>
      <c r="Q78" s="162">
        <f t="shared" si="20"/>
        <v>0</v>
      </c>
      <c r="R78" s="93">
        <f t="shared" si="4"/>
        <v>64</v>
      </c>
      <c r="S78" s="156" t="str">
        <f t="shared" si="5"/>
        <v/>
      </c>
      <c r="T78" s="162">
        <f t="shared" si="6"/>
        <v>0</v>
      </c>
      <c r="U78" s="100">
        <f t="shared" si="21"/>
        <v>18</v>
      </c>
      <c r="V78" s="93">
        <f t="shared" si="7"/>
        <v>0</v>
      </c>
      <c r="W78" s="169">
        <f t="shared" si="22"/>
        <v>0</v>
      </c>
      <c r="X78" s="80" t="str">
        <f t="shared" si="23"/>
        <v/>
      </c>
      <c r="Y78" s="80" t="str">
        <f t="shared" si="24"/>
        <v/>
      </c>
      <c r="Z78" s="80">
        <f t="shared" si="8"/>
        <v>43619</v>
      </c>
      <c r="AA78" s="80" t="str">
        <f t="shared" si="9"/>
        <v/>
      </c>
      <c r="AB78" s="80" t="str">
        <f t="shared" si="10"/>
        <v>OK（振替済み）</v>
      </c>
      <c r="AC78" s="154">
        <f t="shared" si="11"/>
        <v>0</v>
      </c>
      <c r="AD78" s="154" t="str">
        <f t="shared" si="25"/>
        <v/>
      </c>
      <c r="AE78" s="106">
        <f t="shared" si="26"/>
        <v>10</v>
      </c>
      <c r="AF78" s="106">
        <f t="shared" si="12"/>
        <v>0</v>
      </c>
      <c r="AG78" s="216">
        <f>IFERROR(IF(AE78=1,①工事概要!$E$11,IF(AE78=2,①工事概要!$E$11,IF(WEEKDAY(Z78)=2,Z71,AG77))),"")</f>
        <v>43612</v>
      </c>
      <c r="AH78" s="221">
        <f t="shared" ref="AH78:BA78" si="91">IFERROR(IF(AG78+1&gt;$BB78,"",AG78+1),"")</f>
        <v>43613</v>
      </c>
      <c r="AI78" s="221">
        <f t="shared" si="91"/>
        <v>43614</v>
      </c>
      <c r="AJ78" s="221">
        <f t="shared" si="91"/>
        <v>43615</v>
      </c>
      <c r="AK78" s="221">
        <f t="shared" si="91"/>
        <v>43616</v>
      </c>
      <c r="AL78" s="221">
        <f t="shared" si="91"/>
        <v>43617</v>
      </c>
      <c r="AM78" s="221">
        <f t="shared" si="91"/>
        <v>43618</v>
      </c>
      <c r="AN78" s="221">
        <f t="shared" si="91"/>
        <v>43619</v>
      </c>
      <c r="AO78" s="221">
        <f t="shared" si="91"/>
        <v>43620</v>
      </c>
      <c r="AP78" s="221">
        <f t="shared" si="91"/>
        <v>43621</v>
      </c>
      <c r="AQ78" s="221">
        <f t="shared" si="91"/>
        <v>43622</v>
      </c>
      <c r="AR78" s="221">
        <f t="shared" si="91"/>
        <v>43623</v>
      </c>
      <c r="AS78" s="221">
        <f t="shared" si="91"/>
        <v>43624</v>
      </c>
      <c r="AT78" s="221">
        <f t="shared" si="91"/>
        <v>43625</v>
      </c>
      <c r="AU78" s="221">
        <f t="shared" si="91"/>
        <v>43626</v>
      </c>
      <c r="AV78" s="221">
        <f t="shared" si="91"/>
        <v>43627</v>
      </c>
      <c r="AW78" s="221">
        <f t="shared" si="91"/>
        <v>43628</v>
      </c>
      <c r="AX78" s="221">
        <f t="shared" si="91"/>
        <v>43629</v>
      </c>
      <c r="AY78" s="221">
        <f t="shared" si="91"/>
        <v>43630</v>
      </c>
      <c r="AZ78" s="221">
        <f t="shared" si="91"/>
        <v>43631</v>
      </c>
      <c r="BA78" s="221">
        <f t="shared" si="91"/>
        <v>43632</v>
      </c>
      <c r="BB78" s="217">
        <f>IFERROR(IF(IF(Z78=①工事概要!$E$12,①工事概要!$E$12,IF(WEEKDAY(Z78)=1,Z85,BB79))&gt;①工事概要!$E$12,①工事概要!$E$12,IF(Z78=①工事概要!$E$12,①工事概要!$E$12,IF(WEEKDAY(Z78)=1,Z85,BB79))),"")</f>
        <v>43632</v>
      </c>
      <c r="BE78" s="53"/>
      <c r="BF78" s="53"/>
      <c r="BG78" s="53" t="str">
        <f>IFERROR(VLOOKUP(B78,①工事概要!$C$11:$D$12,2,FALSE),"")</f>
        <v/>
      </c>
      <c r="BH78" s="53" t="str">
        <f>IFERROR(VLOOKUP(B78,①工事概要!$C$16:$D$21,2,FALSE),"")</f>
        <v/>
      </c>
      <c r="BI78" s="53" t="str">
        <f>IFERROR(VLOOKUP(B78,①工事概要!$C$22:$D$24,2,FALSE),"")</f>
        <v/>
      </c>
      <c r="BJ78" s="53" t="str">
        <f>IF(B78&gt;①工事概要!$C$26,"",IF(B78&gt;=①工事概要!$C$25,$BJ$13,""))</f>
        <v/>
      </c>
      <c r="BK78" s="53" t="str">
        <f>IF(B78&gt;①工事概要!$C$28,"",IF(B78&gt;=①工事概要!$C$27,$BK$13,""))</f>
        <v/>
      </c>
      <c r="BL78" s="53" t="str">
        <f>IF(B78&gt;①工事概要!$C$30,"",IF(B78&gt;=①工事概要!$C$29,$BL$13,""))</f>
        <v/>
      </c>
      <c r="BM78" s="53" t="str">
        <f>IF(B78&gt;①工事概要!$C$32,"",IF(B78&gt;=①工事概要!$C$31,$BM$13,""))</f>
        <v/>
      </c>
      <c r="BN78" s="53" t="str">
        <f>IF(B78&gt;①工事概要!$C$34,"",IF(B78&gt;=①工事概要!$C$33,$BN$13,""))</f>
        <v/>
      </c>
      <c r="BO78" s="53" t="str">
        <f>IF(B78&gt;①工事概要!$C$36,"",IF(B78&gt;=①工事概要!$C$35,$BO$13,""))</f>
        <v/>
      </c>
      <c r="BP78" s="53" t="str">
        <f>IF(B78&gt;①工事概要!$C$38,"",IF(B78&gt;=①工事概要!$C$37,$BP$13,""))</f>
        <v/>
      </c>
      <c r="BQ78" s="53" t="str">
        <f>IF(B78&gt;①工事概要!$C$40,"",IF(B78&gt;=①工事概要!$C$39,$BQ$13,""))</f>
        <v/>
      </c>
      <c r="BR78" s="53" t="str">
        <f>IF(B78&gt;①工事概要!$C$42,"",IF(B78&gt;=①工事概要!$C$41,$BR$13,""))</f>
        <v/>
      </c>
      <c r="BS78" s="53" t="str">
        <f>IF(B78&gt;①工事概要!$C$44,"",IF(B78&gt;=①工事概要!$C$43,$BS$13,""))</f>
        <v/>
      </c>
      <c r="BT78" s="53" t="str">
        <f>IF(B78&gt;①工事概要!$C$46,"",IF(B78&gt;=①工事概要!$C$45,$BT$13,""))</f>
        <v/>
      </c>
      <c r="BU78" s="53" t="str">
        <f>IF(B78&gt;①工事概要!$C$48,"",IF(B78&gt;=①工事概要!$C$47,$BU$13,""))</f>
        <v/>
      </c>
      <c r="BV78" s="53" t="str">
        <f>IF(B78&gt;①工事概要!$C$50,"",IF(B78&gt;=①工事概要!$C$49,$BV$13,""))</f>
        <v/>
      </c>
      <c r="BW78" s="53" t="str">
        <f>IF(B78&gt;①工事概要!$C$52,"",IF(B78&gt;=①工事概要!$C$51,$BW$13,""))</f>
        <v/>
      </c>
      <c r="BX78" s="53" t="str">
        <f>IF(B78&gt;①工事概要!$C$54,"",IF(B78&gt;=①工事概要!$C$53,$BX$13,""))</f>
        <v/>
      </c>
      <c r="BY78" s="53" t="str">
        <f>IF(B78&gt;①工事概要!$C$56,"",IF(B78&gt;=①工事概要!$C$55,$BY$13,""))</f>
        <v/>
      </c>
      <c r="BZ78" s="53" t="str">
        <f>IF(B78&gt;①工事概要!$C$58,"",IF(B78&gt;=①工事概要!$C$57,$BZ$13,""))</f>
        <v/>
      </c>
      <c r="CA78" s="53" t="str">
        <f>IF(B78&gt;①工事概要!$C$60,"",IF(B78&gt;=①工事概要!$C$59,$CA$13,""))</f>
        <v/>
      </c>
      <c r="CB78" s="53" t="str">
        <f>IF(B78&gt;①工事概要!$C$62,"",IF(B78&gt;=①工事概要!$C$61,$CB$13,""))</f>
        <v/>
      </c>
      <c r="CC78" s="53" t="str">
        <f>IF(B78&gt;①工事概要!$C$64,"",IF(B78&gt;=①工事概要!$C$63,$CC$13,""))</f>
        <v/>
      </c>
      <c r="CD78" s="53" t="str">
        <f>IF(B78&gt;①工事概要!$C$66,"",IF(B78&gt;=①工事概要!$C$65,$CD$13,""))</f>
        <v/>
      </c>
      <c r="CE78" s="50" t="str">
        <f t="shared" si="29"/>
        <v/>
      </c>
      <c r="CF78" s="50" t="str">
        <f t="shared" si="14"/>
        <v xml:space="preserve"> </v>
      </c>
    </row>
    <row r="79" spans="1:84" ht="39" customHeight="1" thickTop="1" thickBot="1" x14ac:dyDescent="0.2">
      <c r="A79" s="81" t="str">
        <f t="shared" ref="A79:A142" si="92">IF(D79="×","対象期間外",IF(D79="〇","対象期間",""))</f>
        <v>対象期間</v>
      </c>
      <c r="B79" s="180">
        <f>IFERROR(IF(B78=①工事概要!$E$12+IF(WEEKDAY(①工事概要!$E$12)=1,①工事概要!$E$12,(8-WEEKDAY(①工事概要!$E$12))),"-",IF(B78="-","-",B78+1)),"-")</f>
        <v>43620</v>
      </c>
      <c r="C79" s="89">
        <f t="shared" si="15"/>
        <v>3</v>
      </c>
      <c r="D79" s="199" t="str">
        <f t="shared" si="16"/>
        <v>〇</v>
      </c>
      <c r="E79" s="200" t="str">
        <f t="shared" si="17"/>
        <v xml:space="preserve"> </v>
      </c>
      <c r="F79" s="201" t="s">
        <v>60</v>
      </c>
      <c r="G79" s="202"/>
      <c r="H79" s="203"/>
      <c r="I79" s="204"/>
      <c r="J79" s="187" t="str">
        <f t="shared" si="18"/>
        <v/>
      </c>
      <c r="K79" s="190">
        <f t="shared" ref="K79:K142" si="93">IF(D79="×","",IF(R79&gt;0,R79,""))</f>
        <v>65</v>
      </c>
      <c r="L79" s="190" t="str">
        <f t="shared" ref="L79:L142" si="94">IF(D79="×","",IF(Q79&gt;0,IF(Q79=Q78,"",Q79),""))</f>
        <v/>
      </c>
      <c r="M79" s="188" t="str">
        <f t="shared" si="19"/>
        <v/>
      </c>
      <c r="N79" s="87" t="str">
        <f t="shared" ref="N79:N142" si="95">IFERROR(IF(WEEKDAY(C79)=2,"週の始まり",IF(WEEKDAY(C79)=1,"週の終わり",IF(WEEKDAY(C79)&gt;2,"↓",""))),"")</f>
        <v>↓</v>
      </c>
      <c r="O79" s="108"/>
      <c r="P79" s="156" t="str">
        <f>IF(B79&lt;①工事概要!$E$11,"",IF(B79&gt;①工事概要!$E$12,"",IF(LEN(CE79)=0,"○","")))</f>
        <v>○</v>
      </c>
      <c r="Q79" s="162">
        <f t="shared" si="20"/>
        <v>0</v>
      </c>
      <c r="R79" s="93">
        <f t="shared" ref="R79:R142" si="96">IF(D79="〇",R78+1,R78)</f>
        <v>65</v>
      </c>
      <c r="S79" s="156" t="str">
        <f t="shared" ref="S79:S142" si="97">IF(D79="×","",IF(P79="","",IF(G79="休日",IF(W79="作業日","",IF(WEEKDAY(B79)=1,"〇",IF(WEEKDAY(B79)=7,"〇",""))),IF(WEEKDAY(B79)=1,"〇",IF(WEEKDAY(B79)=7,"〇","")))))</f>
        <v/>
      </c>
      <c r="T79" s="162">
        <f t="shared" ref="T79:T142" si="98">IF(J79="OK",T78+1,IF(J79="OK（振替済み）",T78+1,T78))</f>
        <v>0</v>
      </c>
      <c r="U79" s="100">
        <f t="shared" si="21"/>
        <v>18</v>
      </c>
      <c r="V79" s="93">
        <f t="shared" ref="V79:V142" si="99">IF(D79="〇",G79,"")</f>
        <v>0</v>
      </c>
      <c r="W79" s="169">
        <f t="shared" si="22"/>
        <v>0</v>
      </c>
      <c r="X79" s="80" t="str">
        <f t="shared" si="23"/>
        <v/>
      </c>
      <c r="Y79" s="80" t="str">
        <f t="shared" si="24"/>
        <v/>
      </c>
      <c r="Z79" s="80">
        <f t="shared" ref="Z79:Z142" si="100">B79</f>
        <v>43620</v>
      </c>
      <c r="AA79" s="80" t="str">
        <f t="shared" ref="AA79:AA142" si="101">IF(F79&amp;W79="休日"&amp;"作業日","NG","")</f>
        <v/>
      </c>
      <c r="AB79" s="80" t="str">
        <f t="shared" ref="AB79:AB142" si="102">IF(AA79="","OK（振替済み）",$BE$15)</f>
        <v>OK（振替済み）</v>
      </c>
      <c r="AC79" s="154">
        <f t="shared" ref="AC79:AC142" si="103">IF(J79="OK",AC78+1,IF(J79="OK（振替済み）",AC78+1,AC78))</f>
        <v>0</v>
      </c>
      <c r="AD79" s="154" t="str">
        <f t="shared" si="25"/>
        <v/>
      </c>
      <c r="AE79" s="106">
        <f t="shared" si="26"/>
        <v>10</v>
      </c>
      <c r="AF79" s="106">
        <f t="shared" ref="AF79:AF142" si="104">IFERROR(VLOOKUP(H79,$B$15:$AE$655,COLUMN(AE79)-COLUMN(B79)+1,FALSE)-AE79,0)</f>
        <v>0</v>
      </c>
      <c r="AG79" s="218">
        <f>IFERROR(IF(AE79=1,①工事概要!$E$11,IF(AE79=2,①工事概要!$E$11,IF(WEEKDAY(Z79)=2,Z72,AG78))),"")</f>
        <v>43612</v>
      </c>
      <c r="AH79" s="222">
        <f t="shared" ref="AH79:BA79" si="105">IFERROR(IF(AG79+1&gt;$BB79,"",AG79+1),"")</f>
        <v>43613</v>
      </c>
      <c r="AI79" s="222">
        <f t="shared" si="105"/>
        <v>43614</v>
      </c>
      <c r="AJ79" s="222">
        <f t="shared" si="105"/>
        <v>43615</v>
      </c>
      <c r="AK79" s="222">
        <f t="shared" si="105"/>
        <v>43616</v>
      </c>
      <c r="AL79" s="222">
        <f t="shared" si="105"/>
        <v>43617</v>
      </c>
      <c r="AM79" s="222">
        <f t="shared" si="105"/>
        <v>43618</v>
      </c>
      <c r="AN79" s="222">
        <f t="shared" si="105"/>
        <v>43619</v>
      </c>
      <c r="AO79" s="222">
        <f t="shared" si="105"/>
        <v>43620</v>
      </c>
      <c r="AP79" s="222">
        <f t="shared" si="105"/>
        <v>43621</v>
      </c>
      <c r="AQ79" s="222">
        <f t="shared" si="105"/>
        <v>43622</v>
      </c>
      <c r="AR79" s="222">
        <f t="shared" si="105"/>
        <v>43623</v>
      </c>
      <c r="AS79" s="222">
        <f t="shared" si="105"/>
        <v>43624</v>
      </c>
      <c r="AT79" s="222">
        <f t="shared" si="105"/>
        <v>43625</v>
      </c>
      <c r="AU79" s="222">
        <f t="shared" si="105"/>
        <v>43626</v>
      </c>
      <c r="AV79" s="222">
        <f t="shared" si="105"/>
        <v>43627</v>
      </c>
      <c r="AW79" s="222">
        <f t="shared" si="105"/>
        <v>43628</v>
      </c>
      <c r="AX79" s="222">
        <f t="shared" si="105"/>
        <v>43629</v>
      </c>
      <c r="AY79" s="222">
        <f t="shared" si="105"/>
        <v>43630</v>
      </c>
      <c r="AZ79" s="222">
        <f t="shared" si="105"/>
        <v>43631</v>
      </c>
      <c r="BA79" s="222">
        <f t="shared" si="105"/>
        <v>43632</v>
      </c>
      <c r="BB79" s="219">
        <f>IFERROR(IF(IF(Z79=①工事概要!$E$12,①工事概要!$E$12,IF(WEEKDAY(Z79)=1,Z86,BB80))&gt;①工事概要!$E$12,①工事概要!$E$12,IF(Z79=①工事概要!$E$12,①工事概要!$E$12,IF(WEEKDAY(Z79)=1,Z86,BB80))),"")</f>
        <v>43632</v>
      </c>
      <c r="BE79" s="53"/>
      <c r="BF79" s="53"/>
      <c r="BG79" s="53" t="str">
        <f>IFERROR(VLOOKUP(B79,①工事概要!$C$11:$D$12,2,FALSE),"")</f>
        <v/>
      </c>
      <c r="BH79" s="53" t="str">
        <f>IFERROR(VLOOKUP(B79,①工事概要!$C$16:$D$21,2,FALSE),"")</f>
        <v/>
      </c>
      <c r="BI79" s="53" t="str">
        <f>IFERROR(VLOOKUP(B79,①工事概要!$C$22:$D$24,2,FALSE),"")</f>
        <v/>
      </c>
      <c r="BJ79" s="53" t="str">
        <f>IF(B79&gt;①工事概要!$C$26,"",IF(B79&gt;=①工事概要!$C$25,$BJ$13,""))</f>
        <v/>
      </c>
      <c r="BK79" s="53" t="str">
        <f>IF(B79&gt;①工事概要!$C$28,"",IF(B79&gt;=①工事概要!$C$27,$BK$13,""))</f>
        <v/>
      </c>
      <c r="BL79" s="53" t="str">
        <f>IF(B79&gt;①工事概要!$C$30,"",IF(B79&gt;=①工事概要!$C$29,$BL$13,""))</f>
        <v/>
      </c>
      <c r="BM79" s="53" t="str">
        <f>IF(B79&gt;①工事概要!$C$32,"",IF(B79&gt;=①工事概要!$C$31,$BM$13,""))</f>
        <v/>
      </c>
      <c r="BN79" s="53" t="str">
        <f>IF(B79&gt;①工事概要!$C$34,"",IF(B79&gt;=①工事概要!$C$33,$BN$13,""))</f>
        <v/>
      </c>
      <c r="BO79" s="53" t="str">
        <f>IF(B79&gt;①工事概要!$C$36,"",IF(B79&gt;=①工事概要!$C$35,$BO$13,""))</f>
        <v/>
      </c>
      <c r="BP79" s="53" t="str">
        <f>IF(B79&gt;①工事概要!$C$38,"",IF(B79&gt;=①工事概要!$C$37,$BP$13,""))</f>
        <v/>
      </c>
      <c r="BQ79" s="53" t="str">
        <f>IF(B79&gt;①工事概要!$C$40,"",IF(B79&gt;=①工事概要!$C$39,$BQ$13,""))</f>
        <v/>
      </c>
      <c r="BR79" s="53" t="str">
        <f>IF(B79&gt;①工事概要!$C$42,"",IF(B79&gt;=①工事概要!$C$41,$BR$13,""))</f>
        <v/>
      </c>
      <c r="BS79" s="53" t="str">
        <f>IF(B79&gt;①工事概要!$C$44,"",IF(B79&gt;=①工事概要!$C$43,$BS$13,""))</f>
        <v/>
      </c>
      <c r="BT79" s="53" t="str">
        <f>IF(B79&gt;①工事概要!$C$46,"",IF(B79&gt;=①工事概要!$C$45,$BT$13,""))</f>
        <v/>
      </c>
      <c r="BU79" s="53" t="str">
        <f>IF(B79&gt;①工事概要!$C$48,"",IF(B79&gt;=①工事概要!$C$47,$BU$13,""))</f>
        <v/>
      </c>
      <c r="BV79" s="53" t="str">
        <f>IF(B79&gt;①工事概要!$C$50,"",IF(B79&gt;=①工事概要!$C$49,$BV$13,""))</f>
        <v/>
      </c>
      <c r="BW79" s="53" t="str">
        <f>IF(B79&gt;①工事概要!$C$52,"",IF(B79&gt;=①工事概要!$C$51,$BW$13,""))</f>
        <v/>
      </c>
      <c r="BX79" s="53" t="str">
        <f>IF(B79&gt;①工事概要!$C$54,"",IF(B79&gt;=①工事概要!$C$53,$BX$13,""))</f>
        <v/>
      </c>
      <c r="BY79" s="53" t="str">
        <f>IF(B79&gt;①工事概要!$C$56,"",IF(B79&gt;=①工事概要!$C$55,$BY$13,""))</f>
        <v/>
      </c>
      <c r="BZ79" s="53" t="str">
        <f>IF(B79&gt;①工事概要!$C$58,"",IF(B79&gt;=①工事概要!$C$57,$BZ$13,""))</f>
        <v/>
      </c>
      <c r="CA79" s="53" t="str">
        <f>IF(B79&gt;①工事概要!$C$60,"",IF(B79&gt;=①工事概要!$C$59,$CA$13,""))</f>
        <v/>
      </c>
      <c r="CB79" s="53" t="str">
        <f>IF(B79&gt;①工事概要!$C$62,"",IF(B79&gt;=①工事概要!$C$61,$CB$13,""))</f>
        <v/>
      </c>
      <c r="CC79" s="53" t="str">
        <f>IF(B79&gt;①工事概要!$C$64,"",IF(B79&gt;=①工事概要!$C$63,$CC$13,""))</f>
        <v/>
      </c>
      <c r="CD79" s="53" t="str">
        <f>IF(B79&gt;①工事概要!$C$66,"",IF(B79&gt;=①工事概要!$C$65,$CD$13,""))</f>
        <v/>
      </c>
      <c r="CE79" s="50" t="str">
        <f t="shared" si="29"/>
        <v/>
      </c>
      <c r="CF79" s="50" t="str">
        <f t="shared" ref="CF79:CF142" si="106">BG79&amp;" "&amp;CE79</f>
        <v xml:space="preserve"> </v>
      </c>
    </row>
    <row r="80" spans="1:84" ht="39" customHeight="1" thickTop="1" thickBot="1" x14ac:dyDescent="0.2">
      <c r="A80" s="81" t="str">
        <f t="shared" si="92"/>
        <v>対象期間</v>
      </c>
      <c r="B80" s="180">
        <f>IFERROR(IF(B79=①工事概要!$E$12+IF(WEEKDAY(①工事概要!$E$12)=1,①工事概要!$E$12,(8-WEEKDAY(①工事概要!$E$12))),"-",IF(B79="-","-",B79+1)),"-")</f>
        <v>43621</v>
      </c>
      <c r="C80" s="89">
        <f t="shared" ref="C80:C143" si="107">IFERROR(WEEKDAY(B80),"-")</f>
        <v>4</v>
      </c>
      <c r="D80" s="199" t="str">
        <f t="shared" ref="D80:D143" si="108">IF(P80="","×","〇")</f>
        <v>〇</v>
      </c>
      <c r="E80" s="200" t="str">
        <f t="shared" ref="E80:E143" si="109">CF80</f>
        <v xml:space="preserve"> </v>
      </c>
      <c r="F80" s="201" t="s">
        <v>60</v>
      </c>
      <c r="G80" s="202"/>
      <c r="H80" s="203"/>
      <c r="I80" s="204"/>
      <c r="J80" s="187" t="str">
        <f t="shared" ref="J80:J143" si="110">IFERROR(IF(S80="","",IF(G80="","",IF(G80="休日","OK",IF(G80="振替休日",IF(ABS(AF80)&gt;1,"","OK"),IF(G80="作業日",VLOOKUP(B80,$Y$15:$AB$655,4,FALSE),"NG")))))&amp;IF(F80&amp;G80="休日振替休日","当初休日と計画した日に振替ないでください！",IF(F80&amp;G80="休日完全週休2日の振替休日","当初休日と計画した日に振替ないでください！",IF(G80="休日",IF(W80="作業日","週2日を超える休日(現場閉所日数に含めない)",""),""))),"NG")</f>
        <v/>
      </c>
      <c r="K80" s="190">
        <f t="shared" si="93"/>
        <v>66</v>
      </c>
      <c r="L80" s="190" t="str">
        <f t="shared" si="94"/>
        <v/>
      </c>
      <c r="M80" s="188" t="str">
        <f t="shared" ref="M80:M143" si="111">IF(G80="","",IF(S80="〇",IF(J80="NG","×",T80&amp;"／"&amp;U80),""))</f>
        <v/>
      </c>
      <c r="N80" s="87" t="str">
        <f t="shared" si="95"/>
        <v>↓</v>
      </c>
      <c r="O80" s="108"/>
      <c r="P80" s="156" t="str">
        <f>IF(B80&lt;①工事概要!$E$11,"",IF(B80&gt;①工事概要!$E$12,"",IF(LEN(CE80)=0,"○","")))</f>
        <v>○</v>
      </c>
      <c r="Q80" s="162">
        <f t="shared" ref="Q80:Q143" si="112">IF(W80="休日",Q79+1,IF(W80="振替休日",Q79+1,IF(W80="完全週休2日の振替休日",Q79+1,Q79)))</f>
        <v>0</v>
      </c>
      <c r="R80" s="93">
        <f t="shared" si="96"/>
        <v>66</v>
      </c>
      <c r="S80" s="156" t="str">
        <f t="shared" si="97"/>
        <v/>
      </c>
      <c r="T80" s="162">
        <f t="shared" si="98"/>
        <v>0</v>
      </c>
      <c r="U80" s="100">
        <f t="shared" ref="U80:U143" si="113">IF(S80="〇",U79+1,U79)</f>
        <v>18</v>
      </c>
      <c r="V80" s="93">
        <f t="shared" si="99"/>
        <v>0</v>
      </c>
      <c r="W80" s="169">
        <f t="shared" ref="W80:W143" si="114">IF(D80="×",IF(G80="完全週休2日の振替休日",G80,""),IF(V80="","",IF(WEEKDAY(B80)=1,V80,IF(WEEKDAY(B80)=7,V80,IF(V80="振替休日",V80,IF(V80="完全週休2日の振替休日",V80,IF(WEEKDAY(B80)=6,IF(COUNTIF(V81:V82,"休日")&lt;2,V80,"作業日"),IF(WEEKDAY(B80)=5,IF(COUNTIF(V81:V83,"休日")&lt;2,V80,"作業日"),IF(WEEKDAY(B80)=4,IF(COUNTIF(V81:V84,"休日")&lt;2,V80,"作業日"),IF(WEEKDAY(B80)=3,IF(COUNTIF(V81:V85,"休日")&lt;2,V80,"作業日"),IF(WEEKDAY(B80)=2,IF(COUNTIF(V81:V86,"休日")&lt;2,V80,"作業日"))))))))))))</f>
        <v>0</v>
      </c>
      <c r="X80" s="80" t="str">
        <f t="shared" ref="X80:X143" si="115">IF(W80="完全週休2日の振替休日",H80,"")</f>
        <v/>
      </c>
      <c r="Y80" s="80" t="str">
        <f t="shared" ref="Y80:Y143" si="116">IF(X80="","",X80)</f>
        <v/>
      </c>
      <c r="Z80" s="80">
        <f t="shared" si="100"/>
        <v>43621</v>
      </c>
      <c r="AA80" s="80" t="str">
        <f t="shared" si="101"/>
        <v/>
      </c>
      <c r="AB80" s="80" t="str">
        <f t="shared" si="102"/>
        <v>OK（振替済み）</v>
      </c>
      <c r="AC80" s="154">
        <f t="shared" si="103"/>
        <v>0</v>
      </c>
      <c r="AD80" s="154" t="str">
        <f t="shared" ref="AD80:AD143" si="117">IF(AC80=AC79,"",AC80)</f>
        <v/>
      </c>
      <c r="AE80" s="106">
        <f t="shared" ref="AE80:AE143" si="118">IFERROR(IF(WEEKDAY(B80)=1,AE73+1,AE81),0)</f>
        <v>10</v>
      </c>
      <c r="AF80" s="106">
        <f t="shared" si="104"/>
        <v>0</v>
      </c>
      <c r="AG80" s="218">
        <f>IFERROR(IF(AE80=1,①工事概要!$E$11,IF(AE80=2,①工事概要!$E$11,IF(WEEKDAY(Z80)=2,Z73,AG79))),"")</f>
        <v>43612</v>
      </c>
      <c r="AH80" s="222">
        <f t="shared" ref="AH80:BA80" si="119">IFERROR(IF(AG80+1&gt;$BB80,"",AG80+1),"")</f>
        <v>43613</v>
      </c>
      <c r="AI80" s="222">
        <f t="shared" si="119"/>
        <v>43614</v>
      </c>
      <c r="AJ80" s="222">
        <f t="shared" si="119"/>
        <v>43615</v>
      </c>
      <c r="AK80" s="222">
        <f t="shared" si="119"/>
        <v>43616</v>
      </c>
      <c r="AL80" s="222">
        <f t="shared" si="119"/>
        <v>43617</v>
      </c>
      <c r="AM80" s="222">
        <f t="shared" si="119"/>
        <v>43618</v>
      </c>
      <c r="AN80" s="222">
        <f t="shared" si="119"/>
        <v>43619</v>
      </c>
      <c r="AO80" s="222">
        <f t="shared" si="119"/>
        <v>43620</v>
      </c>
      <c r="AP80" s="222">
        <f t="shared" si="119"/>
        <v>43621</v>
      </c>
      <c r="AQ80" s="222">
        <f t="shared" si="119"/>
        <v>43622</v>
      </c>
      <c r="AR80" s="222">
        <f t="shared" si="119"/>
        <v>43623</v>
      </c>
      <c r="AS80" s="222">
        <f t="shared" si="119"/>
        <v>43624</v>
      </c>
      <c r="AT80" s="222">
        <f t="shared" si="119"/>
        <v>43625</v>
      </c>
      <c r="AU80" s="222">
        <f t="shared" si="119"/>
        <v>43626</v>
      </c>
      <c r="AV80" s="222">
        <f t="shared" si="119"/>
        <v>43627</v>
      </c>
      <c r="AW80" s="222">
        <f t="shared" si="119"/>
        <v>43628</v>
      </c>
      <c r="AX80" s="222">
        <f t="shared" si="119"/>
        <v>43629</v>
      </c>
      <c r="AY80" s="222">
        <f t="shared" si="119"/>
        <v>43630</v>
      </c>
      <c r="AZ80" s="222">
        <f t="shared" si="119"/>
        <v>43631</v>
      </c>
      <c r="BA80" s="222">
        <f t="shared" si="119"/>
        <v>43632</v>
      </c>
      <c r="BB80" s="219">
        <f>IFERROR(IF(IF(Z80=①工事概要!$E$12,①工事概要!$E$12,IF(WEEKDAY(Z80)=1,Z87,BB81))&gt;①工事概要!$E$12,①工事概要!$E$12,IF(Z80=①工事概要!$E$12,①工事概要!$E$12,IF(WEEKDAY(Z80)=1,Z87,BB81))),"")</f>
        <v>43632</v>
      </c>
      <c r="BE80" s="53"/>
      <c r="BF80" s="53"/>
      <c r="BG80" s="53" t="str">
        <f>IFERROR(VLOOKUP(B80,①工事概要!$C$11:$D$12,2,FALSE),"")</f>
        <v/>
      </c>
      <c r="BH80" s="53" t="str">
        <f>IFERROR(VLOOKUP(B80,①工事概要!$C$16:$D$21,2,FALSE),"")</f>
        <v/>
      </c>
      <c r="BI80" s="53" t="str">
        <f>IFERROR(VLOOKUP(B80,①工事概要!$C$22:$D$24,2,FALSE),"")</f>
        <v/>
      </c>
      <c r="BJ80" s="53" t="str">
        <f>IF(B80&gt;①工事概要!$C$26,"",IF(B80&gt;=①工事概要!$C$25,$BJ$13,""))</f>
        <v/>
      </c>
      <c r="BK80" s="53" t="str">
        <f>IF(B80&gt;①工事概要!$C$28,"",IF(B80&gt;=①工事概要!$C$27,$BK$13,""))</f>
        <v/>
      </c>
      <c r="BL80" s="53" t="str">
        <f>IF(B80&gt;①工事概要!$C$30,"",IF(B80&gt;=①工事概要!$C$29,$BL$13,""))</f>
        <v/>
      </c>
      <c r="BM80" s="53" t="str">
        <f>IF(B80&gt;①工事概要!$C$32,"",IF(B80&gt;=①工事概要!$C$31,$BM$13,""))</f>
        <v/>
      </c>
      <c r="BN80" s="53" t="str">
        <f>IF(B80&gt;①工事概要!$C$34,"",IF(B80&gt;=①工事概要!$C$33,$BN$13,""))</f>
        <v/>
      </c>
      <c r="BO80" s="53" t="str">
        <f>IF(B80&gt;①工事概要!$C$36,"",IF(B80&gt;=①工事概要!$C$35,$BO$13,""))</f>
        <v/>
      </c>
      <c r="BP80" s="53" t="str">
        <f>IF(B80&gt;①工事概要!$C$38,"",IF(B80&gt;=①工事概要!$C$37,$BP$13,""))</f>
        <v/>
      </c>
      <c r="BQ80" s="53" t="str">
        <f>IF(B80&gt;①工事概要!$C$40,"",IF(B80&gt;=①工事概要!$C$39,$BQ$13,""))</f>
        <v/>
      </c>
      <c r="BR80" s="53" t="str">
        <f>IF(B80&gt;①工事概要!$C$42,"",IF(B80&gt;=①工事概要!$C$41,$BR$13,""))</f>
        <v/>
      </c>
      <c r="BS80" s="53" t="str">
        <f>IF(B80&gt;①工事概要!$C$44,"",IF(B80&gt;=①工事概要!$C$43,$BS$13,""))</f>
        <v/>
      </c>
      <c r="BT80" s="53" t="str">
        <f>IF(B80&gt;①工事概要!$C$46,"",IF(B80&gt;=①工事概要!$C$45,$BT$13,""))</f>
        <v/>
      </c>
      <c r="BU80" s="53" t="str">
        <f>IF(B80&gt;①工事概要!$C$48,"",IF(B80&gt;=①工事概要!$C$47,$BU$13,""))</f>
        <v/>
      </c>
      <c r="BV80" s="53" t="str">
        <f>IF(B80&gt;①工事概要!$C$50,"",IF(B80&gt;=①工事概要!$C$49,$BV$13,""))</f>
        <v/>
      </c>
      <c r="BW80" s="53" t="str">
        <f>IF(B80&gt;①工事概要!$C$52,"",IF(B80&gt;=①工事概要!$C$51,$BW$13,""))</f>
        <v/>
      </c>
      <c r="BX80" s="53" t="str">
        <f>IF(B80&gt;①工事概要!$C$54,"",IF(B80&gt;=①工事概要!$C$53,$BX$13,""))</f>
        <v/>
      </c>
      <c r="BY80" s="53" t="str">
        <f>IF(B80&gt;①工事概要!$C$56,"",IF(B80&gt;=①工事概要!$C$55,$BY$13,""))</f>
        <v/>
      </c>
      <c r="BZ80" s="53" t="str">
        <f>IF(B80&gt;①工事概要!$C$58,"",IF(B80&gt;=①工事概要!$C$57,$BZ$13,""))</f>
        <v/>
      </c>
      <c r="CA80" s="53" t="str">
        <f>IF(B80&gt;①工事概要!$C$60,"",IF(B80&gt;=①工事概要!$C$59,$CA$13,""))</f>
        <v/>
      </c>
      <c r="CB80" s="53" t="str">
        <f>IF(B80&gt;①工事概要!$C$62,"",IF(B80&gt;=①工事概要!$C$61,$CB$13,""))</f>
        <v/>
      </c>
      <c r="CC80" s="53" t="str">
        <f>IF(B80&gt;①工事概要!$C$64,"",IF(B80&gt;=①工事概要!$C$63,$CC$13,""))</f>
        <v/>
      </c>
      <c r="CD80" s="53" t="str">
        <f>IF(B80&gt;①工事概要!$C$66,"",IF(B80&gt;=①工事概要!$C$65,$CD$13,""))</f>
        <v/>
      </c>
      <c r="CE80" s="50" t="str">
        <f t="shared" ref="CE80:CE143" si="120">IF(COUNTA(BH80:BP80)=0,"",BH80&amp;BI80&amp;BJ80&amp;BK80&amp;BL80&amp;BM80&amp;BN80&amp;BO80&amp;BP80&amp;BQ80&amp;BR80&amp;BS80&amp;BT80&amp;BU80&amp;BV80&amp;BW80&amp;BX80&amp;BY80&amp;BZ80&amp;CA80&amp;CB80&amp;CC80&amp;CD80)</f>
        <v/>
      </c>
      <c r="CF80" s="50" t="str">
        <f t="shared" si="106"/>
        <v xml:space="preserve"> </v>
      </c>
    </row>
    <row r="81" spans="1:84" ht="39" customHeight="1" thickTop="1" thickBot="1" x14ac:dyDescent="0.2">
      <c r="A81" s="81" t="str">
        <f t="shared" si="92"/>
        <v>対象期間</v>
      </c>
      <c r="B81" s="180">
        <f>IFERROR(IF(B80=①工事概要!$E$12+IF(WEEKDAY(①工事概要!$E$12)=1,①工事概要!$E$12,(8-WEEKDAY(①工事概要!$E$12))),"-",IF(B80="-","-",B80+1)),"-")</f>
        <v>43622</v>
      </c>
      <c r="C81" s="89">
        <f t="shared" si="107"/>
        <v>5</v>
      </c>
      <c r="D81" s="199" t="str">
        <f t="shared" si="108"/>
        <v>〇</v>
      </c>
      <c r="E81" s="200" t="str">
        <f t="shared" si="109"/>
        <v xml:space="preserve"> </v>
      </c>
      <c r="F81" s="201" t="s">
        <v>60</v>
      </c>
      <c r="G81" s="202"/>
      <c r="H81" s="203"/>
      <c r="I81" s="204"/>
      <c r="J81" s="187" t="str">
        <f t="shared" si="110"/>
        <v/>
      </c>
      <c r="K81" s="190">
        <f t="shared" si="93"/>
        <v>67</v>
      </c>
      <c r="L81" s="190" t="str">
        <f t="shared" si="94"/>
        <v/>
      </c>
      <c r="M81" s="188" t="str">
        <f t="shared" si="111"/>
        <v/>
      </c>
      <c r="N81" s="87" t="str">
        <f t="shared" si="95"/>
        <v>↓</v>
      </c>
      <c r="O81" s="108"/>
      <c r="P81" s="156" t="str">
        <f>IF(B81&lt;①工事概要!$E$11,"",IF(B81&gt;①工事概要!$E$12,"",IF(LEN(CE81)=0,"○","")))</f>
        <v>○</v>
      </c>
      <c r="Q81" s="162">
        <f t="shared" si="112"/>
        <v>0</v>
      </c>
      <c r="R81" s="93">
        <f t="shared" si="96"/>
        <v>67</v>
      </c>
      <c r="S81" s="156" t="str">
        <f t="shared" si="97"/>
        <v/>
      </c>
      <c r="T81" s="162">
        <f t="shared" si="98"/>
        <v>0</v>
      </c>
      <c r="U81" s="100">
        <f t="shared" si="113"/>
        <v>18</v>
      </c>
      <c r="V81" s="93">
        <f t="shared" si="99"/>
        <v>0</v>
      </c>
      <c r="W81" s="169">
        <f t="shared" si="114"/>
        <v>0</v>
      </c>
      <c r="X81" s="80" t="str">
        <f t="shared" si="115"/>
        <v/>
      </c>
      <c r="Y81" s="80" t="str">
        <f t="shared" si="116"/>
        <v/>
      </c>
      <c r="Z81" s="80">
        <f t="shared" si="100"/>
        <v>43622</v>
      </c>
      <c r="AA81" s="80" t="str">
        <f t="shared" si="101"/>
        <v/>
      </c>
      <c r="AB81" s="80" t="str">
        <f t="shared" si="102"/>
        <v>OK（振替済み）</v>
      </c>
      <c r="AC81" s="154">
        <f t="shared" si="103"/>
        <v>0</v>
      </c>
      <c r="AD81" s="154" t="str">
        <f t="shared" si="117"/>
        <v/>
      </c>
      <c r="AE81" s="106">
        <f t="shared" si="118"/>
        <v>10</v>
      </c>
      <c r="AF81" s="106">
        <f t="shared" si="104"/>
        <v>0</v>
      </c>
      <c r="AG81" s="218">
        <f>IFERROR(IF(AE81=1,①工事概要!$E$11,IF(AE81=2,①工事概要!$E$11,IF(WEEKDAY(Z81)=2,Z74,AG80))),"")</f>
        <v>43612</v>
      </c>
      <c r="AH81" s="222">
        <f t="shared" ref="AH81:BA81" si="121">IFERROR(IF(AG81+1&gt;$BB81,"",AG81+1),"")</f>
        <v>43613</v>
      </c>
      <c r="AI81" s="222">
        <f t="shared" si="121"/>
        <v>43614</v>
      </c>
      <c r="AJ81" s="222">
        <f t="shared" si="121"/>
        <v>43615</v>
      </c>
      <c r="AK81" s="222">
        <f t="shared" si="121"/>
        <v>43616</v>
      </c>
      <c r="AL81" s="222">
        <f t="shared" si="121"/>
        <v>43617</v>
      </c>
      <c r="AM81" s="222">
        <f t="shared" si="121"/>
        <v>43618</v>
      </c>
      <c r="AN81" s="222">
        <f t="shared" si="121"/>
        <v>43619</v>
      </c>
      <c r="AO81" s="222">
        <f t="shared" si="121"/>
        <v>43620</v>
      </c>
      <c r="AP81" s="222">
        <f t="shared" si="121"/>
        <v>43621</v>
      </c>
      <c r="AQ81" s="222">
        <f t="shared" si="121"/>
        <v>43622</v>
      </c>
      <c r="AR81" s="222">
        <f t="shared" si="121"/>
        <v>43623</v>
      </c>
      <c r="AS81" s="222">
        <f t="shared" si="121"/>
        <v>43624</v>
      </c>
      <c r="AT81" s="222">
        <f t="shared" si="121"/>
        <v>43625</v>
      </c>
      <c r="AU81" s="222">
        <f t="shared" si="121"/>
        <v>43626</v>
      </c>
      <c r="AV81" s="222">
        <f t="shared" si="121"/>
        <v>43627</v>
      </c>
      <c r="AW81" s="222">
        <f t="shared" si="121"/>
        <v>43628</v>
      </c>
      <c r="AX81" s="222">
        <f t="shared" si="121"/>
        <v>43629</v>
      </c>
      <c r="AY81" s="222">
        <f t="shared" si="121"/>
        <v>43630</v>
      </c>
      <c r="AZ81" s="222">
        <f t="shared" si="121"/>
        <v>43631</v>
      </c>
      <c r="BA81" s="222">
        <f t="shared" si="121"/>
        <v>43632</v>
      </c>
      <c r="BB81" s="219">
        <f>IFERROR(IF(IF(Z81=①工事概要!$E$12,①工事概要!$E$12,IF(WEEKDAY(Z81)=1,Z88,BB82))&gt;①工事概要!$E$12,①工事概要!$E$12,IF(Z81=①工事概要!$E$12,①工事概要!$E$12,IF(WEEKDAY(Z81)=1,Z88,BB82))),"")</f>
        <v>43632</v>
      </c>
      <c r="BE81" s="53"/>
      <c r="BF81" s="53"/>
      <c r="BG81" s="53" t="str">
        <f>IFERROR(VLOOKUP(B81,①工事概要!$C$11:$D$12,2,FALSE),"")</f>
        <v/>
      </c>
      <c r="BH81" s="53" t="str">
        <f>IFERROR(VLOOKUP(B81,①工事概要!$C$16:$D$21,2,FALSE),"")</f>
        <v/>
      </c>
      <c r="BI81" s="53" t="str">
        <f>IFERROR(VLOOKUP(B81,①工事概要!$C$22:$D$24,2,FALSE),"")</f>
        <v/>
      </c>
      <c r="BJ81" s="53" t="str">
        <f>IF(B81&gt;①工事概要!$C$26,"",IF(B81&gt;=①工事概要!$C$25,$BJ$13,""))</f>
        <v/>
      </c>
      <c r="BK81" s="53" t="str">
        <f>IF(B81&gt;①工事概要!$C$28,"",IF(B81&gt;=①工事概要!$C$27,$BK$13,""))</f>
        <v/>
      </c>
      <c r="BL81" s="53" t="str">
        <f>IF(B81&gt;①工事概要!$C$30,"",IF(B81&gt;=①工事概要!$C$29,$BL$13,""))</f>
        <v/>
      </c>
      <c r="BM81" s="53" t="str">
        <f>IF(B81&gt;①工事概要!$C$32,"",IF(B81&gt;=①工事概要!$C$31,$BM$13,""))</f>
        <v/>
      </c>
      <c r="BN81" s="53" t="str">
        <f>IF(B81&gt;①工事概要!$C$34,"",IF(B81&gt;=①工事概要!$C$33,$BN$13,""))</f>
        <v/>
      </c>
      <c r="BO81" s="53" t="str">
        <f>IF(B81&gt;①工事概要!$C$36,"",IF(B81&gt;=①工事概要!$C$35,$BO$13,""))</f>
        <v/>
      </c>
      <c r="BP81" s="53" t="str">
        <f>IF(B81&gt;①工事概要!$C$38,"",IF(B81&gt;=①工事概要!$C$37,$BP$13,""))</f>
        <v/>
      </c>
      <c r="BQ81" s="53" t="str">
        <f>IF(B81&gt;①工事概要!$C$40,"",IF(B81&gt;=①工事概要!$C$39,$BQ$13,""))</f>
        <v/>
      </c>
      <c r="BR81" s="53" t="str">
        <f>IF(B81&gt;①工事概要!$C$42,"",IF(B81&gt;=①工事概要!$C$41,$BR$13,""))</f>
        <v/>
      </c>
      <c r="BS81" s="53" t="str">
        <f>IF(B81&gt;①工事概要!$C$44,"",IF(B81&gt;=①工事概要!$C$43,$BS$13,""))</f>
        <v/>
      </c>
      <c r="BT81" s="53" t="str">
        <f>IF(B81&gt;①工事概要!$C$46,"",IF(B81&gt;=①工事概要!$C$45,$BT$13,""))</f>
        <v/>
      </c>
      <c r="BU81" s="53" t="str">
        <f>IF(B81&gt;①工事概要!$C$48,"",IF(B81&gt;=①工事概要!$C$47,$BU$13,""))</f>
        <v/>
      </c>
      <c r="BV81" s="53" t="str">
        <f>IF(B81&gt;①工事概要!$C$50,"",IF(B81&gt;=①工事概要!$C$49,$BV$13,""))</f>
        <v/>
      </c>
      <c r="BW81" s="53" t="str">
        <f>IF(B81&gt;①工事概要!$C$52,"",IF(B81&gt;=①工事概要!$C$51,$BW$13,""))</f>
        <v/>
      </c>
      <c r="BX81" s="53" t="str">
        <f>IF(B81&gt;①工事概要!$C$54,"",IF(B81&gt;=①工事概要!$C$53,$BX$13,""))</f>
        <v/>
      </c>
      <c r="BY81" s="53" t="str">
        <f>IF(B81&gt;①工事概要!$C$56,"",IF(B81&gt;=①工事概要!$C$55,$BY$13,""))</f>
        <v/>
      </c>
      <c r="BZ81" s="53" t="str">
        <f>IF(B81&gt;①工事概要!$C$58,"",IF(B81&gt;=①工事概要!$C$57,$BZ$13,""))</f>
        <v/>
      </c>
      <c r="CA81" s="53" t="str">
        <f>IF(B81&gt;①工事概要!$C$60,"",IF(B81&gt;=①工事概要!$C$59,$CA$13,""))</f>
        <v/>
      </c>
      <c r="CB81" s="53" t="str">
        <f>IF(B81&gt;①工事概要!$C$62,"",IF(B81&gt;=①工事概要!$C$61,$CB$13,""))</f>
        <v/>
      </c>
      <c r="CC81" s="53" t="str">
        <f>IF(B81&gt;①工事概要!$C$64,"",IF(B81&gt;=①工事概要!$C$63,$CC$13,""))</f>
        <v/>
      </c>
      <c r="CD81" s="53" t="str">
        <f>IF(B81&gt;①工事概要!$C$66,"",IF(B81&gt;=①工事概要!$C$65,$CD$13,""))</f>
        <v/>
      </c>
      <c r="CE81" s="50" t="str">
        <f t="shared" si="120"/>
        <v/>
      </c>
      <c r="CF81" s="50" t="str">
        <f t="shared" si="106"/>
        <v xml:space="preserve"> </v>
      </c>
    </row>
    <row r="82" spans="1:84" ht="39" customHeight="1" thickTop="1" thickBot="1" x14ac:dyDescent="0.2">
      <c r="A82" s="81" t="str">
        <f t="shared" si="92"/>
        <v>対象期間</v>
      </c>
      <c r="B82" s="180">
        <f>IFERROR(IF(B81=①工事概要!$E$12+IF(WEEKDAY(①工事概要!$E$12)=1,①工事概要!$E$12,(8-WEEKDAY(①工事概要!$E$12))),"-",IF(B81="-","-",B81+1)),"-")</f>
        <v>43623</v>
      </c>
      <c r="C82" s="89">
        <f t="shared" si="107"/>
        <v>6</v>
      </c>
      <c r="D82" s="199" t="str">
        <f t="shared" si="108"/>
        <v>〇</v>
      </c>
      <c r="E82" s="200" t="str">
        <f t="shared" si="109"/>
        <v xml:space="preserve"> </v>
      </c>
      <c r="F82" s="201" t="s">
        <v>60</v>
      </c>
      <c r="G82" s="202"/>
      <c r="H82" s="203"/>
      <c r="I82" s="204"/>
      <c r="J82" s="187" t="str">
        <f t="shared" si="110"/>
        <v/>
      </c>
      <c r="K82" s="190">
        <f t="shared" si="93"/>
        <v>68</v>
      </c>
      <c r="L82" s="190" t="str">
        <f t="shared" si="94"/>
        <v/>
      </c>
      <c r="M82" s="188" t="str">
        <f t="shared" si="111"/>
        <v/>
      </c>
      <c r="N82" s="87" t="str">
        <f t="shared" si="95"/>
        <v>↓</v>
      </c>
      <c r="O82" s="108"/>
      <c r="P82" s="156" t="str">
        <f>IF(B82&lt;①工事概要!$E$11,"",IF(B82&gt;①工事概要!$E$12,"",IF(LEN(CE82)=0,"○","")))</f>
        <v>○</v>
      </c>
      <c r="Q82" s="162">
        <f t="shared" si="112"/>
        <v>0</v>
      </c>
      <c r="R82" s="93">
        <f t="shared" si="96"/>
        <v>68</v>
      </c>
      <c r="S82" s="156" t="str">
        <f t="shared" si="97"/>
        <v/>
      </c>
      <c r="T82" s="162">
        <f t="shared" si="98"/>
        <v>0</v>
      </c>
      <c r="U82" s="100">
        <f t="shared" si="113"/>
        <v>18</v>
      </c>
      <c r="V82" s="93">
        <f t="shared" si="99"/>
        <v>0</v>
      </c>
      <c r="W82" s="169">
        <f t="shared" si="114"/>
        <v>0</v>
      </c>
      <c r="X82" s="80" t="str">
        <f t="shared" si="115"/>
        <v/>
      </c>
      <c r="Y82" s="80" t="str">
        <f t="shared" si="116"/>
        <v/>
      </c>
      <c r="Z82" s="80">
        <f t="shared" si="100"/>
        <v>43623</v>
      </c>
      <c r="AA82" s="80" t="str">
        <f t="shared" si="101"/>
        <v/>
      </c>
      <c r="AB82" s="80" t="str">
        <f t="shared" si="102"/>
        <v>OK（振替済み）</v>
      </c>
      <c r="AC82" s="154">
        <f t="shared" si="103"/>
        <v>0</v>
      </c>
      <c r="AD82" s="154" t="str">
        <f t="shared" si="117"/>
        <v/>
      </c>
      <c r="AE82" s="106">
        <f t="shared" si="118"/>
        <v>10</v>
      </c>
      <c r="AF82" s="106">
        <f t="shared" si="104"/>
        <v>0</v>
      </c>
      <c r="AG82" s="218">
        <f>IFERROR(IF(AE82=1,①工事概要!$E$11,IF(AE82=2,①工事概要!$E$11,IF(WEEKDAY(Z82)=2,Z75,AG81))),"")</f>
        <v>43612</v>
      </c>
      <c r="AH82" s="222">
        <f t="shared" ref="AH82:BA82" si="122">IFERROR(IF(AG82+1&gt;$BB82,"",AG82+1),"")</f>
        <v>43613</v>
      </c>
      <c r="AI82" s="222">
        <f t="shared" si="122"/>
        <v>43614</v>
      </c>
      <c r="AJ82" s="222">
        <f t="shared" si="122"/>
        <v>43615</v>
      </c>
      <c r="AK82" s="222">
        <f t="shared" si="122"/>
        <v>43616</v>
      </c>
      <c r="AL82" s="222">
        <f t="shared" si="122"/>
        <v>43617</v>
      </c>
      <c r="AM82" s="222">
        <f t="shared" si="122"/>
        <v>43618</v>
      </c>
      <c r="AN82" s="222">
        <f t="shared" si="122"/>
        <v>43619</v>
      </c>
      <c r="AO82" s="222">
        <f t="shared" si="122"/>
        <v>43620</v>
      </c>
      <c r="AP82" s="222">
        <f t="shared" si="122"/>
        <v>43621</v>
      </c>
      <c r="AQ82" s="222">
        <f t="shared" si="122"/>
        <v>43622</v>
      </c>
      <c r="AR82" s="222">
        <f t="shared" si="122"/>
        <v>43623</v>
      </c>
      <c r="AS82" s="222">
        <f t="shared" si="122"/>
        <v>43624</v>
      </c>
      <c r="AT82" s="222">
        <f t="shared" si="122"/>
        <v>43625</v>
      </c>
      <c r="AU82" s="222">
        <f t="shared" si="122"/>
        <v>43626</v>
      </c>
      <c r="AV82" s="222">
        <f t="shared" si="122"/>
        <v>43627</v>
      </c>
      <c r="AW82" s="222">
        <f t="shared" si="122"/>
        <v>43628</v>
      </c>
      <c r="AX82" s="222">
        <f t="shared" si="122"/>
        <v>43629</v>
      </c>
      <c r="AY82" s="222">
        <f t="shared" si="122"/>
        <v>43630</v>
      </c>
      <c r="AZ82" s="222">
        <f t="shared" si="122"/>
        <v>43631</v>
      </c>
      <c r="BA82" s="222">
        <f t="shared" si="122"/>
        <v>43632</v>
      </c>
      <c r="BB82" s="219">
        <f>IFERROR(IF(IF(Z82=①工事概要!$E$12,①工事概要!$E$12,IF(WEEKDAY(Z82)=1,Z89,BB83))&gt;①工事概要!$E$12,①工事概要!$E$12,IF(Z82=①工事概要!$E$12,①工事概要!$E$12,IF(WEEKDAY(Z82)=1,Z89,BB83))),"")</f>
        <v>43632</v>
      </c>
      <c r="BE82" s="53"/>
      <c r="BF82" s="53"/>
      <c r="BG82" s="53" t="str">
        <f>IFERROR(VLOOKUP(B82,①工事概要!$C$11:$D$12,2,FALSE),"")</f>
        <v/>
      </c>
      <c r="BH82" s="53" t="str">
        <f>IFERROR(VLOOKUP(B82,①工事概要!$C$16:$D$21,2,FALSE),"")</f>
        <v/>
      </c>
      <c r="BI82" s="53" t="str">
        <f>IFERROR(VLOOKUP(B82,①工事概要!$C$22:$D$24,2,FALSE),"")</f>
        <v/>
      </c>
      <c r="BJ82" s="53" t="str">
        <f>IF(B82&gt;①工事概要!$C$26,"",IF(B82&gt;=①工事概要!$C$25,$BJ$13,""))</f>
        <v/>
      </c>
      <c r="BK82" s="53" t="str">
        <f>IF(B82&gt;①工事概要!$C$28,"",IF(B82&gt;=①工事概要!$C$27,$BK$13,""))</f>
        <v/>
      </c>
      <c r="BL82" s="53" t="str">
        <f>IF(B82&gt;①工事概要!$C$30,"",IF(B82&gt;=①工事概要!$C$29,$BL$13,""))</f>
        <v/>
      </c>
      <c r="BM82" s="53" t="str">
        <f>IF(B82&gt;①工事概要!$C$32,"",IF(B82&gt;=①工事概要!$C$31,$BM$13,""))</f>
        <v/>
      </c>
      <c r="BN82" s="53" t="str">
        <f>IF(B82&gt;①工事概要!$C$34,"",IF(B82&gt;=①工事概要!$C$33,$BN$13,""))</f>
        <v/>
      </c>
      <c r="BO82" s="53" t="str">
        <f>IF(B82&gt;①工事概要!$C$36,"",IF(B82&gt;=①工事概要!$C$35,$BO$13,""))</f>
        <v/>
      </c>
      <c r="BP82" s="53" t="str">
        <f>IF(B82&gt;①工事概要!$C$38,"",IF(B82&gt;=①工事概要!$C$37,$BP$13,""))</f>
        <v/>
      </c>
      <c r="BQ82" s="53" t="str">
        <f>IF(B82&gt;①工事概要!$C$40,"",IF(B82&gt;=①工事概要!$C$39,$BQ$13,""))</f>
        <v/>
      </c>
      <c r="BR82" s="53" t="str">
        <f>IF(B82&gt;①工事概要!$C$42,"",IF(B82&gt;=①工事概要!$C$41,$BR$13,""))</f>
        <v/>
      </c>
      <c r="BS82" s="53" t="str">
        <f>IF(B82&gt;①工事概要!$C$44,"",IF(B82&gt;=①工事概要!$C$43,$BS$13,""))</f>
        <v/>
      </c>
      <c r="BT82" s="53" t="str">
        <f>IF(B82&gt;①工事概要!$C$46,"",IF(B82&gt;=①工事概要!$C$45,$BT$13,""))</f>
        <v/>
      </c>
      <c r="BU82" s="53" t="str">
        <f>IF(B82&gt;①工事概要!$C$48,"",IF(B82&gt;=①工事概要!$C$47,$BU$13,""))</f>
        <v/>
      </c>
      <c r="BV82" s="53" t="str">
        <f>IF(B82&gt;①工事概要!$C$50,"",IF(B82&gt;=①工事概要!$C$49,$BV$13,""))</f>
        <v/>
      </c>
      <c r="BW82" s="53" t="str">
        <f>IF(B82&gt;①工事概要!$C$52,"",IF(B82&gt;=①工事概要!$C$51,$BW$13,""))</f>
        <v/>
      </c>
      <c r="BX82" s="53" t="str">
        <f>IF(B82&gt;①工事概要!$C$54,"",IF(B82&gt;=①工事概要!$C$53,$BX$13,""))</f>
        <v/>
      </c>
      <c r="BY82" s="53" t="str">
        <f>IF(B82&gt;①工事概要!$C$56,"",IF(B82&gt;=①工事概要!$C$55,$BY$13,""))</f>
        <v/>
      </c>
      <c r="BZ82" s="53" t="str">
        <f>IF(B82&gt;①工事概要!$C$58,"",IF(B82&gt;=①工事概要!$C$57,$BZ$13,""))</f>
        <v/>
      </c>
      <c r="CA82" s="53" t="str">
        <f>IF(B82&gt;①工事概要!$C$60,"",IF(B82&gt;=①工事概要!$C$59,$CA$13,""))</f>
        <v/>
      </c>
      <c r="CB82" s="53" t="str">
        <f>IF(B82&gt;①工事概要!$C$62,"",IF(B82&gt;=①工事概要!$C$61,$CB$13,""))</f>
        <v/>
      </c>
      <c r="CC82" s="53" t="str">
        <f>IF(B82&gt;①工事概要!$C$64,"",IF(B82&gt;=①工事概要!$C$63,$CC$13,""))</f>
        <v/>
      </c>
      <c r="CD82" s="53" t="str">
        <f>IF(B82&gt;①工事概要!$C$66,"",IF(B82&gt;=①工事概要!$C$65,$CD$13,""))</f>
        <v/>
      </c>
      <c r="CE82" s="50" t="str">
        <f t="shared" si="120"/>
        <v/>
      </c>
      <c r="CF82" s="50" t="str">
        <f t="shared" si="106"/>
        <v xml:space="preserve"> </v>
      </c>
    </row>
    <row r="83" spans="1:84" ht="39" customHeight="1" thickTop="1" thickBot="1" x14ac:dyDescent="0.2">
      <c r="A83" s="81" t="str">
        <f t="shared" si="92"/>
        <v>対象期間</v>
      </c>
      <c r="B83" s="180">
        <f>IFERROR(IF(B82=①工事概要!$E$12+IF(WEEKDAY(①工事概要!$E$12)=1,①工事概要!$E$12,(8-WEEKDAY(①工事概要!$E$12))),"-",IF(B82="-","-",B82+1)),"-")</f>
        <v>43624</v>
      </c>
      <c r="C83" s="89">
        <f t="shared" si="107"/>
        <v>7</v>
      </c>
      <c r="D83" s="199" t="str">
        <f t="shared" si="108"/>
        <v>〇</v>
      </c>
      <c r="E83" s="200" t="str">
        <f t="shared" si="109"/>
        <v xml:space="preserve"> </v>
      </c>
      <c r="F83" s="201" t="s">
        <v>61</v>
      </c>
      <c r="G83" s="202"/>
      <c r="H83" s="203"/>
      <c r="I83" s="204"/>
      <c r="J83" s="187" t="str">
        <f t="shared" si="110"/>
        <v/>
      </c>
      <c r="K83" s="190">
        <f t="shared" si="93"/>
        <v>69</v>
      </c>
      <c r="L83" s="190" t="str">
        <f t="shared" si="94"/>
        <v/>
      </c>
      <c r="M83" s="188" t="str">
        <f t="shared" si="111"/>
        <v/>
      </c>
      <c r="N83" s="87" t="str">
        <f t="shared" si="95"/>
        <v>↓</v>
      </c>
      <c r="O83" s="108"/>
      <c r="P83" s="156" t="str">
        <f>IF(B83&lt;①工事概要!$E$11,"",IF(B83&gt;①工事概要!$E$12,"",IF(LEN(CE83)=0,"○","")))</f>
        <v>○</v>
      </c>
      <c r="Q83" s="162">
        <f t="shared" si="112"/>
        <v>0</v>
      </c>
      <c r="R83" s="93">
        <f t="shared" si="96"/>
        <v>69</v>
      </c>
      <c r="S83" s="156" t="str">
        <f t="shared" si="97"/>
        <v>〇</v>
      </c>
      <c r="T83" s="162">
        <f t="shared" si="98"/>
        <v>0</v>
      </c>
      <c r="U83" s="100">
        <f t="shared" si="113"/>
        <v>19</v>
      </c>
      <c r="V83" s="93">
        <f t="shared" si="99"/>
        <v>0</v>
      </c>
      <c r="W83" s="169">
        <f t="shared" si="114"/>
        <v>0</v>
      </c>
      <c r="X83" s="80" t="str">
        <f t="shared" si="115"/>
        <v/>
      </c>
      <c r="Y83" s="80" t="str">
        <f t="shared" si="116"/>
        <v/>
      </c>
      <c r="Z83" s="80">
        <f t="shared" si="100"/>
        <v>43624</v>
      </c>
      <c r="AA83" s="80" t="str">
        <f t="shared" si="101"/>
        <v/>
      </c>
      <c r="AB83" s="80" t="str">
        <f t="shared" si="102"/>
        <v>OK（振替済み）</v>
      </c>
      <c r="AC83" s="154">
        <f t="shared" si="103"/>
        <v>0</v>
      </c>
      <c r="AD83" s="154" t="str">
        <f t="shared" si="117"/>
        <v/>
      </c>
      <c r="AE83" s="106">
        <f t="shared" si="118"/>
        <v>10</v>
      </c>
      <c r="AF83" s="106">
        <f t="shared" si="104"/>
        <v>0</v>
      </c>
      <c r="AG83" s="218">
        <f>IFERROR(IF(AE83=1,①工事概要!$E$11,IF(AE83=2,①工事概要!$E$11,IF(WEEKDAY(Z83)=2,Z76,AG82))),"")</f>
        <v>43612</v>
      </c>
      <c r="AH83" s="222">
        <f t="shared" ref="AH83:BA83" si="123">IFERROR(IF(AG83+1&gt;$BB83,"",AG83+1),"")</f>
        <v>43613</v>
      </c>
      <c r="AI83" s="222">
        <f t="shared" si="123"/>
        <v>43614</v>
      </c>
      <c r="AJ83" s="222">
        <f t="shared" si="123"/>
        <v>43615</v>
      </c>
      <c r="AK83" s="222">
        <f t="shared" si="123"/>
        <v>43616</v>
      </c>
      <c r="AL83" s="222">
        <f t="shared" si="123"/>
        <v>43617</v>
      </c>
      <c r="AM83" s="222">
        <f t="shared" si="123"/>
        <v>43618</v>
      </c>
      <c r="AN83" s="222">
        <f t="shared" si="123"/>
        <v>43619</v>
      </c>
      <c r="AO83" s="222">
        <f t="shared" si="123"/>
        <v>43620</v>
      </c>
      <c r="AP83" s="222">
        <f t="shared" si="123"/>
        <v>43621</v>
      </c>
      <c r="AQ83" s="222">
        <f t="shared" si="123"/>
        <v>43622</v>
      </c>
      <c r="AR83" s="222">
        <f t="shared" si="123"/>
        <v>43623</v>
      </c>
      <c r="AS83" s="222">
        <f t="shared" si="123"/>
        <v>43624</v>
      </c>
      <c r="AT83" s="222">
        <f t="shared" si="123"/>
        <v>43625</v>
      </c>
      <c r="AU83" s="222">
        <f t="shared" si="123"/>
        <v>43626</v>
      </c>
      <c r="AV83" s="222">
        <f t="shared" si="123"/>
        <v>43627</v>
      </c>
      <c r="AW83" s="222">
        <f t="shared" si="123"/>
        <v>43628</v>
      </c>
      <c r="AX83" s="222">
        <f t="shared" si="123"/>
        <v>43629</v>
      </c>
      <c r="AY83" s="222">
        <f t="shared" si="123"/>
        <v>43630</v>
      </c>
      <c r="AZ83" s="222">
        <f t="shared" si="123"/>
        <v>43631</v>
      </c>
      <c r="BA83" s="222">
        <f t="shared" si="123"/>
        <v>43632</v>
      </c>
      <c r="BB83" s="219">
        <f>IFERROR(IF(IF(Z83=①工事概要!$E$12,①工事概要!$E$12,IF(WEEKDAY(Z83)=1,Z90,BB84))&gt;①工事概要!$E$12,①工事概要!$E$12,IF(Z83=①工事概要!$E$12,①工事概要!$E$12,IF(WEEKDAY(Z83)=1,Z90,BB84))),"")</f>
        <v>43632</v>
      </c>
      <c r="BE83" s="53"/>
      <c r="BF83" s="53"/>
      <c r="BG83" s="53" t="str">
        <f>IFERROR(VLOOKUP(B83,①工事概要!$C$11:$D$12,2,FALSE),"")</f>
        <v/>
      </c>
      <c r="BH83" s="53" t="str">
        <f>IFERROR(VLOOKUP(B83,①工事概要!$C$16:$D$21,2,FALSE),"")</f>
        <v/>
      </c>
      <c r="BI83" s="53" t="str">
        <f>IFERROR(VLOOKUP(B83,①工事概要!$C$22:$D$24,2,FALSE),"")</f>
        <v/>
      </c>
      <c r="BJ83" s="53" t="str">
        <f>IF(B83&gt;①工事概要!$C$26,"",IF(B83&gt;=①工事概要!$C$25,$BJ$13,""))</f>
        <v/>
      </c>
      <c r="BK83" s="53" t="str">
        <f>IF(B83&gt;①工事概要!$C$28,"",IF(B83&gt;=①工事概要!$C$27,$BK$13,""))</f>
        <v/>
      </c>
      <c r="BL83" s="53" t="str">
        <f>IF(B83&gt;①工事概要!$C$30,"",IF(B83&gt;=①工事概要!$C$29,$BL$13,""))</f>
        <v/>
      </c>
      <c r="BM83" s="53" t="str">
        <f>IF(B83&gt;①工事概要!$C$32,"",IF(B83&gt;=①工事概要!$C$31,$BM$13,""))</f>
        <v/>
      </c>
      <c r="BN83" s="53" t="str">
        <f>IF(B83&gt;①工事概要!$C$34,"",IF(B83&gt;=①工事概要!$C$33,$BN$13,""))</f>
        <v/>
      </c>
      <c r="BO83" s="53" t="str">
        <f>IF(B83&gt;①工事概要!$C$36,"",IF(B83&gt;=①工事概要!$C$35,$BO$13,""))</f>
        <v/>
      </c>
      <c r="BP83" s="53" t="str">
        <f>IF(B83&gt;①工事概要!$C$38,"",IF(B83&gt;=①工事概要!$C$37,$BP$13,""))</f>
        <v/>
      </c>
      <c r="BQ83" s="53" t="str">
        <f>IF(B83&gt;①工事概要!$C$40,"",IF(B83&gt;=①工事概要!$C$39,$BQ$13,""))</f>
        <v/>
      </c>
      <c r="BR83" s="53" t="str">
        <f>IF(B83&gt;①工事概要!$C$42,"",IF(B83&gt;=①工事概要!$C$41,$BR$13,""))</f>
        <v/>
      </c>
      <c r="BS83" s="53" t="str">
        <f>IF(B83&gt;①工事概要!$C$44,"",IF(B83&gt;=①工事概要!$C$43,$BS$13,""))</f>
        <v/>
      </c>
      <c r="BT83" s="53" t="str">
        <f>IF(B83&gt;①工事概要!$C$46,"",IF(B83&gt;=①工事概要!$C$45,$BT$13,""))</f>
        <v/>
      </c>
      <c r="BU83" s="53" t="str">
        <f>IF(B83&gt;①工事概要!$C$48,"",IF(B83&gt;=①工事概要!$C$47,$BU$13,""))</f>
        <v/>
      </c>
      <c r="BV83" s="53" t="str">
        <f>IF(B83&gt;①工事概要!$C$50,"",IF(B83&gt;=①工事概要!$C$49,$BV$13,""))</f>
        <v/>
      </c>
      <c r="BW83" s="53" t="str">
        <f>IF(B83&gt;①工事概要!$C$52,"",IF(B83&gt;=①工事概要!$C$51,$BW$13,""))</f>
        <v/>
      </c>
      <c r="BX83" s="53" t="str">
        <f>IF(B83&gt;①工事概要!$C$54,"",IF(B83&gt;=①工事概要!$C$53,$BX$13,""))</f>
        <v/>
      </c>
      <c r="BY83" s="53" t="str">
        <f>IF(B83&gt;①工事概要!$C$56,"",IF(B83&gt;=①工事概要!$C$55,$BY$13,""))</f>
        <v/>
      </c>
      <c r="BZ83" s="53" t="str">
        <f>IF(B83&gt;①工事概要!$C$58,"",IF(B83&gt;=①工事概要!$C$57,$BZ$13,""))</f>
        <v/>
      </c>
      <c r="CA83" s="53" t="str">
        <f>IF(B83&gt;①工事概要!$C$60,"",IF(B83&gt;=①工事概要!$C$59,$CA$13,""))</f>
        <v/>
      </c>
      <c r="CB83" s="53" t="str">
        <f>IF(B83&gt;①工事概要!$C$62,"",IF(B83&gt;=①工事概要!$C$61,$CB$13,""))</f>
        <v/>
      </c>
      <c r="CC83" s="53" t="str">
        <f>IF(B83&gt;①工事概要!$C$64,"",IF(B83&gt;=①工事概要!$C$63,$CC$13,""))</f>
        <v/>
      </c>
      <c r="CD83" s="53" t="str">
        <f>IF(B83&gt;①工事概要!$C$66,"",IF(B83&gt;=①工事概要!$C$65,$CD$13,""))</f>
        <v/>
      </c>
      <c r="CE83" s="50" t="str">
        <f t="shared" si="120"/>
        <v/>
      </c>
      <c r="CF83" s="50" t="str">
        <f t="shared" si="106"/>
        <v xml:space="preserve"> </v>
      </c>
    </row>
    <row r="84" spans="1:84" ht="39" customHeight="1" thickTop="1" thickBot="1" x14ac:dyDescent="0.2">
      <c r="A84" s="81" t="str">
        <f t="shared" si="92"/>
        <v>対象期間</v>
      </c>
      <c r="B84" s="180">
        <f>IFERROR(IF(B83=①工事概要!$E$12+IF(WEEKDAY(①工事概要!$E$12)=1,①工事概要!$E$12,(8-WEEKDAY(①工事概要!$E$12))),"-",IF(B83="-","-",B83+1)),"-")</f>
        <v>43625</v>
      </c>
      <c r="C84" s="89">
        <f t="shared" si="107"/>
        <v>1</v>
      </c>
      <c r="D84" s="199" t="str">
        <f t="shared" si="108"/>
        <v>〇</v>
      </c>
      <c r="E84" s="200" t="str">
        <f t="shared" si="109"/>
        <v xml:space="preserve"> </v>
      </c>
      <c r="F84" s="201" t="s">
        <v>61</v>
      </c>
      <c r="G84" s="202"/>
      <c r="H84" s="203"/>
      <c r="I84" s="204"/>
      <c r="J84" s="187" t="str">
        <f t="shared" si="110"/>
        <v/>
      </c>
      <c r="K84" s="190">
        <f t="shared" si="93"/>
        <v>70</v>
      </c>
      <c r="L84" s="190" t="str">
        <f t="shared" si="94"/>
        <v/>
      </c>
      <c r="M84" s="188" t="str">
        <f t="shared" si="111"/>
        <v/>
      </c>
      <c r="N84" s="87" t="str">
        <f t="shared" si="95"/>
        <v>週の終わり</v>
      </c>
      <c r="O84" s="108"/>
      <c r="P84" s="156" t="str">
        <f>IF(B84&lt;①工事概要!$E$11,"",IF(B84&gt;①工事概要!$E$12,"",IF(LEN(CE84)=0,"○","")))</f>
        <v>○</v>
      </c>
      <c r="Q84" s="162">
        <f t="shared" si="112"/>
        <v>0</v>
      </c>
      <c r="R84" s="93">
        <f t="shared" si="96"/>
        <v>70</v>
      </c>
      <c r="S84" s="156" t="str">
        <f t="shared" si="97"/>
        <v>〇</v>
      </c>
      <c r="T84" s="162">
        <f t="shared" si="98"/>
        <v>0</v>
      </c>
      <c r="U84" s="100">
        <f t="shared" si="113"/>
        <v>20</v>
      </c>
      <c r="V84" s="93">
        <f t="shared" si="99"/>
        <v>0</v>
      </c>
      <c r="W84" s="169">
        <f t="shared" si="114"/>
        <v>0</v>
      </c>
      <c r="X84" s="80" t="str">
        <f t="shared" si="115"/>
        <v/>
      </c>
      <c r="Y84" s="80" t="str">
        <f t="shared" si="116"/>
        <v/>
      </c>
      <c r="Z84" s="80">
        <f t="shared" si="100"/>
        <v>43625</v>
      </c>
      <c r="AA84" s="80" t="str">
        <f t="shared" si="101"/>
        <v/>
      </c>
      <c r="AB84" s="80" t="str">
        <f t="shared" si="102"/>
        <v>OK（振替済み）</v>
      </c>
      <c r="AC84" s="154">
        <f t="shared" si="103"/>
        <v>0</v>
      </c>
      <c r="AD84" s="154" t="str">
        <f t="shared" si="117"/>
        <v/>
      </c>
      <c r="AE84" s="106">
        <f t="shared" si="118"/>
        <v>10</v>
      </c>
      <c r="AF84" s="106">
        <f t="shared" si="104"/>
        <v>0</v>
      </c>
      <c r="AG84" s="223">
        <f>IFERROR(IF(AE84=1,①工事概要!$E$11,IF(AE84=2,①工事概要!$E$11,IF(WEEKDAY(Z84)=2,Z77,AG83))),"")</f>
        <v>43612</v>
      </c>
      <c r="AH84" s="224">
        <f t="shared" ref="AH84:BA84" si="124">IFERROR(IF(AG84+1&gt;$BB84,"",AG84+1),"")</f>
        <v>43613</v>
      </c>
      <c r="AI84" s="224">
        <f t="shared" si="124"/>
        <v>43614</v>
      </c>
      <c r="AJ84" s="224">
        <f t="shared" si="124"/>
        <v>43615</v>
      </c>
      <c r="AK84" s="224">
        <f t="shared" si="124"/>
        <v>43616</v>
      </c>
      <c r="AL84" s="224">
        <f t="shared" si="124"/>
        <v>43617</v>
      </c>
      <c r="AM84" s="224">
        <f t="shared" si="124"/>
        <v>43618</v>
      </c>
      <c r="AN84" s="224">
        <f t="shared" si="124"/>
        <v>43619</v>
      </c>
      <c r="AO84" s="224">
        <f t="shared" si="124"/>
        <v>43620</v>
      </c>
      <c r="AP84" s="224">
        <f t="shared" si="124"/>
        <v>43621</v>
      </c>
      <c r="AQ84" s="224">
        <f t="shared" si="124"/>
        <v>43622</v>
      </c>
      <c r="AR84" s="224">
        <f t="shared" si="124"/>
        <v>43623</v>
      </c>
      <c r="AS84" s="224">
        <f t="shared" si="124"/>
        <v>43624</v>
      </c>
      <c r="AT84" s="224">
        <f t="shared" si="124"/>
        <v>43625</v>
      </c>
      <c r="AU84" s="224">
        <f t="shared" si="124"/>
        <v>43626</v>
      </c>
      <c r="AV84" s="224">
        <f t="shared" si="124"/>
        <v>43627</v>
      </c>
      <c r="AW84" s="224">
        <f t="shared" si="124"/>
        <v>43628</v>
      </c>
      <c r="AX84" s="224">
        <f t="shared" si="124"/>
        <v>43629</v>
      </c>
      <c r="AY84" s="224">
        <f t="shared" si="124"/>
        <v>43630</v>
      </c>
      <c r="AZ84" s="224">
        <f t="shared" si="124"/>
        <v>43631</v>
      </c>
      <c r="BA84" s="224">
        <f t="shared" si="124"/>
        <v>43632</v>
      </c>
      <c r="BB84" s="225">
        <f>IFERROR(IF(IF(Z84=①工事概要!$E$12,①工事概要!$E$12,IF(WEEKDAY(Z84)=1,Z91,BB85))&gt;①工事概要!$E$12,①工事概要!$E$12,IF(Z84=①工事概要!$E$12,①工事概要!$E$12,IF(WEEKDAY(Z84)=1,Z91,BB85))),"")</f>
        <v>43632</v>
      </c>
      <c r="BE84" s="53"/>
      <c r="BF84" s="53"/>
      <c r="BG84" s="53" t="str">
        <f>IFERROR(VLOOKUP(B84,①工事概要!$C$11:$D$12,2,FALSE),"")</f>
        <v/>
      </c>
      <c r="BH84" s="53" t="str">
        <f>IFERROR(VLOOKUP(B84,①工事概要!$C$16:$D$21,2,FALSE),"")</f>
        <v/>
      </c>
      <c r="BI84" s="53" t="str">
        <f>IFERROR(VLOOKUP(B84,①工事概要!$C$22:$D$24,2,FALSE),"")</f>
        <v/>
      </c>
      <c r="BJ84" s="53" t="str">
        <f>IF(B84&gt;①工事概要!$C$26,"",IF(B84&gt;=①工事概要!$C$25,$BJ$13,""))</f>
        <v/>
      </c>
      <c r="BK84" s="53" t="str">
        <f>IF(B84&gt;①工事概要!$C$28,"",IF(B84&gt;=①工事概要!$C$27,$BK$13,""))</f>
        <v/>
      </c>
      <c r="BL84" s="53" t="str">
        <f>IF(B84&gt;①工事概要!$C$30,"",IF(B84&gt;=①工事概要!$C$29,$BL$13,""))</f>
        <v/>
      </c>
      <c r="BM84" s="53" t="str">
        <f>IF(B84&gt;①工事概要!$C$32,"",IF(B84&gt;=①工事概要!$C$31,$BM$13,""))</f>
        <v/>
      </c>
      <c r="BN84" s="53" t="str">
        <f>IF(B84&gt;①工事概要!$C$34,"",IF(B84&gt;=①工事概要!$C$33,$BN$13,""))</f>
        <v/>
      </c>
      <c r="BO84" s="53" t="str">
        <f>IF(B84&gt;①工事概要!$C$36,"",IF(B84&gt;=①工事概要!$C$35,$BO$13,""))</f>
        <v/>
      </c>
      <c r="BP84" s="53" t="str">
        <f>IF(B84&gt;①工事概要!$C$38,"",IF(B84&gt;=①工事概要!$C$37,$BP$13,""))</f>
        <v/>
      </c>
      <c r="BQ84" s="53" t="str">
        <f>IF(B84&gt;①工事概要!$C$40,"",IF(B84&gt;=①工事概要!$C$39,$BQ$13,""))</f>
        <v/>
      </c>
      <c r="BR84" s="53" t="str">
        <f>IF(B84&gt;①工事概要!$C$42,"",IF(B84&gt;=①工事概要!$C$41,$BR$13,""))</f>
        <v/>
      </c>
      <c r="BS84" s="53" t="str">
        <f>IF(B84&gt;①工事概要!$C$44,"",IF(B84&gt;=①工事概要!$C$43,$BS$13,""))</f>
        <v/>
      </c>
      <c r="BT84" s="53" t="str">
        <f>IF(B84&gt;①工事概要!$C$46,"",IF(B84&gt;=①工事概要!$C$45,$BT$13,""))</f>
        <v/>
      </c>
      <c r="BU84" s="53" t="str">
        <f>IF(B84&gt;①工事概要!$C$48,"",IF(B84&gt;=①工事概要!$C$47,$BU$13,""))</f>
        <v/>
      </c>
      <c r="BV84" s="53" t="str">
        <f>IF(B84&gt;①工事概要!$C$50,"",IF(B84&gt;=①工事概要!$C$49,$BV$13,""))</f>
        <v/>
      </c>
      <c r="BW84" s="53" t="str">
        <f>IF(B84&gt;①工事概要!$C$52,"",IF(B84&gt;=①工事概要!$C$51,$BW$13,""))</f>
        <v/>
      </c>
      <c r="BX84" s="53" t="str">
        <f>IF(B84&gt;①工事概要!$C$54,"",IF(B84&gt;=①工事概要!$C$53,$BX$13,""))</f>
        <v/>
      </c>
      <c r="BY84" s="53" t="str">
        <f>IF(B84&gt;①工事概要!$C$56,"",IF(B84&gt;=①工事概要!$C$55,$BY$13,""))</f>
        <v/>
      </c>
      <c r="BZ84" s="53" t="str">
        <f>IF(B84&gt;①工事概要!$C$58,"",IF(B84&gt;=①工事概要!$C$57,$BZ$13,""))</f>
        <v/>
      </c>
      <c r="CA84" s="53" t="str">
        <f>IF(B84&gt;①工事概要!$C$60,"",IF(B84&gt;=①工事概要!$C$59,$CA$13,""))</f>
        <v/>
      </c>
      <c r="CB84" s="53" t="str">
        <f>IF(B84&gt;①工事概要!$C$62,"",IF(B84&gt;=①工事概要!$C$61,$CB$13,""))</f>
        <v/>
      </c>
      <c r="CC84" s="53" t="str">
        <f>IF(B84&gt;①工事概要!$C$64,"",IF(B84&gt;=①工事概要!$C$63,$CC$13,""))</f>
        <v/>
      </c>
      <c r="CD84" s="53" t="str">
        <f>IF(B84&gt;①工事概要!$C$66,"",IF(B84&gt;=①工事概要!$C$65,$CD$13,""))</f>
        <v/>
      </c>
      <c r="CE84" s="50" t="str">
        <f t="shared" si="120"/>
        <v/>
      </c>
      <c r="CF84" s="50" t="str">
        <f t="shared" si="106"/>
        <v xml:space="preserve"> </v>
      </c>
    </row>
    <row r="85" spans="1:84" ht="39" customHeight="1" thickTop="1" thickBot="1" x14ac:dyDescent="0.2">
      <c r="A85" s="81" t="str">
        <f t="shared" si="92"/>
        <v>対象期間</v>
      </c>
      <c r="B85" s="180">
        <f>IFERROR(IF(B84=①工事概要!$E$12+IF(WEEKDAY(①工事概要!$E$12)=1,①工事概要!$E$12,(8-WEEKDAY(①工事概要!$E$12))),"-",IF(B84="-","-",B84+1)),"-")</f>
        <v>43626</v>
      </c>
      <c r="C85" s="89">
        <f t="shared" si="107"/>
        <v>2</v>
      </c>
      <c r="D85" s="199" t="str">
        <f t="shared" si="108"/>
        <v>〇</v>
      </c>
      <c r="E85" s="200" t="str">
        <f t="shared" si="109"/>
        <v xml:space="preserve"> </v>
      </c>
      <c r="F85" s="201" t="s">
        <v>60</v>
      </c>
      <c r="G85" s="202"/>
      <c r="H85" s="203"/>
      <c r="I85" s="204"/>
      <c r="J85" s="187" t="str">
        <f t="shared" si="110"/>
        <v/>
      </c>
      <c r="K85" s="190">
        <f t="shared" si="93"/>
        <v>71</v>
      </c>
      <c r="L85" s="190" t="str">
        <f t="shared" si="94"/>
        <v/>
      </c>
      <c r="M85" s="188" t="str">
        <f t="shared" si="111"/>
        <v/>
      </c>
      <c r="N85" s="87" t="str">
        <f t="shared" si="95"/>
        <v>週の始まり</v>
      </c>
      <c r="O85" s="108"/>
      <c r="P85" s="156" t="str">
        <f>IF(B85&lt;①工事概要!$E$11,"",IF(B85&gt;①工事概要!$E$12,"",IF(LEN(CE85)=0,"○","")))</f>
        <v>○</v>
      </c>
      <c r="Q85" s="162">
        <f t="shared" si="112"/>
        <v>0</v>
      </c>
      <c r="R85" s="93">
        <f t="shared" si="96"/>
        <v>71</v>
      </c>
      <c r="S85" s="156" t="str">
        <f t="shared" si="97"/>
        <v/>
      </c>
      <c r="T85" s="162">
        <f t="shared" si="98"/>
        <v>0</v>
      </c>
      <c r="U85" s="100">
        <f t="shared" si="113"/>
        <v>20</v>
      </c>
      <c r="V85" s="93">
        <f t="shared" si="99"/>
        <v>0</v>
      </c>
      <c r="W85" s="169">
        <f t="shared" si="114"/>
        <v>0</v>
      </c>
      <c r="X85" s="80" t="str">
        <f t="shared" si="115"/>
        <v/>
      </c>
      <c r="Y85" s="80" t="str">
        <f t="shared" si="116"/>
        <v/>
      </c>
      <c r="Z85" s="80">
        <f t="shared" si="100"/>
        <v>43626</v>
      </c>
      <c r="AA85" s="80" t="str">
        <f t="shared" si="101"/>
        <v/>
      </c>
      <c r="AB85" s="80" t="str">
        <f t="shared" si="102"/>
        <v>OK（振替済み）</v>
      </c>
      <c r="AC85" s="154">
        <f t="shared" si="103"/>
        <v>0</v>
      </c>
      <c r="AD85" s="154" t="str">
        <f t="shared" si="117"/>
        <v/>
      </c>
      <c r="AE85" s="106">
        <f t="shared" si="118"/>
        <v>11</v>
      </c>
      <c r="AF85" s="106">
        <f t="shared" si="104"/>
        <v>0</v>
      </c>
      <c r="AG85" s="216">
        <f>IFERROR(IF(AE85=1,①工事概要!$E$11,IF(AE85=2,①工事概要!$E$11,IF(WEEKDAY(Z85)=2,Z78,AG84))),"")</f>
        <v>43619</v>
      </c>
      <c r="AH85" s="221">
        <f t="shared" ref="AH85:BA85" si="125">IFERROR(IF(AG85+1&gt;$BB85,"",AG85+1),"")</f>
        <v>43620</v>
      </c>
      <c r="AI85" s="221">
        <f t="shared" si="125"/>
        <v>43621</v>
      </c>
      <c r="AJ85" s="221">
        <f t="shared" si="125"/>
        <v>43622</v>
      </c>
      <c r="AK85" s="221">
        <f t="shared" si="125"/>
        <v>43623</v>
      </c>
      <c r="AL85" s="221">
        <f t="shared" si="125"/>
        <v>43624</v>
      </c>
      <c r="AM85" s="221">
        <f t="shared" si="125"/>
        <v>43625</v>
      </c>
      <c r="AN85" s="221">
        <f t="shared" si="125"/>
        <v>43626</v>
      </c>
      <c r="AO85" s="221">
        <f t="shared" si="125"/>
        <v>43627</v>
      </c>
      <c r="AP85" s="221">
        <f t="shared" si="125"/>
        <v>43628</v>
      </c>
      <c r="AQ85" s="221">
        <f t="shared" si="125"/>
        <v>43629</v>
      </c>
      <c r="AR85" s="221">
        <f t="shared" si="125"/>
        <v>43630</v>
      </c>
      <c r="AS85" s="221">
        <f t="shared" si="125"/>
        <v>43631</v>
      </c>
      <c r="AT85" s="221">
        <f t="shared" si="125"/>
        <v>43632</v>
      </c>
      <c r="AU85" s="221">
        <f t="shared" si="125"/>
        <v>43633</v>
      </c>
      <c r="AV85" s="221">
        <f t="shared" si="125"/>
        <v>43634</v>
      </c>
      <c r="AW85" s="221">
        <f t="shared" si="125"/>
        <v>43635</v>
      </c>
      <c r="AX85" s="221">
        <f t="shared" si="125"/>
        <v>43636</v>
      </c>
      <c r="AY85" s="221">
        <f t="shared" si="125"/>
        <v>43637</v>
      </c>
      <c r="AZ85" s="221">
        <f t="shared" si="125"/>
        <v>43638</v>
      </c>
      <c r="BA85" s="221">
        <f t="shared" si="125"/>
        <v>43639</v>
      </c>
      <c r="BB85" s="217">
        <f>IFERROR(IF(IF(Z85=①工事概要!$E$12,①工事概要!$E$12,IF(WEEKDAY(Z85)=1,Z92,BB86))&gt;①工事概要!$E$12,①工事概要!$E$12,IF(Z85=①工事概要!$E$12,①工事概要!$E$12,IF(WEEKDAY(Z85)=1,Z92,BB86))),"")</f>
        <v>43639</v>
      </c>
      <c r="BE85" s="53"/>
      <c r="BF85" s="53"/>
      <c r="BG85" s="53" t="str">
        <f>IFERROR(VLOOKUP(B85,①工事概要!$C$11:$D$12,2,FALSE),"")</f>
        <v/>
      </c>
      <c r="BH85" s="53" t="str">
        <f>IFERROR(VLOOKUP(B85,①工事概要!$C$16:$D$21,2,FALSE),"")</f>
        <v/>
      </c>
      <c r="BI85" s="53" t="str">
        <f>IFERROR(VLOOKUP(B85,①工事概要!$C$22:$D$24,2,FALSE),"")</f>
        <v/>
      </c>
      <c r="BJ85" s="53" t="str">
        <f>IF(B85&gt;①工事概要!$C$26,"",IF(B85&gt;=①工事概要!$C$25,$BJ$13,""))</f>
        <v/>
      </c>
      <c r="BK85" s="53" t="str">
        <f>IF(B85&gt;①工事概要!$C$28,"",IF(B85&gt;=①工事概要!$C$27,$BK$13,""))</f>
        <v/>
      </c>
      <c r="BL85" s="53" t="str">
        <f>IF(B85&gt;①工事概要!$C$30,"",IF(B85&gt;=①工事概要!$C$29,$BL$13,""))</f>
        <v/>
      </c>
      <c r="BM85" s="53" t="str">
        <f>IF(B85&gt;①工事概要!$C$32,"",IF(B85&gt;=①工事概要!$C$31,$BM$13,""))</f>
        <v/>
      </c>
      <c r="BN85" s="53" t="str">
        <f>IF(B85&gt;①工事概要!$C$34,"",IF(B85&gt;=①工事概要!$C$33,$BN$13,""))</f>
        <v/>
      </c>
      <c r="BO85" s="53" t="str">
        <f>IF(B85&gt;①工事概要!$C$36,"",IF(B85&gt;=①工事概要!$C$35,$BO$13,""))</f>
        <v/>
      </c>
      <c r="BP85" s="53" t="str">
        <f>IF(B85&gt;①工事概要!$C$38,"",IF(B85&gt;=①工事概要!$C$37,$BP$13,""))</f>
        <v/>
      </c>
      <c r="BQ85" s="53" t="str">
        <f>IF(B85&gt;①工事概要!$C$40,"",IF(B85&gt;=①工事概要!$C$39,$BQ$13,""))</f>
        <v/>
      </c>
      <c r="BR85" s="53" t="str">
        <f>IF(B85&gt;①工事概要!$C$42,"",IF(B85&gt;=①工事概要!$C$41,$BR$13,""))</f>
        <v/>
      </c>
      <c r="BS85" s="53" t="str">
        <f>IF(B85&gt;①工事概要!$C$44,"",IF(B85&gt;=①工事概要!$C$43,$BS$13,""))</f>
        <v/>
      </c>
      <c r="BT85" s="53" t="str">
        <f>IF(B85&gt;①工事概要!$C$46,"",IF(B85&gt;=①工事概要!$C$45,$BT$13,""))</f>
        <v/>
      </c>
      <c r="BU85" s="53" t="str">
        <f>IF(B85&gt;①工事概要!$C$48,"",IF(B85&gt;=①工事概要!$C$47,$BU$13,""))</f>
        <v/>
      </c>
      <c r="BV85" s="53" t="str">
        <f>IF(B85&gt;①工事概要!$C$50,"",IF(B85&gt;=①工事概要!$C$49,$BV$13,""))</f>
        <v/>
      </c>
      <c r="BW85" s="53" t="str">
        <f>IF(B85&gt;①工事概要!$C$52,"",IF(B85&gt;=①工事概要!$C$51,$BW$13,""))</f>
        <v/>
      </c>
      <c r="BX85" s="53" t="str">
        <f>IF(B85&gt;①工事概要!$C$54,"",IF(B85&gt;=①工事概要!$C$53,$BX$13,""))</f>
        <v/>
      </c>
      <c r="BY85" s="53" t="str">
        <f>IF(B85&gt;①工事概要!$C$56,"",IF(B85&gt;=①工事概要!$C$55,$BY$13,""))</f>
        <v/>
      </c>
      <c r="BZ85" s="53" t="str">
        <f>IF(B85&gt;①工事概要!$C$58,"",IF(B85&gt;=①工事概要!$C$57,$BZ$13,""))</f>
        <v/>
      </c>
      <c r="CA85" s="53" t="str">
        <f>IF(B85&gt;①工事概要!$C$60,"",IF(B85&gt;=①工事概要!$C$59,$CA$13,""))</f>
        <v/>
      </c>
      <c r="CB85" s="53" t="str">
        <f>IF(B85&gt;①工事概要!$C$62,"",IF(B85&gt;=①工事概要!$C$61,$CB$13,""))</f>
        <v/>
      </c>
      <c r="CC85" s="53" t="str">
        <f>IF(B85&gt;①工事概要!$C$64,"",IF(B85&gt;=①工事概要!$C$63,$CC$13,""))</f>
        <v/>
      </c>
      <c r="CD85" s="53" t="str">
        <f>IF(B85&gt;①工事概要!$C$66,"",IF(B85&gt;=①工事概要!$C$65,$CD$13,""))</f>
        <v/>
      </c>
      <c r="CE85" s="50" t="str">
        <f t="shared" si="120"/>
        <v/>
      </c>
      <c r="CF85" s="50" t="str">
        <f t="shared" si="106"/>
        <v xml:space="preserve"> </v>
      </c>
    </row>
    <row r="86" spans="1:84" ht="39" customHeight="1" thickTop="1" thickBot="1" x14ac:dyDescent="0.2">
      <c r="A86" s="81" t="str">
        <f t="shared" si="92"/>
        <v>対象期間</v>
      </c>
      <c r="B86" s="180">
        <f>IFERROR(IF(B85=①工事概要!$E$12+IF(WEEKDAY(①工事概要!$E$12)=1,①工事概要!$E$12,(8-WEEKDAY(①工事概要!$E$12))),"-",IF(B85="-","-",B85+1)),"-")</f>
        <v>43627</v>
      </c>
      <c r="C86" s="89">
        <f t="shared" si="107"/>
        <v>3</v>
      </c>
      <c r="D86" s="199" t="str">
        <f t="shared" si="108"/>
        <v>〇</v>
      </c>
      <c r="E86" s="200" t="str">
        <f t="shared" si="109"/>
        <v xml:space="preserve"> </v>
      </c>
      <c r="F86" s="201" t="s">
        <v>60</v>
      </c>
      <c r="G86" s="202"/>
      <c r="H86" s="203"/>
      <c r="I86" s="204"/>
      <c r="J86" s="187" t="str">
        <f t="shared" si="110"/>
        <v/>
      </c>
      <c r="K86" s="190">
        <f t="shared" si="93"/>
        <v>72</v>
      </c>
      <c r="L86" s="190" t="str">
        <f t="shared" si="94"/>
        <v/>
      </c>
      <c r="M86" s="188" t="str">
        <f t="shared" si="111"/>
        <v/>
      </c>
      <c r="N86" s="87" t="str">
        <f t="shared" si="95"/>
        <v>↓</v>
      </c>
      <c r="O86" s="108"/>
      <c r="P86" s="156" t="str">
        <f>IF(B86&lt;①工事概要!$E$11,"",IF(B86&gt;①工事概要!$E$12,"",IF(LEN(CE86)=0,"○","")))</f>
        <v>○</v>
      </c>
      <c r="Q86" s="162">
        <f t="shared" si="112"/>
        <v>0</v>
      </c>
      <c r="R86" s="93">
        <f t="shared" si="96"/>
        <v>72</v>
      </c>
      <c r="S86" s="156" t="str">
        <f t="shared" si="97"/>
        <v/>
      </c>
      <c r="T86" s="162">
        <f t="shared" si="98"/>
        <v>0</v>
      </c>
      <c r="U86" s="100">
        <f t="shared" si="113"/>
        <v>20</v>
      </c>
      <c r="V86" s="93">
        <f t="shared" si="99"/>
        <v>0</v>
      </c>
      <c r="W86" s="169">
        <f t="shared" si="114"/>
        <v>0</v>
      </c>
      <c r="X86" s="80" t="str">
        <f t="shared" si="115"/>
        <v/>
      </c>
      <c r="Y86" s="80" t="str">
        <f t="shared" si="116"/>
        <v/>
      </c>
      <c r="Z86" s="80">
        <f t="shared" si="100"/>
        <v>43627</v>
      </c>
      <c r="AA86" s="80" t="str">
        <f t="shared" si="101"/>
        <v/>
      </c>
      <c r="AB86" s="80" t="str">
        <f t="shared" si="102"/>
        <v>OK（振替済み）</v>
      </c>
      <c r="AC86" s="154">
        <f t="shared" si="103"/>
        <v>0</v>
      </c>
      <c r="AD86" s="154" t="str">
        <f t="shared" si="117"/>
        <v/>
      </c>
      <c r="AE86" s="106">
        <f t="shared" si="118"/>
        <v>11</v>
      </c>
      <c r="AF86" s="106">
        <f t="shared" si="104"/>
        <v>0</v>
      </c>
      <c r="AG86" s="218">
        <f>IFERROR(IF(AE86=1,①工事概要!$E$11,IF(AE86=2,①工事概要!$E$11,IF(WEEKDAY(Z86)=2,Z79,AG85))),"")</f>
        <v>43619</v>
      </c>
      <c r="AH86" s="222">
        <f t="shared" ref="AH86:BA86" si="126">IFERROR(IF(AG86+1&gt;$BB86,"",AG86+1),"")</f>
        <v>43620</v>
      </c>
      <c r="AI86" s="222">
        <f t="shared" si="126"/>
        <v>43621</v>
      </c>
      <c r="AJ86" s="222">
        <f t="shared" si="126"/>
        <v>43622</v>
      </c>
      <c r="AK86" s="222">
        <f t="shared" si="126"/>
        <v>43623</v>
      </c>
      <c r="AL86" s="222">
        <f t="shared" si="126"/>
        <v>43624</v>
      </c>
      <c r="AM86" s="222">
        <f t="shared" si="126"/>
        <v>43625</v>
      </c>
      <c r="AN86" s="222">
        <f t="shared" si="126"/>
        <v>43626</v>
      </c>
      <c r="AO86" s="222">
        <f t="shared" si="126"/>
        <v>43627</v>
      </c>
      <c r="AP86" s="222">
        <f t="shared" si="126"/>
        <v>43628</v>
      </c>
      <c r="AQ86" s="222">
        <f t="shared" si="126"/>
        <v>43629</v>
      </c>
      <c r="AR86" s="222">
        <f t="shared" si="126"/>
        <v>43630</v>
      </c>
      <c r="AS86" s="222">
        <f t="shared" si="126"/>
        <v>43631</v>
      </c>
      <c r="AT86" s="222">
        <f t="shared" si="126"/>
        <v>43632</v>
      </c>
      <c r="AU86" s="222">
        <f t="shared" si="126"/>
        <v>43633</v>
      </c>
      <c r="AV86" s="222">
        <f t="shared" si="126"/>
        <v>43634</v>
      </c>
      <c r="AW86" s="222">
        <f t="shared" si="126"/>
        <v>43635</v>
      </c>
      <c r="AX86" s="222">
        <f t="shared" si="126"/>
        <v>43636</v>
      </c>
      <c r="AY86" s="222">
        <f t="shared" si="126"/>
        <v>43637</v>
      </c>
      <c r="AZ86" s="222">
        <f t="shared" si="126"/>
        <v>43638</v>
      </c>
      <c r="BA86" s="222">
        <f t="shared" si="126"/>
        <v>43639</v>
      </c>
      <c r="BB86" s="219">
        <f>IFERROR(IF(IF(Z86=①工事概要!$E$12,①工事概要!$E$12,IF(WEEKDAY(Z86)=1,Z93,BB87))&gt;①工事概要!$E$12,①工事概要!$E$12,IF(Z86=①工事概要!$E$12,①工事概要!$E$12,IF(WEEKDAY(Z86)=1,Z93,BB87))),"")</f>
        <v>43639</v>
      </c>
      <c r="BE86" s="53"/>
      <c r="BF86" s="53"/>
      <c r="BG86" s="53" t="str">
        <f>IFERROR(VLOOKUP(B86,①工事概要!$C$11:$D$12,2,FALSE),"")</f>
        <v/>
      </c>
      <c r="BH86" s="53" t="str">
        <f>IFERROR(VLOOKUP(B86,①工事概要!$C$16:$D$21,2,FALSE),"")</f>
        <v/>
      </c>
      <c r="BI86" s="53" t="str">
        <f>IFERROR(VLOOKUP(B86,①工事概要!$C$22:$D$24,2,FALSE),"")</f>
        <v/>
      </c>
      <c r="BJ86" s="53" t="str">
        <f>IF(B86&gt;①工事概要!$C$26,"",IF(B86&gt;=①工事概要!$C$25,$BJ$13,""))</f>
        <v/>
      </c>
      <c r="BK86" s="53" t="str">
        <f>IF(B86&gt;①工事概要!$C$28,"",IF(B86&gt;=①工事概要!$C$27,$BK$13,""))</f>
        <v/>
      </c>
      <c r="BL86" s="53" t="str">
        <f>IF(B86&gt;①工事概要!$C$30,"",IF(B86&gt;=①工事概要!$C$29,$BL$13,""))</f>
        <v/>
      </c>
      <c r="BM86" s="53" t="str">
        <f>IF(B86&gt;①工事概要!$C$32,"",IF(B86&gt;=①工事概要!$C$31,$BM$13,""))</f>
        <v/>
      </c>
      <c r="BN86" s="53" t="str">
        <f>IF(B86&gt;①工事概要!$C$34,"",IF(B86&gt;=①工事概要!$C$33,$BN$13,""))</f>
        <v/>
      </c>
      <c r="BO86" s="53" t="str">
        <f>IF(B86&gt;①工事概要!$C$36,"",IF(B86&gt;=①工事概要!$C$35,$BO$13,""))</f>
        <v/>
      </c>
      <c r="BP86" s="53" t="str">
        <f>IF(B86&gt;①工事概要!$C$38,"",IF(B86&gt;=①工事概要!$C$37,$BP$13,""))</f>
        <v/>
      </c>
      <c r="BQ86" s="53" t="str">
        <f>IF(B86&gt;①工事概要!$C$40,"",IF(B86&gt;=①工事概要!$C$39,$BQ$13,""))</f>
        <v/>
      </c>
      <c r="BR86" s="53" t="str">
        <f>IF(B86&gt;①工事概要!$C$42,"",IF(B86&gt;=①工事概要!$C$41,$BR$13,""))</f>
        <v/>
      </c>
      <c r="BS86" s="53" t="str">
        <f>IF(B86&gt;①工事概要!$C$44,"",IF(B86&gt;=①工事概要!$C$43,$BS$13,""))</f>
        <v/>
      </c>
      <c r="BT86" s="53" t="str">
        <f>IF(B86&gt;①工事概要!$C$46,"",IF(B86&gt;=①工事概要!$C$45,$BT$13,""))</f>
        <v/>
      </c>
      <c r="BU86" s="53" t="str">
        <f>IF(B86&gt;①工事概要!$C$48,"",IF(B86&gt;=①工事概要!$C$47,$BU$13,""))</f>
        <v/>
      </c>
      <c r="BV86" s="53" t="str">
        <f>IF(B86&gt;①工事概要!$C$50,"",IF(B86&gt;=①工事概要!$C$49,$BV$13,""))</f>
        <v/>
      </c>
      <c r="BW86" s="53" t="str">
        <f>IF(B86&gt;①工事概要!$C$52,"",IF(B86&gt;=①工事概要!$C$51,$BW$13,""))</f>
        <v/>
      </c>
      <c r="BX86" s="53" t="str">
        <f>IF(B86&gt;①工事概要!$C$54,"",IF(B86&gt;=①工事概要!$C$53,$BX$13,""))</f>
        <v/>
      </c>
      <c r="BY86" s="53" t="str">
        <f>IF(B86&gt;①工事概要!$C$56,"",IF(B86&gt;=①工事概要!$C$55,$BY$13,""))</f>
        <v/>
      </c>
      <c r="BZ86" s="53" t="str">
        <f>IF(B86&gt;①工事概要!$C$58,"",IF(B86&gt;=①工事概要!$C$57,$BZ$13,""))</f>
        <v/>
      </c>
      <c r="CA86" s="53" t="str">
        <f>IF(B86&gt;①工事概要!$C$60,"",IF(B86&gt;=①工事概要!$C$59,$CA$13,""))</f>
        <v/>
      </c>
      <c r="CB86" s="53" t="str">
        <f>IF(B86&gt;①工事概要!$C$62,"",IF(B86&gt;=①工事概要!$C$61,$CB$13,""))</f>
        <v/>
      </c>
      <c r="CC86" s="53" t="str">
        <f>IF(B86&gt;①工事概要!$C$64,"",IF(B86&gt;=①工事概要!$C$63,$CC$13,""))</f>
        <v/>
      </c>
      <c r="CD86" s="53" t="str">
        <f>IF(B86&gt;①工事概要!$C$66,"",IF(B86&gt;=①工事概要!$C$65,$CD$13,""))</f>
        <v/>
      </c>
      <c r="CE86" s="50" t="str">
        <f t="shared" si="120"/>
        <v/>
      </c>
      <c r="CF86" s="50" t="str">
        <f t="shared" si="106"/>
        <v xml:space="preserve"> </v>
      </c>
    </row>
    <row r="87" spans="1:84" ht="39" customHeight="1" thickTop="1" thickBot="1" x14ac:dyDescent="0.2">
      <c r="A87" s="81" t="str">
        <f t="shared" si="92"/>
        <v>対象期間</v>
      </c>
      <c r="B87" s="180">
        <f>IFERROR(IF(B86=①工事概要!$E$12+IF(WEEKDAY(①工事概要!$E$12)=1,①工事概要!$E$12,(8-WEEKDAY(①工事概要!$E$12))),"-",IF(B86="-","-",B86+1)),"-")</f>
        <v>43628</v>
      </c>
      <c r="C87" s="89">
        <f t="shared" si="107"/>
        <v>4</v>
      </c>
      <c r="D87" s="199" t="str">
        <f t="shared" si="108"/>
        <v>〇</v>
      </c>
      <c r="E87" s="200" t="str">
        <f t="shared" si="109"/>
        <v xml:space="preserve"> </v>
      </c>
      <c r="F87" s="201" t="s">
        <v>60</v>
      </c>
      <c r="G87" s="202"/>
      <c r="H87" s="203"/>
      <c r="I87" s="204"/>
      <c r="J87" s="187" t="str">
        <f t="shared" si="110"/>
        <v/>
      </c>
      <c r="K87" s="190">
        <f t="shared" si="93"/>
        <v>73</v>
      </c>
      <c r="L87" s="190" t="str">
        <f t="shared" si="94"/>
        <v/>
      </c>
      <c r="M87" s="188" t="str">
        <f t="shared" si="111"/>
        <v/>
      </c>
      <c r="N87" s="87" t="str">
        <f t="shared" si="95"/>
        <v>↓</v>
      </c>
      <c r="O87" s="108"/>
      <c r="P87" s="156" t="str">
        <f>IF(B87&lt;①工事概要!$E$11,"",IF(B87&gt;①工事概要!$E$12,"",IF(LEN(CE87)=0,"○","")))</f>
        <v>○</v>
      </c>
      <c r="Q87" s="162">
        <f t="shared" si="112"/>
        <v>0</v>
      </c>
      <c r="R87" s="93">
        <f t="shared" si="96"/>
        <v>73</v>
      </c>
      <c r="S87" s="156" t="str">
        <f t="shared" si="97"/>
        <v/>
      </c>
      <c r="T87" s="162">
        <f t="shared" si="98"/>
        <v>0</v>
      </c>
      <c r="U87" s="100">
        <f t="shared" si="113"/>
        <v>20</v>
      </c>
      <c r="V87" s="93">
        <f t="shared" si="99"/>
        <v>0</v>
      </c>
      <c r="W87" s="169">
        <f t="shared" si="114"/>
        <v>0</v>
      </c>
      <c r="X87" s="80" t="str">
        <f t="shared" si="115"/>
        <v/>
      </c>
      <c r="Y87" s="80" t="str">
        <f t="shared" si="116"/>
        <v/>
      </c>
      <c r="Z87" s="80">
        <f t="shared" si="100"/>
        <v>43628</v>
      </c>
      <c r="AA87" s="80" t="str">
        <f t="shared" si="101"/>
        <v/>
      </c>
      <c r="AB87" s="80" t="str">
        <f t="shared" si="102"/>
        <v>OK（振替済み）</v>
      </c>
      <c r="AC87" s="154">
        <f t="shared" si="103"/>
        <v>0</v>
      </c>
      <c r="AD87" s="154" t="str">
        <f t="shared" si="117"/>
        <v/>
      </c>
      <c r="AE87" s="106">
        <f t="shared" si="118"/>
        <v>11</v>
      </c>
      <c r="AF87" s="106">
        <f t="shared" si="104"/>
        <v>0</v>
      </c>
      <c r="AG87" s="218">
        <f>IFERROR(IF(AE87=1,①工事概要!$E$11,IF(AE87=2,①工事概要!$E$11,IF(WEEKDAY(Z87)=2,Z80,AG86))),"")</f>
        <v>43619</v>
      </c>
      <c r="AH87" s="222">
        <f t="shared" ref="AH87:BA87" si="127">IFERROR(IF(AG87+1&gt;$BB87,"",AG87+1),"")</f>
        <v>43620</v>
      </c>
      <c r="AI87" s="222">
        <f t="shared" si="127"/>
        <v>43621</v>
      </c>
      <c r="AJ87" s="222">
        <f t="shared" si="127"/>
        <v>43622</v>
      </c>
      <c r="AK87" s="222">
        <f t="shared" si="127"/>
        <v>43623</v>
      </c>
      <c r="AL87" s="222">
        <f t="shared" si="127"/>
        <v>43624</v>
      </c>
      <c r="AM87" s="222">
        <f t="shared" si="127"/>
        <v>43625</v>
      </c>
      <c r="AN87" s="222">
        <f t="shared" si="127"/>
        <v>43626</v>
      </c>
      <c r="AO87" s="222">
        <f t="shared" si="127"/>
        <v>43627</v>
      </c>
      <c r="AP87" s="222">
        <f t="shared" si="127"/>
        <v>43628</v>
      </c>
      <c r="AQ87" s="222">
        <f t="shared" si="127"/>
        <v>43629</v>
      </c>
      <c r="AR87" s="222">
        <f t="shared" si="127"/>
        <v>43630</v>
      </c>
      <c r="AS87" s="222">
        <f t="shared" si="127"/>
        <v>43631</v>
      </c>
      <c r="AT87" s="222">
        <f t="shared" si="127"/>
        <v>43632</v>
      </c>
      <c r="AU87" s="222">
        <f t="shared" si="127"/>
        <v>43633</v>
      </c>
      <c r="AV87" s="222">
        <f t="shared" si="127"/>
        <v>43634</v>
      </c>
      <c r="AW87" s="222">
        <f t="shared" si="127"/>
        <v>43635</v>
      </c>
      <c r="AX87" s="222">
        <f t="shared" si="127"/>
        <v>43636</v>
      </c>
      <c r="AY87" s="222">
        <f t="shared" si="127"/>
        <v>43637</v>
      </c>
      <c r="AZ87" s="222">
        <f t="shared" si="127"/>
        <v>43638</v>
      </c>
      <c r="BA87" s="222">
        <f t="shared" si="127"/>
        <v>43639</v>
      </c>
      <c r="BB87" s="219">
        <f>IFERROR(IF(IF(Z87=①工事概要!$E$12,①工事概要!$E$12,IF(WEEKDAY(Z87)=1,Z94,BB88))&gt;①工事概要!$E$12,①工事概要!$E$12,IF(Z87=①工事概要!$E$12,①工事概要!$E$12,IF(WEEKDAY(Z87)=1,Z94,BB88))),"")</f>
        <v>43639</v>
      </c>
      <c r="BE87" s="53"/>
      <c r="BF87" s="53"/>
      <c r="BG87" s="53" t="str">
        <f>IFERROR(VLOOKUP(B87,①工事概要!$C$11:$D$12,2,FALSE),"")</f>
        <v/>
      </c>
      <c r="BH87" s="53" t="str">
        <f>IFERROR(VLOOKUP(B87,①工事概要!$C$16:$D$21,2,FALSE),"")</f>
        <v/>
      </c>
      <c r="BI87" s="53" t="str">
        <f>IFERROR(VLOOKUP(B87,①工事概要!$C$22:$D$24,2,FALSE),"")</f>
        <v/>
      </c>
      <c r="BJ87" s="53" t="str">
        <f>IF(B87&gt;①工事概要!$C$26,"",IF(B87&gt;=①工事概要!$C$25,$BJ$13,""))</f>
        <v/>
      </c>
      <c r="BK87" s="53" t="str">
        <f>IF(B87&gt;①工事概要!$C$28,"",IF(B87&gt;=①工事概要!$C$27,$BK$13,""))</f>
        <v/>
      </c>
      <c r="BL87" s="53" t="str">
        <f>IF(B87&gt;①工事概要!$C$30,"",IF(B87&gt;=①工事概要!$C$29,$BL$13,""))</f>
        <v/>
      </c>
      <c r="BM87" s="53" t="str">
        <f>IF(B87&gt;①工事概要!$C$32,"",IF(B87&gt;=①工事概要!$C$31,$BM$13,""))</f>
        <v/>
      </c>
      <c r="BN87" s="53" t="str">
        <f>IF(B87&gt;①工事概要!$C$34,"",IF(B87&gt;=①工事概要!$C$33,$BN$13,""))</f>
        <v/>
      </c>
      <c r="BO87" s="53" t="str">
        <f>IF(B87&gt;①工事概要!$C$36,"",IF(B87&gt;=①工事概要!$C$35,$BO$13,""))</f>
        <v/>
      </c>
      <c r="BP87" s="53" t="str">
        <f>IF(B87&gt;①工事概要!$C$38,"",IF(B87&gt;=①工事概要!$C$37,$BP$13,""))</f>
        <v/>
      </c>
      <c r="BQ87" s="53" t="str">
        <f>IF(B87&gt;①工事概要!$C$40,"",IF(B87&gt;=①工事概要!$C$39,$BQ$13,""))</f>
        <v/>
      </c>
      <c r="BR87" s="53" t="str">
        <f>IF(B87&gt;①工事概要!$C$42,"",IF(B87&gt;=①工事概要!$C$41,$BR$13,""))</f>
        <v/>
      </c>
      <c r="BS87" s="53" t="str">
        <f>IF(B87&gt;①工事概要!$C$44,"",IF(B87&gt;=①工事概要!$C$43,$BS$13,""))</f>
        <v/>
      </c>
      <c r="BT87" s="53" t="str">
        <f>IF(B87&gt;①工事概要!$C$46,"",IF(B87&gt;=①工事概要!$C$45,$BT$13,""))</f>
        <v/>
      </c>
      <c r="BU87" s="53" t="str">
        <f>IF(B87&gt;①工事概要!$C$48,"",IF(B87&gt;=①工事概要!$C$47,$BU$13,""))</f>
        <v/>
      </c>
      <c r="BV87" s="53" t="str">
        <f>IF(B87&gt;①工事概要!$C$50,"",IF(B87&gt;=①工事概要!$C$49,$BV$13,""))</f>
        <v/>
      </c>
      <c r="BW87" s="53" t="str">
        <f>IF(B87&gt;①工事概要!$C$52,"",IF(B87&gt;=①工事概要!$C$51,$BW$13,""))</f>
        <v/>
      </c>
      <c r="BX87" s="53" t="str">
        <f>IF(B87&gt;①工事概要!$C$54,"",IF(B87&gt;=①工事概要!$C$53,$BX$13,""))</f>
        <v/>
      </c>
      <c r="BY87" s="53" t="str">
        <f>IF(B87&gt;①工事概要!$C$56,"",IF(B87&gt;=①工事概要!$C$55,$BY$13,""))</f>
        <v/>
      </c>
      <c r="BZ87" s="53" t="str">
        <f>IF(B87&gt;①工事概要!$C$58,"",IF(B87&gt;=①工事概要!$C$57,$BZ$13,""))</f>
        <v/>
      </c>
      <c r="CA87" s="53" t="str">
        <f>IF(B87&gt;①工事概要!$C$60,"",IF(B87&gt;=①工事概要!$C$59,$CA$13,""))</f>
        <v/>
      </c>
      <c r="CB87" s="53" t="str">
        <f>IF(B87&gt;①工事概要!$C$62,"",IF(B87&gt;=①工事概要!$C$61,$CB$13,""))</f>
        <v/>
      </c>
      <c r="CC87" s="53" t="str">
        <f>IF(B87&gt;①工事概要!$C$64,"",IF(B87&gt;=①工事概要!$C$63,$CC$13,""))</f>
        <v/>
      </c>
      <c r="CD87" s="53" t="str">
        <f>IF(B87&gt;①工事概要!$C$66,"",IF(B87&gt;=①工事概要!$C$65,$CD$13,""))</f>
        <v/>
      </c>
      <c r="CE87" s="50" t="str">
        <f t="shared" si="120"/>
        <v/>
      </c>
      <c r="CF87" s="50" t="str">
        <f t="shared" si="106"/>
        <v xml:space="preserve"> </v>
      </c>
    </row>
    <row r="88" spans="1:84" ht="39" customHeight="1" thickTop="1" thickBot="1" x14ac:dyDescent="0.2">
      <c r="A88" s="81" t="str">
        <f t="shared" si="92"/>
        <v>対象期間</v>
      </c>
      <c r="B88" s="180">
        <f>IFERROR(IF(B87=①工事概要!$E$12+IF(WEEKDAY(①工事概要!$E$12)=1,①工事概要!$E$12,(8-WEEKDAY(①工事概要!$E$12))),"-",IF(B87="-","-",B87+1)),"-")</f>
        <v>43629</v>
      </c>
      <c r="C88" s="89">
        <f t="shared" si="107"/>
        <v>5</v>
      </c>
      <c r="D88" s="199" t="str">
        <f t="shared" si="108"/>
        <v>〇</v>
      </c>
      <c r="E88" s="200" t="str">
        <f t="shared" si="109"/>
        <v xml:space="preserve"> </v>
      </c>
      <c r="F88" s="201" t="s">
        <v>60</v>
      </c>
      <c r="G88" s="202"/>
      <c r="H88" s="203"/>
      <c r="I88" s="204"/>
      <c r="J88" s="187" t="str">
        <f t="shared" si="110"/>
        <v/>
      </c>
      <c r="K88" s="190">
        <f t="shared" si="93"/>
        <v>74</v>
      </c>
      <c r="L88" s="190" t="str">
        <f t="shared" si="94"/>
        <v/>
      </c>
      <c r="M88" s="188" t="str">
        <f t="shared" si="111"/>
        <v/>
      </c>
      <c r="N88" s="87" t="str">
        <f t="shared" si="95"/>
        <v>↓</v>
      </c>
      <c r="O88" s="108"/>
      <c r="P88" s="156" t="str">
        <f>IF(B88&lt;①工事概要!$E$11,"",IF(B88&gt;①工事概要!$E$12,"",IF(LEN(CE88)=0,"○","")))</f>
        <v>○</v>
      </c>
      <c r="Q88" s="162">
        <f t="shared" si="112"/>
        <v>0</v>
      </c>
      <c r="R88" s="93">
        <f t="shared" si="96"/>
        <v>74</v>
      </c>
      <c r="S88" s="156" t="str">
        <f t="shared" si="97"/>
        <v/>
      </c>
      <c r="T88" s="162">
        <f t="shared" si="98"/>
        <v>0</v>
      </c>
      <c r="U88" s="100">
        <f t="shared" si="113"/>
        <v>20</v>
      </c>
      <c r="V88" s="93">
        <f t="shared" si="99"/>
        <v>0</v>
      </c>
      <c r="W88" s="169">
        <f t="shared" si="114"/>
        <v>0</v>
      </c>
      <c r="X88" s="80" t="str">
        <f t="shared" si="115"/>
        <v/>
      </c>
      <c r="Y88" s="80" t="str">
        <f t="shared" si="116"/>
        <v/>
      </c>
      <c r="Z88" s="80">
        <f t="shared" si="100"/>
        <v>43629</v>
      </c>
      <c r="AA88" s="80" t="str">
        <f t="shared" si="101"/>
        <v/>
      </c>
      <c r="AB88" s="80" t="str">
        <f t="shared" si="102"/>
        <v>OK（振替済み）</v>
      </c>
      <c r="AC88" s="154">
        <f t="shared" si="103"/>
        <v>0</v>
      </c>
      <c r="AD88" s="154" t="str">
        <f t="shared" si="117"/>
        <v/>
      </c>
      <c r="AE88" s="106">
        <f t="shared" si="118"/>
        <v>11</v>
      </c>
      <c r="AF88" s="106">
        <f t="shared" si="104"/>
        <v>0</v>
      </c>
      <c r="AG88" s="218">
        <f>IFERROR(IF(AE88=1,①工事概要!$E$11,IF(AE88=2,①工事概要!$E$11,IF(WEEKDAY(Z88)=2,Z81,AG87))),"")</f>
        <v>43619</v>
      </c>
      <c r="AH88" s="222">
        <f t="shared" ref="AH88:BA88" si="128">IFERROR(IF(AG88+1&gt;$BB88,"",AG88+1),"")</f>
        <v>43620</v>
      </c>
      <c r="AI88" s="222">
        <f t="shared" si="128"/>
        <v>43621</v>
      </c>
      <c r="AJ88" s="222">
        <f t="shared" si="128"/>
        <v>43622</v>
      </c>
      <c r="AK88" s="222">
        <f t="shared" si="128"/>
        <v>43623</v>
      </c>
      <c r="AL88" s="222">
        <f t="shared" si="128"/>
        <v>43624</v>
      </c>
      <c r="AM88" s="222">
        <f t="shared" si="128"/>
        <v>43625</v>
      </c>
      <c r="AN88" s="222">
        <f t="shared" si="128"/>
        <v>43626</v>
      </c>
      <c r="AO88" s="222">
        <f t="shared" si="128"/>
        <v>43627</v>
      </c>
      <c r="AP88" s="222">
        <f t="shared" si="128"/>
        <v>43628</v>
      </c>
      <c r="AQ88" s="222">
        <f t="shared" si="128"/>
        <v>43629</v>
      </c>
      <c r="AR88" s="222">
        <f t="shared" si="128"/>
        <v>43630</v>
      </c>
      <c r="AS88" s="222">
        <f t="shared" si="128"/>
        <v>43631</v>
      </c>
      <c r="AT88" s="222">
        <f t="shared" si="128"/>
        <v>43632</v>
      </c>
      <c r="AU88" s="222">
        <f t="shared" si="128"/>
        <v>43633</v>
      </c>
      <c r="AV88" s="222">
        <f t="shared" si="128"/>
        <v>43634</v>
      </c>
      <c r="AW88" s="222">
        <f t="shared" si="128"/>
        <v>43635</v>
      </c>
      <c r="AX88" s="222">
        <f t="shared" si="128"/>
        <v>43636</v>
      </c>
      <c r="AY88" s="222">
        <f t="shared" si="128"/>
        <v>43637</v>
      </c>
      <c r="AZ88" s="222">
        <f t="shared" si="128"/>
        <v>43638</v>
      </c>
      <c r="BA88" s="222">
        <f t="shared" si="128"/>
        <v>43639</v>
      </c>
      <c r="BB88" s="219">
        <f>IFERROR(IF(IF(Z88=①工事概要!$E$12,①工事概要!$E$12,IF(WEEKDAY(Z88)=1,Z95,BB89))&gt;①工事概要!$E$12,①工事概要!$E$12,IF(Z88=①工事概要!$E$12,①工事概要!$E$12,IF(WEEKDAY(Z88)=1,Z95,BB89))),"")</f>
        <v>43639</v>
      </c>
      <c r="BE88" s="53"/>
      <c r="BF88" s="53"/>
      <c r="BG88" s="53" t="str">
        <f>IFERROR(VLOOKUP(B88,①工事概要!$C$11:$D$12,2,FALSE),"")</f>
        <v/>
      </c>
      <c r="BH88" s="53" t="str">
        <f>IFERROR(VLOOKUP(B88,①工事概要!$C$16:$D$21,2,FALSE),"")</f>
        <v/>
      </c>
      <c r="BI88" s="53" t="str">
        <f>IFERROR(VLOOKUP(B88,①工事概要!$C$22:$D$24,2,FALSE),"")</f>
        <v/>
      </c>
      <c r="BJ88" s="53" t="str">
        <f>IF(B88&gt;①工事概要!$C$26,"",IF(B88&gt;=①工事概要!$C$25,$BJ$13,""))</f>
        <v/>
      </c>
      <c r="BK88" s="53" t="str">
        <f>IF(B88&gt;①工事概要!$C$28,"",IF(B88&gt;=①工事概要!$C$27,$BK$13,""))</f>
        <v/>
      </c>
      <c r="BL88" s="53" t="str">
        <f>IF(B88&gt;①工事概要!$C$30,"",IF(B88&gt;=①工事概要!$C$29,$BL$13,""))</f>
        <v/>
      </c>
      <c r="BM88" s="53" t="str">
        <f>IF(B88&gt;①工事概要!$C$32,"",IF(B88&gt;=①工事概要!$C$31,$BM$13,""))</f>
        <v/>
      </c>
      <c r="BN88" s="53" t="str">
        <f>IF(B88&gt;①工事概要!$C$34,"",IF(B88&gt;=①工事概要!$C$33,$BN$13,""))</f>
        <v/>
      </c>
      <c r="BO88" s="53" t="str">
        <f>IF(B88&gt;①工事概要!$C$36,"",IF(B88&gt;=①工事概要!$C$35,$BO$13,""))</f>
        <v/>
      </c>
      <c r="BP88" s="53" t="str">
        <f>IF(B88&gt;①工事概要!$C$38,"",IF(B88&gt;=①工事概要!$C$37,$BP$13,""))</f>
        <v/>
      </c>
      <c r="BQ88" s="53" t="str">
        <f>IF(B88&gt;①工事概要!$C$40,"",IF(B88&gt;=①工事概要!$C$39,$BQ$13,""))</f>
        <v/>
      </c>
      <c r="BR88" s="53" t="str">
        <f>IF(B88&gt;①工事概要!$C$42,"",IF(B88&gt;=①工事概要!$C$41,$BR$13,""))</f>
        <v/>
      </c>
      <c r="BS88" s="53" t="str">
        <f>IF(B88&gt;①工事概要!$C$44,"",IF(B88&gt;=①工事概要!$C$43,$BS$13,""))</f>
        <v/>
      </c>
      <c r="BT88" s="53" t="str">
        <f>IF(B88&gt;①工事概要!$C$46,"",IF(B88&gt;=①工事概要!$C$45,$BT$13,""))</f>
        <v/>
      </c>
      <c r="BU88" s="53" t="str">
        <f>IF(B88&gt;①工事概要!$C$48,"",IF(B88&gt;=①工事概要!$C$47,$BU$13,""))</f>
        <v/>
      </c>
      <c r="BV88" s="53" t="str">
        <f>IF(B88&gt;①工事概要!$C$50,"",IF(B88&gt;=①工事概要!$C$49,$BV$13,""))</f>
        <v/>
      </c>
      <c r="BW88" s="53" t="str">
        <f>IF(B88&gt;①工事概要!$C$52,"",IF(B88&gt;=①工事概要!$C$51,$BW$13,""))</f>
        <v/>
      </c>
      <c r="BX88" s="53" t="str">
        <f>IF(B88&gt;①工事概要!$C$54,"",IF(B88&gt;=①工事概要!$C$53,$BX$13,""))</f>
        <v/>
      </c>
      <c r="BY88" s="53" t="str">
        <f>IF(B88&gt;①工事概要!$C$56,"",IF(B88&gt;=①工事概要!$C$55,$BY$13,""))</f>
        <v/>
      </c>
      <c r="BZ88" s="53" t="str">
        <f>IF(B88&gt;①工事概要!$C$58,"",IF(B88&gt;=①工事概要!$C$57,$BZ$13,""))</f>
        <v/>
      </c>
      <c r="CA88" s="53" t="str">
        <f>IF(B88&gt;①工事概要!$C$60,"",IF(B88&gt;=①工事概要!$C$59,$CA$13,""))</f>
        <v/>
      </c>
      <c r="CB88" s="53" t="str">
        <f>IF(B88&gt;①工事概要!$C$62,"",IF(B88&gt;=①工事概要!$C$61,$CB$13,""))</f>
        <v/>
      </c>
      <c r="CC88" s="53" t="str">
        <f>IF(B88&gt;①工事概要!$C$64,"",IF(B88&gt;=①工事概要!$C$63,$CC$13,""))</f>
        <v/>
      </c>
      <c r="CD88" s="53" t="str">
        <f>IF(B88&gt;①工事概要!$C$66,"",IF(B88&gt;=①工事概要!$C$65,$CD$13,""))</f>
        <v/>
      </c>
      <c r="CE88" s="50" t="str">
        <f t="shared" si="120"/>
        <v/>
      </c>
      <c r="CF88" s="50" t="str">
        <f t="shared" si="106"/>
        <v xml:space="preserve"> </v>
      </c>
    </row>
    <row r="89" spans="1:84" ht="39" customHeight="1" thickTop="1" thickBot="1" x14ac:dyDescent="0.2">
      <c r="A89" s="81" t="str">
        <f t="shared" si="92"/>
        <v>対象期間</v>
      </c>
      <c r="B89" s="180">
        <f>IFERROR(IF(B88=①工事概要!$E$12+IF(WEEKDAY(①工事概要!$E$12)=1,①工事概要!$E$12,(8-WEEKDAY(①工事概要!$E$12))),"-",IF(B88="-","-",B88+1)),"-")</f>
        <v>43630</v>
      </c>
      <c r="C89" s="89">
        <f t="shared" si="107"/>
        <v>6</v>
      </c>
      <c r="D89" s="199" t="str">
        <f t="shared" si="108"/>
        <v>〇</v>
      </c>
      <c r="E89" s="200" t="str">
        <f t="shared" si="109"/>
        <v xml:space="preserve"> </v>
      </c>
      <c r="F89" s="201" t="s">
        <v>60</v>
      </c>
      <c r="G89" s="202"/>
      <c r="H89" s="203"/>
      <c r="I89" s="204"/>
      <c r="J89" s="187" t="str">
        <f t="shared" si="110"/>
        <v/>
      </c>
      <c r="K89" s="190">
        <f t="shared" si="93"/>
        <v>75</v>
      </c>
      <c r="L89" s="190" t="str">
        <f t="shared" si="94"/>
        <v/>
      </c>
      <c r="M89" s="188" t="str">
        <f t="shared" si="111"/>
        <v/>
      </c>
      <c r="N89" s="87" t="str">
        <f t="shared" si="95"/>
        <v>↓</v>
      </c>
      <c r="O89" s="108"/>
      <c r="P89" s="156" t="str">
        <f>IF(B89&lt;①工事概要!$E$11,"",IF(B89&gt;①工事概要!$E$12,"",IF(LEN(CE89)=0,"○","")))</f>
        <v>○</v>
      </c>
      <c r="Q89" s="162">
        <f t="shared" si="112"/>
        <v>0</v>
      </c>
      <c r="R89" s="93">
        <f t="shared" si="96"/>
        <v>75</v>
      </c>
      <c r="S89" s="156" t="str">
        <f t="shared" si="97"/>
        <v/>
      </c>
      <c r="T89" s="162">
        <f t="shared" si="98"/>
        <v>0</v>
      </c>
      <c r="U89" s="100">
        <f t="shared" si="113"/>
        <v>20</v>
      </c>
      <c r="V89" s="93">
        <f t="shared" si="99"/>
        <v>0</v>
      </c>
      <c r="W89" s="169">
        <f t="shared" si="114"/>
        <v>0</v>
      </c>
      <c r="X89" s="80" t="str">
        <f t="shared" si="115"/>
        <v/>
      </c>
      <c r="Y89" s="80" t="str">
        <f t="shared" si="116"/>
        <v/>
      </c>
      <c r="Z89" s="80">
        <f t="shared" si="100"/>
        <v>43630</v>
      </c>
      <c r="AA89" s="80" t="str">
        <f t="shared" si="101"/>
        <v/>
      </c>
      <c r="AB89" s="80" t="str">
        <f t="shared" si="102"/>
        <v>OK（振替済み）</v>
      </c>
      <c r="AC89" s="154">
        <f t="shared" si="103"/>
        <v>0</v>
      </c>
      <c r="AD89" s="154" t="str">
        <f t="shared" si="117"/>
        <v/>
      </c>
      <c r="AE89" s="106">
        <f t="shared" si="118"/>
        <v>11</v>
      </c>
      <c r="AF89" s="106">
        <f t="shared" si="104"/>
        <v>0</v>
      </c>
      <c r="AG89" s="218">
        <f>IFERROR(IF(AE89=1,①工事概要!$E$11,IF(AE89=2,①工事概要!$E$11,IF(WEEKDAY(Z89)=2,Z82,AG88))),"")</f>
        <v>43619</v>
      </c>
      <c r="AH89" s="222">
        <f t="shared" ref="AH89:BA89" si="129">IFERROR(IF(AG89+1&gt;$BB89,"",AG89+1),"")</f>
        <v>43620</v>
      </c>
      <c r="AI89" s="222">
        <f t="shared" si="129"/>
        <v>43621</v>
      </c>
      <c r="AJ89" s="222">
        <f t="shared" si="129"/>
        <v>43622</v>
      </c>
      <c r="AK89" s="222">
        <f t="shared" si="129"/>
        <v>43623</v>
      </c>
      <c r="AL89" s="222">
        <f t="shared" si="129"/>
        <v>43624</v>
      </c>
      <c r="AM89" s="222">
        <f t="shared" si="129"/>
        <v>43625</v>
      </c>
      <c r="AN89" s="222">
        <f t="shared" si="129"/>
        <v>43626</v>
      </c>
      <c r="AO89" s="222">
        <f t="shared" si="129"/>
        <v>43627</v>
      </c>
      <c r="AP89" s="222">
        <f t="shared" si="129"/>
        <v>43628</v>
      </c>
      <c r="AQ89" s="222">
        <f t="shared" si="129"/>
        <v>43629</v>
      </c>
      <c r="AR89" s="222">
        <f t="shared" si="129"/>
        <v>43630</v>
      </c>
      <c r="AS89" s="222">
        <f t="shared" si="129"/>
        <v>43631</v>
      </c>
      <c r="AT89" s="222">
        <f t="shared" si="129"/>
        <v>43632</v>
      </c>
      <c r="AU89" s="222">
        <f t="shared" si="129"/>
        <v>43633</v>
      </c>
      <c r="AV89" s="222">
        <f t="shared" si="129"/>
        <v>43634</v>
      </c>
      <c r="AW89" s="222">
        <f t="shared" si="129"/>
        <v>43635</v>
      </c>
      <c r="AX89" s="222">
        <f t="shared" si="129"/>
        <v>43636</v>
      </c>
      <c r="AY89" s="222">
        <f t="shared" si="129"/>
        <v>43637</v>
      </c>
      <c r="AZ89" s="222">
        <f t="shared" si="129"/>
        <v>43638</v>
      </c>
      <c r="BA89" s="222">
        <f t="shared" si="129"/>
        <v>43639</v>
      </c>
      <c r="BB89" s="219">
        <f>IFERROR(IF(IF(Z89=①工事概要!$E$12,①工事概要!$E$12,IF(WEEKDAY(Z89)=1,Z96,BB90))&gt;①工事概要!$E$12,①工事概要!$E$12,IF(Z89=①工事概要!$E$12,①工事概要!$E$12,IF(WEEKDAY(Z89)=1,Z96,BB90))),"")</f>
        <v>43639</v>
      </c>
      <c r="BE89" s="53"/>
      <c r="BF89" s="53"/>
      <c r="BG89" s="53" t="str">
        <f>IFERROR(VLOOKUP(B89,①工事概要!$C$11:$D$12,2,FALSE),"")</f>
        <v/>
      </c>
      <c r="BH89" s="53" t="str">
        <f>IFERROR(VLOOKUP(B89,①工事概要!$C$16:$D$21,2,FALSE),"")</f>
        <v/>
      </c>
      <c r="BI89" s="53" t="str">
        <f>IFERROR(VLOOKUP(B89,①工事概要!$C$22:$D$24,2,FALSE),"")</f>
        <v/>
      </c>
      <c r="BJ89" s="53" t="str">
        <f>IF(B89&gt;①工事概要!$C$26,"",IF(B89&gt;=①工事概要!$C$25,$BJ$13,""))</f>
        <v/>
      </c>
      <c r="BK89" s="53" t="str">
        <f>IF(B89&gt;①工事概要!$C$28,"",IF(B89&gt;=①工事概要!$C$27,$BK$13,""))</f>
        <v/>
      </c>
      <c r="BL89" s="53" t="str">
        <f>IF(B89&gt;①工事概要!$C$30,"",IF(B89&gt;=①工事概要!$C$29,$BL$13,""))</f>
        <v/>
      </c>
      <c r="BM89" s="53" t="str">
        <f>IF(B89&gt;①工事概要!$C$32,"",IF(B89&gt;=①工事概要!$C$31,$BM$13,""))</f>
        <v/>
      </c>
      <c r="BN89" s="53" t="str">
        <f>IF(B89&gt;①工事概要!$C$34,"",IF(B89&gt;=①工事概要!$C$33,$BN$13,""))</f>
        <v/>
      </c>
      <c r="BO89" s="53" t="str">
        <f>IF(B89&gt;①工事概要!$C$36,"",IF(B89&gt;=①工事概要!$C$35,$BO$13,""))</f>
        <v/>
      </c>
      <c r="BP89" s="53" t="str">
        <f>IF(B89&gt;①工事概要!$C$38,"",IF(B89&gt;=①工事概要!$C$37,$BP$13,""))</f>
        <v/>
      </c>
      <c r="BQ89" s="53" t="str">
        <f>IF(B89&gt;①工事概要!$C$40,"",IF(B89&gt;=①工事概要!$C$39,$BQ$13,""))</f>
        <v/>
      </c>
      <c r="BR89" s="53" t="str">
        <f>IF(B89&gt;①工事概要!$C$42,"",IF(B89&gt;=①工事概要!$C$41,$BR$13,""))</f>
        <v/>
      </c>
      <c r="BS89" s="53" t="str">
        <f>IF(B89&gt;①工事概要!$C$44,"",IF(B89&gt;=①工事概要!$C$43,$BS$13,""))</f>
        <v/>
      </c>
      <c r="BT89" s="53" t="str">
        <f>IF(B89&gt;①工事概要!$C$46,"",IF(B89&gt;=①工事概要!$C$45,$BT$13,""))</f>
        <v/>
      </c>
      <c r="BU89" s="53" t="str">
        <f>IF(B89&gt;①工事概要!$C$48,"",IF(B89&gt;=①工事概要!$C$47,$BU$13,""))</f>
        <v/>
      </c>
      <c r="BV89" s="53" t="str">
        <f>IF(B89&gt;①工事概要!$C$50,"",IF(B89&gt;=①工事概要!$C$49,$BV$13,""))</f>
        <v/>
      </c>
      <c r="BW89" s="53" t="str">
        <f>IF(B89&gt;①工事概要!$C$52,"",IF(B89&gt;=①工事概要!$C$51,$BW$13,""))</f>
        <v/>
      </c>
      <c r="BX89" s="53" t="str">
        <f>IF(B89&gt;①工事概要!$C$54,"",IF(B89&gt;=①工事概要!$C$53,$BX$13,""))</f>
        <v/>
      </c>
      <c r="BY89" s="53" t="str">
        <f>IF(B89&gt;①工事概要!$C$56,"",IF(B89&gt;=①工事概要!$C$55,$BY$13,""))</f>
        <v/>
      </c>
      <c r="BZ89" s="53" t="str">
        <f>IF(B89&gt;①工事概要!$C$58,"",IF(B89&gt;=①工事概要!$C$57,$BZ$13,""))</f>
        <v/>
      </c>
      <c r="CA89" s="53" t="str">
        <f>IF(B89&gt;①工事概要!$C$60,"",IF(B89&gt;=①工事概要!$C$59,$CA$13,""))</f>
        <v/>
      </c>
      <c r="CB89" s="53" t="str">
        <f>IF(B89&gt;①工事概要!$C$62,"",IF(B89&gt;=①工事概要!$C$61,$CB$13,""))</f>
        <v/>
      </c>
      <c r="CC89" s="53" t="str">
        <f>IF(B89&gt;①工事概要!$C$64,"",IF(B89&gt;=①工事概要!$C$63,$CC$13,""))</f>
        <v/>
      </c>
      <c r="CD89" s="53" t="str">
        <f>IF(B89&gt;①工事概要!$C$66,"",IF(B89&gt;=①工事概要!$C$65,$CD$13,""))</f>
        <v/>
      </c>
      <c r="CE89" s="50" t="str">
        <f t="shared" si="120"/>
        <v/>
      </c>
      <c r="CF89" s="50" t="str">
        <f t="shared" si="106"/>
        <v xml:space="preserve"> </v>
      </c>
    </row>
    <row r="90" spans="1:84" ht="39" customHeight="1" thickTop="1" thickBot="1" x14ac:dyDescent="0.2">
      <c r="A90" s="81" t="str">
        <f t="shared" si="92"/>
        <v>対象期間</v>
      </c>
      <c r="B90" s="180">
        <f>IFERROR(IF(B89=①工事概要!$E$12+IF(WEEKDAY(①工事概要!$E$12)=1,①工事概要!$E$12,(8-WEEKDAY(①工事概要!$E$12))),"-",IF(B89="-","-",B89+1)),"-")</f>
        <v>43631</v>
      </c>
      <c r="C90" s="89">
        <f t="shared" si="107"/>
        <v>7</v>
      </c>
      <c r="D90" s="199" t="str">
        <f t="shared" si="108"/>
        <v>〇</v>
      </c>
      <c r="E90" s="200" t="str">
        <f t="shared" si="109"/>
        <v xml:space="preserve"> </v>
      </c>
      <c r="F90" s="201" t="s">
        <v>61</v>
      </c>
      <c r="G90" s="202"/>
      <c r="H90" s="203"/>
      <c r="I90" s="204"/>
      <c r="J90" s="187" t="str">
        <f t="shared" si="110"/>
        <v/>
      </c>
      <c r="K90" s="190">
        <f t="shared" si="93"/>
        <v>76</v>
      </c>
      <c r="L90" s="190" t="str">
        <f t="shared" si="94"/>
        <v/>
      </c>
      <c r="M90" s="188" t="str">
        <f t="shared" si="111"/>
        <v/>
      </c>
      <c r="N90" s="87" t="str">
        <f t="shared" si="95"/>
        <v>↓</v>
      </c>
      <c r="O90" s="108"/>
      <c r="P90" s="156" t="str">
        <f>IF(B90&lt;①工事概要!$E$11,"",IF(B90&gt;①工事概要!$E$12,"",IF(LEN(CE90)=0,"○","")))</f>
        <v>○</v>
      </c>
      <c r="Q90" s="162">
        <f t="shared" si="112"/>
        <v>0</v>
      </c>
      <c r="R90" s="93">
        <f t="shared" si="96"/>
        <v>76</v>
      </c>
      <c r="S90" s="156" t="str">
        <f t="shared" si="97"/>
        <v>〇</v>
      </c>
      <c r="T90" s="162">
        <f t="shared" si="98"/>
        <v>0</v>
      </c>
      <c r="U90" s="100">
        <f t="shared" si="113"/>
        <v>21</v>
      </c>
      <c r="V90" s="93">
        <f t="shared" si="99"/>
        <v>0</v>
      </c>
      <c r="W90" s="169">
        <f t="shared" si="114"/>
        <v>0</v>
      </c>
      <c r="X90" s="80" t="str">
        <f t="shared" si="115"/>
        <v/>
      </c>
      <c r="Y90" s="80" t="str">
        <f t="shared" si="116"/>
        <v/>
      </c>
      <c r="Z90" s="80">
        <f t="shared" si="100"/>
        <v>43631</v>
      </c>
      <c r="AA90" s="80" t="str">
        <f t="shared" si="101"/>
        <v/>
      </c>
      <c r="AB90" s="80" t="str">
        <f t="shared" si="102"/>
        <v>OK（振替済み）</v>
      </c>
      <c r="AC90" s="154">
        <f t="shared" si="103"/>
        <v>0</v>
      </c>
      <c r="AD90" s="154" t="str">
        <f t="shared" si="117"/>
        <v/>
      </c>
      <c r="AE90" s="106">
        <f t="shared" si="118"/>
        <v>11</v>
      </c>
      <c r="AF90" s="106">
        <f t="shared" si="104"/>
        <v>0</v>
      </c>
      <c r="AG90" s="218">
        <f>IFERROR(IF(AE90=1,①工事概要!$E$11,IF(AE90=2,①工事概要!$E$11,IF(WEEKDAY(Z90)=2,Z83,AG89))),"")</f>
        <v>43619</v>
      </c>
      <c r="AH90" s="222">
        <f t="shared" ref="AH90:BA90" si="130">IFERROR(IF(AG90+1&gt;$BB90,"",AG90+1),"")</f>
        <v>43620</v>
      </c>
      <c r="AI90" s="222">
        <f t="shared" si="130"/>
        <v>43621</v>
      </c>
      <c r="AJ90" s="222">
        <f t="shared" si="130"/>
        <v>43622</v>
      </c>
      <c r="AK90" s="222">
        <f t="shared" si="130"/>
        <v>43623</v>
      </c>
      <c r="AL90" s="222">
        <f t="shared" si="130"/>
        <v>43624</v>
      </c>
      <c r="AM90" s="222">
        <f t="shared" si="130"/>
        <v>43625</v>
      </c>
      <c r="AN90" s="222">
        <f t="shared" si="130"/>
        <v>43626</v>
      </c>
      <c r="AO90" s="222">
        <f t="shared" si="130"/>
        <v>43627</v>
      </c>
      <c r="AP90" s="222">
        <f t="shared" si="130"/>
        <v>43628</v>
      </c>
      <c r="AQ90" s="222">
        <f t="shared" si="130"/>
        <v>43629</v>
      </c>
      <c r="AR90" s="222">
        <f t="shared" si="130"/>
        <v>43630</v>
      </c>
      <c r="AS90" s="222">
        <f t="shared" si="130"/>
        <v>43631</v>
      </c>
      <c r="AT90" s="222">
        <f t="shared" si="130"/>
        <v>43632</v>
      </c>
      <c r="AU90" s="222">
        <f t="shared" si="130"/>
        <v>43633</v>
      </c>
      <c r="AV90" s="222">
        <f t="shared" si="130"/>
        <v>43634</v>
      </c>
      <c r="AW90" s="222">
        <f t="shared" si="130"/>
        <v>43635</v>
      </c>
      <c r="AX90" s="222">
        <f t="shared" si="130"/>
        <v>43636</v>
      </c>
      <c r="AY90" s="222">
        <f t="shared" si="130"/>
        <v>43637</v>
      </c>
      <c r="AZ90" s="222">
        <f t="shared" si="130"/>
        <v>43638</v>
      </c>
      <c r="BA90" s="222">
        <f t="shared" si="130"/>
        <v>43639</v>
      </c>
      <c r="BB90" s="219">
        <f>IFERROR(IF(IF(Z90=①工事概要!$E$12,①工事概要!$E$12,IF(WEEKDAY(Z90)=1,Z97,BB91))&gt;①工事概要!$E$12,①工事概要!$E$12,IF(Z90=①工事概要!$E$12,①工事概要!$E$12,IF(WEEKDAY(Z90)=1,Z97,BB91))),"")</f>
        <v>43639</v>
      </c>
      <c r="BE90" s="53"/>
      <c r="BF90" s="53"/>
      <c r="BG90" s="53" t="str">
        <f>IFERROR(VLOOKUP(B90,①工事概要!$C$11:$D$12,2,FALSE),"")</f>
        <v/>
      </c>
      <c r="BH90" s="53" t="str">
        <f>IFERROR(VLOOKUP(B90,①工事概要!$C$16:$D$21,2,FALSE),"")</f>
        <v/>
      </c>
      <c r="BI90" s="53" t="str">
        <f>IFERROR(VLOOKUP(B90,①工事概要!$C$22:$D$24,2,FALSE),"")</f>
        <v/>
      </c>
      <c r="BJ90" s="53" t="str">
        <f>IF(B90&gt;①工事概要!$C$26,"",IF(B90&gt;=①工事概要!$C$25,$BJ$13,""))</f>
        <v/>
      </c>
      <c r="BK90" s="53" t="str">
        <f>IF(B90&gt;①工事概要!$C$28,"",IF(B90&gt;=①工事概要!$C$27,$BK$13,""))</f>
        <v/>
      </c>
      <c r="BL90" s="53" t="str">
        <f>IF(B90&gt;①工事概要!$C$30,"",IF(B90&gt;=①工事概要!$C$29,$BL$13,""))</f>
        <v/>
      </c>
      <c r="BM90" s="53" t="str">
        <f>IF(B90&gt;①工事概要!$C$32,"",IF(B90&gt;=①工事概要!$C$31,$BM$13,""))</f>
        <v/>
      </c>
      <c r="BN90" s="53" t="str">
        <f>IF(B90&gt;①工事概要!$C$34,"",IF(B90&gt;=①工事概要!$C$33,$BN$13,""))</f>
        <v/>
      </c>
      <c r="BO90" s="53" t="str">
        <f>IF(B90&gt;①工事概要!$C$36,"",IF(B90&gt;=①工事概要!$C$35,$BO$13,""))</f>
        <v/>
      </c>
      <c r="BP90" s="53" t="str">
        <f>IF(B90&gt;①工事概要!$C$38,"",IF(B90&gt;=①工事概要!$C$37,$BP$13,""))</f>
        <v/>
      </c>
      <c r="BQ90" s="53" t="str">
        <f>IF(B90&gt;①工事概要!$C$40,"",IF(B90&gt;=①工事概要!$C$39,$BQ$13,""))</f>
        <v/>
      </c>
      <c r="BR90" s="53" t="str">
        <f>IF(B90&gt;①工事概要!$C$42,"",IF(B90&gt;=①工事概要!$C$41,$BR$13,""))</f>
        <v/>
      </c>
      <c r="BS90" s="53" t="str">
        <f>IF(B90&gt;①工事概要!$C$44,"",IF(B90&gt;=①工事概要!$C$43,$BS$13,""))</f>
        <v/>
      </c>
      <c r="BT90" s="53" t="str">
        <f>IF(B90&gt;①工事概要!$C$46,"",IF(B90&gt;=①工事概要!$C$45,$BT$13,""))</f>
        <v/>
      </c>
      <c r="BU90" s="53" t="str">
        <f>IF(B90&gt;①工事概要!$C$48,"",IF(B90&gt;=①工事概要!$C$47,$BU$13,""))</f>
        <v/>
      </c>
      <c r="BV90" s="53" t="str">
        <f>IF(B90&gt;①工事概要!$C$50,"",IF(B90&gt;=①工事概要!$C$49,$BV$13,""))</f>
        <v/>
      </c>
      <c r="BW90" s="53" t="str">
        <f>IF(B90&gt;①工事概要!$C$52,"",IF(B90&gt;=①工事概要!$C$51,$BW$13,""))</f>
        <v/>
      </c>
      <c r="BX90" s="53" t="str">
        <f>IF(B90&gt;①工事概要!$C$54,"",IF(B90&gt;=①工事概要!$C$53,$BX$13,""))</f>
        <v/>
      </c>
      <c r="BY90" s="53" t="str">
        <f>IF(B90&gt;①工事概要!$C$56,"",IF(B90&gt;=①工事概要!$C$55,$BY$13,""))</f>
        <v/>
      </c>
      <c r="BZ90" s="53" t="str">
        <f>IF(B90&gt;①工事概要!$C$58,"",IF(B90&gt;=①工事概要!$C$57,$BZ$13,""))</f>
        <v/>
      </c>
      <c r="CA90" s="53" t="str">
        <f>IF(B90&gt;①工事概要!$C$60,"",IF(B90&gt;=①工事概要!$C$59,$CA$13,""))</f>
        <v/>
      </c>
      <c r="CB90" s="53" t="str">
        <f>IF(B90&gt;①工事概要!$C$62,"",IF(B90&gt;=①工事概要!$C$61,$CB$13,""))</f>
        <v/>
      </c>
      <c r="CC90" s="53" t="str">
        <f>IF(B90&gt;①工事概要!$C$64,"",IF(B90&gt;=①工事概要!$C$63,$CC$13,""))</f>
        <v/>
      </c>
      <c r="CD90" s="53" t="str">
        <f>IF(B90&gt;①工事概要!$C$66,"",IF(B90&gt;=①工事概要!$C$65,$CD$13,""))</f>
        <v/>
      </c>
      <c r="CE90" s="50" t="str">
        <f t="shared" si="120"/>
        <v/>
      </c>
      <c r="CF90" s="50" t="str">
        <f t="shared" si="106"/>
        <v xml:space="preserve"> </v>
      </c>
    </row>
    <row r="91" spans="1:84" ht="39" customHeight="1" thickTop="1" thickBot="1" x14ac:dyDescent="0.2">
      <c r="A91" s="81" t="str">
        <f t="shared" si="92"/>
        <v>対象期間</v>
      </c>
      <c r="B91" s="180">
        <f>IFERROR(IF(B90=①工事概要!$E$12+IF(WEEKDAY(①工事概要!$E$12)=1,①工事概要!$E$12,(8-WEEKDAY(①工事概要!$E$12))),"-",IF(B90="-","-",B90+1)),"-")</f>
        <v>43632</v>
      </c>
      <c r="C91" s="89">
        <f t="shared" si="107"/>
        <v>1</v>
      </c>
      <c r="D91" s="199" t="str">
        <f t="shared" si="108"/>
        <v>〇</v>
      </c>
      <c r="E91" s="200" t="str">
        <f t="shared" si="109"/>
        <v xml:space="preserve"> </v>
      </c>
      <c r="F91" s="201" t="s">
        <v>61</v>
      </c>
      <c r="G91" s="202"/>
      <c r="H91" s="203"/>
      <c r="I91" s="204"/>
      <c r="J91" s="187" t="str">
        <f t="shared" si="110"/>
        <v/>
      </c>
      <c r="K91" s="190">
        <f t="shared" si="93"/>
        <v>77</v>
      </c>
      <c r="L91" s="190" t="str">
        <f t="shared" si="94"/>
        <v/>
      </c>
      <c r="M91" s="188" t="str">
        <f t="shared" si="111"/>
        <v/>
      </c>
      <c r="N91" s="87" t="str">
        <f t="shared" si="95"/>
        <v>週の終わり</v>
      </c>
      <c r="O91" s="108"/>
      <c r="P91" s="156" t="str">
        <f>IF(B91&lt;①工事概要!$E$11,"",IF(B91&gt;①工事概要!$E$12,"",IF(LEN(CE91)=0,"○","")))</f>
        <v>○</v>
      </c>
      <c r="Q91" s="162">
        <f t="shared" si="112"/>
        <v>0</v>
      </c>
      <c r="R91" s="93">
        <f t="shared" si="96"/>
        <v>77</v>
      </c>
      <c r="S91" s="156" t="str">
        <f t="shared" si="97"/>
        <v>〇</v>
      </c>
      <c r="T91" s="162">
        <f t="shared" si="98"/>
        <v>0</v>
      </c>
      <c r="U91" s="100">
        <f t="shared" si="113"/>
        <v>22</v>
      </c>
      <c r="V91" s="93">
        <f t="shared" si="99"/>
        <v>0</v>
      </c>
      <c r="W91" s="169">
        <f t="shared" si="114"/>
        <v>0</v>
      </c>
      <c r="X91" s="80" t="str">
        <f t="shared" si="115"/>
        <v/>
      </c>
      <c r="Y91" s="80" t="str">
        <f t="shared" si="116"/>
        <v/>
      </c>
      <c r="Z91" s="80">
        <f t="shared" si="100"/>
        <v>43632</v>
      </c>
      <c r="AA91" s="80" t="str">
        <f t="shared" si="101"/>
        <v/>
      </c>
      <c r="AB91" s="80" t="str">
        <f t="shared" si="102"/>
        <v>OK（振替済み）</v>
      </c>
      <c r="AC91" s="154">
        <f t="shared" si="103"/>
        <v>0</v>
      </c>
      <c r="AD91" s="154" t="str">
        <f t="shared" si="117"/>
        <v/>
      </c>
      <c r="AE91" s="106">
        <f t="shared" si="118"/>
        <v>11</v>
      </c>
      <c r="AF91" s="106">
        <f t="shared" si="104"/>
        <v>0</v>
      </c>
      <c r="AG91" s="223">
        <f>IFERROR(IF(AE91=1,①工事概要!$E$11,IF(AE91=2,①工事概要!$E$11,IF(WEEKDAY(Z91)=2,Z84,AG90))),"")</f>
        <v>43619</v>
      </c>
      <c r="AH91" s="224">
        <f t="shared" ref="AH91:BA91" si="131">IFERROR(IF(AG91+1&gt;$BB91,"",AG91+1),"")</f>
        <v>43620</v>
      </c>
      <c r="AI91" s="224">
        <f t="shared" si="131"/>
        <v>43621</v>
      </c>
      <c r="AJ91" s="224">
        <f t="shared" si="131"/>
        <v>43622</v>
      </c>
      <c r="AK91" s="224">
        <f t="shared" si="131"/>
        <v>43623</v>
      </c>
      <c r="AL91" s="224">
        <f t="shared" si="131"/>
        <v>43624</v>
      </c>
      <c r="AM91" s="224">
        <f t="shared" si="131"/>
        <v>43625</v>
      </c>
      <c r="AN91" s="224">
        <f t="shared" si="131"/>
        <v>43626</v>
      </c>
      <c r="AO91" s="224">
        <f t="shared" si="131"/>
        <v>43627</v>
      </c>
      <c r="AP91" s="224">
        <f t="shared" si="131"/>
        <v>43628</v>
      </c>
      <c r="AQ91" s="224">
        <f t="shared" si="131"/>
        <v>43629</v>
      </c>
      <c r="AR91" s="224">
        <f t="shared" si="131"/>
        <v>43630</v>
      </c>
      <c r="AS91" s="224">
        <f t="shared" si="131"/>
        <v>43631</v>
      </c>
      <c r="AT91" s="224">
        <f t="shared" si="131"/>
        <v>43632</v>
      </c>
      <c r="AU91" s="224">
        <f t="shared" si="131"/>
        <v>43633</v>
      </c>
      <c r="AV91" s="224">
        <f t="shared" si="131"/>
        <v>43634</v>
      </c>
      <c r="AW91" s="224">
        <f t="shared" si="131"/>
        <v>43635</v>
      </c>
      <c r="AX91" s="224">
        <f t="shared" si="131"/>
        <v>43636</v>
      </c>
      <c r="AY91" s="224">
        <f t="shared" si="131"/>
        <v>43637</v>
      </c>
      <c r="AZ91" s="224">
        <f t="shared" si="131"/>
        <v>43638</v>
      </c>
      <c r="BA91" s="224">
        <f t="shared" si="131"/>
        <v>43639</v>
      </c>
      <c r="BB91" s="225">
        <f>IFERROR(IF(IF(Z91=①工事概要!$E$12,①工事概要!$E$12,IF(WEEKDAY(Z91)=1,Z98,BB92))&gt;①工事概要!$E$12,①工事概要!$E$12,IF(Z91=①工事概要!$E$12,①工事概要!$E$12,IF(WEEKDAY(Z91)=1,Z98,BB92))),"")</f>
        <v>43639</v>
      </c>
      <c r="BE91" s="53"/>
      <c r="BF91" s="53"/>
      <c r="BG91" s="53" t="str">
        <f>IFERROR(VLOOKUP(B91,①工事概要!$C$11:$D$12,2,FALSE),"")</f>
        <v/>
      </c>
      <c r="BH91" s="53" t="str">
        <f>IFERROR(VLOOKUP(B91,①工事概要!$C$16:$D$21,2,FALSE),"")</f>
        <v/>
      </c>
      <c r="BI91" s="53" t="str">
        <f>IFERROR(VLOOKUP(B91,①工事概要!$C$22:$D$24,2,FALSE),"")</f>
        <v/>
      </c>
      <c r="BJ91" s="53" t="str">
        <f>IF(B91&gt;①工事概要!$C$26,"",IF(B91&gt;=①工事概要!$C$25,$BJ$13,""))</f>
        <v/>
      </c>
      <c r="BK91" s="53" t="str">
        <f>IF(B91&gt;①工事概要!$C$28,"",IF(B91&gt;=①工事概要!$C$27,$BK$13,""))</f>
        <v/>
      </c>
      <c r="BL91" s="53" t="str">
        <f>IF(B91&gt;①工事概要!$C$30,"",IF(B91&gt;=①工事概要!$C$29,$BL$13,""))</f>
        <v/>
      </c>
      <c r="BM91" s="53" t="str">
        <f>IF(B91&gt;①工事概要!$C$32,"",IF(B91&gt;=①工事概要!$C$31,$BM$13,""))</f>
        <v/>
      </c>
      <c r="BN91" s="53" t="str">
        <f>IF(B91&gt;①工事概要!$C$34,"",IF(B91&gt;=①工事概要!$C$33,$BN$13,""))</f>
        <v/>
      </c>
      <c r="BO91" s="53" t="str">
        <f>IF(B91&gt;①工事概要!$C$36,"",IF(B91&gt;=①工事概要!$C$35,$BO$13,""))</f>
        <v/>
      </c>
      <c r="BP91" s="53" t="str">
        <f>IF(B91&gt;①工事概要!$C$38,"",IF(B91&gt;=①工事概要!$C$37,$BP$13,""))</f>
        <v/>
      </c>
      <c r="BQ91" s="53" t="str">
        <f>IF(B91&gt;①工事概要!$C$40,"",IF(B91&gt;=①工事概要!$C$39,$BQ$13,""))</f>
        <v/>
      </c>
      <c r="BR91" s="53" t="str">
        <f>IF(B91&gt;①工事概要!$C$42,"",IF(B91&gt;=①工事概要!$C$41,$BR$13,""))</f>
        <v/>
      </c>
      <c r="BS91" s="53" t="str">
        <f>IF(B91&gt;①工事概要!$C$44,"",IF(B91&gt;=①工事概要!$C$43,$BS$13,""))</f>
        <v/>
      </c>
      <c r="BT91" s="53" t="str">
        <f>IF(B91&gt;①工事概要!$C$46,"",IF(B91&gt;=①工事概要!$C$45,$BT$13,""))</f>
        <v/>
      </c>
      <c r="BU91" s="53" t="str">
        <f>IF(B91&gt;①工事概要!$C$48,"",IF(B91&gt;=①工事概要!$C$47,$BU$13,""))</f>
        <v/>
      </c>
      <c r="BV91" s="53" t="str">
        <f>IF(B91&gt;①工事概要!$C$50,"",IF(B91&gt;=①工事概要!$C$49,$BV$13,""))</f>
        <v/>
      </c>
      <c r="BW91" s="53" t="str">
        <f>IF(B91&gt;①工事概要!$C$52,"",IF(B91&gt;=①工事概要!$C$51,$BW$13,""))</f>
        <v/>
      </c>
      <c r="BX91" s="53" t="str">
        <f>IF(B91&gt;①工事概要!$C$54,"",IF(B91&gt;=①工事概要!$C$53,$BX$13,""))</f>
        <v/>
      </c>
      <c r="BY91" s="53" t="str">
        <f>IF(B91&gt;①工事概要!$C$56,"",IF(B91&gt;=①工事概要!$C$55,$BY$13,""))</f>
        <v/>
      </c>
      <c r="BZ91" s="53" t="str">
        <f>IF(B91&gt;①工事概要!$C$58,"",IF(B91&gt;=①工事概要!$C$57,$BZ$13,""))</f>
        <v/>
      </c>
      <c r="CA91" s="53" t="str">
        <f>IF(B91&gt;①工事概要!$C$60,"",IF(B91&gt;=①工事概要!$C$59,$CA$13,""))</f>
        <v/>
      </c>
      <c r="CB91" s="53" t="str">
        <f>IF(B91&gt;①工事概要!$C$62,"",IF(B91&gt;=①工事概要!$C$61,$CB$13,""))</f>
        <v/>
      </c>
      <c r="CC91" s="53" t="str">
        <f>IF(B91&gt;①工事概要!$C$64,"",IF(B91&gt;=①工事概要!$C$63,$CC$13,""))</f>
        <v/>
      </c>
      <c r="CD91" s="53" t="str">
        <f>IF(B91&gt;①工事概要!$C$66,"",IF(B91&gt;=①工事概要!$C$65,$CD$13,""))</f>
        <v/>
      </c>
      <c r="CE91" s="50" t="str">
        <f t="shared" si="120"/>
        <v/>
      </c>
      <c r="CF91" s="50" t="str">
        <f t="shared" si="106"/>
        <v xml:space="preserve"> </v>
      </c>
    </row>
    <row r="92" spans="1:84" ht="39" customHeight="1" thickTop="1" thickBot="1" x14ac:dyDescent="0.2">
      <c r="A92" s="81" t="str">
        <f t="shared" si="92"/>
        <v>対象期間</v>
      </c>
      <c r="B92" s="180">
        <f>IFERROR(IF(B91=①工事概要!$E$12+IF(WEEKDAY(①工事概要!$E$12)=1,①工事概要!$E$12,(8-WEEKDAY(①工事概要!$E$12))),"-",IF(B91="-","-",B91+1)),"-")</f>
        <v>43633</v>
      </c>
      <c r="C92" s="89">
        <f t="shared" si="107"/>
        <v>2</v>
      </c>
      <c r="D92" s="199" t="str">
        <f t="shared" si="108"/>
        <v>〇</v>
      </c>
      <c r="E92" s="200" t="str">
        <f t="shared" si="109"/>
        <v xml:space="preserve"> </v>
      </c>
      <c r="F92" s="201" t="s">
        <v>60</v>
      </c>
      <c r="G92" s="202"/>
      <c r="H92" s="203"/>
      <c r="I92" s="204"/>
      <c r="J92" s="187" t="str">
        <f t="shared" si="110"/>
        <v/>
      </c>
      <c r="K92" s="190">
        <f t="shared" si="93"/>
        <v>78</v>
      </c>
      <c r="L92" s="190" t="str">
        <f t="shared" si="94"/>
        <v/>
      </c>
      <c r="M92" s="188" t="str">
        <f t="shared" si="111"/>
        <v/>
      </c>
      <c r="N92" s="87" t="str">
        <f t="shared" si="95"/>
        <v>週の始まり</v>
      </c>
      <c r="O92" s="108"/>
      <c r="P92" s="156" t="str">
        <f>IF(B92&lt;①工事概要!$E$11,"",IF(B92&gt;①工事概要!$E$12,"",IF(LEN(CE92)=0,"○","")))</f>
        <v>○</v>
      </c>
      <c r="Q92" s="162">
        <f t="shared" si="112"/>
        <v>0</v>
      </c>
      <c r="R92" s="93">
        <f t="shared" si="96"/>
        <v>78</v>
      </c>
      <c r="S92" s="156" t="str">
        <f t="shared" si="97"/>
        <v/>
      </c>
      <c r="T92" s="162">
        <f t="shared" si="98"/>
        <v>0</v>
      </c>
      <c r="U92" s="100">
        <f t="shared" si="113"/>
        <v>22</v>
      </c>
      <c r="V92" s="93">
        <f t="shared" si="99"/>
        <v>0</v>
      </c>
      <c r="W92" s="169">
        <f t="shared" si="114"/>
        <v>0</v>
      </c>
      <c r="X92" s="80" t="str">
        <f t="shared" si="115"/>
        <v/>
      </c>
      <c r="Y92" s="80" t="str">
        <f t="shared" si="116"/>
        <v/>
      </c>
      <c r="Z92" s="80">
        <f t="shared" si="100"/>
        <v>43633</v>
      </c>
      <c r="AA92" s="80" t="str">
        <f t="shared" si="101"/>
        <v/>
      </c>
      <c r="AB92" s="80" t="str">
        <f t="shared" si="102"/>
        <v>OK（振替済み）</v>
      </c>
      <c r="AC92" s="154">
        <f t="shared" si="103"/>
        <v>0</v>
      </c>
      <c r="AD92" s="154" t="str">
        <f t="shared" si="117"/>
        <v/>
      </c>
      <c r="AE92" s="106">
        <f t="shared" si="118"/>
        <v>12</v>
      </c>
      <c r="AF92" s="106">
        <f t="shared" si="104"/>
        <v>0</v>
      </c>
      <c r="AG92" s="216">
        <f>IFERROR(IF(AE92=1,①工事概要!$E$11,IF(AE92=2,①工事概要!$E$11,IF(WEEKDAY(Z92)=2,Z85,AG91))),"")</f>
        <v>43626</v>
      </c>
      <c r="AH92" s="221">
        <f t="shared" ref="AH92:BA92" si="132">IFERROR(IF(AG92+1&gt;$BB92,"",AG92+1),"")</f>
        <v>43627</v>
      </c>
      <c r="AI92" s="221">
        <f t="shared" si="132"/>
        <v>43628</v>
      </c>
      <c r="AJ92" s="221">
        <f t="shared" si="132"/>
        <v>43629</v>
      </c>
      <c r="AK92" s="221">
        <f t="shared" si="132"/>
        <v>43630</v>
      </c>
      <c r="AL92" s="221">
        <f t="shared" si="132"/>
        <v>43631</v>
      </c>
      <c r="AM92" s="221">
        <f t="shared" si="132"/>
        <v>43632</v>
      </c>
      <c r="AN92" s="221">
        <f t="shared" si="132"/>
        <v>43633</v>
      </c>
      <c r="AO92" s="221">
        <f t="shared" si="132"/>
        <v>43634</v>
      </c>
      <c r="AP92" s="221">
        <f t="shared" si="132"/>
        <v>43635</v>
      </c>
      <c r="AQ92" s="221">
        <f t="shared" si="132"/>
        <v>43636</v>
      </c>
      <c r="AR92" s="221">
        <f t="shared" si="132"/>
        <v>43637</v>
      </c>
      <c r="AS92" s="221">
        <f t="shared" si="132"/>
        <v>43638</v>
      </c>
      <c r="AT92" s="221">
        <f t="shared" si="132"/>
        <v>43639</v>
      </c>
      <c r="AU92" s="221">
        <f t="shared" si="132"/>
        <v>43640</v>
      </c>
      <c r="AV92" s="221">
        <f t="shared" si="132"/>
        <v>43641</v>
      </c>
      <c r="AW92" s="221">
        <f t="shared" si="132"/>
        <v>43642</v>
      </c>
      <c r="AX92" s="221">
        <f t="shared" si="132"/>
        <v>43643</v>
      </c>
      <c r="AY92" s="221">
        <f t="shared" si="132"/>
        <v>43644</v>
      </c>
      <c r="AZ92" s="221">
        <f t="shared" si="132"/>
        <v>43645</v>
      </c>
      <c r="BA92" s="221">
        <f t="shared" si="132"/>
        <v>43646</v>
      </c>
      <c r="BB92" s="217">
        <f>IFERROR(IF(IF(Z92=①工事概要!$E$12,①工事概要!$E$12,IF(WEEKDAY(Z92)=1,Z99,BB93))&gt;①工事概要!$E$12,①工事概要!$E$12,IF(Z92=①工事概要!$E$12,①工事概要!$E$12,IF(WEEKDAY(Z92)=1,Z99,BB93))),"")</f>
        <v>43646</v>
      </c>
      <c r="BE92" s="53"/>
      <c r="BF92" s="53"/>
      <c r="BG92" s="53" t="str">
        <f>IFERROR(VLOOKUP(B92,①工事概要!$C$11:$D$12,2,FALSE),"")</f>
        <v/>
      </c>
      <c r="BH92" s="53" t="str">
        <f>IFERROR(VLOOKUP(B92,①工事概要!$C$16:$D$21,2,FALSE),"")</f>
        <v/>
      </c>
      <c r="BI92" s="53" t="str">
        <f>IFERROR(VLOOKUP(B92,①工事概要!$C$22:$D$24,2,FALSE),"")</f>
        <v/>
      </c>
      <c r="BJ92" s="53" t="str">
        <f>IF(B92&gt;①工事概要!$C$26,"",IF(B92&gt;=①工事概要!$C$25,$BJ$13,""))</f>
        <v/>
      </c>
      <c r="BK92" s="53" t="str">
        <f>IF(B92&gt;①工事概要!$C$28,"",IF(B92&gt;=①工事概要!$C$27,$BK$13,""))</f>
        <v/>
      </c>
      <c r="BL92" s="53" t="str">
        <f>IF(B92&gt;①工事概要!$C$30,"",IF(B92&gt;=①工事概要!$C$29,$BL$13,""))</f>
        <v/>
      </c>
      <c r="BM92" s="53" t="str">
        <f>IF(B92&gt;①工事概要!$C$32,"",IF(B92&gt;=①工事概要!$C$31,$BM$13,""))</f>
        <v/>
      </c>
      <c r="BN92" s="53" t="str">
        <f>IF(B92&gt;①工事概要!$C$34,"",IF(B92&gt;=①工事概要!$C$33,$BN$13,""))</f>
        <v/>
      </c>
      <c r="BO92" s="53" t="str">
        <f>IF(B92&gt;①工事概要!$C$36,"",IF(B92&gt;=①工事概要!$C$35,$BO$13,""))</f>
        <v/>
      </c>
      <c r="BP92" s="53" t="str">
        <f>IF(B92&gt;①工事概要!$C$38,"",IF(B92&gt;=①工事概要!$C$37,$BP$13,""))</f>
        <v/>
      </c>
      <c r="BQ92" s="53" t="str">
        <f>IF(B92&gt;①工事概要!$C$40,"",IF(B92&gt;=①工事概要!$C$39,$BQ$13,""))</f>
        <v/>
      </c>
      <c r="BR92" s="53" t="str">
        <f>IF(B92&gt;①工事概要!$C$42,"",IF(B92&gt;=①工事概要!$C$41,$BR$13,""))</f>
        <v/>
      </c>
      <c r="BS92" s="53" t="str">
        <f>IF(B92&gt;①工事概要!$C$44,"",IF(B92&gt;=①工事概要!$C$43,$BS$13,""))</f>
        <v/>
      </c>
      <c r="BT92" s="53" t="str">
        <f>IF(B92&gt;①工事概要!$C$46,"",IF(B92&gt;=①工事概要!$C$45,$BT$13,""))</f>
        <v/>
      </c>
      <c r="BU92" s="53" t="str">
        <f>IF(B92&gt;①工事概要!$C$48,"",IF(B92&gt;=①工事概要!$C$47,$BU$13,""))</f>
        <v/>
      </c>
      <c r="BV92" s="53" t="str">
        <f>IF(B92&gt;①工事概要!$C$50,"",IF(B92&gt;=①工事概要!$C$49,$BV$13,""))</f>
        <v/>
      </c>
      <c r="BW92" s="53" t="str">
        <f>IF(B92&gt;①工事概要!$C$52,"",IF(B92&gt;=①工事概要!$C$51,$BW$13,""))</f>
        <v/>
      </c>
      <c r="BX92" s="53" t="str">
        <f>IF(B92&gt;①工事概要!$C$54,"",IF(B92&gt;=①工事概要!$C$53,$BX$13,""))</f>
        <v/>
      </c>
      <c r="BY92" s="53" t="str">
        <f>IF(B92&gt;①工事概要!$C$56,"",IF(B92&gt;=①工事概要!$C$55,$BY$13,""))</f>
        <v/>
      </c>
      <c r="BZ92" s="53" t="str">
        <f>IF(B92&gt;①工事概要!$C$58,"",IF(B92&gt;=①工事概要!$C$57,$BZ$13,""))</f>
        <v/>
      </c>
      <c r="CA92" s="53" t="str">
        <f>IF(B92&gt;①工事概要!$C$60,"",IF(B92&gt;=①工事概要!$C$59,$CA$13,""))</f>
        <v/>
      </c>
      <c r="CB92" s="53" t="str">
        <f>IF(B92&gt;①工事概要!$C$62,"",IF(B92&gt;=①工事概要!$C$61,$CB$13,""))</f>
        <v/>
      </c>
      <c r="CC92" s="53" t="str">
        <f>IF(B92&gt;①工事概要!$C$64,"",IF(B92&gt;=①工事概要!$C$63,$CC$13,""))</f>
        <v/>
      </c>
      <c r="CD92" s="53" t="str">
        <f>IF(B92&gt;①工事概要!$C$66,"",IF(B92&gt;=①工事概要!$C$65,$CD$13,""))</f>
        <v/>
      </c>
      <c r="CE92" s="50" t="str">
        <f t="shared" si="120"/>
        <v/>
      </c>
      <c r="CF92" s="50" t="str">
        <f t="shared" si="106"/>
        <v xml:space="preserve"> </v>
      </c>
    </row>
    <row r="93" spans="1:84" ht="39" customHeight="1" thickTop="1" thickBot="1" x14ac:dyDescent="0.2">
      <c r="A93" s="81" t="str">
        <f t="shared" si="92"/>
        <v>対象期間</v>
      </c>
      <c r="B93" s="180">
        <f>IFERROR(IF(B92=①工事概要!$E$12+IF(WEEKDAY(①工事概要!$E$12)=1,①工事概要!$E$12,(8-WEEKDAY(①工事概要!$E$12))),"-",IF(B92="-","-",B92+1)),"-")</f>
        <v>43634</v>
      </c>
      <c r="C93" s="89">
        <f t="shared" si="107"/>
        <v>3</v>
      </c>
      <c r="D93" s="199" t="str">
        <f t="shared" si="108"/>
        <v>〇</v>
      </c>
      <c r="E93" s="200" t="str">
        <f t="shared" si="109"/>
        <v xml:space="preserve"> </v>
      </c>
      <c r="F93" s="201" t="s">
        <v>60</v>
      </c>
      <c r="G93" s="202"/>
      <c r="H93" s="203"/>
      <c r="I93" s="204"/>
      <c r="J93" s="187" t="str">
        <f t="shared" si="110"/>
        <v/>
      </c>
      <c r="K93" s="190">
        <f t="shared" si="93"/>
        <v>79</v>
      </c>
      <c r="L93" s="190" t="str">
        <f t="shared" si="94"/>
        <v/>
      </c>
      <c r="M93" s="188" t="str">
        <f t="shared" si="111"/>
        <v/>
      </c>
      <c r="N93" s="87" t="str">
        <f t="shared" si="95"/>
        <v>↓</v>
      </c>
      <c r="O93" s="108"/>
      <c r="P93" s="156" t="str">
        <f>IF(B93&lt;①工事概要!$E$11,"",IF(B93&gt;①工事概要!$E$12,"",IF(LEN(CE93)=0,"○","")))</f>
        <v>○</v>
      </c>
      <c r="Q93" s="162">
        <f t="shared" si="112"/>
        <v>0</v>
      </c>
      <c r="R93" s="93">
        <f t="shared" si="96"/>
        <v>79</v>
      </c>
      <c r="S93" s="156" t="str">
        <f t="shared" si="97"/>
        <v/>
      </c>
      <c r="T93" s="162">
        <f t="shared" si="98"/>
        <v>0</v>
      </c>
      <c r="U93" s="100">
        <f t="shared" si="113"/>
        <v>22</v>
      </c>
      <c r="V93" s="93">
        <f t="shared" si="99"/>
        <v>0</v>
      </c>
      <c r="W93" s="169">
        <f t="shared" si="114"/>
        <v>0</v>
      </c>
      <c r="X93" s="80" t="str">
        <f t="shared" si="115"/>
        <v/>
      </c>
      <c r="Y93" s="80" t="str">
        <f t="shared" si="116"/>
        <v/>
      </c>
      <c r="Z93" s="80">
        <f t="shared" si="100"/>
        <v>43634</v>
      </c>
      <c r="AA93" s="80" t="str">
        <f t="shared" si="101"/>
        <v/>
      </c>
      <c r="AB93" s="80" t="str">
        <f t="shared" si="102"/>
        <v>OK（振替済み）</v>
      </c>
      <c r="AC93" s="154">
        <f t="shared" si="103"/>
        <v>0</v>
      </c>
      <c r="AD93" s="154" t="str">
        <f t="shared" si="117"/>
        <v/>
      </c>
      <c r="AE93" s="106">
        <f t="shared" si="118"/>
        <v>12</v>
      </c>
      <c r="AF93" s="106">
        <f t="shared" si="104"/>
        <v>0</v>
      </c>
      <c r="AG93" s="218">
        <f>IFERROR(IF(AE93=1,①工事概要!$E$11,IF(AE93=2,①工事概要!$E$11,IF(WEEKDAY(Z93)=2,Z86,AG92))),"")</f>
        <v>43626</v>
      </c>
      <c r="AH93" s="222">
        <f t="shared" ref="AH93:BA93" si="133">IFERROR(IF(AG93+1&gt;$BB93,"",AG93+1),"")</f>
        <v>43627</v>
      </c>
      <c r="AI93" s="222">
        <f t="shared" si="133"/>
        <v>43628</v>
      </c>
      <c r="AJ93" s="222">
        <f t="shared" si="133"/>
        <v>43629</v>
      </c>
      <c r="AK93" s="222">
        <f t="shared" si="133"/>
        <v>43630</v>
      </c>
      <c r="AL93" s="222">
        <f t="shared" si="133"/>
        <v>43631</v>
      </c>
      <c r="AM93" s="222">
        <f t="shared" si="133"/>
        <v>43632</v>
      </c>
      <c r="AN93" s="222">
        <f t="shared" si="133"/>
        <v>43633</v>
      </c>
      <c r="AO93" s="222">
        <f t="shared" si="133"/>
        <v>43634</v>
      </c>
      <c r="AP93" s="222">
        <f t="shared" si="133"/>
        <v>43635</v>
      </c>
      <c r="AQ93" s="222">
        <f t="shared" si="133"/>
        <v>43636</v>
      </c>
      <c r="AR93" s="222">
        <f t="shared" si="133"/>
        <v>43637</v>
      </c>
      <c r="AS93" s="222">
        <f t="shared" si="133"/>
        <v>43638</v>
      </c>
      <c r="AT93" s="222">
        <f t="shared" si="133"/>
        <v>43639</v>
      </c>
      <c r="AU93" s="222">
        <f t="shared" si="133"/>
        <v>43640</v>
      </c>
      <c r="AV93" s="222">
        <f t="shared" si="133"/>
        <v>43641</v>
      </c>
      <c r="AW93" s="222">
        <f t="shared" si="133"/>
        <v>43642</v>
      </c>
      <c r="AX93" s="222">
        <f t="shared" si="133"/>
        <v>43643</v>
      </c>
      <c r="AY93" s="222">
        <f t="shared" si="133"/>
        <v>43644</v>
      </c>
      <c r="AZ93" s="222">
        <f t="shared" si="133"/>
        <v>43645</v>
      </c>
      <c r="BA93" s="222">
        <f t="shared" si="133"/>
        <v>43646</v>
      </c>
      <c r="BB93" s="219">
        <f>IFERROR(IF(IF(Z93=①工事概要!$E$12,①工事概要!$E$12,IF(WEEKDAY(Z93)=1,Z100,BB94))&gt;①工事概要!$E$12,①工事概要!$E$12,IF(Z93=①工事概要!$E$12,①工事概要!$E$12,IF(WEEKDAY(Z93)=1,Z100,BB94))),"")</f>
        <v>43646</v>
      </c>
      <c r="BE93" s="53"/>
      <c r="BF93" s="53"/>
      <c r="BG93" s="53" t="str">
        <f>IFERROR(VLOOKUP(B93,①工事概要!$C$11:$D$12,2,FALSE),"")</f>
        <v/>
      </c>
      <c r="BH93" s="53" t="str">
        <f>IFERROR(VLOOKUP(B93,①工事概要!$C$16:$D$21,2,FALSE),"")</f>
        <v/>
      </c>
      <c r="BI93" s="53" t="str">
        <f>IFERROR(VLOOKUP(B93,①工事概要!$C$22:$D$24,2,FALSE),"")</f>
        <v/>
      </c>
      <c r="BJ93" s="53" t="str">
        <f>IF(B93&gt;①工事概要!$C$26,"",IF(B93&gt;=①工事概要!$C$25,$BJ$13,""))</f>
        <v/>
      </c>
      <c r="BK93" s="53" t="str">
        <f>IF(B93&gt;①工事概要!$C$28,"",IF(B93&gt;=①工事概要!$C$27,$BK$13,""))</f>
        <v/>
      </c>
      <c r="BL93" s="53" t="str">
        <f>IF(B93&gt;①工事概要!$C$30,"",IF(B93&gt;=①工事概要!$C$29,$BL$13,""))</f>
        <v/>
      </c>
      <c r="BM93" s="53" t="str">
        <f>IF(B93&gt;①工事概要!$C$32,"",IF(B93&gt;=①工事概要!$C$31,$BM$13,""))</f>
        <v/>
      </c>
      <c r="BN93" s="53" t="str">
        <f>IF(B93&gt;①工事概要!$C$34,"",IF(B93&gt;=①工事概要!$C$33,$BN$13,""))</f>
        <v/>
      </c>
      <c r="BO93" s="53" t="str">
        <f>IF(B93&gt;①工事概要!$C$36,"",IF(B93&gt;=①工事概要!$C$35,$BO$13,""))</f>
        <v/>
      </c>
      <c r="BP93" s="53" t="str">
        <f>IF(B93&gt;①工事概要!$C$38,"",IF(B93&gt;=①工事概要!$C$37,$BP$13,""))</f>
        <v/>
      </c>
      <c r="BQ93" s="53" t="str">
        <f>IF(B93&gt;①工事概要!$C$40,"",IF(B93&gt;=①工事概要!$C$39,$BQ$13,""))</f>
        <v/>
      </c>
      <c r="BR93" s="53" t="str">
        <f>IF(B93&gt;①工事概要!$C$42,"",IF(B93&gt;=①工事概要!$C$41,$BR$13,""))</f>
        <v/>
      </c>
      <c r="BS93" s="53" t="str">
        <f>IF(B93&gt;①工事概要!$C$44,"",IF(B93&gt;=①工事概要!$C$43,$BS$13,""))</f>
        <v/>
      </c>
      <c r="BT93" s="53" t="str">
        <f>IF(B93&gt;①工事概要!$C$46,"",IF(B93&gt;=①工事概要!$C$45,$BT$13,""))</f>
        <v/>
      </c>
      <c r="BU93" s="53" t="str">
        <f>IF(B93&gt;①工事概要!$C$48,"",IF(B93&gt;=①工事概要!$C$47,$BU$13,""))</f>
        <v/>
      </c>
      <c r="BV93" s="53" t="str">
        <f>IF(B93&gt;①工事概要!$C$50,"",IF(B93&gt;=①工事概要!$C$49,$BV$13,""))</f>
        <v/>
      </c>
      <c r="BW93" s="53" t="str">
        <f>IF(B93&gt;①工事概要!$C$52,"",IF(B93&gt;=①工事概要!$C$51,$BW$13,""))</f>
        <v/>
      </c>
      <c r="BX93" s="53" t="str">
        <f>IF(B93&gt;①工事概要!$C$54,"",IF(B93&gt;=①工事概要!$C$53,$BX$13,""))</f>
        <v/>
      </c>
      <c r="BY93" s="53" t="str">
        <f>IF(B93&gt;①工事概要!$C$56,"",IF(B93&gt;=①工事概要!$C$55,$BY$13,""))</f>
        <v/>
      </c>
      <c r="BZ93" s="53" t="str">
        <f>IF(B93&gt;①工事概要!$C$58,"",IF(B93&gt;=①工事概要!$C$57,$BZ$13,""))</f>
        <v/>
      </c>
      <c r="CA93" s="53" t="str">
        <f>IF(B93&gt;①工事概要!$C$60,"",IF(B93&gt;=①工事概要!$C$59,$CA$13,""))</f>
        <v/>
      </c>
      <c r="CB93" s="53" t="str">
        <f>IF(B93&gt;①工事概要!$C$62,"",IF(B93&gt;=①工事概要!$C$61,$CB$13,""))</f>
        <v/>
      </c>
      <c r="CC93" s="53" t="str">
        <f>IF(B93&gt;①工事概要!$C$64,"",IF(B93&gt;=①工事概要!$C$63,$CC$13,""))</f>
        <v/>
      </c>
      <c r="CD93" s="53" t="str">
        <f>IF(B93&gt;①工事概要!$C$66,"",IF(B93&gt;=①工事概要!$C$65,$CD$13,""))</f>
        <v/>
      </c>
      <c r="CE93" s="50" t="str">
        <f t="shared" si="120"/>
        <v/>
      </c>
      <c r="CF93" s="50" t="str">
        <f t="shared" si="106"/>
        <v xml:space="preserve"> </v>
      </c>
    </row>
    <row r="94" spans="1:84" ht="39" customHeight="1" thickTop="1" thickBot="1" x14ac:dyDescent="0.2">
      <c r="A94" s="81" t="str">
        <f t="shared" si="92"/>
        <v>対象期間</v>
      </c>
      <c r="B94" s="180">
        <f>IFERROR(IF(B93=①工事概要!$E$12+IF(WEEKDAY(①工事概要!$E$12)=1,①工事概要!$E$12,(8-WEEKDAY(①工事概要!$E$12))),"-",IF(B93="-","-",B93+1)),"-")</f>
        <v>43635</v>
      </c>
      <c r="C94" s="89">
        <f t="shared" si="107"/>
        <v>4</v>
      </c>
      <c r="D94" s="199" t="str">
        <f t="shared" si="108"/>
        <v>〇</v>
      </c>
      <c r="E94" s="200" t="str">
        <f t="shared" si="109"/>
        <v xml:space="preserve"> </v>
      </c>
      <c r="F94" s="201" t="s">
        <v>60</v>
      </c>
      <c r="G94" s="202"/>
      <c r="H94" s="203"/>
      <c r="I94" s="204"/>
      <c r="J94" s="187" t="str">
        <f t="shared" si="110"/>
        <v/>
      </c>
      <c r="K94" s="190">
        <f t="shared" si="93"/>
        <v>80</v>
      </c>
      <c r="L94" s="190" t="str">
        <f t="shared" si="94"/>
        <v/>
      </c>
      <c r="M94" s="188" t="str">
        <f t="shared" si="111"/>
        <v/>
      </c>
      <c r="N94" s="87" t="str">
        <f t="shared" si="95"/>
        <v>↓</v>
      </c>
      <c r="O94" s="108"/>
      <c r="P94" s="156" t="str">
        <f>IF(B94&lt;①工事概要!$E$11,"",IF(B94&gt;①工事概要!$E$12,"",IF(LEN(CE94)=0,"○","")))</f>
        <v>○</v>
      </c>
      <c r="Q94" s="162">
        <f t="shared" si="112"/>
        <v>0</v>
      </c>
      <c r="R94" s="93">
        <f t="shared" si="96"/>
        <v>80</v>
      </c>
      <c r="S94" s="156" t="str">
        <f t="shared" si="97"/>
        <v/>
      </c>
      <c r="T94" s="162">
        <f t="shared" si="98"/>
        <v>0</v>
      </c>
      <c r="U94" s="100">
        <f t="shared" si="113"/>
        <v>22</v>
      </c>
      <c r="V94" s="93">
        <f t="shared" si="99"/>
        <v>0</v>
      </c>
      <c r="W94" s="169">
        <f t="shared" si="114"/>
        <v>0</v>
      </c>
      <c r="X94" s="80" t="str">
        <f t="shared" si="115"/>
        <v/>
      </c>
      <c r="Y94" s="80" t="str">
        <f t="shared" si="116"/>
        <v/>
      </c>
      <c r="Z94" s="80">
        <f t="shared" si="100"/>
        <v>43635</v>
      </c>
      <c r="AA94" s="80" t="str">
        <f t="shared" si="101"/>
        <v/>
      </c>
      <c r="AB94" s="80" t="str">
        <f t="shared" si="102"/>
        <v>OK（振替済み）</v>
      </c>
      <c r="AC94" s="154">
        <f t="shared" si="103"/>
        <v>0</v>
      </c>
      <c r="AD94" s="154" t="str">
        <f t="shared" si="117"/>
        <v/>
      </c>
      <c r="AE94" s="106">
        <f t="shared" si="118"/>
        <v>12</v>
      </c>
      <c r="AF94" s="106">
        <f t="shared" si="104"/>
        <v>0</v>
      </c>
      <c r="AG94" s="218">
        <f>IFERROR(IF(AE94=1,①工事概要!$E$11,IF(AE94=2,①工事概要!$E$11,IF(WEEKDAY(Z94)=2,Z87,AG93))),"")</f>
        <v>43626</v>
      </c>
      <c r="AH94" s="222">
        <f t="shared" ref="AH94:BA94" si="134">IFERROR(IF(AG94+1&gt;$BB94,"",AG94+1),"")</f>
        <v>43627</v>
      </c>
      <c r="AI94" s="222">
        <f t="shared" si="134"/>
        <v>43628</v>
      </c>
      <c r="AJ94" s="222">
        <f t="shared" si="134"/>
        <v>43629</v>
      </c>
      <c r="AK94" s="222">
        <f t="shared" si="134"/>
        <v>43630</v>
      </c>
      <c r="AL94" s="222">
        <f t="shared" si="134"/>
        <v>43631</v>
      </c>
      <c r="AM94" s="222">
        <f t="shared" si="134"/>
        <v>43632</v>
      </c>
      <c r="AN94" s="222">
        <f t="shared" si="134"/>
        <v>43633</v>
      </c>
      <c r="AO94" s="222">
        <f t="shared" si="134"/>
        <v>43634</v>
      </c>
      <c r="AP94" s="222">
        <f t="shared" si="134"/>
        <v>43635</v>
      </c>
      <c r="AQ94" s="222">
        <f t="shared" si="134"/>
        <v>43636</v>
      </c>
      <c r="AR94" s="222">
        <f t="shared" si="134"/>
        <v>43637</v>
      </c>
      <c r="AS94" s="222">
        <f t="shared" si="134"/>
        <v>43638</v>
      </c>
      <c r="AT94" s="222">
        <f t="shared" si="134"/>
        <v>43639</v>
      </c>
      <c r="AU94" s="222">
        <f t="shared" si="134"/>
        <v>43640</v>
      </c>
      <c r="AV94" s="222">
        <f t="shared" si="134"/>
        <v>43641</v>
      </c>
      <c r="AW94" s="222">
        <f t="shared" si="134"/>
        <v>43642</v>
      </c>
      <c r="AX94" s="222">
        <f t="shared" si="134"/>
        <v>43643</v>
      </c>
      <c r="AY94" s="222">
        <f t="shared" si="134"/>
        <v>43644</v>
      </c>
      <c r="AZ94" s="222">
        <f t="shared" si="134"/>
        <v>43645</v>
      </c>
      <c r="BA94" s="222">
        <f t="shared" si="134"/>
        <v>43646</v>
      </c>
      <c r="BB94" s="219">
        <f>IFERROR(IF(IF(Z94=①工事概要!$E$12,①工事概要!$E$12,IF(WEEKDAY(Z94)=1,Z101,BB95))&gt;①工事概要!$E$12,①工事概要!$E$12,IF(Z94=①工事概要!$E$12,①工事概要!$E$12,IF(WEEKDAY(Z94)=1,Z101,BB95))),"")</f>
        <v>43646</v>
      </c>
      <c r="BE94" s="53"/>
      <c r="BF94" s="53"/>
      <c r="BG94" s="53" t="str">
        <f>IFERROR(VLOOKUP(B94,①工事概要!$C$11:$D$12,2,FALSE),"")</f>
        <v/>
      </c>
      <c r="BH94" s="53" t="str">
        <f>IFERROR(VLOOKUP(B94,①工事概要!$C$16:$D$21,2,FALSE),"")</f>
        <v/>
      </c>
      <c r="BI94" s="53" t="str">
        <f>IFERROR(VLOOKUP(B94,①工事概要!$C$22:$D$24,2,FALSE),"")</f>
        <v/>
      </c>
      <c r="BJ94" s="53" t="str">
        <f>IF(B94&gt;①工事概要!$C$26,"",IF(B94&gt;=①工事概要!$C$25,$BJ$13,""))</f>
        <v/>
      </c>
      <c r="BK94" s="53" t="str">
        <f>IF(B94&gt;①工事概要!$C$28,"",IF(B94&gt;=①工事概要!$C$27,$BK$13,""))</f>
        <v/>
      </c>
      <c r="BL94" s="53" t="str">
        <f>IF(B94&gt;①工事概要!$C$30,"",IF(B94&gt;=①工事概要!$C$29,$BL$13,""))</f>
        <v/>
      </c>
      <c r="BM94" s="53" t="str">
        <f>IF(B94&gt;①工事概要!$C$32,"",IF(B94&gt;=①工事概要!$C$31,$BM$13,""))</f>
        <v/>
      </c>
      <c r="BN94" s="53" t="str">
        <f>IF(B94&gt;①工事概要!$C$34,"",IF(B94&gt;=①工事概要!$C$33,$BN$13,""))</f>
        <v/>
      </c>
      <c r="BO94" s="53" t="str">
        <f>IF(B94&gt;①工事概要!$C$36,"",IF(B94&gt;=①工事概要!$C$35,$BO$13,""))</f>
        <v/>
      </c>
      <c r="BP94" s="53" t="str">
        <f>IF(B94&gt;①工事概要!$C$38,"",IF(B94&gt;=①工事概要!$C$37,$BP$13,""))</f>
        <v/>
      </c>
      <c r="BQ94" s="53" t="str">
        <f>IF(B94&gt;①工事概要!$C$40,"",IF(B94&gt;=①工事概要!$C$39,$BQ$13,""))</f>
        <v/>
      </c>
      <c r="BR94" s="53" t="str">
        <f>IF(B94&gt;①工事概要!$C$42,"",IF(B94&gt;=①工事概要!$C$41,$BR$13,""))</f>
        <v/>
      </c>
      <c r="BS94" s="53" t="str">
        <f>IF(B94&gt;①工事概要!$C$44,"",IF(B94&gt;=①工事概要!$C$43,$BS$13,""))</f>
        <v/>
      </c>
      <c r="BT94" s="53" t="str">
        <f>IF(B94&gt;①工事概要!$C$46,"",IF(B94&gt;=①工事概要!$C$45,$BT$13,""))</f>
        <v/>
      </c>
      <c r="BU94" s="53" t="str">
        <f>IF(B94&gt;①工事概要!$C$48,"",IF(B94&gt;=①工事概要!$C$47,$BU$13,""))</f>
        <v/>
      </c>
      <c r="BV94" s="53" t="str">
        <f>IF(B94&gt;①工事概要!$C$50,"",IF(B94&gt;=①工事概要!$C$49,$BV$13,""))</f>
        <v/>
      </c>
      <c r="BW94" s="53" t="str">
        <f>IF(B94&gt;①工事概要!$C$52,"",IF(B94&gt;=①工事概要!$C$51,$BW$13,""))</f>
        <v/>
      </c>
      <c r="BX94" s="53" t="str">
        <f>IF(B94&gt;①工事概要!$C$54,"",IF(B94&gt;=①工事概要!$C$53,$BX$13,""))</f>
        <v/>
      </c>
      <c r="BY94" s="53" t="str">
        <f>IF(B94&gt;①工事概要!$C$56,"",IF(B94&gt;=①工事概要!$C$55,$BY$13,""))</f>
        <v/>
      </c>
      <c r="BZ94" s="53" t="str">
        <f>IF(B94&gt;①工事概要!$C$58,"",IF(B94&gt;=①工事概要!$C$57,$BZ$13,""))</f>
        <v/>
      </c>
      <c r="CA94" s="53" t="str">
        <f>IF(B94&gt;①工事概要!$C$60,"",IF(B94&gt;=①工事概要!$C$59,$CA$13,""))</f>
        <v/>
      </c>
      <c r="CB94" s="53" t="str">
        <f>IF(B94&gt;①工事概要!$C$62,"",IF(B94&gt;=①工事概要!$C$61,$CB$13,""))</f>
        <v/>
      </c>
      <c r="CC94" s="53" t="str">
        <f>IF(B94&gt;①工事概要!$C$64,"",IF(B94&gt;=①工事概要!$C$63,$CC$13,""))</f>
        <v/>
      </c>
      <c r="CD94" s="53" t="str">
        <f>IF(B94&gt;①工事概要!$C$66,"",IF(B94&gt;=①工事概要!$C$65,$CD$13,""))</f>
        <v/>
      </c>
      <c r="CE94" s="50" t="str">
        <f t="shared" si="120"/>
        <v/>
      </c>
      <c r="CF94" s="50" t="str">
        <f t="shared" si="106"/>
        <v xml:space="preserve"> </v>
      </c>
    </row>
    <row r="95" spans="1:84" ht="39" customHeight="1" thickTop="1" thickBot="1" x14ac:dyDescent="0.2">
      <c r="A95" s="81" t="str">
        <f t="shared" si="92"/>
        <v>対象期間</v>
      </c>
      <c r="B95" s="180">
        <f>IFERROR(IF(B94=①工事概要!$E$12+IF(WEEKDAY(①工事概要!$E$12)=1,①工事概要!$E$12,(8-WEEKDAY(①工事概要!$E$12))),"-",IF(B94="-","-",B94+1)),"-")</f>
        <v>43636</v>
      </c>
      <c r="C95" s="89">
        <f t="shared" si="107"/>
        <v>5</v>
      </c>
      <c r="D95" s="199" t="str">
        <f t="shared" si="108"/>
        <v>〇</v>
      </c>
      <c r="E95" s="200" t="str">
        <f t="shared" si="109"/>
        <v xml:space="preserve"> </v>
      </c>
      <c r="F95" s="201" t="s">
        <v>60</v>
      </c>
      <c r="G95" s="202"/>
      <c r="H95" s="203"/>
      <c r="I95" s="204"/>
      <c r="J95" s="187" t="str">
        <f t="shared" si="110"/>
        <v/>
      </c>
      <c r="K95" s="190">
        <f t="shared" si="93"/>
        <v>81</v>
      </c>
      <c r="L95" s="190" t="str">
        <f t="shared" si="94"/>
        <v/>
      </c>
      <c r="M95" s="188" t="str">
        <f t="shared" si="111"/>
        <v/>
      </c>
      <c r="N95" s="87" t="str">
        <f t="shared" si="95"/>
        <v>↓</v>
      </c>
      <c r="O95" s="108"/>
      <c r="P95" s="156" t="str">
        <f>IF(B95&lt;①工事概要!$E$11,"",IF(B95&gt;①工事概要!$E$12,"",IF(LEN(CE95)=0,"○","")))</f>
        <v>○</v>
      </c>
      <c r="Q95" s="162">
        <f t="shared" si="112"/>
        <v>0</v>
      </c>
      <c r="R95" s="93">
        <f t="shared" si="96"/>
        <v>81</v>
      </c>
      <c r="S95" s="156" t="str">
        <f t="shared" si="97"/>
        <v/>
      </c>
      <c r="T95" s="162">
        <f t="shared" si="98"/>
        <v>0</v>
      </c>
      <c r="U95" s="100">
        <f t="shared" si="113"/>
        <v>22</v>
      </c>
      <c r="V95" s="93">
        <f t="shared" si="99"/>
        <v>0</v>
      </c>
      <c r="W95" s="169">
        <f t="shared" si="114"/>
        <v>0</v>
      </c>
      <c r="X95" s="80" t="str">
        <f t="shared" si="115"/>
        <v/>
      </c>
      <c r="Y95" s="80" t="str">
        <f t="shared" si="116"/>
        <v/>
      </c>
      <c r="Z95" s="80">
        <f t="shared" si="100"/>
        <v>43636</v>
      </c>
      <c r="AA95" s="80" t="str">
        <f t="shared" si="101"/>
        <v/>
      </c>
      <c r="AB95" s="80" t="str">
        <f t="shared" si="102"/>
        <v>OK（振替済み）</v>
      </c>
      <c r="AC95" s="154">
        <f t="shared" si="103"/>
        <v>0</v>
      </c>
      <c r="AD95" s="154" t="str">
        <f t="shared" si="117"/>
        <v/>
      </c>
      <c r="AE95" s="106">
        <f t="shared" si="118"/>
        <v>12</v>
      </c>
      <c r="AF95" s="106">
        <f t="shared" si="104"/>
        <v>0</v>
      </c>
      <c r="AG95" s="218">
        <f>IFERROR(IF(AE95=1,①工事概要!$E$11,IF(AE95=2,①工事概要!$E$11,IF(WEEKDAY(Z95)=2,Z88,AG94))),"")</f>
        <v>43626</v>
      </c>
      <c r="AH95" s="222">
        <f t="shared" ref="AH95:BA95" si="135">IFERROR(IF(AG95+1&gt;$BB95,"",AG95+1),"")</f>
        <v>43627</v>
      </c>
      <c r="AI95" s="222">
        <f t="shared" si="135"/>
        <v>43628</v>
      </c>
      <c r="AJ95" s="222">
        <f t="shared" si="135"/>
        <v>43629</v>
      </c>
      <c r="AK95" s="222">
        <f t="shared" si="135"/>
        <v>43630</v>
      </c>
      <c r="AL95" s="222">
        <f t="shared" si="135"/>
        <v>43631</v>
      </c>
      <c r="AM95" s="222">
        <f t="shared" si="135"/>
        <v>43632</v>
      </c>
      <c r="AN95" s="222">
        <f t="shared" si="135"/>
        <v>43633</v>
      </c>
      <c r="AO95" s="222">
        <f t="shared" si="135"/>
        <v>43634</v>
      </c>
      <c r="AP95" s="222">
        <f t="shared" si="135"/>
        <v>43635</v>
      </c>
      <c r="AQ95" s="222">
        <f t="shared" si="135"/>
        <v>43636</v>
      </c>
      <c r="AR95" s="222">
        <f t="shared" si="135"/>
        <v>43637</v>
      </c>
      <c r="AS95" s="222">
        <f t="shared" si="135"/>
        <v>43638</v>
      </c>
      <c r="AT95" s="222">
        <f t="shared" si="135"/>
        <v>43639</v>
      </c>
      <c r="AU95" s="222">
        <f t="shared" si="135"/>
        <v>43640</v>
      </c>
      <c r="AV95" s="222">
        <f t="shared" si="135"/>
        <v>43641</v>
      </c>
      <c r="AW95" s="222">
        <f t="shared" si="135"/>
        <v>43642</v>
      </c>
      <c r="AX95" s="222">
        <f t="shared" si="135"/>
        <v>43643</v>
      </c>
      <c r="AY95" s="222">
        <f t="shared" si="135"/>
        <v>43644</v>
      </c>
      <c r="AZ95" s="222">
        <f t="shared" si="135"/>
        <v>43645</v>
      </c>
      <c r="BA95" s="222">
        <f t="shared" si="135"/>
        <v>43646</v>
      </c>
      <c r="BB95" s="219">
        <f>IFERROR(IF(IF(Z95=①工事概要!$E$12,①工事概要!$E$12,IF(WEEKDAY(Z95)=1,Z102,BB96))&gt;①工事概要!$E$12,①工事概要!$E$12,IF(Z95=①工事概要!$E$12,①工事概要!$E$12,IF(WEEKDAY(Z95)=1,Z102,BB96))),"")</f>
        <v>43646</v>
      </c>
      <c r="BE95" s="53"/>
      <c r="BF95" s="53"/>
      <c r="BG95" s="53" t="str">
        <f>IFERROR(VLOOKUP(B95,①工事概要!$C$11:$D$12,2,FALSE),"")</f>
        <v/>
      </c>
      <c r="BH95" s="53" t="str">
        <f>IFERROR(VLOOKUP(B95,①工事概要!$C$16:$D$21,2,FALSE),"")</f>
        <v/>
      </c>
      <c r="BI95" s="53" t="str">
        <f>IFERROR(VLOOKUP(B95,①工事概要!$C$22:$D$24,2,FALSE),"")</f>
        <v/>
      </c>
      <c r="BJ95" s="53" t="str">
        <f>IF(B95&gt;①工事概要!$C$26,"",IF(B95&gt;=①工事概要!$C$25,$BJ$13,""))</f>
        <v/>
      </c>
      <c r="BK95" s="53" t="str">
        <f>IF(B95&gt;①工事概要!$C$28,"",IF(B95&gt;=①工事概要!$C$27,$BK$13,""))</f>
        <v/>
      </c>
      <c r="BL95" s="53" t="str">
        <f>IF(B95&gt;①工事概要!$C$30,"",IF(B95&gt;=①工事概要!$C$29,$BL$13,""))</f>
        <v/>
      </c>
      <c r="BM95" s="53" t="str">
        <f>IF(B95&gt;①工事概要!$C$32,"",IF(B95&gt;=①工事概要!$C$31,$BM$13,""))</f>
        <v/>
      </c>
      <c r="BN95" s="53" t="str">
        <f>IF(B95&gt;①工事概要!$C$34,"",IF(B95&gt;=①工事概要!$C$33,$BN$13,""))</f>
        <v/>
      </c>
      <c r="BO95" s="53" t="str">
        <f>IF(B95&gt;①工事概要!$C$36,"",IF(B95&gt;=①工事概要!$C$35,$BO$13,""))</f>
        <v/>
      </c>
      <c r="BP95" s="53" t="str">
        <f>IF(B95&gt;①工事概要!$C$38,"",IF(B95&gt;=①工事概要!$C$37,$BP$13,""))</f>
        <v/>
      </c>
      <c r="BQ95" s="53" t="str">
        <f>IF(B95&gt;①工事概要!$C$40,"",IF(B95&gt;=①工事概要!$C$39,$BQ$13,""))</f>
        <v/>
      </c>
      <c r="BR95" s="53" t="str">
        <f>IF(B95&gt;①工事概要!$C$42,"",IF(B95&gt;=①工事概要!$C$41,$BR$13,""))</f>
        <v/>
      </c>
      <c r="BS95" s="53" t="str">
        <f>IF(B95&gt;①工事概要!$C$44,"",IF(B95&gt;=①工事概要!$C$43,$BS$13,""))</f>
        <v/>
      </c>
      <c r="BT95" s="53" t="str">
        <f>IF(B95&gt;①工事概要!$C$46,"",IF(B95&gt;=①工事概要!$C$45,$BT$13,""))</f>
        <v/>
      </c>
      <c r="BU95" s="53" t="str">
        <f>IF(B95&gt;①工事概要!$C$48,"",IF(B95&gt;=①工事概要!$C$47,$BU$13,""))</f>
        <v/>
      </c>
      <c r="BV95" s="53" t="str">
        <f>IF(B95&gt;①工事概要!$C$50,"",IF(B95&gt;=①工事概要!$C$49,$BV$13,""))</f>
        <v/>
      </c>
      <c r="BW95" s="53" t="str">
        <f>IF(B95&gt;①工事概要!$C$52,"",IF(B95&gt;=①工事概要!$C$51,$BW$13,""))</f>
        <v/>
      </c>
      <c r="BX95" s="53" t="str">
        <f>IF(B95&gt;①工事概要!$C$54,"",IF(B95&gt;=①工事概要!$C$53,$BX$13,""))</f>
        <v/>
      </c>
      <c r="BY95" s="53" t="str">
        <f>IF(B95&gt;①工事概要!$C$56,"",IF(B95&gt;=①工事概要!$C$55,$BY$13,""))</f>
        <v/>
      </c>
      <c r="BZ95" s="53" t="str">
        <f>IF(B95&gt;①工事概要!$C$58,"",IF(B95&gt;=①工事概要!$C$57,$BZ$13,""))</f>
        <v/>
      </c>
      <c r="CA95" s="53" t="str">
        <f>IF(B95&gt;①工事概要!$C$60,"",IF(B95&gt;=①工事概要!$C$59,$CA$13,""))</f>
        <v/>
      </c>
      <c r="CB95" s="53" t="str">
        <f>IF(B95&gt;①工事概要!$C$62,"",IF(B95&gt;=①工事概要!$C$61,$CB$13,""))</f>
        <v/>
      </c>
      <c r="CC95" s="53" t="str">
        <f>IF(B95&gt;①工事概要!$C$64,"",IF(B95&gt;=①工事概要!$C$63,$CC$13,""))</f>
        <v/>
      </c>
      <c r="CD95" s="53" t="str">
        <f>IF(B95&gt;①工事概要!$C$66,"",IF(B95&gt;=①工事概要!$C$65,$CD$13,""))</f>
        <v/>
      </c>
      <c r="CE95" s="50" t="str">
        <f t="shared" si="120"/>
        <v/>
      </c>
      <c r="CF95" s="50" t="str">
        <f t="shared" si="106"/>
        <v xml:space="preserve"> </v>
      </c>
    </row>
    <row r="96" spans="1:84" ht="39" customHeight="1" thickTop="1" thickBot="1" x14ac:dyDescent="0.2">
      <c r="A96" s="81" t="str">
        <f t="shared" si="92"/>
        <v>対象期間</v>
      </c>
      <c r="B96" s="180">
        <f>IFERROR(IF(B95=①工事概要!$E$12+IF(WEEKDAY(①工事概要!$E$12)=1,①工事概要!$E$12,(8-WEEKDAY(①工事概要!$E$12))),"-",IF(B95="-","-",B95+1)),"-")</f>
        <v>43637</v>
      </c>
      <c r="C96" s="89">
        <f t="shared" si="107"/>
        <v>6</v>
      </c>
      <c r="D96" s="199" t="str">
        <f t="shared" si="108"/>
        <v>〇</v>
      </c>
      <c r="E96" s="200" t="str">
        <f t="shared" si="109"/>
        <v xml:space="preserve"> </v>
      </c>
      <c r="F96" s="201" t="s">
        <v>60</v>
      </c>
      <c r="G96" s="202"/>
      <c r="H96" s="203"/>
      <c r="I96" s="204"/>
      <c r="J96" s="187" t="str">
        <f t="shared" si="110"/>
        <v/>
      </c>
      <c r="K96" s="190">
        <f t="shared" si="93"/>
        <v>82</v>
      </c>
      <c r="L96" s="190" t="str">
        <f t="shared" si="94"/>
        <v/>
      </c>
      <c r="M96" s="188" t="str">
        <f t="shared" si="111"/>
        <v/>
      </c>
      <c r="N96" s="87" t="str">
        <f t="shared" si="95"/>
        <v>↓</v>
      </c>
      <c r="O96" s="108"/>
      <c r="P96" s="156" t="str">
        <f>IF(B96&lt;①工事概要!$E$11,"",IF(B96&gt;①工事概要!$E$12,"",IF(LEN(CE96)=0,"○","")))</f>
        <v>○</v>
      </c>
      <c r="Q96" s="162">
        <f t="shared" si="112"/>
        <v>0</v>
      </c>
      <c r="R96" s="93">
        <f t="shared" si="96"/>
        <v>82</v>
      </c>
      <c r="S96" s="156" t="str">
        <f t="shared" si="97"/>
        <v/>
      </c>
      <c r="T96" s="162">
        <f t="shared" si="98"/>
        <v>0</v>
      </c>
      <c r="U96" s="100">
        <f t="shared" si="113"/>
        <v>22</v>
      </c>
      <c r="V96" s="93">
        <f t="shared" si="99"/>
        <v>0</v>
      </c>
      <c r="W96" s="169">
        <f t="shared" si="114"/>
        <v>0</v>
      </c>
      <c r="X96" s="80" t="str">
        <f t="shared" si="115"/>
        <v/>
      </c>
      <c r="Y96" s="80" t="str">
        <f t="shared" si="116"/>
        <v/>
      </c>
      <c r="Z96" s="80">
        <f t="shared" si="100"/>
        <v>43637</v>
      </c>
      <c r="AA96" s="80" t="str">
        <f t="shared" si="101"/>
        <v/>
      </c>
      <c r="AB96" s="80" t="str">
        <f t="shared" si="102"/>
        <v>OK（振替済み）</v>
      </c>
      <c r="AC96" s="154">
        <f t="shared" si="103"/>
        <v>0</v>
      </c>
      <c r="AD96" s="154" t="str">
        <f t="shared" si="117"/>
        <v/>
      </c>
      <c r="AE96" s="106">
        <f t="shared" si="118"/>
        <v>12</v>
      </c>
      <c r="AF96" s="106">
        <f t="shared" si="104"/>
        <v>0</v>
      </c>
      <c r="AG96" s="218">
        <f>IFERROR(IF(AE96=1,①工事概要!$E$11,IF(AE96=2,①工事概要!$E$11,IF(WEEKDAY(Z96)=2,Z89,AG95))),"")</f>
        <v>43626</v>
      </c>
      <c r="AH96" s="222">
        <f t="shared" ref="AH96:BA96" si="136">IFERROR(IF(AG96+1&gt;$BB96,"",AG96+1),"")</f>
        <v>43627</v>
      </c>
      <c r="AI96" s="222">
        <f t="shared" si="136"/>
        <v>43628</v>
      </c>
      <c r="AJ96" s="222">
        <f t="shared" si="136"/>
        <v>43629</v>
      </c>
      <c r="AK96" s="222">
        <f t="shared" si="136"/>
        <v>43630</v>
      </c>
      <c r="AL96" s="222">
        <f t="shared" si="136"/>
        <v>43631</v>
      </c>
      <c r="AM96" s="222">
        <f t="shared" si="136"/>
        <v>43632</v>
      </c>
      <c r="AN96" s="222">
        <f t="shared" si="136"/>
        <v>43633</v>
      </c>
      <c r="AO96" s="222">
        <f t="shared" si="136"/>
        <v>43634</v>
      </c>
      <c r="AP96" s="222">
        <f t="shared" si="136"/>
        <v>43635</v>
      </c>
      <c r="AQ96" s="222">
        <f t="shared" si="136"/>
        <v>43636</v>
      </c>
      <c r="AR96" s="222">
        <f t="shared" si="136"/>
        <v>43637</v>
      </c>
      <c r="AS96" s="222">
        <f t="shared" si="136"/>
        <v>43638</v>
      </c>
      <c r="AT96" s="222">
        <f t="shared" si="136"/>
        <v>43639</v>
      </c>
      <c r="AU96" s="222">
        <f t="shared" si="136"/>
        <v>43640</v>
      </c>
      <c r="AV96" s="222">
        <f t="shared" si="136"/>
        <v>43641</v>
      </c>
      <c r="AW96" s="222">
        <f t="shared" si="136"/>
        <v>43642</v>
      </c>
      <c r="AX96" s="222">
        <f t="shared" si="136"/>
        <v>43643</v>
      </c>
      <c r="AY96" s="222">
        <f t="shared" si="136"/>
        <v>43644</v>
      </c>
      <c r="AZ96" s="222">
        <f t="shared" si="136"/>
        <v>43645</v>
      </c>
      <c r="BA96" s="222">
        <f t="shared" si="136"/>
        <v>43646</v>
      </c>
      <c r="BB96" s="219">
        <f>IFERROR(IF(IF(Z96=①工事概要!$E$12,①工事概要!$E$12,IF(WEEKDAY(Z96)=1,Z103,BB97))&gt;①工事概要!$E$12,①工事概要!$E$12,IF(Z96=①工事概要!$E$12,①工事概要!$E$12,IF(WEEKDAY(Z96)=1,Z103,BB97))),"")</f>
        <v>43646</v>
      </c>
      <c r="BE96" s="53"/>
      <c r="BF96" s="53"/>
      <c r="BG96" s="53" t="str">
        <f>IFERROR(VLOOKUP(B96,①工事概要!$C$11:$D$12,2,FALSE),"")</f>
        <v/>
      </c>
      <c r="BH96" s="53" t="str">
        <f>IFERROR(VLOOKUP(B96,①工事概要!$C$16:$D$21,2,FALSE),"")</f>
        <v/>
      </c>
      <c r="BI96" s="53" t="str">
        <f>IFERROR(VLOOKUP(B96,①工事概要!$C$22:$D$24,2,FALSE),"")</f>
        <v/>
      </c>
      <c r="BJ96" s="53" t="str">
        <f>IF(B96&gt;①工事概要!$C$26,"",IF(B96&gt;=①工事概要!$C$25,$BJ$13,""))</f>
        <v/>
      </c>
      <c r="BK96" s="53" t="str">
        <f>IF(B96&gt;①工事概要!$C$28,"",IF(B96&gt;=①工事概要!$C$27,$BK$13,""))</f>
        <v/>
      </c>
      <c r="BL96" s="53" t="str">
        <f>IF(B96&gt;①工事概要!$C$30,"",IF(B96&gt;=①工事概要!$C$29,$BL$13,""))</f>
        <v/>
      </c>
      <c r="BM96" s="53" t="str">
        <f>IF(B96&gt;①工事概要!$C$32,"",IF(B96&gt;=①工事概要!$C$31,$BM$13,""))</f>
        <v/>
      </c>
      <c r="BN96" s="53" t="str">
        <f>IF(B96&gt;①工事概要!$C$34,"",IF(B96&gt;=①工事概要!$C$33,$BN$13,""))</f>
        <v/>
      </c>
      <c r="BO96" s="53" t="str">
        <f>IF(B96&gt;①工事概要!$C$36,"",IF(B96&gt;=①工事概要!$C$35,$BO$13,""))</f>
        <v/>
      </c>
      <c r="BP96" s="53" t="str">
        <f>IF(B96&gt;①工事概要!$C$38,"",IF(B96&gt;=①工事概要!$C$37,$BP$13,""))</f>
        <v/>
      </c>
      <c r="BQ96" s="53" t="str">
        <f>IF(B96&gt;①工事概要!$C$40,"",IF(B96&gt;=①工事概要!$C$39,$BQ$13,""))</f>
        <v/>
      </c>
      <c r="BR96" s="53" t="str">
        <f>IF(B96&gt;①工事概要!$C$42,"",IF(B96&gt;=①工事概要!$C$41,$BR$13,""))</f>
        <v/>
      </c>
      <c r="BS96" s="53" t="str">
        <f>IF(B96&gt;①工事概要!$C$44,"",IF(B96&gt;=①工事概要!$C$43,$BS$13,""))</f>
        <v/>
      </c>
      <c r="BT96" s="53" t="str">
        <f>IF(B96&gt;①工事概要!$C$46,"",IF(B96&gt;=①工事概要!$C$45,$BT$13,""))</f>
        <v/>
      </c>
      <c r="BU96" s="53" t="str">
        <f>IF(B96&gt;①工事概要!$C$48,"",IF(B96&gt;=①工事概要!$C$47,$BU$13,""))</f>
        <v/>
      </c>
      <c r="BV96" s="53" t="str">
        <f>IF(B96&gt;①工事概要!$C$50,"",IF(B96&gt;=①工事概要!$C$49,$BV$13,""))</f>
        <v/>
      </c>
      <c r="BW96" s="53" t="str">
        <f>IF(B96&gt;①工事概要!$C$52,"",IF(B96&gt;=①工事概要!$C$51,$BW$13,""))</f>
        <v/>
      </c>
      <c r="BX96" s="53" t="str">
        <f>IF(B96&gt;①工事概要!$C$54,"",IF(B96&gt;=①工事概要!$C$53,$BX$13,""))</f>
        <v/>
      </c>
      <c r="BY96" s="53" t="str">
        <f>IF(B96&gt;①工事概要!$C$56,"",IF(B96&gt;=①工事概要!$C$55,$BY$13,""))</f>
        <v/>
      </c>
      <c r="BZ96" s="53" t="str">
        <f>IF(B96&gt;①工事概要!$C$58,"",IF(B96&gt;=①工事概要!$C$57,$BZ$13,""))</f>
        <v/>
      </c>
      <c r="CA96" s="53" t="str">
        <f>IF(B96&gt;①工事概要!$C$60,"",IF(B96&gt;=①工事概要!$C$59,$CA$13,""))</f>
        <v/>
      </c>
      <c r="CB96" s="53" t="str">
        <f>IF(B96&gt;①工事概要!$C$62,"",IF(B96&gt;=①工事概要!$C$61,$CB$13,""))</f>
        <v/>
      </c>
      <c r="CC96" s="53" t="str">
        <f>IF(B96&gt;①工事概要!$C$64,"",IF(B96&gt;=①工事概要!$C$63,$CC$13,""))</f>
        <v/>
      </c>
      <c r="CD96" s="53" t="str">
        <f>IF(B96&gt;①工事概要!$C$66,"",IF(B96&gt;=①工事概要!$C$65,$CD$13,""))</f>
        <v/>
      </c>
      <c r="CE96" s="50" t="str">
        <f t="shared" si="120"/>
        <v/>
      </c>
      <c r="CF96" s="50" t="str">
        <f t="shared" si="106"/>
        <v xml:space="preserve"> </v>
      </c>
    </row>
    <row r="97" spans="1:84" ht="39" customHeight="1" thickTop="1" thickBot="1" x14ac:dyDescent="0.2">
      <c r="A97" s="81" t="str">
        <f t="shared" si="92"/>
        <v>対象期間</v>
      </c>
      <c r="B97" s="180">
        <f>IFERROR(IF(B96=①工事概要!$E$12+IF(WEEKDAY(①工事概要!$E$12)=1,①工事概要!$E$12,(8-WEEKDAY(①工事概要!$E$12))),"-",IF(B96="-","-",B96+1)),"-")</f>
        <v>43638</v>
      </c>
      <c r="C97" s="89">
        <f t="shared" si="107"/>
        <v>7</v>
      </c>
      <c r="D97" s="199" t="str">
        <f t="shared" si="108"/>
        <v>〇</v>
      </c>
      <c r="E97" s="200" t="str">
        <f t="shared" si="109"/>
        <v xml:space="preserve"> </v>
      </c>
      <c r="F97" s="201" t="s">
        <v>61</v>
      </c>
      <c r="G97" s="202"/>
      <c r="H97" s="203"/>
      <c r="I97" s="204"/>
      <c r="J97" s="187" t="str">
        <f t="shared" si="110"/>
        <v/>
      </c>
      <c r="K97" s="190">
        <f t="shared" si="93"/>
        <v>83</v>
      </c>
      <c r="L97" s="190" t="str">
        <f t="shared" si="94"/>
        <v/>
      </c>
      <c r="M97" s="188" t="str">
        <f t="shared" si="111"/>
        <v/>
      </c>
      <c r="N97" s="87" t="str">
        <f t="shared" si="95"/>
        <v>↓</v>
      </c>
      <c r="O97" s="108"/>
      <c r="P97" s="156" t="str">
        <f>IF(B97&lt;①工事概要!$E$11,"",IF(B97&gt;①工事概要!$E$12,"",IF(LEN(CE97)=0,"○","")))</f>
        <v>○</v>
      </c>
      <c r="Q97" s="162">
        <f t="shared" si="112"/>
        <v>0</v>
      </c>
      <c r="R97" s="93">
        <f t="shared" si="96"/>
        <v>83</v>
      </c>
      <c r="S97" s="156" t="str">
        <f t="shared" si="97"/>
        <v>〇</v>
      </c>
      <c r="T97" s="162">
        <f t="shared" si="98"/>
        <v>0</v>
      </c>
      <c r="U97" s="100">
        <f t="shared" si="113"/>
        <v>23</v>
      </c>
      <c r="V97" s="93">
        <f t="shared" si="99"/>
        <v>0</v>
      </c>
      <c r="W97" s="169">
        <f t="shared" si="114"/>
        <v>0</v>
      </c>
      <c r="X97" s="80" t="str">
        <f t="shared" si="115"/>
        <v/>
      </c>
      <c r="Y97" s="80" t="str">
        <f t="shared" si="116"/>
        <v/>
      </c>
      <c r="Z97" s="80">
        <f t="shared" si="100"/>
        <v>43638</v>
      </c>
      <c r="AA97" s="80" t="str">
        <f t="shared" si="101"/>
        <v/>
      </c>
      <c r="AB97" s="80" t="str">
        <f t="shared" si="102"/>
        <v>OK（振替済み）</v>
      </c>
      <c r="AC97" s="154">
        <f t="shared" si="103"/>
        <v>0</v>
      </c>
      <c r="AD97" s="154" t="str">
        <f t="shared" si="117"/>
        <v/>
      </c>
      <c r="AE97" s="106">
        <f t="shared" si="118"/>
        <v>12</v>
      </c>
      <c r="AF97" s="106">
        <f t="shared" si="104"/>
        <v>0</v>
      </c>
      <c r="AG97" s="218">
        <f>IFERROR(IF(AE97=1,①工事概要!$E$11,IF(AE97=2,①工事概要!$E$11,IF(WEEKDAY(Z97)=2,Z90,AG96))),"")</f>
        <v>43626</v>
      </c>
      <c r="AH97" s="222">
        <f t="shared" ref="AH97:BA97" si="137">IFERROR(IF(AG97+1&gt;$BB97,"",AG97+1),"")</f>
        <v>43627</v>
      </c>
      <c r="AI97" s="222">
        <f t="shared" si="137"/>
        <v>43628</v>
      </c>
      <c r="AJ97" s="222">
        <f t="shared" si="137"/>
        <v>43629</v>
      </c>
      <c r="AK97" s="222">
        <f t="shared" si="137"/>
        <v>43630</v>
      </c>
      <c r="AL97" s="222">
        <f t="shared" si="137"/>
        <v>43631</v>
      </c>
      <c r="AM97" s="222">
        <f t="shared" si="137"/>
        <v>43632</v>
      </c>
      <c r="AN97" s="222">
        <f t="shared" si="137"/>
        <v>43633</v>
      </c>
      <c r="AO97" s="222">
        <f t="shared" si="137"/>
        <v>43634</v>
      </c>
      <c r="AP97" s="222">
        <f t="shared" si="137"/>
        <v>43635</v>
      </c>
      <c r="AQ97" s="222">
        <f t="shared" si="137"/>
        <v>43636</v>
      </c>
      <c r="AR97" s="222">
        <f t="shared" si="137"/>
        <v>43637</v>
      </c>
      <c r="AS97" s="222">
        <f t="shared" si="137"/>
        <v>43638</v>
      </c>
      <c r="AT97" s="222">
        <f t="shared" si="137"/>
        <v>43639</v>
      </c>
      <c r="AU97" s="222">
        <f t="shared" si="137"/>
        <v>43640</v>
      </c>
      <c r="AV97" s="222">
        <f t="shared" si="137"/>
        <v>43641</v>
      </c>
      <c r="AW97" s="222">
        <f t="shared" si="137"/>
        <v>43642</v>
      </c>
      <c r="AX97" s="222">
        <f t="shared" si="137"/>
        <v>43643</v>
      </c>
      <c r="AY97" s="222">
        <f t="shared" si="137"/>
        <v>43644</v>
      </c>
      <c r="AZ97" s="222">
        <f t="shared" si="137"/>
        <v>43645</v>
      </c>
      <c r="BA97" s="222">
        <f t="shared" si="137"/>
        <v>43646</v>
      </c>
      <c r="BB97" s="219">
        <f>IFERROR(IF(IF(Z97=①工事概要!$E$12,①工事概要!$E$12,IF(WEEKDAY(Z97)=1,Z104,BB98))&gt;①工事概要!$E$12,①工事概要!$E$12,IF(Z97=①工事概要!$E$12,①工事概要!$E$12,IF(WEEKDAY(Z97)=1,Z104,BB98))),"")</f>
        <v>43646</v>
      </c>
      <c r="BE97" s="53"/>
      <c r="BF97" s="53"/>
      <c r="BG97" s="53" t="str">
        <f>IFERROR(VLOOKUP(B97,①工事概要!$C$11:$D$12,2,FALSE),"")</f>
        <v/>
      </c>
      <c r="BH97" s="53" t="str">
        <f>IFERROR(VLOOKUP(B97,①工事概要!$C$16:$D$21,2,FALSE),"")</f>
        <v/>
      </c>
      <c r="BI97" s="53" t="str">
        <f>IFERROR(VLOOKUP(B97,①工事概要!$C$22:$D$24,2,FALSE),"")</f>
        <v/>
      </c>
      <c r="BJ97" s="53" t="str">
        <f>IF(B97&gt;①工事概要!$C$26,"",IF(B97&gt;=①工事概要!$C$25,$BJ$13,""))</f>
        <v/>
      </c>
      <c r="BK97" s="53" t="str">
        <f>IF(B97&gt;①工事概要!$C$28,"",IF(B97&gt;=①工事概要!$C$27,$BK$13,""))</f>
        <v/>
      </c>
      <c r="BL97" s="53" t="str">
        <f>IF(B97&gt;①工事概要!$C$30,"",IF(B97&gt;=①工事概要!$C$29,$BL$13,""))</f>
        <v/>
      </c>
      <c r="BM97" s="53" t="str">
        <f>IF(B97&gt;①工事概要!$C$32,"",IF(B97&gt;=①工事概要!$C$31,$BM$13,""))</f>
        <v/>
      </c>
      <c r="BN97" s="53" t="str">
        <f>IF(B97&gt;①工事概要!$C$34,"",IF(B97&gt;=①工事概要!$C$33,$BN$13,""))</f>
        <v/>
      </c>
      <c r="BO97" s="53" t="str">
        <f>IF(B97&gt;①工事概要!$C$36,"",IF(B97&gt;=①工事概要!$C$35,$BO$13,""))</f>
        <v/>
      </c>
      <c r="BP97" s="53" t="str">
        <f>IF(B97&gt;①工事概要!$C$38,"",IF(B97&gt;=①工事概要!$C$37,$BP$13,""))</f>
        <v/>
      </c>
      <c r="BQ97" s="53" t="str">
        <f>IF(B97&gt;①工事概要!$C$40,"",IF(B97&gt;=①工事概要!$C$39,$BQ$13,""))</f>
        <v/>
      </c>
      <c r="BR97" s="53" t="str">
        <f>IF(B97&gt;①工事概要!$C$42,"",IF(B97&gt;=①工事概要!$C$41,$BR$13,""))</f>
        <v/>
      </c>
      <c r="BS97" s="53" t="str">
        <f>IF(B97&gt;①工事概要!$C$44,"",IF(B97&gt;=①工事概要!$C$43,$BS$13,""))</f>
        <v/>
      </c>
      <c r="BT97" s="53" t="str">
        <f>IF(B97&gt;①工事概要!$C$46,"",IF(B97&gt;=①工事概要!$C$45,$BT$13,""))</f>
        <v/>
      </c>
      <c r="BU97" s="53" t="str">
        <f>IF(B97&gt;①工事概要!$C$48,"",IF(B97&gt;=①工事概要!$C$47,$BU$13,""))</f>
        <v/>
      </c>
      <c r="BV97" s="53" t="str">
        <f>IF(B97&gt;①工事概要!$C$50,"",IF(B97&gt;=①工事概要!$C$49,$BV$13,""))</f>
        <v/>
      </c>
      <c r="BW97" s="53" t="str">
        <f>IF(B97&gt;①工事概要!$C$52,"",IF(B97&gt;=①工事概要!$C$51,$BW$13,""))</f>
        <v/>
      </c>
      <c r="BX97" s="53" t="str">
        <f>IF(B97&gt;①工事概要!$C$54,"",IF(B97&gt;=①工事概要!$C$53,$BX$13,""))</f>
        <v/>
      </c>
      <c r="BY97" s="53" t="str">
        <f>IF(B97&gt;①工事概要!$C$56,"",IF(B97&gt;=①工事概要!$C$55,$BY$13,""))</f>
        <v/>
      </c>
      <c r="BZ97" s="53" t="str">
        <f>IF(B97&gt;①工事概要!$C$58,"",IF(B97&gt;=①工事概要!$C$57,$BZ$13,""))</f>
        <v/>
      </c>
      <c r="CA97" s="53" t="str">
        <f>IF(B97&gt;①工事概要!$C$60,"",IF(B97&gt;=①工事概要!$C$59,$CA$13,""))</f>
        <v/>
      </c>
      <c r="CB97" s="53" t="str">
        <f>IF(B97&gt;①工事概要!$C$62,"",IF(B97&gt;=①工事概要!$C$61,$CB$13,""))</f>
        <v/>
      </c>
      <c r="CC97" s="53" t="str">
        <f>IF(B97&gt;①工事概要!$C$64,"",IF(B97&gt;=①工事概要!$C$63,$CC$13,""))</f>
        <v/>
      </c>
      <c r="CD97" s="53" t="str">
        <f>IF(B97&gt;①工事概要!$C$66,"",IF(B97&gt;=①工事概要!$C$65,$CD$13,""))</f>
        <v/>
      </c>
      <c r="CE97" s="50" t="str">
        <f t="shared" si="120"/>
        <v/>
      </c>
      <c r="CF97" s="50" t="str">
        <f t="shared" si="106"/>
        <v xml:space="preserve"> </v>
      </c>
    </row>
    <row r="98" spans="1:84" ht="39" customHeight="1" thickTop="1" thickBot="1" x14ac:dyDescent="0.2">
      <c r="A98" s="81" t="str">
        <f t="shared" si="92"/>
        <v>対象期間</v>
      </c>
      <c r="B98" s="180">
        <f>IFERROR(IF(B97=①工事概要!$E$12+IF(WEEKDAY(①工事概要!$E$12)=1,①工事概要!$E$12,(8-WEEKDAY(①工事概要!$E$12))),"-",IF(B97="-","-",B97+1)),"-")</f>
        <v>43639</v>
      </c>
      <c r="C98" s="89">
        <f t="shared" si="107"/>
        <v>1</v>
      </c>
      <c r="D98" s="199" t="str">
        <f t="shared" si="108"/>
        <v>〇</v>
      </c>
      <c r="E98" s="200" t="str">
        <f t="shared" si="109"/>
        <v xml:space="preserve"> </v>
      </c>
      <c r="F98" s="201" t="s">
        <v>61</v>
      </c>
      <c r="G98" s="202"/>
      <c r="H98" s="203"/>
      <c r="I98" s="204"/>
      <c r="J98" s="187" t="str">
        <f t="shared" si="110"/>
        <v/>
      </c>
      <c r="K98" s="190">
        <f t="shared" si="93"/>
        <v>84</v>
      </c>
      <c r="L98" s="190" t="str">
        <f t="shared" si="94"/>
        <v/>
      </c>
      <c r="M98" s="188" t="str">
        <f t="shared" si="111"/>
        <v/>
      </c>
      <c r="N98" s="87" t="str">
        <f t="shared" si="95"/>
        <v>週の終わり</v>
      </c>
      <c r="O98" s="108"/>
      <c r="P98" s="156" t="str">
        <f>IF(B98&lt;①工事概要!$E$11,"",IF(B98&gt;①工事概要!$E$12,"",IF(LEN(CE98)=0,"○","")))</f>
        <v>○</v>
      </c>
      <c r="Q98" s="162">
        <f t="shared" si="112"/>
        <v>0</v>
      </c>
      <c r="R98" s="93">
        <f t="shared" si="96"/>
        <v>84</v>
      </c>
      <c r="S98" s="156" t="str">
        <f t="shared" si="97"/>
        <v>〇</v>
      </c>
      <c r="T98" s="162">
        <f t="shared" si="98"/>
        <v>0</v>
      </c>
      <c r="U98" s="100">
        <f t="shared" si="113"/>
        <v>24</v>
      </c>
      <c r="V98" s="93">
        <f t="shared" si="99"/>
        <v>0</v>
      </c>
      <c r="W98" s="169">
        <f t="shared" si="114"/>
        <v>0</v>
      </c>
      <c r="X98" s="80" t="str">
        <f t="shared" si="115"/>
        <v/>
      </c>
      <c r="Y98" s="80" t="str">
        <f t="shared" si="116"/>
        <v/>
      </c>
      <c r="Z98" s="80">
        <f t="shared" si="100"/>
        <v>43639</v>
      </c>
      <c r="AA98" s="80" t="str">
        <f t="shared" si="101"/>
        <v/>
      </c>
      <c r="AB98" s="80" t="str">
        <f t="shared" si="102"/>
        <v>OK（振替済み）</v>
      </c>
      <c r="AC98" s="154">
        <f t="shared" si="103"/>
        <v>0</v>
      </c>
      <c r="AD98" s="154" t="str">
        <f t="shared" si="117"/>
        <v/>
      </c>
      <c r="AE98" s="106">
        <f t="shared" si="118"/>
        <v>12</v>
      </c>
      <c r="AF98" s="106">
        <f t="shared" si="104"/>
        <v>0</v>
      </c>
      <c r="AG98" s="223">
        <f>IFERROR(IF(AE98=1,①工事概要!$E$11,IF(AE98=2,①工事概要!$E$11,IF(WEEKDAY(Z98)=2,Z91,AG97))),"")</f>
        <v>43626</v>
      </c>
      <c r="AH98" s="224">
        <f t="shared" ref="AH98:BA98" si="138">IFERROR(IF(AG98+1&gt;$BB98,"",AG98+1),"")</f>
        <v>43627</v>
      </c>
      <c r="AI98" s="224">
        <f t="shared" si="138"/>
        <v>43628</v>
      </c>
      <c r="AJ98" s="224">
        <f t="shared" si="138"/>
        <v>43629</v>
      </c>
      <c r="AK98" s="224">
        <f t="shared" si="138"/>
        <v>43630</v>
      </c>
      <c r="AL98" s="224">
        <f t="shared" si="138"/>
        <v>43631</v>
      </c>
      <c r="AM98" s="224">
        <f t="shared" si="138"/>
        <v>43632</v>
      </c>
      <c r="AN98" s="224">
        <f t="shared" si="138"/>
        <v>43633</v>
      </c>
      <c r="AO98" s="224">
        <f t="shared" si="138"/>
        <v>43634</v>
      </c>
      <c r="AP98" s="224">
        <f t="shared" si="138"/>
        <v>43635</v>
      </c>
      <c r="AQ98" s="224">
        <f t="shared" si="138"/>
        <v>43636</v>
      </c>
      <c r="AR98" s="224">
        <f t="shared" si="138"/>
        <v>43637</v>
      </c>
      <c r="AS98" s="224">
        <f t="shared" si="138"/>
        <v>43638</v>
      </c>
      <c r="AT98" s="224">
        <f t="shared" si="138"/>
        <v>43639</v>
      </c>
      <c r="AU98" s="224">
        <f t="shared" si="138"/>
        <v>43640</v>
      </c>
      <c r="AV98" s="224">
        <f t="shared" si="138"/>
        <v>43641</v>
      </c>
      <c r="AW98" s="224">
        <f t="shared" si="138"/>
        <v>43642</v>
      </c>
      <c r="AX98" s="224">
        <f t="shared" si="138"/>
        <v>43643</v>
      </c>
      <c r="AY98" s="224">
        <f t="shared" si="138"/>
        <v>43644</v>
      </c>
      <c r="AZ98" s="224">
        <f t="shared" si="138"/>
        <v>43645</v>
      </c>
      <c r="BA98" s="224">
        <f t="shared" si="138"/>
        <v>43646</v>
      </c>
      <c r="BB98" s="225">
        <f>IFERROR(IF(IF(Z98=①工事概要!$E$12,①工事概要!$E$12,IF(WEEKDAY(Z98)=1,Z105,BB99))&gt;①工事概要!$E$12,①工事概要!$E$12,IF(Z98=①工事概要!$E$12,①工事概要!$E$12,IF(WEEKDAY(Z98)=1,Z105,BB99))),"")</f>
        <v>43646</v>
      </c>
      <c r="BE98" s="53"/>
      <c r="BF98" s="53"/>
      <c r="BG98" s="53" t="str">
        <f>IFERROR(VLOOKUP(B98,①工事概要!$C$11:$D$12,2,FALSE),"")</f>
        <v/>
      </c>
      <c r="BH98" s="53" t="str">
        <f>IFERROR(VLOOKUP(B98,①工事概要!$C$16:$D$21,2,FALSE),"")</f>
        <v/>
      </c>
      <c r="BI98" s="53" t="str">
        <f>IFERROR(VLOOKUP(B98,①工事概要!$C$22:$D$24,2,FALSE),"")</f>
        <v/>
      </c>
      <c r="BJ98" s="53" t="str">
        <f>IF(B98&gt;①工事概要!$C$26,"",IF(B98&gt;=①工事概要!$C$25,$BJ$13,""))</f>
        <v/>
      </c>
      <c r="BK98" s="53" t="str">
        <f>IF(B98&gt;①工事概要!$C$28,"",IF(B98&gt;=①工事概要!$C$27,$BK$13,""))</f>
        <v/>
      </c>
      <c r="BL98" s="53" t="str">
        <f>IF(B98&gt;①工事概要!$C$30,"",IF(B98&gt;=①工事概要!$C$29,$BL$13,""))</f>
        <v/>
      </c>
      <c r="BM98" s="53" t="str">
        <f>IF(B98&gt;①工事概要!$C$32,"",IF(B98&gt;=①工事概要!$C$31,$BM$13,""))</f>
        <v/>
      </c>
      <c r="BN98" s="53" t="str">
        <f>IF(B98&gt;①工事概要!$C$34,"",IF(B98&gt;=①工事概要!$C$33,$BN$13,""))</f>
        <v/>
      </c>
      <c r="BO98" s="53" t="str">
        <f>IF(B98&gt;①工事概要!$C$36,"",IF(B98&gt;=①工事概要!$C$35,$BO$13,""))</f>
        <v/>
      </c>
      <c r="BP98" s="53" t="str">
        <f>IF(B98&gt;①工事概要!$C$38,"",IF(B98&gt;=①工事概要!$C$37,$BP$13,""))</f>
        <v/>
      </c>
      <c r="BQ98" s="53" t="str">
        <f>IF(B98&gt;①工事概要!$C$40,"",IF(B98&gt;=①工事概要!$C$39,$BQ$13,""))</f>
        <v/>
      </c>
      <c r="BR98" s="53" t="str">
        <f>IF(B98&gt;①工事概要!$C$42,"",IF(B98&gt;=①工事概要!$C$41,$BR$13,""))</f>
        <v/>
      </c>
      <c r="BS98" s="53" t="str">
        <f>IF(B98&gt;①工事概要!$C$44,"",IF(B98&gt;=①工事概要!$C$43,$BS$13,""))</f>
        <v/>
      </c>
      <c r="BT98" s="53" t="str">
        <f>IF(B98&gt;①工事概要!$C$46,"",IF(B98&gt;=①工事概要!$C$45,$BT$13,""))</f>
        <v/>
      </c>
      <c r="BU98" s="53" t="str">
        <f>IF(B98&gt;①工事概要!$C$48,"",IF(B98&gt;=①工事概要!$C$47,$BU$13,""))</f>
        <v/>
      </c>
      <c r="BV98" s="53" t="str">
        <f>IF(B98&gt;①工事概要!$C$50,"",IF(B98&gt;=①工事概要!$C$49,$BV$13,""))</f>
        <v/>
      </c>
      <c r="BW98" s="53" t="str">
        <f>IF(B98&gt;①工事概要!$C$52,"",IF(B98&gt;=①工事概要!$C$51,$BW$13,""))</f>
        <v/>
      </c>
      <c r="BX98" s="53" t="str">
        <f>IF(B98&gt;①工事概要!$C$54,"",IF(B98&gt;=①工事概要!$C$53,$BX$13,""))</f>
        <v/>
      </c>
      <c r="BY98" s="53" t="str">
        <f>IF(B98&gt;①工事概要!$C$56,"",IF(B98&gt;=①工事概要!$C$55,$BY$13,""))</f>
        <v/>
      </c>
      <c r="BZ98" s="53" t="str">
        <f>IF(B98&gt;①工事概要!$C$58,"",IF(B98&gt;=①工事概要!$C$57,$BZ$13,""))</f>
        <v/>
      </c>
      <c r="CA98" s="53" t="str">
        <f>IF(B98&gt;①工事概要!$C$60,"",IF(B98&gt;=①工事概要!$C$59,$CA$13,""))</f>
        <v/>
      </c>
      <c r="CB98" s="53" t="str">
        <f>IF(B98&gt;①工事概要!$C$62,"",IF(B98&gt;=①工事概要!$C$61,$CB$13,""))</f>
        <v/>
      </c>
      <c r="CC98" s="53" t="str">
        <f>IF(B98&gt;①工事概要!$C$64,"",IF(B98&gt;=①工事概要!$C$63,$CC$13,""))</f>
        <v/>
      </c>
      <c r="CD98" s="53" t="str">
        <f>IF(B98&gt;①工事概要!$C$66,"",IF(B98&gt;=①工事概要!$C$65,$CD$13,""))</f>
        <v/>
      </c>
      <c r="CE98" s="50" t="str">
        <f t="shared" si="120"/>
        <v/>
      </c>
      <c r="CF98" s="50" t="str">
        <f t="shared" si="106"/>
        <v xml:space="preserve"> </v>
      </c>
    </row>
    <row r="99" spans="1:84" ht="39" customHeight="1" thickTop="1" thickBot="1" x14ac:dyDescent="0.2">
      <c r="A99" s="81" t="str">
        <f t="shared" si="92"/>
        <v>対象期間</v>
      </c>
      <c r="B99" s="180">
        <f>IFERROR(IF(B98=①工事概要!$E$12+IF(WEEKDAY(①工事概要!$E$12)=1,①工事概要!$E$12,(8-WEEKDAY(①工事概要!$E$12))),"-",IF(B98="-","-",B98+1)),"-")</f>
        <v>43640</v>
      </c>
      <c r="C99" s="89">
        <f t="shared" si="107"/>
        <v>2</v>
      </c>
      <c r="D99" s="199" t="str">
        <f t="shared" si="108"/>
        <v>〇</v>
      </c>
      <c r="E99" s="200" t="str">
        <f t="shared" si="109"/>
        <v xml:space="preserve"> </v>
      </c>
      <c r="F99" s="201" t="s">
        <v>60</v>
      </c>
      <c r="G99" s="202"/>
      <c r="H99" s="203"/>
      <c r="I99" s="204"/>
      <c r="J99" s="187" t="str">
        <f t="shared" si="110"/>
        <v/>
      </c>
      <c r="K99" s="190">
        <f t="shared" si="93"/>
        <v>85</v>
      </c>
      <c r="L99" s="190" t="str">
        <f t="shared" si="94"/>
        <v/>
      </c>
      <c r="M99" s="188" t="str">
        <f t="shared" si="111"/>
        <v/>
      </c>
      <c r="N99" s="87" t="str">
        <f t="shared" si="95"/>
        <v>週の始まり</v>
      </c>
      <c r="O99" s="108"/>
      <c r="P99" s="156" t="str">
        <f>IF(B99&lt;①工事概要!$E$11,"",IF(B99&gt;①工事概要!$E$12,"",IF(LEN(CE99)=0,"○","")))</f>
        <v>○</v>
      </c>
      <c r="Q99" s="162">
        <f t="shared" si="112"/>
        <v>0</v>
      </c>
      <c r="R99" s="93">
        <f t="shared" si="96"/>
        <v>85</v>
      </c>
      <c r="S99" s="156" t="str">
        <f t="shared" si="97"/>
        <v/>
      </c>
      <c r="T99" s="162">
        <f t="shared" si="98"/>
        <v>0</v>
      </c>
      <c r="U99" s="100">
        <f t="shared" si="113"/>
        <v>24</v>
      </c>
      <c r="V99" s="93">
        <f t="shared" si="99"/>
        <v>0</v>
      </c>
      <c r="W99" s="169">
        <f t="shared" si="114"/>
        <v>0</v>
      </c>
      <c r="X99" s="80" t="str">
        <f t="shared" si="115"/>
        <v/>
      </c>
      <c r="Y99" s="80" t="str">
        <f t="shared" si="116"/>
        <v/>
      </c>
      <c r="Z99" s="80">
        <f t="shared" si="100"/>
        <v>43640</v>
      </c>
      <c r="AA99" s="80" t="str">
        <f t="shared" si="101"/>
        <v/>
      </c>
      <c r="AB99" s="80" t="str">
        <f t="shared" si="102"/>
        <v>OK（振替済み）</v>
      </c>
      <c r="AC99" s="154">
        <f t="shared" si="103"/>
        <v>0</v>
      </c>
      <c r="AD99" s="154" t="str">
        <f t="shared" si="117"/>
        <v/>
      </c>
      <c r="AE99" s="106">
        <f t="shared" si="118"/>
        <v>13</v>
      </c>
      <c r="AF99" s="106">
        <f t="shared" si="104"/>
        <v>0</v>
      </c>
      <c r="AG99" s="216">
        <f>IFERROR(IF(AE99=1,①工事概要!$E$11,IF(AE99=2,①工事概要!$E$11,IF(WEEKDAY(Z99)=2,Z92,AG98))),"")</f>
        <v>43633</v>
      </c>
      <c r="AH99" s="221">
        <f t="shared" ref="AH99:BA99" si="139">IFERROR(IF(AG99+1&gt;$BB99,"",AG99+1),"")</f>
        <v>43634</v>
      </c>
      <c r="AI99" s="221">
        <f t="shared" si="139"/>
        <v>43635</v>
      </c>
      <c r="AJ99" s="221">
        <f t="shared" si="139"/>
        <v>43636</v>
      </c>
      <c r="AK99" s="221">
        <f t="shared" si="139"/>
        <v>43637</v>
      </c>
      <c r="AL99" s="221">
        <f t="shared" si="139"/>
        <v>43638</v>
      </c>
      <c r="AM99" s="221">
        <f t="shared" si="139"/>
        <v>43639</v>
      </c>
      <c r="AN99" s="221">
        <f t="shared" si="139"/>
        <v>43640</v>
      </c>
      <c r="AO99" s="221">
        <f t="shared" si="139"/>
        <v>43641</v>
      </c>
      <c r="AP99" s="221">
        <f t="shared" si="139"/>
        <v>43642</v>
      </c>
      <c r="AQ99" s="221">
        <f t="shared" si="139"/>
        <v>43643</v>
      </c>
      <c r="AR99" s="221">
        <f t="shared" si="139"/>
        <v>43644</v>
      </c>
      <c r="AS99" s="221">
        <f t="shared" si="139"/>
        <v>43645</v>
      </c>
      <c r="AT99" s="221">
        <f t="shared" si="139"/>
        <v>43646</v>
      </c>
      <c r="AU99" s="221">
        <f t="shared" si="139"/>
        <v>43647</v>
      </c>
      <c r="AV99" s="221">
        <f t="shared" si="139"/>
        <v>43648</v>
      </c>
      <c r="AW99" s="221">
        <f t="shared" si="139"/>
        <v>43649</v>
      </c>
      <c r="AX99" s="221">
        <f t="shared" si="139"/>
        <v>43650</v>
      </c>
      <c r="AY99" s="221">
        <f t="shared" si="139"/>
        <v>43651</v>
      </c>
      <c r="AZ99" s="221">
        <f t="shared" si="139"/>
        <v>43652</v>
      </c>
      <c r="BA99" s="221">
        <f t="shared" si="139"/>
        <v>43653</v>
      </c>
      <c r="BB99" s="217">
        <f>IFERROR(IF(IF(Z99=①工事概要!$E$12,①工事概要!$E$12,IF(WEEKDAY(Z99)=1,Z106,BB100))&gt;①工事概要!$E$12,①工事概要!$E$12,IF(Z99=①工事概要!$E$12,①工事概要!$E$12,IF(WEEKDAY(Z99)=1,Z106,BB100))),"")</f>
        <v>43653</v>
      </c>
      <c r="BE99" s="53"/>
      <c r="BF99" s="53"/>
      <c r="BG99" s="53" t="str">
        <f>IFERROR(VLOOKUP(B99,①工事概要!$C$11:$D$12,2,FALSE),"")</f>
        <v/>
      </c>
      <c r="BH99" s="53" t="str">
        <f>IFERROR(VLOOKUP(B99,①工事概要!$C$16:$D$21,2,FALSE),"")</f>
        <v/>
      </c>
      <c r="BI99" s="53" t="str">
        <f>IFERROR(VLOOKUP(B99,①工事概要!$C$22:$D$24,2,FALSE),"")</f>
        <v/>
      </c>
      <c r="BJ99" s="53" t="str">
        <f>IF(B99&gt;①工事概要!$C$26,"",IF(B99&gt;=①工事概要!$C$25,$BJ$13,""))</f>
        <v/>
      </c>
      <c r="BK99" s="53" t="str">
        <f>IF(B99&gt;①工事概要!$C$28,"",IF(B99&gt;=①工事概要!$C$27,$BK$13,""))</f>
        <v/>
      </c>
      <c r="BL99" s="53" t="str">
        <f>IF(B99&gt;①工事概要!$C$30,"",IF(B99&gt;=①工事概要!$C$29,$BL$13,""))</f>
        <v/>
      </c>
      <c r="BM99" s="53" t="str">
        <f>IF(B99&gt;①工事概要!$C$32,"",IF(B99&gt;=①工事概要!$C$31,$BM$13,""))</f>
        <v/>
      </c>
      <c r="BN99" s="53" t="str">
        <f>IF(B99&gt;①工事概要!$C$34,"",IF(B99&gt;=①工事概要!$C$33,$BN$13,""))</f>
        <v/>
      </c>
      <c r="BO99" s="53" t="str">
        <f>IF(B99&gt;①工事概要!$C$36,"",IF(B99&gt;=①工事概要!$C$35,$BO$13,""))</f>
        <v/>
      </c>
      <c r="BP99" s="53" t="str">
        <f>IF(B99&gt;①工事概要!$C$38,"",IF(B99&gt;=①工事概要!$C$37,$BP$13,""))</f>
        <v/>
      </c>
      <c r="BQ99" s="53" t="str">
        <f>IF(B99&gt;①工事概要!$C$40,"",IF(B99&gt;=①工事概要!$C$39,$BQ$13,""))</f>
        <v/>
      </c>
      <c r="BR99" s="53" t="str">
        <f>IF(B99&gt;①工事概要!$C$42,"",IF(B99&gt;=①工事概要!$C$41,$BR$13,""))</f>
        <v/>
      </c>
      <c r="BS99" s="53" t="str">
        <f>IF(B99&gt;①工事概要!$C$44,"",IF(B99&gt;=①工事概要!$C$43,$BS$13,""))</f>
        <v/>
      </c>
      <c r="BT99" s="53" t="str">
        <f>IF(B99&gt;①工事概要!$C$46,"",IF(B99&gt;=①工事概要!$C$45,$BT$13,""))</f>
        <v/>
      </c>
      <c r="BU99" s="53" t="str">
        <f>IF(B99&gt;①工事概要!$C$48,"",IF(B99&gt;=①工事概要!$C$47,$BU$13,""))</f>
        <v/>
      </c>
      <c r="BV99" s="53" t="str">
        <f>IF(B99&gt;①工事概要!$C$50,"",IF(B99&gt;=①工事概要!$C$49,$BV$13,""))</f>
        <v/>
      </c>
      <c r="BW99" s="53" t="str">
        <f>IF(B99&gt;①工事概要!$C$52,"",IF(B99&gt;=①工事概要!$C$51,$BW$13,""))</f>
        <v/>
      </c>
      <c r="BX99" s="53" t="str">
        <f>IF(B99&gt;①工事概要!$C$54,"",IF(B99&gt;=①工事概要!$C$53,$BX$13,""))</f>
        <v/>
      </c>
      <c r="BY99" s="53" t="str">
        <f>IF(B99&gt;①工事概要!$C$56,"",IF(B99&gt;=①工事概要!$C$55,$BY$13,""))</f>
        <v/>
      </c>
      <c r="BZ99" s="53" t="str">
        <f>IF(B99&gt;①工事概要!$C$58,"",IF(B99&gt;=①工事概要!$C$57,$BZ$13,""))</f>
        <v/>
      </c>
      <c r="CA99" s="53" t="str">
        <f>IF(B99&gt;①工事概要!$C$60,"",IF(B99&gt;=①工事概要!$C$59,$CA$13,""))</f>
        <v/>
      </c>
      <c r="CB99" s="53" t="str">
        <f>IF(B99&gt;①工事概要!$C$62,"",IF(B99&gt;=①工事概要!$C$61,$CB$13,""))</f>
        <v/>
      </c>
      <c r="CC99" s="53" t="str">
        <f>IF(B99&gt;①工事概要!$C$64,"",IF(B99&gt;=①工事概要!$C$63,$CC$13,""))</f>
        <v/>
      </c>
      <c r="CD99" s="53" t="str">
        <f>IF(B99&gt;①工事概要!$C$66,"",IF(B99&gt;=①工事概要!$C$65,$CD$13,""))</f>
        <v/>
      </c>
      <c r="CE99" s="50" t="str">
        <f t="shared" si="120"/>
        <v/>
      </c>
      <c r="CF99" s="50" t="str">
        <f t="shared" si="106"/>
        <v xml:space="preserve"> </v>
      </c>
    </row>
    <row r="100" spans="1:84" ht="39" customHeight="1" thickTop="1" thickBot="1" x14ac:dyDescent="0.2">
      <c r="A100" s="81" t="str">
        <f t="shared" si="92"/>
        <v>対象期間</v>
      </c>
      <c r="B100" s="180">
        <f>IFERROR(IF(B99=①工事概要!$E$12+IF(WEEKDAY(①工事概要!$E$12)=1,①工事概要!$E$12,(8-WEEKDAY(①工事概要!$E$12))),"-",IF(B99="-","-",B99+1)),"-")</f>
        <v>43641</v>
      </c>
      <c r="C100" s="89">
        <f t="shared" si="107"/>
        <v>3</v>
      </c>
      <c r="D100" s="199" t="str">
        <f t="shared" si="108"/>
        <v>〇</v>
      </c>
      <c r="E100" s="200" t="str">
        <f t="shared" si="109"/>
        <v xml:space="preserve"> </v>
      </c>
      <c r="F100" s="201" t="s">
        <v>60</v>
      </c>
      <c r="G100" s="202"/>
      <c r="H100" s="203"/>
      <c r="I100" s="204"/>
      <c r="J100" s="187" t="str">
        <f t="shared" si="110"/>
        <v/>
      </c>
      <c r="K100" s="190">
        <f t="shared" si="93"/>
        <v>86</v>
      </c>
      <c r="L100" s="190" t="str">
        <f t="shared" si="94"/>
        <v/>
      </c>
      <c r="M100" s="188" t="str">
        <f t="shared" si="111"/>
        <v/>
      </c>
      <c r="N100" s="87" t="str">
        <f t="shared" si="95"/>
        <v>↓</v>
      </c>
      <c r="O100" s="108"/>
      <c r="P100" s="156" t="str">
        <f>IF(B100&lt;①工事概要!$E$11,"",IF(B100&gt;①工事概要!$E$12,"",IF(LEN(CE100)=0,"○","")))</f>
        <v>○</v>
      </c>
      <c r="Q100" s="162">
        <f t="shared" si="112"/>
        <v>0</v>
      </c>
      <c r="R100" s="93">
        <f t="shared" si="96"/>
        <v>86</v>
      </c>
      <c r="S100" s="156" t="str">
        <f t="shared" si="97"/>
        <v/>
      </c>
      <c r="T100" s="162">
        <f t="shared" si="98"/>
        <v>0</v>
      </c>
      <c r="U100" s="100">
        <f t="shared" si="113"/>
        <v>24</v>
      </c>
      <c r="V100" s="93">
        <f t="shared" si="99"/>
        <v>0</v>
      </c>
      <c r="W100" s="169">
        <f t="shared" si="114"/>
        <v>0</v>
      </c>
      <c r="X100" s="80" t="str">
        <f t="shared" si="115"/>
        <v/>
      </c>
      <c r="Y100" s="80" t="str">
        <f t="shared" si="116"/>
        <v/>
      </c>
      <c r="Z100" s="80">
        <f t="shared" si="100"/>
        <v>43641</v>
      </c>
      <c r="AA100" s="80" t="str">
        <f t="shared" si="101"/>
        <v/>
      </c>
      <c r="AB100" s="80" t="str">
        <f t="shared" si="102"/>
        <v>OK（振替済み）</v>
      </c>
      <c r="AC100" s="154">
        <f t="shared" si="103"/>
        <v>0</v>
      </c>
      <c r="AD100" s="154" t="str">
        <f t="shared" si="117"/>
        <v/>
      </c>
      <c r="AE100" s="106">
        <f t="shared" si="118"/>
        <v>13</v>
      </c>
      <c r="AF100" s="106">
        <f t="shared" si="104"/>
        <v>0</v>
      </c>
      <c r="AG100" s="218">
        <f>IFERROR(IF(AE100=1,①工事概要!$E$11,IF(AE100=2,①工事概要!$E$11,IF(WEEKDAY(Z100)=2,Z93,AG99))),"")</f>
        <v>43633</v>
      </c>
      <c r="AH100" s="222">
        <f t="shared" ref="AH100:BA100" si="140">IFERROR(IF(AG100+1&gt;$BB100,"",AG100+1),"")</f>
        <v>43634</v>
      </c>
      <c r="AI100" s="222">
        <f t="shared" si="140"/>
        <v>43635</v>
      </c>
      <c r="AJ100" s="222">
        <f t="shared" si="140"/>
        <v>43636</v>
      </c>
      <c r="AK100" s="222">
        <f t="shared" si="140"/>
        <v>43637</v>
      </c>
      <c r="AL100" s="222">
        <f t="shared" si="140"/>
        <v>43638</v>
      </c>
      <c r="AM100" s="222">
        <f t="shared" si="140"/>
        <v>43639</v>
      </c>
      <c r="AN100" s="222">
        <f t="shared" si="140"/>
        <v>43640</v>
      </c>
      <c r="AO100" s="222">
        <f t="shared" si="140"/>
        <v>43641</v>
      </c>
      <c r="AP100" s="222">
        <f t="shared" si="140"/>
        <v>43642</v>
      </c>
      <c r="AQ100" s="222">
        <f t="shared" si="140"/>
        <v>43643</v>
      </c>
      <c r="AR100" s="222">
        <f t="shared" si="140"/>
        <v>43644</v>
      </c>
      <c r="AS100" s="222">
        <f t="shared" si="140"/>
        <v>43645</v>
      </c>
      <c r="AT100" s="222">
        <f t="shared" si="140"/>
        <v>43646</v>
      </c>
      <c r="AU100" s="222">
        <f t="shared" si="140"/>
        <v>43647</v>
      </c>
      <c r="AV100" s="222">
        <f t="shared" si="140"/>
        <v>43648</v>
      </c>
      <c r="AW100" s="222">
        <f t="shared" si="140"/>
        <v>43649</v>
      </c>
      <c r="AX100" s="222">
        <f t="shared" si="140"/>
        <v>43650</v>
      </c>
      <c r="AY100" s="222">
        <f t="shared" si="140"/>
        <v>43651</v>
      </c>
      <c r="AZ100" s="222">
        <f t="shared" si="140"/>
        <v>43652</v>
      </c>
      <c r="BA100" s="222">
        <f t="shared" si="140"/>
        <v>43653</v>
      </c>
      <c r="BB100" s="219">
        <f>IFERROR(IF(IF(Z100=①工事概要!$E$12,①工事概要!$E$12,IF(WEEKDAY(Z100)=1,Z107,BB101))&gt;①工事概要!$E$12,①工事概要!$E$12,IF(Z100=①工事概要!$E$12,①工事概要!$E$12,IF(WEEKDAY(Z100)=1,Z107,BB101))),"")</f>
        <v>43653</v>
      </c>
      <c r="BE100" s="53"/>
      <c r="BF100" s="53"/>
      <c r="BG100" s="53" t="str">
        <f>IFERROR(VLOOKUP(B100,①工事概要!$C$11:$D$12,2,FALSE),"")</f>
        <v/>
      </c>
      <c r="BH100" s="53" t="str">
        <f>IFERROR(VLOOKUP(B100,①工事概要!$C$16:$D$21,2,FALSE),"")</f>
        <v/>
      </c>
      <c r="BI100" s="53" t="str">
        <f>IFERROR(VLOOKUP(B100,①工事概要!$C$22:$D$24,2,FALSE),"")</f>
        <v/>
      </c>
      <c r="BJ100" s="53" t="str">
        <f>IF(B100&gt;①工事概要!$C$26,"",IF(B100&gt;=①工事概要!$C$25,$BJ$13,""))</f>
        <v/>
      </c>
      <c r="BK100" s="53" t="str">
        <f>IF(B100&gt;①工事概要!$C$28,"",IF(B100&gt;=①工事概要!$C$27,$BK$13,""))</f>
        <v/>
      </c>
      <c r="BL100" s="53" t="str">
        <f>IF(B100&gt;①工事概要!$C$30,"",IF(B100&gt;=①工事概要!$C$29,$BL$13,""))</f>
        <v/>
      </c>
      <c r="BM100" s="53" t="str">
        <f>IF(B100&gt;①工事概要!$C$32,"",IF(B100&gt;=①工事概要!$C$31,$BM$13,""))</f>
        <v/>
      </c>
      <c r="BN100" s="53" t="str">
        <f>IF(B100&gt;①工事概要!$C$34,"",IF(B100&gt;=①工事概要!$C$33,$BN$13,""))</f>
        <v/>
      </c>
      <c r="BO100" s="53" t="str">
        <f>IF(B100&gt;①工事概要!$C$36,"",IF(B100&gt;=①工事概要!$C$35,$BO$13,""))</f>
        <v/>
      </c>
      <c r="BP100" s="53" t="str">
        <f>IF(B100&gt;①工事概要!$C$38,"",IF(B100&gt;=①工事概要!$C$37,$BP$13,""))</f>
        <v/>
      </c>
      <c r="BQ100" s="53" t="str">
        <f>IF(B100&gt;①工事概要!$C$40,"",IF(B100&gt;=①工事概要!$C$39,$BQ$13,""))</f>
        <v/>
      </c>
      <c r="BR100" s="53" t="str">
        <f>IF(B100&gt;①工事概要!$C$42,"",IF(B100&gt;=①工事概要!$C$41,$BR$13,""))</f>
        <v/>
      </c>
      <c r="BS100" s="53" t="str">
        <f>IF(B100&gt;①工事概要!$C$44,"",IF(B100&gt;=①工事概要!$C$43,$BS$13,""))</f>
        <v/>
      </c>
      <c r="BT100" s="53" t="str">
        <f>IF(B100&gt;①工事概要!$C$46,"",IF(B100&gt;=①工事概要!$C$45,$BT$13,""))</f>
        <v/>
      </c>
      <c r="BU100" s="53" t="str">
        <f>IF(B100&gt;①工事概要!$C$48,"",IF(B100&gt;=①工事概要!$C$47,$BU$13,""))</f>
        <v/>
      </c>
      <c r="BV100" s="53" t="str">
        <f>IF(B100&gt;①工事概要!$C$50,"",IF(B100&gt;=①工事概要!$C$49,$BV$13,""))</f>
        <v/>
      </c>
      <c r="BW100" s="53" t="str">
        <f>IF(B100&gt;①工事概要!$C$52,"",IF(B100&gt;=①工事概要!$C$51,$BW$13,""))</f>
        <v/>
      </c>
      <c r="BX100" s="53" t="str">
        <f>IF(B100&gt;①工事概要!$C$54,"",IF(B100&gt;=①工事概要!$C$53,$BX$13,""))</f>
        <v/>
      </c>
      <c r="BY100" s="53" t="str">
        <f>IF(B100&gt;①工事概要!$C$56,"",IF(B100&gt;=①工事概要!$C$55,$BY$13,""))</f>
        <v/>
      </c>
      <c r="BZ100" s="53" t="str">
        <f>IF(B100&gt;①工事概要!$C$58,"",IF(B100&gt;=①工事概要!$C$57,$BZ$13,""))</f>
        <v/>
      </c>
      <c r="CA100" s="53" t="str">
        <f>IF(B100&gt;①工事概要!$C$60,"",IF(B100&gt;=①工事概要!$C$59,$CA$13,""))</f>
        <v/>
      </c>
      <c r="CB100" s="53" t="str">
        <f>IF(B100&gt;①工事概要!$C$62,"",IF(B100&gt;=①工事概要!$C$61,$CB$13,""))</f>
        <v/>
      </c>
      <c r="CC100" s="53" t="str">
        <f>IF(B100&gt;①工事概要!$C$64,"",IF(B100&gt;=①工事概要!$C$63,$CC$13,""))</f>
        <v/>
      </c>
      <c r="CD100" s="53" t="str">
        <f>IF(B100&gt;①工事概要!$C$66,"",IF(B100&gt;=①工事概要!$C$65,$CD$13,""))</f>
        <v/>
      </c>
      <c r="CE100" s="50" t="str">
        <f t="shared" si="120"/>
        <v/>
      </c>
      <c r="CF100" s="50" t="str">
        <f t="shared" si="106"/>
        <v xml:space="preserve"> </v>
      </c>
    </row>
    <row r="101" spans="1:84" ht="39" customHeight="1" thickTop="1" thickBot="1" x14ac:dyDescent="0.2">
      <c r="A101" s="81" t="str">
        <f t="shared" si="92"/>
        <v>対象期間</v>
      </c>
      <c r="B101" s="180">
        <f>IFERROR(IF(B100=①工事概要!$E$12+IF(WEEKDAY(①工事概要!$E$12)=1,①工事概要!$E$12,(8-WEEKDAY(①工事概要!$E$12))),"-",IF(B100="-","-",B100+1)),"-")</f>
        <v>43642</v>
      </c>
      <c r="C101" s="89">
        <f t="shared" si="107"/>
        <v>4</v>
      </c>
      <c r="D101" s="199" t="str">
        <f t="shared" si="108"/>
        <v>〇</v>
      </c>
      <c r="E101" s="200" t="str">
        <f t="shared" si="109"/>
        <v xml:space="preserve"> </v>
      </c>
      <c r="F101" s="201" t="s">
        <v>60</v>
      </c>
      <c r="G101" s="202"/>
      <c r="H101" s="203"/>
      <c r="I101" s="204"/>
      <c r="J101" s="187" t="str">
        <f t="shared" si="110"/>
        <v/>
      </c>
      <c r="K101" s="190">
        <f t="shared" si="93"/>
        <v>87</v>
      </c>
      <c r="L101" s="190" t="str">
        <f t="shared" si="94"/>
        <v/>
      </c>
      <c r="M101" s="188" t="str">
        <f t="shared" si="111"/>
        <v/>
      </c>
      <c r="N101" s="87" t="str">
        <f t="shared" si="95"/>
        <v>↓</v>
      </c>
      <c r="O101" s="108"/>
      <c r="P101" s="156" t="str">
        <f>IF(B101&lt;①工事概要!$E$11,"",IF(B101&gt;①工事概要!$E$12,"",IF(LEN(CE101)=0,"○","")))</f>
        <v>○</v>
      </c>
      <c r="Q101" s="162">
        <f t="shared" si="112"/>
        <v>0</v>
      </c>
      <c r="R101" s="93">
        <f t="shared" si="96"/>
        <v>87</v>
      </c>
      <c r="S101" s="156" t="str">
        <f t="shared" si="97"/>
        <v/>
      </c>
      <c r="T101" s="162">
        <f t="shared" si="98"/>
        <v>0</v>
      </c>
      <c r="U101" s="100">
        <f t="shared" si="113"/>
        <v>24</v>
      </c>
      <c r="V101" s="93">
        <f t="shared" si="99"/>
        <v>0</v>
      </c>
      <c r="W101" s="169">
        <f t="shared" si="114"/>
        <v>0</v>
      </c>
      <c r="X101" s="80" t="str">
        <f t="shared" si="115"/>
        <v/>
      </c>
      <c r="Y101" s="80" t="str">
        <f t="shared" si="116"/>
        <v/>
      </c>
      <c r="Z101" s="80">
        <f t="shared" si="100"/>
        <v>43642</v>
      </c>
      <c r="AA101" s="80" t="str">
        <f t="shared" si="101"/>
        <v/>
      </c>
      <c r="AB101" s="80" t="str">
        <f t="shared" si="102"/>
        <v>OK（振替済み）</v>
      </c>
      <c r="AC101" s="154">
        <f t="shared" si="103"/>
        <v>0</v>
      </c>
      <c r="AD101" s="154" t="str">
        <f t="shared" si="117"/>
        <v/>
      </c>
      <c r="AE101" s="106">
        <f t="shared" si="118"/>
        <v>13</v>
      </c>
      <c r="AF101" s="106">
        <f t="shared" si="104"/>
        <v>0</v>
      </c>
      <c r="AG101" s="218">
        <f>IFERROR(IF(AE101=1,①工事概要!$E$11,IF(AE101=2,①工事概要!$E$11,IF(WEEKDAY(Z101)=2,Z94,AG100))),"")</f>
        <v>43633</v>
      </c>
      <c r="AH101" s="222">
        <f t="shared" ref="AH101:BA101" si="141">IFERROR(IF(AG101+1&gt;$BB101,"",AG101+1),"")</f>
        <v>43634</v>
      </c>
      <c r="AI101" s="222">
        <f t="shared" si="141"/>
        <v>43635</v>
      </c>
      <c r="AJ101" s="222">
        <f t="shared" si="141"/>
        <v>43636</v>
      </c>
      <c r="AK101" s="222">
        <f t="shared" si="141"/>
        <v>43637</v>
      </c>
      <c r="AL101" s="222">
        <f t="shared" si="141"/>
        <v>43638</v>
      </c>
      <c r="AM101" s="222">
        <f t="shared" si="141"/>
        <v>43639</v>
      </c>
      <c r="AN101" s="222">
        <f t="shared" si="141"/>
        <v>43640</v>
      </c>
      <c r="AO101" s="222">
        <f t="shared" si="141"/>
        <v>43641</v>
      </c>
      <c r="AP101" s="222">
        <f t="shared" si="141"/>
        <v>43642</v>
      </c>
      <c r="AQ101" s="222">
        <f t="shared" si="141"/>
        <v>43643</v>
      </c>
      <c r="AR101" s="222">
        <f t="shared" si="141"/>
        <v>43644</v>
      </c>
      <c r="AS101" s="222">
        <f t="shared" si="141"/>
        <v>43645</v>
      </c>
      <c r="AT101" s="222">
        <f t="shared" si="141"/>
        <v>43646</v>
      </c>
      <c r="AU101" s="222">
        <f t="shared" si="141"/>
        <v>43647</v>
      </c>
      <c r="AV101" s="222">
        <f t="shared" si="141"/>
        <v>43648</v>
      </c>
      <c r="AW101" s="222">
        <f t="shared" si="141"/>
        <v>43649</v>
      </c>
      <c r="AX101" s="222">
        <f t="shared" si="141"/>
        <v>43650</v>
      </c>
      <c r="AY101" s="222">
        <f t="shared" si="141"/>
        <v>43651</v>
      </c>
      <c r="AZ101" s="222">
        <f t="shared" si="141"/>
        <v>43652</v>
      </c>
      <c r="BA101" s="222">
        <f t="shared" si="141"/>
        <v>43653</v>
      </c>
      <c r="BB101" s="219">
        <f>IFERROR(IF(IF(Z101=①工事概要!$E$12,①工事概要!$E$12,IF(WEEKDAY(Z101)=1,Z108,BB102))&gt;①工事概要!$E$12,①工事概要!$E$12,IF(Z101=①工事概要!$E$12,①工事概要!$E$12,IF(WEEKDAY(Z101)=1,Z108,BB102))),"")</f>
        <v>43653</v>
      </c>
      <c r="BE101" s="53"/>
      <c r="BF101" s="53"/>
      <c r="BG101" s="53" t="str">
        <f>IFERROR(VLOOKUP(B101,①工事概要!$C$11:$D$12,2,FALSE),"")</f>
        <v/>
      </c>
      <c r="BH101" s="53" t="str">
        <f>IFERROR(VLOOKUP(B101,①工事概要!$C$16:$D$21,2,FALSE),"")</f>
        <v/>
      </c>
      <c r="BI101" s="53" t="str">
        <f>IFERROR(VLOOKUP(B101,①工事概要!$C$22:$D$24,2,FALSE),"")</f>
        <v/>
      </c>
      <c r="BJ101" s="53" t="str">
        <f>IF(B101&gt;①工事概要!$C$26,"",IF(B101&gt;=①工事概要!$C$25,$BJ$13,""))</f>
        <v/>
      </c>
      <c r="BK101" s="53" t="str">
        <f>IF(B101&gt;①工事概要!$C$28,"",IF(B101&gt;=①工事概要!$C$27,$BK$13,""))</f>
        <v/>
      </c>
      <c r="BL101" s="53" t="str">
        <f>IF(B101&gt;①工事概要!$C$30,"",IF(B101&gt;=①工事概要!$C$29,$BL$13,""))</f>
        <v/>
      </c>
      <c r="BM101" s="53" t="str">
        <f>IF(B101&gt;①工事概要!$C$32,"",IF(B101&gt;=①工事概要!$C$31,$BM$13,""))</f>
        <v/>
      </c>
      <c r="BN101" s="53" t="str">
        <f>IF(B101&gt;①工事概要!$C$34,"",IF(B101&gt;=①工事概要!$C$33,$BN$13,""))</f>
        <v/>
      </c>
      <c r="BO101" s="53" t="str">
        <f>IF(B101&gt;①工事概要!$C$36,"",IF(B101&gt;=①工事概要!$C$35,$BO$13,""))</f>
        <v/>
      </c>
      <c r="BP101" s="53" t="str">
        <f>IF(B101&gt;①工事概要!$C$38,"",IF(B101&gt;=①工事概要!$C$37,$BP$13,""))</f>
        <v/>
      </c>
      <c r="BQ101" s="53" t="str">
        <f>IF(B101&gt;①工事概要!$C$40,"",IF(B101&gt;=①工事概要!$C$39,$BQ$13,""))</f>
        <v/>
      </c>
      <c r="BR101" s="53" t="str">
        <f>IF(B101&gt;①工事概要!$C$42,"",IF(B101&gt;=①工事概要!$C$41,$BR$13,""))</f>
        <v/>
      </c>
      <c r="BS101" s="53" t="str">
        <f>IF(B101&gt;①工事概要!$C$44,"",IF(B101&gt;=①工事概要!$C$43,$BS$13,""))</f>
        <v/>
      </c>
      <c r="BT101" s="53" t="str">
        <f>IF(B101&gt;①工事概要!$C$46,"",IF(B101&gt;=①工事概要!$C$45,$BT$13,""))</f>
        <v/>
      </c>
      <c r="BU101" s="53" t="str">
        <f>IF(B101&gt;①工事概要!$C$48,"",IF(B101&gt;=①工事概要!$C$47,$BU$13,""))</f>
        <v/>
      </c>
      <c r="BV101" s="53" t="str">
        <f>IF(B101&gt;①工事概要!$C$50,"",IF(B101&gt;=①工事概要!$C$49,$BV$13,""))</f>
        <v/>
      </c>
      <c r="BW101" s="53" t="str">
        <f>IF(B101&gt;①工事概要!$C$52,"",IF(B101&gt;=①工事概要!$C$51,$BW$13,""))</f>
        <v/>
      </c>
      <c r="BX101" s="53" t="str">
        <f>IF(B101&gt;①工事概要!$C$54,"",IF(B101&gt;=①工事概要!$C$53,$BX$13,""))</f>
        <v/>
      </c>
      <c r="BY101" s="53" t="str">
        <f>IF(B101&gt;①工事概要!$C$56,"",IF(B101&gt;=①工事概要!$C$55,$BY$13,""))</f>
        <v/>
      </c>
      <c r="BZ101" s="53" t="str">
        <f>IF(B101&gt;①工事概要!$C$58,"",IF(B101&gt;=①工事概要!$C$57,$BZ$13,""))</f>
        <v/>
      </c>
      <c r="CA101" s="53" t="str">
        <f>IF(B101&gt;①工事概要!$C$60,"",IF(B101&gt;=①工事概要!$C$59,$CA$13,""))</f>
        <v/>
      </c>
      <c r="CB101" s="53" t="str">
        <f>IF(B101&gt;①工事概要!$C$62,"",IF(B101&gt;=①工事概要!$C$61,$CB$13,""))</f>
        <v/>
      </c>
      <c r="CC101" s="53" t="str">
        <f>IF(B101&gt;①工事概要!$C$64,"",IF(B101&gt;=①工事概要!$C$63,$CC$13,""))</f>
        <v/>
      </c>
      <c r="CD101" s="53" t="str">
        <f>IF(B101&gt;①工事概要!$C$66,"",IF(B101&gt;=①工事概要!$C$65,$CD$13,""))</f>
        <v/>
      </c>
      <c r="CE101" s="50" t="str">
        <f t="shared" si="120"/>
        <v/>
      </c>
      <c r="CF101" s="50" t="str">
        <f t="shared" si="106"/>
        <v xml:space="preserve"> </v>
      </c>
    </row>
    <row r="102" spans="1:84" ht="39" customHeight="1" thickTop="1" thickBot="1" x14ac:dyDescent="0.2">
      <c r="A102" s="81" t="str">
        <f t="shared" si="92"/>
        <v>対象期間</v>
      </c>
      <c r="B102" s="180">
        <f>IFERROR(IF(B101=①工事概要!$E$12+IF(WEEKDAY(①工事概要!$E$12)=1,①工事概要!$E$12,(8-WEEKDAY(①工事概要!$E$12))),"-",IF(B101="-","-",B101+1)),"-")</f>
        <v>43643</v>
      </c>
      <c r="C102" s="89">
        <f t="shared" si="107"/>
        <v>5</v>
      </c>
      <c r="D102" s="199" t="str">
        <f t="shared" si="108"/>
        <v>〇</v>
      </c>
      <c r="E102" s="200" t="str">
        <f t="shared" si="109"/>
        <v xml:space="preserve"> </v>
      </c>
      <c r="F102" s="201" t="s">
        <v>60</v>
      </c>
      <c r="G102" s="202"/>
      <c r="H102" s="203"/>
      <c r="I102" s="204"/>
      <c r="J102" s="187" t="str">
        <f t="shared" si="110"/>
        <v/>
      </c>
      <c r="K102" s="190">
        <f t="shared" si="93"/>
        <v>88</v>
      </c>
      <c r="L102" s="190" t="str">
        <f t="shared" si="94"/>
        <v/>
      </c>
      <c r="M102" s="188" t="str">
        <f t="shared" si="111"/>
        <v/>
      </c>
      <c r="N102" s="87" t="str">
        <f t="shared" si="95"/>
        <v>↓</v>
      </c>
      <c r="O102" s="108"/>
      <c r="P102" s="156" t="str">
        <f>IF(B102&lt;①工事概要!$E$11,"",IF(B102&gt;①工事概要!$E$12,"",IF(LEN(CE102)=0,"○","")))</f>
        <v>○</v>
      </c>
      <c r="Q102" s="162">
        <f t="shared" si="112"/>
        <v>0</v>
      </c>
      <c r="R102" s="93">
        <f t="shared" si="96"/>
        <v>88</v>
      </c>
      <c r="S102" s="156" t="str">
        <f t="shared" si="97"/>
        <v/>
      </c>
      <c r="T102" s="162">
        <f t="shared" si="98"/>
        <v>0</v>
      </c>
      <c r="U102" s="100">
        <f t="shared" si="113"/>
        <v>24</v>
      </c>
      <c r="V102" s="93">
        <f t="shared" si="99"/>
        <v>0</v>
      </c>
      <c r="W102" s="169">
        <f t="shared" si="114"/>
        <v>0</v>
      </c>
      <c r="X102" s="80" t="str">
        <f t="shared" si="115"/>
        <v/>
      </c>
      <c r="Y102" s="80" t="str">
        <f t="shared" si="116"/>
        <v/>
      </c>
      <c r="Z102" s="80">
        <f t="shared" si="100"/>
        <v>43643</v>
      </c>
      <c r="AA102" s="80" t="str">
        <f t="shared" si="101"/>
        <v/>
      </c>
      <c r="AB102" s="80" t="str">
        <f t="shared" si="102"/>
        <v>OK（振替済み）</v>
      </c>
      <c r="AC102" s="154">
        <f t="shared" si="103"/>
        <v>0</v>
      </c>
      <c r="AD102" s="154" t="str">
        <f t="shared" si="117"/>
        <v/>
      </c>
      <c r="AE102" s="106">
        <f t="shared" si="118"/>
        <v>13</v>
      </c>
      <c r="AF102" s="106">
        <f t="shared" si="104"/>
        <v>0</v>
      </c>
      <c r="AG102" s="218">
        <f>IFERROR(IF(AE102=1,①工事概要!$E$11,IF(AE102=2,①工事概要!$E$11,IF(WEEKDAY(Z102)=2,Z95,AG101))),"")</f>
        <v>43633</v>
      </c>
      <c r="AH102" s="222">
        <f t="shared" ref="AH102:BA102" si="142">IFERROR(IF(AG102+1&gt;$BB102,"",AG102+1),"")</f>
        <v>43634</v>
      </c>
      <c r="AI102" s="222">
        <f t="shared" si="142"/>
        <v>43635</v>
      </c>
      <c r="AJ102" s="222">
        <f t="shared" si="142"/>
        <v>43636</v>
      </c>
      <c r="AK102" s="222">
        <f t="shared" si="142"/>
        <v>43637</v>
      </c>
      <c r="AL102" s="222">
        <f t="shared" si="142"/>
        <v>43638</v>
      </c>
      <c r="AM102" s="222">
        <f t="shared" si="142"/>
        <v>43639</v>
      </c>
      <c r="AN102" s="222">
        <f t="shared" si="142"/>
        <v>43640</v>
      </c>
      <c r="AO102" s="222">
        <f t="shared" si="142"/>
        <v>43641</v>
      </c>
      <c r="AP102" s="222">
        <f t="shared" si="142"/>
        <v>43642</v>
      </c>
      <c r="AQ102" s="222">
        <f t="shared" si="142"/>
        <v>43643</v>
      </c>
      <c r="AR102" s="222">
        <f t="shared" si="142"/>
        <v>43644</v>
      </c>
      <c r="AS102" s="222">
        <f t="shared" si="142"/>
        <v>43645</v>
      </c>
      <c r="AT102" s="222">
        <f t="shared" si="142"/>
        <v>43646</v>
      </c>
      <c r="AU102" s="222">
        <f t="shared" si="142"/>
        <v>43647</v>
      </c>
      <c r="AV102" s="222">
        <f t="shared" si="142"/>
        <v>43648</v>
      </c>
      <c r="AW102" s="222">
        <f t="shared" si="142"/>
        <v>43649</v>
      </c>
      <c r="AX102" s="222">
        <f t="shared" si="142"/>
        <v>43650</v>
      </c>
      <c r="AY102" s="222">
        <f t="shared" si="142"/>
        <v>43651</v>
      </c>
      <c r="AZ102" s="222">
        <f t="shared" si="142"/>
        <v>43652</v>
      </c>
      <c r="BA102" s="222">
        <f t="shared" si="142"/>
        <v>43653</v>
      </c>
      <c r="BB102" s="219">
        <f>IFERROR(IF(IF(Z102=①工事概要!$E$12,①工事概要!$E$12,IF(WEEKDAY(Z102)=1,Z109,BB103))&gt;①工事概要!$E$12,①工事概要!$E$12,IF(Z102=①工事概要!$E$12,①工事概要!$E$12,IF(WEEKDAY(Z102)=1,Z109,BB103))),"")</f>
        <v>43653</v>
      </c>
      <c r="BE102" s="53"/>
      <c r="BF102" s="53"/>
      <c r="BG102" s="53" t="str">
        <f>IFERROR(VLOOKUP(B102,①工事概要!$C$11:$D$12,2,FALSE),"")</f>
        <v/>
      </c>
      <c r="BH102" s="53" t="str">
        <f>IFERROR(VLOOKUP(B102,①工事概要!$C$16:$D$21,2,FALSE),"")</f>
        <v/>
      </c>
      <c r="BI102" s="53" t="str">
        <f>IFERROR(VLOOKUP(B102,①工事概要!$C$22:$D$24,2,FALSE),"")</f>
        <v/>
      </c>
      <c r="BJ102" s="53" t="str">
        <f>IF(B102&gt;①工事概要!$C$26,"",IF(B102&gt;=①工事概要!$C$25,$BJ$13,""))</f>
        <v/>
      </c>
      <c r="BK102" s="53" t="str">
        <f>IF(B102&gt;①工事概要!$C$28,"",IF(B102&gt;=①工事概要!$C$27,$BK$13,""))</f>
        <v/>
      </c>
      <c r="BL102" s="53" t="str">
        <f>IF(B102&gt;①工事概要!$C$30,"",IF(B102&gt;=①工事概要!$C$29,$BL$13,""))</f>
        <v/>
      </c>
      <c r="BM102" s="53" t="str">
        <f>IF(B102&gt;①工事概要!$C$32,"",IF(B102&gt;=①工事概要!$C$31,$BM$13,""))</f>
        <v/>
      </c>
      <c r="BN102" s="53" t="str">
        <f>IF(B102&gt;①工事概要!$C$34,"",IF(B102&gt;=①工事概要!$C$33,$BN$13,""))</f>
        <v/>
      </c>
      <c r="BO102" s="53" t="str">
        <f>IF(B102&gt;①工事概要!$C$36,"",IF(B102&gt;=①工事概要!$C$35,$BO$13,""))</f>
        <v/>
      </c>
      <c r="BP102" s="53" t="str">
        <f>IF(B102&gt;①工事概要!$C$38,"",IF(B102&gt;=①工事概要!$C$37,$BP$13,""))</f>
        <v/>
      </c>
      <c r="BQ102" s="53" t="str">
        <f>IF(B102&gt;①工事概要!$C$40,"",IF(B102&gt;=①工事概要!$C$39,$BQ$13,""))</f>
        <v/>
      </c>
      <c r="BR102" s="53" t="str">
        <f>IF(B102&gt;①工事概要!$C$42,"",IF(B102&gt;=①工事概要!$C$41,$BR$13,""))</f>
        <v/>
      </c>
      <c r="BS102" s="53" t="str">
        <f>IF(B102&gt;①工事概要!$C$44,"",IF(B102&gt;=①工事概要!$C$43,$BS$13,""))</f>
        <v/>
      </c>
      <c r="BT102" s="53" t="str">
        <f>IF(B102&gt;①工事概要!$C$46,"",IF(B102&gt;=①工事概要!$C$45,$BT$13,""))</f>
        <v/>
      </c>
      <c r="BU102" s="53" t="str">
        <f>IF(B102&gt;①工事概要!$C$48,"",IF(B102&gt;=①工事概要!$C$47,$BU$13,""))</f>
        <v/>
      </c>
      <c r="BV102" s="53" t="str">
        <f>IF(B102&gt;①工事概要!$C$50,"",IF(B102&gt;=①工事概要!$C$49,$BV$13,""))</f>
        <v/>
      </c>
      <c r="BW102" s="53" t="str">
        <f>IF(B102&gt;①工事概要!$C$52,"",IF(B102&gt;=①工事概要!$C$51,$BW$13,""))</f>
        <v/>
      </c>
      <c r="BX102" s="53" t="str">
        <f>IF(B102&gt;①工事概要!$C$54,"",IF(B102&gt;=①工事概要!$C$53,$BX$13,""))</f>
        <v/>
      </c>
      <c r="BY102" s="53" t="str">
        <f>IF(B102&gt;①工事概要!$C$56,"",IF(B102&gt;=①工事概要!$C$55,$BY$13,""))</f>
        <v/>
      </c>
      <c r="BZ102" s="53" t="str">
        <f>IF(B102&gt;①工事概要!$C$58,"",IF(B102&gt;=①工事概要!$C$57,$BZ$13,""))</f>
        <v/>
      </c>
      <c r="CA102" s="53" t="str">
        <f>IF(B102&gt;①工事概要!$C$60,"",IF(B102&gt;=①工事概要!$C$59,$CA$13,""))</f>
        <v/>
      </c>
      <c r="CB102" s="53" t="str">
        <f>IF(B102&gt;①工事概要!$C$62,"",IF(B102&gt;=①工事概要!$C$61,$CB$13,""))</f>
        <v/>
      </c>
      <c r="CC102" s="53" t="str">
        <f>IF(B102&gt;①工事概要!$C$64,"",IF(B102&gt;=①工事概要!$C$63,$CC$13,""))</f>
        <v/>
      </c>
      <c r="CD102" s="53" t="str">
        <f>IF(B102&gt;①工事概要!$C$66,"",IF(B102&gt;=①工事概要!$C$65,$CD$13,""))</f>
        <v/>
      </c>
      <c r="CE102" s="50" t="str">
        <f t="shared" si="120"/>
        <v/>
      </c>
      <c r="CF102" s="50" t="str">
        <f t="shared" si="106"/>
        <v xml:space="preserve"> </v>
      </c>
    </row>
    <row r="103" spans="1:84" ht="39" customHeight="1" thickTop="1" thickBot="1" x14ac:dyDescent="0.2">
      <c r="A103" s="81" t="str">
        <f t="shared" si="92"/>
        <v>対象期間</v>
      </c>
      <c r="B103" s="180">
        <f>IFERROR(IF(B102=①工事概要!$E$12+IF(WEEKDAY(①工事概要!$E$12)=1,①工事概要!$E$12,(8-WEEKDAY(①工事概要!$E$12))),"-",IF(B102="-","-",B102+1)),"-")</f>
        <v>43644</v>
      </c>
      <c r="C103" s="89">
        <f t="shared" si="107"/>
        <v>6</v>
      </c>
      <c r="D103" s="199" t="str">
        <f t="shared" si="108"/>
        <v>〇</v>
      </c>
      <c r="E103" s="200" t="str">
        <f t="shared" si="109"/>
        <v xml:space="preserve"> </v>
      </c>
      <c r="F103" s="201" t="s">
        <v>60</v>
      </c>
      <c r="G103" s="202"/>
      <c r="H103" s="203"/>
      <c r="I103" s="204"/>
      <c r="J103" s="187" t="str">
        <f t="shared" si="110"/>
        <v/>
      </c>
      <c r="K103" s="190">
        <f t="shared" si="93"/>
        <v>89</v>
      </c>
      <c r="L103" s="190" t="str">
        <f t="shared" si="94"/>
        <v/>
      </c>
      <c r="M103" s="188" t="str">
        <f t="shared" si="111"/>
        <v/>
      </c>
      <c r="N103" s="87" t="str">
        <f t="shared" si="95"/>
        <v>↓</v>
      </c>
      <c r="O103" s="108"/>
      <c r="P103" s="156" t="str">
        <f>IF(B103&lt;①工事概要!$E$11,"",IF(B103&gt;①工事概要!$E$12,"",IF(LEN(CE103)=0,"○","")))</f>
        <v>○</v>
      </c>
      <c r="Q103" s="162">
        <f t="shared" si="112"/>
        <v>0</v>
      </c>
      <c r="R103" s="93">
        <f t="shared" si="96"/>
        <v>89</v>
      </c>
      <c r="S103" s="156" t="str">
        <f t="shared" si="97"/>
        <v/>
      </c>
      <c r="T103" s="162">
        <f t="shared" si="98"/>
        <v>0</v>
      </c>
      <c r="U103" s="100">
        <f t="shared" si="113"/>
        <v>24</v>
      </c>
      <c r="V103" s="93">
        <f t="shared" si="99"/>
        <v>0</v>
      </c>
      <c r="W103" s="169">
        <f t="shared" si="114"/>
        <v>0</v>
      </c>
      <c r="X103" s="80" t="str">
        <f t="shared" si="115"/>
        <v/>
      </c>
      <c r="Y103" s="80" t="str">
        <f t="shared" si="116"/>
        <v/>
      </c>
      <c r="Z103" s="80">
        <f t="shared" si="100"/>
        <v>43644</v>
      </c>
      <c r="AA103" s="80" t="str">
        <f t="shared" si="101"/>
        <v/>
      </c>
      <c r="AB103" s="80" t="str">
        <f t="shared" si="102"/>
        <v>OK（振替済み）</v>
      </c>
      <c r="AC103" s="154">
        <f t="shared" si="103"/>
        <v>0</v>
      </c>
      <c r="AD103" s="154" t="str">
        <f t="shared" si="117"/>
        <v/>
      </c>
      <c r="AE103" s="106">
        <f t="shared" si="118"/>
        <v>13</v>
      </c>
      <c r="AF103" s="106">
        <f t="shared" si="104"/>
        <v>0</v>
      </c>
      <c r="AG103" s="218">
        <f>IFERROR(IF(AE103=1,①工事概要!$E$11,IF(AE103=2,①工事概要!$E$11,IF(WEEKDAY(Z103)=2,Z96,AG102))),"")</f>
        <v>43633</v>
      </c>
      <c r="AH103" s="222">
        <f t="shared" ref="AH103:BA103" si="143">IFERROR(IF(AG103+1&gt;$BB103,"",AG103+1),"")</f>
        <v>43634</v>
      </c>
      <c r="AI103" s="222">
        <f t="shared" si="143"/>
        <v>43635</v>
      </c>
      <c r="AJ103" s="222">
        <f t="shared" si="143"/>
        <v>43636</v>
      </c>
      <c r="AK103" s="222">
        <f t="shared" si="143"/>
        <v>43637</v>
      </c>
      <c r="AL103" s="222">
        <f t="shared" si="143"/>
        <v>43638</v>
      </c>
      <c r="AM103" s="222">
        <f t="shared" si="143"/>
        <v>43639</v>
      </c>
      <c r="AN103" s="222">
        <f t="shared" si="143"/>
        <v>43640</v>
      </c>
      <c r="AO103" s="222">
        <f t="shared" si="143"/>
        <v>43641</v>
      </c>
      <c r="AP103" s="222">
        <f t="shared" si="143"/>
        <v>43642</v>
      </c>
      <c r="AQ103" s="222">
        <f t="shared" si="143"/>
        <v>43643</v>
      </c>
      <c r="AR103" s="222">
        <f t="shared" si="143"/>
        <v>43644</v>
      </c>
      <c r="AS103" s="222">
        <f t="shared" si="143"/>
        <v>43645</v>
      </c>
      <c r="AT103" s="222">
        <f t="shared" si="143"/>
        <v>43646</v>
      </c>
      <c r="AU103" s="222">
        <f t="shared" si="143"/>
        <v>43647</v>
      </c>
      <c r="AV103" s="222">
        <f t="shared" si="143"/>
        <v>43648</v>
      </c>
      <c r="AW103" s="222">
        <f t="shared" si="143"/>
        <v>43649</v>
      </c>
      <c r="AX103" s="222">
        <f t="shared" si="143"/>
        <v>43650</v>
      </c>
      <c r="AY103" s="222">
        <f t="shared" si="143"/>
        <v>43651</v>
      </c>
      <c r="AZ103" s="222">
        <f t="shared" si="143"/>
        <v>43652</v>
      </c>
      <c r="BA103" s="222">
        <f t="shared" si="143"/>
        <v>43653</v>
      </c>
      <c r="BB103" s="219">
        <f>IFERROR(IF(IF(Z103=①工事概要!$E$12,①工事概要!$E$12,IF(WEEKDAY(Z103)=1,Z110,BB104))&gt;①工事概要!$E$12,①工事概要!$E$12,IF(Z103=①工事概要!$E$12,①工事概要!$E$12,IF(WEEKDAY(Z103)=1,Z110,BB104))),"")</f>
        <v>43653</v>
      </c>
      <c r="BE103" s="53"/>
      <c r="BF103" s="53"/>
      <c r="BG103" s="53" t="str">
        <f>IFERROR(VLOOKUP(B103,①工事概要!$C$11:$D$12,2,FALSE),"")</f>
        <v/>
      </c>
      <c r="BH103" s="53" t="str">
        <f>IFERROR(VLOOKUP(B103,①工事概要!$C$16:$D$21,2,FALSE),"")</f>
        <v/>
      </c>
      <c r="BI103" s="53" t="str">
        <f>IFERROR(VLOOKUP(B103,①工事概要!$C$22:$D$24,2,FALSE),"")</f>
        <v/>
      </c>
      <c r="BJ103" s="53" t="str">
        <f>IF(B103&gt;①工事概要!$C$26,"",IF(B103&gt;=①工事概要!$C$25,$BJ$13,""))</f>
        <v/>
      </c>
      <c r="BK103" s="53" t="str">
        <f>IF(B103&gt;①工事概要!$C$28,"",IF(B103&gt;=①工事概要!$C$27,$BK$13,""))</f>
        <v/>
      </c>
      <c r="BL103" s="53" t="str">
        <f>IF(B103&gt;①工事概要!$C$30,"",IF(B103&gt;=①工事概要!$C$29,$BL$13,""))</f>
        <v/>
      </c>
      <c r="BM103" s="53" t="str">
        <f>IF(B103&gt;①工事概要!$C$32,"",IF(B103&gt;=①工事概要!$C$31,$BM$13,""))</f>
        <v/>
      </c>
      <c r="BN103" s="53" t="str">
        <f>IF(B103&gt;①工事概要!$C$34,"",IF(B103&gt;=①工事概要!$C$33,$BN$13,""))</f>
        <v/>
      </c>
      <c r="BO103" s="53" t="str">
        <f>IF(B103&gt;①工事概要!$C$36,"",IF(B103&gt;=①工事概要!$C$35,$BO$13,""))</f>
        <v/>
      </c>
      <c r="BP103" s="53" t="str">
        <f>IF(B103&gt;①工事概要!$C$38,"",IF(B103&gt;=①工事概要!$C$37,$BP$13,""))</f>
        <v/>
      </c>
      <c r="BQ103" s="53" t="str">
        <f>IF(B103&gt;①工事概要!$C$40,"",IF(B103&gt;=①工事概要!$C$39,$BQ$13,""))</f>
        <v/>
      </c>
      <c r="BR103" s="53" t="str">
        <f>IF(B103&gt;①工事概要!$C$42,"",IF(B103&gt;=①工事概要!$C$41,$BR$13,""))</f>
        <v/>
      </c>
      <c r="BS103" s="53" t="str">
        <f>IF(B103&gt;①工事概要!$C$44,"",IF(B103&gt;=①工事概要!$C$43,$BS$13,""))</f>
        <v/>
      </c>
      <c r="BT103" s="53" t="str">
        <f>IF(B103&gt;①工事概要!$C$46,"",IF(B103&gt;=①工事概要!$C$45,$BT$13,""))</f>
        <v/>
      </c>
      <c r="BU103" s="53" t="str">
        <f>IF(B103&gt;①工事概要!$C$48,"",IF(B103&gt;=①工事概要!$C$47,$BU$13,""))</f>
        <v/>
      </c>
      <c r="BV103" s="53" t="str">
        <f>IF(B103&gt;①工事概要!$C$50,"",IF(B103&gt;=①工事概要!$C$49,$BV$13,""))</f>
        <v/>
      </c>
      <c r="BW103" s="53" t="str">
        <f>IF(B103&gt;①工事概要!$C$52,"",IF(B103&gt;=①工事概要!$C$51,$BW$13,""))</f>
        <v/>
      </c>
      <c r="BX103" s="53" t="str">
        <f>IF(B103&gt;①工事概要!$C$54,"",IF(B103&gt;=①工事概要!$C$53,$BX$13,""))</f>
        <v/>
      </c>
      <c r="BY103" s="53" t="str">
        <f>IF(B103&gt;①工事概要!$C$56,"",IF(B103&gt;=①工事概要!$C$55,$BY$13,""))</f>
        <v/>
      </c>
      <c r="BZ103" s="53" t="str">
        <f>IF(B103&gt;①工事概要!$C$58,"",IF(B103&gt;=①工事概要!$C$57,$BZ$13,""))</f>
        <v/>
      </c>
      <c r="CA103" s="53" t="str">
        <f>IF(B103&gt;①工事概要!$C$60,"",IF(B103&gt;=①工事概要!$C$59,$CA$13,""))</f>
        <v/>
      </c>
      <c r="CB103" s="53" t="str">
        <f>IF(B103&gt;①工事概要!$C$62,"",IF(B103&gt;=①工事概要!$C$61,$CB$13,""))</f>
        <v/>
      </c>
      <c r="CC103" s="53" t="str">
        <f>IF(B103&gt;①工事概要!$C$64,"",IF(B103&gt;=①工事概要!$C$63,$CC$13,""))</f>
        <v/>
      </c>
      <c r="CD103" s="53" t="str">
        <f>IF(B103&gt;①工事概要!$C$66,"",IF(B103&gt;=①工事概要!$C$65,$CD$13,""))</f>
        <v/>
      </c>
      <c r="CE103" s="50" t="str">
        <f t="shared" si="120"/>
        <v/>
      </c>
      <c r="CF103" s="50" t="str">
        <f t="shared" si="106"/>
        <v xml:space="preserve"> </v>
      </c>
    </row>
    <row r="104" spans="1:84" ht="39" customHeight="1" thickTop="1" thickBot="1" x14ac:dyDescent="0.2">
      <c r="A104" s="81" t="str">
        <f t="shared" si="92"/>
        <v>対象期間</v>
      </c>
      <c r="B104" s="180">
        <f>IFERROR(IF(B103=①工事概要!$E$12+IF(WEEKDAY(①工事概要!$E$12)=1,①工事概要!$E$12,(8-WEEKDAY(①工事概要!$E$12))),"-",IF(B103="-","-",B103+1)),"-")</f>
        <v>43645</v>
      </c>
      <c r="C104" s="89">
        <f t="shared" si="107"/>
        <v>7</v>
      </c>
      <c r="D104" s="199" t="str">
        <f t="shared" si="108"/>
        <v>〇</v>
      </c>
      <c r="E104" s="200" t="str">
        <f t="shared" si="109"/>
        <v xml:space="preserve"> </v>
      </c>
      <c r="F104" s="201" t="s">
        <v>61</v>
      </c>
      <c r="G104" s="202"/>
      <c r="H104" s="203"/>
      <c r="I104" s="204"/>
      <c r="J104" s="187" t="str">
        <f t="shared" si="110"/>
        <v/>
      </c>
      <c r="K104" s="190">
        <f t="shared" si="93"/>
        <v>90</v>
      </c>
      <c r="L104" s="190" t="str">
        <f t="shared" si="94"/>
        <v/>
      </c>
      <c r="M104" s="188" t="str">
        <f t="shared" si="111"/>
        <v/>
      </c>
      <c r="N104" s="87" t="str">
        <f t="shared" si="95"/>
        <v>↓</v>
      </c>
      <c r="O104" s="108"/>
      <c r="P104" s="156" t="str">
        <f>IF(B104&lt;①工事概要!$E$11,"",IF(B104&gt;①工事概要!$E$12,"",IF(LEN(CE104)=0,"○","")))</f>
        <v>○</v>
      </c>
      <c r="Q104" s="162">
        <f t="shared" si="112"/>
        <v>0</v>
      </c>
      <c r="R104" s="93">
        <f t="shared" si="96"/>
        <v>90</v>
      </c>
      <c r="S104" s="156" t="str">
        <f t="shared" si="97"/>
        <v>〇</v>
      </c>
      <c r="T104" s="162">
        <f t="shared" si="98"/>
        <v>0</v>
      </c>
      <c r="U104" s="100">
        <f t="shared" si="113"/>
        <v>25</v>
      </c>
      <c r="V104" s="93">
        <f t="shared" si="99"/>
        <v>0</v>
      </c>
      <c r="W104" s="169">
        <f t="shared" si="114"/>
        <v>0</v>
      </c>
      <c r="X104" s="80" t="str">
        <f t="shared" si="115"/>
        <v/>
      </c>
      <c r="Y104" s="80" t="str">
        <f t="shared" si="116"/>
        <v/>
      </c>
      <c r="Z104" s="80">
        <f t="shared" si="100"/>
        <v>43645</v>
      </c>
      <c r="AA104" s="80" t="str">
        <f t="shared" si="101"/>
        <v/>
      </c>
      <c r="AB104" s="80" t="str">
        <f t="shared" si="102"/>
        <v>OK（振替済み）</v>
      </c>
      <c r="AC104" s="154">
        <f t="shared" si="103"/>
        <v>0</v>
      </c>
      <c r="AD104" s="154" t="str">
        <f t="shared" si="117"/>
        <v/>
      </c>
      <c r="AE104" s="106">
        <f t="shared" si="118"/>
        <v>13</v>
      </c>
      <c r="AF104" s="106">
        <f t="shared" si="104"/>
        <v>0</v>
      </c>
      <c r="AG104" s="218">
        <f>IFERROR(IF(AE104=1,①工事概要!$E$11,IF(AE104=2,①工事概要!$E$11,IF(WEEKDAY(Z104)=2,Z97,AG103))),"")</f>
        <v>43633</v>
      </c>
      <c r="AH104" s="222">
        <f t="shared" ref="AH104:BA104" si="144">IFERROR(IF(AG104+1&gt;$BB104,"",AG104+1),"")</f>
        <v>43634</v>
      </c>
      <c r="AI104" s="222">
        <f t="shared" si="144"/>
        <v>43635</v>
      </c>
      <c r="AJ104" s="222">
        <f t="shared" si="144"/>
        <v>43636</v>
      </c>
      <c r="AK104" s="222">
        <f t="shared" si="144"/>
        <v>43637</v>
      </c>
      <c r="AL104" s="222">
        <f t="shared" si="144"/>
        <v>43638</v>
      </c>
      <c r="AM104" s="222">
        <f t="shared" si="144"/>
        <v>43639</v>
      </c>
      <c r="AN104" s="222">
        <f t="shared" si="144"/>
        <v>43640</v>
      </c>
      <c r="AO104" s="222">
        <f t="shared" si="144"/>
        <v>43641</v>
      </c>
      <c r="AP104" s="222">
        <f t="shared" si="144"/>
        <v>43642</v>
      </c>
      <c r="AQ104" s="222">
        <f t="shared" si="144"/>
        <v>43643</v>
      </c>
      <c r="AR104" s="222">
        <f t="shared" si="144"/>
        <v>43644</v>
      </c>
      <c r="AS104" s="222">
        <f t="shared" si="144"/>
        <v>43645</v>
      </c>
      <c r="AT104" s="222">
        <f t="shared" si="144"/>
        <v>43646</v>
      </c>
      <c r="AU104" s="222">
        <f t="shared" si="144"/>
        <v>43647</v>
      </c>
      <c r="AV104" s="222">
        <f t="shared" si="144"/>
        <v>43648</v>
      </c>
      <c r="AW104" s="222">
        <f t="shared" si="144"/>
        <v>43649</v>
      </c>
      <c r="AX104" s="222">
        <f t="shared" si="144"/>
        <v>43650</v>
      </c>
      <c r="AY104" s="222">
        <f t="shared" si="144"/>
        <v>43651</v>
      </c>
      <c r="AZ104" s="222">
        <f t="shared" si="144"/>
        <v>43652</v>
      </c>
      <c r="BA104" s="222">
        <f t="shared" si="144"/>
        <v>43653</v>
      </c>
      <c r="BB104" s="219">
        <f>IFERROR(IF(IF(Z104=①工事概要!$E$12,①工事概要!$E$12,IF(WEEKDAY(Z104)=1,Z111,BB105))&gt;①工事概要!$E$12,①工事概要!$E$12,IF(Z104=①工事概要!$E$12,①工事概要!$E$12,IF(WEEKDAY(Z104)=1,Z111,BB105))),"")</f>
        <v>43653</v>
      </c>
      <c r="BE104" s="53"/>
      <c r="BF104" s="53"/>
      <c r="BG104" s="53" t="str">
        <f>IFERROR(VLOOKUP(B104,①工事概要!$C$11:$D$12,2,FALSE),"")</f>
        <v/>
      </c>
      <c r="BH104" s="53" t="str">
        <f>IFERROR(VLOOKUP(B104,①工事概要!$C$16:$D$21,2,FALSE),"")</f>
        <v/>
      </c>
      <c r="BI104" s="53" t="str">
        <f>IFERROR(VLOOKUP(B104,①工事概要!$C$22:$D$24,2,FALSE),"")</f>
        <v/>
      </c>
      <c r="BJ104" s="53" t="str">
        <f>IF(B104&gt;①工事概要!$C$26,"",IF(B104&gt;=①工事概要!$C$25,$BJ$13,""))</f>
        <v/>
      </c>
      <c r="BK104" s="53" t="str">
        <f>IF(B104&gt;①工事概要!$C$28,"",IF(B104&gt;=①工事概要!$C$27,$BK$13,""))</f>
        <v/>
      </c>
      <c r="BL104" s="53" t="str">
        <f>IF(B104&gt;①工事概要!$C$30,"",IF(B104&gt;=①工事概要!$C$29,$BL$13,""))</f>
        <v/>
      </c>
      <c r="BM104" s="53" t="str">
        <f>IF(B104&gt;①工事概要!$C$32,"",IF(B104&gt;=①工事概要!$C$31,$BM$13,""))</f>
        <v/>
      </c>
      <c r="BN104" s="53" t="str">
        <f>IF(B104&gt;①工事概要!$C$34,"",IF(B104&gt;=①工事概要!$C$33,$BN$13,""))</f>
        <v/>
      </c>
      <c r="BO104" s="53" t="str">
        <f>IF(B104&gt;①工事概要!$C$36,"",IF(B104&gt;=①工事概要!$C$35,$BO$13,""))</f>
        <v/>
      </c>
      <c r="BP104" s="53" t="str">
        <f>IF(B104&gt;①工事概要!$C$38,"",IF(B104&gt;=①工事概要!$C$37,$BP$13,""))</f>
        <v/>
      </c>
      <c r="BQ104" s="53" t="str">
        <f>IF(B104&gt;①工事概要!$C$40,"",IF(B104&gt;=①工事概要!$C$39,$BQ$13,""))</f>
        <v/>
      </c>
      <c r="BR104" s="53" t="str">
        <f>IF(B104&gt;①工事概要!$C$42,"",IF(B104&gt;=①工事概要!$C$41,$BR$13,""))</f>
        <v/>
      </c>
      <c r="BS104" s="53" t="str">
        <f>IF(B104&gt;①工事概要!$C$44,"",IF(B104&gt;=①工事概要!$C$43,$BS$13,""))</f>
        <v/>
      </c>
      <c r="BT104" s="53" t="str">
        <f>IF(B104&gt;①工事概要!$C$46,"",IF(B104&gt;=①工事概要!$C$45,$BT$13,""))</f>
        <v/>
      </c>
      <c r="BU104" s="53" t="str">
        <f>IF(B104&gt;①工事概要!$C$48,"",IF(B104&gt;=①工事概要!$C$47,$BU$13,""))</f>
        <v/>
      </c>
      <c r="BV104" s="53" t="str">
        <f>IF(B104&gt;①工事概要!$C$50,"",IF(B104&gt;=①工事概要!$C$49,$BV$13,""))</f>
        <v/>
      </c>
      <c r="BW104" s="53" t="str">
        <f>IF(B104&gt;①工事概要!$C$52,"",IF(B104&gt;=①工事概要!$C$51,$BW$13,""))</f>
        <v/>
      </c>
      <c r="BX104" s="53" t="str">
        <f>IF(B104&gt;①工事概要!$C$54,"",IF(B104&gt;=①工事概要!$C$53,$BX$13,""))</f>
        <v/>
      </c>
      <c r="BY104" s="53" t="str">
        <f>IF(B104&gt;①工事概要!$C$56,"",IF(B104&gt;=①工事概要!$C$55,$BY$13,""))</f>
        <v/>
      </c>
      <c r="BZ104" s="53" t="str">
        <f>IF(B104&gt;①工事概要!$C$58,"",IF(B104&gt;=①工事概要!$C$57,$BZ$13,""))</f>
        <v/>
      </c>
      <c r="CA104" s="53" t="str">
        <f>IF(B104&gt;①工事概要!$C$60,"",IF(B104&gt;=①工事概要!$C$59,$CA$13,""))</f>
        <v/>
      </c>
      <c r="CB104" s="53" t="str">
        <f>IF(B104&gt;①工事概要!$C$62,"",IF(B104&gt;=①工事概要!$C$61,$CB$13,""))</f>
        <v/>
      </c>
      <c r="CC104" s="53" t="str">
        <f>IF(B104&gt;①工事概要!$C$64,"",IF(B104&gt;=①工事概要!$C$63,$CC$13,""))</f>
        <v/>
      </c>
      <c r="CD104" s="53" t="str">
        <f>IF(B104&gt;①工事概要!$C$66,"",IF(B104&gt;=①工事概要!$C$65,$CD$13,""))</f>
        <v/>
      </c>
      <c r="CE104" s="50" t="str">
        <f t="shared" si="120"/>
        <v/>
      </c>
      <c r="CF104" s="50" t="str">
        <f t="shared" si="106"/>
        <v xml:space="preserve"> </v>
      </c>
    </row>
    <row r="105" spans="1:84" ht="39" customHeight="1" thickTop="1" thickBot="1" x14ac:dyDescent="0.2">
      <c r="A105" s="81" t="str">
        <f t="shared" si="92"/>
        <v>対象期間</v>
      </c>
      <c r="B105" s="180">
        <f>IFERROR(IF(B104=①工事概要!$E$12+IF(WEEKDAY(①工事概要!$E$12)=1,①工事概要!$E$12,(8-WEEKDAY(①工事概要!$E$12))),"-",IF(B104="-","-",B104+1)),"-")</f>
        <v>43646</v>
      </c>
      <c r="C105" s="89">
        <f t="shared" si="107"/>
        <v>1</v>
      </c>
      <c r="D105" s="199" t="str">
        <f t="shared" si="108"/>
        <v>〇</v>
      </c>
      <c r="E105" s="200" t="str">
        <f t="shared" si="109"/>
        <v xml:space="preserve"> </v>
      </c>
      <c r="F105" s="201" t="s">
        <v>61</v>
      </c>
      <c r="G105" s="202"/>
      <c r="H105" s="203"/>
      <c r="I105" s="204"/>
      <c r="J105" s="187" t="str">
        <f t="shared" si="110"/>
        <v/>
      </c>
      <c r="K105" s="190">
        <f t="shared" si="93"/>
        <v>91</v>
      </c>
      <c r="L105" s="190" t="str">
        <f t="shared" si="94"/>
        <v/>
      </c>
      <c r="M105" s="188" t="str">
        <f t="shared" si="111"/>
        <v/>
      </c>
      <c r="N105" s="87" t="str">
        <f t="shared" si="95"/>
        <v>週の終わり</v>
      </c>
      <c r="O105" s="108"/>
      <c r="P105" s="156" t="str">
        <f>IF(B105&lt;①工事概要!$E$11,"",IF(B105&gt;①工事概要!$E$12,"",IF(LEN(CE105)=0,"○","")))</f>
        <v>○</v>
      </c>
      <c r="Q105" s="162">
        <f t="shared" si="112"/>
        <v>0</v>
      </c>
      <c r="R105" s="93">
        <f t="shared" si="96"/>
        <v>91</v>
      </c>
      <c r="S105" s="156" t="str">
        <f t="shared" si="97"/>
        <v>〇</v>
      </c>
      <c r="T105" s="162">
        <f t="shared" si="98"/>
        <v>0</v>
      </c>
      <c r="U105" s="100">
        <f t="shared" si="113"/>
        <v>26</v>
      </c>
      <c r="V105" s="93">
        <f t="shared" si="99"/>
        <v>0</v>
      </c>
      <c r="W105" s="169">
        <f t="shared" si="114"/>
        <v>0</v>
      </c>
      <c r="X105" s="80" t="str">
        <f t="shared" si="115"/>
        <v/>
      </c>
      <c r="Y105" s="80" t="str">
        <f t="shared" si="116"/>
        <v/>
      </c>
      <c r="Z105" s="80">
        <f t="shared" si="100"/>
        <v>43646</v>
      </c>
      <c r="AA105" s="80" t="str">
        <f t="shared" si="101"/>
        <v/>
      </c>
      <c r="AB105" s="80" t="str">
        <f t="shared" si="102"/>
        <v>OK（振替済み）</v>
      </c>
      <c r="AC105" s="154">
        <f t="shared" si="103"/>
        <v>0</v>
      </c>
      <c r="AD105" s="154" t="str">
        <f t="shared" si="117"/>
        <v/>
      </c>
      <c r="AE105" s="106">
        <f t="shared" si="118"/>
        <v>13</v>
      </c>
      <c r="AF105" s="106">
        <f t="shared" si="104"/>
        <v>0</v>
      </c>
      <c r="AG105" s="223">
        <f>IFERROR(IF(AE105=1,①工事概要!$E$11,IF(AE105=2,①工事概要!$E$11,IF(WEEKDAY(Z105)=2,Z98,AG104))),"")</f>
        <v>43633</v>
      </c>
      <c r="AH105" s="224">
        <f t="shared" ref="AH105:BA105" si="145">IFERROR(IF(AG105+1&gt;$BB105,"",AG105+1),"")</f>
        <v>43634</v>
      </c>
      <c r="AI105" s="224">
        <f t="shared" si="145"/>
        <v>43635</v>
      </c>
      <c r="AJ105" s="224">
        <f t="shared" si="145"/>
        <v>43636</v>
      </c>
      <c r="AK105" s="224">
        <f t="shared" si="145"/>
        <v>43637</v>
      </c>
      <c r="AL105" s="224">
        <f t="shared" si="145"/>
        <v>43638</v>
      </c>
      <c r="AM105" s="224">
        <f t="shared" si="145"/>
        <v>43639</v>
      </c>
      <c r="AN105" s="224">
        <f t="shared" si="145"/>
        <v>43640</v>
      </c>
      <c r="AO105" s="224">
        <f t="shared" si="145"/>
        <v>43641</v>
      </c>
      <c r="AP105" s="224">
        <f t="shared" si="145"/>
        <v>43642</v>
      </c>
      <c r="AQ105" s="224">
        <f t="shared" si="145"/>
        <v>43643</v>
      </c>
      <c r="AR105" s="224">
        <f t="shared" si="145"/>
        <v>43644</v>
      </c>
      <c r="AS105" s="224">
        <f t="shared" si="145"/>
        <v>43645</v>
      </c>
      <c r="AT105" s="224">
        <f t="shared" si="145"/>
        <v>43646</v>
      </c>
      <c r="AU105" s="224">
        <f t="shared" si="145"/>
        <v>43647</v>
      </c>
      <c r="AV105" s="224">
        <f t="shared" si="145"/>
        <v>43648</v>
      </c>
      <c r="AW105" s="224">
        <f t="shared" si="145"/>
        <v>43649</v>
      </c>
      <c r="AX105" s="224">
        <f t="shared" si="145"/>
        <v>43650</v>
      </c>
      <c r="AY105" s="224">
        <f t="shared" si="145"/>
        <v>43651</v>
      </c>
      <c r="AZ105" s="224">
        <f t="shared" si="145"/>
        <v>43652</v>
      </c>
      <c r="BA105" s="224">
        <f t="shared" si="145"/>
        <v>43653</v>
      </c>
      <c r="BB105" s="225">
        <f>IFERROR(IF(IF(Z105=①工事概要!$E$12,①工事概要!$E$12,IF(WEEKDAY(Z105)=1,Z112,BB106))&gt;①工事概要!$E$12,①工事概要!$E$12,IF(Z105=①工事概要!$E$12,①工事概要!$E$12,IF(WEEKDAY(Z105)=1,Z112,BB106))),"")</f>
        <v>43653</v>
      </c>
      <c r="BE105" s="53"/>
      <c r="BF105" s="53"/>
      <c r="BG105" s="53" t="str">
        <f>IFERROR(VLOOKUP(B105,①工事概要!$C$11:$D$12,2,FALSE),"")</f>
        <v/>
      </c>
      <c r="BH105" s="53" t="str">
        <f>IFERROR(VLOOKUP(B105,①工事概要!$C$16:$D$21,2,FALSE),"")</f>
        <v/>
      </c>
      <c r="BI105" s="53" t="str">
        <f>IFERROR(VLOOKUP(B105,①工事概要!$C$22:$D$24,2,FALSE),"")</f>
        <v/>
      </c>
      <c r="BJ105" s="53" t="str">
        <f>IF(B105&gt;①工事概要!$C$26,"",IF(B105&gt;=①工事概要!$C$25,$BJ$13,""))</f>
        <v/>
      </c>
      <c r="BK105" s="53" t="str">
        <f>IF(B105&gt;①工事概要!$C$28,"",IF(B105&gt;=①工事概要!$C$27,$BK$13,""))</f>
        <v/>
      </c>
      <c r="BL105" s="53" t="str">
        <f>IF(B105&gt;①工事概要!$C$30,"",IF(B105&gt;=①工事概要!$C$29,$BL$13,""))</f>
        <v/>
      </c>
      <c r="BM105" s="53" t="str">
        <f>IF(B105&gt;①工事概要!$C$32,"",IF(B105&gt;=①工事概要!$C$31,$BM$13,""))</f>
        <v/>
      </c>
      <c r="BN105" s="53" t="str">
        <f>IF(B105&gt;①工事概要!$C$34,"",IF(B105&gt;=①工事概要!$C$33,$BN$13,""))</f>
        <v/>
      </c>
      <c r="BO105" s="53" t="str">
        <f>IF(B105&gt;①工事概要!$C$36,"",IF(B105&gt;=①工事概要!$C$35,$BO$13,""))</f>
        <v/>
      </c>
      <c r="BP105" s="53" t="str">
        <f>IF(B105&gt;①工事概要!$C$38,"",IF(B105&gt;=①工事概要!$C$37,$BP$13,""))</f>
        <v/>
      </c>
      <c r="BQ105" s="53" t="str">
        <f>IF(B105&gt;①工事概要!$C$40,"",IF(B105&gt;=①工事概要!$C$39,$BQ$13,""))</f>
        <v/>
      </c>
      <c r="BR105" s="53" t="str">
        <f>IF(B105&gt;①工事概要!$C$42,"",IF(B105&gt;=①工事概要!$C$41,$BR$13,""))</f>
        <v/>
      </c>
      <c r="BS105" s="53" t="str">
        <f>IF(B105&gt;①工事概要!$C$44,"",IF(B105&gt;=①工事概要!$C$43,$BS$13,""))</f>
        <v/>
      </c>
      <c r="BT105" s="53" t="str">
        <f>IF(B105&gt;①工事概要!$C$46,"",IF(B105&gt;=①工事概要!$C$45,$BT$13,""))</f>
        <v/>
      </c>
      <c r="BU105" s="53" t="str">
        <f>IF(B105&gt;①工事概要!$C$48,"",IF(B105&gt;=①工事概要!$C$47,$BU$13,""))</f>
        <v/>
      </c>
      <c r="BV105" s="53" t="str">
        <f>IF(B105&gt;①工事概要!$C$50,"",IF(B105&gt;=①工事概要!$C$49,$BV$13,""))</f>
        <v/>
      </c>
      <c r="BW105" s="53" t="str">
        <f>IF(B105&gt;①工事概要!$C$52,"",IF(B105&gt;=①工事概要!$C$51,$BW$13,""))</f>
        <v/>
      </c>
      <c r="BX105" s="53" t="str">
        <f>IF(B105&gt;①工事概要!$C$54,"",IF(B105&gt;=①工事概要!$C$53,$BX$13,""))</f>
        <v/>
      </c>
      <c r="BY105" s="53" t="str">
        <f>IF(B105&gt;①工事概要!$C$56,"",IF(B105&gt;=①工事概要!$C$55,$BY$13,""))</f>
        <v/>
      </c>
      <c r="BZ105" s="53" t="str">
        <f>IF(B105&gt;①工事概要!$C$58,"",IF(B105&gt;=①工事概要!$C$57,$BZ$13,""))</f>
        <v/>
      </c>
      <c r="CA105" s="53" t="str">
        <f>IF(B105&gt;①工事概要!$C$60,"",IF(B105&gt;=①工事概要!$C$59,$CA$13,""))</f>
        <v/>
      </c>
      <c r="CB105" s="53" t="str">
        <f>IF(B105&gt;①工事概要!$C$62,"",IF(B105&gt;=①工事概要!$C$61,$CB$13,""))</f>
        <v/>
      </c>
      <c r="CC105" s="53" t="str">
        <f>IF(B105&gt;①工事概要!$C$64,"",IF(B105&gt;=①工事概要!$C$63,$CC$13,""))</f>
        <v/>
      </c>
      <c r="CD105" s="53" t="str">
        <f>IF(B105&gt;①工事概要!$C$66,"",IF(B105&gt;=①工事概要!$C$65,$CD$13,""))</f>
        <v/>
      </c>
      <c r="CE105" s="50" t="str">
        <f t="shared" si="120"/>
        <v/>
      </c>
      <c r="CF105" s="50" t="str">
        <f t="shared" si="106"/>
        <v xml:space="preserve"> </v>
      </c>
    </row>
    <row r="106" spans="1:84" ht="39" customHeight="1" thickTop="1" thickBot="1" x14ac:dyDescent="0.2">
      <c r="A106" s="81" t="str">
        <f t="shared" si="92"/>
        <v>対象期間</v>
      </c>
      <c r="B106" s="180">
        <f>IFERROR(IF(B105=①工事概要!$E$12+IF(WEEKDAY(①工事概要!$E$12)=1,①工事概要!$E$12,(8-WEEKDAY(①工事概要!$E$12))),"-",IF(B105="-","-",B105+1)),"-")</f>
        <v>43647</v>
      </c>
      <c r="C106" s="89">
        <f t="shared" si="107"/>
        <v>2</v>
      </c>
      <c r="D106" s="199" t="str">
        <f t="shared" si="108"/>
        <v>〇</v>
      </c>
      <c r="E106" s="200" t="str">
        <f t="shared" si="109"/>
        <v xml:space="preserve"> </v>
      </c>
      <c r="F106" s="201" t="s">
        <v>60</v>
      </c>
      <c r="G106" s="202"/>
      <c r="H106" s="203"/>
      <c r="I106" s="204"/>
      <c r="J106" s="187" t="str">
        <f t="shared" si="110"/>
        <v/>
      </c>
      <c r="K106" s="190">
        <f t="shared" si="93"/>
        <v>92</v>
      </c>
      <c r="L106" s="190" t="str">
        <f t="shared" si="94"/>
        <v/>
      </c>
      <c r="M106" s="188" t="str">
        <f t="shared" si="111"/>
        <v/>
      </c>
      <c r="N106" s="87" t="str">
        <f t="shared" si="95"/>
        <v>週の始まり</v>
      </c>
      <c r="O106" s="108"/>
      <c r="P106" s="156" t="str">
        <f>IF(B106&lt;①工事概要!$E$11,"",IF(B106&gt;①工事概要!$E$12,"",IF(LEN(CE106)=0,"○","")))</f>
        <v>○</v>
      </c>
      <c r="Q106" s="162">
        <f t="shared" si="112"/>
        <v>0</v>
      </c>
      <c r="R106" s="93">
        <f t="shared" si="96"/>
        <v>92</v>
      </c>
      <c r="S106" s="156" t="str">
        <f t="shared" si="97"/>
        <v/>
      </c>
      <c r="T106" s="162">
        <f t="shared" si="98"/>
        <v>0</v>
      </c>
      <c r="U106" s="100">
        <f t="shared" si="113"/>
        <v>26</v>
      </c>
      <c r="V106" s="93">
        <f t="shared" si="99"/>
        <v>0</v>
      </c>
      <c r="W106" s="169">
        <f t="shared" si="114"/>
        <v>0</v>
      </c>
      <c r="X106" s="80" t="str">
        <f t="shared" si="115"/>
        <v/>
      </c>
      <c r="Y106" s="80" t="str">
        <f t="shared" si="116"/>
        <v/>
      </c>
      <c r="Z106" s="80">
        <f t="shared" si="100"/>
        <v>43647</v>
      </c>
      <c r="AA106" s="80" t="str">
        <f t="shared" si="101"/>
        <v/>
      </c>
      <c r="AB106" s="80" t="str">
        <f t="shared" si="102"/>
        <v>OK（振替済み）</v>
      </c>
      <c r="AC106" s="154">
        <f t="shared" si="103"/>
        <v>0</v>
      </c>
      <c r="AD106" s="154" t="str">
        <f t="shared" si="117"/>
        <v/>
      </c>
      <c r="AE106" s="106">
        <f t="shared" si="118"/>
        <v>14</v>
      </c>
      <c r="AF106" s="106">
        <f t="shared" si="104"/>
        <v>0</v>
      </c>
      <c r="AG106" s="216">
        <f>IFERROR(IF(AE106=1,①工事概要!$E$11,IF(AE106=2,①工事概要!$E$11,IF(WEEKDAY(Z106)=2,Z99,AG105))),"")</f>
        <v>43640</v>
      </c>
      <c r="AH106" s="221">
        <f t="shared" ref="AH106:BA106" si="146">IFERROR(IF(AG106+1&gt;$BB106,"",AG106+1),"")</f>
        <v>43641</v>
      </c>
      <c r="AI106" s="221">
        <f t="shared" si="146"/>
        <v>43642</v>
      </c>
      <c r="AJ106" s="221">
        <f t="shared" si="146"/>
        <v>43643</v>
      </c>
      <c r="AK106" s="221">
        <f t="shared" si="146"/>
        <v>43644</v>
      </c>
      <c r="AL106" s="221">
        <f t="shared" si="146"/>
        <v>43645</v>
      </c>
      <c r="AM106" s="221">
        <f t="shared" si="146"/>
        <v>43646</v>
      </c>
      <c r="AN106" s="221">
        <f t="shared" si="146"/>
        <v>43647</v>
      </c>
      <c r="AO106" s="221">
        <f t="shared" si="146"/>
        <v>43648</v>
      </c>
      <c r="AP106" s="221">
        <f t="shared" si="146"/>
        <v>43649</v>
      </c>
      <c r="AQ106" s="221">
        <f t="shared" si="146"/>
        <v>43650</v>
      </c>
      <c r="AR106" s="221">
        <f t="shared" si="146"/>
        <v>43651</v>
      </c>
      <c r="AS106" s="221">
        <f t="shared" si="146"/>
        <v>43652</v>
      </c>
      <c r="AT106" s="221">
        <f t="shared" si="146"/>
        <v>43653</v>
      </c>
      <c r="AU106" s="221">
        <f t="shared" si="146"/>
        <v>43654</v>
      </c>
      <c r="AV106" s="221">
        <f t="shared" si="146"/>
        <v>43655</v>
      </c>
      <c r="AW106" s="221">
        <f t="shared" si="146"/>
        <v>43656</v>
      </c>
      <c r="AX106" s="221">
        <f t="shared" si="146"/>
        <v>43657</v>
      </c>
      <c r="AY106" s="221">
        <f t="shared" si="146"/>
        <v>43658</v>
      </c>
      <c r="AZ106" s="221">
        <f t="shared" si="146"/>
        <v>43659</v>
      </c>
      <c r="BA106" s="221">
        <f t="shared" si="146"/>
        <v>43660</v>
      </c>
      <c r="BB106" s="217">
        <f>IFERROR(IF(IF(Z106=①工事概要!$E$12,①工事概要!$E$12,IF(WEEKDAY(Z106)=1,Z113,BB107))&gt;①工事概要!$E$12,①工事概要!$E$12,IF(Z106=①工事概要!$E$12,①工事概要!$E$12,IF(WEEKDAY(Z106)=1,Z113,BB107))),"")</f>
        <v>43660</v>
      </c>
      <c r="BE106" s="53"/>
      <c r="BF106" s="53"/>
      <c r="BG106" s="53" t="str">
        <f>IFERROR(VLOOKUP(B106,①工事概要!$C$11:$D$12,2,FALSE),"")</f>
        <v/>
      </c>
      <c r="BH106" s="53" t="str">
        <f>IFERROR(VLOOKUP(B106,①工事概要!$C$16:$D$21,2,FALSE),"")</f>
        <v/>
      </c>
      <c r="BI106" s="53" t="str">
        <f>IFERROR(VLOOKUP(B106,①工事概要!$C$22:$D$24,2,FALSE),"")</f>
        <v/>
      </c>
      <c r="BJ106" s="53" t="str">
        <f>IF(B106&gt;①工事概要!$C$26,"",IF(B106&gt;=①工事概要!$C$25,$BJ$13,""))</f>
        <v/>
      </c>
      <c r="BK106" s="53" t="str">
        <f>IF(B106&gt;①工事概要!$C$28,"",IF(B106&gt;=①工事概要!$C$27,$BK$13,""))</f>
        <v/>
      </c>
      <c r="BL106" s="53" t="str">
        <f>IF(B106&gt;①工事概要!$C$30,"",IF(B106&gt;=①工事概要!$C$29,$BL$13,""))</f>
        <v/>
      </c>
      <c r="BM106" s="53" t="str">
        <f>IF(B106&gt;①工事概要!$C$32,"",IF(B106&gt;=①工事概要!$C$31,$BM$13,""))</f>
        <v/>
      </c>
      <c r="BN106" s="53" t="str">
        <f>IF(B106&gt;①工事概要!$C$34,"",IF(B106&gt;=①工事概要!$C$33,$BN$13,""))</f>
        <v/>
      </c>
      <c r="BO106" s="53" t="str">
        <f>IF(B106&gt;①工事概要!$C$36,"",IF(B106&gt;=①工事概要!$C$35,$BO$13,""))</f>
        <v/>
      </c>
      <c r="BP106" s="53" t="str">
        <f>IF(B106&gt;①工事概要!$C$38,"",IF(B106&gt;=①工事概要!$C$37,$BP$13,""))</f>
        <v/>
      </c>
      <c r="BQ106" s="53" t="str">
        <f>IF(B106&gt;①工事概要!$C$40,"",IF(B106&gt;=①工事概要!$C$39,$BQ$13,""))</f>
        <v/>
      </c>
      <c r="BR106" s="53" t="str">
        <f>IF(B106&gt;①工事概要!$C$42,"",IF(B106&gt;=①工事概要!$C$41,$BR$13,""))</f>
        <v/>
      </c>
      <c r="BS106" s="53" t="str">
        <f>IF(B106&gt;①工事概要!$C$44,"",IF(B106&gt;=①工事概要!$C$43,$BS$13,""))</f>
        <v/>
      </c>
      <c r="BT106" s="53" t="str">
        <f>IF(B106&gt;①工事概要!$C$46,"",IF(B106&gt;=①工事概要!$C$45,$BT$13,""))</f>
        <v/>
      </c>
      <c r="BU106" s="53" t="str">
        <f>IF(B106&gt;①工事概要!$C$48,"",IF(B106&gt;=①工事概要!$C$47,$BU$13,""))</f>
        <v/>
      </c>
      <c r="BV106" s="53" t="str">
        <f>IF(B106&gt;①工事概要!$C$50,"",IF(B106&gt;=①工事概要!$C$49,$BV$13,""))</f>
        <v/>
      </c>
      <c r="BW106" s="53" t="str">
        <f>IF(B106&gt;①工事概要!$C$52,"",IF(B106&gt;=①工事概要!$C$51,$BW$13,""))</f>
        <v/>
      </c>
      <c r="BX106" s="53" t="str">
        <f>IF(B106&gt;①工事概要!$C$54,"",IF(B106&gt;=①工事概要!$C$53,$BX$13,""))</f>
        <v/>
      </c>
      <c r="BY106" s="53" t="str">
        <f>IF(B106&gt;①工事概要!$C$56,"",IF(B106&gt;=①工事概要!$C$55,$BY$13,""))</f>
        <v/>
      </c>
      <c r="BZ106" s="53" t="str">
        <f>IF(B106&gt;①工事概要!$C$58,"",IF(B106&gt;=①工事概要!$C$57,$BZ$13,""))</f>
        <v/>
      </c>
      <c r="CA106" s="53" t="str">
        <f>IF(B106&gt;①工事概要!$C$60,"",IF(B106&gt;=①工事概要!$C$59,$CA$13,""))</f>
        <v/>
      </c>
      <c r="CB106" s="53" t="str">
        <f>IF(B106&gt;①工事概要!$C$62,"",IF(B106&gt;=①工事概要!$C$61,$CB$13,""))</f>
        <v/>
      </c>
      <c r="CC106" s="53" t="str">
        <f>IF(B106&gt;①工事概要!$C$64,"",IF(B106&gt;=①工事概要!$C$63,$CC$13,""))</f>
        <v/>
      </c>
      <c r="CD106" s="53" t="str">
        <f>IF(B106&gt;①工事概要!$C$66,"",IF(B106&gt;=①工事概要!$C$65,$CD$13,""))</f>
        <v/>
      </c>
      <c r="CE106" s="50" t="str">
        <f t="shared" si="120"/>
        <v/>
      </c>
      <c r="CF106" s="50" t="str">
        <f t="shared" si="106"/>
        <v xml:space="preserve"> </v>
      </c>
    </row>
    <row r="107" spans="1:84" ht="39" customHeight="1" thickTop="1" thickBot="1" x14ac:dyDescent="0.2">
      <c r="A107" s="81" t="str">
        <f t="shared" si="92"/>
        <v>対象期間</v>
      </c>
      <c r="B107" s="180">
        <f>IFERROR(IF(B106=①工事概要!$E$12+IF(WEEKDAY(①工事概要!$E$12)=1,①工事概要!$E$12,(8-WEEKDAY(①工事概要!$E$12))),"-",IF(B106="-","-",B106+1)),"-")</f>
        <v>43648</v>
      </c>
      <c r="C107" s="89">
        <f t="shared" si="107"/>
        <v>3</v>
      </c>
      <c r="D107" s="199" t="str">
        <f t="shared" si="108"/>
        <v>〇</v>
      </c>
      <c r="E107" s="200" t="str">
        <f t="shared" si="109"/>
        <v xml:space="preserve"> </v>
      </c>
      <c r="F107" s="201" t="s">
        <v>60</v>
      </c>
      <c r="G107" s="202"/>
      <c r="H107" s="203"/>
      <c r="I107" s="204"/>
      <c r="J107" s="187" t="str">
        <f t="shared" si="110"/>
        <v/>
      </c>
      <c r="K107" s="190">
        <f t="shared" si="93"/>
        <v>93</v>
      </c>
      <c r="L107" s="190" t="str">
        <f t="shared" si="94"/>
        <v/>
      </c>
      <c r="M107" s="188" t="str">
        <f t="shared" si="111"/>
        <v/>
      </c>
      <c r="N107" s="87" t="str">
        <f t="shared" si="95"/>
        <v>↓</v>
      </c>
      <c r="O107" s="108"/>
      <c r="P107" s="156" t="str">
        <f>IF(B107&lt;①工事概要!$E$11,"",IF(B107&gt;①工事概要!$E$12,"",IF(LEN(CE107)=0,"○","")))</f>
        <v>○</v>
      </c>
      <c r="Q107" s="162">
        <f t="shared" si="112"/>
        <v>0</v>
      </c>
      <c r="R107" s="93">
        <f t="shared" si="96"/>
        <v>93</v>
      </c>
      <c r="S107" s="156" t="str">
        <f t="shared" si="97"/>
        <v/>
      </c>
      <c r="T107" s="162">
        <f t="shared" si="98"/>
        <v>0</v>
      </c>
      <c r="U107" s="100">
        <f t="shared" si="113"/>
        <v>26</v>
      </c>
      <c r="V107" s="93">
        <f t="shared" si="99"/>
        <v>0</v>
      </c>
      <c r="W107" s="169">
        <f t="shared" si="114"/>
        <v>0</v>
      </c>
      <c r="X107" s="80" t="str">
        <f t="shared" si="115"/>
        <v/>
      </c>
      <c r="Y107" s="80" t="str">
        <f t="shared" si="116"/>
        <v/>
      </c>
      <c r="Z107" s="80">
        <f t="shared" si="100"/>
        <v>43648</v>
      </c>
      <c r="AA107" s="80" t="str">
        <f t="shared" si="101"/>
        <v/>
      </c>
      <c r="AB107" s="80" t="str">
        <f t="shared" si="102"/>
        <v>OK（振替済み）</v>
      </c>
      <c r="AC107" s="154">
        <f t="shared" si="103"/>
        <v>0</v>
      </c>
      <c r="AD107" s="154" t="str">
        <f t="shared" si="117"/>
        <v/>
      </c>
      <c r="AE107" s="106">
        <f t="shared" si="118"/>
        <v>14</v>
      </c>
      <c r="AF107" s="106">
        <f t="shared" si="104"/>
        <v>0</v>
      </c>
      <c r="AG107" s="218">
        <f>IFERROR(IF(AE107=1,①工事概要!$E$11,IF(AE107=2,①工事概要!$E$11,IF(WEEKDAY(Z107)=2,Z100,AG106))),"")</f>
        <v>43640</v>
      </c>
      <c r="AH107" s="222">
        <f t="shared" ref="AH107:BA107" si="147">IFERROR(IF(AG107+1&gt;$BB107,"",AG107+1),"")</f>
        <v>43641</v>
      </c>
      <c r="AI107" s="222">
        <f t="shared" si="147"/>
        <v>43642</v>
      </c>
      <c r="AJ107" s="222">
        <f t="shared" si="147"/>
        <v>43643</v>
      </c>
      <c r="AK107" s="222">
        <f t="shared" si="147"/>
        <v>43644</v>
      </c>
      <c r="AL107" s="222">
        <f t="shared" si="147"/>
        <v>43645</v>
      </c>
      <c r="AM107" s="222">
        <f t="shared" si="147"/>
        <v>43646</v>
      </c>
      <c r="AN107" s="222">
        <f t="shared" si="147"/>
        <v>43647</v>
      </c>
      <c r="AO107" s="222">
        <f t="shared" si="147"/>
        <v>43648</v>
      </c>
      <c r="AP107" s="222">
        <f t="shared" si="147"/>
        <v>43649</v>
      </c>
      <c r="AQ107" s="222">
        <f t="shared" si="147"/>
        <v>43650</v>
      </c>
      <c r="AR107" s="222">
        <f t="shared" si="147"/>
        <v>43651</v>
      </c>
      <c r="AS107" s="222">
        <f t="shared" si="147"/>
        <v>43652</v>
      </c>
      <c r="AT107" s="222">
        <f t="shared" si="147"/>
        <v>43653</v>
      </c>
      <c r="AU107" s="222">
        <f t="shared" si="147"/>
        <v>43654</v>
      </c>
      <c r="AV107" s="222">
        <f t="shared" si="147"/>
        <v>43655</v>
      </c>
      <c r="AW107" s="222">
        <f t="shared" si="147"/>
        <v>43656</v>
      </c>
      <c r="AX107" s="222">
        <f t="shared" si="147"/>
        <v>43657</v>
      </c>
      <c r="AY107" s="222">
        <f t="shared" si="147"/>
        <v>43658</v>
      </c>
      <c r="AZ107" s="222">
        <f t="shared" si="147"/>
        <v>43659</v>
      </c>
      <c r="BA107" s="222">
        <f t="shared" si="147"/>
        <v>43660</v>
      </c>
      <c r="BB107" s="219">
        <f>IFERROR(IF(IF(Z107=①工事概要!$E$12,①工事概要!$E$12,IF(WEEKDAY(Z107)=1,Z114,BB108))&gt;①工事概要!$E$12,①工事概要!$E$12,IF(Z107=①工事概要!$E$12,①工事概要!$E$12,IF(WEEKDAY(Z107)=1,Z114,BB108))),"")</f>
        <v>43660</v>
      </c>
      <c r="BE107" s="53"/>
      <c r="BF107" s="53"/>
      <c r="BG107" s="53" t="str">
        <f>IFERROR(VLOOKUP(B107,①工事概要!$C$11:$D$12,2,FALSE),"")</f>
        <v/>
      </c>
      <c r="BH107" s="53" t="str">
        <f>IFERROR(VLOOKUP(B107,①工事概要!$C$16:$D$21,2,FALSE),"")</f>
        <v/>
      </c>
      <c r="BI107" s="53" t="str">
        <f>IFERROR(VLOOKUP(B107,①工事概要!$C$22:$D$24,2,FALSE),"")</f>
        <v/>
      </c>
      <c r="BJ107" s="53" t="str">
        <f>IF(B107&gt;①工事概要!$C$26,"",IF(B107&gt;=①工事概要!$C$25,$BJ$13,""))</f>
        <v/>
      </c>
      <c r="BK107" s="53" t="str">
        <f>IF(B107&gt;①工事概要!$C$28,"",IF(B107&gt;=①工事概要!$C$27,$BK$13,""))</f>
        <v/>
      </c>
      <c r="BL107" s="53" t="str">
        <f>IF(B107&gt;①工事概要!$C$30,"",IF(B107&gt;=①工事概要!$C$29,$BL$13,""))</f>
        <v/>
      </c>
      <c r="BM107" s="53" t="str">
        <f>IF(B107&gt;①工事概要!$C$32,"",IF(B107&gt;=①工事概要!$C$31,$BM$13,""))</f>
        <v/>
      </c>
      <c r="BN107" s="53" t="str">
        <f>IF(B107&gt;①工事概要!$C$34,"",IF(B107&gt;=①工事概要!$C$33,$BN$13,""))</f>
        <v/>
      </c>
      <c r="BO107" s="53" t="str">
        <f>IF(B107&gt;①工事概要!$C$36,"",IF(B107&gt;=①工事概要!$C$35,$BO$13,""))</f>
        <v/>
      </c>
      <c r="BP107" s="53" t="str">
        <f>IF(B107&gt;①工事概要!$C$38,"",IF(B107&gt;=①工事概要!$C$37,$BP$13,""))</f>
        <v/>
      </c>
      <c r="BQ107" s="53" t="str">
        <f>IF(B107&gt;①工事概要!$C$40,"",IF(B107&gt;=①工事概要!$C$39,$BQ$13,""))</f>
        <v/>
      </c>
      <c r="BR107" s="53" t="str">
        <f>IF(B107&gt;①工事概要!$C$42,"",IF(B107&gt;=①工事概要!$C$41,$BR$13,""))</f>
        <v/>
      </c>
      <c r="BS107" s="53" t="str">
        <f>IF(B107&gt;①工事概要!$C$44,"",IF(B107&gt;=①工事概要!$C$43,$BS$13,""))</f>
        <v/>
      </c>
      <c r="BT107" s="53" t="str">
        <f>IF(B107&gt;①工事概要!$C$46,"",IF(B107&gt;=①工事概要!$C$45,$BT$13,""))</f>
        <v/>
      </c>
      <c r="BU107" s="53" t="str">
        <f>IF(B107&gt;①工事概要!$C$48,"",IF(B107&gt;=①工事概要!$C$47,$BU$13,""))</f>
        <v/>
      </c>
      <c r="BV107" s="53" t="str">
        <f>IF(B107&gt;①工事概要!$C$50,"",IF(B107&gt;=①工事概要!$C$49,$BV$13,""))</f>
        <v/>
      </c>
      <c r="BW107" s="53" t="str">
        <f>IF(B107&gt;①工事概要!$C$52,"",IF(B107&gt;=①工事概要!$C$51,$BW$13,""))</f>
        <v/>
      </c>
      <c r="BX107" s="53" t="str">
        <f>IF(B107&gt;①工事概要!$C$54,"",IF(B107&gt;=①工事概要!$C$53,$BX$13,""))</f>
        <v/>
      </c>
      <c r="BY107" s="53" t="str">
        <f>IF(B107&gt;①工事概要!$C$56,"",IF(B107&gt;=①工事概要!$C$55,$BY$13,""))</f>
        <v/>
      </c>
      <c r="BZ107" s="53" t="str">
        <f>IF(B107&gt;①工事概要!$C$58,"",IF(B107&gt;=①工事概要!$C$57,$BZ$13,""))</f>
        <v/>
      </c>
      <c r="CA107" s="53" t="str">
        <f>IF(B107&gt;①工事概要!$C$60,"",IF(B107&gt;=①工事概要!$C$59,$CA$13,""))</f>
        <v/>
      </c>
      <c r="CB107" s="53" t="str">
        <f>IF(B107&gt;①工事概要!$C$62,"",IF(B107&gt;=①工事概要!$C$61,$CB$13,""))</f>
        <v/>
      </c>
      <c r="CC107" s="53" t="str">
        <f>IF(B107&gt;①工事概要!$C$64,"",IF(B107&gt;=①工事概要!$C$63,$CC$13,""))</f>
        <v/>
      </c>
      <c r="CD107" s="53" t="str">
        <f>IF(B107&gt;①工事概要!$C$66,"",IF(B107&gt;=①工事概要!$C$65,$CD$13,""))</f>
        <v/>
      </c>
      <c r="CE107" s="50" t="str">
        <f t="shared" si="120"/>
        <v/>
      </c>
      <c r="CF107" s="50" t="str">
        <f t="shared" si="106"/>
        <v xml:space="preserve"> </v>
      </c>
    </row>
    <row r="108" spans="1:84" ht="39" customHeight="1" thickTop="1" thickBot="1" x14ac:dyDescent="0.2">
      <c r="A108" s="81" t="str">
        <f t="shared" si="92"/>
        <v>対象期間</v>
      </c>
      <c r="B108" s="180">
        <f>IFERROR(IF(B107=①工事概要!$E$12+IF(WEEKDAY(①工事概要!$E$12)=1,①工事概要!$E$12,(8-WEEKDAY(①工事概要!$E$12))),"-",IF(B107="-","-",B107+1)),"-")</f>
        <v>43649</v>
      </c>
      <c r="C108" s="89">
        <f t="shared" si="107"/>
        <v>4</v>
      </c>
      <c r="D108" s="199" t="str">
        <f t="shared" si="108"/>
        <v>〇</v>
      </c>
      <c r="E108" s="200" t="str">
        <f t="shared" si="109"/>
        <v xml:space="preserve"> </v>
      </c>
      <c r="F108" s="201" t="s">
        <v>60</v>
      </c>
      <c r="G108" s="202"/>
      <c r="H108" s="203"/>
      <c r="I108" s="204"/>
      <c r="J108" s="187" t="str">
        <f t="shared" si="110"/>
        <v/>
      </c>
      <c r="K108" s="190">
        <f t="shared" si="93"/>
        <v>94</v>
      </c>
      <c r="L108" s="190" t="str">
        <f t="shared" si="94"/>
        <v/>
      </c>
      <c r="M108" s="188" t="str">
        <f t="shared" si="111"/>
        <v/>
      </c>
      <c r="N108" s="87" t="str">
        <f t="shared" si="95"/>
        <v>↓</v>
      </c>
      <c r="O108" s="108"/>
      <c r="P108" s="156" t="str">
        <f>IF(B108&lt;①工事概要!$E$11,"",IF(B108&gt;①工事概要!$E$12,"",IF(LEN(CE108)=0,"○","")))</f>
        <v>○</v>
      </c>
      <c r="Q108" s="162">
        <f t="shared" si="112"/>
        <v>0</v>
      </c>
      <c r="R108" s="93">
        <f t="shared" si="96"/>
        <v>94</v>
      </c>
      <c r="S108" s="156" t="str">
        <f t="shared" si="97"/>
        <v/>
      </c>
      <c r="T108" s="162">
        <f t="shared" si="98"/>
        <v>0</v>
      </c>
      <c r="U108" s="100">
        <f t="shared" si="113"/>
        <v>26</v>
      </c>
      <c r="V108" s="93">
        <f t="shared" si="99"/>
        <v>0</v>
      </c>
      <c r="W108" s="169">
        <f t="shared" si="114"/>
        <v>0</v>
      </c>
      <c r="X108" s="80" t="str">
        <f t="shared" si="115"/>
        <v/>
      </c>
      <c r="Y108" s="80" t="str">
        <f t="shared" si="116"/>
        <v/>
      </c>
      <c r="Z108" s="80">
        <f t="shared" si="100"/>
        <v>43649</v>
      </c>
      <c r="AA108" s="80" t="str">
        <f t="shared" si="101"/>
        <v/>
      </c>
      <c r="AB108" s="80" t="str">
        <f t="shared" si="102"/>
        <v>OK（振替済み）</v>
      </c>
      <c r="AC108" s="154">
        <f t="shared" si="103"/>
        <v>0</v>
      </c>
      <c r="AD108" s="154" t="str">
        <f t="shared" si="117"/>
        <v/>
      </c>
      <c r="AE108" s="106">
        <f t="shared" si="118"/>
        <v>14</v>
      </c>
      <c r="AF108" s="106">
        <f t="shared" si="104"/>
        <v>0</v>
      </c>
      <c r="AG108" s="218">
        <f>IFERROR(IF(AE108=1,①工事概要!$E$11,IF(AE108=2,①工事概要!$E$11,IF(WEEKDAY(Z108)=2,Z101,AG107))),"")</f>
        <v>43640</v>
      </c>
      <c r="AH108" s="222">
        <f t="shared" ref="AH108:BA108" si="148">IFERROR(IF(AG108+1&gt;$BB108,"",AG108+1),"")</f>
        <v>43641</v>
      </c>
      <c r="AI108" s="222">
        <f t="shared" si="148"/>
        <v>43642</v>
      </c>
      <c r="AJ108" s="222">
        <f t="shared" si="148"/>
        <v>43643</v>
      </c>
      <c r="AK108" s="222">
        <f t="shared" si="148"/>
        <v>43644</v>
      </c>
      <c r="AL108" s="222">
        <f t="shared" si="148"/>
        <v>43645</v>
      </c>
      <c r="AM108" s="222">
        <f t="shared" si="148"/>
        <v>43646</v>
      </c>
      <c r="AN108" s="222">
        <f t="shared" si="148"/>
        <v>43647</v>
      </c>
      <c r="AO108" s="222">
        <f t="shared" si="148"/>
        <v>43648</v>
      </c>
      <c r="AP108" s="222">
        <f t="shared" si="148"/>
        <v>43649</v>
      </c>
      <c r="AQ108" s="222">
        <f t="shared" si="148"/>
        <v>43650</v>
      </c>
      <c r="AR108" s="222">
        <f t="shared" si="148"/>
        <v>43651</v>
      </c>
      <c r="AS108" s="222">
        <f t="shared" si="148"/>
        <v>43652</v>
      </c>
      <c r="AT108" s="222">
        <f t="shared" si="148"/>
        <v>43653</v>
      </c>
      <c r="AU108" s="222">
        <f t="shared" si="148"/>
        <v>43654</v>
      </c>
      <c r="AV108" s="222">
        <f t="shared" si="148"/>
        <v>43655</v>
      </c>
      <c r="AW108" s="222">
        <f t="shared" si="148"/>
        <v>43656</v>
      </c>
      <c r="AX108" s="222">
        <f t="shared" si="148"/>
        <v>43657</v>
      </c>
      <c r="AY108" s="222">
        <f t="shared" si="148"/>
        <v>43658</v>
      </c>
      <c r="AZ108" s="222">
        <f t="shared" si="148"/>
        <v>43659</v>
      </c>
      <c r="BA108" s="222">
        <f t="shared" si="148"/>
        <v>43660</v>
      </c>
      <c r="BB108" s="219">
        <f>IFERROR(IF(IF(Z108=①工事概要!$E$12,①工事概要!$E$12,IF(WEEKDAY(Z108)=1,Z115,BB109))&gt;①工事概要!$E$12,①工事概要!$E$12,IF(Z108=①工事概要!$E$12,①工事概要!$E$12,IF(WEEKDAY(Z108)=1,Z115,BB109))),"")</f>
        <v>43660</v>
      </c>
      <c r="BE108" s="53"/>
      <c r="BF108" s="53"/>
      <c r="BG108" s="53" t="str">
        <f>IFERROR(VLOOKUP(B108,①工事概要!$C$11:$D$12,2,FALSE),"")</f>
        <v/>
      </c>
      <c r="BH108" s="53" t="str">
        <f>IFERROR(VLOOKUP(B108,①工事概要!$C$16:$D$21,2,FALSE),"")</f>
        <v/>
      </c>
      <c r="BI108" s="53" t="str">
        <f>IFERROR(VLOOKUP(B108,①工事概要!$C$22:$D$24,2,FALSE),"")</f>
        <v/>
      </c>
      <c r="BJ108" s="53" t="str">
        <f>IF(B108&gt;①工事概要!$C$26,"",IF(B108&gt;=①工事概要!$C$25,$BJ$13,""))</f>
        <v/>
      </c>
      <c r="BK108" s="53" t="str">
        <f>IF(B108&gt;①工事概要!$C$28,"",IF(B108&gt;=①工事概要!$C$27,$BK$13,""))</f>
        <v/>
      </c>
      <c r="BL108" s="53" t="str">
        <f>IF(B108&gt;①工事概要!$C$30,"",IF(B108&gt;=①工事概要!$C$29,$BL$13,""))</f>
        <v/>
      </c>
      <c r="BM108" s="53" t="str">
        <f>IF(B108&gt;①工事概要!$C$32,"",IF(B108&gt;=①工事概要!$C$31,$BM$13,""))</f>
        <v/>
      </c>
      <c r="BN108" s="53" t="str">
        <f>IF(B108&gt;①工事概要!$C$34,"",IF(B108&gt;=①工事概要!$C$33,$BN$13,""))</f>
        <v/>
      </c>
      <c r="BO108" s="53" t="str">
        <f>IF(B108&gt;①工事概要!$C$36,"",IF(B108&gt;=①工事概要!$C$35,$BO$13,""))</f>
        <v/>
      </c>
      <c r="BP108" s="53" t="str">
        <f>IF(B108&gt;①工事概要!$C$38,"",IF(B108&gt;=①工事概要!$C$37,$BP$13,""))</f>
        <v/>
      </c>
      <c r="BQ108" s="53" t="str">
        <f>IF(B108&gt;①工事概要!$C$40,"",IF(B108&gt;=①工事概要!$C$39,$BQ$13,""))</f>
        <v/>
      </c>
      <c r="BR108" s="53" t="str">
        <f>IF(B108&gt;①工事概要!$C$42,"",IF(B108&gt;=①工事概要!$C$41,$BR$13,""))</f>
        <v/>
      </c>
      <c r="BS108" s="53" t="str">
        <f>IF(B108&gt;①工事概要!$C$44,"",IF(B108&gt;=①工事概要!$C$43,$BS$13,""))</f>
        <v/>
      </c>
      <c r="BT108" s="53" t="str">
        <f>IF(B108&gt;①工事概要!$C$46,"",IF(B108&gt;=①工事概要!$C$45,$BT$13,""))</f>
        <v/>
      </c>
      <c r="BU108" s="53" t="str">
        <f>IF(B108&gt;①工事概要!$C$48,"",IF(B108&gt;=①工事概要!$C$47,$BU$13,""))</f>
        <v/>
      </c>
      <c r="BV108" s="53" t="str">
        <f>IF(B108&gt;①工事概要!$C$50,"",IF(B108&gt;=①工事概要!$C$49,$BV$13,""))</f>
        <v/>
      </c>
      <c r="BW108" s="53" t="str">
        <f>IF(B108&gt;①工事概要!$C$52,"",IF(B108&gt;=①工事概要!$C$51,$BW$13,""))</f>
        <v/>
      </c>
      <c r="BX108" s="53" t="str">
        <f>IF(B108&gt;①工事概要!$C$54,"",IF(B108&gt;=①工事概要!$C$53,$BX$13,""))</f>
        <v/>
      </c>
      <c r="BY108" s="53" t="str">
        <f>IF(B108&gt;①工事概要!$C$56,"",IF(B108&gt;=①工事概要!$C$55,$BY$13,""))</f>
        <v/>
      </c>
      <c r="BZ108" s="53" t="str">
        <f>IF(B108&gt;①工事概要!$C$58,"",IF(B108&gt;=①工事概要!$C$57,$BZ$13,""))</f>
        <v/>
      </c>
      <c r="CA108" s="53" t="str">
        <f>IF(B108&gt;①工事概要!$C$60,"",IF(B108&gt;=①工事概要!$C$59,$CA$13,""))</f>
        <v/>
      </c>
      <c r="CB108" s="53" t="str">
        <f>IF(B108&gt;①工事概要!$C$62,"",IF(B108&gt;=①工事概要!$C$61,$CB$13,""))</f>
        <v/>
      </c>
      <c r="CC108" s="53" t="str">
        <f>IF(B108&gt;①工事概要!$C$64,"",IF(B108&gt;=①工事概要!$C$63,$CC$13,""))</f>
        <v/>
      </c>
      <c r="CD108" s="53" t="str">
        <f>IF(B108&gt;①工事概要!$C$66,"",IF(B108&gt;=①工事概要!$C$65,$CD$13,""))</f>
        <v/>
      </c>
      <c r="CE108" s="50" t="str">
        <f t="shared" si="120"/>
        <v/>
      </c>
      <c r="CF108" s="50" t="str">
        <f t="shared" si="106"/>
        <v xml:space="preserve"> </v>
      </c>
    </row>
    <row r="109" spans="1:84" ht="39" customHeight="1" thickTop="1" thickBot="1" x14ac:dyDescent="0.2">
      <c r="A109" s="81" t="str">
        <f t="shared" si="92"/>
        <v>対象期間</v>
      </c>
      <c r="B109" s="180">
        <f>IFERROR(IF(B108=①工事概要!$E$12+IF(WEEKDAY(①工事概要!$E$12)=1,①工事概要!$E$12,(8-WEEKDAY(①工事概要!$E$12))),"-",IF(B108="-","-",B108+1)),"-")</f>
        <v>43650</v>
      </c>
      <c r="C109" s="89">
        <f t="shared" si="107"/>
        <v>5</v>
      </c>
      <c r="D109" s="199" t="str">
        <f t="shared" si="108"/>
        <v>〇</v>
      </c>
      <c r="E109" s="200" t="str">
        <f t="shared" si="109"/>
        <v xml:space="preserve"> </v>
      </c>
      <c r="F109" s="201" t="s">
        <v>60</v>
      </c>
      <c r="G109" s="202"/>
      <c r="H109" s="203"/>
      <c r="I109" s="204"/>
      <c r="J109" s="187" t="str">
        <f t="shared" si="110"/>
        <v/>
      </c>
      <c r="K109" s="190">
        <f t="shared" si="93"/>
        <v>95</v>
      </c>
      <c r="L109" s="190" t="str">
        <f t="shared" si="94"/>
        <v/>
      </c>
      <c r="M109" s="188" t="str">
        <f t="shared" si="111"/>
        <v/>
      </c>
      <c r="N109" s="87" t="str">
        <f t="shared" si="95"/>
        <v>↓</v>
      </c>
      <c r="O109" s="108"/>
      <c r="P109" s="156" t="str">
        <f>IF(B109&lt;①工事概要!$E$11,"",IF(B109&gt;①工事概要!$E$12,"",IF(LEN(CE109)=0,"○","")))</f>
        <v>○</v>
      </c>
      <c r="Q109" s="162">
        <f t="shared" si="112"/>
        <v>0</v>
      </c>
      <c r="R109" s="93">
        <f t="shared" si="96"/>
        <v>95</v>
      </c>
      <c r="S109" s="156" t="str">
        <f t="shared" si="97"/>
        <v/>
      </c>
      <c r="T109" s="162">
        <f t="shared" si="98"/>
        <v>0</v>
      </c>
      <c r="U109" s="100">
        <f t="shared" si="113"/>
        <v>26</v>
      </c>
      <c r="V109" s="93">
        <f t="shared" si="99"/>
        <v>0</v>
      </c>
      <c r="W109" s="169">
        <f t="shared" si="114"/>
        <v>0</v>
      </c>
      <c r="X109" s="80" t="str">
        <f t="shared" si="115"/>
        <v/>
      </c>
      <c r="Y109" s="80" t="str">
        <f t="shared" si="116"/>
        <v/>
      </c>
      <c r="Z109" s="80">
        <f t="shared" si="100"/>
        <v>43650</v>
      </c>
      <c r="AA109" s="80" t="str">
        <f t="shared" si="101"/>
        <v/>
      </c>
      <c r="AB109" s="80" t="str">
        <f t="shared" si="102"/>
        <v>OK（振替済み）</v>
      </c>
      <c r="AC109" s="154">
        <f t="shared" si="103"/>
        <v>0</v>
      </c>
      <c r="AD109" s="154" t="str">
        <f t="shared" si="117"/>
        <v/>
      </c>
      <c r="AE109" s="106">
        <f t="shared" si="118"/>
        <v>14</v>
      </c>
      <c r="AF109" s="106">
        <f t="shared" si="104"/>
        <v>0</v>
      </c>
      <c r="AG109" s="218">
        <f>IFERROR(IF(AE109=1,①工事概要!$E$11,IF(AE109=2,①工事概要!$E$11,IF(WEEKDAY(Z109)=2,Z102,AG108))),"")</f>
        <v>43640</v>
      </c>
      <c r="AH109" s="222">
        <f t="shared" ref="AH109:BA109" si="149">IFERROR(IF(AG109+1&gt;$BB109,"",AG109+1),"")</f>
        <v>43641</v>
      </c>
      <c r="AI109" s="222">
        <f t="shared" si="149"/>
        <v>43642</v>
      </c>
      <c r="AJ109" s="222">
        <f t="shared" si="149"/>
        <v>43643</v>
      </c>
      <c r="AK109" s="222">
        <f t="shared" si="149"/>
        <v>43644</v>
      </c>
      <c r="AL109" s="222">
        <f t="shared" si="149"/>
        <v>43645</v>
      </c>
      <c r="AM109" s="222">
        <f t="shared" si="149"/>
        <v>43646</v>
      </c>
      <c r="AN109" s="222">
        <f t="shared" si="149"/>
        <v>43647</v>
      </c>
      <c r="AO109" s="222">
        <f t="shared" si="149"/>
        <v>43648</v>
      </c>
      <c r="AP109" s="222">
        <f t="shared" si="149"/>
        <v>43649</v>
      </c>
      <c r="AQ109" s="222">
        <f t="shared" si="149"/>
        <v>43650</v>
      </c>
      <c r="AR109" s="222">
        <f t="shared" si="149"/>
        <v>43651</v>
      </c>
      <c r="AS109" s="222">
        <f t="shared" si="149"/>
        <v>43652</v>
      </c>
      <c r="AT109" s="222">
        <f t="shared" si="149"/>
        <v>43653</v>
      </c>
      <c r="AU109" s="222">
        <f t="shared" si="149"/>
        <v>43654</v>
      </c>
      <c r="AV109" s="222">
        <f t="shared" si="149"/>
        <v>43655</v>
      </c>
      <c r="AW109" s="222">
        <f t="shared" si="149"/>
        <v>43656</v>
      </c>
      <c r="AX109" s="222">
        <f t="shared" si="149"/>
        <v>43657</v>
      </c>
      <c r="AY109" s="222">
        <f t="shared" si="149"/>
        <v>43658</v>
      </c>
      <c r="AZ109" s="222">
        <f t="shared" si="149"/>
        <v>43659</v>
      </c>
      <c r="BA109" s="222">
        <f t="shared" si="149"/>
        <v>43660</v>
      </c>
      <c r="BB109" s="219">
        <f>IFERROR(IF(IF(Z109=①工事概要!$E$12,①工事概要!$E$12,IF(WEEKDAY(Z109)=1,Z116,BB110))&gt;①工事概要!$E$12,①工事概要!$E$12,IF(Z109=①工事概要!$E$12,①工事概要!$E$12,IF(WEEKDAY(Z109)=1,Z116,BB110))),"")</f>
        <v>43660</v>
      </c>
      <c r="BE109" s="53"/>
      <c r="BF109" s="53"/>
      <c r="BG109" s="53" t="str">
        <f>IFERROR(VLOOKUP(B109,①工事概要!$C$11:$D$12,2,FALSE),"")</f>
        <v/>
      </c>
      <c r="BH109" s="53" t="str">
        <f>IFERROR(VLOOKUP(B109,①工事概要!$C$16:$D$21,2,FALSE),"")</f>
        <v/>
      </c>
      <c r="BI109" s="53" t="str">
        <f>IFERROR(VLOOKUP(B109,①工事概要!$C$22:$D$24,2,FALSE),"")</f>
        <v/>
      </c>
      <c r="BJ109" s="53" t="str">
        <f>IF(B109&gt;①工事概要!$C$26,"",IF(B109&gt;=①工事概要!$C$25,$BJ$13,""))</f>
        <v/>
      </c>
      <c r="BK109" s="53" t="str">
        <f>IF(B109&gt;①工事概要!$C$28,"",IF(B109&gt;=①工事概要!$C$27,$BK$13,""))</f>
        <v/>
      </c>
      <c r="BL109" s="53" t="str">
        <f>IF(B109&gt;①工事概要!$C$30,"",IF(B109&gt;=①工事概要!$C$29,$BL$13,""))</f>
        <v/>
      </c>
      <c r="BM109" s="53" t="str">
        <f>IF(B109&gt;①工事概要!$C$32,"",IF(B109&gt;=①工事概要!$C$31,$BM$13,""))</f>
        <v/>
      </c>
      <c r="BN109" s="53" t="str">
        <f>IF(B109&gt;①工事概要!$C$34,"",IF(B109&gt;=①工事概要!$C$33,$BN$13,""))</f>
        <v/>
      </c>
      <c r="BO109" s="53" t="str">
        <f>IF(B109&gt;①工事概要!$C$36,"",IF(B109&gt;=①工事概要!$C$35,$BO$13,""))</f>
        <v/>
      </c>
      <c r="BP109" s="53" t="str">
        <f>IF(B109&gt;①工事概要!$C$38,"",IF(B109&gt;=①工事概要!$C$37,$BP$13,""))</f>
        <v/>
      </c>
      <c r="BQ109" s="53" t="str">
        <f>IF(B109&gt;①工事概要!$C$40,"",IF(B109&gt;=①工事概要!$C$39,$BQ$13,""))</f>
        <v/>
      </c>
      <c r="BR109" s="53" t="str">
        <f>IF(B109&gt;①工事概要!$C$42,"",IF(B109&gt;=①工事概要!$C$41,$BR$13,""))</f>
        <v/>
      </c>
      <c r="BS109" s="53" t="str">
        <f>IF(B109&gt;①工事概要!$C$44,"",IF(B109&gt;=①工事概要!$C$43,$BS$13,""))</f>
        <v/>
      </c>
      <c r="BT109" s="53" t="str">
        <f>IF(B109&gt;①工事概要!$C$46,"",IF(B109&gt;=①工事概要!$C$45,$BT$13,""))</f>
        <v/>
      </c>
      <c r="BU109" s="53" t="str">
        <f>IF(B109&gt;①工事概要!$C$48,"",IF(B109&gt;=①工事概要!$C$47,$BU$13,""))</f>
        <v/>
      </c>
      <c r="BV109" s="53" t="str">
        <f>IF(B109&gt;①工事概要!$C$50,"",IF(B109&gt;=①工事概要!$C$49,$BV$13,""))</f>
        <v/>
      </c>
      <c r="BW109" s="53" t="str">
        <f>IF(B109&gt;①工事概要!$C$52,"",IF(B109&gt;=①工事概要!$C$51,$BW$13,""))</f>
        <v/>
      </c>
      <c r="BX109" s="53" t="str">
        <f>IF(B109&gt;①工事概要!$C$54,"",IF(B109&gt;=①工事概要!$C$53,$BX$13,""))</f>
        <v/>
      </c>
      <c r="BY109" s="53" t="str">
        <f>IF(B109&gt;①工事概要!$C$56,"",IF(B109&gt;=①工事概要!$C$55,$BY$13,""))</f>
        <v/>
      </c>
      <c r="BZ109" s="53" t="str">
        <f>IF(B109&gt;①工事概要!$C$58,"",IF(B109&gt;=①工事概要!$C$57,$BZ$13,""))</f>
        <v/>
      </c>
      <c r="CA109" s="53" t="str">
        <f>IF(B109&gt;①工事概要!$C$60,"",IF(B109&gt;=①工事概要!$C$59,$CA$13,""))</f>
        <v/>
      </c>
      <c r="CB109" s="53" t="str">
        <f>IF(B109&gt;①工事概要!$C$62,"",IF(B109&gt;=①工事概要!$C$61,$CB$13,""))</f>
        <v/>
      </c>
      <c r="CC109" s="53" t="str">
        <f>IF(B109&gt;①工事概要!$C$64,"",IF(B109&gt;=①工事概要!$C$63,$CC$13,""))</f>
        <v/>
      </c>
      <c r="CD109" s="53" t="str">
        <f>IF(B109&gt;①工事概要!$C$66,"",IF(B109&gt;=①工事概要!$C$65,$CD$13,""))</f>
        <v/>
      </c>
      <c r="CE109" s="50" t="str">
        <f t="shared" si="120"/>
        <v/>
      </c>
      <c r="CF109" s="50" t="str">
        <f t="shared" si="106"/>
        <v xml:space="preserve"> </v>
      </c>
    </row>
    <row r="110" spans="1:84" ht="39" customHeight="1" thickTop="1" thickBot="1" x14ac:dyDescent="0.2">
      <c r="A110" s="81" t="str">
        <f t="shared" si="92"/>
        <v>対象期間</v>
      </c>
      <c r="B110" s="180">
        <f>IFERROR(IF(B109=①工事概要!$E$12+IF(WEEKDAY(①工事概要!$E$12)=1,①工事概要!$E$12,(8-WEEKDAY(①工事概要!$E$12))),"-",IF(B109="-","-",B109+1)),"-")</f>
        <v>43651</v>
      </c>
      <c r="C110" s="89">
        <f t="shared" si="107"/>
        <v>6</v>
      </c>
      <c r="D110" s="199" t="str">
        <f t="shared" si="108"/>
        <v>〇</v>
      </c>
      <c r="E110" s="200" t="str">
        <f t="shared" si="109"/>
        <v xml:space="preserve"> </v>
      </c>
      <c r="F110" s="201" t="s">
        <v>60</v>
      </c>
      <c r="G110" s="202"/>
      <c r="H110" s="203"/>
      <c r="I110" s="204"/>
      <c r="J110" s="187" t="str">
        <f t="shared" si="110"/>
        <v/>
      </c>
      <c r="K110" s="190">
        <f t="shared" si="93"/>
        <v>96</v>
      </c>
      <c r="L110" s="190" t="str">
        <f t="shared" si="94"/>
        <v/>
      </c>
      <c r="M110" s="188" t="str">
        <f t="shared" si="111"/>
        <v/>
      </c>
      <c r="N110" s="87" t="str">
        <f t="shared" si="95"/>
        <v>↓</v>
      </c>
      <c r="O110" s="108"/>
      <c r="P110" s="156" t="str">
        <f>IF(B110&lt;①工事概要!$E$11,"",IF(B110&gt;①工事概要!$E$12,"",IF(LEN(CE110)=0,"○","")))</f>
        <v>○</v>
      </c>
      <c r="Q110" s="162">
        <f t="shared" si="112"/>
        <v>0</v>
      </c>
      <c r="R110" s="93">
        <f t="shared" si="96"/>
        <v>96</v>
      </c>
      <c r="S110" s="156" t="str">
        <f t="shared" si="97"/>
        <v/>
      </c>
      <c r="T110" s="162">
        <f t="shared" si="98"/>
        <v>0</v>
      </c>
      <c r="U110" s="100">
        <f t="shared" si="113"/>
        <v>26</v>
      </c>
      <c r="V110" s="93">
        <f t="shared" si="99"/>
        <v>0</v>
      </c>
      <c r="W110" s="169">
        <f t="shared" si="114"/>
        <v>0</v>
      </c>
      <c r="X110" s="80" t="str">
        <f t="shared" si="115"/>
        <v/>
      </c>
      <c r="Y110" s="80" t="str">
        <f t="shared" si="116"/>
        <v/>
      </c>
      <c r="Z110" s="80">
        <f t="shared" si="100"/>
        <v>43651</v>
      </c>
      <c r="AA110" s="80" t="str">
        <f t="shared" si="101"/>
        <v/>
      </c>
      <c r="AB110" s="80" t="str">
        <f t="shared" si="102"/>
        <v>OK（振替済み）</v>
      </c>
      <c r="AC110" s="154">
        <f t="shared" si="103"/>
        <v>0</v>
      </c>
      <c r="AD110" s="154" t="str">
        <f t="shared" si="117"/>
        <v/>
      </c>
      <c r="AE110" s="106">
        <f t="shared" si="118"/>
        <v>14</v>
      </c>
      <c r="AF110" s="106">
        <f t="shared" si="104"/>
        <v>0</v>
      </c>
      <c r="AG110" s="218">
        <f>IFERROR(IF(AE110=1,①工事概要!$E$11,IF(AE110=2,①工事概要!$E$11,IF(WEEKDAY(Z110)=2,Z103,AG109))),"")</f>
        <v>43640</v>
      </c>
      <c r="AH110" s="222">
        <f t="shared" ref="AH110:BA110" si="150">IFERROR(IF(AG110+1&gt;$BB110,"",AG110+1),"")</f>
        <v>43641</v>
      </c>
      <c r="AI110" s="222">
        <f t="shared" si="150"/>
        <v>43642</v>
      </c>
      <c r="AJ110" s="222">
        <f t="shared" si="150"/>
        <v>43643</v>
      </c>
      <c r="AK110" s="222">
        <f t="shared" si="150"/>
        <v>43644</v>
      </c>
      <c r="AL110" s="222">
        <f t="shared" si="150"/>
        <v>43645</v>
      </c>
      <c r="AM110" s="222">
        <f t="shared" si="150"/>
        <v>43646</v>
      </c>
      <c r="AN110" s="222">
        <f t="shared" si="150"/>
        <v>43647</v>
      </c>
      <c r="AO110" s="222">
        <f t="shared" si="150"/>
        <v>43648</v>
      </c>
      <c r="AP110" s="222">
        <f t="shared" si="150"/>
        <v>43649</v>
      </c>
      <c r="AQ110" s="222">
        <f t="shared" si="150"/>
        <v>43650</v>
      </c>
      <c r="AR110" s="222">
        <f t="shared" si="150"/>
        <v>43651</v>
      </c>
      <c r="AS110" s="222">
        <f t="shared" si="150"/>
        <v>43652</v>
      </c>
      <c r="AT110" s="222">
        <f t="shared" si="150"/>
        <v>43653</v>
      </c>
      <c r="AU110" s="222">
        <f t="shared" si="150"/>
        <v>43654</v>
      </c>
      <c r="AV110" s="222">
        <f t="shared" si="150"/>
        <v>43655</v>
      </c>
      <c r="AW110" s="222">
        <f t="shared" si="150"/>
        <v>43656</v>
      </c>
      <c r="AX110" s="222">
        <f t="shared" si="150"/>
        <v>43657</v>
      </c>
      <c r="AY110" s="222">
        <f t="shared" si="150"/>
        <v>43658</v>
      </c>
      <c r="AZ110" s="222">
        <f t="shared" si="150"/>
        <v>43659</v>
      </c>
      <c r="BA110" s="222">
        <f t="shared" si="150"/>
        <v>43660</v>
      </c>
      <c r="BB110" s="219">
        <f>IFERROR(IF(IF(Z110=①工事概要!$E$12,①工事概要!$E$12,IF(WEEKDAY(Z110)=1,Z117,BB111))&gt;①工事概要!$E$12,①工事概要!$E$12,IF(Z110=①工事概要!$E$12,①工事概要!$E$12,IF(WEEKDAY(Z110)=1,Z117,BB111))),"")</f>
        <v>43660</v>
      </c>
      <c r="BE110" s="53"/>
      <c r="BF110" s="53"/>
      <c r="BG110" s="53" t="str">
        <f>IFERROR(VLOOKUP(B110,①工事概要!$C$11:$D$12,2,FALSE),"")</f>
        <v/>
      </c>
      <c r="BH110" s="53" t="str">
        <f>IFERROR(VLOOKUP(B110,①工事概要!$C$16:$D$21,2,FALSE),"")</f>
        <v/>
      </c>
      <c r="BI110" s="53" t="str">
        <f>IFERROR(VLOOKUP(B110,①工事概要!$C$22:$D$24,2,FALSE),"")</f>
        <v/>
      </c>
      <c r="BJ110" s="53" t="str">
        <f>IF(B110&gt;①工事概要!$C$26,"",IF(B110&gt;=①工事概要!$C$25,$BJ$13,""))</f>
        <v/>
      </c>
      <c r="BK110" s="53" t="str">
        <f>IF(B110&gt;①工事概要!$C$28,"",IF(B110&gt;=①工事概要!$C$27,$BK$13,""))</f>
        <v/>
      </c>
      <c r="BL110" s="53" t="str">
        <f>IF(B110&gt;①工事概要!$C$30,"",IF(B110&gt;=①工事概要!$C$29,$BL$13,""))</f>
        <v/>
      </c>
      <c r="BM110" s="53" t="str">
        <f>IF(B110&gt;①工事概要!$C$32,"",IF(B110&gt;=①工事概要!$C$31,$BM$13,""))</f>
        <v/>
      </c>
      <c r="BN110" s="53" t="str">
        <f>IF(B110&gt;①工事概要!$C$34,"",IF(B110&gt;=①工事概要!$C$33,$BN$13,""))</f>
        <v/>
      </c>
      <c r="BO110" s="53" t="str">
        <f>IF(B110&gt;①工事概要!$C$36,"",IF(B110&gt;=①工事概要!$C$35,$BO$13,""))</f>
        <v/>
      </c>
      <c r="BP110" s="53" t="str">
        <f>IF(B110&gt;①工事概要!$C$38,"",IF(B110&gt;=①工事概要!$C$37,$BP$13,""))</f>
        <v/>
      </c>
      <c r="BQ110" s="53" t="str">
        <f>IF(B110&gt;①工事概要!$C$40,"",IF(B110&gt;=①工事概要!$C$39,$BQ$13,""))</f>
        <v/>
      </c>
      <c r="BR110" s="53" t="str">
        <f>IF(B110&gt;①工事概要!$C$42,"",IF(B110&gt;=①工事概要!$C$41,$BR$13,""))</f>
        <v/>
      </c>
      <c r="BS110" s="53" t="str">
        <f>IF(B110&gt;①工事概要!$C$44,"",IF(B110&gt;=①工事概要!$C$43,$BS$13,""))</f>
        <v/>
      </c>
      <c r="BT110" s="53" t="str">
        <f>IF(B110&gt;①工事概要!$C$46,"",IF(B110&gt;=①工事概要!$C$45,$BT$13,""))</f>
        <v/>
      </c>
      <c r="BU110" s="53" t="str">
        <f>IF(B110&gt;①工事概要!$C$48,"",IF(B110&gt;=①工事概要!$C$47,$BU$13,""))</f>
        <v/>
      </c>
      <c r="BV110" s="53" t="str">
        <f>IF(B110&gt;①工事概要!$C$50,"",IF(B110&gt;=①工事概要!$C$49,$BV$13,""))</f>
        <v/>
      </c>
      <c r="BW110" s="53" t="str">
        <f>IF(B110&gt;①工事概要!$C$52,"",IF(B110&gt;=①工事概要!$C$51,$BW$13,""))</f>
        <v/>
      </c>
      <c r="BX110" s="53" t="str">
        <f>IF(B110&gt;①工事概要!$C$54,"",IF(B110&gt;=①工事概要!$C$53,$BX$13,""))</f>
        <v/>
      </c>
      <c r="BY110" s="53" t="str">
        <f>IF(B110&gt;①工事概要!$C$56,"",IF(B110&gt;=①工事概要!$C$55,$BY$13,""))</f>
        <v/>
      </c>
      <c r="BZ110" s="53" t="str">
        <f>IF(B110&gt;①工事概要!$C$58,"",IF(B110&gt;=①工事概要!$C$57,$BZ$13,""))</f>
        <v/>
      </c>
      <c r="CA110" s="53" t="str">
        <f>IF(B110&gt;①工事概要!$C$60,"",IF(B110&gt;=①工事概要!$C$59,$CA$13,""))</f>
        <v/>
      </c>
      <c r="CB110" s="53" t="str">
        <f>IF(B110&gt;①工事概要!$C$62,"",IF(B110&gt;=①工事概要!$C$61,$CB$13,""))</f>
        <v/>
      </c>
      <c r="CC110" s="53" t="str">
        <f>IF(B110&gt;①工事概要!$C$64,"",IF(B110&gt;=①工事概要!$C$63,$CC$13,""))</f>
        <v/>
      </c>
      <c r="CD110" s="53" t="str">
        <f>IF(B110&gt;①工事概要!$C$66,"",IF(B110&gt;=①工事概要!$C$65,$CD$13,""))</f>
        <v/>
      </c>
      <c r="CE110" s="50" t="str">
        <f t="shared" si="120"/>
        <v/>
      </c>
      <c r="CF110" s="50" t="str">
        <f t="shared" si="106"/>
        <v xml:space="preserve"> </v>
      </c>
    </row>
    <row r="111" spans="1:84" ht="39" customHeight="1" thickTop="1" thickBot="1" x14ac:dyDescent="0.2">
      <c r="A111" s="81" t="str">
        <f t="shared" si="92"/>
        <v>対象期間</v>
      </c>
      <c r="B111" s="180">
        <f>IFERROR(IF(B110=①工事概要!$E$12+IF(WEEKDAY(①工事概要!$E$12)=1,①工事概要!$E$12,(8-WEEKDAY(①工事概要!$E$12))),"-",IF(B110="-","-",B110+1)),"-")</f>
        <v>43652</v>
      </c>
      <c r="C111" s="89">
        <f t="shared" si="107"/>
        <v>7</v>
      </c>
      <c r="D111" s="199" t="str">
        <f t="shared" si="108"/>
        <v>〇</v>
      </c>
      <c r="E111" s="200" t="str">
        <f t="shared" si="109"/>
        <v xml:space="preserve"> </v>
      </c>
      <c r="F111" s="201" t="s">
        <v>61</v>
      </c>
      <c r="G111" s="202"/>
      <c r="H111" s="203"/>
      <c r="I111" s="204"/>
      <c r="J111" s="187" t="str">
        <f t="shared" si="110"/>
        <v/>
      </c>
      <c r="K111" s="190">
        <f t="shared" si="93"/>
        <v>97</v>
      </c>
      <c r="L111" s="190" t="str">
        <f t="shared" si="94"/>
        <v/>
      </c>
      <c r="M111" s="188" t="str">
        <f t="shared" si="111"/>
        <v/>
      </c>
      <c r="N111" s="87" t="str">
        <f t="shared" si="95"/>
        <v>↓</v>
      </c>
      <c r="O111" s="108"/>
      <c r="P111" s="156" t="str">
        <f>IF(B111&lt;①工事概要!$E$11,"",IF(B111&gt;①工事概要!$E$12,"",IF(LEN(CE111)=0,"○","")))</f>
        <v>○</v>
      </c>
      <c r="Q111" s="162">
        <f t="shared" si="112"/>
        <v>0</v>
      </c>
      <c r="R111" s="93">
        <f t="shared" si="96"/>
        <v>97</v>
      </c>
      <c r="S111" s="156" t="str">
        <f t="shared" si="97"/>
        <v>〇</v>
      </c>
      <c r="T111" s="162">
        <f t="shared" si="98"/>
        <v>0</v>
      </c>
      <c r="U111" s="100">
        <f t="shared" si="113"/>
        <v>27</v>
      </c>
      <c r="V111" s="93">
        <f t="shared" si="99"/>
        <v>0</v>
      </c>
      <c r="W111" s="169">
        <f t="shared" si="114"/>
        <v>0</v>
      </c>
      <c r="X111" s="80" t="str">
        <f t="shared" si="115"/>
        <v/>
      </c>
      <c r="Y111" s="80" t="str">
        <f t="shared" si="116"/>
        <v/>
      </c>
      <c r="Z111" s="80">
        <f t="shared" si="100"/>
        <v>43652</v>
      </c>
      <c r="AA111" s="80" t="str">
        <f t="shared" si="101"/>
        <v/>
      </c>
      <c r="AB111" s="80" t="str">
        <f t="shared" si="102"/>
        <v>OK（振替済み）</v>
      </c>
      <c r="AC111" s="154">
        <f t="shared" si="103"/>
        <v>0</v>
      </c>
      <c r="AD111" s="154" t="str">
        <f t="shared" si="117"/>
        <v/>
      </c>
      <c r="AE111" s="106">
        <f t="shared" si="118"/>
        <v>14</v>
      </c>
      <c r="AF111" s="106">
        <f t="shared" si="104"/>
        <v>0</v>
      </c>
      <c r="AG111" s="218">
        <f>IFERROR(IF(AE111=1,①工事概要!$E$11,IF(AE111=2,①工事概要!$E$11,IF(WEEKDAY(Z111)=2,Z104,AG110))),"")</f>
        <v>43640</v>
      </c>
      <c r="AH111" s="222">
        <f t="shared" ref="AH111:BA111" si="151">IFERROR(IF(AG111+1&gt;$BB111,"",AG111+1),"")</f>
        <v>43641</v>
      </c>
      <c r="AI111" s="222">
        <f t="shared" si="151"/>
        <v>43642</v>
      </c>
      <c r="AJ111" s="222">
        <f t="shared" si="151"/>
        <v>43643</v>
      </c>
      <c r="AK111" s="222">
        <f t="shared" si="151"/>
        <v>43644</v>
      </c>
      <c r="AL111" s="222">
        <f t="shared" si="151"/>
        <v>43645</v>
      </c>
      <c r="AM111" s="222">
        <f t="shared" si="151"/>
        <v>43646</v>
      </c>
      <c r="AN111" s="222">
        <f t="shared" si="151"/>
        <v>43647</v>
      </c>
      <c r="AO111" s="222">
        <f t="shared" si="151"/>
        <v>43648</v>
      </c>
      <c r="AP111" s="222">
        <f t="shared" si="151"/>
        <v>43649</v>
      </c>
      <c r="AQ111" s="222">
        <f t="shared" si="151"/>
        <v>43650</v>
      </c>
      <c r="AR111" s="222">
        <f t="shared" si="151"/>
        <v>43651</v>
      </c>
      <c r="AS111" s="222">
        <f t="shared" si="151"/>
        <v>43652</v>
      </c>
      <c r="AT111" s="222">
        <f t="shared" si="151"/>
        <v>43653</v>
      </c>
      <c r="AU111" s="222">
        <f t="shared" si="151"/>
        <v>43654</v>
      </c>
      <c r="AV111" s="222">
        <f t="shared" si="151"/>
        <v>43655</v>
      </c>
      <c r="AW111" s="222">
        <f t="shared" si="151"/>
        <v>43656</v>
      </c>
      <c r="AX111" s="222">
        <f t="shared" si="151"/>
        <v>43657</v>
      </c>
      <c r="AY111" s="222">
        <f t="shared" si="151"/>
        <v>43658</v>
      </c>
      <c r="AZ111" s="222">
        <f t="shared" si="151"/>
        <v>43659</v>
      </c>
      <c r="BA111" s="222">
        <f t="shared" si="151"/>
        <v>43660</v>
      </c>
      <c r="BB111" s="219">
        <f>IFERROR(IF(IF(Z111=①工事概要!$E$12,①工事概要!$E$12,IF(WEEKDAY(Z111)=1,Z118,BB112))&gt;①工事概要!$E$12,①工事概要!$E$12,IF(Z111=①工事概要!$E$12,①工事概要!$E$12,IF(WEEKDAY(Z111)=1,Z118,BB112))),"")</f>
        <v>43660</v>
      </c>
      <c r="BE111" s="53"/>
      <c r="BF111" s="53"/>
      <c r="BG111" s="53" t="str">
        <f>IFERROR(VLOOKUP(B111,①工事概要!$C$11:$D$12,2,FALSE),"")</f>
        <v/>
      </c>
      <c r="BH111" s="53" t="str">
        <f>IFERROR(VLOOKUP(B111,①工事概要!$C$16:$D$21,2,FALSE),"")</f>
        <v/>
      </c>
      <c r="BI111" s="53" t="str">
        <f>IFERROR(VLOOKUP(B111,①工事概要!$C$22:$D$24,2,FALSE),"")</f>
        <v/>
      </c>
      <c r="BJ111" s="53" t="str">
        <f>IF(B111&gt;①工事概要!$C$26,"",IF(B111&gt;=①工事概要!$C$25,$BJ$13,""))</f>
        <v/>
      </c>
      <c r="BK111" s="53" t="str">
        <f>IF(B111&gt;①工事概要!$C$28,"",IF(B111&gt;=①工事概要!$C$27,$BK$13,""))</f>
        <v/>
      </c>
      <c r="BL111" s="53" t="str">
        <f>IF(B111&gt;①工事概要!$C$30,"",IF(B111&gt;=①工事概要!$C$29,$BL$13,""))</f>
        <v/>
      </c>
      <c r="BM111" s="53" t="str">
        <f>IF(B111&gt;①工事概要!$C$32,"",IF(B111&gt;=①工事概要!$C$31,$BM$13,""))</f>
        <v/>
      </c>
      <c r="BN111" s="53" t="str">
        <f>IF(B111&gt;①工事概要!$C$34,"",IF(B111&gt;=①工事概要!$C$33,$BN$13,""))</f>
        <v/>
      </c>
      <c r="BO111" s="53" t="str">
        <f>IF(B111&gt;①工事概要!$C$36,"",IF(B111&gt;=①工事概要!$C$35,$BO$13,""))</f>
        <v/>
      </c>
      <c r="BP111" s="53" t="str">
        <f>IF(B111&gt;①工事概要!$C$38,"",IF(B111&gt;=①工事概要!$C$37,$BP$13,""))</f>
        <v/>
      </c>
      <c r="BQ111" s="53" t="str">
        <f>IF(B111&gt;①工事概要!$C$40,"",IF(B111&gt;=①工事概要!$C$39,$BQ$13,""))</f>
        <v/>
      </c>
      <c r="BR111" s="53" t="str">
        <f>IF(B111&gt;①工事概要!$C$42,"",IF(B111&gt;=①工事概要!$C$41,$BR$13,""))</f>
        <v/>
      </c>
      <c r="BS111" s="53" t="str">
        <f>IF(B111&gt;①工事概要!$C$44,"",IF(B111&gt;=①工事概要!$C$43,$BS$13,""))</f>
        <v/>
      </c>
      <c r="BT111" s="53" t="str">
        <f>IF(B111&gt;①工事概要!$C$46,"",IF(B111&gt;=①工事概要!$C$45,$BT$13,""))</f>
        <v/>
      </c>
      <c r="BU111" s="53" t="str">
        <f>IF(B111&gt;①工事概要!$C$48,"",IF(B111&gt;=①工事概要!$C$47,$BU$13,""))</f>
        <v/>
      </c>
      <c r="BV111" s="53" t="str">
        <f>IF(B111&gt;①工事概要!$C$50,"",IF(B111&gt;=①工事概要!$C$49,$BV$13,""))</f>
        <v/>
      </c>
      <c r="BW111" s="53" t="str">
        <f>IF(B111&gt;①工事概要!$C$52,"",IF(B111&gt;=①工事概要!$C$51,$BW$13,""))</f>
        <v/>
      </c>
      <c r="BX111" s="53" t="str">
        <f>IF(B111&gt;①工事概要!$C$54,"",IF(B111&gt;=①工事概要!$C$53,$BX$13,""))</f>
        <v/>
      </c>
      <c r="BY111" s="53" t="str">
        <f>IF(B111&gt;①工事概要!$C$56,"",IF(B111&gt;=①工事概要!$C$55,$BY$13,""))</f>
        <v/>
      </c>
      <c r="BZ111" s="53" t="str">
        <f>IF(B111&gt;①工事概要!$C$58,"",IF(B111&gt;=①工事概要!$C$57,$BZ$13,""))</f>
        <v/>
      </c>
      <c r="CA111" s="53" t="str">
        <f>IF(B111&gt;①工事概要!$C$60,"",IF(B111&gt;=①工事概要!$C$59,$CA$13,""))</f>
        <v/>
      </c>
      <c r="CB111" s="53" t="str">
        <f>IF(B111&gt;①工事概要!$C$62,"",IF(B111&gt;=①工事概要!$C$61,$CB$13,""))</f>
        <v/>
      </c>
      <c r="CC111" s="53" t="str">
        <f>IF(B111&gt;①工事概要!$C$64,"",IF(B111&gt;=①工事概要!$C$63,$CC$13,""))</f>
        <v/>
      </c>
      <c r="CD111" s="53" t="str">
        <f>IF(B111&gt;①工事概要!$C$66,"",IF(B111&gt;=①工事概要!$C$65,$CD$13,""))</f>
        <v/>
      </c>
      <c r="CE111" s="50" t="str">
        <f t="shared" si="120"/>
        <v/>
      </c>
      <c r="CF111" s="50" t="str">
        <f t="shared" si="106"/>
        <v xml:space="preserve"> </v>
      </c>
    </row>
    <row r="112" spans="1:84" ht="39" customHeight="1" thickTop="1" thickBot="1" x14ac:dyDescent="0.2">
      <c r="A112" s="81" t="str">
        <f t="shared" si="92"/>
        <v>対象期間</v>
      </c>
      <c r="B112" s="180">
        <f>IFERROR(IF(B111=①工事概要!$E$12+IF(WEEKDAY(①工事概要!$E$12)=1,①工事概要!$E$12,(8-WEEKDAY(①工事概要!$E$12))),"-",IF(B111="-","-",B111+1)),"-")</f>
        <v>43653</v>
      </c>
      <c r="C112" s="89">
        <f t="shared" si="107"/>
        <v>1</v>
      </c>
      <c r="D112" s="199" t="str">
        <f t="shared" si="108"/>
        <v>〇</v>
      </c>
      <c r="E112" s="200" t="str">
        <f t="shared" si="109"/>
        <v xml:space="preserve"> </v>
      </c>
      <c r="F112" s="201" t="s">
        <v>61</v>
      </c>
      <c r="G112" s="202"/>
      <c r="H112" s="203"/>
      <c r="I112" s="204"/>
      <c r="J112" s="187" t="str">
        <f t="shared" si="110"/>
        <v/>
      </c>
      <c r="K112" s="190">
        <f t="shared" si="93"/>
        <v>98</v>
      </c>
      <c r="L112" s="190" t="str">
        <f t="shared" si="94"/>
        <v/>
      </c>
      <c r="M112" s="188" t="str">
        <f t="shared" si="111"/>
        <v/>
      </c>
      <c r="N112" s="87" t="str">
        <f t="shared" si="95"/>
        <v>週の終わり</v>
      </c>
      <c r="O112" s="108"/>
      <c r="P112" s="156" t="str">
        <f>IF(B112&lt;①工事概要!$E$11,"",IF(B112&gt;①工事概要!$E$12,"",IF(LEN(CE112)=0,"○","")))</f>
        <v>○</v>
      </c>
      <c r="Q112" s="162">
        <f t="shared" si="112"/>
        <v>0</v>
      </c>
      <c r="R112" s="93">
        <f t="shared" si="96"/>
        <v>98</v>
      </c>
      <c r="S112" s="156" t="str">
        <f t="shared" si="97"/>
        <v>〇</v>
      </c>
      <c r="T112" s="162">
        <f t="shared" si="98"/>
        <v>0</v>
      </c>
      <c r="U112" s="100">
        <f t="shared" si="113"/>
        <v>28</v>
      </c>
      <c r="V112" s="93">
        <f t="shared" si="99"/>
        <v>0</v>
      </c>
      <c r="W112" s="169">
        <f t="shared" si="114"/>
        <v>0</v>
      </c>
      <c r="X112" s="80" t="str">
        <f t="shared" si="115"/>
        <v/>
      </c>
      <c r="Y112" s="80" t="str">
        <f t="shared" si="116"/>
        <v/>
      </c>
      <c r="Z112" s="80">
        <f t="shared" si="100"/>
        <v>43653</v>
      </c>
      <c r="AA112" s="80" t="str">
        <f t="shared" si="101"/>
        <v/>
      </c>
      <c r="AB112" s="80" t="str">
        <f t="shared" si="102"/>
        <v>OK（振替済み）</v>
      </c>
      <c r="AC112" s="154">
        <f t="shared" si="103"/>
        <v>0</v>
      </c>
      <c r="AD112" s="154" t="str">
        <f t="shared" si="117"/>
        <v/>
      </c>
      <c r="AE112" s="106">
        <f t="shared" si="118"/>
        <v>14</v>
      </c>
      <c r="AF112" s="106">
        <f t="shared" si="104"/>
        <v>0</v>
      </c>
      <c r="AG112" s="223">
        <f>IFERROR(IF(AE112=1,①工事概要!$E$11,IF(AE112=2,①工事概要!$E$11,IF(WEEKDAY(Z112)=2,Z105,AG111))),"")</f>
        <v>43640</v>
      </c>
      <c r="AH112" s="224">
        <f t="shared" ref="AH112:BA112" si="152">IFERROR(IF(AG112+1&gt;$BB112,"",AG112+1),"")</f>
        <v>43641</v>
      </c>
      <c r="AI112" s="224">
        <f t="shared" si="152"/>
        <v>43642</v>
      </c>
      <c r="AJ112" s="224">
        <f t="shared" si="152"/>
        <v>43643</v>
      </c>
      <c r="AK112" s="224">
        <f t="shared" si="152"/>
        <v>43644</v>
      </c>
      <c r="AL112" s="224">
        <f t="shared" si="152"/>
        <v>43645</v>
      </c>
      <c r="AM112" s="224">
        <f t="shared" si="152"/>
        <v>43646</v>
      </c>
      <c r="AN112" s="224">
        <f t="shared" si="152"/>
        <v>43647</v>
      </c>
      <c r="AO112" s="224">
        <f t="shared" si="152"/>
        <v>43648</v>
      </c>
      <c r="AP112" s="224">
        <f t="shared" si="152"/>
        <v>43649</v>
      </c>
      <c r="AQ112" s="224">
        <f t="shared" si="152"/>
        <v>43650</v>
      </c>
      <c r="AR112" s="224">
        <f t="shared" si="152"/>
        <v>43651</v>
      </c>
      <c r="AS112" s="224">
        <f t="shared" si="152"/>
        <v>43652</v>
      </c>
      <c r="AT112" s="224">
        <f t="shared" si="152"/>
        <v>43653</v>
      </c>
      <c r="AU112" s="224">
        <f t="shared" si="152"/>
        <v>43654</v>
      </c>
      <c r="AV112" s="224">
        <f t="shared" si="152"/>
        <v>43655</v>
      </c>
      <c r="AW112" s="224">
        <f t="shared" si="152"/>
        <v>43656</v>
      </c>
      <c r="AX112" s="224">
        <f t="shared" si="152"/>
        <v>43657</v>
      </c>
      <c r="AY112" s="224">
        <f t="shared" si="152"/>
        <v>43658</v>
      </c>
      <c r="AZ112" s="224">
        <f t="shared" si="152"/>
        <v>43659</v>
      </c>
      <c r="BA112" s="224">
        <f t="shared" si="152"/>
        <v>43660</v>
      </c>
      <c r="BB112" s="225">
        <f>IFERROR(IF(IF(Z112=①工事概要!$E$12,①工事概要!$E$12,IF(WEEKDAY(Z112)=1,Z119,BB113))&gt;①工事概要!$E$12,①工事概要!$E$12,IF(Z112=①工事概要!$E$12,①工事概要!$E$12,IF(WEEKDAY(Z112)=1,Z119,BB113))),"")</f>
        <v>43660</v>
      </c>
      <c r="BE112" s="53"/>
      <c r="BF112" s="53"/>
      <c r="BG112" s="53" t="str">
        <f>IFERROR(VLOOKUP(B112,①工事概要!$C$11:$D$12,2,FALSE),"")</f>
        <v/>
      </c>
      <c r="BH112" s="53" t="str">
        <f>IFERROR(VLOOKUP(B112,①工事概要!$C$16:$D$21,2,FALSE),"")</f>
        <v/>
      </c>
      <c r="BI112" s="53" t="str">
        <f>IFERROR(VLOOKUP(B112,①工事概要!$C$22:$D$24,2,FALSE),"")</f>
        <v/>
      </c>
      <c r="BJ112" s="53" t="str">
        <f>IF(B112&gt;①工事概要!$C$26,"",IF(B112&gt;=①工事概要!$C$25,$BJ$13,""))</f>
        <v/>
      </c>
      <c r="BK112" s="53" t="str">
        <f>IF(B112&gt;①工事概要!$C$28,"",IF(B112&gt;=①工事概要!$C$27,$BK$13,""))</f>
        <v/>
      </c>
      <c r="BL112" s="53" t="str">
        <f>IF(B112&gt;①工事概要!$C$30,"",IF(B112&gt;=①工事概要!$C$29,$BL$13,""))</f>
        <v/>
      </c>
      <c r="BM112" s="53" t="str">
        <f>IF(B112&gt;①工事概要!$C$32,"",IF(B112&gt;=①工事概要!$C$31,$BM$13,""))</f>
        <v/>
      </c>
      <c r="BN112" s="53" t="str">
        <f>IF(B112&gt;①工事概要!$C$34,"",IF(B112&gt;=①工事概要!$C$33,$BN$13,""))</f>
        <v/>
      </c>
      <c r="BO112" s="53" t="str">
        <f>IF(B112&gt;①工事概要!$C$36,"",IF(B112&gt;=①工事概要!$C$35,$BO$13,""))</f>
        <v/>
      </c>
      <c r="BP112" s="53" t="str">
        <f>IF(B112&gt;①工事概要!$C$38,"",IF(B112&gt;=①工事概要!$C$37,$BP$13,""))</f>
        <v/>
      </c>
      <c r="BQ112" s="53" t="str">
        <f>IF(B112&gt;①工事概要!$C$40,"",IF(B112&gt;=①工事概要!$C$39,$BQ$13,""))</f>
        <v/>
      </c>
      <c r="BR112" s="53" t="str">
        <f>IF(B112&gt;①工事概要!$C$42,"",IF(B112&gt;=①工事概要!$C$41,$BR$13,""))</f>
        <v/>
      </c>
      <c r="BS112" s="53" t="str">
        <f>IF(B112&gt;①工事概要!$C$44,"",IF(B112&gt;=①工事概要!$C$43,$BS$13,""))</f>
        <v/>
      </c>
      <c r="BT112" s="53" t="str">
        <f>IF(B112&gt;①工事概要!$C$46,"",IF(B112&gt;=①工事概要!$C$45,$BT$13,""))</f>
        <v/>
      </c>
      <c r="BU112" s="53" t="str">
        <f>IF(B112&gt;①工事概要!$C$48,"",IF(B112&gt;=①工事概要!$C$47,$BU$13,""))</f>
        <v/>
      </c>
      <c r="BV112" s="53" t="str">
        <f>IF(B112&gt;①工事概要!$C$50,"",IF(B112&gt;=①工事概要!$C$49,$BV$13,""))</f>
        <v/>
      </c>
      <c r="BW112" s="53" t="str">
        <f>IF(B112&gt;①工事概要!$C$52,"",IF(B112&gt;=①工事概要!$C$51,$BW$13,""))</f>
        <v/>
      </c>
      <c r="BX112" s="53" t="str">
        <f>IF(B112&gt;①工事概要!$C$54,"",IF(B112&gt;=①工事概要!$C$53,$BX$13,""))</f>
        <v/>
      </c>
      <c r="BY112" s="53" t="str">
        <f>IF(B112&gt;①工事概要!$C$56,"",IF(B112&gt;=①工事概要!$C$55,$BY$13,""))</f>
        <v/>
      </c>
      <c r="BZ112" s="53" t="str">
        <f>IF(B112&gt;①工事概要!$C$58,"",IF(B112&gt;=①工事概要!$C$57,$BZ$13,""))</f>
        <v/>
      </c>
      <c r="CA112" s="53" t="str">
        <f>IF(B112&gt;①工事概要!$C$60,"",IF(B112&gt;=①工事概要!$C$59,$CA$13,""))</f>
        <v/>
      </c>
      <c r="CB112" s="53" t="str">
        <f>IF(B112&gt;①工事概要!$C$62,"",IF(B112&gt;=①工事概要!$C$61,$CB$13,""))</f>
        <v/>
      </c>
      <c r="CC112" s="53" t="str">
        <f>IF(B112&gt;①工事概要!$C$64,"",IF(B112&gt;=①工事概要!$C$63,$CC$13,""))</f>
        <v/>
      </c>
      <c r="CD112" s="53" t="str">
        <f>IF(B112&gt;①工事概要!$C$66,"",IF(B112&gt;=①工事概要!$C$65,$CD$13,""))</f>
        <v/>
      </c>
      <c r="CE112" s="50" t="str">
        <f t="shared" si="120"/>
        <v/>
      </c>
      <c r="CF112" s="50" t="str">
        <f t="shared" si="106"/>
        <v xml:space="preserve"> </v>
      </c>
    </row>
    <row r="113" spans="1:84" ht="39" customHeight="1" thickTop="1" thickBot="1" x14ac:dyDescent="0.2">
      <c r="A113" s="81" t="str">
        <f t="shared" si="92"/>
        <v>対象期間</v>
      </c>
      <c r="B113" s="180">
        <f>IFERROR(IF(B112=①工事概要!$E$12+IF(WEEKDAY(①工事概要!$E$12)=1,①工事概要!$E$12,(8-WEEKDAY(①工事概要!$E$12))),"-",IF(B112="-","-",B112+1)),"-")</f>
        <v>43654</v>
      </c>
      <c r="C113" s="89">
        <f t="shared" si="107"/>
        <v>2</v>
      </c>
      <c r="D113" s="199" t="str">
        <f t="shared" si="108"/>
        <v>〇</v>
      </c>
      <c r="E113" s="200" t="str">
        <f t="shared" si="109"/>
        <v xml:space="preserve"> </v>
      </c>
      <c r="F113" s="201" t="s">
        <v>60</v>
      </c>
      <c r="G113" s="202"/>
      <c r="H113" s="203"/>
      <c r="I113" s="204"/>
      <c r="J113" s="187" t="str">
        <f t="shared" si="110"/>
        <v/>
      </c>
      <c r="K113" s="190">
        <f t="shared" si="93"/>
        <v>99</v>
      </c>
      <c r="L113" s="190" t="str">
        <f t="shared" si="94"/>
        <v/>
      </c>
      <c r="M113" s="188" t="str">
        <f t="shared" si="111"/>
        <v/>
      </c>
      <c r="N113" s="87" t="str">
        <f t="shared" si="95"/>
        <v>週の始まり</v>
      </c>
      <c r="O113" s="108"/>
      <c r="P113" s="156" t="str">
        <f>IF(B113&lt;①工事概要!$E$11,"",IF(B113&gt;①工事概要!$E$12,"",IF(LEN(CE113)=0,"○","")))</f>
        <v>○</v>
      </c>
      <c r="Q113" s="162">
        <f t="shared" si="112"/>
        <v>0</v>
      </c>
      <c r="R113" s="93">
        <f t="shared" si="96"/>
        <v>99</v>
      </c>
      <c r="S113" s="156" t="str">
        <f t="shared" si="97"/>
        <v/>
      </c>
      <c r="T113" s="162">
        <f t="shared" si="98"/>
        <v>0</v>
      </c>
      <c r="U113" s="100">
        <f t="shared" si="113"/>
        <v>28</v>
      </c>
      <c r="V113" s="93">
        <f t="shared" si="99"/>
        <v>0</v>
      </c>
      <c r="W113" s="169">
        <f t="shared" si="114"/>
        <v>0</v>
      </c>
      <c r="X113" s="80" t="str">
        <f t="shared" si="115"/>
        <v/>
      </c>
      <c r="Y113" s="80" t="str">
        <f t="shared" si="116"/>
        <v/>
      </c>
      <c r="Z113" s="80">
        <f t="shared" si="100"/>
        <v>43654</v>
      </c>
      <c r="AA113" s="80" t="str">
        <f t="shared" si="101"/>
        <v/>
      </c>
      <c r="AB113" s="80" t="str">
        <f t="shared" si="102"/>
        <v>OK（振替済み）</v>
      </c>
      <c r="AC113" s="154">
        <f t="shared" si="103"/>
        <v>0</v>
      </c>
      <c r="AD113" s="154" t="str">
        <f t="shared" si="117"/>
        <v/>
      </c>
      <c r="AE113" s="106">
        <f t="shared" si="118"/>
        <v>15</v>
      </c>
      <c r="AF113" s="106">
        <f t="shared" si="104"/>
        <v>0</v>
      </c>
      <c r="AG113" s="216">
        <f>IFERROR(IF(AE113=1,①工事概要!$E$11,IF(AE113=2,①工事概要!$E$11,IF(WEEKDAY(Z113)=2,Z106,AG112))),"")</f>
        <v>43647</v>
      </c>
      <c r="AH113" s="221">
        <f t="shared" ref="AH113:BA113" si="153">IFERROR(IF(AG113+1&gt;$BB113,"",AG113+1),"")</f>
        <v>43648</v>
      </c>
      <c r="AI113" s="221">
        <f t="shared" si="153"/>
        <v>43649</v>
      </c>
      <c r="AJ113" s="221">
        <f t="shared" si="153"/>
        <v>43650</v>
      </c>
      <c r="AK113" s="221">
        <f t="shared" si="153"/>
        <v>43651</v>
      </c>
      <c r="AL113" s="221">
        <f t="shared" si="153"/>
        <v>43652</v>
      </c>
      <c r="AM113" s="221">
        <f t="shared" si="153"/>
        <v>43653</v>
      </c>
      <c r="AN113" s="221">
        <f t="shared" si="153"/>
        <v>43654</v>
      </c>
      <c r="AO113" s="221">
        <f t="shared" si="153"/>
        <v>43655</v>
      </c>
      <c r="AP113" s="221">
        <f t="shared" si="153"/>
        <v>43656</v>
      </c>
      <c r="AQ113" s="221">
        <f t="shared" si="153"/>
        <v>43657</v>
      </c>
      <c r="AR113" s="221">
        <f t="shared" si="153"/>
        <v>43658</v>
      </c>
      <c r="AS113" s="221">
        <f t="shared" si="153"/>
        <v>43659</v>
      </c>
      <c r="AT113" s="221">
        <f t="shared" si="153"/>
        <v>43660</v>
      </c>
      <c r="AU113" s="221">
        <f t="shared" si="153"/>
        <v>43661</v>
      </c>
      <c r="AV113" s="221">
        <f t="shared" si="153"/>
        <v>43662</v>
      </c>
      <c r="AW113" s="221">
        <f t="shared" si="153"/>
        <v>43663</v>
      </c>
      <c r="AX113" s="221">
        <f t="shared" si="153"/>
        <v>43664</v>
      </c>
      <c r="AY113" s="221">
        <f t="shared" si="153"/>
        <v>43665</v>
      </c>
      <c r="AZ113" s="221">
        <f t="shared" si="153"/>
        <v>43666</v>
      </c>
      <c r="BA113" s="221">
        <f t="shared" si="153"/>
        <v>43667</v>
      </c>
      <c r="BB113" s="217">
        <f>IFERROR(IF(IF(Z113=①工事概要!$E$12,①工事概要!$E$12,IF(WEEKDAY(Z113)=1,Z120,BB114))&gt;①工事概要!$E$12,①工事概要!$E$12,IF(Z113=①工事概要!$E$12,①工事概要!$E$12,IF(WEEKDAY(Z113)=1,Z120,BB114))),"")</f>
        <v>43667</v>
      </c>
      <c r="BE113" s="53"/>
      <c r="BF113" s="53"/>
      <c r="BG113" s="53" t="str">
        <f>IFERROR(VLOOKUP(B113,①工事概要!$C$11:$D$12,2,FALSE),"")</f>
        <v/>
      </c>
      <c r="BH113" s="53" t="str">
        <f>IFERROR(VLOOKUP(B113,①工事概要!$C$16:$D$21,2,FALSE),"")</f>
        <v/>
      </c>
      <c r="BI113" s="53" t="str">
        <f>IFERROR(VLOOKUP(B113,①工事概要!$C$22:$D$24,2,FALSE),"")</f>
        <v/>
      </c>
      <c r="BJ113" s="53" t="str">
        <f>IF(B113&gt;①工事概要!$C$26,"",IF(B113&gt;=①工事概要!$C$25,$BJ$13,""))</f>
        <v/>
      </c>
      <c r="BK113" s="53" t="str">
        <f>IF(B113&gt;①工事概要!$C$28,"",IF(B113&gt;=①工事概要!$C$27,$BK$13,""))</f>
        <v/>
      </c>
      <c r="BL113" s="53" t="str">
        <f>IF(B113&gt;①工事概要!$C$30,"",IF(B113&gt;=①工事概要!$C$29,$BL$13,""))</f>
        <v/>
      </c>
      <c r="BM113" s="53" t="str">
        <f>IF(B113&gt;①工事概要!$C$32,"",IF(B113&gt;=①工事概要!$C$31,$BM$13,""))</f>
        <v/>
      </c>
      <c r="BN113" s="53" t="str">
        <f>IF(B113&gt;①工事概要!$C$34,"",IF(B113&gt;=①工事概要!$C$33,$BN$13,""))</f>
        <v/>
      </c>
      <c r="BO113" s="53" t="str">
        <f>IF(B113&gt;①工事概要!$C$36,"",IF(B113&gt;=①工事概要!$C$35,$BO$13,""))</f>
        <v/>
      </c>
      <c r="BP113" s="53" t="str">
        <f>IF(B113&gt;①工事概要!$C$38,"",IF(B113&gt;=①工事概要!$C$37,$BP$13,""))</f>
        <v/>
      </c>
      <c r="BQ113" s="53" t="str">
        <f>IF(B113&gt;①工事概要!$C$40,"",IF(B113&gt;=①工事概要!$C$39,$BQ$13,""))</f>
        <v/>
      </c>
      <c r="BR113" s="53" t="str">
        <f>IF(B113&gt;①工事概要!$C$42,"",IF(B113&gt;=①工事概要!$C$41,$BR$13,""))</f>
        <v/>
      </c>
      <c r="BS113" s="53" t="str">
        <f>IF(B113&gt;①工事概要!$C$44,"",IF(B113&gt;=①工事概要!$C$43,$BS$13,""))</f>
        <v/>
      </c>
      <c r="BT113" s="53" t="str">
        <f>IF(B113&gt;①工事概要!$C$46,"",IF(B113&gt;=①工事概要!$C$45,$BT$13,""))</f>
        <v/>
      </c>
      <c r="BU113" s="53" t="str">
        <f>IF(B113&gt;①工事概要!$C$48,"",IF(B113&gt;=①工事概要!$C$47,$BU$13,""))</f>
        <v/>
      </c>
      <c r="BV113" s="53" t="str">
        <f>IF(B113&gt;①工事概要!$C$50,"",IF(B113&gt;=①工事概要!$C$49,$BV$13,""))</f>
        <v/>
      </c>
      <c r="BW113" s="53" t="str">
        <f>IF(B113&gt;①工事概要!$C$52,"",IF(B113&gt;=①工事概要!$C$51,$BW$13,""))</f>
        <v/>
      </c>
      <c r="BX113" s="53" t="str">
        <f>IF(B113&gt;①工事概要!$C$54,"",IF(B113&gt;=①工事概要!$C$53,$BX$13,""))</f>
        <v/>
      </c>
      <c r="BY113" s="53" t="str">
        <f>IF(B113&gt;①工事概要!$C$56,"",IF(B113&gt;=①工事概要!$C$55,$BY$13,""))</f>
        <v/>
      </c>
      <c r="BZ113" s="53" t="str">
        <f>IF(B113&gt;①工事概要!$C$58,"",IF(B113&gt;=①工事概要!$C$57,$BZ$13,""))</f>
        <v/>
      </c>
      <c r="CA113" s="53" t="str">
        <f>IF(B113&gt;①工事概要!$C$60,"",IF(B113&gt;=①工事概要!$C$59,$CA$13,""))</f>
        <v/>
      </c>
      <c r="CB113" s="53" t="str">
        <f>IF(B113&gt;①工事概要!$C$62,"",IF(B113&gt;=①工事概要!$C$61,$CB$13,""))</f>
        <v/>
      </c>
      <c r="CC113" s="53" t="str">
        <f>IF(B113&gt;①工事概要!$C$64,"",IF(B113&gt;=①工事概要!$C$63,$CC$13,""))</f>
        <v/>
      </c>
      <c r="CD113" s="53" t="str">
        <f>IF(B113&gt;①工事概要!$C$66,"",IF(B113&gt;=①工事概要!$C$65,$CD$13,""))</f>
        <v/>
      </c>
      <c r="CE113" s="50" t="str">
        <f t="shared" si="120"/>
        <v/>
      </c>
      <c r="CF113" s="50" t="str">
        <f t="shared" si="106"/>
        <v xml:space="preserve"> </v>
      </c>
    </row>
    <row r="114" spans="1:84" ht="39" customHeight="1" thickTop="1" thickBot="1" x14ac:dyDescent="0.2">
      <c r="A114" s="81" t="str">
        <f t="shared" si="92"/>
        <v>対象期間</v>
      </c>
      <c r="B114" s="180">
        <f>IFERROR(IF(B113=①工事概要!$E$12+IF(WEEKDAY(①工事概要!$E$12)=1,①工事概要!$E$12,(8-WEEKDAY(①工事概要!$E$12))),"-",IF(B113="-","-",B113+1)),"-")</f>
        <v>43655</v>
      </c>
      <c r="C114" s="89">
        <f t="shared" si="107"/>
        <v>3</v>
      </c>
      <c r="D114" s="199" t="str">
        <f t="shared" si="108"/>
        <v>〇</v>
      </c>
      <c r="E114" s="200" t="str">
        <f t="shared" si="109"/>
        <v xml:space="preserve"> </v>
      </c>
      <c r="F114" s="201" t="s">
        <v>60</v>
      </c>
      <c r="G114" s="202"/>
      <c r="H114" s="203"/>
      <c r="I114" s="204"/>
      <c r="J114" s="187" t="str">
        <f t="shared" si="110"/>
        <v/>
      </c>
      <c r="K114" s="190">
        <f t="shared" si="93"/>
        <v>100</v>
      </c>
      <c r="L114" s="190" t="str">
        <f t="shared" si="94"/>
        <v/>
      </c>
      <c r="M114" s="188" t="str">
        <f t="shared" si="111"/>
        <v/>
      </c>
      <c r="N114" s="87" t="str">
        <f t="shared" si="95"/>
        <v>↓</v>
      </c>
      <c r="O114" s="108"/>
      <c r="P114" s="156" t="str">
        <f>IF(B114&lt;①工事概要!$E$11,"",IF(B114&gt;①工事概要!$E$12,"",IF(LEN(CE114)=0,"○","")))</f>
        <v>○</v>
      </c>
      <c r="Q114" s="162">
        <f t="shared" si="112"/>
        <v>0</v>
      </c>
      <c r="R114" s="93">
        <f t="shared" si="96"/>
        <v>100</v>
      </c>
      <c r="S114" s="156" t="str">
        <f t="shared" si="97"/>
        <v/>
      </c>
      <c r="T114" s="162">
        <f t="shared" si="98"/>
        <v>0</v>
      </c>
      <c r="U114" s="100">
        <f t="shared" si="113"/>
        <v>28</v>
      </c>
      <c r="V114" s="93">
        <f t="shared" si="99"/>
        <v>0</v>
      </c>
      <c r="W114" s="169">
        <f t="shared" si="114"/>
        <v>0</v>
      </c>
      <c r="X114" s="80" t="str">
        <f t="shared" si="115"/>
        <v/>
      </c>
      <c r="Y114" s="80" t="str">
        <f t="shared" si="116"/>
        <v/>
      </c>
      <c r="Z114" s="80">
        <f t="shared" si="100"/>
        <v>43655</v>
      </c>
      <c r="AA114" s="80" t="str">
        <f t="shared" si="101"/>
        <v/>
      </c>
      <c r="AB114" s="80" t="str">
        <f t="shared" si="102"/>
        <v>OK（振替済み）</v>
      </c>
      <c r="AC114" s="154">
        <f t="shared" si="103"/>
        <v>0</v>
      </c>
      <c r="AD114" s="154" t="str">
        <f t="shared" si="117"/>
        <v/>
      </c>
      <c r="AE114" s="106">
        <f t="shared" si="118"/>
        <v>15</v>
      </c>
      <c r="AF114" s="106">
        <f t="shared" si="104"/>
        <v>0</v>
      </c>
      <c r="AG114" s="218">
        <f>IFERROR(IF(AE114=1,①工事概要!$E$11,IF(AE114=2,①工事概要!$E$11,IF(WEEKDAY(Z114)=2,Z107,AG113))),"")</f>
        <v>43647</v>
      </c>
      <c r="AH114" s="222">
        <f t="shared" ref="AH114:BA114" si="154">IFERROR(IF(AG114+1&gt;$BB114,"",AG114+1),"")</f>
        <v>43648</v>
      </c>
      <c r="AI114" s="222">
        <f t="shared" si="154"/>
        <v>43649</v>
      </c>
      <c r="AJ114" s="222">
        <f t="shared" si="154"/>
        <v>43650</v>
      </c>
      <c r="AK114" s="222">
        <f t="shared" si="154"/>
        <v>43651</v>
      </c>
      <c r="AL114" s="222">
        <f t="shared" si="154"/>
        <v>43652</v>
      </c>
      <c r="AM114" s="222">
        <f t="shared" si="154"/>
        <v>43653</v>
      </c>
      <c r="AN114" s="222">
        <f t="shared" si="154"/>
        <v>43654</v>
      </c>
      <c r="AO114" s="222">
        <f t="shared" si="154"/>
        <v>43655</v>
      </c>
      <c r="AP114" s="222">
        <f t="shared" si="154"/>
        <v>43656</v>
      </c>
      <c r="AQ114" s="222">
        <f t="shared" si="154"/>
        <v>43657</v>
      </c>
      <c r="AR114" s="222">
        <f t="shared" si="154"/>
        <v>43658</v>
      </c>
      <c r="AS114" s="222">
        <f t="shared" si="154"/>
        <v>43659</v>
      </c>
      <c r="AT114" s="222">
        <f t="shared" si="154"/>
        <v>43660</v>
      </c>
      <c r="AU114" s="222">
        <f t="shared" si="154"/>
        <v>43661</v>
      </c>
      <c r="AV114" s="222">
        <f t="shared" si="154"/>
        <v>43662</v>
      </c>
      <c r="AW114" s="222">
        <f t="shared" si="154"/>
        <v>43663</v>
      </c>
      <c r="AX114" s="222">
        <f t="shared" si="154"/>
        <v>43664</v>
      </c>
      <c r="AY114" s="222">
        <f t="shared" si="154"/>
        <v>43665</v>
      </c>
      <c r="AZ114" s="222">
        <f t="shared" si="154"/>
        <v>43666</v>
      </c>
      <c r="BA114" s="222">
        <f t="shared" si="154"/>
        <v>43667</v>
      </c>
      <c r="BB114" s="219">
        <f>IFERROR(IF(IF(Z114=①工事概要!$E$12,①工事概要!$E$12,IF(WEEKDAY(Z114)=1,Z121,BB115))&gt;①工事概要!$E$12,①工事概要!$E$12,IF(Z114=①工事概要!$E$12,①工事概要!$E$12,IF(WEEKDAY(Z114)=1,Z121,BB115))),"")</f>
        <v>43667</v>
      </c>
      <c r="BE114" s="53"/>
      <c r="BF114" s="53"/>
      <c r="BG114" s="53" t="str">
        <f>IFERROR(VLOOKUP(B114,①工事概要!$C$11:$D$12,2,FALSE),"")</f>
        <v/>
      </c>
      <c r="BH114" s="53" t="str">
        <f>IFERROR(VLOOKUP(B114,①工事概要!$C$16:$D$21,2,FALSE),"")</f>
        <v/>
      </c>
      <c r="BI114" s="53" t="str">
        <f>IFERROR(VLOOKUP(B114,①工事概要!$C$22:$D$24,2,FALSE),"")</f>
        <v/>
      </c>
      <c r="BJ114" s="53" t="str">
        <f>IF(B114&gt;①工事概要!$C$26,"",IF(B114&gt;=①工事概要!$C$25,$BJ$13,""))</f>
        <v/>
      </c>
      <c r="BK114" s="53" t="str">
        <f>IF(B114&gt;①工事概要!$C$28,"",IF(B114&gt;=①工事概要!$C$27,$BK$13,""))</f>
        <v/>
      </c>
      <c r="BL114" s="53" t="str">
        <f>IF(B114&gt;①工事概要!$C$30,"",IF(B114&gt;=①工事概要!$C$29,$BL$13,""))</f>
        <v/>
      </c>
      <c r="BM114" s="53" t="str">
        <f>IF(B114&gt;①工事概要!$C$32,"",IF(B114&gt;=①工事概要!$C$31,$BM$13,""))</f>
        <v/>
      </c>
      <c r="BN114" s="53" t="str">
        <f>IF(B114&gt;①工事概要!$C$34,"",IF(B114&gt;=①工事概要!$C$33,$BN$13,""))</f>
        <v/>
      </c>
      <c r="BO114" s="53" t="str">
        <f>IF(B114&gt;①工事概要!$C$36,"",IF(B114&gt;=①工事概要!$C$35,$BO$13,""))</f>
        <v/>
      </c>
      <c r="BP114" s="53" t="str">
        <f>IF(B114&gt;①工事概要!$C$38,"",IF(B114&gt;=①工事概要!$C$37,$BP$13,""))</f>
        <v/>
      </c>
      <c r="BQ114" s="53" t="str">
        <f>IF(B114&gt;①工事概要!$C$40,"",IF(B114&gt;=①工事概要!$C$39,$BQ$13,""))</f>
        <v/>
      </c>
      <c r="BR114" s="53" t="str">
        <f>IF(B114&gt;①工事概要!$C$42,"",IF(B114&gt;=①工事概要!$C$41,$BR$13,""))</f>
        <v/>
      </c>
      <c r="BS114" s="53" t="str">
        <f>IF(B114&gt;①工事概要!$C$44,"",IF(B114&gt;=①工事概要!$C$43,$BS$13,""))</f>
        <v/>
      </c>
      <c r="BT114" s="53" t="str">
        <f>IF(B114&gt;①工事概要!$C$46,"",IF(B114&gt;=①工事概要!$C$45,$BT$13,""))</f>
        <v/>
      </c>
      <c r="BU114" s="53" t="str">
        <f>IF(B114&gt;①工事概要!$C$48,"",IF(B114&gt;=①工事概要!$C$47,$BU$13,""))</f>
        <v/>
      </c>
      <c r="BV114" s="53" t="str">
        <f>IF(B114&gt;①工事概要!$C$50,"",IF(B114&gt;=①工事概要!$C$49,$BV$13,""))</f>
        <v/>
      </c>
      <c r="BW114" s="53" t="str">
        <f>IF(B114&gt;①工事概要!$C$52,"",IF(B114&gt;=①工事概要!$C$51,$BW$13,""))</f>
        <v/>
      </c>
      <c r="BX114" s="53" t="str">
        <f>IF(B114&gt;①工事概要!$C$54,"",IF(B114&gt;=①工事概要!$C$53,$BX$13,""))</f>
        <v/>
      </c>
      <c r="BY114" s="53" t="str">
        <f>IF(B114&gt;①工事概要!$C$56,"",IF(B114&gt;=①工事概要!$C$55,$BY$13,""))</f>
        <v/>
      </c>
      <c r="BZ114" s="53" t="str">
        <f>IF(B114&gt;①工事概要!$C$58,"",IF(B114&gt;=①工事概要!$C$57,$BZ$13,""))</f>
        <v/>
      </c>
      <c r="CA114" s="53" t="str">
        <f>IF(B114&gt;①工事概要!$C$60,"",IF(B114&gt;=①工事概要!$C$59,$CA$13,""))</f>
        <v/>
      </c>
      <c r="CB114" s="53" t="str">
        <f>IF(B114&gt;①工事概要!$C$62,"",IF(B114&gt;=①工事概要!$C$61,$CB$13,""))</f>
        <v/>
      </c>
      <c r="CC114" s="53" t="str">
        <f>IF(B114&gt;①工事概要!$C$64,"",IF(B114&gt;=①工事概要!$C$63,$CC$13,""))</f>
        <v/>
      </c>
      <c r="CD114" s="53" t="str">
        <f>IF(B114&gt;①工事概要!$C$66,"",IF(B114&gt;=①工事概要!$C$65,$CD$13,""))</f>
        <v/>
      </c>
      <c r="CE114" s="50" t="str">
        <f t="shared" si="120"/>
        <v/>
      </c>
      <c r="CF114" s="50" t="str">
        <f t="shared" si="106"/>
        <v xml:space="preserve"> </v>
      </c>
    </row>
    <row r="115" spans="1:84" ht="39" customHeight="1" thickTop="1" thickBot="1" x14ac:dyDescent="0.2">
      <c r="A115" s="81" t="str">
        <f t="shared" si="92"/>
        <v>対象期間</v>
      </c>
      <c r="B115" s="180">
        <f>IFERROR(IF(B114=①工事概要!$E$12+IF(WEEKDAY(①工事概要!$E$12)=1,①工事概要!$E$12,(8-WEEKDAY(①工事概要!$E$12))),"-",IF(B114="-","-",B114+1)),"-")</f>
        <v>43656</v>
      </c>
      <c r="C115" s="89">
        <f t="shared" si="107"/>
        <v>4</v>
      </c>
      <c r="D115" s="199" t="str">
        <f t="shared" si="108"/>
        <v>〇</v>
      </c>
      <c r="E115" s="200" t="str">
        <f t="shared" si="109"/>
        <v xml:space="preserve"> </v>
      </c>
      <c r="F115" s="201" t="s">
        <v>60</v>
      </c>
      <c r="G115" s="202"/>
      <c r="H115" s="203"/>
      <c r="I115" s="204"/>
      <c r="J115" s="187" t="str">
        <f t="shared" si="110"/>
        <v/>
      </c>
      <c r="K115" s="190">
        <f t="shared" si="93"/>
        <v>101</v>
      </c>
      <c r="L115" s="190" t="str">
        <f t="shared" si="94"/>
        <v/>
      </c>
      <c r="M115" s="188" t="str">
        <f t="shared" si="111"/>
        <v/>
      </c>
      <c r="N115" s="87" t="str">
        <f t="shared" si="95"/>
        <v>↓</v>
      </c>
      <c r="O115" s="108"/>
      <c r="P115" s="156" t="str">
        <f>IF(B115&lt;①工事概要!$E$11,"",IF(B115&gt;①工事概要!$E$12,"",IF(LEN(CE115)=0,"○","")))</f>
        <v>○</v>
      </c>
      <c r="Q115" s="162">
        <f t="shared" si="112"/>
        <v>0</v>
      </c>
      <c r="R115" s="93">
        <f t="shared" si="96"/>
        <v>101</v>
      </c>
      <c r="S115" s="156" t="str">
        <f t="shared" si="97"/>
        <v/>
      </c>
      <c r="T115" s="162">
        <f t="shared" si="98"/>
        <v>0</v>
      </c>
      <c r="U115" s="100">
        <f t="shared" si="113"/>
        <v>28</v>
      </c>
      <c r="V115" s="93">
        <f t="shared" si="99"/>
        <v>0</v>
      </c>
      <c r="W115" s="169">
        <f t="shared" si="114"/>
        <v>0</v>
      </c>
      <c r="X115" s="80" t="str">
        <f t="shared" si="115"/>
        <v/>
      </c>
      <c r="Y115" s="80" t="str">
        <f t="shared" si="116"/>
        <v/>
      </c>
      <c r="Z115" s="80">
        <f t="shared" si="100"/>
        <v>43656</v>
      </c>
      <c r="AA115" s="80" t="str">
        <f t="shared" si="101"/>
        <v/>
      </c>
      <c r="AB115" s="80" t="str">
        <f t="shared" si="102"/>
        <v>OK（振替済み）</v>
      </c>
      <c r="AC115" s="154">
        <f t="shared" si="103"/>
        <v>0</v>
      </c>
      <c r="AD115" s="154" t="str">
        <f t="shared" si="117"/>
        <v/>
      </c>
      <c r="AE115" s="106">
        <f t="shared" si="118"/>
        <v>15</v>
      </c>
      <c r="AF115" s="106">
        <f t="shared" si="104"/>
        <v>0</v>
      </c>
      <c r="AG115" s="218">
        <f>IFERROR(IF(AE115=1,①工事概要!$E$11,IF(AE115=2,①工事概要!$E$11,IF(WEEKDAY(Z115)=2,Z108,AG114))),"")</f>
        <v>43647</v>
      </c>
      <c r="AH115" s="222">
        <f t="shared" ref="AH115:BA115" si="155">IFERROR(IF(AG115+1&gt;$BB115,"",AG115+1),"")</f>
        <v>43648</v>
      </c>
      <c r="AI115" s="222">
        <f t="shared" si="155"/>
        <v>43649</v>
      </c>
      <c r="AJ115" s="222">
        <f t="shared" si="155"/>
        <v>43650</v>
      </c>
      <c r="AK115" s="222">
        <f t="shared" si="155"/>
        <v>43651</v>
      </c>
      <c r="AL115" s="222">
        <f t="shared" si="155"/>
        <v>43652</v>
      </c>
      <c r="AM115" s="222">
        <f t="shared" si="155"/>
        <v>43653</v>
      </c>
      <c r="AN115" s="222">
        <f t="shared" si="155"/>
        <v>43654</v>
      </c>
      <c r="AO115" s="222">
        <f t="shared" si="155"/>
        <v>43655</v>
      </c>
      <c r="AP115" s="222">
        <f t="shared" si="155"/>
        <v>43656</v>
      </c>
      <c r="AQ115" s="222">
        <f t="shared" si="155"/>
        <v>43657</v>
      </c>
      <c r="AR115" s="222">
        <f t="shared" si="155"/>
        <v>43658</v>
      </c>
      <c r="AS115" s="222">
        <f t="shared" si="155"/>
        <v>43659</v>
      </c>
      <c r="AT115" s="222">
        <f t="shared" si="155"/>
        <v>43660</v>
      </c>
      <c r="AU115" s="222">
        <f t="shared" si="155"/>
        <v>43661</v>
      </c>
      <c r="AV115" s="222">
        <f t="shared" si="155"/>
        <v>43662</v>
      </c>
      <c r="AW115" s="222">
        <f t="shared" si="155"/>
        <v>43663</v>
      </c>
      <c r="AX115" s="222">
        <f t="shared" si="155"/>
        <v>43664</v>
      </c>
      <c r="AY115" s="222">
        <f t="shared" si="155"/>
        <v>43665</v>
      </c>
      <c r="AZ115" s="222">
        <f t="shared" si="155"/>
        <v>43666</v>
      </c>
      <c r="BA115" s="222">
        <f t="shared" si="155"/>
        <v>43667</v>
      </c>
      <c r="BB115" s="219">
        <f>IFERROR(IF(IF(Z115=①工事概要!$E$12,①工事概要!$E$12,IF(WEEKDAY(Z115)=1,Z122,BB116))&gt;①工事概要!$E$12,①工事概要!$E$12,IF(Z115=①工事概要!$E$12,①工事概要!$E$12,IF(WEEKDAY(Z115)=1,Z122,BB116))),"")</f>
        <v>43667</v>
      </c>
      <c r="BE115" s="53"/>
      <c r="BF115" s="53"/>
      <c r="BG115" s="53" t="str">
        <f>IFERROR(VLOOKUP(B115,①工事概要!$C$11:$D$12,2,FALSE),"")</f>
        <v/>
      </c>
      <c r="BH115" s="53" t="str">
        <f>IFERROR(VLOOKUP(B115,①工事概要!$C$16:$D$21,2,FALSE),"")</f>
        <v/>
      </c>
      <c r="BI115" s="53" t="str">
        <f>IFERROR(VLOOKUP(B115,①工事概要!$C$22:$D$24,2,FALSE),"")</f>
        <v/>
      </c>
      <c r="BJ115" s="53" t="str">
        <f>IF(B115&gt;①工事概要!$C$26,"",IF(B115&gt;=①工事概要!$C$25,$BJ$13,""))</f>
        <v/>
      </c>
      <c r="BK115" s="53" t="str">
        <f>IF(B115&gt;①工事概要!$C$28,"",IF(B115&gt;=①工事概要!$C$27,$BK$13,""))</f>
        <v/>
      </c>
      <c r="BL115" s="53" t="str">
        <f>IF(B115&gt;①工事概要!$C$30,"",IF(B115&gt;=①工事概要!$C$29,$BL$13,""))</f>
        <v/>
      </c>
      <c r="BM115" s="53" t="str">
        <f>IF(B115&gt;①工事概要!$C$32,"",IF(B115&gt;=①工事概要!$C$31,$BM$13,""))</f>
        <v/>
      </c>
      <c r="BN115" s="53" t="str">
        <f>IF(B115&gt;①工事概要!$C$34,"",IF(B115&gt;=①工事概要!$C$33,$BN$13,""))</f>
        <v/>
      </c>
      <c r="BO115" s="53" t="str">
        <f>IF(B115&gt;①工事概要!$C$36,"",IF(B115&gt;=①工事概要!$C$35,$BO$13,""))</f>
        <v/>
      </c>
      <c r="BP115" s="53" t="str">
        <f>IF(B115&gt;①工事概要!$C$38,"",IF(B115&gt;=①工事概要!$C$37,$BP$13,""))</f>
        <v/>
      </c>
      <c r="BQ115" s="53" t="str">
        <f>IF(B115&gt;①工事概要!$C$40,"",IF(B115&gt;=①工事概要!$C$39,$BQ$13,""))</f>
        <v/>
      </c>
      <c r="BR115" s="53" t="str">
        <f>IF(B115&gt;①工事概要!$C$42,"",IF(B115&gt;=①工事概要!$C$41,$BR$13,""))</f>
        <v/>
      </c>
      <c r="BS115" s="53" t="str">
        <f>IF(B115&gt;①工事概要!$C$44,"",IF(B115&gt;=①工事概要!$C$43,$BS$13,""))</f>
        <v/>
      </c>
      <c r="BT115" s="53" t="str">
        <f>IF(B115&gt;①工事概要!$C$46,"",IF(B115&gt;=①工事概要!$C$45,$BT$13,""))</f>
        <v/>
      </c>
      <c r="BU115" s="53" t="str">
        <f>IF(B115&gt;①工事概要!$C$48,"",IF(B115&gt;=①工事概要!$C$47,$BU$13,""))</f>
        <v/>
      </c>
      <c r="BV115" s="53" t="str">
        <f>IF(B115&gt;①工事概要!$C$50,"",IF(B115&gt;=①工事概要!$C$49,$BV$13,""))</f>
        <v/>
      </c>
      <c r="BW115" s="53" t="str">
        <f>IF(B115&gt;①工事概要!$C$52,"",IF(B115&gt;=①工事概要!$C$51,$BW$13,""))</f>
        <v/>
      </c>
      <c r="BX115" s="53" t="str">
        <f>IF(B115&gt;①工事概要!$C$54,"",IF(B115&gt;=①工事概要!$C$53,$BX$13,""))</f>
        <v/>
      </c>
      <c r="BY115" s="53" t="str">
        <f>IF(B115&gt;①工事概要!$C$56,"",IF(B115&gt;=①工事概要!$C$55,$BY$13,""))</f>
        <v/>
      </c>
      <c r="BZ115" s="53" t="str">
        <f>IF(B115&gt;①工事概要!$C$58,"",IF(B115&gt;=①工事概要!$C$57,$BZ$13,""))</f>
        <v/>
      </c>
      <c r="CA115" s="53" t="str">
        <f>IF(B115&gt;①工事概要!$C$60,"",IF(B115&gt;=①工事概要!$C$59,$CA$13,""))</f>
        <v/>
      </c>
      <c r="CB115" s="53" t="str">
        <f>IF(B115&gt;①工事概要!$C$62,"",IF(B115&gt;=①工事概要!$C$61,$CB$13,""))</f>
        <v/>
      </c>
      <c r="CC115" s="53" t="str">
        <f>IF(B115&gt;①工事概要!$C$64,"",IF(B115&gt;=①工事概要!$C$63,$CC$13,""))</f>
        <v/>
      </c>
      <c r="CD115" s="53" t="str">
        <f>IF(B115&gt;①工事概要!$C$66,"",IF(B115&gt;=①工事概要!$C$65,$CD$13,""))</f>
        <v/>
      </c>
      <c r="CE115" s="50" t="str">
        <f t="shared" si="120"/>
        <v/>
      </c>
      <c r="CF115" s="50" t="str">
        <f t="shared" si="106"/>
        <v xml:space="preserve"> </v>
      </c>
    </row>
    <row r="116" spans="1:84" ht="39" customHeight="1" thickTop="1" thickBot="1" x14ac:dyDescent="0.2">
      <c r="A116" s="81" t="str">
        <f t="shared" si="92"/>
        <v>対象期間</v>
      </c>
      <c r="B116" s="180">
        <f>IFERROR(IF(B115=①工事概要!$E$12+IF(WEEKDAY(①工事概要!$E$12)=1,①工事概要!$E$12,(8-WEEKDAY(①工事概要!$E$12))),"-",IF(B115="-","-",B115+1)),"-")</f>
        <v>43657</v>
      </c>
      <c r="C116" s="89">
        <f t="shared" si="107"/>
        <v>5</v>
      </c>
      <c r="D116" s="199" t="str">
        <f t="shared" si="108"/>
        <v>〇</v>
      </c>
      <c r="E116" s="200" t="str">
        <f t="shared" si="109"/>
        <v xml:space="preserve"> </v>
      </c>
      <c r="F116" s="201" t="s">
        <v>60</v>
      </c>
      <c r="G116" s="202"/>
      <c r="H116" s="203"/>
      <c r="I116" s="204"/>
      <c r="J116" s="187" t="str">
        <f t="shared" si="110"/>
        <v/>
      </c>
      <c r="K116" s="190">
        <f t="shared" si="93"/>
        <v>102</v>
      </c>
      <c r="L116" s="190" t="str">
        <f t="shared" si="94"/>
        <v/>
      </c>
      <c r="M116" s="188" t="str">
        <f t="shared" si="111"/>
        <v/>
      </c>
      <c r="N116" s="87" t="str">
        <f t="shared" si="95"/>
        <v>↓</v>
      </c>
      <c r="O116" s="108"/>
      <c r="P116" s="156" t="str">
        <f>IF(B116&lt;①工事概要!$E$11,"",IF(B116&gt;①工事概要!$E$12,"",IF(LEN(CE116)=0,"○","")))</f>
        <v>○</v>
      </c>
      <c r="Q116" s="162">
        <f t="shared" si="112"/>
        <v>0</v>
      </c>
      <c r="R116" s="93">
        <f t="shared" si="96"/>
        <v>102</v>
      </c>
      <c r="S116" s="156" t="str">
        <f t="shared" si="97"/>
        <v/>
      </c>
      <c r="T116" s="162">
        <f t="shared" si="98"/>
        <v>0</v>
      </c>
      <c r="U116" s="100">
        <f t="shared" si="113"/>
        <v>28</v>
      </c>
      <c r="V116" s="93">
        <f t="shared" si="99"/>
        <v>0</v>
      </c>
      <c r="W116" s="169">
        <f t="shared" si="114"/>
        <v>0</v>
      </c>
      <c r="X116" s="80" t="str">
        <f t="shared" si="115"/>
        <v/>
      </c>
      <c r="Y116" s="80" t="str">
        <f t="shared" si="116"/>
        <v/>
      </c>
      <c r="Z116" s="80">
        <f t="shared" si="100"/>
        <v>43657</v>
      </c>
      <c r="AA116" s="80" t="str">
        <f t="shared" si="101"/>
        <v/>
      </c>
      <c r="AB116" s="80" t="str">
        <f t="shared" si="102"/>
        <v>OK（振替済み）</v>
      </c>
      <c r="AC116" s="154">
        <f t="shared" si="103"/>
        <v>0</v>
      </c>
      <c r="AD116" s="154" t="str">
        <f t="shared" si="117"/>
        <v/>
      </c>
      <c r="AE116" s="106">
        <f t="shared" si="118"/>
        <v>15</v>
      </c>
      <c r="AF116" s="106">
        <f t="shared" si="104"/>
        <v>0</v>
      </c>
      <c r="AG116" s="218">
        <f>IFERROR(IF(AE116=1,①工事概要!$E$11,IF(AE116=2,①工事概要!$E$11,IF(WEEKDAY(Z116)=2,Z109,AG115))),"")</f>
        <v>43647</v>
      </c>
      <c r="AH116" s="222">
        <f t="shared" ref="AH116:BA116" si="156">IFERROR(IF(AG116+1&gt;$BB116,"",AG116+1),"")</f>
        <v>43648</v>
      </c>
      <c r="AI116" s="222">
        <f t="shared" si="156"/>
        <v>43649</v>
      </c>
      <c r="AJ116" s="222">
        <f t="shared" si="156"/>
        <v>43650</v>
      </c>
      <c r="AK116" s="222">
        <f t="shared" si="156"/>
        <v>43651</v>
      </c>
      <c r="AL116" s="222">
        <f t="shared" si="156"/>
        <v>43652</v>
      </c>
      <c r="AM116" s="222">
        <f t="shared" si="156"/>
        <v>43653</v>
      </c>
      <c r="AN116" s="222">
        <f t="shared" si="156"/>
        <v>43654</v>
      </c>
      <c r="AO116" s="222">
        <f t="shared" si="156"/>
        <v>43655</v>
      </c>
      <c r="AP116" s="222">
        <f t="shared" si="156"/>
        <v>43656</v>
      </c>
      <c r="AQ116" s="222">
        <f t="shared" si="156"/>
        <v>43657</v>
      </c>
      <c r="AR116" s="222">
        <f t="shared" si="156"/>
        <v>43658</v>
      </c>
      <c r="AS116" s="222">
        <f t="shared" si="156"/>
        <v>43659</v>
      </c>
      <c r="AT116" s="222">
        <f t="shared" si="156"/>
        <v>43660</v>
      </c>
      <c r="AU116" s="222">
        <f t="shared" si="156"/>
        <v>43661</v>
      </c>
      <c r="AV116" s="222">
        <f t="shared" si="156"/>
        <v>43662</v>
      </c>
      <c r="AW116" s="222">
        <f t="shared" si="156"/>
        <v>43663</v>
      </c>
      <c r="AX116" s="222">
        <f t="shared" si="156"/>
        <v>43664</v>
      </c>
      <c r="AY116" s="222">
        <f t="shared" si="156"/>
        <v>43665</v>
      </c>
      <c r="AZ116" s="222">
        <f t="shared" si="156"/>
        <v>43666</v>
      </c>
      <c r="BA116" s="222">
        <f t="shared" si="156"/>
        <v>43667</v>
      </c>
      <c r="BB116" s="219">
        <f>IFERROR(IF(IF(Z116=①工事概要!$E$12,①工事概要!$E$12,IF(WEEKDAY(Z116)=1,Z123,BB117))&gt;①工事概要!$E$12,①工事概要!$E$12,IF(Z116=①工事概要!$E$12,①工事概要!$E$12,IF(WEEKDAY(Z116)=1,Z123,BB117))),"")</f>
        <v>43667</v>
      </c>
      <c r="BE116" s="53"/>
      <c r="BF116" s="53"/>
      <c r="BG116" s="53" t="str">
        <f>IFERROR(VLOOKUP(B116,①工事概要!$C$11:$D$12,2,FALSE),"")</f>
        <v/>
      </c>
      <c r="BH116" s="53" t="str">
        <f>IFERROR(VLOOKUP(B116,①工事概要!$C$16:$D$21,2,FALSE),"")</f>
        <v/>
      </c>
      <c r="BI116" s="53" t="str">
        <f>IFERROR(VLOOKUP(B116,①工事概要!$C$22:$D$24,2,FALSE),"")</f>
        <v/>
      </c>
      <c r="BJ116" s="53" t="str">
        <f>IF(B116&gt;①工事概要!$C$26,"",IF(B116&gt;=①工事概要!$C$25,$BJ$13,""))</f>
        <v/>
      </c>
      <c r="BK116" s="53" t="str">
        <f>IF(B116&gt;①工事概要!$C$28,"",IF(B116&gt;=①工事概要!$C$27,$BK$13,""))</f>
        <v/>
      </c>
      <c r="BL116" s="53" t="str">
        <f>IF(B116&gt;①工事概要!$C$30,"",IF(B116&gt;=①工事概要!$C$29,$BL$13,""))</f>
        <v/>
      </c>
      <c r="BM116" s="53" t="str">
        <f>IF(B116&gt;①工事概要!$C$32,"",IF(B116&gt;=①工事概要!$C$31,$BM$13,""))</f>
        <v/>
      </c>
      <c r="BN116" s="53" t="str">
        <f>IF(B116&gt;①工事概要!$C$34,"",IF(B116&gt;=①工事概要!$C$33,$BN$13,""))</f>
        <v/>
      </c>
      <c r="BO116" s="53" t="str">
        <f>IF(B116&gt;①工事概要!$C$36,"",IF(B116&gt;=①工事概要!$C$35,$BO$13,""))</f>
        <v/>
      </c>
      <c r="BP116" s="53" t="str">
        <f>IF(B116&gt;①工事概要!$C$38,"",IF(B116&gt;=①工事概要!$C$37,$BP$13,""))</f>
        <v/>
      </c>
      <c r="BQ116" s="53" t="str">
        <f>IF(B116&gt;①工事概要!$C$40,"",IF(B116&gt;=①工事概要!$C$39,$BQ$13,""))</f>
        <v/>
      </c>
      <c r="BR116" s="53" t="str">
        <f>IF(B116&gt;①工事概要!$C$42,"",IF(B116&gt;=①工事概要!$C$41,$BR$13,""))</f>
        <v/>
      </c>
      <c r="BS116" s="53" t="str">
        <f>IF(B116&gt;①工事概要!$C$44,"",IF(B116&gt;=①工事概要!$C$43,$BS$13,""))</f>
        <v/>
      </c>
      <c r="BT116" s="53" t="str">
        <f>IF(B116&gt;①工事概要!$C$46,"",IF(B116&gt;=①工事概要!$C$45,$BT$13,""))</f>
        <v/>
      </c>
      <c r="BU116" s="53" t="str">
        <f>IF(B116&gt;①工事概要!$C$48,"",IF(B116&gt;=①工事概要!$C$47,$BU$13,""))</f>
        <v/>
      </c>
      <c r="BV116" s="53" t="str">
        <f>IF(B116&gt;①工事概要!$C$50,"",IF(B116&gt;=①工事概要!$C$49,$BV$13,""))</f>
        <v/>
      </c>
      <c r="BW116" s="53" t="str">
        <f>IF(B116&gt;①工事概要!$C$52,"",IF(B116&gt;=①工事概要!$C$51,$BW$13,""))</f>
        <v/>
      </c>
      <c r="BX116" s="53" t="str">
        <f>IF(B116&gt;①工事概要!$C$54,"",IF(B116&gt;=①工事概要!$C$53,$BX$13,""))</f>
        <v/>
      </c>
      <c r="BY116" s="53" t="str">
        <f>IF(B116&gt;①工事概要!$C$56,"",IF(B116&gt;=①工事概要!$C$55,$BY$13,""))</f>
        <v/>
      </c>
      <c r="BZ116" s="53" t="str">
        <f>IF(B116&gt;①工事概要!$C$58,"",IF(B116&gt;=①工事概要!$C$57,$BZ$13,""))</f>
        <v/>
      </c>
      <c r="CA116" s="53" t="str">
        <f>IF(B116&gt;①工事概要!$C$60,"",IF(B116&gt;=①工事概要!$C$59,$CA$13,""))</f>
        <v/>
      </c>
      <c r="CB116" s="53" t="str">
        <f>IF(B116&gt;①工事概要!$C$62,"",IF(B116&gt;=①工事概要!$C$61,$CB$13,""))</f>
        <v/>
      </c>
      <c r="CC116" s="53" t="str">
        <f>IF(B116&gt;①工事概要!$C$64,"",IF(B116&gt;=①工事概要!$C$63,$CC$13,""))</f>
        <v/>
      </c>
      <c r="CD116" s="53" t="str">
        <f>IF(B116&gt;①工事概要!$C$66,"",IF(B116&gt;=①工事概要!$C$65,$CD$13,""))</f>
        <v/>
      </c>
      <c r="CE116" s="50" t="str">
        <f t="shared" si="120"/>
        <v/>
      </c>
      <c r="CF116" s="50" t="str">
        <f t="shared" si="106"/>
        <v xml:space="preserve"> </v>
      </c>
    </row>
    <row r="117" spans="1:84" ht="39" customHeight="1" thickTop="1" thickBot="1" x14ac:dyDescent="0.2">
      <c r="A117" s="81" t="str">
        <f t="shared" si="92"/>
        <v>対象期間</v>
      </c>
      <c r="B117" s="180">
        <f>IFERROR(IF(B116=①工事概要!$E$12+IF(WEEKDAY(①工事概要!$E$12)=1,①工事概要!$E$12,(8-WEEKDAY(①工事概要!$E$12))),"-",IF(B116="-","-",B116+1)),"-")</f>
        <v>43658</v>
      </c>
      <c r="C117" s="89">
        <f t="shared" si="107"/>
        <v>6</v>
      </c>
      <c r="D117" s="199" t="str">
        <f t="shared" si="108"/>
        <v>〇</v>
      </c>
      <c r="E117" s="200" t="str">
        <f t="shared" si="109"/>
        <v xml:space="preserve"> </v>
      </c>
      <c r="F117" s="201" t="s">
        <v>60</v>
      </c>
      <c r="G117" s="202"/>
      <c r="H117" s="203"/>
      <c r="I117" s="204"/>
      <c r="J117" s="187" t="str">
        <f t="shared" si="110"/>
        <v/>
      </c>
      <c r="K117" s="190">
        <f t="shared" si="93"/>
        <v>103</v>
      </c>
      <c r="L117" s="190" t="str">
        <f t="shared" si="94"/>
        <v/>
      </c>
      <c r="M117" s="188" t="str">
        <f t="shared" si="111"/>
        <v/>
      </c>
      <c r="N117" s="87" t="str">
        <f t="shared" si="95"/>
        <v>↓</v>
      </c>
      <c r="O117" s="108"/>
      <c r="P117" s="156" t="str">
        <f>IF(B117&lt;①工事概要!$E$11,"",IF(B117&gt;①工事概要!$E$12,"",IF(LEN(CE117)=0,"○","")))</f>
        <v>○</v>
      </c>
      <c r="Q117" s="162">
        <f t="shared" si="112"/>
        <v>0</v>
      </c>
      <c r="R117" s="93">
        <f t="shared" si="96"/>
        <v>103</v>
      </c>
      <c r="S117" s="156" t="str">
        <f t="shared" si="97"/>
        <v/>
      </c>
      <c r="T117" s="162">
        <f t="shared" si="98"/>
        <v>0</v>
      </c>
      <c r="U117" s="100">
        <f t="shared" si="113"/>
        <v>28</v>
      </c>
      <c r="V117" s="93">
        <f t="shared" si="99"/>
        <v>0</v>
      </c>
      <c r="W117" s="169">
        <f t="shared" si="114"/>
        <v>0</v>
      </c>
      <c r="X117" s="80" t="str">
        <f t="shared" si="115"/>
        <v/>
      </c>
      <c r="Y117" s="80" t="str">
        <f t="shared" si="116"/>
        <v/>
      </c>
      <c r="Z117" s="80">
        <f t="shared" si="100"/>
        <v>43658</v>
      </c>
      <c r="AA117" s="80" t="str">
        <f t="shared" si="101"/>
        <v/>
      </c>
      <c r="AB117" s="80" t="str">
        <f t="shared" si="102"/>
        <v>OK（振替済み）</v>
      </c>
      <c r="AC117" s="154">
        <f t="shared" si="103"/>
        <v>0</v>
      </c>
      <c r="AD117" s="154" t="str">
        <f t="shared" si="117"/>
        <v/>
      </c>
      <c r="AE117" s="106">
        <f t="shared" si="118"/>
        <v>15</v>
      </c>
      <c r="AF117" s="106">
        <f t="shared" si="104"/>
        <v>0</v>
      </c>
      <c r="AG117" s="218">
        <f>IFERROR(IF(AE117=1,①工事概要!$E$11,IF(AE117=2,①工事概要!$E$11,IF(WEEKDAY(Z117)=2,Z110,AG116))),"")</f>
        <v>43647</v>
      </c>
      <c r="AH117" s="222">
        <f t="shared" ref="AH117:BA117" si="157">IFERROR(IF(AG117+1&gt;$BB117,"",AG117+1),"")</f>
        <v>43648</v>
      </c>
      <c r="AI117" s="222">
        <f t="shared" si="157"/>
        <v>43649</v>
      </c>
      <c r="AJ117" s="222">
        <f t="shared" si="157"/>
        <v>43650</v>
      </c>
      <c r="AK117" s="222">
        <f t="shared" si="157"/>
        <v>43651</v>
      </c>
      <c r="AL117" s="222">
        <f t="shared" si="157"/>
        <v>43652</v>
      </c>
      <c r="AM117" s="222">
        <f t="shared" si="157"/>
        <v>43653</v>
      </c>
      <c r="AN117" s="222">
        <f t="shared" si="157"/>
        <v>43654</v>
      </c>
      <c r="AO117" s="222">
        <f t="shared" si="157"/>
        <v>43655</v>
      </c>
      <c r="AP117" s="222">
        <f t="shared" si="157"/>
        <v>43656</v>
      </c>
      <c r="AQ117" s="222">
        <f t="shared" si="157"/>
        <v>43657</v>
      </c>
      <c r="AR117" s="222">
        <f t="shared" si="157"/>
        <v>43658</v>
      </c>
      <c r="AS117" s="222">
        <f t="shared" si="157"/>
        <v>43659</v>
      </c>
      <c r="AT117" s="222">
        <f t="shared" si="157"/>
        <v>43660</v>
      </c>
      <c r="AU117" s="222">
        <f t="shared" si="157"/>
        <v>43661</v>
      </c>
      <c r="AV117" s="222">
        <f t="shared" si="157"/>
        <v>43662</v>
      </c>
      <c r="AW117" s="222">
        <f t="shared" si="157"/>
        <v>43663</v>
      </c>
      <c r="AX117" s="222">
        <f t="shared" si="157"/>
        <v>43664</v>
      </c>
      <c r="AY117" s="222">
        <f t="shared" si="157"/>
        <v>43665</v>
      </c>
      <c r="AZ117" s="222">
        <f t="shared" si="157"/>
        <v>43666</v>
      </c>
      <c r="BA117" s="222">
        <f t="shared" si="157"/>
        <v>43667</v>
      </c>
      <c r="BB117" s="219">
        <f>IFERROR(IF(IF(Z117=①工事概要!$E$12,①工事概要!$E$12,IF(WEEKDAY(Z117)=1,Z124,BB118))&gt;①工事概要!$E$12,①工事概要!$E$12,IF(Z117=①工事概要!$E$12,①工事概要!$E$12,IF(WEEKDAY(Z117)=1,Z124,BB118))),"")</f>
        <v>43667</v>
      </c>
      <c r="BE117" s="53"/>
      <c r="BF117" s="53"/>
      <c r="BG117" s="53" t="str">
        <f>IFERROR(VLOOKUP(B117,①工事概要!$C$11:$D$12,2,FALSE),"")</f>
        <v/>
      </c>
      <c r="BH117" s="53" t="str">
        <f>IFERROR(VLOOKUP(B117,①工事概要!$C$16:$D$21,2,FALSE),"")</f>
        <v/>
      </c>
      <c r="BI117" s="53" t="str">
        <f>IFERROR(VLOOKUP(B117,①工事概要!$C$22:$D$24,2,FALSE),"")</f>
        <v/>
      </c>
      <c r="BJ117" s="53" t="str">
        <f>IF(B117&gt;①工事概要!$C$26,"",IF(B117&gt;=①工事概要!$C$25,$BJ$13,""))</f>
        <v/>
      </c>
      <c r="BK117" s="53" t="str">
        <f>IF(B117&gt;①工事概要!$C$28,"",IF(B117&gt;=①工事概要!$C$27,$BK$13,""))</f>
        <v/>
      </c>
      <c r="BL117" s="53" t="str">
        <f>IF(B117&gt;①工事概要!$C$30,"",IF(B117&gt;=①工事概要!$C$29,$BL$13,""))</f>
        <v/>
      </c>
      <c r="BM117" s="53" t="str">
        <f>IF(B117&gt;①工事概要!$C$32,"",IF(B117&gt;=①工事概要!$C$31,$BM$13,""))</f>
        <v/>
      </c>
      <c r="BN117" s="53" t="str">
        <f>IF(B117&gt;①工事概要!$C$34,"",IF(B117&gt;=①工事概要!$C$33,$BN$13,""))</f>
        <v/>
      </c>
      <c r="BO117" s="53" t="str">
        <f>IF(B117&gt;①工事概要!$C$36,"",IF(B117&gt;=①工事概要!$C$35,$BO$13,""))</f>
        <v/>
      </c>
      <c r="BP117" s="53" t="str">
        <f>IF(B117&gt;①工事概要!$C$38,"",IF(B117&gt;=①工事概要!$C$37,$BP$13,""))</f>
        <v/>
      </c>
      <c r="BQ117" s="53" t="str">
        <f>IF(B117&gt;①工事概要!$C$40,"",IF(B117&gt;=①工事概要!$C$39,$BQ$13,""))</f>
        <v/>
      </c>
      <c r="BR117" s="53" t="str">
        <f>IF(B117&gt;①工事概要!$C$42,"",IF(B117&gt;=①工事概要!$C$41,$BR$13,""))</f>
        <v/>
      </c>
      <c r="BS117" s="53" t="str">
        <f>IF(B117&gt;①工事概要!$C$44,"",IF(B117&gt;=①工事概要!$C$43,$BS$13,""))</f>
        <v/>
      </c>
      <c r="BT117" s="53" t="str">
        <f>IF(B117&gt;①工事概要!$C$46,"",IF(B117&gt;=①工事概要!$C$45,$BT$13,""))</f>
        <v/>
      </c>
      <c r="BU117" s="53" t="str">
        <f>IF(B117&gt;①工事概要!$C$48,"",IF(B117&gt;=①工事概要!$C$47,$BU$13,""))</f>
        <v/>
      </c>
      <c r="BV117" s="53" t="str">
        <f>IF(B117&gt;①工事概要!$C$50,"",IF(B117&gt;=①工事概要!$C$49,$BV$13,""))</f>
        <v/>
      </c>
      <c r="BW117" s="53" t="str">
        <f>IF(B117&gt;①工事概要!$C$52,"",IF(B117&gt;=①工事概要!$C$51,$BW$13,""))</f>
        <v/>
      </c>
      <c r="BX117" s="53" t="str">
        <f>IF(B117&gt;①工事概要!$C$54,"",IF(B117&gt;=①工事概要!$C$53,$BX$13,""))</f>
        <v/>
      </c>
      <c r="BY117" s="53" t="str">
        <f>IF(B117&gt;①工事概要!$C$56,"",IF(B117&gt;=①工事概要!$C$55,$BY$13,""))</f>
        <v/>
      </c>
      <c r="BZ117" s="53" t="str">
        <f>IF(B117&gt;①工事概要!$C$58,"",IF(B117&gt;=①工事概要!$C$57,$BZ$13,""))</f>
        <v/>
      </c>
      <c r="CA117" s="53" t="str">
        <f>IF(B117&gt;①工事概要!$C$60,"",IF(B117&gt;=①工事概要!$C$59,$CA$13,""))</f>
        <v/>
      </c>
      <c r="CB117" s="53" t="str">
        <f>IF(B117&gt;①工事概要!$C$62,"",IF(B117&gt;=①工事概要!$C$61,$CB$13,""))</f>
        <v/>
      </c>
      <c r="CC117" s="53" t="str">
        <f>IF(B117&gt;①工事概要!$C$64,"",IF(B117&gt;=①工事概要!$C$63,$CC$13,""))</f>
        <v/>
      </c>
      <c r="CD117" s="53" t="str">
        <f>IF(B117&gt;①工事概要!$C$66,"",IF(B117&gt;=①工事概要!$C$65,$CD$13,""))</f>
        <v/>
      </c>
      <c r="CE117" s="50" t="str">
        <f t="shared" si="120"/>
        <v/>
      </c>
      <c r="CF117" s="50" t="str">
        <f t="shared" si="106"/>
        <v xml:space="preserve"> </v>
      </c>
    </row>
    <row r="118" spans="1:84" ht="39" customHeight="1" thickTop="1" thickBot="1" x14ac:dyDescent="0.2">
      <c r="A118" s="81" t="str">
        <f t="shared" si="92"/>
        <v>対象期間</v>
      </c>
      <c r="B118" s="180">
        <f>IFERROR(IF(B117=①工事概要!$E$12+IF(WEEKDAY(①工事概要!$E$12)=1,①工事概要!$E$12,(8-WEEKDAY(①工事概要!$E$12))),"-",IF(B117="-","-",B117+1)),"-")</f>
        <v>43659</v>
      </c>
      <c r="C118" s="89">
        <f t="shared" si="107"/>
        <v>7</v>
      </c>
      <c r="D118" s="199" t="str">
        <f t="shared" si="108"/>
        <v>〇</v>
      </c>
      <c r="E118" s="200" t="str">
        <f t="shared" si="109"/>
        <v xml:space="preserve"> </v>
      </c>
      <c r="F118" s="201" t="s">
        <v>61</v>
      </c>
      <c r="G118" s="202"/>
      <c r="H118" s="203"/>
      <c r="I118" s="204"/>
      <c r="J118" s="187" t="str">
        <f t="shared" si="110"/>
        <v/>
      </c>
      <c r="K118" s="190">
        <f t="shared" si="93"/>
        <v>104</v>
      </c>
      <c r="L118" s="190" t="str">
        <f t="shared" si="94"/>
        <v/>
      </c>
      <c r="M118" s="188" t="str">
        <f t="shared" si="111"/>
        <v/>
      </c>
      <c r="N118" s="87" t="str">
        <f t="shared" si="95"/>
        <v>↓</v>
      </c>
      <c r="O118" s="108"/>
      <c r="P118" s="156" t="str">
        <f>IF(B118&lt;①工事概要!$E$11,"",IF(B118&gt;①工事概要!$E$12,"",IF(LEN(CE118)=0,"○","")))</f>
        <v>○</v>
      </c>
      <c r="Q118" s="162">
        <f t="shared" si="112"/>
        <v>0</v>
      </c>
      <c r="R118" s="93">
        <f t="shared" si="96"/>
        <v>104</v>
      </c>
      <c r="S118" s="156" t="str">
        <f t="shared" si="97"/>
        <v>〇</v>
      </c>
      <c r="T118" s="162">
        <f t="shared" si="98"/>
        <v>0</v>
      </c>
      <c r="U118" s="100">
        <f t="shared" si="113"/>
        <v>29</v>
      </c>
      <c r="V118" s="93">
        <f t="shared" si="99"/>
        <v>0</v>
      </c>
      <c r="W118" s="169">
        <f t="shared" si="114"/>
        <v>0</v>
      </c>
      <c r="X118" s="80" t="str">
        <f t="shared" si="115"/>
        <v/>
      </c>
      <c r="Y118" s="80" t="str">
        <f t="shared" si="116"/>
        <v/>
      </c>
      <c r="Z118" s="80">
        <f t="shared" si="100"/>
        <v>43659</v>
      </c>
      <c r="AA118" s="80" t="str">
        <f t="shared" si="101"/>
        <v/>
      </c>
      <c r="AB118" s="80" t="str">
        <f t="shared" si="102"/>
        <v>OK（振替済み）</v>
      </c>
      <c r="AC118" s="154">
        <f t="shared" si="103"/>
        <v>0</v>
      </c>
      <c r="AD118" s="154" t="str">
        <f t="shared" si="117"/>
        <v/>
      </c>
      <c r="AE118" s="106">
        <f t="shared" si="118"/>
        <v>15</v>
      </c>
      <c r="AF118" s="106">
        <f t="shared" si="104"/>
        <v>0</v>
      </c>
      <c r="AG118" s="218">
        <f>IFERROR(IF(AE118=1,①工事概要!$E$11,IF(AE118=2,①工事概要!$E$11,IF(WEEKDAY(Z118)=2,Z111,AG117))),"")</f>
        <v>43647</v>
      </c>
      <c r="AH118" s="222">
        <f t="shared" ref="AH118:BA118" si="158">IFERROR(IF(AG118+1&gt;$BB118,"",AG118+1),"")</f>
        <v>43648</v>
      </c>
      <c r="AI118" s="222">
        <f t="shared" si="158"/>
        <v>43649</v>
      </c>
      <c r="AJ118" s="222">
        <f t="shared" si="158"/>
        <v>43650</v>
      </c>
      <c r="AK118" s="222">
        <f t="shared" si="158"/>
        <v>43651</v>
      </c>
      <c r="AL118" s="222">
        <f t="shared" si="158"/>
        <v>43652</v>
      </c>
      <c r="AM118" s="222">
        <f t="shared" si="158"/>
        <v>43653</v>
      </c>
      <c r="AN118" s="222">
        <f t="shared" si="158"/>
        <v>43654</v>
      </c>
      <c r="AO118" s="222">
        <f t="shared" si="158"/>
        <v>43655</v>
      </c>
      <c r="AP118" s="222">
        <f t="shared" si="158"/>
        <v>43656</v>
      </c>
      <c r="AQ118" s="222">
        <f t="shared" si="158"/>
        <v>43657</v>
      </c>
      <c r="AR118" s="222">
        <f t="shared" si="158"/>
        <v>43658</v>
      </c>
      <c r="AS118" s="222">
        <f t="shared" si="158"/>
        <v>43659</v>
      </c>
      <c r="AT118" s="222">
        <f t="shared" si="158"/>
        <v>43660</v>
      </c>
      <c r="AU118" s="222">
        <f t="shared" si="158"/>
        <v>43661</v>
      </c>
      <c r="AV118" s="222">
        <f t="shared" si="158"/>
        <v>43662</v>
      </c>
      <c r="AW118" s="222">
        <f t="shared" si="158"/>
        <v>43663</v>
      </c>
      <c r="AX118" s="222">
        <f t="shared" si="158"/>
        <v>43664</v>
      </c>
      <c r="AY118" s="222">
        <f t="shared" si="158"/>
        <v>43665</v>
      </c>
      <c r="AZ118" s="222">
        <f t="shared" si="158"/>
        <v>43666</v>
      </c>
      <c r="BA118" s="222">
        <f t="shared" si="158"/>
        <v>43667</v>
      </c>
      <c r="BB118" s="219">
        <f>IFERROR(IF(IF(Z118=①工事概要!$E$12,①工事概要!$E$12,IF(WEEKDAY(Z118)=1,Z125,BB119))&gt;①工事概要!$E$12,①工事概要!$E$12,IF(Z118=①工事概要!$E$12,①工事概要!$E$12,IF(WEEKDAY(Z118)=1,Z125,BB119))),"")</f>
        <v>43667</v>
      </c>
      <c r="BE118" s="53"/>
      <c r="BF118" s="53"/>
      <c r="BG118" s="53" t="str">
        <f>IFERROR(VLOOKUP(B118,①工事概要!$C$11:$D$12,2,FALSE),"")</f>
        <v/>
      </c>
      <c r="BH118" s="53" t="str">
        <f>IFERROR(VLOOKUP(B118,①工事概要!$C$16:$D$21,2,FALSE),"")</f>
        <v/>
      </c>
      <c r="BI118" s="53" t="str">
        <f>IFERROR(VLOOKUP(B118,①工事概要!$C$22:$D$24,2,FALSE),"")</f>
        <v/>
      </c>
      <c r="BJ118" s="53" t="str">
        <f>IF(B118&gt;①工事概要!$C$26,"",IF(B118&gt;=①工事概要!$C$25,$BJ$13,""))</f>
        <v/>
      </c>
      <c r="BK118" s="53" t="str">
        <f>IF(B118&gt;①工事概要!$C$28,"",IF(B118&gt;=①工事概要!$C$27,$BK$13,""))</f>
        <v/>
      </c>
      <c r="BL118" s="53" t="str">
        <f>IF(B118&gt;①工事概要!$C$30,"",IF(B118&gt;=①工事概要!$C$29,$BL$13,""))</f>
        <v/>
      </c>
      <c r="BM118" s="53" t="str">
        <f>IF(B118&gt;①工事概要!$C$32,"",IF(B118&gt;=①工事概要!$C$31,$BM$13,""))</f>
        <v/>
      </c>
      <c r="BN118" s="53" t="str">
        <f>IF(B118&gt;①工事概要!$C$34,"",IF(B118&gt;=①工事概要!$C$33,$BN$13,""))</f>
        <v/>
      </c>
      <c r="BO118" s="53" t="str">
        <f>IF(B118&gt;①工事概要!$C$36,"",IF(B118&gt;=①工事概要!$C$35,$BO$13,""))</f>
        <v/>
      </c>
      <c r="BP118" s="53" t="str">
        <f>IF(B118&gt;①工事概要!$C$38,"",IF(B118&gt;=①工事概要!$C$37,$BP$13,""))</f>
        <v/>
      </c>
      <c r="BQ118" s="53" t="str">
        <f>IF(B118&gt;①工事概要!$C$40,"",IF(B118&gt;=①工事概要!$C$39,$BQ$13,""))</f>
        <v/>
      </c>
      <c r="BR118" s="53" t="str">
        <f>IF(B118&gt;①工事概要!$C$42,"",IF(B118&gt;=①工事概要!$C$41,$BR$13,""))</f>
        <v/>
      </c>
      <c r="BS118" s="53" t="str">
        <f>IF(B118&gt;①工事概要!$C$44,"",IF(B118&gt;=①工事概要!$C$43,$BS$13,""))</f>
        <v/>
      </c>
      <c r="BT118" s="53" t="str">
        <f>IF(B118&gt;①工事概要!$C$46,"",IF(B118&gt;=①工事概要!$C$45,$BT$13,""))</f>
        <v/>
      </c>
      <c r="BU118" s="53" t="str">
        <f>IF(B118&gt;①工事概要!$C$48,"",IF(B118&gt;=①工事概要!$C$47,$BU$13,""))</f>
        <v/>
      </c>
      <c r="BV118" s="53" t="str">
        <f>IF(B118&gt;①工事概要!$C$50,"",IF(B118&gt;=①工事概要!$C$49,$BV$13,""))</f>
        <v/>
      </c>
      <c r="BW118" s="53" t="str">
        <f>IF(B118&gt;①工事概要!$C$52,"",IF(B118&gt;=①工事概要!$C$51,$BW$13,""))</f>
        <v/>
      </c>
      <c r="BX118" s="53" t="str">
        <f>IF(B118&gt;①工事概要!$C$54,"",IF(B118&gt;=①工事概要!$C$53,$BX$13,""))</f>
        <v/>
      </c>
      <c r="BY118" s="53" t="str">
        <f>IF(B118&gt;①工事概要!$C$56,"",IF(B118&gt;=①工事概要!$C$55,$BY$13,""))</f>
        <v/>
      </c>
      <c r="BZ118" s="53" t="str">
        <f>IF(B118&gt;①工事概要!$C$58,"",IF(B118&gt;=①工事概要!$C$57,$BZ$13,""))</f>
        <v/>
      </c>
      <c r="CA118" s="53" t="str">
        <f>IF(B118&gt;①工事概要!$C$60,"",IF(B118&gt;=①工事概要!$C$59,$CA$13,""))</f>
        <v/>
      </c>
      <c r="CB118" s="53" t="str">
        <f>IF(B118&gt;①工事概要!$C$62,"",IF(B118&gt;=①工事概要!$C$61,$CB$13,""))</f>
        <v/>
      </c>
      <c r="CC118" s="53" t="str">
        <f>IF(B118&gt;①工事概要!$C$64,"",IF(B118&gt;=①工事概要!$C$63,$CC$13,""))</f>
        <v/>
      </c>
      <c r="CD118" s="53" t="str">
        <f>IF(B118&gt;①工事概要!$C$66,"",IF(B118&gt;=①工事概要!$C$65,$CD$13,""))</f>
        <v/>
      </c>
      <c r="CE118" s="50" t="str">
        <f t="shared" si="120"/>
        <v/>
      </c>
      <c r="CF118" s="50" t="str">
        <f t="shared" si="106"/>
        <v xml:space="preserve"> </v>
      </c>
    </row>
    <row r="119" spans="1:84" ht="39" customHeight="1" thickTop="1" thickBot="1" x14ac:dyDescent="0.2">
      <c r="A119" s="81" t="str">
        <f t="shared" si="92"/>
        <v>対象期間</v>
      </c>
      <c r="B119" s="180">
        <f>IFERROR(IF(B118=①工事概要!$E$12+IF(WEEKDAY(①工事概要!$E$12)=1,①工事概要!$E$12,(8-WEEKDAY(①工事概要!$E$12))),"-",IF(B118="-","-",B118+1)),"-")</f>
        <v>43660</v>
      </c>
      <c r="C119" s="89">
        <f t="shared" si="107"/>
        <v>1</v>
      </c>
      <c r="D119" s="199" t="str">
        <f t="shared" si="108"/>
        <v>〇</v>
      </c>
      <c r="E119" s="200" t="str">
        <f t="shared" si="109"/>
        <v xml:space="preserve"> </v>
      </c>
      <c r="F119" s="201" t="s">
        <v>61</v>
      </c>
      <c r="G119" s="202"/>
      <c r="H119" s="203"/>
      <c r="I119" s="204"/>
      <c r="J119" s="187" t="str">
        <f t="shared" si="110"/>
        <v/>
      </c>
      <c r="K119" s="190">
        <f t="shared" si="93"/>
        <v>105</v>
      </c>
      <c r="L119" s="190" t="str">
        <f t="shared" si="94"/>
        <v/>
      </c>
      <c r="M119" s="188" t="str">
        <f t="shared" si="111"/>
        <v/>
      </c>
      <c r="N119" s="87" t="str">
        <f t="shared" si="95"/>
        <v>週の終わり</v>
      </c>
      <c r="O119" s="108"/>
      <c r="P119" s="156" t="str">
        <f>IF(B119&lt;①工事概要!$E$11,"",IF(B119&gt;①工事概要!$E$12,"",IF(LEN(CE119)=0,"○","")))</f>
        <v>○</v>
      </c>
      <c r="Q119" s="162">
        <f t="shared" si="112"/>
        <v>0</v>
      </c>
      <c r="R119" s="93">
        <f t="shared" si="96"/>
        <v>105</v>
      </c>
      <c r="S119" s="156" t="str">
        <f t="shared" si="97"/>
        <v>〇</v>
      </c>
      <c r="T119" s="162">
        <f t="shared" si="98"/>
        <v>0</v>
      </c>
      <c r="U119" s="100">
        <f t="shared" si="113"/>
        <v>30</v>
      </c>
      <c r="V119" s="93">
        <f t="shared" si="99"/>
        <v>0</v>
      </c>
      <c r="W119" s="169">
        <f t="shared" si="114"/>
        <v>0</v>
      </c>
      <c r="X119" s="80" t="str">
        <f t="shared" si="115"/>
        <v/>
      </c>
      <c r="Y119" s="80" t="str">
        <f t="shared" si="116"/>
        <v/>
      </c>
      <c r="Z119" s="80">
        <f t="shared" si="100"/>
        <v>43660</v>
      </c>
      <c r="AA119" s="80" t="str">
        <f t="shared" si="101"/>
        <v/>
      </c>
      <c r="AB119" s="80" t="str">
        <f t="shared" si="102"/>
        <v>OK（振替済み）</v>
      </c>
      <c r="AC119" s="154">
        <f t="shared" si="103"/>
        <v>0</v>
      </c>
      <c r="AD119" s="154" t="str">
        <f t="shared" si="117"/>
        <v/>
      </c>
      <c r="AE119" s="106">
        <f t="shared" si="118"/>
        <v>15</v>
      </c>
      <c r="AF119" s="106">
        <f t="shared" si="104"/>
        <v>0</v>
      </c>
      <c r="AG119" s="223">
        <f>IFERROR(IF(AE119=1,①工事概要!$E$11,IF(AE119=2,①工事概要!$E$11,IF(WEEKDAY(Z119)=2,Z112,AG118))),"")</f>
        <v>43647</v>
      </c>
      <c r="AH119" s="224">
        <f t="shared" ref="AH119:BA119" si="159">IFERROR(IF(AG119+1&gt;$BB119,"",AG119+1),"")</f>
        <v>43648</v>
      </c>
      <c r="AI119" s="224">
        <f t="shared" si="159"/>
        <v>43649</v>
      </c>
      <c r="AJ119" s="224">
        <f t="shared" si="159"/>
        <v>43650</v>
      </c>
      <c r="AK119" s="224">
        <f t="shared" si="159"/>
        <v>43651</v>
      </c>
      <c r="AL119" s="224">
        <f t="shared" si="159"/>
        <v>43652</v>
      </c>
      <c r="AM119" s="224">
        <f t="shared" si="159"/>
        <v>43653</v>
      </c>
      <c r="AN119" s="224">
        <f t="shared" si="159"/>
        <v>43654</v>
      </c>
      <c r="AO119" s="224">
        <f t="shared" si="159"/>
        <v>43655</v>
      </c>
      <c r="AP119" s="224">
        <f t="shared" si="159"/>
        <v>43656</v>
      </c>
      <c r="AQ119" s="224">
        <f t="shared" si="159"/>
        <v>43657</v>
      </c>
      <c r="AR119" s="224">
        <f t="shared" si="159"/>
        <v>43658</v>
      </c>
      <c r="AS119" s="224">
        <f t="shared" si="159"/>
        <v>43659</v>
      </c>
      <c r="AT119" s="224">
        <f t="shared" si="159"/>
        <v>43660</v>
      </c>
      <c r="AU119" s="224">
        <f t="shared" si="159"/>
        <v>43661</v>
      </c>
      <c r="AV119" s="224">
        <f t="shared" si="159"/>
        <v>43662</v>
      </c>
      <c r="AW119" s="224">
        <f t="shared" si="159"/>
        <v>43663</v>
      </c>
      <c r="AX119" s="224">
        <f t="shared" si="159"/>
        <v>43664</v>
      </c>
      <c r="AY119" s="224">
        <f t="shared" si="159"/>
        <v>43665</v>
      </c>
      <c r="AZ119" s="224">
        <f t="shared" si="159"/>
        <v>43666</v>
      </c>
      <c r="BA119" s="224">
        <f t="shared" si="159"/>
        <v>43667</v>
      </c>
      <c r="BB119" s="225">
        <f>IFERROR(IF(IF(Z119=①工事概要!$E$12,①工事概要!$E$12,IF(WEEKDAY(Z119)=1,Z126,BB120))&gt;①工事概要!$E$12,①工事概要!$E$12,IF(Z119=①工事概要!$E$12,①工事概要!$E$12,IF(WEEKDAY(Z119)=1,Z126,BB120))),"")</f>
        <v>43667</v>
      </c>
      <c r="BE119" s="53"/>
      <c r="BF119" s="53"/>
      <c r="BG119" s="53" t="str">
        <f>IFERROR(VLOOKUP(B119,①工事概要!$C$11:$D$12,2,FALSE),"")</f>
        <v/>
      </c>
      <c r="BH119" s="53" t="str">
        <f>IFERROR(VLOOKUP(B119,①工事概要!$C$16:$D$21,2,FALSE),"")</f>
        <v/>
      </c>
      <c r="BI119" s="53" t="str">
        <f>IFERROR(VLOOKUP(B119,①工事概要!$C$22:$D$24,2,FALSE),"")</f>
        <v/>
      </c>
      <c r="BJ119" s="53" t="str">
        <f>IF(B119&gt;①工事概要!$C$26,"",IF(B119&gt;=①工事概要!$C$25,$BJ$13,""))</f>
        <v/>
      </c>
      <c r="BK119" s="53" t="str">
        <f>IF(B119&gt;①工事概要!$C$28,"",IF(B119&gt;=①工事概要!$C$27,$BK$13,""))</f>
        <v/>
      </c>
      <c r="BL119" s="53" t="str">
        <f>IF(B119&gt;①工事概要!$C$30,"",IF(B119&gt;=①工事概要!$C$29,$BL$13,""))</f>
        <v/>
      </c>
      <c r="BM119" s="53" t="str">
        <f>IF(B119&gt;①工事概要!$C$32,"",IF(B119&gt;=①工事概要!$C$31,$BM$13,""))</f>
        <v/>
      </c>
      <c r="BN119" s="53" t="str">
        <f>IF(B119&gt;①工事概要!$C$34,"",IF(B119&gt;=①工事概要!$C$33,$BN$13,""))</f>
        <v/>
      </c>
      <c r="BO119" s="53" t="str">
        <f>IF(B119&gt;①工事概要!$C$36,"",IF(B119&gt;=①工事概要!$C$35,$BO$13,""))</f>
        <v/>
      </c>
      <c r="BP119" s="53" t="str">
        <f>IF(B119&gt;①工事概要!$C$38,"",IF(B119&gt;=①工事概要!$C$37,$BP$13,""))</f>
        <v/>
      </c>
      <c r="BQ119" s="53" t="str">
        <f>IF(B119&gt;①工事概要!$C$40,"",IF(B119&gt;=①工事概要!$C$39,$BQ$13,""))</f>
        <v/>
      </c>
      <c r="BR119" s="53" t="str">
        <f>IF(B119&gt;①工事概要!$C$42,"",IF(B119&gt;=①工事概要!$C$41,$BR$13,""))</f>
        <v/>
      </c>
      <c r="BS119" s="53" t="str">
        <f>IF(B119&gt;①工事概要!$C$44,"",IF(B119&gt;=①工事概要!$C$43,$BS$13,""))</f>
        <v/>
      </c>
      <c r="BT119" s="53" t="str">
        <f>IF(B119&gt;①工事概要!$C$46,"",IF(B119&gt;=①工事概要!$C$45,$BT$13,""))</f>
        <v/>
      </c>
      <c r="BU119" s="53" t="str">
        <f>IF(B119&gt;①工事概要!$C$48,"",IF(B119&gt;=①工事概要!$C$47,$BU$13,""))</f>
        <v/>
      </c>
      <c r="BV119" s="53" t="str">
        <f>IF(B119&gt;①工事概要!$C$50,"",IF(B119&gt;=①工事概要!$C$49,$BV$13,""))</f>
        <v/>
      </c>
      <c r="BW119" s="53" t="str">
        <f>IF(B119&gt;①工事概要!$C$52,"",IF(B119&gt;=①工事概要!$C$51,$BW$13,""))</f>
        <v/>
      </c>
      <c r="BX119" s="53" t="str">
        <f>IF(B119&gt;①工事概要!$C$54,"",IF(B119&gt;=①工事概要!$C$53,$BX$13,""))</f>
        <v/>
      </c>
      <c r="BY119" s="53" t="str">
        <f>IF(B119&gt;①工事概要!$C$56,"",IF(B119&gt;=①工事概要!$C$55,$BY$13,""))</f>
        <v/>
      </c>
      <c r="BZ119" s="53" t="str">
        <f>IF(B119&gt;①工事概要!$C$58,"",IF(B119&gt;=①工事概要!$C$57,$BZ$13,""))</f>
        <v/>
      </c>
      <c r="CA119" s="53" t="str">
        <f>IF(B119&gt;①工事概要!$C$60,"",IF(B119&gt;=①工事概要!$C$59,$CA$13,""))</f>
        <v/>
      </c>
      <c r="CB119" s="53" t="str">
        <f>IF(B119&gt;①工事概要!$C$62,"",IF(B119&gt;=①工事概要!$C$61,$CB$13,""))</f>
        <v/>
      </c>
      <c r="CC119" s="53" t="str">
        <f>IF(B119&gt;①工事概要!$C$64,"",IF(B119&gt;=①工事概要!$C$63,$CC$13,""))</f>
        <v/>
      </c>
      <c r="CD119" s="53" t="str">
        <f>IF(B119&gt;①工事概要!$C$66,"",IF(B119&gt;=①工事概要!$C$65,$CD$13,""))</f>
        <v/>
      </c>
      <c r="CE119" s="50" t="str">
        <f t="shared" si="120"/>
        <v/>
      </c>
      <c r="CF119" s="50" t="str">
        <f t="shared" si="106"/>
        <v xml:space="preserve"> </v>
      </c>
    </row>
    <row r="120" spans="1:84" ht="39" customHeight="1" thickTop="1" thickBot="1" x14ac:dyDescent="0.2">
      <c r="A120" s="81" t="str">
        <f t="shared" si="92"/>
        <v>対象期間</v>
      </c>
      <c r="B120" s="180">
        <f>IFERROR(IF(B119=①工事概要!$E$12+IF(WEEKDAY(①工事概要!$E$12)=1,①工事概要!$E$12,(8-WEEKDAY(①工事概要!$E$12))),"-",IF(B119="-","-",B119+1)),"-")</f>
        <v>43661</v>
      </c>
      <c r="C120" s="89">
        <f t="shared" si="107"/>
        <v>2</v>
      </c>
      <c r="D120" s="199" t="str">
        <f t="shared" si="108"/>
        <v>〇</v>
      </c>
      <c r="E120" s="200" t="str">
        <f t="shared" si="109"/>
        <v xml:space="preserve"> </v>
      </c>
      <c r="F120" s="201" t="s">
        <v>60</v>
      </c>
      <c r="G120" s="202"/>
      <c r="H120" s="203"/>
      <c r="I120" s="204"/>
      <c r="J120" s="187" t="str">
        <f t="shared" si="110"/>
        <v/>
      </c>
      <c r="K120" s="190">
        <f t="shared" si="93"/>
        <v>106</v>
      </c>
      <c r="L120" s="190" t="str">
        <f t="shared" si="94"/>
        <v/>
      </c>
      <c r="M120" s="188" t="str">
        <f t="shared" si="111"/>
        <v/>
      </c>
      <c r="N120" s="87" t="str">
        <f t="shared" si="95"/>
        <v>週の始まり</v>
      </c>
      <c r="O120" s="108"/>
      <c r="P120" s="156" t="str">
        <f>IF(B120&lt;①工事概要!$E$11,"",IF(B120&gt;①工事概要!$E$12,"",IF(LEN(CE120)=0,"○","")))</f>
        <v>○</v>
      </c>
      <c r="Q120" s="162">
        <f t="shared" si="112"/>
        <v>0</v>
      </c>
      <c r="R120" s="93">
        <f t="shared" si="96"/>
        <v>106</v>
      </c>
      <c r="S120" s="156" t="str">
        <f t="shared" si="97"/>
        <v/>
      </c>
      <c r="T120" s="162">
        <f t="shared" si="98"/>
        <v>0</v>
      </c>
      <c r="U120" s="100">
        <f t="shared" si="113"/>
        <v>30</v>
      </c>
      <c r="V120" s="93">
        <f t="shared" si="99"/>
        <v>0</v>
      </c>
      <c r="W120" s="169">
        <f t="shared" si="114"/>
        <v>0</v>
      </c>
      <c r="X120" s="80" t="str">
        <f t="shared" si="115"/>
        <v/>
      </c>
      <c r="Y120" s="80" t="str">
        <f t="shared" si="116"/>
        <v/>
      </c>
      <c r="Z120" s="80">
        <f t="shared" si="100"/>
        <v>43661</v>
      </c>
      <c r="AA120" s="80" t="str">
        <f t="shared" si="101"/>
        <v/>
      </c>
      <c r="AB120" s="80" t="str">
        <f t="shared" si="102"/>
        <v>OK（振替済み）</v>
      </c>
      <c r="AC120" s="154">
        <f t="shared" si="103"/>
        <v>0</v>
      </c>
      <c r="AD120" s="154" t="str">
        <f t="shared" si="117"/>
        <v/>
      </c>
      <c r="AE120" s="106">
        <f t="shared" si="118"/>
        <v>16</v>
      </c>
      <c r="AF120" s="106">
        <f t="shared" si="104"/>
        <v>0</v>
      </c>
      <c r="AG120" s="216">
        <f>IFERROR(IF(AE120=1,①工事概要!$E$11,IF(AE120=2,①工事概要!$E$11,IF(WEEKDAY(Z120)=2,Z113,AG119))),"")</f>
        <v>43654</v>
      </c>
      <c r="AH120" s="221">
        <f t="shared" ref="AH120:BA120" si="160">IFERROR(IF(AG120+1&gt;$BB120,"",AG120+1),"")</f>
        <v>43655</v>
      </c>
      <c r="AI120" s="221">
        <f t="shared" si="160"/>
        <v>43656</v>
      </c>
      <c r="AJ120" s="221">
        <f t="shared" si="160"/>
        <v>43657</v>
      </c>
      <c r="AK120" s="221">
        <f t="shared" si="160"/>
        <v>43658</v>
      </c>
      <c r="AL120" s="221">
        <f t="shared" si="160"/>
        <v>43659</v>
      </c>
      <c r="AM120" s="221">
        <f t="shared" si="160"/>
        <v>43660</v>
      </c>
      <c r="AN120" s="221">
        <f t="shared" si="160"/>
        <v>43661</v>
      </c>
      <c r="AO120" s="221">
        <f t="shared" si="160"/>
        <v>43662</v>
      </c>
      <c r="AP120" s="221">
        <f t="shared" si="160"/>
        <v>43663</v>
      </c>
      <c r="AQ120" s="221">
        <f t="shared" si="160"/>
        <v>43664</v>
      </c>
      <c r="AR120" s="221">
        <f t="shared" si="160"/>
        <v>43665</v>
      </c>
      <c r="AS120" s="221">
        <f t="shared" si="160"/>
        <v>43666</v>
      </c>
      <c r="AT120" s="221">
        <f t="shared" si="160"/>
        <v>43667</v>
      </c>
      <c r="AU120" s="221">
        <f t="shared" si="160"/>
        <v>43668</v>
      </c>
      <c r="AV120" s="221">
        <f t="shared" si="160"/>
        <v>43669</v>
      </c>
      <c r="AW120" s="221">
        <f t="shared" si="160"/>
        <v>43670</v>
      </c>
      <c r="AX120" s="221">
        <f t="shared" si="160"/>
        <v>43671</v>
      </c>
      <c r="AY120" s="221">
        <f t="shared" si="160"/>
        <v>43672</v>
      </c>
      <c r="AZ120" s="221">
        <f t="shared" si="160"/>
        <v>43673</v>
      </c>
      <c r="BA120" s="221">
        <f t="shared" si="160"/>
        <v>43674</v>
      </c>
      <c r="BB120" s="217">
        <f>IFERROR(IF(IF(Z120=①工事概要!$E$12,①工事概要!$E$12,IF(WEEKDAY(Z120)=1,Z127,BB121))&gt;①工事概要!$E$12,①工事概要!$E$12,IF(Z120=①工事概要!$E$12,①工事概要!$E$12,IF(WEEKDAY(Z120)=1,Z127,BB121))),"")</f>
        <v>43674</v>
      </c>
      <c r="BE120" s="53"/>
      <c r="BF120" s="53"/>
      <c r="BG120" s="53" t="str">
        <f>IFERROR(VLOOKUP(B120,①工事概要!$C$11:$D$12,2,FALSE),"")</f>
        <v/>
      </c>
      <c r="BH120" s="53" t="str">
        <f>IFERROR(VLOOKUP(B120,①工事概要!$C$16:$D$21,2,FALSE),"")</f>
        <v/>
      </c>
      <c r="BI120" s="53" t="str">
        <f>IFERROR(VLOOKUP(B120,①工事概要!$C$22:$D$24,2,FALSE),"")</f>
        <v/>
      </c>
      <c r="BJ120" s="53" t="str">
        <f>IF(B120&gt;①工事概要!$C$26,"",IF(B120&gt;=①工事概要!$C$25,$BJ$13,""))</f>
        <v/>
      </c>
      <c r="BK120" s="53" t="str">
        <f>IF(B120&gt;①工事概要!$C$28,"",IF(B120&gt;=①工事概要!$C$27,$BK$13,""))</f>
        <v/>
      </c>
      <c r="BL120" s="53" t="str">
        <f>IF(B120&gt;①工事概要!$C$30,"",IF(B120&gt;=①工事概要!$C$29,$BL$13,""))</f>
        <v/>
      </c>
      <c r="BM120" s="53" t="str">
        <f>IF(B120&gt;①工事概要!$C$32,"",IF(B120&gt;=①工事概要!$C$31,$BM$13,""))</f>
        <v/>
      </c>
      <c r="BN120" s="53" t="str">
        <f>IF(B120&gt;①工事概要!$C$34,"",IF(B120&gt;=①工事概要!$C$33,$BN$13,""))</f>
        <v/>
      </c>
      <c r="BO120" s="53" t="str">
        <f>IF(B120&gt;①工事概要!$C$36,"",IF(B120&gt;=①工事概要!$C$35,$BO$13,""))</f>
        <v/>
      </c>
      <c r="BP120" s="53" t="str">
        <f>IF(B120&gt;①工事概要!$C$38,"",IF(B120&gt;=①工事概要!$C$37,$BP$13,""))</f>
        <v/>
      </c>
      <c r="BQ120" s="53" t="str">
        <f>IF(B120&gt;①工事概要!$C$40,"",IF(B120&gt;=①工事概要!$C$39,$BQ$13,""))</f>
        <v/>
      </c>
      <c r="BR120" s="53" t="str">
        <f>IF(B120&gt;①工事概要!$C$42,"",IF(B120&gt;=①工事概要!$C$41,$BR$13,""))</f>
        <v/>
      </c>
      <c r="BS120" s="53" t="str">
        <f>IF(B120&gt;①工事概要!$C$44,"",IF(B120&gt;=①工事概要!$C$43,$BS$13,""))</f>
        <v/>
      </c>
      <c r="BT120" s="53" t="str">
        <f>IF(B120&gt;①工事概要!$C$46,"",IF(B120&gt;=①工事概要!$C$45,$BT$13,""))</f>
        <v/>
      </c>
      <c r="BU120" s="53" t="str">
        <f>IF(B120&gt;①工事概要!$C$48,"",IF(B120&gt;=①工事概要!$C$47,$BU$13,""))</f>
        <v/>
      </c>
      <c r="BV120" s="53" t="str">
        <f>IF(B120&gt;①工事概要!$C$50,"",IF(B120&gt;=①工事概要!$C$49,$BV$13,""))</f>
        <v/>
      </c>
      <c r="BW120" s="53" t="str">
        <f>IF(B120&gt;①工事概要!$C$52,"",IF(B120&gt;=①工事概要!$C$51,$BW$13,""))</f>
        <v/>
      </c>
      <c r="BX120" s="53" t="str">
        <f>IF(B120&gt;①工事概要!$C$54,"",IF(B120&gt;=①工事概要!$C$53,$BX$13,""))</f>
        <v/>
      </c>
      <c r="BY120" s="53" t="str">
        <f>IF(B120&gt;①工事概要!$C$56,"",IF(B120&gt;=①工事概要!$C$55,$BY$13,""))</f>
        <v/>
      </c>
      <c r="BZ120" s="53" t="str">
        <f>IF(B120&gt;①工事概要!$C$58,"",IF(B120&gt;=①工事概要!$C$57,$BZ$13,""))</f>
        <v/>
      </c>
      <c r="CA120" s="53" t="str">
        <f>IF(B120&gt;①工事概要!$C$60,"",IF(B120&gt;=①工事概要!$C$59,$CA$13,""))</f>
        <v/>
      </c>
      <c r="CB120" s="53" t="str">
        <f>IF(B120&gt;①工事概要!$C$62,"",IF(B120&gt;=①工事概要!$C$61,$CB$13,""))</f>
        <v/>
      </c>
      <c r="CC120" s="53" t="str">
        <f>IF(B120&gt;①工事概要!$C$64,"",IF(B120&gt;=①工事概要!$C$63,$CC$13,""))</f>
        <v/>
      </c>
      <c r="CD120" s="53" t="str">
        <f>IF(B120&gt;①工事概要!$C$66,"",IF(B120&gt;=①工事概要!$C$65,$CD$13,""))</f>
        <v/>
      </c>
      <c r="CE120" s="50" t="str">
        <f t="shared" si="120"/>
        <v/>
      </c>
      <c r="CF120" s="50" t="str">
        <f t="shared" si="106"/>
        <v xml:space="preserve"> </v>
      </c>
    </row>
    <row r="121" spans="1:84" ht="39" customHeight="1" thickTop="1" thickBot="1" x14ac:dyDescent="0.2">
      <c r="A121" s="81" t="str">
        <f t="shared" si="92"/>
        <v>対象期間</v>
      </c>
      <c r="B121" s="180">
        <f>IFERROR(IF(B120=①工事概要!$E$12+IF(WEEKDAY(①工事概要!$E$12)=1,①工事概要!$E$12,(8-WEEKDAY(①工事概要!$E$12))),"-",IF(B120="-","-",B120+1)),"-")</f>
        <v>43662</v>
      </c>
      <c r="C121" s="89">
        <f t="shared" si="107"/>
        <v>3</v>
      </c>
      <c r="D121" s="199" t="str">
        <f t="shared" si="108"/>
        <v>〇</v>
      </c>
      <c r="E121" s="200" t="str">
        <f t="shared" si="109"/>
        <v xml:space="preserve"> </v>
      </c>
      <c r="F121" s="201" t="s">
        <v>60</v>
      </c>
      <c r="G121" s="202"/>
      <c r="H121" s="203"/>
      <c r="I121" s="204"/>
      <c r="J121" s="187" t="str">
        <f t="shared" si="110"/>
        <v/>
      </c>
      <c r="K121" s="190">
        <f t="shared" si="93"/>
        <v>107</v>
      </c>
      <c r="L121" s="190" t="str">
        <f t="shared" si="94"/>
        <v/>
      </c>
      <c r="M121" s="188" t="str">
        <f t="shared" si="111"/>
        <v/>
      </c>
      <c r="N121" s="87" t="str">
        <f t="shared" si="95"/>
        <v>↓</v>
      </c>
      <c r="O121" s="108"/>
      <c r="P121" s="156" t="str">
        <f>IF(B121&lt;①工事概要!$E$11,"",IF(B121&gt;①工事概要!$E$12,"",IF(LEN(CE121)=0,"○","")))</f>
        <v>○</v>
      </c>
      <c r="Q121" s="162">
        <f t="shared" si="112"/>
        <v>0</v>
      </c>
      <c r="R121" s="93">
        <f t="shared" si="96"/>
        <v>107</v>
      </c>
      <c r="S121" s="156" t="str">
        <f t="shared" si="97"/>
        <v/>
      </c>
      <c r="T121" s="162">
        <f t="shared" si="98"/>
        <v>0</v>
      </c>
      <c r="U121" s="100">
        <f t="shared" si="113"/>
        <v>30</v>
      </c>
      <c r="V121" s="93">
        <f t="shared" si="99"/>
        <v>0</v>
      </c>
      <c r="W121" s="169">
        <f t="shared" si="114"/>
        <v>0</v>
      </c>
      <c r="X121" s="80" t="str">
        <f t="shared" si="115"/>
        <v/>
      </c>
      <c r="Y121" s="80" t="str">
        <f t="shared" si="116"/>
        <v/>
      </c>
      <c r="Z121" s="80">
        <f t="shared" si="100"/>
        <v>43662</v>
      </c>
      <c r="AA121" s="80" t="str">
        <f t="shared" si="101"/>
        <v/>
      </c>
      <c r="AB121" s="80" t="str">
        <f t="shared" si="102"/>
        <v>OK（振替済み）</v>
      </c>
      <c r="AC121" s="154">
        <f t="shared" si="103"/>
        <v>0</v>
      </c>
      <c r="AD121" s="154" t="str">
        <f t="shared" si="117"/>
        <v/>
      </c>
      <c r="AE121" s="106">
        <f t="shared" si="118"/>
        <v>16</v>
      </c>
      <c r="AF121" s="106">
        <f t="shared" si="104"/>
        <v>0</v>
      </c>
      <c r="AG121" s="218">
        <f>IFERROR(IF(AE121=1,①工事概要!$E$11,IF(AE121=2,①工事概要!$E$11,IF(WEEKDAY(Z121)=2,Z114,AG120))),"")</f>
        <v>43654</v>
      </c>
      <c r="AH121" s="222">
        <f t="shared" ref="AH121:BA121" si="161">IFERROR(IF(AG121+1&gt;$BB121,"",AG121+1),"")</f>
        <v>43655</v>
      </c>
      <c r="AI121" s="222">
        <f t="shared" si="161"/>
        <v>43656</v>
      </c>
      <c r="AJ121" s="222">
        <f t="shared" si="161"/>
        <v>43657</v>
      </c>
      <c r="AK121" s="222">
        <f t="shared" si="161"/>
        <v>43658</v>
      </c>
      <c r="AL121" s="222">
        <f t="shared" si="161"/>
        <v>43659</v>
      </c>
      <c r="AM121" s="222">
        <f t="shared" si="161"/>
        <v>43660</v>
      </c>
      <c r="AN121" s="222">
        <f t="shared" si="161"/>
        <v>43661</v>
      </c>
      <c r="AO121" s="222">
        <f t="shared" si="161"/>
        <v>43662</v>
      </c>
      <c r="AP121" s="222">
        <f t="shared" si="161"/>
        <v>43663</v>
      </c>
      <c r="AQ121" s="222">
        <f t="shared" si="161"/>
        <v>43664</v>
      </c>
      <c r="AR121" s="222">
        <f t="shared" si="161"/>
        <v>43665</v>
      </c>
      <c r="AS121" s="222">
        <f t="shared" si="161"/>
        <v>43666</v>
      </c>
      <c r="AT121" s="222">
        <f t="shared" si="161"/>
        <v>43667</v>
      </c>
      <c r="AU121" s="222">
        <f t="shared" si="161"/>
        <v>43668</v>
      </c>
      <c r="AV121" s="222">
        <f t="shared" si="161"/>
        <v>43669</v>
      </c>
      <c r="AW121" s="222">
        <f t="shared" si="161"/>
        <v>43670</v>
      </c>
      <c r="AX121" s="222">
        <f t="shared" si="161"/>
        <v>43671</v>
      </c>
      <c r="AY121" s="222">
        <f t="shared" si="161"/>
        <v>43672</v>
      </c>
      <c r="AZ121" s="222">
        <f t="shared" si="161"/>
        <v>43673</v>
      </c>
      <c r="BA121" s="222">
        <f t="shared" si="161"/>
        <v>43674</v>
      </c>
      <c r="BB121" s="219">
        <f>IFERROR(IF(IF(Z121=①工事概要!$E$12,①工事概要!$E$12,IF(WEEKDAY(Z121)=1,Z128,BB122))&gt;①工事概要!$E$12,①工事概要!$E$12,IF(Z121=①工事概要!$E$12,①工事概要!$E$12,IF(WEEKDAY(Z121)=1,Z128,BB122))),"")</f>
        <v>43674</v>
      </c>
      <c r="BE121" s="53"/>
      <c r="BF121" s="53"/>
      <c r="BG121" s="53" t="str">
        <f>IFERROR(VLOOKUP(B121,①工事概要!$C$11:$D$12,2,FALSE),"")</f>
        <v/>
      </c>
      <c r="BH121" s="53" t="str">
        <f>IFERROR(VLOOKUP(B121,①工事概要!$C$16:$D$21,2,FALSE),"")</f>
        <v/>
      </c>
      <c r="BI121" s="53" t="str">
        <f>IFERROR(VLOOKUP(B121,①工事概要!$C$22:$D$24,2,FALSE),"")</f>
        <v/>
      </c>
      <c r="BJ121" s="53" t="str">
        <f>IF(B121&gt;①工事概要!$C$26,"",IF(B121&gt;=①工事概要!$C$25,$BJ$13,""))</f>
        <v/>
      </c>
      <c r="BK121" s="53" t="str">
        <f>IF(B121&gt;①工事概要!$C$28,"",IF(B121&gt;=①工事概要!$C$27,$BK$13,""))</f>
        <v/>
      </c>
      <c r="BL121" s="53" t="str">
        <f>IF(B121&gt;①工事概要!$C$30,"",IF(B121&gt;=①工事概要!$C$29,$BL$13,""))</f>
        <v/>
      </c>
      <c r="BM121" s="53" t="str">
        <f>IF(B121&gt;①工事概要!$C$32,"",IF(B121&gt;=①工事概要!$C$31,$BM$13,""))</f>
        <v/>
      </c>
      <c r="BN121" s="53" t="str">
        <f>IF(B121&gt;①工事概要!$C$34,"",IF(B121&gt;=①工事概要!$C$33,$BN$13,""))</f>
        <v/>
      </c>
      <c r="BO121" s="53" t="str">
        <f>IF(B121&gt;①工事概要!$C$36,"",IF(B121&gt;=①工事概要!$C$35,$BO$13,""))</f>
        <v/>
      </c>
      <c r="BP121" s="53" t="str">
        <f>IF(B121&gt;①工事概要!$C$38,"",IF(B121&gt;=①工事概要!$C$37,$BP$13,""))</f>
        <v/>
      </c>
      <c r="BQ121" s="53" t="str">
        <f>IF(B121&gt;①工事概要!$C$40,"",IF(B121&gt;=①工事概要!$C$39,$BQ$13,""))</f>
        <v/>
      </c>
      <c r="BR121" s="53" t="str">
        <f>IF(B121&gt;①工事概要!$C$42,"",IF(B121&gt;=①工事概要!$C$41,$BR$13,""))</f>
        <v/>
      </c>
      <c r="BS121" s="53" t="str">
        <f>IF(B121&gt;①工事概要!$C$44,"",IF(B121&gt;=①工事概要!$C$43,$BS$13,""))</f>
        <v/>
      </c>
      <c r="BT121" s="53" t="str">
        <f>IF(B121&gt;①工事概要!$C$46,"",IF(B121&gt;=①工事概要!$C$45,$BT$13,""))</f>
        <v/>
      </c>
      <c r="BU121" s="53" t="str">
        <f>IF(B121&gt;①工事概要!$C$48,"",IF(B121&gt;=①工事概要!$C$47,$BU$13,""))</f>
        <v/>
      </c>
      <c r="BV121" s="53" t="str">
        <f>IF(B121&gt;①工事概要!$C$50,"",IF(B121&gt;=①工事概要!$C$49,$BV$13,""))</f>
        <v/>
      </c>
      <c r="BW121" s="53" t="str">
        <f>IF(B121&gt;①工事概要!$C$52,"",IF(B121&gt;=①工事概要!$C$51,$BW$13,""))</f>
        <v/>
      </c>
      <c r="BX121" s="53" t="str">
        <f>IF(B121&gt;①工事概要!$C$54,"",IF(B121&gt;=①工事概要!$C$53,$BX$13,""))</f>
        <v/>
      </c>
      <c r="BY121" s="53" t="str">
        <f>IF(B121&gt;①工事概要!$C$56,"",IF(B121&gt;=①工事概要!$C$55,$BY$13,""))</f>
        <v/>
      </c>
      <c r="BZ121" s="53" t="str">
        <f>IF(B121&gt;①工事概要!$C$58,"",IF(B121&gt;=①工事概要!$C$57,$BZ$13,""))</f>
        <v/>
      </c>
      <c r="CA121" s="53" t="str">
        <f>IF(B121&gt;①工事概要!$C$60,"",IF(B121&gt;=①工事概要!$C$59,$CA$13,""))</f>
        <v/>
      </c>
      <c r="CB121" s="53" t="str">
        <f>IF(B121&gt;①工事概要!$C$62,"",IF(B121&gt;=①工事概要!$C$61,$CB$13,""))</f>
        <v/>
      </c>
      <c r="CC121" s="53" t="str">
        <f>IF(B121&gt;①工事概要!$C$64,"",IF(B121&gt;=①工事概要!$C$63,$CC$13,""))</f>
        <v/>
      </c>
      <c r="CD121" s="53" t="str">
        <f>IF(B121&gt;①工事概要!$C$66,"",IF(B121&gt;=①工事概要!$C$65,$CD$13,""))</f>
        <v/>
      </c>
      <c r="CE121" s="50" t="str">
        <f t="shared" si="120"/>
        <v/>
      </c>
      <c r="CF121" s="50" t="str">
        <f t="shared" si="106"/>
        <v xml:space="preserve"> </v>
      </c>
    </row>
    <row r="122" spans="1:84" ht="39" customHeight="1" thickTop="1" thickBot="1" x14ac:dyDescent="0.2">
      <c r="A122" s="81" t="str">
        <f t="shared" si="92"/>
        <v>対象期間</v>
      </c>
      <c r="B122" s="180">
        <f>IFERROR(IF(B121=①工事概要!$E$12+IF(WEEKDAY(①工事概要!$E$12)=1,①工事概要!$E$12,(8-WEEKDAY(①工事概要!$E$12))),"-",IF(B121="-","-",B121+1)),"-")</f>
        <v>43663</v>
      </c>
      <c r="C122" s="89">
        <f t="shared" si="107"/>
        <v>4</v>
      </c>
      <c r="D122" s="199" t="str">
        <f t="shared" si="108"/>
        <v>〇</v>
      </c>
      <c r="E122" s="200" t="str">
        <f t="shared" si="109"/>
        <v xml:space="preserve"> </v>
      </c>
      <c r="F122" s="201" t="s">
        <v>60</v>
      </c>
      <c r="G122" s="202"/>
      <c r="H122" s="203"/>
      <c r="I122" s="204"/>
      <c r="J122" s="187" t="str">
        <f t="shared" si="110"/>
        <v/>
      </c>
      <c r="K122" s="190">
        <f t="shared" si="93"/>
        <v>108</v>
      </c>
      <c r="L122" s="190" t="str">
        <f t="shared" si="94"/>
        <v/>
      </c>
      <c r="M122" s="188" t="str">
        <f t="shared" si="111"/>
        <v/>
      </c>
      <c r="N122" s="87" t="str">
        <f t="shared" si="95"/>
        <v>↓</v>
      </c>
      <c r="O122" s="108"/>
      <c r="P122" s="156" t="str">
        <f>IF(B122&lt;①工事概要!$E$11,"",IF(B122&gt;①工事概要!$E$12,"",IF(LEN(CE122)=0,"○","")))</f>
        <v>○</v>
      </c>
      <c r="Q122" s="162">
        <f t="shared" si="112"/>
        <v>0</v>
      </c>
      <c r="R122" s="93">
        <f t="shared" si="96"/>
        <v>108</v>
      </c>
      <c r="S122" s="156" t="str">
        <f t="shared" si="97"/>
        <v/>
      </c>
      <c r="T122" s="162">
        <f t="shared" si="98"/>
        <v>0</v>
      </c>
      <c r="U122" s="100">
        <f t="shared" si="113"/>
        <v>30</v>
      </c>
      <c r="V122" s="93">
        <f t="shared" si="99"/>
        <v>0</v>
      </c>
      <c r="W122" s="169">
        <f t="shared" si="114"/>
        <v>0</v>
      </c>
      <c r="X122" s="80" t="str">
        <f t="shared" si="115"/>
        <v/>
      </c>
      <c r="Y122" s="80" t="str">
        <f t="shared" si="116"/>
        <v/>
      </c>
      <c r="Z122" s="80">
        <f t="shared" si="100"/>
        <v>43663</v>
      </c>
      <c r="AA122" s="80" t="str">
        <f t="shared" si="101"/>
        <v/>
      </c>
      <c r="AB122" s="80" t="str">
        <f t="shared" si="102"/>
        <v>OK（振替済み）</v>
      </c>
      <c r="AC122" s="154">
        <f t="shared" si="103"/>
        <v>0</v>
      </c>
      <c r="AD122" s="154" t="str">
        <f t="shared" si="117"/>
        <v/>
      </c>
      <c r="AE122" s="106">
        <f t="shared" si="118"/>
        <v>16</v>
      </c>
      <c r="AF122" s="106">
        <f t="shared" si="104"/>
        <v>0</v>
      </c>
      <c r="AG122" s="218">
        <f>IFERROR(IF(AE122=1,①工事概要!$E$11,IF(AE122=2,①工事概要!$E$11,IF(WEEKDAY(Z122)=2,Z115,AG121))),"")</f>
        <v>43654</v>
      </c>
      <c r="AH122" s="222">
        <f t="shared" ref="AH122:BA122" si="162">IFERROR(IF(AG122+1&gt;$BB122,"",AG122+1),"")</f>
        <v>43655</v>
      </c>
      <c r="AI122" s="222">
        <f t="shared" si="162"/>
        <v>43656</v>
      </c>
      <c r="AJ122" s="222">
        <f t="shared" si="162"/>
        <v>43657</v>
      </c>
      <c r="AK122" s="222">
        <f t="shared" si="162"/>
        <v>43658</v>
      </c>
      <c r="AL122" s="222">
        <f t="shared" si="162"/>
        <v>43659</v>
      </c>
      <c r="AM122" s="222">
        <f t="shared" si="162"/>
        <v>43660</v>
      </c>
      <c r="AN122" s="222">
        <f t="shared" si="162"/>
        <v>43661</v>
      </c>
      <c r="AO122" s="222">
        <f t="shared" si="162"/>
        <v>43662</v>
      </c>
      <c r="AP122" s="222">
        <f t="shared" si="162"/>
        <v>43663</v>
      </c>
      <c r="AQ122" s="222">
        <f t="shared" si="162"/>
        <v>43664</v>
      </c>
      <c r="AR122" s="222">
        <f t="shared" si="162"/>
        <v>43665</v>
      </c>
      <c r="AS122" s="222">
        <f t="shared" si="162"/>
        <v>43666</v>
      </c>
      <c r="AT122" s="222">
        <f t="shared" si="162"/>
        <v>43667</v>
      </c>
      <c r="AU122" s="222">
        <f t="shared" si="162"/>
        <v>43668</v>
      </c>
      <c r="AV122" s="222">
        <f t="shared" si="162"/>
        <v>43669</v>
      </c>
      <c r="AW122" s="222">
        <f t="shared" si="162"/>
        <v>43670</v>
      </c>
      <c r="AX122" s="222">
        <f t="shared" si="162"/>
        <v>43671</v>
      </c>
      <c r="AY122" s="222">
        <f t="shared" si="162"/>
        <v>43672</v>
      </c>
      <c r="AZ122" s="222">
        <f t="shared" si="162"/>
        <v>43673</v>
      </c>
      <c r="BA122" s="222">
        <f t="shared" si="162"/>
        <v>43674</v>
      </c>
      <c r="BB122" s="219">
        <f>IFERROR(IF(IF(Z122=①工事概要!$E$12,①工事概要!$E$12,IF(WEEKDAY(Z122)=1,Z129,BB123))&gt;①工事概要!$E$12,①工事概要!$E$12,IF(Z122=①工事概要!$E$12,①工事概要!$E$12,IF(WEEKDAY(Z122)=1,Z129,BB123))),"")</f>
        <v>43674</v>
      </c>
      <c r="BE122" s="53"/>
      <c r="BF122" s="53"/>
      <c r="BG122" s="53" t="str">
        <f>IFERROR(VLOOKUP(B122,①工事概要!$C$11:$D$12,2,FALSE),"")</f>
        <v/>
      </c>
      <c r="BH122" s="53" t="str">
        <f>IFERROR(VLOOKUP(B122,①工事概要!$C$16:$D$21,2,FALSE),"")</f>
        <v/>
      </c>
      <c r="BI122" s="53" t="str">
        <f>IFERROR(VLOOKUP(B122,①工事概要!$C$22:$D$24,2,FALSE),"")</f>
        <v/>
      </c>
      <c r="BJ122" s="53" t="str">
        <f>IF(B122&gt;①工事概要!$C$26,"",IF(B122&gt;=①工事概要!$C$25,$BJ$13,""))</f>
        <v/>
      </c>
      <c r="BK122" s="53" t="str">
        <f>IF(B122&gt;①工事概要!$C$28,"",IF(B122&gt;=①工事概要!$C$27,$BK$13,""))</f>
        <v/>
      </c>
      <c r="BL122" s="53" t="str">
        <f>IF(B122&gt;①工事概要!$C$30,"",IF(B122&gt;=①工事概要!$C$29,$BL$13,""))</f>
        <v/>
      </c>
      <c r="BM122" s="53" t="str">
        <f>IF(B122&gt;①工事概要!$C$32,"",IF(B122&gt;=①工事概要!$C$31,$BM$13,""))</f>
        <v/>
      </c>
      <c r="BN122" s="53" t="str">
        <f>IF(B122&gt;①工事概要!$C$34,"",IF(B122&gt;=①工事概要!$C$33,$BN$13,""))</f>
        <v/>
      </c>
      <c r="BO122" s="53" t="str">
        <f>IF(B122&gt;①工事概要!$C$36,"",IF(B122&gt;=①工事概要!$C$35,$BO$13,""))</f>
        <v/>
      </c>
      <c r="BP122" s="53" t="str">
        <f>IF(B122&gt;①工事概要!$C$38,"",IF(B122&gt;=①工事概要!$C$37,$BP$13,""))</f>
        <v/>
      </c>
      <c r="BQ122" s="53" t="str">
        <f>IF(B122&gt;①工事概要!$C$40,"",IF(B122&gt;=①工事概要!$C$39,$BQ$13,""))</f>
        <v/>
      </c>
      <c r="BR122" s="53" t="str">
        <f>IF(B122&gt;①工事概要!$C$42,"",IF(B122&gt;=①工事概要!$C$41,$BR$13,""))</f>
        <v/>
      </c>
      <c r="BS122" s="53" t="str">
        <f>IF(B122&gt;①工事概要!$C$44,"",IF(B122&gt;=①工事概要!$C$43,$BS$13,""))</f>
        <v/>
      </c>
      <c r="BT122" s="53" t="str">
        <f>IF(B122&gt;①工事概要!$C$46,"",IF(B122&gt;=①工事概要!$C$45,$BT$13,""))</f>
        <v/>
      </c>
      <c r="BU122" s="53" t="str">
        <f>IF(B122&gt;①工事概要!$C$48,"",IF(B122&gt;=①工事概要!$C$47,$BU$13,""))</f>
        <v/>
      </c>
      <c r="BV122" s="53" t="str">
        <f>IF(B122&gt;①工事概要!$C$50,"",IF(B122&gt;=①工事概要!$C$49,$BV$13,""))</f>
        <v/>
      </c>
      <c r="BW122" s="53" t="str">
        <f>IF(B122&gt;①工事概要!$C$52,"",IF(B122&gt;=①工事概要!$C$51,$BW$13,""))</f>
        <v/>
      </c>
      <c r="BX122" s="53" t="str">
        <f>IF(B122&gt;①工事概要!$C$54,"",IF(B122&gt;=①工事概要!$C$53,$BX$13,""))</f>
        <v/>
      </c>
      <c r="BY122" s="53" t="str">
        <f>IF(B122&gt;①工事概要!$C$56,"",IF(B122&gt;=①工事概要!$C$55,$BY$13,""))</f>
        <v/>
      </c>
      <c r="BZ122" s="53" t="str">
        <f>IF(B122&gt;①工事概要!$C$58,"",IF(B122&gt;=①工事概要!$C$57,$BZ$13,""))</f>
        <v/>
      </c>
      <c r="CA122" s="53" t="str">
        <f>IF(B122&gt;①工事概要!$C$60,"",IF(B122&gt;=①工事概要!$C$59,$CA$13,""))</f>
        <v/>
      </c>
      <c r="CB122" s="53" t="str">
        <f>IF(B122&gt;①工事概要!$C$62,"",IF(B122&gt;=①工事概要!$C$61,$CB$13,""))</f>
        <v/>
      </c>
      <c r="CC122" s="53" t="str">
        <f>IF(B122&gt;①工事概要!$C$64,"",IF(B122&gt;=①工事概要!$C$63,$CC$13,""))</f>
        <v/>
      </c>
      <c r="CD122" s="53" t="str">
        <f>IF(B122&gt;①工事概要!$C$66,"",IF(B122&gt;=①工事概要!$C$65,$CD$13,""))</f>
        <v/>
      </c>
      <c r="CE122" s="50" t="str">
        <f t="shared" si="120"/>
        <v/>
      </c>
      <c r="CF122" s="50" t="str">
        <f t="shared" si="106"/>
        <v xml:space="preserve"> </v>
      </c>
    </row>
    <row r="123" spans="1:84" ht="39" customHeight="1" thickTop="1" thickBot="1" x14ac:dyDescent="0.2">
      <c r="A123" s="81" t="str">
        <f t="shared" si="92"/>
        <v>対象期間</v>
      </c>
      <c r="B123" s="180">
        <f>IFERROR(IF(B122=①工事概要!$E$12+IF(WEEKDAY(①工事概要!$E$12)=1,①工事概要!$E$12,(8-WEEKDAY(①工事概要!$E$12))),"-",IF(B122="-","-",B122+1)),"-")</f>
        <v>43664</v>
      </c>
      <c r="C123" s="89">
        <f t="shared" si="107"/>
        <v>5</v>
      </c>
      <c r="D123" s="199" t="str">
        <f t="shared" si="108"/>
        <v>〇</v>
      </c>
      <c r="E123" s="200" t="str">
        <f t="shared" si="109"/>
        <v xml:space="preserve"> </v>
      </c>
      <c r="F123" s="201" t="s">
        <v>60</v>
      </c>
      <c r="G123" s="202"/>
      <c r="H123" s="203"/>
      <c r="I123" s="204"/>
      <c r="J123" s="187" t="str">
        <f t="shared" si="110"/>
        <v/>
      </c>
      <c r="K123" s="190">
        <f t="shared" si="93"/>
        <v>109</v>
      </c>
      <c r="L123" s="190" t="str">
        <f t="shared" si="94"/>
        <v/>
      </c>
      <c r="M123" s="188" t="str">
        <f t="shared" si="111"/>
        <v/>
      </c>
      <c r="N123" s="87" t="str">
        <f t="shared" si="95"/>
        <v>↓</v>
      </c>
      <c r="O123" s="108"/>
      <c r="P123" s="156" t="str">
        <f>IF(B123&lt;①工事概要!$E$11,"",IF(B123&gt;①工事概要!$E$12,"",IF(LEN(CE123)=0,"○","")))</f>
        <v>○</v>
      </c>
      <c r="Q123" s="162">
        <f t="shared" si="112"/>
        <v>0</v>
      </c>
      <c r="R123" s="93">
        <f t="shared" si="96"/>
        <v>109</v>
      </c>
      <c r="S123" s="156" t="str">
        <f t="shared" si="97"/>
        <v/>
      </c>
      <c r="T123" s="162">
        <f t="shared" si="98"/>
        <v>0</v>
      </c>
      <c r="U123" s="100">
        <f t="shared" si="113"/>
        <v>30</v>
      </c>
      <c r="V123" s="93">
        <f t="shared" si="99"/>
        <v>0</v>
      </c>
      <c r="W123" s="169">
        <f t="shared" si="114"/>
        <v>0</v>
      </c>
      <c r="X123" s="80" t="str">
        <f t="shared" si="115"/>
        <v/>
      </c>
      <c r="Y123" s="80" t="str">
        <f t="shared" si="116"/>
        <v/>
      </c>
      <c r="Z123" s="80">
        <f t="shared" si="100"/>
        <v>43664</v>
      </c>
      <c r="AA123" s="80" t="str">
        <f t="shared" si="101"/>
        <v/>
      </c>
      <c r="AB123" s="80" t="str">
        <f t="shared" si="102"/>
        <v>OK（振替済み）</v>
      </c>
      <c r="AC123" s="154">
        <f t="shared" si="103"/>
        <v>0</v>
      </c>
      <c r="AD123" s="154" t="str">
        <f t="shared" si="117"/>
        <v/>
      </c>
      <c r="AE123" s="106">
        <f t="shared" si="118"/>
        <v>16</v>
      </c>
      <c r="AF123" s="106">
        <f t="shared" si="104"/>
        <v>0</v>
      </c>
      <c r="AG123" s="218">
        <f>IFERROR(IF(AE123=1,①工事概要!$E$11,IF(AE123=2,①工事概要!$E$11,IF(WEEKDAY(Z123)=2,Z116,AG122))),"")</f>
        <v>43654</v>
      </c>
      <c r="AH123" s="222">
        <f t="shared" ref="AH123:BA123" si="163">IFERROR(IF(AG123+1&gt;$BB123,"",AG123+1),"")</f>
        <v>43655</v>
      </c>
      <c r="AI123" s="222">
        <f t="shared" si="163"/>
        <v>43656</v>
      </c>
      <c r="AJ123" s="222">
        <f t="shared" si="163"/>
        <v>43657</v>
      </c>
      <c r="AK123" s="222">
        <f t="shared" si="163"/>
        <v>43658</v>
      </c>
      <c r="AL123" s="222">
        <f t="shared" si="163"/>
        <v>43659</v>
      </c>
      <c r="AM123" s="222">
        <f t="shared" si="163"/>
        <v>43660</v>
      </c>
      <c r="AN123" s="222">
        <f t="shared" si="163"/>
        <v>43661</v>
      </c>
      <c r="AO123" s="222">
        <f t="shared" si="163"/>
        <v>43662</v>
      </c>
      <c r="AP123" s="222">
        <f t="shared" si="163"/>
        <v>43663</v>
      </c>
      <c r="AQ123" s="222">
        <f t="shared" si="163"/>
        <v>43664</v>
      </c>
      <c r="AR123" s="222">
        <f t="shared" si="163"/>
        <v>43665</v>
      </c>
      <c r="AS123" s="222">
        <f t="shared" si="163"/>
        <v>43666</v>
      </c>
      <c r="AT123" s="222">
        <f t="shared" si="163"/>
        <v>43667</v>
      </c>
      <c r="AU123" s="222">
        <f t="shared" si="163"/>
        <v>43668</v>
      </c>
      <c r="AV123" s="222">
        <f t="shared" si="163"/>
        <v>43669</v>
      </c>
      <c r="AW123" s="222">
        <f t="shared" si="163"/>
        <v>43670</v>
      </c>
      <c r="AX123" s="222">
        <f t="shared" si="163"/>
        <v>43671</v>
      </c>
      <c r="AY123" s="222">
        <f t="shared" si="163"/>
        <v>43672</v>
      </c>
      <c r="AZ123" s="222">
        <f t="shared" si="163"/>
        <v>43673</v>
      </c>
      <c r="BA123" s="222">
        <f t="shared" si="163"/>
        <v>43674</v>
      </c>
      <c r="BB123" s="219">
        <f>IFERROR(IF(IF(Z123=①工事概要!$E$12,①工事概要!$E$12,IF(WEEKDAY(Z123)=1,Z130,BB124))&gt;①工事概要!$E$12,①工事概要!$E$12,IF(Z123=①工事概要!$E$12,①工事概要!$E$12,IF(WEEKDAY(Z123)=1,Z130,BB124))),"")</f>
        <v>43674</v>
      </c>
      <c r="BE123" s="53"/>
      <c r="BF123" s="53"/>
      <c r="BG123" s="53" t="str">
        <f>IFERROR(VLOOKUP(B123,①工事概要!$C$11:$D$12,2,FALSE),"")</f>
        <v/>
      </c>
      <c r="BH123" s="53" t="str">
        <f>IFERROR(VLOOKUP(B123,①工事概要!$C$16:$D$21,2,FALSE),"")</f>
        <v/>
      </c>
      <c r="BI123" s="53" t="str">
        <f>IFERROR(VLOOKUP(B123,①工事概要!$C$22:$D$24,2,FALSE),"")</f>
        <v/>
      </c>
      <c r="BJ123" s="53" t="str">
        <f>IF(B123&gt;①工事概要!$C$26,"",IF(B123&gt;=①工事概要!$C$25,$BJ$13,""))</f>
        <v/>
      </c>
      <c r="BK123" s="53" t="str">
        <f>IF(B123&gt;①工事概要!$C$28,"",IF(B123&gt;=①工事概要!$C$27,$BK$13,""))</f>
        <v/>
      </c>
      <c r="BL123" s="53" t="str">
        <f>IF(B123&gt;①工事概要!$C$30,"",IF(B123&gt;=①工事概要!$C$29,$BL$13,""))</f>
        <v/>
      </c>
      <c r="BM123" s="53" t="str">
        <f>IF(B123&gt;①工事概要!$C$32,"",IF(B123&gt;=①工事概要!$C$31,$BM$13,""))</f>
        <v/>
      </c>
      <c r="BN123" s="53" t="str">
        <f>IF(B123&gt;①工事概要!$C$34,"",IF(B123&gt;=①工事概要!$C$33,$BN$13,""))</f>
        <v/>
      </c>
      <c r="BO123" s="53" t="str">
        <f>IF(B123&gt;①工事概要!$C$36,"",IF(B123&gt;=①工事概要!$C$35,$BO$13,""))</f>
        <v/>
      </c>
      <c r="BP123" s="53" t="str">
        <f>IF(B123&gt;①工事概要!$C$38,"",IF(B123&gt;=①工事概要!$C$37,$BP$13,""))</f>
        <v/>
      </c>
      <c r="BQ123" s="53" t="str">
        <f>IF(B123&gt;①工事概要!$C$40,"",IF(B123&gt;=①工事概要!$C$39,$BQ$13,""))</f>
        <v/>
      </c>
      <c r="BR123" s="53" t="str">
        <f>IF(B123&gt;①工事概要!$C$42,"",IF(B123&gt;=①工事概要!$C$41,$BR$13,""))</f>
        <v/>
      </c>
      <c r="BS123" s="53" t="str">
        <f>IF(B123&gt;①工事概要!$C$44,"",IF(B123&gt;=①工事概要!$C$43,$BS$13,""))</f>
        <v/>
      </c>
      <c r="BT123" s="53" t="str">
        <f>IF(B123&gt;①工事概要!$C$46,"",IF(B123&gt;=①工事概要!$C$45,$BT$13,""))</f>
        <v/>
      </c>
      <c r="BU123" s="53" t="str">
        <f>IF(B123&gt;①工事概要!$C$48,"",IF(B123&gt;=①工事概要!$C$47,$BU$13,""))</f>
        <v/>
      </c>
      <c r="BV123" s="53" t="str">
        <f>IF(B123&gt;①工事概要!$C$50,"",IF(B123&gt;=①工事概要!$C$49,$BV$13,""))</f>
        <v/>
      </c>
      <c r="BW123" s="53" t="str">
        <f>IF(B123&gt;①工事概要!$C$52,"",IF(B123&gt;=①工事概要!$C$51,$BW$13,""))</f>
        <v/>
      </c>
      <c r="BX123" s="53" t="str">
        <f>IF(B123&gt;①工事概要!$C$54,"",IF(B123&gt;=①工事概要!$C$53,$BX$13,""))</f>
        <v/>
      </c>
      <c r="BY123" s="53" t="str">
        <f>IF(B123&gt;①工事概要!$C$56,"",IF(B123&gt;=①工事概要!$C$55,$BY$13,""))</f>
        <v/>
      </c>
      <c r="BZ123" s="53" t="str">
        <f>IF(B123&gt;①工事概要!$C$58,"",IF(B123&gt;=①工事概要!$C$57,$BZ$13,""))</f>
        <v/>
      </c>
      <c r="CA123" s="53" t="str">
        <f>IF(B123&gt;①工事概要!$C$60,"",IF(B123&gt;=①工事概要!$C$59,$CA$13,""))</f>
        <v/>
      </c>
      <c r="CB123" s="53" t="str">
        <f>IF(B123&gt;①工事概要!$C$62,"",IF(B123&gt;=①工事概要!$C$61,$CB$13,""))</f>
        <v/>
      </c>
      <c r="CC123" s="53" t="str">
        <f>IF(B123&gt;①工事概要!$C$64,"",IF(B123&gt;=①工事概要!$C$63,$CC$13,""))</f>
        <v/>
      </c>
      <c r="CD123" s="53" t="str">
        <f>IF(B123&gt;①工事概要!$C$66,"",IF(B123&gt;=①工事概要!$C$65,$CD$13,""))</f>
        <v/>
      </c>
      <c r="CE123" s="50" t="str">
        <f t="shared" si="120"/>
        <v/>
      </c>
      <c r="CF123" s="50" t="str">
        <f t="shared" si="106"/>
        <v xml:space="preserve"> </v>
      </c>
    </row>
    <row r="124" spans="1:84" ht="39" customHeight="1" thickTop="1" thickBot="1" x14ac:dyDescent="0.2">
      <c r="A124" s="81" t="str">
        <f t="shared" si="92"/>
        <v>対象期間</v>
      </c>
      <c r="B124" s="180">
        <f>IFERROR(IF(B123=①工事概要!$E$12+IF(WEEKDAY(①工事概要!$E$12)=1,①工事概要!$E$12,(8-WEEKDAY(①工事概要!$E$12))),"-",IF(B123="-","-",B123+1)),"-")</f>
        <v>43665</v>
      </c>
      <c r="C124" s="89">
        <f t="shared" si="107"/>
        <v>6</v>
      </c>
      <c r="D124" s="199" t="str">
        <f t="shared" si="108"/>
        <v>〇</v>
      </c>
      <c r="E124" s="200" t="str">
        <f t="shared" si="109"/>
        <v xml:space="preserve"> </v>
      </c>
      <c r="F124" s="201" t="s">
        <v>60</v>
      </c>
      <c r="G124" s="202"/>
      <c r="H124" s="203"/>
      <c r="I124" s="204"/>
      <c r="J124" s="187" t="str">
        <f t="shared" si="110"/>
        <v/>
      </c>
      <c r="K124" s="190">
        <f t="shared" si="93"/>
        <v>110</v>
      </c>
      <c r="L124" s="190" t="str">
        <f t="shared" si="94"/>
        <v/>
      </c>
      <c r="M124" s="188" t="str">
        <f t="shared" si="111"/>
        <v/>
      </c>
      <c r="N124" s="87" t="str">
        <f t="shared" si="95"/>
        <v>↓</v>
      </c>
      <c r="O124" s="108"/>
      <c r="P124" s="156" t="str">
        <f>IF(B124&lt;①工事概要!$E$11,"",IF(B124&gt;①工事概要!$E$12,"",IF(LEN(CE124)=0,"○","")))</f>
        <v>○</v>
      </c>
      <c r="Q124" s="162">
        <f t="shared" si="112"/>
        <v>0</v>
      </c>
      <c r="R124" s="93">
        <f t="shared" si="96"/>
        <v>110</v>
      </c>
      <c r="S124" s="156" t="str">
        <f t="shared" si="97"/>
        <v/>
      </c>
      <c r="T124" s="162">
        <f t="shared" si="98"/>
        <v>0</v>
      </c>
      <c r="U124" s="100">
        <f t="shared" si="113"/>
        <v>30</v>
      </c>
      <c r="V124" s="93">
        <f t="shared" si="99"/>
        <v>0</v>
      </c>
      <c r="W124" s="169">
        <f t="shared" si="114"/>
        <v>0</v>
      </c>
      <c r="X124" s="80" t="str">
        <f t="shared" si="115"/>
        <v/>
      </c>
      <c r="Y124" s="80" t="str">
        <f t="shared" si="116"/>
        <v/>
      </c>
      <c r="Z124" s="80">
        <f t="shared" si="100"/>
        <v>43665</v>
      </c>
      <c r="AA124" s="80" t="str">
        <f t="shared" si="101"/>
        <v/>
      </c>
      <c r="AB124" s="80" t="str">
        <f t="shared" si="102"/>
        <v>OK（振替済み）</v>
      </c>
      <c r="AC124" s="154">
        <f t="shared" si="103"/>
        <v>0</v>
      </c>
      <c r="AD124" s="154" t="str">
        <f t="shared" si="117"/>
        <v/>
      </c>
      <c r="AE124" s="106">
        <f t="shared" si="118"/>
        <v>16</v>
      </c>
      <c r="AF124" s="106">
        <f t="shared" si="104"/>
        <v>0</v>
      </c>
      <c r="AG124" s="218">
        <f>IFERROR(IF(AE124=1,①工事概要!$E$11,IF(AE124=2,①工事概要!$E$11,IF(WEEKDAY(Z124)=2,Z117,AG123))),"")</f>
        <v>43654</v>
      </c>
      <c r="AH124" s="222">
        <f t="shared" ref="AH124:BA124" si="164">IFERROR(IF(AG124+1&gt;$BB124,"",AG124+1),"")</f>
        <v>43655</v>
      </c>
      <c r="AI124" s="222">
        <f t="shared" si="164"/>
        <v>43656</v>
      </c>
      <c r="AJ124" s="222">
        <f t="shared" si="164"/>
        <v>43657</v>
      </c>
      <c r="AK124" s="222">
        <f t="shared" si="164"/>
        <v>43658</v>
      </c>
      <c r="AL124" s="222">
        <f t="shared" si="164"/>
        <v>43659</v>
      </c>
      <c r="AM124" s="222">
        <f t="shared" si="164"/>
        <v>43660</v>
      </c>
      <c r="AN124" s="222">
        <f t="shared" si="164"/>
        <v>43661</v>
      </c>
      <c r="AO124" s="222">
        <f t="shared" si="164"/>
        <v>43662</v>
      </c>
      <c r="AP124" s="222">
        <f t="shared" si="164"/>
        <v>43663</v>
      </c>
      <c r="AQ124" s="222">
        <f t="shared" si="164"/>
        <v>43664</v>
      </c>
      <c r="AR124" s="222">
        <f t="shared" si="164"/>
        <v>43665</v>
      </c>
      <c r="AS124" s="222">
        <f t="shared" si="164"/>
        <v>43666</v>
      </c>
      <c r="AT124" s="222">
        <f t="shared" si="164"/>
        <v>43667</v>
      </c>
      <c r="AU124" s="222">
        <f t="shared" si="164"/>
        <v>43668</v>
      </c>
      <c r="AV124" s="222">
        <f t="shared" si="164"/>
        <v>43669</v>
      </c>
      <c r="AW124" s="222">
        <f t="shared" si="164"/>
        <v>43670</v>
      </c>
      <c r="AX124" s="222">
        <f t="shared" si="164"/>
        <v>43671</v>
      </c>
      <c r="AY124" s="222">
        <f t="shared" si="164"/>
        <v>43672</v>
      </c>
      <c r="AZ124" s="222">
        <f t="shared" si="164"/>
        <v>43673</v>
      </c>
      <c r="BA124" s="222">
        <f t="shared" si="164"/>
        <v>43674</v>
      </c>
      <c r="BB124" s="219">
        <f>IFERROR(IF(IF(Z124=①工事概要!$E$12,①工事概要!$E$12,IF(WEEKDAY(Z124)=1,Z131,BB125))&gt;①工事概要!$E$12,①工事概要!$E$12,IF(Z124=①工事概要!$E$12,①工事概要!$E$12,IF(WEEKDAY(Z124)=1,Z131,BB125))),"")</f>
        <v>43674</v>
      </c>
      <c r="BE124" s="53"/>
      <c r="BF124" s="53"/>
      <c r="BG124" s="53" t="str">
        <f>IFERROR(VLOOKUP(B124,①工事概要!$C$11:$D$12,2,FALSE),"")</f>
        <v/>
      </c>
      <c r="BH124" s="53" t="str">
        <f>IFERROR(VLOOKUP(B124,①工事概要!$C$16:$D$21,2,FALSE),"")</f>
        <v/>
      </c>
      <c r="BI124" s="53" t="str">
        <f>IFERROR(VLOOKUP(B124,①工事概要!$C$22:$D$24,2,FALSE),"")</f>
        <v/>
      </c>
      <c r="BJ124" s="53" t="str">
        <f>IF(B124&gt;①工事概要!$C$26,"",IF(B124&gt;=①工事概要!$C$25,$BJ$13,""))</f>
        <v/>
      </c>
      <c r="BK124" s="53" t="str">
        <f>IF(B124&gt;①工事概要!$C$28,"",IF(B124&gt;=①工事概要!$C$27,$BK$13,""))</f>
        <v/>
      </c>
      <c r="BL124" s="53" t="str">
        <f>IF(B124&gt;①工事概要!$C$30,"",IF(B124&gt;=①工事概要!$C$29,$BL$13,""))</f>
        <v/>
      </c>
      <c r="BM124" s="53" t="str">
        <f>IF(B124&gt;①工事概要!$C$32,"",IF(B124&gt;=①工事概要!$C$31,$BM$13,""))</f>
        <v/>
      </c>
      <c r="BN124" s="53" t="str">
        <f>IF(B124&gt;①工事概要!$C$34,"",IF(B124&gt;=①工事概要!$C$33,$BN$13,""))</f>
        <v/>
      </c>
      <c r="BO124" s="53" t="str">
        <f>IF(B124&gt;①工事概要!$C$36,"",IF(B124&gt;=①工事概要!$C$35,$BO$13,""))</f>
        <v/>
      </c>
      <c r="BP124" s="53" t="str">
        <f>IF(B124&gt;①工事概要!$C$38,"",IF(B124&gt;=①工事概要!$C$37,$BP$13,""))</f>
        <v/>
      </c>
      <c r="BQ124" s="53" t="str">
        <f>IF(B124&gt;①工事概要!$C$40,"",IF(B124&gt;=①工事概要!$C$39,$BQ$13,""))</f>
        <v/>
      </c>
      <c r="BR124" s="53" t="str">
        <f>IF(B124&gt;①工事概要!$C$42,"",IF(B124&gt;=①工事概要!$C$41,$BR$13,""))</f>
        <v/>
      </c>
      <c r="BS124" s="53" t="str">
        <f>IF(B124&gt;①工事概要!$C$44,"",IF(B124&gt;=①工事概要!$C$43,$BS$13,""))</f>
        <v/>
      </c>
      <c r="BT124" s="53" t="str">
        <f>IF(B124&gt;①工事概要!$C$46,"",IF(B124&gt;=①工事概要!$C$45,$BT$13,""))</f>
        <v/>
      </c>
      <c r="BU124" s="53" t="str">
        <f>IF(B124&gt;①工事概要!$C$48,"",IF(B124&gt;=①工事概要!$C$47,$BU$13,""))</f>
        <v/>
      </c>
      <c r="BV124" s="53" t="str">
        <f>IF(B124&gt;①工事概要!$C$50,"",IF(B124&gt;=①工事概要!$C$49,$BV$13,""))</f>
        <v/>
      </c>
      <c r="BW124" s="53" t="str">
        <f>IF(B124&gt;①工事概要!$C$52,"",IF(B124&gt;=①工事概要!$C$51,$BW$13,""))</f>
        <v/>
      </c>
      <c r="BX124" s="53" t="str">
        <f>IF(B124&gt;①工事概要!$C$54,"",IF(B124&gt;=①工事概要!$C$53,$BX$13,""))</f>
        <v/>
      </c>
      <c r="BY124" s="53" t="str">
        <f>IF(B124&gt;①工事概要!$C$56,"",IF(B124&gt;=①工事概要!$C$55,$BY$13,""))</f>
        <v/>
      </c>
      <c r="BZ124" s="53" t="str">
        <f>IF(B124&gt;①工事概要!$C$58,"",IF(B124&gt;=①工事概要!$C$57,$BZ$13,""))</f>
        <v/>
      </c>
      <c r="CA124" s="53" t="str">
        <f>IF(B124&gt;①工事概要!$C$60,"",IF(B124&gt;=①工事概要!$C$59,$CA$13,""))</f>
        <v/>
      </c>
      <c r="CB124" s="53" t="str">
        <f>IF(B124&gt;①工事概要!$C$62,"",IF(B124&gt;=①工事概要!$C$61,$CB$13,""))</f>
        <v/>
      </c>
      <c r="CC124" s="53" t="str">
        <f>IF(B124&gt;①工事概要!$C$64,"",IF(B124&gt;=①工事概要!$C$63,$CC$13,""))</f>
        <v/>
      </c>
      <c r="CD124" s="53" t="str">
        <f>IF(B124&gt;①工事概要!$C$66,"",IF(B124&gt;=①工事概要!$C$65,$CD$13,""))</f>
        <v/>
      </c>
      <c r="CE124" s="50" t="str">
        <f t="shared" si="120"/>
        <v/>
      </c>
      <c r="CF124" s="50" t="str">
        <f t="shared" si="106"/>
        <v xml:space="preserve"> </v>
      </c>
    </row>
    <row r="125" spans="1:84" ht="39" customHeight="1" thickTop="1" thickBot="1" x14ac:dyDescent="0.2">
      <c r="A125" s="81" t="str">
        <f t="shared" si="92"/>
        <v>対象期間</v>
      </c>
      <c r="B125" s="180">
        <f>IFERROR(IF(B124=①工事概要!$E$12+IF(WEEKDAY(①工事概要!$E$12)=1,①工事概要!$E$12,(8-WEEKDAY(①工事概要!$E$12))),"-",IF(B124="-","-",B124+1)),"-")</f>
        <v>43666</v>
      </c>
      <c r="C125" s="89">
        <f t="shared" si="107"/>
        <v>7</v>
      </c>
      <c r="D125" s="199" t="str">
        <f t="shared" si="108"/>
        <v>〇</v>
      </c>
      <c r="E125" s="200" t="str">
        <f t="shared" si="109"/>
        <v xml:space="preserve"> </v>
      </c>
      <c r="F125" s="201" t="s">
        <v>61</v>
      </c>
      <c r="G125" s="202"/>
      <c r="H125" s="203"/>
      <c r="I125" s="204"/>
      <c r="J125" s="187" t="str">
        <f t="shared" si="110"/>
        <v/>
      </c>
      <c r="K125" s="190">
        <f t="shared" si="93"/>
        <v>111</v>
      </c>
      <c r="L125" s="190" t="str">
        <f t="shared" si="94"/>
        <v/>
      </c>
      <c r="M125" s="188" t="str">
        <f t="shared" si="111"/>
        <v/>
      </c>
      <c r="N125" s="87" t="str">
        <f t="shared" si="95"/>
        <v>↓</v>
      </c>
      <c r="O125" s="108"/>
      <c r="P125" s="156" t="str">
        <f>IF(B125&lt;①工事概要!$E$11,"",IF(B125&gt;①工事概要!$E$12,"",IF(LEN(CE125)=0,"○","")))</f>
        <v>○</v>
      </c>
      <c r="Q125" s="162">
        <f t="shared" si="112"/>
        <v>0</v>
      </c>
      <c r="R125" s="93">
        <f t="shared" si="96"/>
        <v>111</v>
      </c>
      <c r="S125" s="156" t="str">
        <f t="shared" si="97"/>
        <v>〇</v>
      </c>
      <c r="T125" s="162">
        <f t="shared" si="98"/>
        <v>0</v>
      </c>
      <c r="U125" s="100">
        <f t="shared" si="113"/>
        <v>31</v>
      </c>
      <c r="V125" s="93">
        <f t="shared" si="99"/>
        <v>0</v>
      </c>
      <c r="W125" s="169">
        <f t="shared" si="114"/>
        <v>0</v>
      </c>
      <c r="X125" s="80" t="str">
        <f t="shared" si="115"/>
        <v/>
      </c>
      <c r="Y125" s="80" t="str">
        <f t="shared" si="116"/>
        <v/>
      </c>
      <c r="Z125" s="80">
        <f t="shared" si="100"/>
        <v>43666</v>
      </c>
      <c r="AA125" s="80" t="str">
        <f t="shared" si="101"/>
        <v/>
      </c>
      <c r="AB125" s="80" t="str">
        <f t="shared" si="102"/>
        <v>OK（振替済み）</v>
      </c>
      <c r="AC125" s="154">
        <f t="shared" si="103"/>
        <v>0</v>
      </c>
      <c r="AD125" s="154" t="str">
        <f t="shared" si="117"/>
        <v/>
      </c>
      <c r="AE125" s="106">
        <f t="shared" si="118"/>
        <v>16</v>
      </c>
      <c r="AF125" s="106">
        <f t="shared" si="104"/>
        <v>0</v>
      </c>
      <c r="AG125" s="218">
        <f>IFERROR(IF(AE125=1,①工事概要!$E$11,IF(AE125=2,①工事概要!$E$11,IF(WEEKDAY(Z125)=2,Z118,AG124))),"")</f>
        <v>43654</v>
      </c>
      <c r="AH125" s="222">
        <f t="shared" ref="AH125:BA125" si="165">IFERROR(IF(AG125+1&gt;$BB125,"",AG125+1),"")</f>
        <v>43655</v>
      </c>
      <c r="AI125" s="222">
        <f t="shared" si="165"/>
        <v>43656</v>
      </c>
      <c r="AJ125" s="222">
        <f t="shared" si="165"/>
        <v>43657</v>
      </c>
      <c r="AK125" s="222">
        <f t="shared" si="165"/>
        <v>43658</v>
      </c>
      <c r="AL125" s="222">
        <f t="shared" si="165"/>
        <v>43659</v>
      </c>
      <c r="AM125" s="222">
        <f t="shared" si="165"/>
        <v>43660</v>
      </c>
      <c r="AN125" s="222">
        <f t="shared" si="165"/>
        <v>43661</v>
      </c>
      <c r="AO125" s="222">
        <f t="shared" si="165"/>
        <v>43662</v>
      </c>
      <c r="AP125" s="222">
        <f t="shared" si="165"/>
        <v>43663</v>
      </c>
      <c r="AQ125" s="222">
        <f t="shared" si="165"/>
        <v>43664</v>
      </c>
      <c r="AR125" s="222">
        <f t="shared" si="165"/>
        <v>43665</v>
      </c>
      <c r="AS125" s="222">
        <f t="shared" si="165"/>
        <v>43666</v>
      </c>
      <c r="AT125" s="222">
        <f t="shared" si="165"/>
        <v>43667</v>
      </c>
      <c r="AU125" s="222">
        <f t="shared" si="165"/>
        <v>43668</v>
      </c>
      <c r="AV125" s="222">
        <f t="shared" si="165"/>
        <v>43669</v>
      </c>
      <c r="AW125" s="222">
        <f t="shared" si="165"/>
        <v>43670</v>
      </c>
      <c r="AX125" s="222">
        <f t="shared" si="165"/>
        <v>43671</v>
      </c>
      <c r="AY125" s="222">
        <f t="shared" si="165"/>
        <v>43672</v>
      </c>
      <c r="AZ125" s="222">
        <f t="shared" si="165"/>
        <v>43673</v>
      </c>
      <c r="BA125" s="222">
        <f t="shared" si="165"/>
        <v>43674</v>
      </c>
      <c r="BB125" s="219">
        <f>IFERROR(IF(IF(Z125=①工事概要!$E$12,①工事概要!$E$12,IF(WEEKDAY(Z125)=1,Z132,BB126))&gt;①工事概要!$E$12,①工事概要!$E$12,IF(Z125=①工事概要!$E$12,①工事概要!$E$12,IF(WEEKDAY(Z125)=1,Z132,BB126))),"")</f>
        <v>43674</v>
      </c>
      <c r="BE125" s="53"/>
      <c r="BF125" s="53"/>
      <c r="BG125" s="53" t="str">
        <f>IFERROR(VLOOKUP(B125,①工事概要!$C$11:$D$12,2,FALSE),"")</f>
        <v/>
      </c>
      <c r="BH125" s="53" t="str">
        <f>IFERROR(VLOOKUP(B125,①工事概要!$C$16:$D$21,2,FALSE),"")</f>
        <v/>
      </c>
      <c r="BI125" s="53" t="str">
        <f>IFERROR(VLOOKUP(B125,①工事概要!$C$22:$D$24,2,FALSE),"")</f>
        <v/>
      </c>
      <c r="BJ125" s="53" t="str">
        <f>IF(B125&gt;①工事概要!$C$26,"",IF(B125&gt;=①工事概要!$C$25,$BJ$13,""))</f>
        <v/>
      </c>
      <c r="BK125" s="53" t="str">
        <f>IF(B125&gt;①工事概要!$C$28,"",IF(B125&gt;=①工事概要!$C$27,$BK$13,""))</f>
        <v/>
      </c>
      <c r="BL125" s="53" t="str">
        <f>IF(B125&gt;①工事概要!$C$30,"",IF(B125&gt;=①工事概要!$C$29,$BL$13,""))</f>
        <v/>
      </c>
      <c r="BM125" s="53" t="str">
        <f>IF(B125&gt;①工事概要!$C$32,"",IF(B125&gt;=①工事概要!$C$31,$BM$13,""))</f>
        <v/>
      </c>
      <c r="BN125" s="53" t="str">
        <f>IF(B125&gt;①工事概要!$C$34,"",IF(B125&gt;=①工事概要!$C$33,$BN$13,""))</f>
        <v/>
      </c>
      <c r="BO125" s="53" t="str">
        <f>IF(B125&gt;①工事概要!$C$36,"",IF(B125&gt;=①工事概要!$C$35,$BO$13,""))</f>
        <v/>
      </c>
      <c r="BP125" s="53" t="str">
        <f>IF(B125&gt;①工事概要!$C$38,"",IF(B125&gt;=①工事概要!$C$37,$BP$13,""))</f>
        <v/>
      </c>
      <c r="BQ125" s="53" t="str">
        <f>IF(B125&gt;①工事概要!$C$40,"",IF(B125&gt;=①工事概要!$C$39,$BQ$13,""))</f>
        <v/>
      </c>
      <c r="BR125" s="53" t="str">
        <f>IF(B125&gt;①工事概要!$C$42,"",IF(B125&gt;=①工事概要!$C$41,$BR$13,""))</f>
        <v/>
      </c>
      <c r="BS125" s="53" t="str">
        <f>IF(B125&gt;①工事概要!$C$44,"",IF(B125&gt;=①工事概要!$C$43,$BS$13,""))</f>
        <v/>
      </c>
      <c r="BT125" s="53" t="str">
        <f>IF(B125&gt;①工事概要!$C$46,"",IF(B125&gt;=①工事概要!$C$45,$BT$13,""))</f>
        <v/>
      </c>
      <c r="BU125" s="53" t="str">
        <f>IF(B125&gt;①工事概要!$C$48,"",IF(B125&gt;=①工事概要!$C$47,$BU$13,""))</f>
        <v/>
      </c>
      <c r="BV125" s="53" t="str">
        <f>IF(B125&gt;①工事概要!$C$50,"",IF(B125&gt;=①工事概要!$C$49,$BV$13,""))</f>
        <v/>
      </c>
      <c r="BW125" s="53" t="str">
        <f>IF(B125&gt;①工事概要!$C$52,"",IF(B125&gt;=①工事概要!$C$51,$BW$13,""))</f>
        <v/>
      </c>
      <c r="BX125" s="53" t="str">
        <f>IF(B125&gt;①工事概要!$C$54,"",IF(B125&gt;=①工事概要!$C$53,$BX$13,""))</f>
        <v/>
      </c>
      <c r="BY125" s="53" t="str">
        <f>IF(B125&gt;①工事概要!$C$56,"",IF(B125&gt;=①工事概要!$C$55,$BY$13,""))</f>
        <v/>
      </c>
      <c r="BZ125" s="53" t="str">
        <f>IF(B125&gt;①工事概要!$C$58,"",IF(B125&gt;=①工事概要!$C$57,$BZ$13,""))</f>
        <v/>
      </c>
      <c r="CA125" s="53" t="str">
        <f>IF(B125&gt;①工事概要!$C$60,"",IF(B125&gt;=①工事概要!$C$59,$CA$13,""))</f>
        <v/>
      </c>
      <c r="CB125" s="53" t="str">
        <f>IF(B125&gt;①工事概要!$C$62,"",IF(B125&gt;=①工事概要!$C$61,$CB$13,""))</f>
        <v/>
      </c>
      <c r="CC125" s="53" t="str">
        <f>IF(B125&gt;①工事概要!$C$64,"",IF(B125&gt;=①工事概要!$C$63,$CC$13,""))</f>
        <v/>
      </c>
      <c r="CD125" s="53" t="str">
        <f>IF(B125&gt;①工事概要!$C$66,"",IF(B125&gt;=①工事概要!$C$65,$CD$13,""))</f>
        <v/>
      </c>
      <c r="CE125" s="50" t="str">
        <f t="shared" si="120"/>
        <v/>
      </c>
      <c r="CF125" s="50" t="str">
        <f t="shared" si="106"/>
        <v xml:space="preserve"> </v>
      </c>
    </row>
    <row r="126" spans="1:84" ht="39" customHeight="1" thickTop="1" thickBot="1" x14ac:dyDescent="0.2">
      <c r="A126" s="81" t="str">
        <f t="shared" si="92"/>
        <v>対象期間</v>
      </c>
      <c r="B126" s="180">
        <f>IFERROR(IF(B125=①工事概要!$E$12+IF(WEEKDAY(①工事概要!$E$12)=1,①工事概要!$E$12,(8-WEEKDAY(①工事概要!$E$12))),"-",IF(B125="-","-",B125+1)),"-")</f>
        <v>43667</v>
      </c>
      <c r="C126" s="89">
        <f t="shared" si="107"/>
        <v>1</v>
      </c>
      <c r="D126" s="199" t="str">
        <f t="shared" si="108"/>
        <v>〇</v>
      </c>
      <c r="E126" s="200" t="str">
        <f t="shared" si="109"/>
        <v xml:space="preserve"> </v>
      </c>
      <c r="F126" s="201" t="s">
        <v>61</v>
      </c>
      <c r="G126" s="202"/>
      <c r="H126" s="203"/>
      <c r="I126" s="204"/>
      <c r="J126" s="187" t="str">
        <f t="shared" si="110"/>
        <v/>
      </c>
      <c r="K126" s="190">
        <f t="shared" si="93"/>
        <v>112</v>
      </c>
      <c r="L126" s="190" t="str">
        <f t="shared" si="94"/>
        <v/>
      </c>
      <c r="M126" s="188" t="str">
        <f t="shared" si="111"/>
        <v/>
      </c>
      <c r="N126" s="87" t="str">
        <f t="shared" si="95"/>
        <v>週の終わり</v>
      </c>
      <c r="O126" s="108"/>
      <c r="P126" s="156" t="str">
        <f>IF(B126&lt;①工事概要!$E$11,"",IF(B126&gt;①工事概要!$E$12,"",IF(LEN(CE126)=0,"○","")))</f>
        <v>○</v>
      </c>
      <c r="Q126" s="162">
        <f t="shared" si="112"/>
        <v>0</v>
      </c>
      <c r="R126" s="93">
        <f t="shared" si="96"/>
        <v>112</v>
      </c>
      <c r="S126" s="156" t="str">
        <f t="shared" si="97"/>
        <v>〇</v>
      </c>
      <c r="T126" s="162">
        <f t="shared" si="98"/>
        <v>0</v>
      </c>
      <c r="U126" s="100">
        <f t="shared" si="113"/>
        <v>32</v>
      </c>
      <c r="V126" s="93">
        <f t="shared" si="99"/>
        <v>0</v>
      </c>
      <c r="W126" s="169">
        <f t="shared" si="114"/>
        <v>0</v>
      </c>
      <c r="X126" s="80" t="str">
        <f t="shared" si="115"/>
        <v/>
      </c>
      <c r="Y126" s="80" t="str">
        <f t="shared" si="116"/>
        <v/>
      </c>
      <c r="Z126" s="80">
        <f t="shared" si="100"/>
        <v>43667</v>
      </c>
      <c r="AA126" s="80" t="str">
        <f t="shared" si="101"/>
        <v/>
      </c>
      <c r="AB126" s="80" t="str">
        <f t="shared" si="102"/>
        <v>OK（振替済み）</v>
      </c>
      <c r="AC126" s="154">
        <f t="shared" si="103"/>
        <v>0</v>
      </c>
      <c r="AD126" s="154" t="str">
        <f t="shared" si="117"/>
        <v/>
      </c>
      <c r="AE126" s="106">
        <f t="shared" si="118"/>
        <v>16</v>
      </c>
      <c r="AF126" s="106">
        <f t="shared" si="104"/>
        <v>0</v>
      </c>
      <c r="AG126" s="223">
        <f>IFERROR(IF(AE126=1,①工事概要!$E$11,IF(AE126=2,①工事概要!$E$11,IF(WEEKDAY(Z126)=2,Z119,AG125))),"")</f>
        <v>43654</v>
      </c>
      <c r="AH126" s="224">
        <f t="shared" ref="AH126:BA126" si="166">IFERROR(IF(AG126+1&gt;$BB126,"",AG126+1),"")</f>
        <v>43655</v>
      </c>
      <c r="AI126" s="224">
        <f t="shared" si="166"/>
        <v>43656</v>
      </c>
      <c r="AJ126" s="224">
        <f t="shared" si="166"/>
        <v>43657</v>
      </c>
      <c r="AK126" s="224">
        <f t="shared" si="166"/>
        <v>43658</v>
      </c>
      <c r="AL126" s="224">
        <f t="shared" si="166"/>
        <v>43659</v>
      </c>
      <c r="AM126" s="224">
        <f t="shared" si="166"/>
        <v>43660</v>
      </c>
      <c r="AN126" s="224">
        <f t="shared" si="166"/>
        <v>43661</v>
      </c>
      <c r="AO126" s="224">
        <f t="shared" si="166"/>
        <v>43662</v>
      </c>
      <c r="AP126" s="224">
        <f t="shared" si="166"/>
        <v>43663</v>
      </c>
      <c r="AQ126" s="224">
        <f t="shared" si="166"/>
        <v>43664</v>
      </c>
      <c r="AR126" s="224">
        <f t="shared" si="166"/>
        <v>43665</v>
      </c>
      <c r="AS126" s="224">
        <f t="shared" si="166"/>
        <v>43666</v>
      </c>
      <c r="AT126" s="224">
        <f t="shared" si="166"/>
        <v>43667</v>
      </c>
      <c r="AU126" s="224">
        <f t="shared" si="166"/>
        <v>43668</v>
      </c>
      <c r="AV126" s="224">
        <f t="shared" si="166"/>
        <v>43669</v>
      </c>
      <c r="AW126" s="224">
        <f t="shared" si="166"/>
        <v>43670</v>
      </c>
      <c r="AX126" s="224">
        <f t="shared" si="166"/>
        <v>43671</v>
      </c>
      <c r="AY126" s="224">
        <f t="shared" si="166"/>
        <v>43672</v>
      </c>
      <c r="AZ126" s="224">
        <f t="shared" si="166"/>
        <v>43673</v>
      </c>
      <c r="BA126" s="224">
        <f t="shared" si="166"/>
        <v>43674</v>
      </c>
      <c r="BB126" s="225">
        <f>IFERROR(IF(IF(Z126=①工事概要!$E$12,①工事概要!$E$12,IF(WEEKDAY(Z126)=1,Z133,BB127))&gt;①工事概要!$E$12,①工事概要!$E$12,IF(Z126=①工事概要!$E$12,①工事概要!$E$12,IF(WEEKDAY(Z126)=1,Z133,BB127))),"")</f>
        <v>43674</v>
      </c>
      <c r="BE126" s="53"/>
      <c r="BF126" s="53"/>
      <c r="BG126" s="53" t="str">
        <f>IFERROR(VLOOKUP(B126,①工事概要!$C$11:$D$12,2,FALSE),"")</f>
        <v/>
      </c>
      <c r="BH126" s="53" t="str">
        <f>IFERROR(VLOOKUP(B126,①工事概要!$C$16:$D$21,2,FALSE),"")</f>
        <v/>
      </c>
      <c r="BI126" s="53" t="str">
        <f>IFERROR(VLOOKUP(B126,①工事概要!$C$22:$D$24,2,FALSE),"")</f>
        <v/>
      </c>
      <c r="BJ126" s="53" t="str">
        <f>IF(B126&gt;①工事概要!$C$26,"",IF(B126&gt;=①工事概要!$C$25,$BJ$13,""))</f>
        <v/>
      </c>
      <c r="BK126" s="53" t="str">
        <f>IF(B126&gt;①工事概要!$C$28,"",IF(B126&gt;=①工事概要!$C$27,$BK$13,""))</f>
        <v/>
      </c>
      <c r="BL126" s="53" t="str">
        <f>IF(B126&gt;①工事概要!$C$30,"",IF(B126&gt;=①工事概要!$C$29,$BL$13,""))</f>
        <v/>
      </c>
      <c r="BM126" s="53" t="str">
        <f>IF(B126&gt;①工事概要!$C$32,"",IF(B126&gt;=①工事概要!$C$31,$BM$13,""))</f>
        <v/>
      </c>
      <c r="BN126" s="53" t="str">
        <f>IF(B126&gt;①工事概要!$C$34,"",IF(B126&gt;=①工事概要!$C$33,$BN$13,""))</f>
        <v/>
      </c>
      <c r="BO126" s="53" t="str">
        <f>IF(B126&gt;①工事概要!$C$36,"",IF(B126&gt;=①工事概要!$C$35,$BO$13,""))</f>
        <v/>
      </c>
      <c r="BP126" s="53" t="str">
        <f>IF(B126&gt;①工事概要!$C$38,"",IF(B126&gt;=①工事概要!$C$37,$BP$13,""))</f>
        <v/>
      </c>
      <c r="BQ126" s="53" t="str">
        <f>IF(B126&gt;①工事概要!$C$40,"",IF(B126&gt;=①工事概要!$C$39,$BQ$13,""))</f>
        <v/>
      </c>
      <c r="BR126" s="53" t="str">
        <f>IF(B126&gt;①工事概要!$C$42,"",IF(B126&gt;=①工事概要!$C$41,$BR$13,""))</f>
        <v/>
      </c>
      <c r="BS126" s="53" t="str">
        <f>IF(B126&gt;①工事概要!$C$44,"",IF(B126&gt;=①工事概要!$C$43,$BS$13,""))</f>
        <v/>
      </c>
      <c r="BT126" s="53" t="str">
        <f>IF(B126&gt;①工事概要!$C$46,"",IF(B126&gt;=①工事概要!$C$45,$BT$13,""))</f>
        <v/>
      </c>
      <c r="BU126" s="53" t="str">
        <f>IF(B126&gt;①工事概要!$C$48,"",IF(B126&gt;=①工事概要!$C$47,$BU$13,""))</f>
        <v/>
      </c>
      <c r="BV126" s="53" t="str">
        <f>IF(B126&gt;①工事概要!$C$50,"",IF(B126&gt;=①工事概要!$C$49,$BV$13,""))</f>
        <v/>
      </c>
      <c r="BW126" s="53" t="str">
        <f>IF(B126&gt;①工事概要!$C$52,"",IF(B126&gt;=①工事概要!$C$51,$BW$13,""))</f>
        <v/>
      </c>
      <c r="BX126" s="53" t="str">
        <f>IF(B126&gt;①工事概要!$C$54,"",IF(B126&gt;=①工事概要!$C$53,$BX$13,""))</f>
        <v/>
      </c>
      <c r="BY126" s="53" t="str">
        <f>IF(B126&gt;①工事概要!$C$56,"",IF(B126&gt;=①工事概要!$C$55,$BY$13,""))</f>
        <v/>
      </c>
      <c r="BZ126" s="53" t="str">
        <f>IF(B126&gt;①工事概要!$C$58,"",IF(B126&gt;=①工事概要!$C$57,$BZ$13,""))</f>
        <v/>
      </c>
      <c r="CA126" s="53" t="str">
        <f>IF(B126&gt;①工事概要!$C$60,"",IF(B126&gt;=①工事概要!$C$59,$CA$13,""))</f>
        <v/>
      </c>
      <c r="CB126" s="53" t="str">
        <f>IF(B126&gt;①工事概要!$C$62,"",IF(B126&gt;=①工事概要!$C$61,$CB$13,""))</f>
        <v/>
      </c>
      <c r="CC126" s="53" t="str">
        <f>IF(B126&gt;①工事概要!$C$64,"",IF(B126&gt;=①工事概要!$C$63,$CC$13,""))</f>
        <v/>
      </c>
      <c r="CD126" s="53" t="str">
        <f>IF(B126&gt;①工事概要!$C$66,"",IF(B126&gt;=①工事概要!$C$65,$CD$13,""))</f>
        <v/>
      </c>
      <c r="CE126" s="50" t="str">
        <f t="shared" si="120"/>
        <v/>
      </c>
      <c r="CF126" s="50" t="str">
        <f t="shared" si="106"/>
        <v xml:space="preserve"> </v>
      </c>
    </row>
    <row r="127" spans="1:84" ht="39" customHeight="1" thickTop="1" thickBot="1" x14ac:dyDescent="0.2">
      <c r="A127" s="81" t="str">
        <f t="shared" si="92"/>
        <v>対象期間</v>
      </c>
      <c r="B127" s="180">
        <f>IFERROR(IF(B126=①工事概要!$E$12+IF(WEEKDAY(①工事概要!$E$12)=1,①工事概要!$E$12,(8-WEEKDAY(①工事概要!$E$12))),"-",IF(B126="-","-",B126+1)),"-")</f>
        <v>43668</v>
      </c>
      <c r="C127" s="89">
        <f t="shared" si="107"/>
        <v>2</v>
      </c>
      <c r="D127" s="199" t="str">
        <f t="shared" si="108"/>
        <v>〇</v>
      </c>
      <c r="E127" s="200" t="str">
        <f t="shared" si="109"/>
        <v xml:space="preserve"> </v>
      </c>
      <c r="F127" s="201" t="s">
        <v>60</v>
      </c>
      <c r="G127" s="202"/>
      <c r="H127" s="203"/>
      <c r="I127" s="204"/>
      <c r="J127" s="187" t="str">
        <f t="shared" si="110"/>
        <v/>
      </c>
      <c r="K127" s="190">
        <f t="shared" si="93"/>
        <v>113</v>
      </c>
      <c r="L127" s="190" t="str">
        <f t="shared" si="94"/>
        <v/>
      </c>
      <c r="M127" s="188" t="str">
        <f t="shared" si="111"/>
        <v/>
      </c>
      <c r="N127" s="87" t="str">
        <f t="shared" si="95"/>
        <v>週の始まり</v>
      </c>
      <c r="O127" s="108"/>
      <c r="P127" s="156" t="str">
        <f>IF(B127&lt;①工事概要!$E$11,"",IF(B127&gt;①工事概要!$E$12,"",IF(LEN(CE127)=0,"○","")))</f>
        <v>○</v>
      </c>
      <c r="Q127" s="162">
        <f t="shared" si="112"/>
        <v>0</v>
      </c>
      <c r="R127" s="93">
        <f t="shared" si="96"/>
        <v>113</v>
      </c>
      <c r="S127" s="156" t="str">
        <f t="shared" si="97"/>
        <v/>
      </c>
      <c r="T127" s="162">
        <f t="shared" si="98"/>
        <v>0</v>
      </c>
      <c r="U127" s="100">
        <f t="shared" si="113"/>
        <v>32</v>
      </c>
      <c r="V127" s="93">
        <f t="shared" si="99"/>
        <v>0</v>
      </c>
      <c r="W127" s="169">
        <f t="shared" si="114"/>
        <v>0</v>
      </c>
      <c r="X127" s="80" t="str">
        <f t="shared" si="115"/>
        <v/>
      </c>
      <c r="Y127" s="80" t="str">
        <f t="shared" si="116"/>
        <v/>
      </c>
      <c r="Z127" s="80">
        <f t="shared" si="100"/>
        <v>43668</v>
      </c>
      <c r="AA127" s="80" t="str">
        <f t="shared" si="101"/>
        <v/>
      </c>
      <c r="AB127" s="80" t="str">
        <f t="shared" si="102"/>
        <v>OK（振替済み）</v>
      </c>
      <c r="AC127" s="154">
        <f t="shared" si="103"/>
        <v>0</v>
      </c>
      <c r="AD127" s="154" t="str">
        <f t="shared" si="117"/>
        <v/>
      </c>
      <c r="AE127" s="106">
        <f t="shared" si="118"/>
        <v>17</v>
      </c>
      <c r="AF127" s="106">
        <f t="shared" si="104"/>
        <v>0</v>
      </c>
      <c r="AG127" s="216">
        <f>IFERROR(IF(AE127=1,①工事概要!$E$11,IF(AE127=2,①工事概要!$E$11,IF(WEEKDAY(Z127)=2,Z120,AG126))),"")</f>
        <v>43661</v>
      </c>
      <c r="AH127" s="221">
        <f t="shared" ref="AH127:BA127" si="167">IFERROR(IF(AG127+1&gt;$BB127,"",AG127+1),"")</f>
        <v>43662</v>
      </c>
      <c r="AI127" s="221">
        <f t="shared" si="167"/>
        <v>43663</v>
      </c>
      <c r="AJ127" s="221">
        <f t="shared" si="167"/>
        <v>43664</v>
      </c>
      <c r="AK127" s="221">
        <f t="shared" si="167"/>
        <v>43665</v>
      </c>
      <c r="AL127" s="221">
        <f t="shared" si="167"/>
        <v>43666</v>
      </c>
      <c r="AM127" s="221">
        <f t="shared" si="167"/>
        <v>43667</v>
      </c>
      <c r="AN127" s="221">
        <f t="shared" si="167"/>
        <v>43668</v>
      </c>
      <c r="AO127" s="221">
        <f t="shared" si="167"/>
        <v>43669</v>
      </c>
      <c r="AP127" s="221">
        <f t="shared" si="167"/>
        <v>43670</v>
      </c>
      <c r="AQ127" s="221">
        <f t="shared" si="167"/>
        <v>43671</v>
      </c>
      <c r="AR127" s="221">
        <f t="shared" si="167"/>
        <v>43672</v>
      </c>
      <c r="AS127" s="221">
        <f t="shared" si="167"/>
        <v>43673</v>
      </c>
      <c r="AT127" s="221">
        <f t="shared" si="167"/>
        <v>43674</v>
      </c>
      <c r="AU127" s="221">
        <f t="shared" si="167"/>
        <v>43675</v>
      </c>
      <c r="AV127" s="221">
        <f t="shared" si="167"/>
        <v>43676</v>
      </c>
      <c r="AW127" s="221">
        <f t="shared" si="167"/>
        <v>43677</v>
      </c>
      <c r="AX127" s="221">
        <f t="shared" si="167"/>
        <v>43678</v>
      </c>
      <c r="AY127" s="221">
        <f t="shared" si="167"/>
        <v>43679</v>
      </c>
      <c r="AZ127" s="221">
        <f t="shared" si="167"/>
        <v>43680</v>
      </c>
      <c r="BA127" s="221">
        <f t="shared" si="167"/>
        <v>43681</v>
      </c>
      <c r="BB127" s="217">
        <f>IFERROR(IF(IF(Z127=①工事概要!$E$12,①工事概要!$E$12,IF(WEEKDAY(Z127)=1,Z134,BB128))&gt;①工事概要!$E$12,①工事概要!$E$12,IF(Z127=①工事概要!$E$12,①工事概要!$E$12,IF(WEEKDAY(Z127)=1,Z134,BB128))),"")</f>
        <v>43681</v>
      </c>
      <c r="BE127" s="53"/>
      <c r="BF127" s="53"/>
      <c r="BG127" s="53" t="str">
        <f>IFERROR(VLOOKUP(B127,①工事概要!$C$11:$D$12,2,FALSE),"")</f>
        <v/>
      </c>
      <c r="BH127" s="53" t="str">
        <f>IFERROR(VLOOKUP(B127,①工事概要!$C$16:$D$21,2,FALSE),"")</f>
        <v/>
      </c>
      <c r="BI127" s="53" t="str">
        <f>IFERROR(VLOOKUP(B127,①工事概要!$C$22:$D$24,2,FALSE),"")</f>
        <v/>
      </c>
      <c r="BJ127" s="53" t="str">
        <f>IF(B127&gt;①工事概要!$C$26,"",IF(B127&gt;=①工事概要!$C$25,$BJ$13,""))</f>
        <v/>
      </c>
      <c r="BK127" s="53" t="str">
        <f>IF(B127&gt;①工事概要!$C$28,"",IF(B127&gt;=①工事概要!$C$27,$BK$13,""))</f>
        <v/>
      </c>
      <c r="BL127" s="53" t="str">
        <f>IF(B127&gt;①工事概要!$C$30,"",IF(B127&gt;=①工事概要!$C$29,$BL$13,""))</f>
        <v/>
      </c>
      <c r="BM127" s="53" t="str">
        <f>IF(B127&gt;①工事概要!$C$32,"",IF(B127&gt;=①工事概要!$C$31,$BM$13,""))</f>
        <v/>
      </c>
      <c r="BN127" s="53" t="str">
        <f>IF(B127&gt;①工事概要!$C$34,"",IF(B127&gt;=①工事概要!$C$33,$BN$13,""))</f>
        <v/>
      </c>
      <c r="BO127" s="53" t="str">
        <f>IF(B127&gt;①工事概要!$C$36,"",IF(B127&gt;=①工事概要!$C$35,$BO$13,""))</f>
        <v/>
      </c>
      <c r="BP127" s="53" t="str">
        <f>IF(B127&gt;①工事概要!$C$38,"",IF(B127&gt;=①工事概要!$C$37,$BP$13,""))</f>
        <v/>
      </c>
      <c r="BQ127" s="53" t="str">
        <f>IF(B127&gt;①工事概要!$C$40,"",IF(B127&gt;=①工事概要!$C$39,$BQ$13,""))</f>
        <v/>
      </c>
      <c r="BR127" s="53" t="str">
        <f>IF(B127&gt;①工事概要!$C$42,"",IF(B127&gt;=①工事概要!$C$41,$BR$13,""))</f>
        <v/>
      </c>
      <c r="BS127" s="53" t="str">
        <f>IF(B127&gt;①工事概要!$C$44,"",IF(B127&gt;=①工事概要!$C$43,$BS$13,""))</f>
        <v/>
      </c>
      <c r="BT127" s="53" t="str">
        <f>IF(B127&gt;①工事概要!$C$46,"",IF(B127&gt;=①工事概要!$C$45,$BT$13,""))</f>
        <v/>
      </c>
      <c r="BU127" s="53" t="str">
        <f>IF(B127&gt;①工事概要!$C$48,"",IF(B127&gt;=①工事概要!$C$47,$BU$13,""))</f>
        <v/>
      </c>
      <c r="BV127" s="53" t="str">
        <f>IF(B127&gt;①工事概要!$C$50,"",IF(B127&gt;=①工事概要!$C$49,$BV$13,""))</f>
        <v/>
      </c>
      <c r="BW127" s="53" t="str">
        <f>IF(B127&gt;①工事概要!$C$52,"",IF(B127&gt;=①工事概要!$C$51,$BW$13,""))</f>
        <v/>
      </c>
      <c r="BX127" s="53" t="str">
        <f>IF(B127&gt;①工事概要!$C$54,"",IF(B127&gt;=①工事概要!$C$53,$BX$13,""))</f>
        <v/>
      </c>
      <c r="BY127" s="53" t="str">
        <f>IF(B127&gt;①工事概要!$C$56,"",IF(B127&gt;=①工事概要!$C$55,$BY$13,""))</f>
        <v/>
      </c>
      <c r="BZ127" s="53" t="str">
        <f>IF(B127&gt;①工事概要!$C$58,"",IF(B127&gt;=①工事概要!$C$57,$BZ$13,""))</f>
        <v/>
      </c>
      <c r="CA127" s="53" t="str">
        <f>IF(B127&gt;①工事概要!$C$60,"",IF(B127&gt;=①工事概要!$C$59,$CA$13,""))</f>
        <v/>
      </c>
      <c r="CB127" s="53" t="str">
        <f>IF(B127&gt;①工事概要!$C$62,"",IF(B127&gt;=①工事概要!$C$61,$CB$13,""))</f>
        <v/>
      </c>
      <c r="CC127" s="53" t="str">
        <f>IF(B127&gt;①工事概要!$C$64,"",IF(B127&gt;=①工事概要!$C$63,$CC$13,""))</f>
        <v/>
      </c>
      <c r="CD127" s="53" t="str">
        <f>IF(B127&gt;①工事概要!$C$66,"",IF(B127&gt;=①工事概要!$C$65,$CD$13,""))</f>
        <v/>
      </c>
      <c r="CE127" s="50" t="str">
        <f t="shared" si="120"/>
        <v/>
      </c>
      <c r="CF127" s="50" t="str">
        <f t="shared" si="106"/>
        <v xml:space="preserve"> </v>
      </c>
    </row>
    <row r="128" spans="1:84" ht="39" customHeight="1" thickTop="1" thickBot="1" x14ac:dyDescent="0.2">
      <c r="A128" s="81" t="str">
        <f t="shared" si="92"/>
        <v>対象期間</v>
      </c>
      <c r="B128" s="180">
        <f>IFERROR(IF(B127=①工事概要!$E$12+IF(WEEKDAY(①工事概要!$E$12)=1,①工事概要!$E$12,(8-WEEKDAY(①工事概要!$E$12))),"-",IF(B127="-","-",B127+1)),"-")</f>
        <v>43669</v>
      </c>
      <c r="C128" s="89">
        <f t="shared" si="107"/>
        <v>3</v>
      </c>
      <c r="D128" s="199" t="str">
        <f t="shared" si="108"/>
        <v>〇</v>
      </c>
      <c r="E128" s="200" t="str">
        <f t="shared" si="109"/>
        <v xml:space="preserve"> </v>
      </c>
      <c r="F128" s="201" t="s">
        <v>60</v>
      </c>
      <c r="G128" s="202"/>
      <c r="H128" s="203"/>
      <c r="I128" s="204"/>
      <c r="J128" s="187" t="str">
        <f t="shared" si="110"/>
        <v/>
      </c>
      <c r="K128" s="190">
        <f t="shared" si="93"/>
        <v>114</v>
      </c>
      <c r="L128" s="190" t="str">
        <f t="shared" si="94"/>
        <v/>
      </c>
      <c r="M128" s="188" t="str">
        <f t="shared" si="111"/>
        <v/>
      </c>
      <c r="N128" s="87" t="str">
        <f t="shared" si="95"/>
        <v>↓</v>
      </c>
      <c r="O128" s="108"/>
      <c r="P128" s="156" t="str">
        <f>IF(B128&lt;①工事概要!$E$11,"",IF(B128&gt;①工事概要!$E$12,"",IF(LEN(CE128)=0,"○","")))</f>
        <v>○</v>
      </c>
      <c r="Q128" s="162">
        <f t="shared" si="112"/>
        <v>0</v>
      </c>
      <c r="R128" s="93">
        <f t="shared" si="96"/>
        <v>114</v>
      </c>
      <c r="S128" s="156" t="str">
        <f t="shared" si="97"/>
        <v/>
      </c>
      <c r="T128" s="162">
        <f t="shared" si="98"/>
        <v>0</v>
      </c>
      <c r="U128" s="100">
        <f t="shared" si="113"/>
        <v>32</v>
      </c>
      <c r="V128" s="93">
        <f t="shared" si="99"/>
        <v>0</v>
      </c>
      <c r="W128" s="169">
        <f t="shared" si="114"/>
        <v>0</v>
      </c>
      <c r="X128" s="80" t="str">
        <f t="shared" si="115"/>
        <v/>
      </c>
      <c r="Y128" s="80" t="str">
        <f t="shared" si="116"/>
        <v/>
      </c>
      <c r="Z128" s="80">
        <f t="shared" si="100"/>
        <v>43669</v>
      </c>
      <c r="AA128" s="80" t="str">
        <f t="shared" si="101"/>
        <v/>
      </c>
      <c r="AB128" s="80" t="str">
        <f t="shared" si="102"/>
        <v>OK（振替済み）</v>
      </c>
      <c r="AC128" s="154">
        <f t="shared" si="103"/>
        <v>0</v>
      </c>
      <c r="AD128" s="154" t="str">
        <f t="shared" si="117"/>
        <v/>
      </c>
      <c r="AE128" s="106">
        <f t="shared" si="118"/>
        <v>17</v>
      </c>
      <c r="AF128" s="106">
        <f t="shared" si="104"/>
        <v>0</v>
      </c>
      <c r="AG128" s="218">
        <f>IFERROR(IF(AE128=1,①工事概要!$E$11,IF(AE128=2,①工事概要!$E$11,IF(WEEKDAY(Z128)=2,Z121,AG127))),"")</f>
        <v>43661</v>
      </c>
      <c r="AH128" s="222">
        <f t="shared" ref="AH128:BA128" si="168">IFERROR(IF(AG128+1&gt;$BB128,"",AG128+1),"")</f>
        <v>43662</v>
      </c>
      <c r="AI128" s="222">
        <f t="shared" si="168"/>
        <v>43663</v>
      </c>
      <c r="AJ128" s="222">
        <f t="shared" si="168"/>
        <v>43664</v>
      </c>
      <c r="AK128" s="222">
        <f t="shared" si="168"/>
        <v>43665</v>
      </c>
      <c r="AL128" s="222">
        <f t="shared" si="168"/>
        <v>43666</v>
      </c>
      <c r="AM128" s="222">
        <f t="shared" si="168"/>
        <v>43667</v>
      </c>
      <c r="AN128" s="222">
        <f t="shared" si="168"/>
        <v>43668</v>
      </c>
      <c r="AO128" s="222">
        <f t="shared" si="168"/>
        <v>43669</v>
      </c>
      <c r="AP128" s="222">
        <f t="shared" si="168"/>
        <v>43670</v>
      </c>
      <c r="AQ128" s="222">
        <f t="shared" si="168"/>
        <v>43671</v>
      </c>
      <c r="AR128" s="222">
        <f t="shared" si="168"/>
        <v>43672</v>
      </c>
      <c r="AS128" s="222">
        <f t="shared" si="168"/>
        <v>43673</v>
      </c>
      <c r="AT128" s="222">
        <f t="shared" si="168"/>
        <v>43674</v>
      </c>
      <c r="AU128" s="222">
        <f t="shared" si="168"/>
        <v>43675</v>
      </c>
      <c r="AV128" s="222">
        <f t="shared" si="168"/>
        <v>43676</v>
      </c>
      <c r="AW128" s="222">
        <f t="shared" si="168"/>
        <v>43677</v>
      </c>
      <c r="AX128" s="222">
        <f t="shared" si="168"/>
        <v>43678</v>
      </c>
      <c r="AY128" s="222">
        <f t="shared" si="168"/>
        <v>43679</v>
      </c>
      <c r="AZ128" s="222">
        <f t="shared" si="168"/>
        <v>43680</v>
      </c>
      <c r="BA128" s="222">
        <f t="shared" si="168"/>
        <v>43681</v>
      </c>
      <c r="BB128" s="219">
        <f>IFERROR(IF(IF(Z128=①工事概要!$E$12,①工事概要!$E$12,IF(WEEKDAY(Z128)=1,Z135,BB129))&gt;①工事概要!$E$12,①工事概要!$E$12,IF(Z128=①工事概要!$E$12,①工事概要!$E$12,IF(WEEKDAY(Z128)=1,Z135,BB129))),"")</f>
        <v>43681</v>
      </c>
      <c r="BE128" s="53"/>
      <c r="BF128" s="53"/>
      <c r="BG128" s="53" t="str">
        <f>IFERROR(VLOOKUP(B128,①工事概要!$C$11:$D$12,2,FALSE),"")</f>
        <v/>
      </c>
      <c r="BH128" s="53" t="str">
        <f>IFERROR(VLOOKUP(B128,①工事概要!$C$16:$D$21,2,FALSE),"")</f>
        <v/>
      </c>
      <c r="BI128" s="53" t="str">
        <f>IFERROR(VLOOKUP(B128,①工事概要!$C$22:$D$24,2,FALSE),"")</f>
        <v/>
      </c>
      <c r="BJ128" s="53" t="str">
        <f>IF(B128&gt;①工事概要!$C$26,"",IF(B128&gt;=①工事概要!$C$25,$BJ$13,""))</f>
        <v/>
      </c>
      <c r="BK128" s="53" t="str">
        <f>IF(B128&gt;①工事概要!$C$28,"",IF(B128&gt;=①工事概要!$C$27,$BK$13,""))</f>
        <v/>
      </c>
      <c r="BL128" s="53" t="str">
        <f>IF(B128&gt;①工事概要!$C$30,"",IF(B128&gt;=①工事概要!$C$29,$BL$13,""))</f>
        <v/>
      </c>
      <c r="BM128" s="53" t="str">
        <f>IF(B128&gt;①工事概要!$C$32,"",IF(B128&gt;=①工事概要!$C$31,$BM$13,""))</f>
        <v/>
      </c>
      <c r="BN128" s="53" t="str">
        <f>IF(B128&gt;①工事概要!$C$34,"",IF(B128&gt;=①工事概要!$C$33,$BN$13,""))</f>
        <v/>
      </c>
      <c r="BO128" s="53" t="str">
        <f>IF(B128&gt;①工事概要!$C$36,"",IF(B128&gt;=①工事概要!$C$35,$BO$13,""))</f>
        <v/>
      </c>
      <c r="BP128" s="53" t="str">
        <f>IF(B128&gt;①工事概要!$C$38,"",IF(B128&gt;=①工事概要!$C$37,$BP$13,""))</f>
        <v/>
      </c>
      <c r="BQ128" s="53" t="str">
        <f>IF(B128&gt;①工事概要!$C$40,"",IF(B128&gt;=①工事概要!$C$39,$BQ$13,""))</f>
        <v/>
      </c>
      <c r="BR128" s="53" t="str">
        <f>IF(B128&gt;①工事概要!$C$42,"",IF(B128&gt;=①工事概要!$C$41,$BR$13,""))</f>
        <v/>
      </c>
      <c r="BS128" s="53" t="str">
        <f>IF(B128&gt;①工事概要!$C$44,"",IF(B128&gt;=①工事概要!$C$43,$BS$13,""))</f>
        <v/>
      </c>
      <c r="BT128" s="53" t="str">
        <f>IF(B128&gt;①工事概要!$C$46,"",IF(B128&gt;=①工事概要!$C$45,$BT$13,""))</f>
        <v/>
      </c>
      <c r="BU128" s="53" t="str">
        <f>IF(B128&gt;①工事概要!$C$48,"",IF(B128&gt;=①工事概要!$C$47,$BU$13,""))</f>
        <v/>
      </c>
      <c r="BV128" s="53" t="str">
        <f>IF(B128&gt;①工事概要!$C$50,"",IF(B128&gt;=①工事概要!$C$49,$BV$13,""))</f>
        <v/>
      </c>
      <c r="BW128" s="53" t="str">
        <f>IF(B128&gt;①工事概要!$C$52,"",IF(B128&gt;=①工事概要!$C$51,$BW$13,""))</f>
        <v/>
      </c>
      <c r="BX128" s="53" t="str">
        <f>IF(B128&gt;①工事概要!$C$54,"",IF(B128&gt;=①工事概要!$C$53,$BX$13,""))</f>
        <v/>
      </c>
      <c r="BY128" s="53" t="str">
        <f>IF(B128&gt;①工事概要!$C$56,"",IF(B128&gt;=①工事概要!$C$55,$BY$13,""))</f>
        <v/>
      </c>
      <c r="BZ128" s="53" t="str">
        <f>IF(B128&gt;①工事概要!$C$58,"",IF(B128&gt;=①工事概要!$C$57,$BZ$13,""))</f>
        <v/>
      </c>
      <c r="CA128" s="53" t="str">
        <f>IF(B128&gt;①工事概要!$C$60,"",IF(B128&gt;=①工事概要!$C$59,$CA$13,""))</f>
        <v/>
      </c>
      <c r="CB128" s="53" t="str">
        <f>IF(B128&gt;①工事概要!$C$62,"",IF(B128&gt;=①工事概要!$C$61,$CB$13,""))</f>
        <v/>
      </c>
      <c r="CC128" s="53" t="str">
        <f>IF(B128&gt;①工事概要!$C$64,"",IF(B128&gt;=①工事概要!$C$63,$CC$13,""))</f>
        <v/>
      </c>
      <c r="CD128" s="53" t="str">
        <f>IF(B128&gt;①工事概要!$C$66,"",IF(B128&gt;=①工事概要!$C$65,$CD$13,""))</f>
        <v/>
      </c>
      <c r="CE128" s="50" t="str">
        <f t="shared" si="120"/>
        <v/>
      </c>
      <c r="CF128" s="50" t="str">
        <f t="shared" si="106"/>
        <v xml:space="preserve"> </v>
      </c>
    </row>
    <row r="129" spans="1:84" ht="39" customHeight="1" thickTop="1" thickBot="1" x14ac:dyDescent="0.2">
      <c r="A129" s="81" t="str">
        <f t="shared" si="92"/>
        <v>対象期間</v>
      </c>
      <c r="B129" s="180">
        <f>IFERROR(IF(B128=①工事概要!$E$12+IF(WEEKDAY(①工事概要!$E$12)=1,①工事概要!$E$12,(8-WEEKDAY(①工事概要!$E$12))),"-",IF(B128="-","-",B128+1)),"-")</f>
        <v>43670</v>
      </c>
      <c r="C129" s="89">
        <f t="shared" si="107"/>
        <v>4</v>
      </c>
      <c r="D129" s="199" t="str">
        <f t="shared" si="108"/>
        <v>〇</v>
      </c>
      <c r="E129" s="200" t="str">
        <f t="shared" si="109"/>
        <v xml:space="preserve"> </v>
      </c>
      <c r="F129" s="201" t="s">
        <v>60</v>
      </c>
      <c r="G129" s="202"/>
      <c r="H129" s="203"/>
      <c r="I129" s="204"/>
      <c r="J129" s="187" t="str">
        <f t="shared" si="110"/>
        <v/>
      </c>
      <c r="K129" s="190">
        <f t="shared" si="93"/>
        <v>115</v>
      </c>
      <c r="L129" s="190" t="str">
        <f t="shared" si="94"/>
        <v/>
      </c>
      <c r="M129" s="188" t="str">
        <f t="shared" si="111"/>
        <v/>
      </c>
      <c r="N129" s="87" t="str">
        <f t="shared" si="95"/>
        <v>↓</v>
      </c>
      <c r="O129" s="108"/>
      <c r="P129" s="156" t="str">
        <f>IF(B129&lt;①工事概要!$E$11,"",IF(B129&gt;①工事概要!$E$12,"",IF(LEN(CE129)=0,"○","")))</f>
        <v>○</v>
      </c>
      <c r="Q129" s="162">
        <f t="shared" si="112"/>
        <v>0</v>
      </c>
      <c r="R129" s="93">
        <f t="shared" si="96"/>
        <v>115</v>
      </c>
      <c r="S129" s="156" t="str">
        <f t="shared" si="97"/>
        <v/>
      </c>
      <c r="T129" s="162">
        <f t="shared" si="98"/>
        <v>0</v>
      </c>
      <c r="U129" s="100">
        <f t="shared" si="113"/>
        <v>32</v>
      </c>
      <c r="V129" s="93">
        <f t="shared" si="99"/>
        <v>0</v>
      </c>
      <c r="W129" s="169">
        <f t="shared" si="114"/>
        <v>0</v>
      </c>
      <c r="X129" s="80" t="str">
        <f t="shared" si="115"/>
        <v/>
      </c>
      <c r="Y129" s="80" t="str">
        <f t="shared" si="116"/>
        <v/>
      </c>
      <c r="Z129" s="80">
        <f t="shared" si="100"/>
        <v>43670</v>
      </c>
      <c r="AA129" s="80" t="str">
        <f t="shared" si="101"/>
        <v/>
      </c>
      <c r="AB129" s="80" t="str">
        <f t="shared" si="102"/>
        <v>OK（振替済み）</v>
      </c>
      <c r="AC129" s="154">
        <f t="shared" si="103"/>
        <v>0</v>
      </c>
      <c r="AD129" s="154" t="str">
        <f t="shared" si="117"/>
        <v/>
      </c>
      <c r="AE129" s="106">
        <f t="shared" si="118"/>
        <v>17</v>
      </c>
      <c r="AF129" s="106">
        <f t="shared" si="104"/>
        <v>0</v>
      </c>
      <c r="AG129" s="218">
        <f>IFERROR(IF(AE129=1,①工事概要!$E$11,IF(AE129=2,①工事概要!$E$11,IF(WEEKDAY(Z129)=2,Z122,AG128))),"")</f>
        <v>43661</v>
      </c>
      <c r="AH129" s="222">
        <f t="shared" ref="AH129:BA129" si="169">IFERROR(IF(AG129+1&gt;$BB129,"",AG129+1),"")</f>
        <v>43662</v>
      </c>
      <c r="AI129" s="222">
        <f t="shared" si="169"/>
        <v>43663</v>
      </c>
      <c r="AJ129" s="222">
        <f t="shared" si="169"/>
        <v>43664</v>
      </c>
      <c r="AK129" s="222">
        <f t="shared" si="169"/>
        <v>43665</v>
      </c>
      <c r="AL129" s="222">
        <f t="shared" si="169"/>
        <v>43666</v>
      </c>
      <c r="AM129" s="222">
        <f t="shared" si="169"/>
        <v>43667</v>
      </c>
      <c r="AN129" s="222">
        <f t="shared" si="169"/>
        <v>43668</v>
      </c>
      <c r="AO129" s="222">
        <f t="shared" si="169"/>
        <v>43669</v>
      </c>
      <c r="AP129" s="222">
        <f t="shared" si="169"/>
        <v>43670</v>
      </c>
      <c r="AQ129" s="222">
        <f t="shared" si="169"/>
        <v>43671</v>
      </c>
      <c r="AR129" s="222">
        <f t="shared" si="169"/>
        <v>43672</v>
      </c>
      <c r="AS129" s="222">
        <f t="shared" si="169"/>
        <v>43673</v>
      </c>
      <c r="AT129" s="222">
        <f t="shared" si="169"/>
        <v>43674</v>
      </c>
      <c r="AU129" s="222">
        <f t="shared" si="169"/>
        <v>43675</v>
      </c>
      <c r="AV129" s="222">
        <f t="shared" si="169"/>
        <v>43676</v>
      </c>
      <c r="AW129" s="222">
        <f t="shared" si="169"/>
        <v>43677</v>
      </c>
      <c r="AX129" s="222">
        <f t="shared" si="169"/>
        <v>43678</v>
      </c>
      <c r="AY129" s="222">
        <f t="shared" si="169"/>
        <v>43679</v>
      </c>
      <c r="AZ129" s="222">
        <f t="shared" si="169"/>
        <v>43680</v>
      </c>
      <c r="BA129" s="222">
        <f t="shared" si="169"/>
        <v>43681</v>
      </c>
      <c r="BB129" s="219">
        <f>IFERROR(IF(IF(Z129=①工事概要!$E$12,①工事概要!$E$12,IF(WEEKDAY(Z129)=1,Z136,BB130))&gt;①工事概要!$E$12,①工事概要!$E$12,IF(Z129=①工事概要!$E$12,①工事概要!$E$12,IF(WEEKDAY(Z129)=1,Z136,BB130))),"")</f>
        <v>43681</v>
      </c>
      <c r="BE129" s="53"/>
      <c r="BF129" s="53"/>
      <c r="BG129" s="53" t="str">
        <f>IFERROR(VLOOKUP(B129,①工事概要!$C$11:$D$12,2,FALSE),"")</f>
        <v/>
      </c>
      <c r="BH129" s="53" t="str">
        <f>IFERROR(VLOOKUP(B129,①工事概要!$C$16:$D$21,2,FALSE),"")</f>
        <v/>
      </c>
      <c r="BI129" s="53" t="str">
        <f>IFERROR(VLOOKUP(B129,①工事概要!$C$22:$D$24,2,FALSE),"")</f>
        <v/>
      </c>
      <c r="BJ129" s="53" t="str">
        <f>IF(B129&gt;①工事概要!$C$26,"",IF(B129&gt;=①工事概要!$C$25,$BJ$13,""))</f>
        <v/>
      </c>
      <c r="BK129" s="53" t="str">
        <f>IF(B129&gt;①工事概要!$C$28,"",IF(B129&gt;=①工事概要!$C$27,$BK$13,""))</f>
        <v/>
      </c>
      <c r="BL129" s="53" t="str">
        <f>IF(B129&gt;①工事概要!$C$30,"",IF(B129&gt;=①工事概要!$C$29,$BL$13,""))</f>
        <v/>
      </c>
      <c r="BM129" s="53" t="str">
        <f>IF(B129&gt;①工事概要!$C$32,"",IF(B129&gt;=①工事概要!$C$31,$BM$13,""))</f>
        <v/>
      </c>
      <c r="BN129" s="53" t="str">
        <f>IF(B129&gt;①工事概要!$C$34,"",IF(B129&gt;=①工事概要!$C$33,$BN$13,""))</f>
        <v/>
      </c>
      <c r="BO129" s="53" t="str">
        <f>IF(B129&gt;①工事概要!$C$36,"",IF(B129&gt;=①工事概要!$C$35,$BO$13,""))</f>
        <v/>
      </c>
      <c r="BP129" s="53" t="str">
        <f>IF(B129&gt;①工事概要!$C$38,"",IF(B129&gt;=①工事概要!$C$37,$BP$13,""))</f>
        <v/>
      </c>
      <c r="BQ129" s="53" t="str">
        <f>IF(B129&gt;①工事概要!$C$40,"",IF(B129&gt;=①工事概要!$C$39,$BQ$13,""))</f>
        <v/>
      </c>
      <c r="BR129" s="53" t="str">
        <f>IF(B129&gt;①工事概要!$C$42,"",IF(B129&gt;=①工事概要!$C$41,$BR$13,""))</f>
        <v/>
      </c>
      <c r="BS129" s="53" t="str">
        <f>IF(B129&gt;①工事概要!$C$44,"",IF(B129&gt;=①工事概要!$C$43,$BS$13,""))</f>
        <v/>
      </c>
      <c r="BT129" s="53" t="str">
        <f>IF(B129&gt;①工事概要!$C$46,"",IF(B129&gt;=①工事概要!$C$45,$BT$13,""))</f>
        <v/>
      </c>
      <c r="BU129" s="53" t="str">
        <f>IF(B129&gt;①工事概要!$C$48,"",IF(B129&gt;=①工事概要!$C$47,$BU$13,""))</f>
        <v/>
      </c>
      <c r="BV129" s="53" t="str">
        <f>IF(B129&gt;①工事概要!$C$50,"",IF(B129&gt;=①工事概要!$C$49,$BV$13,""))</f>
        <v/>
      </c>
      <c r="BW129" s="53" t="str">
        <f>IF(B129&gt;①工事概要!$C$52,"",IF(B129&gt;=①工事概要!$C$51,$BW$13,""))</f>
        <v/>
      </c>
      <c r="BX129" s="53" t="str">
        <f>IF(B129&gt;①工事概要!$C$54,"",IF(B129&gt;=①工事概要!$C$53,$BX$13,""))</f>
        <v/>
      </c>
      <c r="BY129" s="53" t="str">
        <f>IF(B129&gt;①工事概要!$C$56,"",IF(B129&gt;=①工事概要!$C$55,$BY$13,""))</f>
        <v/>
      </c>
      <c r="BZ129" s="53" t="str">
        <f>IF(B129&gt;①工事概要!$C$58,"",IF(B129&gt;=①工事概要!$C$57,$BZ$13,""))</f>
        <v/>
      </c>
      <c r="CA129" s="53" t="str">
        <f>IF(B129&gt;①工事概要!$C$60,"",IF(B129&gt;=①工事概要!$C$59,$CA$13,""))</f>
        <v/>
      </c>
      <c r="CB129" s="53" t="str">
        <f>IF(B129&gt;①工事概要!$C$62,"",IF(B129&gt;=①工事概要!$C$61,$CB$13,""))</f>
        <v/>
      </c>
      <c r="CC129" s="53" t="str">
        <f>IF(B129&gt;①工事概要!$C$64,"",IF(B129&gt;=①工事概要!$C$63,$CC$13,""))</f>
        <v/>
      </c>
      <c r="CD129" s="53" t="str">
        <f>IF(B129&gt;①工事概要!$C$66,"",IF(B129&gt;=①工事概要!$C$65,$CD$13,""))</f>
        <v/>
      </c>
      <c r="CE129" s="50" t="str">
        <f t="shared" si="120"/>
        <v/>
      </c>
      <c r="CF129" s="50" t="str">
        <f t="shared" si="106"/>
        <v xml:space="preserve"> </v>
      </c>
    </row>
    <row r="130" spans="1:84" ht="39" customHeight="1" thickTop="1" thickBot="1" x14ac:dyDescent="0.2">
      <c r="A130" s="81" t="str">
        <f t="shared" si="92"/>
        <v>対象期間</v>
      </c>
      <c r="B130" s="180">
        <f>IFERROR(IF(B129=①工事概要!$E$12+IF(WEEKDAY(①工事概要!$E$12)=1,①工事概要!$E$12,(8-WEEKDAY(①工事概要!$E$12))),"-",IF(B129="-","-",B129+1)),"-")</f>
        <v>43671</v>
      </c>
      <c r="C130" s="89">
        <f t="shared" si="107"/>
        <v>5</v>
      </c>
      <c r="D130" s="199" t="str">
        <f t="shared" si="108"/>
        <v>〇</v>
      </c>
      <c r="E130" s="200" t="str">
        <f t="shared" si="109"/>
        <v xml:space="preserve"> </v>
      </c>
      <c r="F130" s="201" t="s">
        <v>60</v>
      </c>
      <c r="G130" s="202"/>
      <c r="H130" s="203"/>
      <c r="I130" s="204"/>
      <c r="J130" s="187" t="str">
        <f t="shared" si="110"/>
        <v/>
      </c>
      <c r="K130" s="190">
        <f t="shared" si="93"/>
        <v>116</v>
      </c>
      <c r="L130" s="190" t="str">
        <f t="shared" si="94"/>
        <v/>
      </c>
      <c r="M130" s="188" t="str">
        <f t="shared" si="111"/>
        <v/>
      </c>
      <c r="N130" s="87" t="str">
        <f t="shared" si="95"/>
        <v>↓</v>
      </c>
      <c r="O130" s="108"/>
      <c r="P130" s="156" t="str">
        <f>IF(B130&lt;①工事概要!$E$11,"",IF(B130&gt;①工事概要!$E$12,"",IF(LEN(CE130)=0,"○","")))</f>
        <v>○</v>
      </c>
      <c r="Q130" s="162">
        <f t="shared" si="112"/>
        <v>0</v>
      </c>
      <c r="R130" s="93">
        <f t="shared" si="96"/>
        <v>116</v>
      </c>
      <c r="S130" s="156" t="str">
        <f t="shared" si="97"/>
        <v/>
      </c>
      <c r="T130" s="162">
        <f t="shared" si="98"/>
        <v>0</v>
      </c>
      <c r="U130" s="100">
        <f t="shared" si="113"/>
        <v>32</v>
      </c>
      <c r="V130" s="93">
        <f t="shared" si="99"/>
        <v>0</v>
      </c>
      <c r="W130" s="169">
        <f t="shared" si="114"/>
        <v>0</v>
      </c>
      <c r="X130" s="80" t="str">
        <f t="shared" si="115"/>
        <v/>
      </c>
      <c r="Y130" s="80" t="str">
        <f t="shared" si="116"/>
        <v/>
      </c>
      <c r="Z130" s="80">
        <f t="shared" si="100"/>
        <v>43671</v>
      </c>
      <c r="AA130" s="80" t="str">
        <f t="shared" si="101"/>
        <v/>
      </c>
      <c r="AB130" s="80" t="str">
        <f t="shared" si="102"/>
        <v>OK（振替済み）</v>
      </c>
      <c r="AC130" s="154">
        <f t="shared" si="103"/>
        <v>0</v>
      </c>
      <c r="AD130" s="154" t="str">
        <f t="shared" si="117"/>
        <v/>
      </c>
      <c r="AE130" s="106">
        <f t="shared" si="118"/>
        <v>17</v>
      </c>
      <c r="AF130" s="106">
        <f t="shared" si="104"/>
        <v>0</v>
      </c>
      <c r="AG130" s="218">
        <f>IFERROR(IF(AE130=1,①工事概要!$E$11,IF(AE130=2,①工事概要!$E$11,IF(WEEKDAY(Z130)=2,Z123,AG129))),"")</f>
        <v>43661</v>
      </c>
      <c r="AH130" s="222">
        <f t="shared" ref="AH130:BA130" si="170">IFERROR(IF(AG130+1&gt;$BB130,"",AG130+1),"")</f>
        <v>43662</v>
      </c>
      <c r="AI130" s="222">
        <f t="shared" si="170"/>
        <v>43663</v>
      </c>
      <c r="AJ130" s="222">
        <f t="shared" si="170"/>
        <v>43664</v>
      </c>
      <c r="AK130" s="222">
        <f t="shared" si="170"/>
        <v>43665</v>
      </c>
      <c r="AL130" s="222">
        <f t="shared" si="170"/>
        <v>43666</v>
      </c>
      <c r="AM130" s="222">
        <f t="shared" si="170"/>
        <v>43667</v>
      </c>
      <c r="AN130" s="222">
        <f t="shared" si="170"/>
        <v>43668</v>
      </c>
      <c r="AO130" s="222">
        <f t="shared" si="170"/>
        <v>43669</v>
      </c>
      <c r="AP130" s="222">
        <f t="shared" si="170"/>
        <v>43670</v>
      </c>
      <c r="AQ130" s="222">
        <f t="shared" si="170"/>
        <v>43671</v>
      </c>
      <c r="AR130" s="222">
        <f t="shared" si="170"/>
        <v>43672</v>
      </c>
      <c r="AS130" s="222">
        <f t="shared" si="170"/>
        <v>43673</v>
      </c>
      <c r="AT130" s="222">
        <f t="shared" si="170"/>
        <v>43674</v>
      </c>
      <c r="AU130" s="222">
        <f t="shared" si="170"/>
        <v>43675</v>
      </c>
      <c r="AV130" s="222">
        <f t="shared" si="170"/>
        <v>43676</v>
      </c>
      <c r="AW130" s="222">
        <f t="shared" si="170"/>
        <v>43677</v>
      </c>
      <c r="AX130" s="222">
        <f t="shared" si="170"/>
        <v>43678</v>
      </c>
      <c r="AY130" s="222">
        <f t="shared" si="170"/>
        <v>43679</v>
      </c>
      <c r="AZ130" s="222">
        <f t="shared" si="170"/>
        <v>43680</v>
      </c>
      <c r="BA130" s="222">
        <f t="shared" si="170"/>
        <v>43681</v>
      </c>
      <c r="BB130" s="219">
        <f>IFERROR(IF(IF(Z130=①工事概要!$E$12,①工事概要!$E$12,IF(WEEKDAY(Z130)=1,Z137,BB131))&gt;①工事概要!$E$12,①工事概要!$E$12,IF(Z130=①工事概要!$E$12,①工事概要!$E$12,IF(WEEKDAY(Z130)=1,Z137,BB131))),"")</f>
        <v>43681</v>
      </c>
      <c r="BE130" s="53"/>
      <c r="BF130" s="53"/>
      <c r="BG130" s="53" t="str">
        <f>IFERROR(VLOOKUP(B130,①工事概要!$C$11:$D$12,2,FALSE),"")</f>
        <v/>
      </c>
      <c r="BH130" s="53" t="str">
        <f>IFERROR(VLOOKUP(B130,①工事概要!$C$16:$D$21,2,FALSE),"")</f>
        <v/>
      </c>
      <c r="BI130" s="53" t="str">
        <f>IFERROR(VLOOKUP(B130,①工事概要!$C$22:$D$24,2,FALSE),"")</f>
        <v/>
      </c>
      <c r="BJ130" s="53" t="str">
        <f>IF(B130&gt;①工事概要!$C$26,"",IF(B130&gt;=①工事概要!$C$25,$BJ$13,""))</f>
        <v/>
      </c>
      <c r="BK130" s="53" t="str">
        <f>IF(B130&gt;①工事概要!$C$28,"",IF(B130&gt;=①工事概要!$C$27,$BK$13,""))</f>
        <v/>
      </c>
      <c r="BL130" s="53" t="str">
        <f>IF(B130&gt;①工事概要!$C$30,"",IF(B130&gt;=①工事概要!$C$29,$BL$13,""))</f>
        <v/>
      </c>
      <c r="BM130" s="53" t="str">
        <f>IF(B130&gt;①工事概要!$C$32,"",IF(B130&gt;=①工事概要!$C$31,$BM$13,""))</f>
        <v/>
      </c>
      <c r="BN130" s="53" t="str">
        <f>IF(B130&gt;①工事概要!$C$34,"",IF(B130&gt;=①工事概要!$C$33,$BN$13,""))</f>
        <v/>
      </c>
      <c r="BO130" s="53" t="str">
        <f>IF(B130&gt;①工事概要!$C$36,"",IF(B130&gt;=①工事概要!$C$35,$BO$13,""))</f>
        <v/>
      </c>
      <c r="BP130" s="53" t="str">
        <f>IF(B130&gt;①工事概要!$C$38,"",IF(B130&gt;=①工事概要!$C$37,$BP$13,""))</f>
        <v/>
      </c>
      <c r="BQ130" s="53" t="str">
        <f>IF(B130&gt;①工事概要!$C$40,"",IF(B130&gt;=①工事概要!$C$39,$BQ$13,""))</f>
        <v/>
      </c>
      <c r="BR130" s="53" t="str">
        <f>IF(B130&gt;①工事概要!$C$42,"",IF(B130&gt;=①工事概要!$C$41,$BR$13,""))</f>
        <v/>
      </c>
      <c r="BS130" s="53" t="str">
        <f>IF(B130&gt;①工事概要!$C$44,"",IF(B130&gt;=①工事概要!$C$43,$BS$13,""))</f>
        <v/>
      </c>
      <c r="BT130" s="53" t="str">
        <f>IF(B130&gt;①工事概要!$C$46,"",IF(B130&gt;=①工事概要!$C$45,$BT$13,""))</f>
        <v/>
      </c>
      <c r="BU130" s="53" t="str">
        <f>IF(B130&gt;①工事概要!$C$48,"",IF(B130&gt;=①工事概要!$C$47,$BU$13,""))</f>
        <v/>
      </c>
      <c r="BV130" s="53" t="str">
        <f>IF(B130&gt;①工事概要!$C$50,"",IF(B130&gt;=①工事概要!$C$49,$BV$13,""))</f>
        <v/>
      </c>
      <c r="BW130" s="53" t="str">
        <f>IF(B130&gt;①工事概要!$C$52,"",IF(B130&gt;=①工事概要!$C$51,$BW$13,""))</f>
        <v/>
      </c>
      <c r="BX130" s="53" t="str">
        <f>IF(B130&gt;①工事概要!$C$54,"",IF(B130&gt;=①工事概要!$C$53,$BX$13,""))</f>
        <v/>
      </c>
      <c r="BY130" s="53" t="str">
        <f>IF(B130&gt;①工事概要!$C$56,"",IF(B130&gt;=①工事概要!$C$55,$BY$13,""))</f>
        <v/>
      </c>
      <c r="BZ130" s="53" t="str">
        <f>IF(B130&gt;①工事概要!$C$58,"",IF(B130&gt;=①工事概要!$C$57,$BZ$13,""))</f>
        <v/>
      </c>
      <c r="CA130" s="53" t="str">
        <f>IF(B130&gt;①工事概要!$C$60,"",IF(B130&gt;=①工事概要!$C$59,$CA$13,""))</f>
        <v/>
      </c>
      <c r="CB130" s="53" t="str">
        <f>IF(B130&gt;①工事概要!$C$62,"",IF(B130&gt;=①工事概要!$C$61,$CB$13,""))</f>
        <v/>
      </c>
      <c r="CC130" s="53" t="str">
        <f>IF(B130&gt;①工事概要!$C$64,"",IF(B130&gt;=①工事概要!$C$63,$CC$13,""))</f>
        <v/>
      </c>
      <c r="CD130" s="53" t="str">
        <f>IF(B130&gt;①工事概要!$C$66,"",IF(B130&gt;=①工事概要!$C$65,$CD$13,""))</f>
        <v/>
      </c>
      <c r="CE130" s="50" t="str">
        <f t="shared" si="120"/>
        <v/>
      </c>
      <c r="CF130" s="50" t="str">
        <f t="shared" si="106"/>
        <v xml:space="preserve"> </v>
      </c>
    </row>
    <row r="131" spans="1:84" ht="39" customHeight="1" thickTop="1" thickBot="1" x14ac:dyDescent="0.2">
      <c r="A131" s="81" t="str">
        <f t="shared" si="92"/>
        <v>対象期間</v>
      </c>
      <c r="B131" s="180">
        <f>IFERROR(IF(B130=①工事概要!$E$12+IF(WEEKDAY(①工事概要!$E$12)=1,①工事概要!$E$12,(8-WEEKDAY(①工事概要!$E$12))),"-",IF(B130="-","-",B130+1)),"-")</f>
        <v>43672</v>
      </c>
      <c r="C131" s="89">
        <f t="shared" si="107"/>
        <v>6</v>
      </c>
      <c r="D131" s="199" t="str">
        <f t="shared" si="108"/>
        <v>〇</v>
      </c>
      <c r="E131" s="200" t="str">
        <f t="shared" si="109"/>
        <v xml:space="preserve"> </v>
      </c>
      <c r="F131" s="201" t="s">
        <v>60</v>
      </c>
      <c r="G131" s="202"/>
      <c r="H131" s="203"/>
      <c r="I131" s="204"/>
      <c r="J131" s="187" t="str">
        <f t="shared" si="110"/>
        <v/>
      </c>
      <c r="K131" s="190">
        <f t="shared" si="93"/>
        <v>117</v>
      </c>
      <c r="L131" s="190" t="str">
        <f t="shared" si="94"/>
        <v/>
      </c>
      <c r="M131" s="188" t="str">
        <f t="shared" si="111"/>
        <v/>
      </c>
      <c r="N131" s="87" t="str">
        <f t="shared" si="95"/>
        <v>↓</v>
      </c>
      <c r="O131" s="108"/>
      <c r="P131" s="156" t="str">
        <f>IF(B131&lt;①工事概要!$E$11,"",IF(B131&gt;①工事概要!$E$12,"",IF(LEN(CE131)=0,"○","")))</f>
        <v>○</v>
      </c>
      <c r="Q131" s="162">
        <f t="shared" si="112"/>
        <v>0</v>
      </c>
      <c r="R131" s="93">
        <f t="shared" si="96"/>
        <v>117</v>
      </c>
      <c r="S131" s="156" t="str">
        <f t="shared" si="97"/>
        <v/>
      </c>
      <c r="T131" s="162">
        <f t="shared" si="98"/>
        <v>0</v>
      </c>
      <c r="U131" s="100">
        <f t="shared" si="113"/>
        <v>32</v>
      </c>
      <c r="V131" s="93">
        <f t="shared" si="99"/>
        <v>0</v>
      </c>
      <c r="W131" s="169">
        <f t="shared" si="114"/>
        <v>0</v>
      </c>
      <c r="X131" s="80" t="str">
        <f t="shared" si="115"/>
        <v/>
      </c>
      <c r="Y131" s="80" t="str">
        <f t="shared" si="116"/>
        <v/>
      </c>
      <c r="Z131" s="80">
        <f t="shared" si="100"/>
        <v>43672</v>
      </c>
      <c r="AA131" s="80" t="str">
        <f t="shared" si="101"/>
        <v/>
      </c>
      <c r="AB131" s="80" t="str">
        <f t="shared" si="102"/>
        <v>OK（振替済み）</v>
      </c>
      <c r="AC131" s="154">
        <f t="shared" si="103"/>
        <v>0</v>
      </c>
      <c r="AD131" s="154" t="str">
        <f t="shared" si="117"/>
        <v/>
      </c>
      <c r="AE131" s="106">
        <f t="shared" si="118"/>
        <v>17</v>
      </c>
      <c r="AF131" s="106">
        <f t="shared" si="104"/>
        <v>0</v>
      </c>
      <c r="AG131" s="218">
        <f>IFERROR(IF(AE131=1,①工事概要!$E$11,IF(AE131=2,①工事概要!$E$11,IF(WEEKDAY(Z131)=2,Z124,AG130))),"")</f>
        <v>43661</v>
      </c>
      <c r="AH131" s="222">
        <f t="shared" ref="AH131:BA131" si="171">IFERROR(IF(AG131+1&gt;$BB131,"",AG131+1),"")</f>
        <v>43662</v>
      </c>
      <c r="AI131" s="222">
        <f t="shared" si="171"/>
        <v>43663</v>
      </c>
      <c r="AJ131" s="222">
        <f t="shared" si="171"/>
        <v>43664</v>
      </c>
      <c r="AK131" s="222">
        <f t="shared" si="171"/>
        <v>43665</v>
      </c>
      <c r="AL131" s="222">
        <f t="shared" si="171"/>
        <v>43666</v>
      </c>
      <c r="AM131" s="222">
        <f t="shared" si="171"/>
        <v>43667</v>
      </c>
      <c r="AN131" s="222">
        <f t="shared" si="171"/>
        <v>43668</v>
      </c>
      <c r="AO131" s="222">
        <f t="shared" si="171"/>
        <v>43669</v>
      </c>
      <c r="AP131" s="222">
        <f t="shared" si="171"/>
        <v>43670</v>
      </c>
      <c r="AQ131" s="222">
        <f t="shared" si="171"/>
        <v>43671</v>
      </c>
      <c r="AR131" s="222">
        <f t="shared" si="171"/>
        <v>43672</v>
      </c>
      <c r="AS131" s="222">
        <f t="shared" si="171"/>
        <v>43673</v>
      </c>
      <c r="AT131" s="222">
        <f t="shared" si="171"/>
        <v>43674</v>
      </c>
      <c r="AU131" s="222">
        <f t="shared" si="171"/>
        <v>43675</v>
      </c>
      <c r="AV131" s="222">
        <f t="shared" si="171"/>
        <v>43676</v>
      </c>
      <c r="AW131" s="222">
        <f t="shared" si="171"/>
        <v>43677</v>
      </c>
      <c r="AX131" s="222">
        <f t="shared" si="171"/>
        <v>43678</v>
      </c>
      <c r="AY131" s="222">
        <f t="shared" si="171"/>
        <v>43679</v>
      </c>
      <c r="AZ131" s="222">
        <f t="shared" si="171"/>
        <v>43680</v>
      </c>
      <c r="BA131" s="222">
        <f t="shared" si="171"/>
        <v>43681</v>
      </c>
      <c r="BB131" s="219">
        <f>IFERROR(IF(IF(Z131=①工事概要!$E$12,①工事概要!$E$12,IF(WEEKDAY(Z131)=1,Z138,BB132))&gt;①工事概要!$E$12,①工事概要!$E$12,IF(Z131=①工事概要!$E$12,①工事概要!$E$12,IF(WEEKDAY(Z131)=1,Z138,BB132))),"")</f>
        <v>43681</v>
      </c>
      <c r="BE131" s="53"/>
      <c r="BF131" s="53"/>
      <c r="BG131" s="53" t="str">
        <f>IFERROR(VLOOKUP(B131,①工事概要!$C$11:$D$12,2,FALSE),"")</f>
        <v/>
      </c>
      <c r="BH131" s="53" t="str">
        <f>IFERROR(VLOOKUP(B131,①工事概要!$C$16:$D$21,2,FALSE),"")</f>
        <v/>
      </c>
      <c r="BI131" s="53" t="str">
        <f>IFERROR(VLOOKUP(B131,①工事概要!$C$22:$D$24,2,FALSE),"")</f>
        <v/>
      </c>
      <c r="BJ131" s="53" t="str">
        <f>IF(B131&gt;①工事概要!$C$26,"",IF(B131&gt;=①工事概要!$C$25,$BJ$13,""))</f>
        <v/>
      </c>
      <c r="BK131" s="53" t="str">
        <f>IF(B131&gt;①工事概要!$C$28,"",IF(B131&gt;=①工事概要!$C$27,$BK$13,""))</f>
        <v/>
      </c>
      <c r="BL131" s="53" t="str">
        <f>IF(B131&gt;①工事概要!$C$30,"",IF(B131&gt;=①工事概要!$C$29,$BL$13,""))</f>
        <v/>
      </c>
      <c r="BM131" s="53" t="str">
        <f>IF(B131&gt;①工事概要!$C$32,"",IF(B131&gt;=①工事概要!$C$31,$BM$13,""))</f>
        <v/>
      </c>
      <c r="BN131" s="53" t="str">
        <f>IF(B131&gt;①工事概要!$C$34,"",IF(B131&gt;=①工事概要!$C$33,$BN$13,""))</f>
        <v/>
      </c>
      <c r="BO131" s="53" t="str">
        <f>IF(B131&gt;①工事概要!$C$36,"",IF(B131&gt;=①工事概要!$C$35,$BO$13,""))</f>
        <v/>
      </c>
      <c r="BP131" s="53" t="str">
        <f>IF(B131&gt;①工事概要!$C$38,"",IF(B131&gt;=①工事概要!$C$37,$BP$13,""))</f>
        <v/>
      </c>
      <c r="BQ131" s="53" t="str">
        <f>IF(B131&gt;①工事概要!$C$40,"",IF(B131&gt;=①工事概要!$C$39,$BQ$13,""))</f>
        <v/>
      </c>
      <c r="BR131" s="53" t="str">
        <f>IF(B131&gt;①工事概要!$C$42,"",IF(B131&gt;=①工事概要!$C$41,$BR$13,""))</f>
        <v/>
      </c>
      <c r="BS131" s="53" t="str">
        <f>IF(B131&gt;①工事概要!$C$44,"",IF(B131&gt;=①工事概要!$C$43,$BS$13,""))</f>
        <v/>
      </c>
      <c r="BT131" s="53" t="str">
        <f>IF(B131&gt;①工事概要!$C$46,"",IF(B131&gt;=①工事概要!$C$45,$BT$13,""))</f>
        <v/>
      </c>
      <c r="BU131" s="53" t="str">
        <f>IF(B131&gt;①工事概要!$C$48,"",IF(B131&gt;=①工事概要!$C$47,$BU$13,""))</f>
        <v/>
      </c>
      <c r="BV131" s="53" t="str">
        <f>IF(B131&gt;①工事概要!$C$50,"",IF(B131&gt;=①工事概要!$C$49,$BV$13,""))</f>
        <v/>
      </c>
      <c r="BW131" s="53" t="str">
        <f>IF(B131&gt;①工事概要!$C$52,"",IF(B131&gt;=①工事概要!$C$51,$BW$13,""))</f>
        <v/>
      </c>
      <c r="BX131" s="53" t="str">
        <f>IF(B131&gt;①工事概要!$C$54,"",IF(B131&gt;=①工事概要!$C$53,$BX$13,""))</f>
        <v/>
      </c>
      <c r="BY131" s="53" t="str">
        <f>IF(B131&gt;①工事概要!$C$56,"",IF(B131&gt;=①工事概要!$C$55,$BY$13,""))</f>
        <v/>
      </c>
      <c r="BZ131" s="53" t="str">
        <f>IF(B131&gt;①工事概要!$C$58,"",IF(B131&gt;=①工事概要!$C$57,$BZ$13,""))</f>
        <v/>
      </c>
      <c r="CA131" s="53" t="str">
        <f>IF(B131&gt;①工事概要!$C$60,"",IF(B131&gt;=①工事概要!$C$59,$CA$13,""))</f>
        <v/>
      </c>
      <c r="CB131" s="53" t="str">
        <f>IF(B131&gt;①工事概要!$C$62,"",IF(B131&gt;=①工事概要!$C$61,$CB$13,""))</f>
        <v/>
      </c>
      <c r="CC131" s="53" t="str">
        <f>IF(B131&gt;①工事概要!$C$64,"",IF(B131&gt;=①工事概要!$C$63,$CC$13,""))</f>
        <v/>
      </c>
      <c r="CD131" s="53" t="str">
        <f>IF(B131&gt;①工事概要!$C$66,"",IF(B131&gt;=①工事概要!$C$65,$CD$13,""))</f>
        <v/>
      </c>
      <c r="CE131" s="50" t="str">
        <f t="shared" si="120"/>
        <v/>
      </c>
      <c r="CF131" s="50" t="str">
        <f t="shared" si="106"/>
        <v xml:space="preserve"> </v>
      </c>
    </row>
    <row r="132" spans="1:84" ht="39" customHeight="1" thickTop="1" thickBot="1" x14ac:dyDescent="0.2">
      <c r="A132" s="81" t="str">
        <f t="shared" si="92"/>
        <v>対象期間</v>
      </c>
      <c r="B132" s="180">
        <f>IFERROR(IF(B131=①工事概要!$E$12+IF(WEEKDAY(①工事概要!$E$12)=1,①工事概要!$E$12,(8-WEEKDAY(①工事概要!$E$12))),"-",IF(B131="-","-",B131+1)),"-")</f>
        <v>43673</v>
      </c>
      <c r="C132" s="89">
        <f t="shared" si="107"/>
        <v>7</v>
      </c>
      <c r="D132" s="199" t="str">
        <f t="shared" si="108"/>
        <v>〇</v>
      </c>
      <c r="E132" s="200" t="str">
        <f t="shared" si="109"/>
        <v xml:space="preserve"> </v>
      </c>
      <c r="F132" s="201" t="s">
        <v>61</v>
      </c>
      <c r="G132" s="202"/>
      <c r="H132" s="203"/>
      <c r="I132" s="204"/>
      <c r="J132" s="187" t="str">
        <f t="shared" si="110"/>
        <v/>
      </c>
      <c r="K132" s="190">
        <f t="shared" si="93"/>
        <v>118</v>
      </c>
      <c r="L132" s="190" t="str">
        <f t="shared" si="94"/>
        <v/>
      </c>
      <c r="M132" s="188" t="str">
        <f t="shared" si="111"/>
        <v/>
      </c>
      <c r="N132" s="87" t="str">
        <f t="shared" si="95"/>
        <v>↓</v>
      </c>
      <c r="O132" s="108"/>
      <c r="P132" s="156" t="str">
        <f>IF(B132&lt;①工事概要!$E$11,"",IF(B132&gt;①工事概要!$E$12,"",IF(LEN(CE132)=0,"○","")))</f>
        <v>○</v>
      </c>
      <c r="Q132" s="162">
        <f t="shared" si="112"/>
        <v>0</v>
      </c>
      <c r="R132" s="93">
        <f t="shared" si="96"/>
        <v>118</v>
      </c>
      <c r="S132" s="156" t="str">
        <f t="shared" si="97"/>
        <v>〇</v>
      </c>
      <c r="T132" s="162">
        <f t="shared" si="98"/>
        <v>0</v>
      </c>
      <c r="U132" s="100">
        <f t="shared" si="113"/>
        <v>33</v>
      </c>
      <c r="V132" s="93">
        <f t="shared" si="99"/>
        <v>0</v>
      </c>
      <c r="W132" s="169">
        <f t="shared" si="114"/>
        <v>0</v>
      </c>
      <c r="X132" s="80" t="str">
        <f t="shared" si="115"/>
        <v/>
      </c>
      <c r="Y132" s="80" t="str">
        <f t="shared" si="116"/>
        <v/>
      </c>
      <c r="Z132" s="80">
        <f t="shared" si="100"/>
        <v>43673</v>
      </c>
      <c r="AA132" s="80" t="str">
        <f t="shared" si="101"/>
        <v/>
      </c>
      <c r="AB132" s="80" t="str">
        <f t="shared" si="102"/>
        <v>OK（振替済み）</v>
      </c>
      <c r="AC132" s="154">
        <f t="shared" si="103"/>
        <v>0</v>
      </c>
      <c r="AD132" s="154" t="str">
        <f t="shared" si="117"/>
        <v/>
      </c>
      <c r="AE132" s="106">
        <f t="shared" si="118"/>
        <v>17</v>
      </c>
      <c r="AF132" s="106">
        <f t="shared" si="104"/>
        <v>0</v>
      </c>
      <c r="AG132" s="218">
        <f>IFERROR(IF(AE132=1,①工事概要!$E$11,IF(AE132=2,①工事概要!$E$11,IF(WEEKDAY(Z132)=2,Z125,AG131))),"")</f>
        <v>43661</v>
      </c>
      <c r="AH132" s="222">
        <f t="shared" ref="AH132:BA132" si="172">IFERROR(IF(AG132+1&gt;$BB132,"",AG132+1),"")</f>
        <v>43662</v>
      </c>
      <c r="AI132" s="222">
        <f t="shared" si="172"/>
        <v>43663</v>
      </c>
      <c r="AJ132" s="222">
        <f t="shared" si="172"/>
        <v>43664</v>
      </c>
      <c r="AK132" s="222">
        <f t="shared" si="172"/>
        <v>43665</v>
      </c>
      <c r="AL132" s="222">
        <f t="shared" si="172"/>
        <v>43666</v>
      </c>
      <c r="AM132" s="222">
        <f t="shared" si="172"/>
        <v>43667</v>
      </c>
      <c r="AN132" s="222">
        <f t="shared" si="172"/>
        <v>43668</v>
      </c>
      <c r="AO132" s="222">
        <f t="shared" si="172"/>
        <v>43669</v>
      </c>
      <c r="AP132" s="222">
        <f t="shared" si="172"/>
        <v>43670</v>
      </c>
      <c r="AQ132" s="222">
        <f t="shared" si="172"/>
        <v>43671</v>
      </c>
      <c r="AR132" s="222">
        <f t="shared" si="172"/>
        <v>43672</v>
      </c>
      <c r="AS132" s="222">
        <f t="shared" si="172"/>
        <v>43673</v>
      </c>
      <c r="AT132" s="222">
        <f t="shared" si="172"/>
        <v>43674</v>
      </c>
      <c r="AU132" s="222">
        <f t="shared" si="172"/>
        <v>43675</v>
      </c>
      <c r="AV132" s="222">
        <f t="shared" si="172"/>
        <v>43676</v>
      </c>
      <c r="AW132" s="222">
        <f t="shared" si="172"/>
        <v>43677</v>
      </c>
      <c r="AX132" s="222">
        <f t="shared" si="172"/>
        <v>43678</v>
      </c>
      <c r="AY132" s="222">
        <f t="shared" si="172"/>
        <v>43679</v>
      </c>
      <c r="AZ132" s="222">
        <f t="shared" si="172"/>
        <v>43680</v>
      </c>
      <c r="BA132" s="222">
        <f t="shared" si="172"/>
        <v>43681</v>
      </c>
      <c r="BB132" s="219">
        <f>IFERROR(IF(IF(Z132=①工事概要!$E$12,①工事概要!$E$12,IF(WEEKDAY(Z132)=1,Z139,BB133))&gt;①工事概要!$E$12,①工事概要!$E$12,IF(Z132=①工事概要!$E$12,①工事概要!$E$12,IF(WEEKDAY(Z132)=1,Z139,BB133))),"")</f>
        <v>43681</v>
      </c>
      <c r="BE132" s="53"/>
      <c r="BF132" s="53"/>
      <c r="BG132" s="53" t="str">
        <f>IFERROR(VLOOKUP(B132,①工事概要!$C$11:$D$12,2,FALSE),"")</f>
        <v/>
      </c>
      <c r="BH132" s="53" t="str">
        <f>IFERROR(VLOOKUP(B132,①工事概要!$C$16:$D$21,2,FALSE),"")</f>
        <v/>
      </c>
      <c r="BI132" s="53" t="str">
        <f>IFERROR(VLOOKUP(B132,①工事概要!$C$22:$D$24,2,FALSE),"")</f>
        <v/>
      </c>
      <c r="BJ132" s="53" t="str">
        <f>IF(B132&gt;①工事概要!$C$26,"",IF(B132&gt;=①工事概要!$C$25,$BJ$13,""))</f>
        <v/>
      </c>
      <c r="BK132" s="53" t="str">
        <f>IF(B132&gt;①工事概要!$C$28,"",IF(B132&gt;=①工事概要!$C$27,$BK$13,""))</f>
        <v/>
      </c>
      <c r="BL132" s="53" t="str">
        <f>IF(B132&gt;①工事概要!$C$30,"",IF(B132&gt;=①工事概要!$C$29,$BL$13,""))</f>
        <v/>
      </c>
      <c r="BM132" s="53" t="str">
        <f>IF(B132&gt;①工事概要!$C$32,"",IF(B132&gt;=①工事概要!$C$31,$BM$13,""))</f>
        <v/>
      </c>
      <c r="BN132" s="53" t="str">
        <f>IF(B132&gt;①工事概要!$C$34,"",IF(B132&gt;=①工事概要!$C$33,$BN$13,""))</f>
        <v/>
      </c>
      <c r="BO132" s="53" t="str">
        <f>IF(B132&gt;①工事概要!$C$36,"",IF(B132&gt;=①工事概要!$C$35,$BO$13,""))</f>
        <v/>
      </c>
      <c r="BP132" s="53" t="str">
        <f>IF(B132&gt;①工事概要!$C$38,"",IF(B132&gt;=①工事概要!$C$37,$BP$13,""))</f>
        <v/>
      </c>
      <c r="BQ132" s="53" t="str">
        <f>IF(B132&gt;①工事概要!$C$40,"",IF(B132&gt;=①工事概要!$C$39,$BQ$13,""))</f>
        <v/>
      </c>
      <c r="BR132" s="53" t="str">
        <f>IF(B132&gt;①工事概要!$C$42,"",IF(B132&gt;=①工事概要!$C$41,$BR$13,""))</f>
        <v/>
      </c>
      <c r="BS132" s="53" t="str">
        <f>IF(B132&gt;①工事概要!$C$44,"",IF(B132&gt;=①工事概要!$C$43,$BS$13,""))</f>
        <v/>
      </c>
      <c r="BT132" s="53" t="str">
        <f>IF(B132&gt;①工事概要!$C$46,"",IF(B132&gt;=①工事概要!$C$45,$BT$13,""))</f>
        <v/>
      </c>
      <c r="BU132" s="53" t="str">
        <f>IF(B132&gt;①工事概要!$C$48,"",IF(B132&gt;=①工事概要!$C$47,$BU$13,""))</f>
        <v/>
      </c>
      <c r="BV132" s="53" t="str">
        <f>IF(B132&gt;①工事概要!$C$50,"",IF(B132&gt;=①工事概要!$C$49,$BV$13,""))</f>
        <v/>
      </c>
      <c r="BW132" s="53" t="str">
        <f>IF(B132&gt;①工事概要!$C$52,"",IF(B132&gt;=①工事概要!$C$51,$BW$13,""))</f>
        <v/>
      </c>
      <c r="BX132" s="53" t="str">
        <f>IF(B132&gt;①工事概要!$C$54,"",IF(B132&gt;=①工事概要!$C$53,$BX$13,""))</f>
        <v/>
      </c>
      <c r="BY132" s="53" t="str">
        <f>IF(B132&gt;①工事概要!$C$56,"",IF(B132&gt;=①工事概要!$C$55,$BY$13,""))</f>
        <v/>
      </c>
      <c r="BZ132" s="53" t="str">
        <f>IF(B132&gt;①工事概要!$C$58,"",IF(B132&gt;=①工事概要!$C$57,$BZ$13,""))</f>
        <v/>
      </c>
      <c r="CA132" s="53" t="str">
        <f>IF(B132&gt;①工事概要!$C$60,"",IF(B132&gt;=①工事概要!$C$59,$CA$13,""))</f>
        <v/>
      </c>
      <c r="CB132" s="53" t="str">
        <f>IF(B132&gt;①工事概要!$C$62,"",IF(B132&gt;=①工事概要!$C$61,$CB$13,""))</f>
        <v/>
      </c>
      <c r="CC132" s="53" t="str">
        <f>IF(B132&gt;①工事概要!$C$64,"",IF(B132&gt;=①工事概要!$C$63,$CC$13,""))</f>
        <v/>
      </c>
      <c r="CD132" s="53" t="str">
        <f>IF(B132&gt;①工事概要!$C$66,"",IF(B132&gt;=①工事概要!$C$65,$CD$13,""))</f>
        <v/>
      </c>
      <c r="CE132" s="50" t="str">
        <f t="shared" si="120"/>
        <v/>
      </c>
      <c r="CF132" s="50" t="str">
        <f t="shared" si="106"/>
        <v xml:space="preserve"> </v>
      </c>
    </row>
    <row r="133" spans="1:84" ht="39" customHeight="1" thickTop="1" thickBot="1" x14ac:dyDescent="0.2">
      <c r="A133" s="81" t="str">
        <f t="shared" si="92"/>
        <v>対象期間</v>
      </c>
      <c r="B133" s="180">
        <f>IFERROR(IF(B132=①工事概要!$E$12+IF(WEEKDAY(①工事概要!$E$12)=1,①工事概要!$E$12,(8-WEEKDAY(①工事概要!$E$12))),"-",IF(B132="-","-",B132+1)),"-")</f>
        <v>43674</v>
      </c>
      <c r="C133" s="89">
        <f t="shared" si="107"/>
        <v>1</v>
      </c>
      <c r="D133" s="199" t="str">
        <f t="shared" si="108"/>
        <v>〇</v>
      </c>
      <c r="E133" s="200" t="str">
        <f t="shared" si="109"/>
        <v xml:space="preserve"> </v>
      </c>
      <c r="F133" s="201" t="s">
        <v>61</v>
      </c>
      <c r="G133" s="202"/>
      <c r="H133" s="203"/>
      <c r="I133" s="204"/>
      <c r="J133" s="187" t="str">
        <f t="shared" si="110"/>
        <v/>
      </c>
      <c r="K133" s="190">
        <f t="shared" si="93"/>
        <v>119</v>
      </c>
      <c r="L133" s="190" t="str">
        <f t="shared" si="94"/>
        <v/>
      </c>
      <c r="M133" s="188" t="str">
        <f t="shared" si="111"/>
        <v/>
      </c>
      <c r="N133" s="87" t="str">
        <f t="shared" si="95"/>
        <v>週の終わり</v>
      </c>
      <c r="O133" s="108"/>
      <c r="P133" s="156" t="str">
        <f>IF(B133&lt;①工事概要!$E$11,"",IF(B133&gt;①工事概要!$E$12,"",IF(LEN(CE133)=0,"○","")))</f>
        <v>○</v>
      </c>
      <c r="Q133" s="162">
        <f t="shared" si="112"/>
        <v>0</v>
      </c>
      <c r="R133" s="93">
        <f t="shared" si="96"/>
        <v>119</v>
      </c>
      <c r="S133" s="156" t="str">
        <f t="shared" si="97"/>
        <v>〇</v>
      </c>
      <c r="T133" s="162">
        <f t="shared" si="98"/>
        <v>0</v>
      </c>
      <c r="U133" s="100">
        <f t="shared" si="113"/>
        <v>34</v>
      </c>
      <c r="V133" s="93">
        <f t="shared" si="99"/>
        <v>0</v>
      </c>
      <c r="W133" s="169">
        <f t="shared" si="114"/>
        <v>0</v>
      </c>
      <c r="X133" s="80" t="str">
        <f t="shared" si="115"/>
        <v/>
      </c>
      <c r="Y133" s="80" t="str">
        <f t="shared" si="116"/>
        <v/>
      </c>
      <c r="Z133" s="80">
        <f t="shared" si="100"/>
        <v>43674</v>
      </c>
      <c r="AA133" s="80" t="str">
        <f t="shared" si="101"/>
        <v/>
      </c>
      <c r="AB133" s="80" t="str">
        <f t="shared" si="102"/>
        <v>OK（振替済み）</v>
      </c>
      <c r="AC133" s="154">
        <f t="shared" si="103"/>
        <v>0</v>
      </c>
      <c r="AD133" s="154" t="str">
        <f t="shared" si="117"/>
        <v/>
      </c>
      <c r="AE133" s="106">
        <f t="shared" si="118"/>
        <v>17</v>
      </c>
      <c r="AF133" s="106">
        <f t="shared" si="104"/>
        <v>0</v>
      </c>
      <c r="AG133" s="223">
        <f>IFERROR(IF(AE133=1,①工事概要!$E$11,IF(AE133=2,①工事概要!$E$11,IF(WEEKDAY(Z133)=2,Z126,AG132))),"")</f>
        <v>43661</v>
      </c>
      <c r="AH133" s="224">
        <f t="shared" ref="AH133:BA133" si="173">IFERROR(IF(AG133+1&gt;$BB133,"",AG133+1),"")</f>
        <v>43662</v>
      </c>
      <c r="AI133" s="224">
        <f t="shared" si="173"/>
        <v>43663</v>
      </c>
      <c r="AJ133" s="224">
        <f t="shared" si="173"/>
        <v>43664</v>
      </c>
      <c r="AK133" s="224">
        <f t="shared" si="173"/>
        <v>43665</v>
      </c>
      <c r="AL133" s="224">
        <f t="shared" si="173"/>
        <v>43666</v>
      </c>
      <c r="AM133" s="224">
        <f t="shared" si="173"/>
        <v>43667</v>
      </c>
      <c r="AN133" s="224">
        <f t="shared" si="173"/>
        <v>43668</v>
      </c>
      <c r="AO133" s="224">
        <f t="shared" si="173"/>
        <v>43669</v>
      </c>
      <c r="AP133" s="224">
        <f t="shared" si="173"/>
        <v>43670</v>
      </c>
      <c r="AQ133" s="224">
        <f t="shared" si="173"/>
        <v>43671</v>
      </c>
      <c r="AR133" s="224">
        <f t="shared" si="173"/>
        <v>43672</v>
      </c>
      <c r="AS133" s="224">
        <f t="shared" si="173"/>
        <v>43673</v>
      </c>
      <c r="AT133" s="224">
        <f t="shared" si="173"/>
        <v>43674</v>
      </c>
      <c r="AU133" s="224">
        <f t="shared" si="173"/>
        <v>43675</v>
      </c>
      <c r="AV133" s="224">
        <f t="shared" si="173"/>
        <v>43676</v>
      </c>
      <c r="AW133" s="224">
        <f t="shared" si="173"/>
        <v>43677</v>
      </c>
      <c r="AX133" s="224">
        <f t="shared" si="173"/>
        <v>43678</v>
      </c>
      <c r="AY133" s="224">
        <f t="shared" si="173"/>
        <v>43679</v>
      </c>
      <c r="AZ133" s="224">
        <f t="shared" si="173"/>
        <v>43680</v>
      </c>
      <c r="BA133" s="224">
        <f t="shared" si="173"/>
        <v>43681</v>
      </c>
      <c r="BB133" s="225">
        <f>IFERROR(IF(IF(Z133=①工事概要!$E$12,①工事概要!$E$12,IF(WEEKDAY(Z133)=1,Z140,BB134))&gt;①工事概要!$E$12,①工事概要!$E$12,IF(Z133=①工事概要!$E$12,①工事概要!$E$12,IF(WEEKDAY(Z133)=1,Z140,BB134))),"")</f>
        <v>43681</v>
      </c>
      <c r="BE133" s="53"/>
      <c r="BF133" s="53"/>
      <c r="BG133" s="53" t="str">
        <f>IFERROR(VLOOKUP(B133,①工事概要!$C$11:$D$12,2,FALSE),"")</f>
        <v/>
      </c>
      <c r="BH133" s="53" t="str">
        <f>IFERROR(VLOOKUP(B133,①工事概要!$C$16:$D$21,2,FALSE),"")</f>
        <v/>
      </c>
      <c r="BI133" s="53" t="str">
        <f>IFERROR(VLOOKUP(B133,①工事概要!$C$22:$D$24,2,FALSE),"")</f>
        <v/>
      </c>
      <c r="BJ133" s="53" t="str">
        <f>IF(B133&gt;①工事概要!$C$26,"",IF(B133&gt;=①工事概要!$C$25,$BJ$13,""))</f>
        <v/>
      </c>
      <c r="BK133" s="53" t="str">
        <f>IF(B133&gt;①工事概要!$C$28,"",IF(B133&gt;=①工事概要!$C$27,$BK$13,""))</f>
        <v/>
      </c>
      <c r="BL133" s="53" t="str">
        <f>IF(B133&gt;①工事概要!$C$30,"",IF(B133&gt;=①工事概要!$C$29,$BL$13,""))</f>
        <v/>
      </c>
      <c r="BM133" s="53" t="str">
        <f>IF(B133&gt;①工事概要!$C$32,"",IF(B133&gt;=①工事概要!$C$31,$BM$13,""))</f>
        <v/>
      </c>
      <c r="BN133" s="53" t="str">
        <f>IF(B133&gt;①工事概要!$C$34,"",IF(B133&gt;=①工事概要!$C$33,$BN$13,""))</f>
        <v/>
      </c>
      <c r="BO133" s="53" t="str">
        <f>IF(B133&gt;①工事概要!$C$36,"",IF(B133&gt;=①工事概要!$C$35,$BO$13,""))</f>
        <v/>
      </c>
      <c r="BP133" s="53" t="str">
        <f>IF(B133&gt;①工事概要!$C$38,"",IF(B133&gt;=①工事概要!$C$37,$BP$13,""))</f>
        <v/>
      </c>
      <c r="BQ133" s="53" t="str">
        <f>IF(B133&gt;①工事概要!$C$40,"",IF(B133&gt;=①工事概要!$C$39,$BQ$13,""))</f>
        <v/>
      </c>
      <c r="BR133" s="53" t="str">
        <f>IF(B133&gt;①工事概要!$C$42,"",IF(B133&gt;=①工事概要!$C$41,$BR$13,""))</f>
        <v/>
      </c>
      <c r="BS133" s="53" t="str">
        <f>IF(B133&gt;①工事概要!$C$44,"",IF(B133&gt;=①工事概要!$C$43,$BS$13,""))</f>
        <v/>
      </c>
      <c r="BT133" s="53" t="str">
        <f>IF(B133&gt;①工事概要!$C$46,"",IF(B133&gt;=①工事概要!$C$45,$BT$13,""))</f>
        <v/>
      </c>
      <c r="BU133" s="53" t="str">
        <f>IF(B133&gt;①工事概要!$C$48,"",IF(B133&gt;=①工事概要!$C$47,$BU$13,""))</f>
        <v/>
      </c>
      <c r="BV133" s="53" t="str">
        <f>IF(B133&gt;①工事概要!$C$50,"",IF(B133&gt;=①工事概要!$C$49,$BV$13,""))</f>
        <v/>
      </c>
      <c r="BW133" s="53" t="str">
        <f>IF(B133&gt;①工事概要!$C$52,"",IF(B133&gt;=①工事概要!$C$51,$BW$13,""))</f>
        <v/>
      </c>
      <c r="BX133" s="53" t="str">
        <f>IF(B133&gt;①工事概要!$C$54,"",IF(B133&gt;=①工事概要!$C$53,$BX$13,""))</f>
        <v/>
      </c>
      <c r="BY133" s="53" t="str">
        <f>IF(B133&gt;①工事概要!$C$56,"",IF(B133&gt;=①工事概要!$C$55,$BY$13,""))</f>
        <v/>
      </c>
      <c r="BZ133" s="53" t="str">
        <f>IF(B133&gt;①工事概要!$C$58,"",IF(B133&gt;=①工事概要!$C$57,$BZ$13,""))</f>
        <v/>
      </c>
      <c r="CA133" s="53" t="str">
        <f>IF(B133&gt;①工事概要!$C$60,"",IF(B133&gt;=①工事概要!$C$59,$CA$13,""))</f>
        <v/>
      </c>
      <c r="CB133" s="53" t="str">
        <f>IF(B133&gt;①工事概要!$C$62,"",IF(B133&gt;=①工事概要!$C$61,$CB$13,""))</f>
        <v/>
      </c>
      <c r="CC133" s="53" t="str">
        <f>IF(B133&gt;①工事概要!$C$64,"",IF(B133&gt;=①工事概要!$C$63,$CC$13,""))</f>
        <v/>
      </c>
      <c r="CD133" s="53" t="str">
        <f>IF(B133&gt;①工事概要!$C$66,"",IF(B133&gt;=①工事概要!$C$65,$CD$13,""))</f>
        <v/>
      </c>
      <c r="CE133" s="50" t="str">
        <f t="shared" si="120"/>
        <v/>
      </c>
      <c r="CF133" s="50" t="str">
        <f t="shared" si="106"/>
        <v xml:space="preserve"> </v>
      </c>
    </row>
    <row r="134" spans="1:84" ht="39" customHeight="1" thickTop="1" thickBot="1" x14ac:dyDescent="0.2">
      <c r="A134" s="81" t="str">
        <f t="shared" si="92"/>
        <v>対象期間</v>
      </c>
      <c r="B134" s="180">
        <f>IFERROR(IF(B133=①工事概要!$E$12+IF(WEEKDAY(①工事概要!$E$12)=1,①工事概要!$E$12,(8-WEEKDAY(①工事概要!$E$12))),"-",IF(B133="-","-",B133+1)),"-")</f>
        <v>43675</v>
      </c>
      <c r="C134" s="89">
        <f t="shared" si="107"/>
        <v>2</v>
      </c>
      <c r="D134" s="199" t="str">
        <f t="shared" si="108"/>
        <v>〇</v>
      </c>
      <c r="E134" s="200" t="str">
        <f t="shared" si="109"/>
        <v xml:space="preserve"> </v>
      </c>
      <c r="F134" s="201" t="s">
        <v>60</v>
      </c>
      <c r="G134" s="202"/>
      <c r="H134" s="203"/>
      <c r="I134" s="204"/>
      <c r="J134" s="187" t="str">
        <f t="shared" si="110"/>
        <v/>
      </c>
      <c r="K134" s="190">
        <f t="shared" si="93"/>
        <v>120</v>
      </c>
      <c r="L134" s="190" t="str">
        <f t="shared" si="94"/>
        <v/>
      </c>
      <c r="M134" s="188" t="str">
        <f t="shared" si="111"/>
        <v/>
      </c>
      <c r="N134" s="87" t="str">
        <f t="shared" si="95"/>
        <v>週の始まり</v>
      </c>
      <c r="O134" s="108"/>
      <c r="P134" s="156" t="str">
        <f>IF(B134&lt;①工事概要!$E$11,"",IF(B134&gt;①工事概要!$E$12,"",IF(LEN(CE134)=0,"○","")))</f>
        <v>○</v>
      </c>
      <c r="Q134" s="162">
        <f t="shared" si="112"/>
        <v>0</v>
      </c>
      <c r="R134" s="93">
        <f t="shared" si="96"/>
        <v>120</v>
      </c>
      <c r="S134" s="156" t="str">
        <f t="shared" si="97"/>
        <v/>
      </c>
      <c r="T134" s="162">
        <f t="shared" si="98"/>
        <v>0</v>
      </c>
      <c r="U134" s="100">
        <f t="shared" si="113"/>
        <v>34</v>
      </c>
      <c r="V134" s="93">
        <f t="shared" si="99"/>
        <v>0</v>
      </c>
      <c r="W134" s="169">
        <f t="shared" si="114"/>
        <v>0</v>
      </c>
      <c r="X134" s="80" t="str">
        <f t="shared" si="115"/>
        <v/>
      </c>
      <c r="Y134" s="80" t="str">
        <f t="shared" si="116"/>
        <v/>
      </c>
      <c r="Z134" s="80">
        <f t="shared" si="100"/>
        <v>43675</v>
      </c>
      <c r="AA134" s="80" t="str">
        <f t="shared" si="101"/>
        <v/>
      </c>
      <c r="AB134" s="80" t="str">
        <f t="shared" si="102"/>
        <v>OK（振替済み）</v>
      </c>
      <c r="AC134" s="154">
        <f t="shared" si="103"/>
        <v>0</v>
      </c>
      <c r="AD134" s="154" t="str">
        <f t="shared" si="117"/>
        <v/>
      </c>
      <c r="AE134" s="106">
        <f t="shared" si="118"/>
        <v>18</v>
      </c>
      <c r="AF134" s="106">
        <f t="shared" si="104"/>
        <v>0</v>
      </c>
      <c r="AG134" s="216">
        <f>IFERROR(IF(AE134=1,①工事概要!$E$11,IF(AE134=2,①工事概要!$E$11,IF(WEEKDAY(Z134)=2,Z127,AG133))),"")</f>
        <v>43668</v>
      </c>
      <c r="AH134" s="221">
        <f t="shared" ref="AH134:BA134" si="174">IFERROR(IF(AG134+1&gt;$BB134,"",AG134+1),"")</f>
        <v>43669</v>
      </c>
      <c r="AI134" s="221">
        <f t="shared" si="174"/>
        <v>43670</v>
      </c>
      <c r="AJ134" s="221">
        <f t="shared" si="174"/>
        <v>43671</v>
      </c>
      <c r="AK134" s="221">
        <f t="shared" si="174"/>
        <v>43672</v>
      </c>
      <c r="AL134" s="221">
        <f t="shared" si="174"/>
        <v>43673</v>
      </c>
      <c r="AM134" s="221">
        <f t="shared" si="174"/>
        <v>43674</v>
      </c>
      <c r="AN134" s="221">
        <f t="shared" si="174"/>
        <v>43675</v>
      </c>
      <c r="AO134" s="221">
        <f t="shared" si="174"/>
        <v>43676</v>
      </c>
      <c r="AP134" s="221">
        <f t="shared" si="174"/>
        <v>43677</v>
      </c>
      <c r="AQ134" s="221">
        <f t="shared" si="174"/>
        <v>43678</v>
      </c>
      <c r="AR134" s="221">
        <f t="shared" si="174"/>
        <v>43679</v>
      </c>
      <c r="AS134" s="221">
        <f t="shared" si="174"/>
        <v>43680</v>
      </c>
      <c r="AT134" s="221">
        <f t="shared" si="174"/>
        <v>43681</v>
      </c>
      <c r="AU134" s="221">
        <f t="shared" si="174"/>
        <v>43682</v>
      </c>
      <c r="AV134" s="221">
        <f t="shared" si="174"/>
        <v>43683</v>
      </c>
      <c r="AW134" s="221">
        <f t="shared" si="174"/>
        <v>43684</v>
      </c>
      <c r="AX134" s="221">
        <f t="shared" si="174"/>
        <v>43685</v>
      </c>
      <c r="AY134" s="221">
        <f t="shared" si="174"/>
        <v>43686</v>
      </c>
      <c r="AZ134" s="221">
        <f t="shared" si="174"/>
        <v>43687</v>
      </c>
      <c r="BA134" s="221">
        <f t="shared" si="174"/>
        <v>43688</v>
      </c>
      <c r="BB134" s="217">
        <f>IFERROR(IF(IF(Z134=①工事概要!$E$12,①工事概要!$E$12,IF(WEEKDAY(Z134)=1,Z141,BB135))&gt;①工事概要!$E$12,①工事概要!$E$12,IF(Z134=①工事概要!$E$12,①工事概要!$E$12,IF(WEEKDAY(Z134)=1,Z141,BB135))),"")</f>
        <v>43688</v>
      </c>
      <c r="BE134" s="53"/>
      <c r="BF134" s="53"/>
      <c r="BG134" s="53" t="str">
        <f>IFERROR(VLOOKUP(B134,①工事概要!$C$11:$D$12,2,FALSE),"")</f>
        <v/>
      </c>
      <c r="BH134" s="53" t="str">
        <f>IFERROR(VLOOKUP(B134,①工事概要!$C$16:$D$21,2,FALSE),"")</f>
        <v/>
      </c>
      <c r="BI134" s="53" t="str">
        <f>IFERROR(VLOOKUP(B134,①工事概要!$C$22:$D$24,2,FALSE),"")</f>
        <v/>
      </c>
      <c r="BJ134" s="53" t="str">
        <f>IF(B134&gt;①工事概要!$C$26,"",IF(B134&gt;=①工事概要!$C$25,$BJ$13,""))</f>
        <v/>
      </c>
      <c r="BK134" s="53" t="str">
        <f>IF(B134&gt;①工事概要!$C$28,"",IF(B134&gt;=①工事概要!$C$27,$BK$13,""))</f>
        <v/>
      </c>
      <c r="BL134" s="53" t="str">
        <f>IF(B134&gt;①工事概要!$C$30,"",IF(B134&gt;=①工事概要!$C$29,$BL$13,""))</f>
        <v/>
      </c>
      <c r="BM134" s="53" t="str">
        <f>IF(B134&gt;①工事概要!$C$32,"",IF(B134&gt;=①工事概要!$C$31,$BM$13,""))</f>
        <v/>
      </c>
      <c r="BN134" s="53" t="str">
        <f>IF(B134&gt;①工事概要!$C$34,"",IF(B134&gt;=①工事概要!$C$33,$BN$13,""))</f>
        <v/>
      </c>
      <c r="BO134" s="53" t="str">
        <f>IF(B134&gt;①工事概要!$C$36,"",IF(B134&gt;=①工事概要!$C$35,$BO$13,""))</f>
        <v/>
      </c>
      <c r="BP134" s="53" t="str">
        <f>IF(B134&gt;①工事概要!$C$38,"",IF(B134&gt;=①工事概要!$C$37,$BP$13,""))</f>
        <v/>
      </c>
      <c r="BQ134" s="53" t="str">
        <f>IF(B134&gt;①工事概要!$C$40,"",IF(B134&gt;=①工事概要!$C$39,$BQ$13,""))</f>
        <v/>
      </c>
      <c r="BR134" s="53" t="str">
        <f>IF(B134&gt;①工事概要!$C$42,"",IF(B134&gt;=①工事概要!$C$41,$BR$13,""))</f>
        <v/>
      </c>
      <c r="BS134" s="53" t="str">
        <f>IF(B134&gt;①工事概要!$C$44,"",IF(B134&gt;=①工事概要!$C$43,$BS$13,""))</f>
        <v/>
      </c>
      <c r="BT134" s="53" t="str">
        <f>IF(B134&gt;①工事概要!$C$46,"",IF(B134&gt;=①工事概要!$C$45,$BT$13,""))</f>
        <v/>
      </c>
      <c r="BU134" s="53" t="str">
        <f>IF(B134&gt;①工事概要!$C$48,"",IF(B134&gt;=①工事概要!$C$47,$BU$13,""))</f>
        <v/>
      </c>
      <c r="BV134" s="53" t="str">
        <f>IF(B134&gt;①工事概要!$C$50,"",IF(B134&gt;=①工事概要!$C$49,$BV$13,""))</f>
        <v/>
      </c>
      <c r="BW134" s="53" t="str">
        <f>IF(B134&gt;①工事概要!$C$52,"",IF(B134&gt;=①工事概要!$C$51,$BW$13,""))</f>
        <v/>
      </c>
      <c r="BX134" s="53" t="str">
        <f>IF(B134&gt;①工事概要!$C$54,"",IF(B134&gt;=①工事概要!$C$53,$BX$13,""))</f>
        <v/>
      </c>
      <c r="BY134" s="53" t="str">
        <f>IF(B134&gt;①工事概要!$C$56,"",IF(B134&gt;=①工事概要!$C$55,$BY$13,""))</f>
        <v/>
      </c>
      <c r="BZ134" s="53" t="str">
        <f>IF(B134&gt;①工事概要!$C$58,"",IF(B134&gt;=①工事概要!$C$57,$BZ$13,""))</f>
        <v/>
      </c>
      <c r="CA134" s="53" t="str">
        <f>IF(B134&gt;①工事概要!$C$60,"",IF(B134&gt;=①工事概要!$C$59,$CA$13,""))</f>
        <v/>
      </c>
      <c r="CB134" s="53" t="str">
        <f>IF(B134&gt;①工事概要!$C$62,"",IF(B134&gt;=①工事概要!$C$61,$CB$13,""))</f>
        <v/>
      </c>
      <c r="CC134" s="53" t="str">
        <f>IF(B134&gt;①工事概要!$C$64,"",IF(B134&gt;=①工事概要!$C$63,$CC$13,""))</f>
        <v/>
      </c>
      <c r="CD134" s="53" t="str">
        <f>IF(B134&gt;①工事概要!$C$66,"",IF(B134&gt;=①工事概要!$C$65,$CD$13,""))</f>
        <v/>
      </c>
      <c r="CE134" s="50" t="str">
        <f t="shared" si="120"/>
        <v/>
      </c>
      <c r="CF134" s="50" t="str">
        <f t="shared" si="106"/>
        <v xml:space="preserve"> </v>
      </c>
    </row>
    <row r="135" spans="1:84" ht="39" customHeight="1" thickTop="1" thickBot="1" x14ac:dyDescent="0.2">
      <c r="A135" s="81" t="str">
        <f t="shared" si="92"/>
        <v>対象期間</v>
      </c>
      <c r="B135" s="180">
        <f>IFERROR(IF(B134=①工事概要!$E$12+IF(WEEKDAY(①工事概要!$E$12)=1,①工事概要!$E$12,(8-WEEKDAY(①工事概要!$E$12))),"-",IF(B134="-","-",B134+1)),"-")</f>
        <v>43676</v>
      </c>
      <c r="C135" s="89">
        <f t="shared" si="107"/>
        <v>3</v>
      </c>
      <c r="D135" s="199" t="str">
        <f t="shared" si="108"/>
        <v>〇</v>
      </c>
      <c r="E135" s="200" t="str">
        <f t="shared" si="109"/>
        <v xml:space="preserve"> </v>
      </c>
      <c r="F135" s="201" t="s">
        <v>60</v>
      </c>
      <c r="G135" s="202"/>
      <c r="H135" s="203"/>
      <c r="I135" s="204"/>
      <c r="J135" s="187" t="str">
        <f t="shared" si="110"/>
        <v/>
      </c>
      <c r="K135" s="190">
        <f t="shared" si="93"/>
        <v>121</v>
      </c>
      <c r="L135" s="190" t="str">
        <f t="shared" si="94"/>
        <v/>
      </c>
      <c r="M135" s="188" t="str">
        <f t="shared" si="111"/>
        <v/>
      </c>
      <c r="N135" s="87" t="str">
        <f t="shared" si="95"/>
        <v>↓</v>
      </c>
      <c r="O135" s="108"/>
      <c r="P135" s="156" t="str">
        <f>IF(B135&lt;①工事概要!$E$11,"",IF(B135&gt;①工事概要!$E$12,"",IF(LEN(CE135)=0,"○","")))</f>
        <v>○</v>
      </c>
      <c r="Q135" s="162">
        <f t="shared" si="112"/>
        <v>0</v>
      </c>
      <c r="R135" s="93">
        <f t="shared" si="96"/>
        <v>121</v>
      </c>
      <c r="S135" s="156" t="str">
        <f t="shared" si="97"/>
        <v/>
      </c>
      <c r="T135" s="162">
        <f t="shared" si="98"/>
        <v>0</v>
      </c>
      <c r="U135" s="100">
        <f t="shared" si="113"/>
        <v>34</v>
      </c>
      <c r="V135" s="93">
        <f t="shared" si="99"/>
        <v>0</v>
      </c>
      <c r="W135" s="169">
        <f t="shared" si="114"/>
        <v>0</v>
      </c>
      <c r="X135" s="80" t="str">
        <f t="shared" si="115"/>
        <v/>
      </c>
      <c r="Y135" s="80" t="str">
        <f t="shared" si="116"/>
        <v/>
      </c>
      <c r="Z135" s="80">
        <f t="shared" si="100"/>
        <v>43676</v>
      </c>
      <c r="AA135" s="80" t="str">
        <f t="shared" si="101"/>
        <v/>
      </c>
      <c r="AB135" s="80" t="str">
        <f t="shared" si="102"/>
        <v>OK（振替済み）</v>
      </c>
      <c r="AC135" s="154">
        <f t="shared" si="103"/>
        <v>0</v>
      </c>
      <c r="AD135" s="154" t="str">
        <f t="shared" si="117"/>
        <v/>
      </c>
      <c r="AE135" s="106">
        <f t="shared" si="118"/>
        <v>18</v>
      </c>
      <c r="AF135" s="106">
        <f t="shared" si="104"/>
        <v>0</v>
      </c>
      <c r="AG135" s="218">
        <f>IFERROR(IF(AE135=1,①工事概要!$E$11,IF(AE135=2,①工事概要!$E$11,IF(WEEKDAY(Z135)=2,Z128,AG134))),"")</f>
        <v>43668</v>
      </c>
      <c r="AH135" s="222">
        <f t="shared" ref="AH135:BA135" si="175">IFERROR(IF(AG135+1&gt;$BB135,"",AG135+1),"")</f>
        <v>43669</v>
      </c>
      <c r="AI135" s="222">
        <f t="shared" si="175"/>
        <v>43670</v>
      </c>
      <c r="AJ135" s="222">
        <f t="shared" si="175"/>
        <v>43671</v>
      </c>
      <c r="AK135" s="222">
        <f t="shared" si="175"/>
        <v>43672</v>
      </c>
      <c r="AL135" s="222">
        <f t="shared" si="175"/>
        <v>43673</v>
      </c>
      <c r="AM135" s="222">
        <f t="shared" si="175"/>
        <v>43674</v>
      </c>
      <c r="AN135" s="222">
        <f t="shared" si="175"/>
        <v>43675</v>
      </c>
      <c r="AO135" s="222">
        <f t="shared" si="175"/>
        <v>43676</v>
      </c>
      <c r="AP135" s="222">
        <f t="shared" si="175"/>
        <v>43677</v>
      </c>
      <c r="AQ135" s="222">
        <f t="shared" si="175"/>
        <v>43678</v>
      </c>
      <c r="AR135" s="222">
        <f t="shared" si="175"/>
        <v>43679</v>
      </c>
      <c r="AS135" s="222">
        <f t="shared" si="175"/>
        <v>43680</v>
      </c>
      <c r="AT135" s="222">
        <f t="shared" si="175"/>
        <v>43681</v>
      </c>
      <c r="AU135" s="222">
        <f t="shared" si="175"/>
        <v>43682</v>
      </c>
      <c r="AV135" s="222">
        <f t="shared" si="175"/>
        <v>43683</v>
      </c>
      <c r="AW135" s="222">
        <f t="shared" si="175"/>
        <v>43684</v>
      </c>
      <c r="AX135" s="222">
        <f t="shared" si="175"/>
        <v>43685</v>
      </c>
      <c r="AY135" s="222">
        <f t="shared" si="175"/>
        <v>43686</v>
      </c>
      <c r="AZ135" s="222">
        <f t="shared" si="175"/>
        <v>43687</v>
      </c>
      <c r="BA135" s="222">
        <f t="shared" si="175"/>
        <v>43688</v>
      </c>
      <c r="BB135" s="219">
        <f>IFERROR(IF(IF(Z135=①工事概要!$E$12,①工事概要!$E$12,IF(WEEKDAY(Z135)=1,Z142,BB136))&gt;①工事概要!$E$12,①工事概要!$E$12,IF(Z135=①工事概要!$E$12,①工事概要!$E$12,IF(WEEKDAY(Z135)=1,Z142,BB136))),"")</f>
        <v>43688</v>
      </c>
      <c r="BE135" s="53"/>
      <c r="BF135" s="53"/>
      <c r="BG135" s="53" t="str">
        <f>IFERROR(VLOOKUP(B135,①工事概要!$C$11:$D$12,2,FALSE),"")</f>
        <v/>
      </c>
      <c r="BH135" s="53" t="str">
        <f>IFERROR(VLOOKUP(B135,①工事概要!$C$16:$D$21,2,FALSE),"")</f>
        <v/>
      </c>
      <c r="BI135" s="53" t="str">
        <f>IFERROR(VLOOKUP(B135,①工事概要!$C$22:$D$24,2,FALSE),"")</f>
        <v/>
      </c>
      <c r="BJ135" s="53" t="str">
        <f>IF(B135&gt;①工事概要!$C$26,"",IF(B135&gt;=①工事概要!$C$25,$BJ$13,""))</f>
        <v/>
      </c>
      <c r="BK135" s="53" t="str">
        <f>IF(B135&gt;①工事概要!$C$28,"",IF(B135&gt;=①工事概要!$C$27,$BK$13,""))</f>
        <v/>
      </c>
      <c r="BL135" s="53" t="str">
        <f>IF(B135&gt;①工事概要!$C$30,"",IF(B135&gt;=①工事概要!$C$29,$BL$13,""))</f>
        <v/>
      </c>
      <c r="BM135" s="53" t="str">
        <f>IF(B135&gt;①工事概要!$C$32,"",IF(B135&gt;=①工事概要!$C$31,$BM$13,""))</f>
        <v/>
      </c>
      <c r="BN135" s="53" t="str">
        <f>IF(B135&gt;①工事概要!$C$34,"",IF(B135&gt;=①工事概要!$C$33,$BN$13,""))</f>
        <v/>
      </c>
      <c r="BO135" s="53" t="str">
        <f>IF(B135&gt;①工事概要!$C$36,"",IF(B135&gt;=①工事概要!$C$35,$BO$13,""))</f>
        <v/>
      </c>
      <c r="BP135" s="53" t="str">
        <f>IF(B135&gt;①工事概要!$C$38,"",IF(B135&gt;=①工事概要!$C$37,$BP$13,""))</f>
        <v/>
      </c>
      <c r="BQ135" s="53" t="str">
        <f>IF(B135&gt;①工事概要!$C$40,"",IF(B135&gt;=①工事概要!$C$39,$BQ$13,""))</f>
        <v/>
      </c>
      <c r="BR135" s="53" t="str">
        <f>IF(B135&gt;①工事概要!$C$42,"",IF(B135&gt;=①工事概要!$C$41,$BR$13,""))</f>
        <v/>
      </c>
      <c r="BS135" s="53" t="str">
        <f>IF(B135&gt;①工事概要!$C$44,"",IF(B135&gt;=①工事概要!$C$43,$BS$13,""))</f>
        <v/>
      </c>
      <c r="BT135" s="53" t="str">
        <f>IF(B135&gt;①工事概要!$C$46,"",IF(B135&gt;=①工事概要!$C$45,$BT$13,""))</f>
        <v/>
      </c>
      <c r="BU135" s="53" t="str">
        <f>IF(B135&gt;①工事概要!$C$48,"",IF(B135&gt;=①工事概要!$C$47,$BU$13,""))</f>
        <v/>
      </c>
      <c r="BV135" s="53" t="str">
        <f>IF(B135&gt;①工事概要!$C$50,"",IF(B135&gt;=①工事概要!$C$49,$BV$13,""))</f>
        <v/>
      </c>
      <c r="BW135" s="53" t="str">
        <f>IF(B135&gt;①工事概要!$C$52,"",IF(B135&gt;=①工事概要!$C$51,$BW$13,""))</f>
        <v/>
      </c>
      <c r="BX135" s="53" t="str">
        <f>IF(B135&gt;①工事概要!$C$54,"",IF(B135&gt;=①工事概要!$C$53,$BX$13,""))</f>
        <v/>
      </c>
      <c r="BY135" s="53" t="str">
        <f>IF(B135&gt;①工事概要!$C$56,"",IF(B135&gt;=①工事概要!$C$55,$BY$13,""))</f>
        <v/>
      </c>
      <c r="BZ135" s="53" t="str">
        <f>IF(B135&gt;①工事概要!$C$58,"",IF(B135&gt;=①工事概要!$C$57,$BZ$13,""))</f>
        <v/>
      </c>
      <c r="CA135" s="53" t="str">
        <f>IF(B135&gt;①工事概要!$C$60,"",IF(B135&gt;=①工事概要!$C$59,$CA$13,""))</f>
        <v/>
      </c>
      <c r="CB135" s="53" t="str">
        <f>IF(B135&gt;①工事概要!$C$62,"",IF(B135&gt;=①工事概要!$C$61,$CB$13,""))</f>
        <v/>
      </c>
      <c r="CC135" s="53" t="str">
        <f>IF(B135&gt;①工事概要!$C$64,"",IF(B135&gt;=①工事概要!$C$63,$CC$13,""))</f>
        <v/>
      </c>
      <c r="CD135" s="53" t="str">
        <f>IF(B135&gt;①工事概要!$C$66,"",IF(B135&gt;=①工事概要!$C$65,$CD$13,""))</f>
        <v/>
      </c>
      <c r="CE135" s="50" t="str">
        <f t="shared" si="120"/>
        <v/>
      </c>
      <c r="CF135" s="50" t="str">
        <f t="shared" si="106"/>
        <v xml:space="preserve"> </v>
      </c>
    </row>
    <row r="136" spans="1:84" ht="39" customHeight="1" thickTop="1" thickBot="1" x14ac:dyDescent="0.2">
      <c r="A136" s="81" t="str">
        <f t="shared" si="92"/>
        <v>対象期間</v>
      </c>
      <c r="B136" s="180">
        <f>IFERROR(IF(B135=①工事概要!$E$12+IF(WEEKDAY(①工事概要!$E$12)=1,①工事概要!$E$12,(8-WEEKDAY(①工事概要!$E$12))),"-",IF(B135="-","-",B135+1)),"-")</f>
        <v>43677</v>
      </c>
      <c r="C136" s="89">
        <f t="shared" si="107"/>
        <v>4</v>
      </c>
      <c r="D136" s="199" t="str">
        <f t="shared" si="108"/>
        <v>〇</v>
      </c>
      <c r="E136" s="200" t="str">
        <f t="shared" si="109"/>
        <v xml:space="preserve"> </v>
      </c>
      <c r="F136" s="201" t="s">
        <v>60</v>
      </c>
      <c r="G136" s="202"/>
      <c r="H136" s="203"/>
      <c r="I136" s="204"/>
      <c r="J136" s="187" t="str">
        <f t="shared" si="110"/>
        <v/>
      </c>
      <c r="K136" s="190">
        <f t="shared" si="93"/>
        <v>122</v>
      </c>
      <c r="L136" s="190" t="str">
        <f t="shared" si="94"/>
        <v/>
      </c>
      <c r="M136" s="188" t="str">
        <f t="shared" si="111"/>
        <v/>
      </c>
      <c r="N136" s="87" t="str">
        <f t="shared" si="95"/>
        <v>↓</v>
      </c>
      <c r="O136" s="108"/>
      <c r="P136" s="156" t="str">
        <f>IF(B136&lt;①工事概要!$E$11,"",IF(B136&gt;①工事概要!$E$12,"",IF(LEN(CE136)=0,"○","")))</f>
        <v>○</v>
      </c>
      <c r="Q136" s="162">
        <f t="shared" si="112"/>
        <v>0</v>
      </c>
      <c r="R136" s="93">
        <f t="shared" si="96"/>
        <v>122</v>
      </c>
      <c r="S136" s="156" t="str">
        <f t="shared" si="97"/>
        <v/>
      </c>
      <c r="T136" s="162">
        <f t="shared" si="98"/>
        <v>0</v>
      </c>
      <c r="U136" s="100">
        <f t="shared" si="113"/>
        <v>34</v>
      </c>
      <c r="V136" s="93">
        <f t="shared" si="99"/>
        <v>0</v>
      </c>
      <c r="W136" s="169">
        <f t="shared" si="114"/>
        <v>0</v>
      </c>
      <c r="X136" s="80" t="str">
        <f t="shared" si="115"/>
        <v/>
      </c>
      <c r="Y136" s="80" t="str">
        <f t="shared" si="116"/>
        <v/>
      </c>
      <c r="Z136" s="80">
        <f t="shared" si="100"/>
        <v>43677</v>
      </c>
      <c r="AA136" s="80" t="str">
        <f t="shared" si="101"/>
        <v/>
      </c>
      <c r="AB136" s="80" t="str">
        <f t="shared" si="102"/>
        <v>OK（振替済み）</v>
      </c>
      <c r="AC136" s="154">
        <f t="shared" si="103"/>
        <v>0</v>
      </c>
      <c r="AD136" s="154" t="str">
        <f t="shared" si="117"/>
        <v/>
      </c>
      <c r="AE136" s="106">
        <f t="shared" si="118"/>
        <v>18</v>
      </c>
      <c r="AF136" s="106">
        <f t="shared" si="104"/>
        <v>0</v>
      </c>
      <c r="AG136" s="218">
        <f>IFERROR(IF(AE136=1,①工事概要!$E$11,IF(AE136=2,①工事概要!$E$11,IF(WEEKDAY(Z136)=2,Z129,AG135))),"")</f>
        <v>43668</v>
      </c>
      <c r="AH136" s="222">
        <f t="shared" ref="AH136:BA136" si="176">IFERROR(IF(AG136+1&gt;$BB136,"",AG136+1),"")</f>
        <v>43669</v>
      </c>
      <c r="AI136" s="222">
        <f t="shared" si="176"/>
        <v>43670</v>
      </c>
      <c r="AJ136" s="222">
        <f t="shared" si="176"/>
        <v>43671</v>
      </c>
      <c r="AK136" s="222">
        <f t="shared" si="176"/>
        <v>43672</v>
      </c>
      <c r="AL136" s="222">
        <f t="shared" si="176"/>
        <v>43673</v>
      </c>
      <c r="AM136" s="222">
        <f t="shared" si="176"/>
        <v>43674</v>
      </c>
      <c r="AN136" s="222">
        <f t="shared" si="176"/>
        <v>43675</v>
      </c>
      <c r="AO136" s="222">
        <f t="shared" si="176"/>
        <v>43676</v>
      </c>
      <c r="AP136" s="222">
        <f t="shared" si="176"/>
        <v>43677</v>
      </c>
      <c r="AQ136" s="222">
        <f t="shared" si="176"/>
        <v>43678</v>
      </c>
      <c r="AR136" s="222">
        <f t="shared" si="176"/>
        <v>43679</v>
      </c>
      <c r="AS136" s="222">
        <f t="shared" si="176"/>
        <v>43680</v>
      </c>
      <c r="AT136" s="222">
        <f t="shared" si="176"/>
        <v>43681</v>
      </c>
      <c r="AU136" s="222">
        <f t="shared" si="176"/>
        <v>43682</v>
      </c>
      <c r="AV136" s="222">
        <f t="shared" si="176"/>
        <v>43683</v>
      </c>
      <c r="AW136" s="222">
        <f t="shared" si="176"/>
        <v>43684</v>
      </c>
      <c r="AX136" s="222">
        <f t="shared" si="176"/>
        <v>43685</v>
      </c>
      <c r="AY136" s="222">
        <f t="shared" si="176"/>
        <v>43686</v>
      </c>
      <c r="AZ136" s="222">
        <f t="shared" si="176"/>
        <v>43687</v>
      </c>
      <c r="BA136" s="222">
        <f t="shared" si="176"/>
        <v>43688</v>
      </c>
      <c r="BB136" s="219">
        <f>IFERROR(IF(IF(Z136=①工事概要!$E$12,①工事概要!$E$12,IF(WEEKDAY(Z136)=1,Z143,BB137))&gt;①工事概要!$E$12,①工事概要!$E$12,IF(Z136=①工事概要!$E$12,①工事概要!$E$12,IF(WEEKDAY(Z136)=1,Z143,BB137))),"")</f>
        <v>43688</v>
      </c>
      <c r="BE136" s="53"/>
      <c r="BF136" s="53"/>
      <c r="BG136" s="53" t="str">
        <f>IFERROR(VLOOKUP(B136,①工事概要!$C$11:$D$12,2,FALSE),"")</f>
        <v/>
      </c>
      <c r="BH136" s="53" t="str">
        <f>IFERROR(VLOOKUP(B136,①工事概要!$C$16:$D$21,2,FALSE),"")</f>
        <v/>
      </c>
      <c r="BI136" s="53" t="str">
        <f>IFERROR(VLOOKUP(B136,①工事概要!$C$22:$D$24,2,FALSE),"")</f>
        <v/>
      </c>
      <c r="BJ136" s="53" t="str">
        <f>IF(B136&gt;①工事概要!$C$26,"",IF(B136&gt;=①工事概要!$C$25,$BJ$13,""))</f>
        <v/>
      </c>
      <c r="BK136" s="53" t="str">
        <f>IF(B136&gt;①工事概要!$C$28,"",IF(B136&gt;=①工事概要!$C$27,$BK$13,""))</f>
        <v/>
      </c>
      <c r="BL136" s="53" t="str">
        <f>IF(B136&gt;①工事概要!$C$30,"",IF(B136&gt;=①工事概要!$C$29,$BL$13,""))</f>
        <v/>
      </c>
      <c r="BM136" s="53" t="str">
        <f>IF(B136&gt;①工事概要!$C$32,"",IF(B136&gt;=①工事概要!$C$31,$BM$13,""))</f>
        <v/>
      </c>
      <c r="BN136" s="53" t="str">
        <f>IF(B136&gt;①工事概要!$C$34,"",IF(B136&gt;=①工事概要!$C$33,$BN$13,""))</f>
        <v/>
      </c>
      <c r="BO136" s="53" t="str">
        <f>IF(B136&gt;①工事概要!$C$36,"",IF(B136&gt;=①工事概要!$C$35,$BO$13,""))</f>
        <v/>
      </c>
      <c r="BP136" s="53" t="str">
        <f>IF(B136&gt;①工事概要!$C$38,"",IF(B136&gt;=①工事概要!$C$37,$BP$13,""))</f>
        <v/>
      </c>
      <c r="BQ136" s="53" t="str">
        <f>IF(B136&gt;①工事概要!$C$40,"",IF(B136&gt;=①工事概要!$C$39,$BQ$13,""))</f>
        <v/>
      </c>
      <c r="BR136" s="53" t="str">
        <f>IF(B136&gt;①工事概要!$C$42,"",IF(B136&gt;=①工事概要!$C$41,$BR$13,""))</f>
        <v/>
      </c>
      <c r="BS136" s="53" t="str">
        <f>IF(B136&gt;①工事概要!$C$44,"",IF(B136&gt;=①工事概要!$C$43,$BS$13,""))</f>
        <v/>
      </c>
      <c r="BT136" s="53" t="str">
        <f>IF(B136&gt;①工事概要!$C$46,"",IF(B136&gt;=①工事概要!$C$45,$BT$13,""))</f>
        <v/>
      </c>
      <c r="BU136" s="53" t="str">
        <f>IF(B136&gt;①工事概要!$C$48,"",IF(B136&gt;=①工事概要!$C$47,$BU$13,""))</f>
        <v/>
      </c>
      <c r="BV136" s="53" t="str">
        <f>IF(B136&gt;①工事概要!$C$50,"",IF(B136&gt;=①工事概要!$C$49,$BV$13,""))</f>
        <v/>
      </c>
      <c r="BW136" s="53" t="str">
        <f>IF(B136&gt;①工事概要!$C$52,"",IF(B136&gt;=①工事概要!$C$51,$BW$13,""))</f>
        <v/>
      </c>
      <c r="BX136" s="53" t="str">
        <f>IF(B136&gt;①工事概要!$C$54,"",IF(B136&gt;=①工事概要!$C$53,$BX$13,""))</f>
        <v/>
      </c>
      <c r="BY136" s="53" t="str">
        <f>IF(B136&gt;①工事概要!$C$56,"",IF(B136&gt;=①工事概要!$C$55,$BY$13,""))</f>
        <v/>
      </c>
      <c r="BZ136" s="53" t="str">
        <f>IF(B136&gt;①工事概要!$C$58,"",IF(B136&gt;=①工事概要!$C$57,$BZ$13,""))</f>
        <v/>
      </c>
      <c r="CA136" s="53" t="str">
        <f>IF(B136&gt;①工事概要!$C$60,"",IF(B136&gt;=①工事概要!$C$59,$CA$13,""))</f>
        <v/>
      </c>
      <c r="CB136" s="53" t="str">
        <f>IF(B136&gt;①工事概要!$C$62,"",IF(B136&gt;=①工事概要!$C$61,$CB$13,""))</f>
        <v/>
      </c>
      <c r="CC136" s="53" t="str">
        <f>IF(B136&gt;①工事概要!$C$64,"",IF(B136&gt;=①工事概要!$C$63,$CC$13,""))</f>
        <v/>
      </c>
      <c r="CD136" s="53" t="str">
        <f>IF(B136&gt;①工事概要!$C$66,"",IF(B136&gt;=①工事概要!$C$65,$CD$13,""))</f>
        <v/>
      </c>
      <c r="CE136" s="50" t="str">
        <f t="shared" si="120"/>
        <v/>
      </c>
      <c r="CF136" s="50" t="str">
        <f t="shared" si="106"/>
        <v xml:space="preserve"> </v>
      </c>
    </row>
    <row r="137" spans="1:84" ht="39" customHeight="1" thickTop="1" thickBot="1" x14ac:dyDescent="0.2">
      <c r="A137" s="81" t="str">
        <f t="shared" si="92"/>
        <v>対象期間</v>
      </c>
      <c r="B137" s="180">
        <f>IFERROR(IF(B136=①工事概要!$E$12+IF(WEEKDAY(①工事概要!$E$12)=1,①工事概要!$E$12,(8-WEEKDAY(①工事概要!$E$12))),"-",IF(B136="-","-",B136+1)),"-")</f>
        <v>43678</v>
      </c>
      <c r="C137" s="89">
        <f t="shared" si="107"/>
        <v>5</v>
      </c>
      <c r="D137" s="199" t="str">
        <f t="shared" si="108"/>
        <v>〇</v>
      </c>
      <c r="E137" s="200" t="str">
        <f t="shared" si="109"/>
        <v xml:space="preserve"> </v>
      </c>
      <c r="F137" s="201" t="s">
        <v>60</v>
      </c>
      <c r="G137" s="202"/>
      <c r="H137" s="203"/>
      <c r="I137" s="204"/>
      <c r="J137" s="187" t="str">
        <f t="shared" si="110"/>
        <v/>
      </c>
      <c r="K137" s="190">
        <f t="shared" si="93"/>
        <v>123</v>
      </c>
      <c r="L137" s="190" t="str">
        <f t="shared" si="94"/>
        <v/>
      </c>
      <c r="M137" s="188" t="str">
        <f t="shared" si="111"/>
        <v/>
      </c>
      <c r="N137" s="87" t="str">
        <f t="shared" si="95"/>
        <v>↓</v>
      </c>
      <c r="O137" s="108"/>
      <c r="P137" s="156" t="str">
        <f>IF(B137&lt;①工事概要!$E$11,"",IF(B137&gt;①工事概要!$E$12,"",IF(LEN(CE137)=0,"○","")))</f>
        <v>○</v>
      </c>
      <c r="Q137" s="162">
        <f t="shared" si="112"/>
        <v>0</v>
      </c>
      <c r="R137" s="93">
        <f t="shared" si="96"/>
        <v>123</v>
      </c>
      <c r="S137" s="156" t="str">
        <f t="shared" si="97"/>
        <v/>
      </c>
      <c r="T137" s="162">
        <f t="shared" si="98"/>
        <v>0</v>
      </c>
      <c r="U137" s="100">
        <f t="shared" si="113"/>
        <v>34</v>
      </c>
      <c r="V137" s="93">
        <f t="shared" si="99"/>
        <v>0</v>
      </c>
      <c r="W137" s="169">
        <f t="shared" si="114"/>
        <v>0</v>
      </c>
      <c r="X137" s="80" t="str">
        <f t="shared" si="115"/>
        <v/>
      </c>
      <c r="Y137" s="80" t="str">
        <f t="shared" si="116"/>
        <v/>
      </c>
      <c r="Z137" s="80">
        <f t="shared" si="100"/>
        <v>43678</v>
      </c>
      <c r="AA137" s="80" t="str">
        <f t="shared" si="101"/>
        <v/>
      </c>
      <c r="AB137" s="80" t="str">
        <f t="shared" si="102"/>
        <v>OK（振替済み）</v>
      </c>
      <c r="AC137" s="154">
        <f t="shared" si="103"/>
        <v>0</v>
      </c>
      <c r="AD137" s="154" t="str">
        <f t="shared" si="117"/>
        <v/>
      </c>
      <c r="AE137" s="106">
        <f t="shared" si="118"/>
        <v>18</v>
      </c>
      <c r="AF137" s="106">
        <f t="shared" si="104"/>
        <v>0</v>
      </c>
      <c r="AG137" s="218">
        <f>IFERROR(IF(AE137=1,①工事概要!$E$11,IF(AE137=2,①工事概要!$E$11,IF(WEEKDAY(Z137)=2,Z130,AG136))),"")</f>
        <v>43668</v>
      </c>
      <c r="AH137" s="222">
        <f t="shared" ref="AH137:BA137" si="177">IFERROR(IF(AG137+1&gt;$BB137,"",AG137+1),"")</f>
        <v>43669</v>
      </c>
      <c r="AI137" s="222">
        <f t="shared" si="177"/>
        <v>43670</v>
      </c>
      <c r="AJ137" s="222">
        <f t="shared" si="177"/>
        <v>43671</v>
      </c>
      <c r="AK137" s="222">
        <f t="shared" si="177"/>
        <v>43672</v>
      </c>
      <c r="AL137" s="222">
        <f t="shared" si="177"/>
        <v>43673</v>
      </c>
      <c r="AM137" s="222">
        <f t="shared" si="177"/>
        <v>43674</v>
      </c>
      <c r="AN137" s="222">
        <f t="shared" si="177"/>
        <v>43675</v>
      </c>
      <c r="AO137" s="222">
        <f t="shared" si="177"/>
        <v>43676</v>
      </c>
      <c r="AP137" s="222">
        <f t="shared" si="177"/>
        <v>43677</v>
      </c>
      <c r="AQ137" s="222">
        <f t="shared" si="177"/>
        <v>43678</v>
      </c>
      <c r="AR137" s="222">
        <f t="shared" si="177"/>
        <v>43679</v>
      </c>
      <c r="AS137" s="222">
        <f t="shared" si="177"/>
        <v>43680</v>
      </c>
      <c r="AT137" s="222">
        <f t="shared" si="177"/>
        <v>43681</v>
      </c>
      <c r="AU137" s="222">
        <f t="shared" si="177"/>
        <v>43682</v>
      </c>
      <c r="AV137" s="222">
        <f t="shared" si="177"/>
        <v>43683</v>
      </c>
      <c r="AW137" s="222">
        <f t="shared" si="177"/>
        <v>43684</v>
      </c>
      <c r="AX137" s="222">
        <f t="shared" si="177"/>
        <v>43685</v>
      </c>
      <c r="AY137" s="222">
        <f t="shared" si="177"/>
        <v>43686</v>
      </c>
      <c r="AZ137" s="222">
        <f t="shared" si="177"/>
        <v>43687</v>
      </c>
      <c r="BA137" s="222">
        <f t="shared" si="177"/>
        <v>43688</v>
      </c>
      <c r="BB137" s="219">
        <f>IFERROR(IF(IF(Z137=①工事概要!$E$12,①工事概要!$E$12,IF(WEEKDAY(Z137)=1,Z144,BB138))&gt;①工事概要!$E$12,①工事概要!$E$12,IF(Z137=①工事概要!$E$12,①工事概要!$E$12,IF(WEEKDAY(Z137)=1,Z144,BB138))),"")</f>
        <v>43688</v>
      </c>
      <c r="BE137" s="53"/>
      <c r="BF137" s="53"/>
      <c r="BG137" s="53" t="str">
        <f>IFERROR(VLOOKUP(B137,①工事概要!$C$11:$D$12,2,FALSE),"")</f>
        <v/>
      </c>
      <c r="BH137" s="53" t="str">
        <f>IFERROR(VLOOKUP(B137,①工事概要!$C$16:$D$21,2,FALSE),"")</f>
        <v/>
      </c>
      <c r="BI137" s="53" t="str">
        <f>IFERROR(VLOOKUP(B137,①工事概要!$C$22:$D$24,2,FALSE),"")</f>
        <v/>
      </c>
      <c r="BJ137" s="53" t="str">
        <f>IF(B137&gt;①工事概要!$C$26,"",IF(B137&gt;=①工事概要!$C$25,$BJ$13,""))</f>
        <v/>
      </c>
      <c r="BK137" s="53" t="str">
        <f>IF(B137&gt;①工事概要!$C$28,"",IF(B137&gt;=①工事概要!$C$27,$BK$13,""))</f>
        <v/>
      </c>
      <c r="BL137" s="53" t="str">
        <f>IF(B137&gt;①工事概要!$C$30,"",IF(B137&gt;=①工事概要!$C$29,$BL$13,""))</f>
        <v/>
      </c>
      <c r="BM137" s="53" t="str">
        <f>IF(B137&gt;①工事概要!$C$32,"",IF(B137&gt;=①工事概要!$C$31,$BM$13,""))</f>
        <v/>
      </c>
      <c r="BN137" s="53" t="str">
        <f>IF(B137&gt;①工事概要!$C$34,"",IF(B137&gt;=①工事概要!$C$33,$BN$13,""))</f>
        <v/>
      </c>
      <c r="BO137" s="53" t="str">
        <f>IF(B137&gt;①工事概要!$C$36,"",IF(B137&gt;=①工事概要!$C$35,$BO$13,""))</f>
        <v/>
      </c>
      <c r="BP137" s="53" t="str">
        <f>IF(B137&gt;①工事概要!$C$38,"",IF(B137&gt;=①工事概要!$C$37,$BP$13,""))</f>
        <v/>
      </c>
      <c r="BQ137" s="53" t="str">
        <f>IF(B137&gt;①工事概要!$C$40,"",IF(B137&gt;=①工事概要!$C$39,$BQ$13,""))</f>
        <v/>
      </c>
      <c r="BR137" s="53" t="str">
        <f>IF(B137&gt;①工事概要!$C$42,"",IF(B137&gt;=①工事概要!$C$41,$BR$13,""))</f>
        <v/>
      </c>
      <c r="BS137" s="53" t="str">
        <f>IF(B137&gt;①工事概要!$C$44,"",IF(B137&gt;=①工事概要!$C$43,$BS$13,""))</f>
        <v/>
      </c>
      <c r="BT137" s="53" t="str">
        <f>IF(B137&gt;①工事概要!$C$46,"",IF(B137&gt;=①工事概要!$C$45,$BT$13,""))</f>
        <v/>
      </c>
      <c r="BU137" s="53" t="str">
        <f>IF(B137&gt;①工事概要!$C$48,"",IF(B137&gt;=①工事概要!$C$47,$BU$13,""))</f>
        <v/>
      </c>
      <c r="BV137" s="53" t="str">
        <f>IF(B137&gt;①工事概要!$C$50,"",IF(B137&gt;=①工事概要!$C$49,$BV$13,""))</f>
        <v/>
      </c>
      <c r="BW137" s="53" t="str">
        <f>IF(B137&gt;①工事概要!$C$52,"",IF(B137&gt;=①工事概要!$C$51,$BW$13,""))</f>
        <v/>
      </c>
      <c r="BX137" s="53" t="str">
        <f>IF(B137&gt;①工事概要!$C$54,"",IF(B137&gt;=①工事概要!$C$53,$BX$13,""))</f>
        <v/>
      </c>
      <c r="BY137" s="53" t="str">
        <f>IF(B137&gt;①工事概要!$C$56,"",IF(B137&gt;=①工事概要!$C$55,$BY$13,""))</f>
        <v/>
      </c>
      <c r="BZ137" s="53" t="str">
        <f>IF(B137&gt;①工事概要!$C$58,"",IF(B137&gt;=①工事概要!$C$57,$BZ$13,""))</f>
        <v/>
      </c>
      <c r="CA137" s="53" t="str">
        <f>IF(B137&gt;①工事概要!$C$60,"",IF(B137&gt;=①工事概要!$C$59,$CA$13,""))</f>
        <v/>
      </c>
      <c r="CB137" s="53" t="str">
        <f>IF(B137&gt;①工事概要!$C$62,"",IF(B137&gt;=①工事概要!$C$61,$CB$13,""))</f>
        <v/>
      </c>
      <c r="CC137" s="53" t="str">
        <f>IF(B137&gt;①工事概要!$C$64,"",IF(B137&gt;=①工事概要!$C$63,$CC$13,""))</f>
        <v/>
      </c>
      <c r="CD137" s="53" t="str">
        <f>IF(B137&gt;①工事概要!$C$66,"",IF(B137&gt;=①工事概要!$C$65,$CD$13,""))</f>
        <v/>
      </c>
      <c r="CE137" s="50" t="str">
        <f t="shared" si="120"/>
        <v/>
      </c>
      <c r="CF137" s="50" t="str">
        <f t="shared" si="106"/>
        <v xml:space="preserve"> </v>
      </c>
    </row>
    <row r="138" spans="1:84" ht="39" customHeight="1" thickTop="1" thickBot="1" x14ac:dyDescent="0.2">
      <c r="A138" s="81" t="str">
        <f t="shared" si="92"/>
        <v>対象期間</v>
      </c>
      <c r="B138" s="180">
        <f>IFERROR(IF(B137=①工事概要!$E$12+IF(WEEKDAY(①工事概要!$E$12)=1,①工事概要!$E$12,(8-WEEKDAY(①工事概要!$E$12))),"-",IF(B137="-","-",B137+1)),"-")</f>
        <v>43679</v>
      </c>
      <c r="C138" s="89">
        <f t="shared" si="107"/>
        <v>6</v>
      </c>
      <c r="D138" s="199" t="str">
        <f t="shared" si="108"/>
        <v>〇</v>
      </c>
      <c r="E138" s="200" t="str">
        <f t="shared" si="109"/>
        <v xml:space="preserve"> </v>
      </c>
      <c r="F138" s="201" t="s">
        <v>60</v>
      </c>
      <c r="G138" s="202"/>
      <c r="H138" s="203"/>
      <c r="I138" s="204"/>
      <c r="J138" s="187" t="str">
        <f t="shared" si="110"/>
        <v/>
      </c>
      <c r="K138" s="190">
        <f t="shared" si="93"/>
        <v>124</v>
      </c>
      <c r="L138" s="190" t="str">
        <f t="shared" si="94"/>
        <v/>
      </c>
      <c r="M138" s="188" t="str">
        <f t="shared" si="111"/>
        <v/>
      </c>
      <c r="N138" s="87" t="str">
        <f t="shared" si="95"/>
        <v>↓</v>
      </c>
      <c r="O138" s="108"/>
      <c r="P138" s="156" t="str">
        <f>IF(B138&lt;①工事概要!$E$11,"",IF(B138&gt;①工事概要!$E$12,"",IF(LEN(CE138)=0,"○","")))</f>
        <v>○</v>
      </c>
      <c r="Q138" s="162">
        <f t="shared" si="112"/>
        <v>0</v>
      </c>
      <c r="R138" s="93">
        <f t="shared" si="96"/>
        <v>124</v>
      </c>
      <c r="S138" s="156" t="str">
        <f t="shared" si="97"/>
        <v/>
      </c>
      <c r="T138" s="162">
        <f t="shared" si="98"/>
        <v>0</v>
      </c>
      <c r="U138" s="100">
        <f t="shared" si="113"/>
        <v>34</v>
      </c>
      <c r="V138" s="93">
        <f t="shared" si="99"/>
        <v>0</v>
      </c>
      <c r="W138" s="169">
        <f t="shared" si="114"/>
        <v>0</v>
      </c>
      <c r="X138" s="80" t="str">
        <f t="shared" si="115"/>
        <v/>
      </c>
      <c r="Y138" s="80" t="str">
        <f t="shared" si="116"/>
        <v/>
      </c>
      <c r="Z138" s="80">
        <f t="shared" si="100"/>
        <v>43679</v>
      </c>
      <c r="AA138" s="80" t="str">
        <f t="shared" si="101"/>
        <v/>
      </c>
      <c r="AB138" s="80" t="str">
        <f t="shared" si="102"/>
        <v>OK（振替済み）</v>
      </c>
      <c r="AC138" s="154">
        <f t="shared" si="103"/>
        <v>0</v>
      </c>
      <c r="AD138" s="154" t="str">
        <f t="shared" si="117"/>
        <v/>
      </c>
      <c r="AE138" s="106">
        <f t="shared" si="118"/>
        <v>18</v>
      </c>
      <c r="AF138" s="106">
        <f t="shared" si="104"/>
        <v>0</v>
      </c>
      <c r="AG138" s="218">
        <f>IFERROR(IF(AE138=1,①工事概要!$E$11,IF(AE138=2,①工事概要!$E$11,IF(WEEKDAY(Z138)=2,Z131,AG137))),"")</f>
        <v>43668</v>
      </c>
      <c r="AH138" s="222">
        <f t="shared" ref="AH138:BA138" si="178">IFERROR(IF(AG138+1&gt;$BB138,"",AG138+1),"")</f>
        <v>43669</v>
      </c>
      <c r="AI138" s="222">
        <f t="shared" si="178"/>
        <v>43670</v>
      </c>
      <c r="AJ138" s="222">
        <f t="shared" si="178"/>
        <v>43671</v>
      </c>
      <c r="AK138" s="222">
        <f t="shared" si="178"/>
        <v>43672</v>
      </c>
      <c r="AL138" s="222">
        <f t="shared" si="178"/>
        <v>43673</v>
      </c>
      <c r="AM138" s="222">
        <f t="shared" si="178"/>
        <v>43674</v>
      </c>
      <c r="AN138" s="222">
        <f t="shared" si="178"/>
        <v>43675</v>
      </c>
      <c r="AO138" s="222">
        <f t="shared" si="178"/>
        <v>43676</v>
      </c>
      <c r="AP138" s="222">
        <f t="shared" si="178"/>
        <v>43677</v>
      </c>
      <c r="AQ138" s="222">
        <f t="shared" si="178"/>
        <v>43678</v>
      </c>
      <c r="AR138" s="222">
        <f t="shared" si="178"/>
        <v>43679</v>
      </c>
      <c r="AS138" s="222">
        <f t="shared" si="178"/>
        <v>43680</v>
      </c>
      <c r="AT138" s="222">
        <f t="shared" si="178"/>
        <v>43681</v>
      </c>
      <c r="AU138" s="222">
        <f t="shared" si="178"/>
        <v>43682</v>
      </c>
      <c r="AV138" s="222">
        <f t="shared" si="178"/>
        <v>43683</v>
      </c>
      <c r="AW138" s="222">
        <f t="shared" si="178"/>
        <v>43684</v>
      </c>
      <c r="AX138" s="222">
        <f t="shared" si="178"/>
        <v>43685</v>
      </c>
      <c r="AY138" s="222">
        <f t="shared" si="178"/>
        <v>43686</v>
      </c>
      <c r="AZ138" s="222">
        <f t="shared" si="178"/>
        <v>43687</v>
      </c>
      <c r="BA138" s="222">
        <f t="shared" si="178"/>
        <v>43688</v>
      </c>
      <c r="BB138" s="219">
        <f>IFERROR(IF(IF(Z138=①工事概要!$E$12,①工事概要!$E$12,IF(WEEKDAY(Z138)=1,Z145,BB139))&gt;①工事概要!$E$12,①工事概要!$E$12,IF(Z138=①工事概要!$E$12,①工事概要!$E$12,IF(WEEKDAY(Z138)=1,Z145,BB139))),"")</f>
        <v>43688</v>
      </c>
      <c r="BE138" s="53"/>
      <c r="BF138" s="53"/>
      <c r="BG138" s="53" t="str">
        <f>IFERROR(VLOOKUP(B138,①工事概要!$C$11:$D$12,2,FALSE),"")</f>
        <v/>
      </c>
      <c r="BH138" s="53" t="str">
        <f>IFERROR(VLOOKUP(B138,①工事概要!$C$16:$D$21,2,FALSE),"")</f>
        <v/>
      </c>
      <c r="BI138" s="53" t="str">
        <f>IFERROR(VLOOKUP(B138,①工事概要!$C$22:$D$24,2,FALSE),"")</f>
        <v/>
      </c>
      <c r="BJ138" s="53" t="str">
        <f>IF(B138&gt;①工事概要!$C$26,"",IF(B138&gt;=①工事概要!$C$25,$BJ$13,""))</f>
        <v/>
      </c>
      <c r="BK138" s="53" t="str">
        <f>IF(B138&gt;①工事概要!$C$28,"",IF(B138&gt;=①工事概要!$C$27,$BK$13,""))</f>
        <v/>
      </c>
      <c r="BL138" s="53" t="str">
        <f>IF(B138&gt;①工事概要!$C$30,"",IF(B138&gt;=①工事概要!$C$29,$BL$13,""))</f>
        <v/>
      </c>
      <c r="BM138" s="53" t="str">
        <f>IF(B138&gt;①工事概要!$C$32,"",IF(B138&gt;=①工事概要!$C$31,$BM$13,""))</f>
        <v/>
      </c>
      <c r="BN138" s="53" t="str">
        <f>IF(B138&gt;①工事概要!$C$34,"",IF(B138&gt;=①工事概要!$C$33,$BN$13,""))</f>
        <v/>
      </c>
      <c r="BO138" s="53" t="str">
        <f>IF(B138&gt;①工事概要!$C$36,"",IF(B138&gt;=①工事概要!$C$35,$BO$13,""))</f>
        <v/>
      </c>
      <c r="BP138" s="53" t="str">
        <f>IF(B138&gt;①工事概要!$C$38,"",IF(B138&gt;=①工事概要!$C$37,$BP$13,""))</f>
        <v/>
      </c>
      <c r="BQ138" s="53" t="str">
        <f>IF(B138&gt;①工事概要!$C$40,"",IF(B138&gt;=①工事概要!$C$39,$BQ$13,""))</f>
        <v/>
      </c>
      <c r="BR138" s="53" t="str">
        <f>IF(B138&gt;①工事概要!$C$42,"",IF(B138&gt;=①工事概要!$C$41,$BR$13,""))</f>
        <v/>
      </c>
      <c r="BS138" s="53" t="str">
        <f>IF(B138&gt;①工事概要!$C$44,"",IF(B138&gt;=①工事概要!$C$43,$BS$13,""))</f>
        <v/>
      </c>
      <c r="BT138" s="53" t="str">
        <f>IF(B138&gt;①工事概要!$C$46,"",IF(B138&gt;=①工事概要!$C$45,$BT$13,""))</f>
        <v/>
      </c>
      <c r="BU138" s="53" t="str">
        <f>IF(B138&gt;①工事概要!$C$48,"",IF(B138&gt;=①工事概要!$C$47,$BU$13,""))</f>
        <v/>
      </c>
      <c r="BV138" s="53" t="str">
        <f>IF(B138&gt;①工事概要!$C$50,"",IF(B138&gt;=①工事概要!$C$49,$BV$13,""))</f>
        <v/>
      </c>
      <c r="BW138" s="53" t="str">
        <f>IF(B138&gt;①工事概要!$C$52,"",IF(B138&gt;=①工事概要!$C$51,$BW$13,""))</f>
        <v/>
      </c>
      <c r="BX138" s="53" t="str">
        <f>IF(B138&gt;①工事概要!$C$54,"",IF(B138&gt;=①工事概要!$C$53,$BX$13,""))</f>
        <v/>
      </c>
      <c r="BY138" s="53" t="str">
        <f>IF(B138&gt;①工事概要!$C$56,"",IF(B138&gt;=①工事概要!$C$55,$BY$13,""))</f>
        <v/>
      </c>
      <c r="BZ138" s="53" t="str">
        <f>IF(B138&gt;①工事概要!$C$58,"",IF(B138&gt;=①工事概要!$C$57,$BZ$13,""))</f>
        <v/>
      </c>
      <c r="CA138" s="53" t="str">
        <f>IF(B138&gt;①工事概要!$C$60,"",IF(B138&gt;=①工事概要!$C$59,$CA$13,""))</f>
        <v/>
      </c>
      <c r="CB138" s="53" t="str">
        <f>IF(B138&gt;①工事概要!$C$62,"",IF(B138&gt;=①工事概要!$C$61,$CB$13,""))</f>
        <v/>
      </c>
      <c r="CC138" s="53" t="str">
        <f>IF(B138&gt;①工事概要!$C$64,"",IF(B138&gt;=①工事概要!$C$63,$CC$13,""))</f>
        <v/>
      </c>
      <c r="CD138" s="53" t="str">
        <f>IF(B138&gt;①工事概要!$C$66,"",IF(B138&gt;=①工事概要!$C$65,$CD$13,""))</f>
        <v/>
      </c>
      <c r="CE138" s="50" t="str">
        <f t="shared" si="120"/>
        <v/>
      </c>
      <c r="CF138" s="50" t="str">
        <f t="shared" si="106"/>
        <v xml:space="preserve"> </v>
      </c>
    </row>
    <row r="139" spans="1:84" ht="39" customHeight="1" thickTop="1" thickBot="1" x14ac:dyDescent="0.2">
      <c r="A139" s="81" t="str">
        <f t="shared" si="92"/>
        <v>対象期間</v>
      </c>
      <c r="B139" s="180">
        <f>IFERROR(IF(B138=①工事概要!$E$12+IF(WEEKDAY(①工事概要!$E$12)=1,①工事概要!$E$12,(8-WEEKDAY(①工事概要!$E$12))),"-",IF(B138="-","-",B138+1)),"-")</f>
        <v>43680</v>
      </c>
      <c r="C139" s="89">
        <f t="shared" si="107"/>
        <v>7</v>
      </c>
      <c r="D139" s="199" t="str">
        <f t="shared" si="108"/>
        <v>〇</v>
      </c>
      <c r="E139" s="200" t="str">
        <f t="shared" si="109"/>
        <v xml:space="preserve"> </v>
      </c>
      <c r="F139" s="201" t="s">
        <v>61</v>
      </c>
      <c r="G139" s="202"/>
      <c r="H139" s="203"/>
      <c r="I139" s="204"/>
      <c r="J139" s="187" t="str">
        <f t="shared" si="110"/>
        <v/>
      </c>
      <c r="K139" s="190">
        <f t="shared" si="93"/>
        <v>125</v>
      </c>
      <c r="L139" s="190" t="str">
        <f t="shared" si="94"/>
        <v/>
      </c>
      <c r="M139" s="188" t="str">
        <f t="shared" si="111"/>
        <v/>
      </c>
      <c r="N139" s="87" t="str">
        <f t="shared" si="95"/>
        <v>↓</v>
      </c>
      <c r="O139" s="108"/>
      <c r="P139" s="156" t="str">
        <f>IF(B139&lt;①工事概要!$E$11,"",IF(B139&gt;①工事概要!$E$12,"",IF(LEN(CE139)=0,"○","")))</f>
        <v>○</v>
      </c>
      <c r="Q139" s="162">
        <f t="shared" si="112"/>
        <v>0</v>
      </c>
      <c r="R139" s="93">
        <f t="shared" si="96"/>
        <v>125</v>
      </c>
      <c r="S139" s="156" t="str">
        <f t="shared" si="97"/>
        <v>〇</v>
      </c>
      <c r="T139" s="162">
        <f t="shared" si="98"/>
        <v>0</v>
      </c>
      <c r="U139" s="100">
        <f t="shared" si="113"/>
        <v>35</v>
      </c>
      <c r="V139" s="93">
        <f t="shared" si="99"/>
        <v>0</v>
      </c>
      <c r="W139" s="169">
        <f t="shared" si="114"/>
        <v>0</v>
      </c>
      <c r="X139" s="80" t="str">
        <f t="shared" si="115"/>
        <v/>
      </c>
      <c r="Y139" s="80" t="str">
        <f t="shared" si="116"/>
        <v/>
      </c>
      <c r="Z139" s="80">
        <f t="shared" si="100"/>
        <v>43680</v>
      </c>
      <c r="AA139" s="80" t="str">
        <f t="shared" si="101"/>
        <v/>
      </c>
      <c r="AB139" s="80" t="str">
        <f t="shared" si="102"/>
        <v>OK（振替済み）</v>
      </c>
      <c r="AC139" s="154">
        <f t="shared" si="103"/>
        <v>0</v>
      </c>
      <c r="AD139" s="154" t="str">
        <f t="shared" si="117"/>
        <v/>
      </c>
      <c r="AE139" s="106">
        <f t="shared" si="118"/>
        <v>18</v>
      </c>
      <c r="AF139" s="106">
        <f t="shared" si="104"/>
        <v>0</v>
      </c>
      <c r="AG139" s="218">
        <f>IFERROR(IF(AE139=1,①工事概要!$E$11,IF(AE139=2,①工事概要!$E$11,IF(WEEKDAY(Z139)=2,Z132,AG138))),"")</f>
        <v>43668</v>
      </c>
      <c r="AH139" s="222">
        <f t="shared" ref="AH139:BA139" si="179">IFERROR(IF(AG139+1&gt;$BB139,"",AG139+1),"")</f>
        <v>43669</v>
      </c>
      <c r="AI139" s="222">
        <f t="shared" si="179"/>
        <v>43670</v>
      </c>
      <c r="AJ139" s="222">
        <f t="shared" si="179"/>
        <v>43671</v>
      </c>
      <c r="AK139" s="222">
        <f t="shared" si="179"/>
        <v>43672</v>
      </c>
      <c r="AL139" s="222">
        <f t="shared" si="179"/>
        <v>43673</v>
      </c>
      <c r="AM139" s="222">
        <f t="shared" si="179"/>
        <v>43674</v>
      </c>
      <c r="AN139" s="222">
        <f t="shared" si="179"/>
        <v>43675</v>
      </c>
      <c r="AO139" s="222">
        <f t="shared" si="179"/>
        <v>43676</v>
      </c>
      <c r="AP139" s="222">
        <f t="shared" si="179"/>
        <v>43677</v>
      </c>
      <c r="AQ139" s="222">
        <f t="shared" si="179"/>
        <v>43678</v>
      </c>
      <c r="AR139" s="222">
        <f t="shared" si="179"/>
        <v>43679</v>
      </c>
      <c r="AS139" s="222">
        <f t="shared" si="179"/>
        <v>43680</v>
      </c>
      <c r="AT139" s="222">
        <f t="shared" si="179"/>
        <v>43681</v>
      </c>
      <c r="AU139" s="222">
        <f t="shared" si="179"/>
        <v>43682</v>
      </c>
      <c r="AV139" s="222">
        <f t="shared" si="179"/>
        <v>43683</v>
      </c>
      <c r="AW139" s="222">
        <f t="shared" si="179"/>
        <v>43684</v>
      </c>
      <c r="AX139" s="222">
        <f t="shared" si="179"/>
        <v>43685</v>
      </c>
      <c r="AY139" s="222">
        <f t="shared" si="179"/>
        <v>43686</v>
      </c>
      <c r="AZ139" s="222">
        <f t="shared" si="179"/>
        <v>43687</v>
      </c>
      <c r="BA139" s="222">
        <f t="shared" si="179"/>
        <v>43688</v>
      </c>
      <c r="BB139" s="219">
        <f>IFERROR(IF(IF(Z139=①工事概要!$E$12,①工事概要!$E$12,IF(WEEKDAY(Z139)=1,Z146,BB140))&gt;①工事概要!$E$12,①工事概要!$E$12,IF(Z139=①工事概要!$E$12,①工事概要!$E$12,IF(WEEKDAY(Z139)=1,Z146,BB140))),"")</f>
        <v>43688</v>
      </c>
      <c r="BE139" s="53"/>
      <c r="BF139" s="53"/>
      <c r="BG139" s="53" t="str">
        <f>IFERROR(VLOOKUP(B139,①工事概要!$C$11:$D$12,2,FALSE),"")</f>
        <v/>
      </c>
      <c r="BH139" s="53" t="str">
        <f>IFERROR(VLOOKUP(B139,①工事概要!$C$16:$D$21,2,FALSE),"")</f>
        <v/>
      </c>
      <c r="BI139" s="53" t="str">
        <f>IFERROR(VLOOKUP(B139,①工事概要!$C$22:$D$24,2,FALSE),"")</f>
        <v/>
      </c>
      <c r="BJ139" s="53" t="str">
        <f>IF(B139&gt;①工事概要!$C$26,"",IF(B139&gt;=①工事概要!$C$25,$BJ$13,""))</f>
        <v/>
      </c>
      <c r="BK139" s="53" t="str">
        <f>IF(B139&gt;①工事概要!$C$28,"",IF(B139&gt;=①工事概要!$C$27,$BK$13,""))</f>
        <v/>
      </c>
      <c r="BL139" s="53" t="str">
        <f>IF(B139&gt;①工事概要!$C$30,"",IF(B139&gt;=①工事概要!$C$29,$BL$13,""))</f>
        <v/>
      </c>
      <c r="BM139" s="53" t="str">
        <f>IF(B139&gt;①工事概要!$C$32,"",IF(B139&gt;=①工事概要!$C$31,$BM$13,""))</f>
        <v/>
      </c>
      <c r="BN139" s="53" t="str">
        <f>IF(B139&gt;①工事概要!$C$34,"",IF(B139&gt;=①工事概要!$C$33,$BN$13,""))</f>
        <v/>
      </c>
      <c r="BO139" s="53" t="str">
        <f>IF(B139&gt;①工事概要!$C$36,"",IF(B139&gt;=①工事概要!$C$35,$BO$13,""))</f>
        <v/>
      </c>
      <c r="BP139" s="53" t="str">
        <f>IF(B139&gt;①工事概要!$C$38,"",IF(B139&gt;=①工事概要!$C$37,$BP$13,""))</f>
        <v/>
      </c>
      <c r="BQ139" s="53" t="str">
        <f>IF(B139&gt;①工事概要!$C$40,"",IF(B139&gt;=①工事概要!$C$39,$BQ$13,""))</f>
        <v/>
      </c>
      <c r="BR139" s="53" t="str">
        <f>IF(B139&gt;①工事概要!$C$42,"",IF(B139&gt;=①工事概要!$C$41,$BR$13,""))</f>
        <v/>
      </c>
      <c r="BS139" s="53" t="str">
        <f>IF(B139&gt;①工事概要!$C$44,"",IF(B139&gt;=①工事概要!$C$43,$BS$13,""))</f>
        <v/>
      </c>
      <c r="BT139" s="53" t="str">
        <f>IF(B139&gt;①工事概要!$C$46,"",IF(B139&gt;=①工事概要!$C$45,$BT$13,""))</f>
        <v/>
      </c>
      <c r="BU139" s="53" t="str">
        <f>IF(B139&gt;①工事概要!$C$48,"",IF(B139&gt;=①工事概要!$C$47,$BU$13,""))</f>
        <v/>
      </c>
      <c r="BV139" s="53" t="str">
        <f>IF(B139&gt;①工事概要!$C$50,"",IF(B139&gt;=①工事概要!$C$49,$BV$13,""))</f>
        <v/>
      </c>
      <c r="BW139" s="53" t="str">
        <f>IF(B139&gt;①工事概要!$C$52,"",IF(B139&gt;=①工事概要!$C$51,$BW$13,""))</f>
        <v/>
      </c>
      <c r="BX139" s="53" t="str">
        <f>IF(B139&gt;①工事概要!$C$54,"",IF(B139&gt;=①工事概要!$C$53,$BX$13,""))</f>
        <v/>
      </c>
      <c r="BY139" s="53" t="str">
        <f>IF(B139&gt;①工事概要!$C$56,"",IF(B139&gt;=①工事概要!$C$55,$BY$13,""))</f>
        <v/>
      </c>
      <c r="BZ139" s="53" t="str">
        <f>IF(B139&gt;①工事概要!$C$58,"",IF(B139&gt;=①工事概要!$C$57,$BZ$13,""))</f>
        <v/>
      </c>
      <c r="CA139" s="53" t="str">
        <f>IF(B139&gt;①工事概要!$C$60,"",IF(B139&gt;=①工事概要!$C$59,$CA$13,""))</f>
        <v/>
      </c>
      <c r="CB139" s="53" t="str">
        <f>IF(B139&gt;①工事概要!$C$62,"",IF(B139&gt;=①工事概要!$C$61,$CB$13,""))</f>
        <v/>
      </c>
      <c r="CC139" s="53" t="str">
        <f>IF(B139&gt;①工事概要!$C$64,"",IF(B139&gt;=①工事概要!$C$63,$CC$13,""))</f>
        <v/>
      </c>
      <c r="CD139" s="53" t="str">
        <f>IF(B139&gt;①工事概要!$C$66,"",IF(B139&gt;=①工事概要!$C$65,$CD$13,""))</f>
        <v/>
      </c>
      <c r="CE139" s="50" t="str">
        <f t="shared" si="120"/>
        <v/>
      </c>
      <c r="CF139" s="50" t="str">
        <f t="shared" si="106"/>
        <v xml:space="preserve"> </v>
      </c>
    </row>
    <row r="140" spans="1:84" ht="39" customHeight="1" thickTop="1" thickBot="1" x14ac:dyDescent="0.2">
      <c r="A140" s="81" t="str">
        <f t="shared" si="92"/>
        <v>対象期間</v>
      </c>
      <c r="B140" s="180">
        <f>IFERROR(IF(B139=①工事概要!$E$12+IF(WEEKDAY(①工事概要!$E$12)=1,①工事概要!$E$12,(8-WEEKDAY(①工事概要!$E$12))),"-",IF(B139="-","-",B139+1)),"-")</f>
        <v>43681</v>
      </c>
      <c r="C140" s="89">
        <f t="shared" si="107"/>
        <v>1</v>
      </c>
      <c r="D140" s="199" t="str">
        <f t="shared" si="108"/>
        <v>〇</v>
      </c>
      <c r="E140" s="200" t="str">
        <f t="shared" si="109"/>
        <v xml:space="preserve"> </v>
      </c>
      <c r="F140" s="201" t="s">
        <v>61</v>
      </c>
      <c r="G140" s="202"/>
      <c r="H140" s="203"/>
      <c r="I140" s="204"/>
      <c r="J140" s="187" t="str">
        <f t="shared" si="110"/>
        <v/>
      </c>
      <c r="K140" s="190">
        <f t="shared" si="93"/>
        <v>126</v>
      </c>
      <c r="L140" s="190" t="str">
        <f t="shared" si="94"/>
        <v/>
      </c>
      <c r="M140" s="188" t="str">
        <f t="shared" si="111"/>
        <v/>
      </c>
      <c r="N140" s="87" t="str">
        <f t="shared" si="95"/>
        <v>週の終わり</v>
      </c>
      <c r="O140" s="108"/>
      <c r="P140" s="156" t="str">
        <f>IF(B140&lt;①工事概要!$E$11,"",IF(B140&gt;①工事概要!$E$12,"",IF(LEN(CE140)=0,"○","")))</f>
        <v>○</v>
      </c>
      <c r="Q140" s="162">
        <f t="shared" si="112"/>
        <v>0</v>
      </c>
      <c r="R140" s="93">
        <f t="shared" si="96"/>
        <v>126</v>
      </c>
      <c r="S140" s="156" t="str">
        <f t="shared" si="97"/>
        <v>〇</v>
      </c>
      <c r="T140" s="162">
        <f t="shared" si="98"/>
        <v>0</v>
      </c>
      <c r="U140" s="100">
        <f t="shared" si="113"/>
        <v>36</v>
      </c>
      <c r="V140" s="93">
        <f t="shared" si="99"/>
        <v>0</v>
      </c>
      <c r="W140" s="169">
        <f t="shared" si="114"/>
        <v>0</v>
      </c>
      <c r="X140" s="80" t="str">
        <f t="shared" si="115"/>
        <v/>
      </c>
      <c r="Y140" s="80" t="str">
        <f t="shared" si="116"/>
        <v/>
      </c>
      <c r="Z140" s="80">
        <f t="shared" si="100"/>
        <v>43681</v>
      </c>
      <c r="AA140" s="80" t="str">
        <f t="shared" si="101"/>
        <v/>
      </c>
      <c r="AB140" s="80" t="str">
        <f t="shared" si="102"/>
        <v>OK（振替済み）</v>
      </c>
      <c r="AC140" s="154">
        <f t="shared" si="103"/>
        <v>0</v>
      </c>
      <c r="AD140" s="154" t="str">
        <f t="shared" si="117"/>
        <v/>
      </c>
      <c r="AE140" s="106">
        <f t="shared" si="118"/>
        <v>18</v>
      </c>
      <c r="AF140" s="106">
        <f t="shared" si="104"/>
        <v>0</v>
      </c>
      <c r="AG140" s="223">
        <f>IFERROR(IF(AE140=1,①工事概要!$E$11,IF(AE140=2,①工事概要!$E$11,IF(WEEKDAY(Z140)=2,Z133,AG139))),"")</f>
        <v>43668</v>
      </c>
      <c r="AH140" s="224">
        <f t="shared" ref="AH140:BA140" si="180">IFERROR(IF(AG140+1&gt;$BB140,"",AG140+1),"")</f>
        <v>43669</v>
      </c>
      <c r="AI140" s="224">
        <f t="shared" si="180"/>
        <v>43670</v>
      </c>
      <c r="AJ140" s="224">
        <f t="shared" si="180"/>
        <v>43671</v>
      </c>
      <c r="AK140" s="224">
        <f t="shared" si="180"/>
        <v>43672</v>
      </c>
      <c r="AL140" s="224">
        <f t="shared" si="180"/>
        <v>43673</v>
      </c>
      <c r="AM140" s="224">
        <f t="shared" si="180"/>
        <v>43674</v>
      </c>
      <c r="AN140" s="224">
        <f t="shared" si="180"/>
        <v>43675</v>
      </c>
      <c r="AO140" s="224">
        <f t="shared" si="180"/>
        <v>43676</v>
      </c>
      <c r="AP140" s="224">
        <f t="shared" si="180"/>
        <v>43677</v>
      </c>
      <c r="AQ140" s="224">
        <f t="shared" si="180"/>
        <v>43678</v>
      </c>
      <c r="AR140" s="224">
        <f t="shared" si="180"/>
        <v>43679</v>
      </c>
      <c r="AS140" s="224">
        <f t="shared" si="180"/>
        <v>43680</v>
      </c>
      <c r="AT140" s="224">
        <f t="shared" si="180"/>
        <v>43681</v>
      </c>
      <c r="AU140" s="224">
        <f t="shared" si="180"/>
        <v>43682</v>
      </c>
      <c r="AV140" s="224">
        <f t="shared" si="180"/>
        <v>43683</v>
      </c>
      <c r="AW140" s="224">
        <f t="shared" si="180"/>
        <v>43684</v>
      </c>
      <c r="AX140" s="224">
        <f t="shared" si="180"/>
        <v>43685</v>
      </c>
      <c r="AY140" s="224">
        <f t="shared" si="180"/>
        <v>43686</v>
      </c>
      <c r="AZ140" s="224">
        <f t="shared" si="180"/>
        <v>43687</v>
      </c>
      <c r="BA140" s="224">
        <f t="shared" si="180"/>
        <v>43688</v>
      </c>
      <c r="BB140" s="225">
        <f>IFERROR(IF(IF(Z140=①工事概要!$E$12,①工事概要!$E$12,IF(WEEKDAY(Z140)=1,Z147,BB141))&gt;①工事概要!$E$12,①工事概要!$E$12,IF(Z140=①工事概要!$E$12,①工事概要!$E$12,IF(WEEKDAY(Z140)=1,Z147,BB141))),"")</f>
        <v>43688</v>
      </c>
      <c r="BE140" s="53"/>
      <c r="BF140" s="53"/>
      <c r="BG140" s="53" t="str">
        <f>IFERROR(VLOOKUP(B140,①工事概要!$C$11:$D$12,2,FALSE),"")</f>
        <v/>
      </c>
      <c r="BH140" s="53" t="str">
        <f>IFERROR(VLOOKUP(B140,①工事概要!$C$16:$D$21,2,FALSE),"")</f>
        <v/>
      </c>
      <c r="BI140" s="53" t="str">
        <f>IFERROR(VLOOKUP(B140,①工事概要!$C$22:$D$24,2,FALSE),"")</f>
        <v/>
      </c>
      <c r="BJ140" s="53" t="str">
        <f>IF(B140&gt;①工事概要!$C$26,"",IF(B140&gt;=①工事概要!$C$25,$BJ$13,""))</f>
        <v/>
      </c>
      <c r="BK140" s="53" t="str">
        <f>IF(B140&gt;①工事概要!$C$28,"",IF(B140&gt;=①工事概要!$C$27,$BK$13,""))</f>
        <v/>
      </c>
      <c r="BL140" s="53" t="str">
        <f>IF(B140&gt;①工事概要!$C$30,"",IF(B140&gt;=①工事概要!$C$29,$BL$13,""))</f>
        <v/>
      </c>
      <c r="BM140" s="53" t="str">
        <f>IF(B140&gt;①工事概要!$C$32,"",IF(B140&gt;=①工事概要!$C$31,$BM$13,""))</f>
        <v/>
      </c>
      <c r="BN140" s="53" t="str">
        <f>IF(B140&gt;①工事概要!$C$34,"",IF(B140&gt;=①工事概要!$C$33,$BN$13,""))</f>
        <v/>
      </c>
      <c r="BO140" s="53" t="str">
        <f>IF(B140&gt;①工事概要!$C$36,"",IF(B140&gt;=①工事概要!$C$35,$BO$13,""))</f>
        <v/>
      </c>
      <c r="BP140" s="53" t="str">
        <f>IF(B140&gt;①工事概要!$C$38,"",IF(B140&gt;=①工事概要!$C$37,$BP$13,""))</f>
        <v/>
      </c>
      <c r="BQ140" s="53" t="str">
        <f>IF(B140&gt;①工事概要!$C$40,"",IF(B140&gt;=①工事概要!$C$39,$BQ$13,""))</f>
        <v/>
      </c>
      <c r="BR140" s="53" t="str">
        <f>IF(B140&gt;①工事概要!$C$42,"",IF(B140&gt;=①工事概要!$C$41,$BR$13,""))</f>
        <v/>
      </c>
      <c r="BS140" s="53" t="str">
        <f>IF(B140&gt;①工事概要!$C$44,"",IF(B140&gt;=①工事概要!$C$43,$BS$13,""))</f>
        <v/>
      </c>
      <c r="BT140" s="53" t="str">
        <f>IF(B140&gt;①工事概要!$C$46,"",IF(B140&gt;=①工事概要!$C$45,$BT$13,""))</f>
        <v/>
      </c>
      <c r="BU140" s="53" t="str">
        <f>IF(B140&gt;①工事概要!$C$48,"",IF(B140&gt;=①工事概要!$C$47,$BU$13,""))</f>
        <v/>
      </c>
      <c r="BV140" s="53" t="str">
        <f>IF(B140&gt;①工事概要!$C$50,"",IF(B140&gt;=①工事概要!$C$49,$BV$13,""))</f>
        <v/>
      </c>
      <c r="BW140" s="53" t="str">
        <f>IF(B140&gt;①工事概要!$C$52,"",IF(B140&gt;=①工事概要!$C$51,$BW$13,""))</f>
        <v/>
      </c>
      <c r="BX140" s="53" t="str">
        <f>IF(B140&gt;①工事概要!$C$54,"",IF(B140&gt;=①工事概要!$C$53,$BX$13,""))</f>
        <v/>
      </c>
      <c r="BY140" s="53" t="str">
        <f>IF(B140&gt;①工事概要!$C$56,"",IF(B140&gt;=①工事概要!$C$55,$BY$13,""))</f>
        <v/>
      </c>
      <c r="BZ140" s="53" t="str">
        <f>IF(B140&gt;①工事概要!$C$58,"",IF(B140&gt;=①工事概要!$C$57,$BZ$13,""))</f>
        <v/>
      </c>
      <c r="CA140" s="53" t="str">
        <f>IF(B140&gt;①工事概要!$C$60,"",IF(B140&gt;=①工事概要!$C$59,$CA$13,""))</f>
        <v/>
      </c>
      <c r="CB140" s="53" t="str">
        <f>IF(B140&gt;①工事概要!$C$62,"",IF(B140&gt;=①工事概要!$C$61,$CB$13,""))</f>
        <v/>
      </c>
      <c r="CC140" s="53" t="str">
        <f>IF(B140&gt;①工事概要!$C$64,"",IF(B140&gt;=①工事概要!$C$63,$CC$13,""))</f>
        <v/>
      </c>
      <c r="CD140" s="53" t="str">
        <f>IF(B140&gt;①工事概要!$C$66,"",IF(B140&gt;=①工事概要!$C$65,$CD$13,""))</f>
        <v/>
      </c>
      <c r="CE140" s="50" t="str">
        <f t="shared" si="120"/>
        <v/>
      </c>
      <c r="CF140" s="50" t="str">
        <f t="shared" si="106"/>
        <v xml:space="preserve"> </v>
      </c>
    </row>
    <row r="141" spans="1:84" ht="39" customHeight="1" thickTop="1" thickBot="1" x14ac:dyDescent="0.2">
      <c r="A141" s="81" t="str">
        <f t="shared" si="92"/>
        <v>対象期間</v>
      </c>
      <c r="B141" s="180">
        <f>IFERROR(IF(B140=①工事概要!$E$12+IF(WEEKDAY(①工事概要!$E$12)=1,①工事概要!$E$12,(8-WEEKDAY(①工事概要!$E$12))),"-",IF(B140="-","-",B140+1)),"-")</f>
        <v>43682</v>
      </c>
      <c r="C141" s="89">
        <f t="shared" si="107"/>
        <v>2</v>
      </c>
      <c r="D141" s="199" t="str">
        <f t="shared" si="108"/>
        <v>〇</v>
      </c>
      <c r="E141" s="200" t="str">
        <f t="shared" si="109"/>
        <v xml:space="preserve"> </v>
      </c>
      <c r="F141" s="201" t="s">
        <v>60</v>
      </c>
      <c r="G141" s="202"/>
      <c r="H141" s="203"/>
      <c r="I141" s="204"/>
      <c r="J141" s="187" t="str">
        <f t="shared" si="110"/>
        <v/>
      </c>
      <c r="K141" s="190">
        <f t="shared" si="93"/>
        <v>127</v>
      </c>
      <c r="L141" s="190" t="str">
        <f t="shared" si="94"/>
        <v/>
      </c>
      <c r="M141" s="188" t="str">
        <f t="shared" si="111"/>
        <v/>
      </c>
      <c r="N141" s="87" t="str">
        <f t="shared" si="95"/>
        <v>週の始まり</v>
      </c>
      <c r="O141" s="108"/>
      <c r="P141" s="156" t="str">
        <f>IF(B141&lt;①工事概要!$E$11,"",IF(B141&gt;①工事概要!$E$12,"",IF(LEN(CE141)=0,"○","")))</f>
        <v>○</v>
      </c>
      <c r="Q141" s="162">
        <f t="shared" si="112"/>
        <v>0</v>
      </c>
      <c r="R141" s="93">
        <f t="shared" si="96"/>
        <v>127</v>
      </c>
      <c r="S141" s="156" t="str">
        <f t="shared" si="97"/>
        <v/>
      </c>
      <c r="T141" s="162">
        <f t="shared" si="98"/>
        <v>0</v>
      </c>
      <c r="U141" s="100">
        <f t="shared" si="113"/>
        <v>36</v>
      </c>
      <c r="V141" s="93">
        <f t="shared" si="99"/>
        <v>0</v>
      </c>
      <c r="W141" s="169">
        <f t="shared" si="114"/>
        <v>0</v>
      </c>
      <c r="X141" s="80" t="str">
        <f t="shared" si="115"/>
        <v/>
      </c>
      <c r="Y141" s="80" t="str">
        <f t="shared" si="116"/>
        <v/>
      </c>
      <c r="Z141" s="80">
        <f t="shared" si="100"/>
        <v>43682</v>
      </c>
      <c r="AA141" s="80" t="str">
        <f t="shared" si="101"/>
        <v/>
      </c>
      <c r="AB141" s="80" t="str">
        <f t="shared" si="102"/>
        <v>OK（振替済み）</v>
      </c>
      <c r="AC141" s="154">
        <f t="shared" si="103"/>
        <v>0</v>
      </c>
      <c r="AD141" s="154" t="str">
        <f t="shared" si="117"/>
        <v/>
      </c>
      <c r="AE141" s="106">
        <f t="shared" si="118"/>
        <v>19</v>
      </c>
      <c r="AF141" s="106">
        <f t="shared" si="104"/>
        <v>0</v>
      </c>
      <c r="AG141" s="216">
        <f>IFERROR(IF(AE141=1,①工事概要!$E$11,IF(AE141=2,①工事概要!$E$11,IF(WEEKDAY(Z141)=2,Z134,AG140))),"")</f>
        <v>43675</v>
      </c>
      <c r="AH141" s="221">
        <f t="shared" ref="AH141:BA141" si="181">IFERROR(IF(AG141+1&gt;$BB141,"",AG141+1),"")</f>
        <v>43676</v>
      </c>
      <c r="AI141" s="221">
        <f t="shared" si="181"/>
        <v>43677</v>
      </c>
      <c r="AJ141" s="221">
        <f t="shared" si="181"/>
        <v>43678</v>
      </c>
      <c r="AK141" s="221">
        <f t="shared" si="181"/>
        <v>43679</v>
      </c>
      <c r="AL141" s="221">
        <f t="shared" si="181"/>
        <v>43680</v>
      </c>
      <c r="AM141" s="221">
        <f t="shared" si="181"/>
        <v>43681</v>
      </c>
      <c r="AN141" s="221">
        <f t="shared" si="181"/>
        <v>43682</v>
      </c>
      <c r="AO141" s="221">
        <f t="shared" si="181"/>
        <v>43683</v>
      </c>
      <c r="AP141" s="221">
        <f t="shared" si="181"/>
        <v>43684</v>
      </c>
      <c r="AQ141" s="221">
        <f t="shared" si="181"/>
        <v>43685</v>
      </c>
      <c r="AR141" s="221">
        <f t="shared" si="181"/>
        <v>43686</v>
      </c>
      <c r="AS141" s="221">
        <f t="shared" si="181"/>
        <v>43687</v>
      </c>
      <c r="AT141" s="221">
        <f t="shared" si="181"/>
        <v>43688</v>
      </c>
      <c r="AU141" s="221">
        <f t="shared" si="181"/>
        <v>43689</v>
      </c>
      <c r="AV141" s="221">
        <f t="shared" si="181"/>
        <v>43690</v>
      </c>
      <c r="AW141" s="221">
        <f t="shared" si="181"/>
        <v>43691</v>
      </c>
      <c r="AX141" s="221">
        <f t="shared" si="181"/>
        <v>43692</v>
      </c>
      <c r="AY141" s="221">
        <f t="shared" si="181"/>
        <v>43693</v>
      </c>
      <c r="AZ141" s="221">
        <f t="shared" si="181"/>
        <v>43694</v>
      </c>
      <c r="BA141" s="221">
        <f t="shared" si="181"/>
        <v>43695</v>
      </c>
      <c r="BB141" s="217">
        <f>IFERROR(IF(IF(Z141=①工事概要!$E$12,①工事概要!$E$12,IF(WEEKDAY(Z141)=1,Z148,BB142))&gt;①工事概要!$E$12,①工事概要!$E$12,IF(Z141=①工事概要!$E$12,①工事概要!$E$12,IF(WEEKDAY(Z141)=1,Z148,BB142))),"")</f>
        <v>43695</v>
      </c>
      <c r="BE141" s="53"/>
      <c r="BF141" s="53"/>
      <c r="BG141" s="53" t="str">
        <f>IFERROR(VLOOKUP(B141,①工事概要!$C$11:$D$12,2,FALSE),"")</f>
        <v/>
      </c>
      <c r="BH141" s="53" t="str">
        <f>IFERROR(VLOOKUP(B141,①工事概要!$C$16:$D$21,2,FALSE),"")</f>
        <v/>
      </c>
      <c r="BI141" s="53" t="str">
        <f>IFERROR(VLOOKUP(B141,①工事概要!$C$22:$D$24,2,FALSE),"")</f>
        <v/>
      </c>
      <c r="BJ141" s="53" t="str">
        <f>IF(B141&gt;①工事概要!$C$26,"",IF(B141&gt;=①工事概要!$C$25,$BJ$13,""))</f>
        <v/>
      </c>
      <c r="BK141" s="53" t="str">
        <f>IF(B141&gt;①工事概要!$C$28,"",IF(B141&gt;=①工事概要!$C$27,$BK$13,""))</f>
        <v/>
      </c>
      <c r="BL141" s="53" t="str">
        <f>IF(B141&gt;①工事概要!$C$30,"",IF(B141&gt;=①工事概要!$C$29,$BL$13,""))</f>
        <v/>
      </c>
      <c r="BM141" s="53" t="str">
        <f>IF(B141&gt;①工事概要!$C$32,"",IF(B141&gt;=①工事概要!$C$31,$BM$13,""))</f>
        <v/>
      </c>
      <c r="BN141" s="53" t="str">
        <f>IF(B141&gt;①工事概要!$C$34,"",IF(B141&gt;=①工事概要!$C$33,$BN$13,""))</f>
        <v/>
      </c>
      <c r="BO141" s="53" t="str">
        <f>IF(B141&gt;①工事概要!$C$36,"",IF(B141&gt;=①工事概要!$C$35,$BO$13,""))</f>
        <v/>
      </c>
      <c r="BP141" s="53" t="str">
        <f>IF(B141&gt;①工事概要!$C$38,"",IF(B141&gt;=①工事概要!$C$37,$BP$13,""))</f>
        <v/>
      </c>
      <c r="BQ141" s="53" t="str">
        <f>IF(B141&gt;①工事概要!$C$40,"",IF(B141&gt;=①工事概要!$C$39,$BQ$13,""))</f>
        <v/>
      </c>
      <c r="BR141" s="53" t="str">
        <f>IF(B141&gt;①工事概要!$C$42,"",IF(B141&gt;=①工事概要!$C$41,$BR$13,""))</f>
        <v/>
      </c>
      <c r="BS141" s="53" t="str">
        <f>IF(B141&gt;①工事概要!$C$44,"",IF(B141&gt;=①工事概要!$C$43,$BS$13,""))</f>
        <v/>
      </c>
      <c r="BT141" s="53" t="str">
        <f>IF(B141&gt;①工事概要!$C$46,"",IF(B141&gt;=①工事概要!$C$45,$BT$13,""))</f>
        <v/>
      </c>
      <c r="BU141" s="53" t="str">
        <f>IF(B141&gt;①工事概要!$C$48,"",IF(B141&gt;=①工事概要!$C$47,$BU$13,""))</f>
        <v/>
      </c>
      <c r="BV141" s="53" t="str">
        <f>IF(B141&gt;①工事概要!$C$50,"",IF(B141&gt;=①工事概要!$C$49,$BV$13,""))</f>
        <v/>
      </c>
      <c r="BW141" s="53" t="str">
        <f>IF(B141&gt;①工事概要!$C$52,"",IF(B141&gt;=①工事概要!$C$51,$BW$13,""))</f>
        <v/>
      </c>
      <c r="BX141" s="53" t="str">
        <f>IF(B141&gt;①工事概要!$C$54,"",IF(B141&gt;=①工事概要!$C$53,$BX$13,""))</f>
        <v/>
      </c>
      <c r="BY141" s="53" t="str">
        <f>IF(B141&gt;①工事概要!$C$56,"",IF(B141&gt;=①工事概要!$C$55,$BY$13,""))</f>
        <v/>
      </c>
      <c r="BZ141" s="53" t="str">
        <f>IF(B141&gt;①工事概要!$C$58,"",IF(B141&gt;=①工事概要!$C$57,$BZ$13,""))</f>
        <v/>
      </c>
      <c r="CA141" s="53" t="str">
        <f>IF(B141&gt;①工事概要!$C$60,"",IF(B141&gt;=①工事概要!$C$59,$CA$13,""))</f>
        <v/>
      </c>
      <c r="CB141" s="53" t="str">
        <f>IF(B141&gt;①工事概要!$C$62,"",IF(B141&gt;=①工事概要!$C$61,$CB$13,""))</f>
        <v/>
      </c>
      <c r="CC141" s="53" t="str">
        <f>IF(B141&gt;①工事概要!$C$64,"",IF(B141&gt;=①工事概要!$C$63,$CC$13,""))</f>
        <v/>
      </c>
      <c r="CD141" s="53" t="str">
        <f>IF(B141&gt;①工事概要!$C$66,"",IF(B141&gt;=①工事概要!$C$65,$CD$13,""))</f>
        <v/>
      </c>
      <c r="CE141" s="50" t="str">
        <f t="shared" si="120"/>
        <v/>
      </c>
      <c r="CF141" s="50" t="str">
        <f t="shared" si="106"/>
        <v xml:space="preserve"> </v>
      </c>
    </row>
    <row r="142" spans="1:84" ht="39" customHeight="1" thickTop="1" thickBot="1" x14ac:dyDescent="0.2">
      <c r="A142" s="81" t="str">
        <f t="shared" si="92"/>
        <v>対象期間</v>
      </c>
      <c r="B142" s="180">
        <f>IFERROR(IF(B141=①工事概要!$E$12+IF(WEEKDAY(①工事概要!$E$12)=1,①工事概要!$E$12,(8-WEEKDAY(①工事概要!$E$12))),"-",IF(B141="-","-",B141+1)),"-")</f>
        <v>43683</v>
      </c>
      <c r="C142" s="89">
        <f t="shared" si="107"/>
        <v>3</v>
      </c>
      <c r="D142" s="199" t="str">
        <f t="shared" si="108"/>
        <v>〇</v>
      </c>
      <c r="E142" s="200" t="str">
        <f t="shared" si="109"/>
        <v xml:space="preserve"> </v>
      </c>
      <c r="F142" s="201" t="s">
        <v>60</v>
      </c>
      <c r="G142" s="202"/>
      <c r="H142" s="203"/>
      <c r="I142" s="204"/>
      <c r="J142" s="187" t="str">
        <f t="shared" si="110"/>
        <v/>
      </c>
      <c r="K142" s="190">
        <f t="shared" si="93"/>
        <v>128</v>
      </c>
      <c r="L142" s="190" t="str">
        <f t="shared" si="94"/>
        <v/>
      </c>
      <c r="M142" s="188" t="str">
        <f t="shared" si="111"/>
        <v/>
      </c>
      <c r="N142" s="87" t="str">
        <f t="shared" si="95"/>
        <v>↓</v>
      </c>
      <c r="O142" s="108"/>
      <c r="P142" s="156" t="str">
        <f>IF(B142&lt;①工事概要!$E$11,"",IF(B142&gt;①工事概要!$E$12,"",IF(LEN(CE142)=0,"○","")))</f>
        <v>○</v>
      </c>
      <c r="Q142" s="162">
        <f t="shared" si="112"/>
        <v>0</v>
      </c>
      <c r="R142" s="93">
        <f t="shared" si="96"/>
        <v>128</v>
      </c>
      <c r="S142" s="156" t="str">
        <f t="shared" si="97"/>
        <v/>
      </c>
      <c r="T142" s="162">
        <f t="shared" si="98"/>
        <v>0</v>
      </c>
      <c r="U142" s="100">
        <f t="shared" si="113"/>
        <v>36</v>
      </c>
      <c r="V142" s="93">
        <f t="shared" si="99"/>
        <v>0</v>
      </c>
      <c r="W142" s="169">
        <f t="shared" si="114"/>
        <v>0</v>
      </c>
      <c r="X142" s="80" t="str">
        <f t="shared" si="115"/>
        <v/>
      </c>
      <c r="Y142" s="80" t="str">
        <f t="shared" si="116"/>
        <v/>
      </c>
      <c r="Z142" s="80">
        <f t="shared" si="100"/>
        <v>43683</v>
      </c>
      <c r="AA142" s="80" t="str">
        <f t="shared" si="101"/>
        <v/>
      </c>
      <c r="AB142" s="80" t="str">
        <f t="shared" si="102"/>
        <v>OK（振替済み）</v>
      </c>
      <c r="AC142" s="154">
        <f t="shared" si="103"/>
        <v>0</v>
      </c>
      <c r="AD142" s="154" t="str">
        <f t="shared" si="117"/>
        <v/>
      </c>
      <c r="AE142" s="106">
        <f t="shared" si="118"/>
        <v>19</v>
      </c>
      <c r="AF142" s="106">
        <f t="shared" si="104"/>
        <v>0</v>
      </c>
      <c r="AG142" s="218">
        <f>IFERROR(IF(AE142=1,①工事概要!$E$11,IF(AE142=2,①工事概要!$E$11,IF(WEEKDAY(Z142)=2,Z135,AG141))),"")</f>
        <v>43675</v>
      </c>
      <c r="AH142" s="222">
        <f t="shared" ref="AH142:BA142" si="182">IFERROR(IF(AG142+1&gt;$BB142,"",AG142+1),"")</f>
        <v>43676</v>
      </c>
      <c r="AI142" s="222">
        <f t="shared" si="182"/>
        <v>43677</v>
      </c>
      <c r="AJ142" s="222">
        <f t="shared" si="182"/>
        <v>43678</v>
      </c>
      <c r="AK142" s="222">
        <f t="shared" si="182"/>
        <v>43679</v>
      </c>
      <c r="AL142" s="222">
        <f t="shared" si="182"/>
        <v>43680</v>
      </c>
      <c r="AM142" s="222">
        <f t="shared" si="182"/>
        <v>43681</v>
      </c>
      <c r="AN142" s="222">
        <f t="shared" si="182"/>
        <v>43682</v>
      </c>
      <c r="AO142" s="222">
        <f t="shared" si="182"/>
        <v>43683</v>
      </c>
      <c r="AP142" s="222">
        <f t="shared" si="182"/>
        <v>43684</v>
      </c>
      <c r="AQ142" s="222">
        <f t="shared" si="182"/>
        <v>43685</v>
      </c>
      <c r="AR142" s="222">
        <f t="shared" si="182"/>
        <v>43686</v>
      </c>
      <c r="AS142" s="222">
        <f t="shared" si="182"/>
        <v>43687</v>
      </c>
      <c r="AT142" s="222">
        <f t="shared" si="182"/>
        <v>43688</v>
      </c>
      <c r="AU142" s="222">
        <f t="shared" si="182"/>
        <v>43689</v>
      </c>
      <c r="AV142" s="222">
        <f t="shared" si="182"/>
        <v>43690</v>
      </c>
      <c r="AW142" s="222">
        <f t="shared" si="182"/>
        <v>43691</v>
      </c>
      <c r="AX142" s="222">
        <f t="shared" si="182"/>
        <v>43692</v>
      </c>
      <c r="AY142" s="222">
        <f t="shared" si="182"/>
        <v>43693</v>
      </c>
      <c r="AZ142" s="222">
        <f t="shared" si="182"/>
        <v>43694</v>
      </c>
      <c r="BA142" s="222">
        <f t="shared" si="182"/>
        <v>43695</v>
      </c>
      <c r="BB142" s="219">
        <f>IFERROR(IF(IF(Z142=①工事概要!$E$12,①工事概要!$E$12,IF(WEEKDAY(Z142)=1,Z149,BB143))&gt;①工事概要!$E$12,①工事概要!$E$12,IF(Z142=①工事概要!$E$12,①工事概要!$E$12,IF(WEEKDAY(Z142)=1,Z149,BB143))),"")</f>
        <v>43695</v>
      </c>
      <c r="BE142" s="53"/>
      <c r="BF142" s="53"/>
      <c r="BG142" s="53" t="str">
        <f>IFERROR(VLOOKUP(B142,①工事概要!$C$11:$D$12,2,FALSE),"")</f>
        <v/>
      </c>
      <c r="BH142" s="53" t="str">
        <f>IFERROR(VLOOKUP(B142,①工事概要!$C$16:$D$21,2,FALSE),"")</f>
        <v/>
      </c>
      <c r="BI142" s="53" t="str">
        <f>IFERROR(VLOOKUP(B142,①工事概要!$C$22:$D$24,2,FALSE),"")</f>
        <v/>
      </c>
      <c r="BJ142" s="53" t="str">
        <f>IF(B142&gt;①工事概要!$C$26,"",IF(B142&gt;=①工事概要!$C$25,$BJ$13,""))</f>
        <v/>
      </c>
      <c r="BK142" s="53" t="str">
        <f>IF(B142&gt;①工事概要!$C$28,"",IF(B142&gt;=①工事概要!$C$27,$BK$13,""))</f>
        <v/>
      </c>
      <c r="BL142" s="53" t="str">
        <f>IF(B142&gt;①工事概要!$C$30,"",IF(B142&gt;=①工事概要!$C$29,$BL$13,""))</f>
        <v/>
      </c>
      <c r="BM142" s="53" t="str">
        <f>IF(B142&gt;①工事概要!$C$32,"",IF(B142&gt;=①工事概要!$C$31,$BM$13,""))</f>
        <v/>
      </c>
      <c r="BN142" s="53" t="str">
        <f>IF(B142&gt;①工事概要!$C$34,"",IF(B142&gt;=①工事概要!$C$33,$BN$13,""))</f>
        <v/>
      </c>
      <c r="BO142" s="53" t="str">
        <f>IF(B142&gt;①工事概要!$C$36,"",IF(B142&gt;=①工事概要!$C$35,$BO$13,""))</f>
        <v/>
      </c>
      <c r="BP142" s="53" t="str">
        <f>IF(B142&gt;①工事概要!$C$38,"",IF(B142&gt;=①工事概要!$C$37,$BP$13,""))</f>
        <v/>
      </c>
      <c r="BQ142" s="53" t="str">
        <f>IF(B142&gt;①工事概要!$C$40,"",IF(B142&gt;=①工事概要!$C$39,$BQ$13,""))</f>
        <v/>
      </c>
      <c r="BR142" s="53" t="str">
        <f>IF(B142&gt;①工事概要!$C$42,"",IF(B142&gt;=①工事概要!$C$41,$BR$13,""))</f>
        <v/>
      </c>
      <c r="BS142" s="53" t="str">
        <f>IF(B142&gt;①工事概要!$C$44,"",IF(B142&gt;=①工事概要!$C$43,$BS$13,""))</f>
        <v/>
      </c>
      <c r="BT142" s="53" t="str">
        <f>IF(B142&gt;①工事概要!$C$46,"",IF(B142&gt;=①工事概要!$C$45,$BT$13,""))</f>
        <v/>
      </c>
      <c r="BU142" s="53" t="str">
        <f>IF(B142&gt;①工事概要!$C$48,"",IF(B142&gt;=①工事概要!$C$47,$BU$13,""))</f>
        <v/>
      </c>
      <c r="BV142" s="53" t="str">
        <f>IF(B142&gt;①工事概要!$C$50,"",IF(B142&gt;=①工事概要!$C$49,$BV$13,""))</f>
        <v/>
      </c>
      <c r="BW142" s="53" t="str">
        <f>IF(B142&gt;①工事概要!$C$52,"",IF(B142&gt;=①工事概要!$C$51,$BW$13,""))</f>
        <v/>
      </c>
      <c r="BX142" s="53" t="str">
        <f>IF(B142&gt;①工事概要!$C$54,"",IF(B142&gt;=①工事概要!$C$53,$BX$13,""))</f>
        <v/>
      </c>
      <c r="BY142" s="53" t="str">
        <f>IF(B142&gt;①工事概要!$C$56,"",IF(B142&gt;=①工事概要!$C$55,$BY$13,""))</f>
        <v/>
      </c>
      <c r="BZ142" s="53" t="str">
        <f>IF(B142&gt;①工事概要!$C$58,"",IF(B142&gt;=①工事概要!$C$57,$BZ$13,""))</f>
        <v/>
      </c>
      <c r="CA142" s="53" t="str">
        <f>IF(B142&gt;①工事概要!$C$60,"",IF(B142&gt;=①工事概要!$C$59,$CA$13,""))</f>
        <v/>
      </c>
      <c r="CB142" s="53" t="str">
        <f>IF(B142&gt;①工事概要!$C$62,"",IF(B142&gt;=①工事概要!$C$61,$CB$13,""))</f>
        <v/>
      </c>
      <c r="CC142" s="53" t="str">
        <f>IF(B142&gt;①工事概要!$C$64,"",IF(B142&gt;=①工事概要!$C$63,$CC$13,""))</f>
        <v/>
      </c>
      <c r="CD142" s="53" t="str">
        <f>IF(B142&gt;①工事概要!$C$66,"",IF(B142&gt;=①工事概要!$C$65,$CD$13,""))</f>
        <v/>
      </c>
      <c r="CE142" s="50" t="str">
        <f t="shared" si="120"/>
        <v/>
      </c>
      <c r="CF142" s="50" t="str">
        <f t="shared" si="106"/>
        <v xml:space="preserve"> </v>
      </c>
    </row>
    <row r="143" spans="1:84" ht="39" customHeight="1" thickTop="1" thickBot="1" x14ac:dyDescent="0.2">
      <c r="A143" s="81" t="str">
        <f t="shared" ref="A143:A206" si="183">IF(D143="×","対象期間外",IF(D143="〇","対象期間",""))</f>
        <v>対象期間</v>
      </c>
      <c r="B143" s="180">
        <f>IFERROR(IF(B142=①工事概要!$E$12+IF(WEEKDAY(①工事概要!$E$12)=1,①工事概要!$E$12,(8-WEEKDAY(①工事概要!$E$12))),"-",IF(B142="-","-",B142+1)),"-")</f>
        <v>43684</v>
      </c>
      <c r="C143" s="89">
        <f t="shared" si="107"/>
        <v>4</v>
      </c>
      <c r="D143" s="199" t="str">
        <f t="shared" si="108"/>
        <v>〇</v>
      </c>
      <c r="E143" s="200" t="str">
        <f t="shared" si="109"/>
        <v xml:space="preserve"> </v>
      </c>
      <c r="F143" s="201" t="s">
        <v>60</v>
      </c>
      <c r="G143" s="202"/>
      <c r="H143" s="203"/>
      <c r="I143" s="204"/>
      <c r="J143" s="187" t="str">
        <f t="shared" si="110"/>
        <v/>
      </c>
      <c r="K143" s="190">
        <f t="shared" ref="K143:K206" si="184">IF(D143="×","",IF(R143&gt;0,R143,""))</f>
        <v>129</v>
      </c>
      <c r="L143" s="190" t="str">
        <f t="shared" ref="L143:L206" si="185">IF(D143="×","",IF(Q143&gt;0,IF(Q143=Q142,"",Q143),""))</f>
        <v/>
      </c>
      <c r="M143" s="188" t="str">
        <f t="shared" si="111"/>
        <v/>
      </c>
      <c r="N143" s="87" t="str">
        <f t="shared" ref="N143:N206" si="186">IFERROR(IF(WEEKDAY(C143)=2,"週の始まり",IF(WEEKDAY(C143)=1,"週の終わり",IF(WEEKDAY(C143)&gt;2,"↓",""))),"")</f>
        <v>↓</v>
      </c>
      <c r="O143" s="108"/>
      <c r="P143" s="156" t="str">
        <f>IF(B143&lt;①工事概要!$E$11,"",IF(B143&gt;①工事概要!$E$12,"",IF(LEN(CE143)=0,"○","")))</f>
        <v>○</v>
      </c>
      <c r="Q143" s="162">
        <f t="shared" si="112"/>
        <v>0</v>
      </c>
      <c r="R143" s="93">
        <f t="shared" ref="R143:R206" si="187">IF(D143="〇",R142+1,R142)</f>
        <v>129</v>
      </c>
      <c r="S143" s="156" t="str">
        <f t="shared" ref="S143:S206" si="188">IF(D143="×","",IF(P143="","",IF(G143="休日",IF(W143="作業日","",IF(WEEKDAY(B143)=1,"〇",IF(WEEKDAY(B143)=7,"〇",""))),IF(WEEKDAY(B143)=1,"〇",IF(WEEKDAY(B143)=7,"〇","")))))</f>
        <v/>
      </c>
      <c r="T143" s="162">
        <f t="shared" ref="T143:T206" si="189">IF(J143="OK",T142+1,IF(J143="OK（振替済み）",T142+1,T142))</f>
        <v>0</v>
      </c>
      <c r="U143" s="100">
        <f t="shared" si="113"/>
        <v>36</v>
      </c>
      <c r="V143" s="93">
        <f t="shared" ref="V143:V206" si="190">IF(D143="〇",G143,"")</f>
        <v>0</v>
      </c>
      <c r="W143" s="169">
        <f t="shared" si="114"/>
        <v>0</v>
      </c>
      <c r="X143" s="80" t="str">
        <f t="shared" si="115"/>
        <v/>
      </c>
      <c r="Y143" s="80" t="str">
        <f t="shared" si="116"/>
        <v/>
      </c>
      <c r="Z143" s="80">
        <f t="shared" ref="Z143:Z206" si="191">B143</f>
        <v>43684</v>
      </c>
      <c r="AA143" s="80" t="str">
        <f t="shared" ref="AA143:AA206" si="192">IF(F143&amp;W143="休日"&amp;"作業日","NG","")</f>
        <v/>
      </c>
      <c r="AB143" s="80" t="str">
        <f t="shared" ref="AB143:AB206" si="193">IF(AA143="","OK（振替済み）",$BE$15)</f>
        <v>OK（振替済み）</v>
      </c>
      <c r="AC143" s="154">
        <f t="shared" ref="AC143:AC206" si="194">IF(J143="OK",AC142+1,IF(J143="OK（振替済み）",AC142+1,AC142))</f>
        <v>0</v>
      </c>
      <c r="AD143" s="154" t="str">
        <f t="shared" si="117"/>
        <v/>
      </c>
      <c r="AE143" s="106">
        <f t="shared" si="118"/>
        <v>19</v>
      </c>
      <c r="AF143" s="106">
        <f t="shared" ref="AF143:AF206" si="195">IFERROR(VLOOKUP(H143,$B$15:$AE$655,COLUMN(AE143)-COLUMN(B143)+1,FALSE)-AE143,0)</f>
        <v>0</v>
      </c>
      <c r="AG143" s="218">
        <f>IFERROR(IF(AE143=1,①工事概要!$E$11,IF(AE143=2,①工事概要!$E$11,IF(WEEKDAY(Z143)=2,Z136,AG142))),"")</f>
        <v>43675</v>
      </c>
      <c r="AH143" s="222">
        <f t="shared" ref="AH143:BA143" si="196">IFERROR(IF(AG143+1&gt;$BB143,"",AG143+1),"")</f>
        <v>43676</v>
      </c>
      <c r="AI143" s="222">
        <f t="shared" si="196"/>
        <v>43677</v>
      </c>
      <c r="AJ143" s="222">
        <f t="shared" si="196"/>
        <v>43678</v>
      </c>
      <c r="AK143" s="222">
        <f t="shared" si="196"/>
        <v>43679</v>
      </c>
      <c r="AL143" s="222">
        <f t="shared" si="196"/>
        <v>43680</v>
      </c>
      <c r="AM143" s="222">
        <f t="shared" si="196"/>
        <v>43681</v>
      </c>
      <c r="AN143" s="222">
        <f t="shared" si="196"/>
        <v>43682</v>
      </c>
      <c r="AO143" s="222">
        <f t="shared" si="196"/>
        <v>43683</v>
      </c>
      <c r="AP143" s="222">
        <f t="shared" si="196"/>
        <v>43684</v>
      </c>
      <c r="AQ143" s="222">
        <f t="shared" si="196"/>
        <v>43685</v>
      </c>
      <c r="AR143" s="222">
        <f t="shared" si="196"/>
        <v>43686</v>
      </c>
      <c r="AS143" s="222">
        <f t="shared" si="196"/>
        <v>43687</v>
      </c>
      <c r="AT143" s="222">
        <f t="shared" si="196"/>
        <v>43688</v>
      </c>
      <c r="AU143" s="222">
        <f t="shared" si="196"/>
        <v>43689</v>
      </c>
      <c r="AV143" s="222">
        <f t="shared" si="196"/>
        <v>43690</v>
      </c>
      <c r="AW143" s="222">
        <f t="shared" si="196"/>
        <v>43691</v>
      </c>
      <c r="AX143" s="222">
        <f t="shared" si="196"/>
        <v>43692</v>
      </c>
      <c r="AY143" s="222">
        <f t="shared" si="196"/>
        <v>43693</v>
      </c>
      <c r="AZ143" s="222">
        <f t="shared" si="196"/>
        <v>43694</v>
      </c>
      <c r="BA143" s="222">
        <f t="shared" si="196"/>
        <v>43695</v>
      </c>
      <c r="BB143" s="219">
        <f>IFERROR(IF(IF(Z143=①工事概要!$E$12,①工事概要!$E$12,IF(WEEKDAY(Z143)=1,Z150,BB144))&gt;①工事概要!$E$12,①工事概要!$E$12,IF(Z143=①工事概要!$E$12,①工事概要!$E$12,IF(WEEKDAY(Z143)=1,Z150,BB144))),"")</f>
        <v>43695</v>
      </c>
      <c r="BE143" s="53"/>
      <c r="BF143" s="53"/>
      <c r="BG143" s="53" t="str">
        <f>IFERROR(VLOOKUP(B143,①工事概要!$C$11:$D$12,2,FALSE),"")</f>
        <v/>
      </c>
      <c r="BH143" s="53" t="str">
        <f>IFERROR(VLOOKUP(B143,①工事概要!$C$16:$D$21,2,FALSE),"")</f>
        <v/>
      </c>
      <c r="BI143" s="53" t="str">
        <f>IFERROR(VLOOKUP(B143,①工事概要!$C$22:$D$24,2,FALSE),"")</f>
        <v/>
      </c>
      <c r="BJ143" s="53" t="str">
        <f>IF(B143&gt;①工事概要!$C$26,"",IF(B143&gt;=①工事概要!$C$25,$BJ$13,""))</f>
        <v/>
      </c>
      <c r="BK143" s="53" t="str">
        <f>IF(B143&gt;①工事概要!$C$28,"",IF(B143&gt;=①工事概要!$C$27,$BK$13,""))</f>
        <v/>
      </c>
      <c r="BL143" s="53" t="str">
        <f>IF(B143&gt;①工事概要!$C$30,"",IF(B143&gt;=①工事概要!$C$29,$BL$13,""))</f>
        <v/>
      </c>
      <c r="BM143" s="53" t="str">
        <f>IF(B143&gt;①工事概要!$C$32,"",IF(B143&gt;=①工事概要!$C$31,$BM$13,""))</f>
        <v/>
      </c>
      <c r="BN143" s="53" t="str">
        <f>IF(B143&gt;①工事概要!$C$34,"",IF(B143&gt;=①工事概要!$C$33,$BN$13,""))</f>
        <v/>
      </c>
      <c r="BO143" s="53" t="str">
        <f>IF(B143&gt;①工事概要!$C$36,"",IF(B143&gt;=①工事概要!$C$35,$BO$13,""))</f>
        <v/>
      </c>
      <c r="BP143" s="53" t="str">
        <f>IF(B143&gt;①工事概要!$C$38,"",IF(B143&gt;=①工事概要!$C$37,$BP$13,""))</f>
        <v/>
      </c>
      <c r="BQ143" s="53" t="str">
        <f>IF(B143&gt;①工事概要!$C$40,"",IF(B143&gt;=①工事概要!$C$39,$BQ$13,""))</f>
        <v/>
      </c>
      <c r="BR143" s="53" t="str">
        <f>IF(B143&gt;①工事概要!$C$42,"",IF(B143&gt;=①工事概要!$C$41,$BR$13,""))</f>
        <v/>
      </c>
      <c r="BS143" s="53" t="str">
        <f>IF(B143&gt;①工事概要!$C$44,"",IF(B143&gt;=①工事概要!$C$43,$BS$13,""))</f>
        <v/>
      </c>
      <c r="BT143" s="53" t="str">
        <f>IF(B143&gt;①工事概要!$C$46,"",IF(B143&gt;=①工事概要!$C$45,$BT$13,""))</f>
        <v/>
      </c>
      <c r="BU143" s="53" t="str">
        <f>IF(B143&gt;①工事概要!$C$48,"",IF(B143&gt;=①工事概要!$C$47,$BU$13,""))</f>
        <v/>
      </c>
      <c r="BV143" s="53" t="str">
        <f>IF(B143&gt;①工事概要!$C$50,"",IF(B143&gt;=①工事概要!$C$49,$BV$13,""))</f>
        <v/>
      </c>
      <c r="BW143" s="53" t="str">
        <f>IF(B143&gt;①工事概要!$C$52,"",IF(B143&gt;=①工事概要!$C$51,$BW$13,""))</f>
        <v/>
      </c>
      <c r="BX143" s="53" t="str">
        <f>IF(B143&gt;①工事概要!$C$54,"",IF(B143&gt;=①工事概要!$C$53,$BX$13,""))</f>
        <v/>
      </c>
      <c r="BY143" s="53" t="str">
        <f>IF(B143&gt;①工事概要!$C$56,"",IF(B143&gt;=①工事概要!$C$55,$BY$13,""))</f>
        <v/>
      </c>
      <c r="BZ143" s="53" t="str">
        <f>IF(B143&gt;①工事概要!$C$58,"",IF(B143&gt;=①工事概要!$C$57,$BZ$13,""))</f>
        <v/>
      </c>
      <c r="CA143" s="53" t="str">
        <f>IF(B143&gt;①工事概要!$C$60,"",IF(B143&gt;=①工事概要!$C$59,$CA$13,""))</f>
        <v/>
      </c>
      <c r="CB143" s="53" t="str">
        <f>IF(B143&gt;①工事概要!$C$62,"",IF(B143&gt;=①工事概要!$C$61,$CB$13,""))</f>
        <v/>
      </c>
      <c r="CC143" s="53" t="str">
        <f>IF(B143&gt;①工事概要!$C$64,"",IF(B143&gt;=①工事概要!$C$63,$CC$13,""))</f>
        <v/>
      </c>
      <c r="CD143" s="53" t="str">
        <f>IF(B143&gt;①工事概要!$C$66,"",IF(B143&gt;=①工事概要!$C$65,$CD$13,""))</f>
        <v/>
      </c>
      <c r="CE143" s="50" t="str">
        <f t="shared" si="120"/>
        <v/>
      </c>
      <c r="CF143" s="50" t="str">
        <f t="shared" ref="CF143:CF206" si="197">BG143&amp;" "&amp;CE143</f>
        <v xml:space="preserve"> </v>
      </c>
    </row>
    <row r="144" spans="1:84" ht="39" customHeight="1" thickTop="1" thickBot="1" x14ac:dyDescent="0.2">
      <c r="A144" s="81" t="str">
        <f t="shared" si="183"/>
        <v>対象期間</v>
      </c>
      <c r="B144" s="180">
        <f>IFERROR(IF(B143=①工事概要!$E$12+IF(WEEKDAY(①工事概要!$E$12)=1,①工事概要!$E$12,(8-WEEKDAY(①工事概要!$E$12))),"-",IF(B143="-","-",B143+1)),"-")</f>
        <v>43685</v>
      </c>
      <c r="C144" s="89">
        <f t="shared" ref="C144:C207" si="198">IFERROR(WEEKDAY(B144),"-")</f>
        <v>5</v>
      </c>
      <c r="D144" s="199" t="str">
        <f t="shared" ref="D144:D207" si="199">IF(P144="","×","〇")</f>
        <v>〇</v>
      </c>
      <c r="E144" s="200" t="str">
        <f t="shared" ref="E144:E207" si="200">CF144</f>
        <v xml:space="preserve"> </v>
      </c>
      <c r="F144" s="201" t="s">
        <v>60</v>
      </c>
      <c r="G144" s="202"/>
      <c r="H144" s="203"/>
      <c r="I144" s="204"/>
      <c r="J144" s="187" t="str">
        <f t="shared" ref="J144:J207" si="201">IFERROR(IF(S144="","",IF(G144="","",IF(G144="休日","OK",IF(G144="振替休日",IF(ABS(AF144)&gt;1,"","OK"),IF(G144="作業日",VLOOKUP(B144,$Y$15:$AB$655,4,FALSE),"NG")))))&amp;IF(F144&amp;G144="休日振替休日","当初休日と計画した日に振替ないでください！",IF(F144&amp;G144="休日完全週休2日の振替休日","当初休日と計画した日に振替ないでください！",IF(G144="休日",IF(W144="作業日","週2日を超える休日(現場閉所日数に含めない)",""),""))),"NG")</f>
        <v/>
      </c>
      <c r="K144" s="190">
        <f t="shared" si="184"/>
        <v>130</v>
      </c>
      <c r="L144" s="190" t="str">
        <f t="shared" si="185"/>
        <v/>
      </c>
      <c r="M144" s="188" t="str">
        <f t="shared" ref="M144:M207" si="202">IF(G144="","",IF(S144="〇",IF(J144="NG","×",T144&amp;"／"&amp;U144),""))</f>
        <v/>
      </c>
      <c r="N144" s="87" t="str">
        <f t="shared" si="186"/>
        <v>↓</v>
      </c>
      <c r="O144" s="108"/>
      <c r="P144" s="156" t="str">
        <f>IF(B144&lt;①工事概要!$E$11,"",IF(B144&gt;①工事概要!$E$12,"",IF(LEN(CE144)=0,"○","")))</f>
        <v>○</v>
      </c>
      <c r="Q144" s="162">
        <f t="shared" ref="Q144:Q207" si="203">IF(W144="休日",Q143+1,IF(W144="振替休日",Q143+1,IF(W144="完全週休2日の振替休日",Q143+1,Q143)))</f>
        <v>0</v>
      </c>
      <c r="R144" s="93">
        <f t="shared" si="187"/>
        <v>130</v>
      </c>
      <c r="S144" s="156" t="str">
        <f t="shared" si="188"/>
        <v/>
      </c>
      <c r="T144" s="162">
        <f t="shared" si="189"/>
        <v>0</v>
      </c>
      <c r="U144" s="100">
        <f t="shared" ref="U144:U207" si="204">IF(S144="〇",U143+1,U143)</f>
        <v>36</v>
      </c>
      <c r="V144" s="93">
        <f t="shared" si="190"/>
        <v>0</v>
      </c>
      <c r="W144" s="169">
        <f t="shared" ref="W144:W207" si="205">IF(D144="×",IF(G144="完全週休2日の振替休日",G144,""),IF(V144="","",IF(WEEKDAY(B144)=1,V144,IF(WEEKDAY(B144)=7,V144,IF(V144="振替休日",V144,IF(V144="完全週休2日の振替休日",V144,IF(WEEKDAY(B144)=6,IF(COUNTIF(V145:V146,"休日")&lt;2,V144,"作業日"),IF(WEEKDAY(B144)=5,IF(COUNTIF(V145:V147,"休日")&lt;2,V144,"作業日"),IF(WEEKDAY(B144)=4,IF(COUNTIF(V145:V148,"休日")&lt;2,V144,"作業日"),IF(WEEKDAY(B144)=3,IF(COUNTIF(V145:V149,"休日")&lt;2,V144,"作業日"),IF(WEEKDAY(B144)=2,IF(COUNTIF(V145:V150,"休日")&lt;2,V144,"作業日"))))))))))))</f>
        <v>0</v>
      </c>
      <c r="X144" s="80" t="str">
        <f t="shared" ref="X144:X207" si="206">IF(W144="完全週休2日の振替休日",H144,"")</f>
        <v/>
      </c>
      <c r="Y144" s="80" t="str">
        <f t="shared" ref="Y144:Y207" si="207">IF(X144="","",X144)</f>
        <v/>
      </c>
      <c r="Z144" s="80">
        <f t="shared" si="191"/>
        <v>43685</v>
      </c>
      <c r="AA144" s="80" t="str">
        <f t="shared" si="192"/>
        <v/>
      </c>
      <c r="AB144" s="80" t="str">
        <f t="shared" si="193"/>
        <v>OK（振替済み）</v>
      </c>
      <c r="AC144" s="154">
        <f t="shared" si="194"/>
        <v>0</v>
      </c>
      <c r="AD144" s="154" t="str">
        <f t="shared" ref="AD144:AD207" si="208">IF(AC144=AC143,"",AC144)</f>
        <v/>
      </c>
      <c r="AE144" s="106">
        <f t="shared" ref="AE144:AE207" si="209">IFERROR(IF(WEEKDAY(B144)=1,AE137+1,AE145),0)</f>
        <v>19</v>
      </c>
      <c r="AF144" s="106">
        <f t="shared" si="195"/>
        <v>0</v>
      </c>
      <c r="AG144" s="218">
        <f>IFERROR(IF(AE144=1,①工事概要!$E$11,IF(AE144=2,①工事概要!$E$11,IF(WEEKDAY(Z144)=2,Z137,AG143))),"")</f>
        <v>43675</v>
      </c>
      <c r="AH144" s="222">
        <f t="shared" ref="AH144:BA144" si="210">IFERROR(IF(AG144+1&gt;$BB144,"",AG144+1),"")</f>
        <v>43676</v>
      </c>
      <c r="AI144" s="222">
        <f t="shared" si="210"/>
        <v>43677</v>
      </c>
      <c r="AJ144" s="222">
        <f t="shared" si="210"/>
        <v>43678</v>
      </c>
      <c r="AK144" s="222">
        <f t="shared" si="210"/>
        <v>43679</v>
      </c>
      <c r="AL144" s="222">
        <f t="shared" si="210"/>
        <v>43680</v>
      </c>
      <c r="AM144" s="222">
        <f t="shared" si="210"/>
        <v>43681</v>
      </c>
      <c r="AN144" s="222">
        <f t="shared" si="210"/>
        <v>43682</v>
      </c>
      <c r="AO144" s="222">
        <f t="shared" si="210"/>
        <v>43683</v>
      </c>
      <c r="AP144" s="222">
        <f t="shared" si="210"/>
        <v>43684</v>
      </c>
      <c r="AQ144" s="222">
        <f t="shared" si="210"/>
        <v>43685</v>
      </c>
      <c r="AR144" s="222">
        <f t="shared" si="210"/>
        <v>43686</v>
      </c>
      <c r="AS144" s="222">
        <f t="shared" si="210"/>
        <v>43687</v>
      </c>
      <c r="AT144" s="222">
        <f t="shared" si="210"/>
        <v>43688</v>
      </c>
      <c r="AU144" s="222">
        <f t="shared" si="210"/>
        <v>43689</v>
      </c>
      <c r="AV144" s="222">
        <f t="shared" si="210"/>
        <v>43690</v>
      </c>
      <c r="AW144" s="222">
        <f t="shared" si="210"/>
        <v>43691</v>
      </c>
      <c r="AX144" s="222">
        <f t="shared" si="210"/>
        <v>43692</v>
      </c>
      <c r="AY144" s="222">
        <f t="shared" si="210"/>
        <v>43693</v>
      </c>
      <c r="AZ144" s="222">
        <f t="shared" si="210"/>
        <v>43694</v>
      </c>
      <c r="BA144" s="222">
        <f t="shared" si="210"/>
        <v>43695</v>
      </c>
      <c r="BB144" s="219">
        <f>IFERROR(IF(IF(Z144=①工事概要!$E$12,①工事概要!$E$12,IF(WEEKDAY(Z144)=1,Z151,BB145))&gt;①工事概要!$E$12,①工事概要!$E$12,IF(Z144=①工事概要!$E$12,①工事概要!$E$12,IF(WEEKDAY(Z144)=1,Z151,BB145))),"")</f>
        <v>43695</v>
      </c>
      <c r="BE144" s="53"/>
      <c r="BF144" s="53"/>
      <c r="BG144" s="53" t="str">
        <f>IFERROR(VLOOKUP(B144,①工事概要!$C$11:$D$12,2,FALSE),"")</f>
        <v/>
      </c>
      <c r="BH144" s="53" t="str">
        <f>IFERROR(VLOOKUP(B144,①工事概要!$C$16:$D$21,2,FALSE),"")</f>
        <v/>
      </c>
      <c r="BI144" s="53" t="str">
        <f>IFERROR(VLOOKUP(B144,①工事概要!$C$22:$D$24,2,FALSE),"")</f>
        <v/>
      </c>
      <c r="BJ144" s="53" t="str">
        <f>IF(B144&gt;①工事概要!$C$26,"",IF(B144&gt;=①工事概要!$C$25,$BJ$13,""))</f>
        <v/>
      </c>
      <c r="BK144" s="53" t="str">
        <f>IF(B144&gt;①工事概要!$C$28,"",IF(B144&gt;=①工事概要!$C$27,$BK$13,""))</f>
        <v/>
      </c>
      <c r="BL144" s="53" t="str">
        <f>IF(B144&gt;①工事概要!$C$30,"",IF(B144&gt;=①工事概要!$C$29,$BL$13,""))</f>
        <v/>
      </c>
      <c r="BM144" s="53" t="str">
        <f>IF(B144&gt;①工事概要!$C$32,"",IF(B144&gt;=①工事概要!$C$31,$BM$13,""))</f>
        <v/>
      </c>
      <c r="BN144" s="53" t="str">
        <f>IF(B144&gt;①工事概要!$C$34,"",IF(B144&gt;=①工事概要!$C$33,$BN$13,""))</f>
        <v/>
      </c>
      <c r="BO144" s="53" t="str">
        <f>IF(B144&gt;①工事概要!$C$36,"",IF(B144&gt;=①工事概要!$C$35,$BO$13,""))</f>
        <v/>
      </c>
      <c r="BP144" s="53" t="str">
        <f>IF(B144&gt;①工事概要!$C$38,"",IF(B144&gt;=①工事概要!$C$37,$BP$13,""))</f>
        <v/>
      </c>
      <c r="BQ144" s="53" t="str">
        <f>IF(B144&gt;①工事概要!$C$40,"",IF(B144&gt;=①工事概要!$C$39,$BQ$13,""))</f>
        <v/>
      </c>
      <c r="BR144" s="53" t="str">
        <f>IF(B144&gt;①工事概要!$C$42,"",IF(B144&gt;=①工事概要!$C$41,$BR$13,""))</f>
        <v/>
      </c>
      <c r="BS144" s="53" t="str">
        <f>IF(B144&gt;①工事概要!$C$44,"",IF(B144&gt;=①工事概要!$C$43,$BS$13,""))</f>
        <v/>
      </c>
      <c r="BT144" s="53" t="str">
        <f>IF(B144&gt;①工事概要!$C$46,"",IF(B144&gt;=①工事概要!$C$45,$BT$13,""))</f>
        <v/>
      </c>
      <c r="BU144" s="53" t="str">
        <f>IF(B144&gt;①工事概要!$C$48,"",IF(B144&gt;=①工事概要!$C$47,$BU$13,""))</f>
        <v/>
      </c>
      <c r="BV144" s="53" t="str">
        <f>IF(B144&gt;①工事概要!$C$50,"",IF(B144&gt;=①工事概要!$C$49,$BV$13,""))</f>
        <v/>
      </c>
      <c r="BW144" s="53" t="str">
        <f>IF(B144&gt;①工事概要!$C$52,"",IF(B144&gt;=①工事概要!$C$51,$BW$13,""))</f>
        <v/>
      </c>
      <c r="BX144" s="53" t="str">
        <f>IF(B144&gt;①工事概要!$C$54,"",IF(B144&gt;=①工事概要!$C$53,$BX$13,""))</f>
        <v/>
      </c>
      <c r="BY144" s="53" t="str">
        <f>IF(B144&gt;①工事概要!$C$56,"",IF(B144&gt;=①工事概要!$C$55,$BY$13,""))</f>
        <v/>
      </c>
      <c r="BZ144" s="53" t="str">
        <f>IF(B144&gt;①工事概要!$C$58,"",IF(B144&gt;=①工事概要!$C$57,$BZ$13,""))</f>
        <v/>
      </c>
      <c r="CA144" s="53" t="str">
        <f>IF(B144&gt;①工事概要!$C$60,"",IF(B144&gt;=①工事概要!$C$59,$CA$13,""))</f>
        <v/>
      </c>
      <c r="CB144" s="53" t="str">
        <f>IF(B144&gt;①工事概要!$C$62,"",IF(B144&gt;=①工事概要!$C$61,$CB$13,""))</f>
        <v/>
      </c>
      <c r="CC144" s="53" t="str">
        <f>IF(B144&gt;①工事概要!$C$64,"",IF(B144&gt;=①工事概要!$C$63,$CC$13,""))</f>
        <v/>
      </c>
      <c r="CD144" s="53" t="str">
        <f>IF(B144&gt;①工事概要!$C$66,"",IF(B144&gt;=①工事概要!$C$65,$CD$13,""))</f>
        <v/>
      </c>
      <c r="CE144" s="50" t="str">
        <f t="shared" ref="CE144:CE207" si="211">IF(COUNTA(BH144:BP144)=0,"",BH144&amp;BI144&amp;BJ144&amp;BK144&amp;BL144&amp;BM144&amp;BN144&amp;BO144&amp;BP144&amp;BQ144&amp;BR144&amp;BS144&amp;BT144&amp;BU144&amp;BV144&amp;BW144&amp;BX144&amp;BY144&amp;BZ144&amp;CA144&amp;CB144&amp;CC144&amp;CD144)</f>
        <v/>
      </c>
      <c r="CF144" s="50" t="str">
        <f t="shared" si="197"/>
        <v xml:space="preserve"> </v>
      </c>
    </row>
    <row r="145" spans="1:84" ht="39" customHeight="1" thickTop="1" thickBot="1" x14ac:dyDescent="0.2">
      <c r="A145" s="81" t="str">
        <f t="shared" si="183"/>
        <v>対象期間</v>
      </c>
      <c r="B145" s="180">
        <f>IFERROR(IF(B144=①工事概要!$E$12+IF(WEEKDAY(①工事概要!$E$12)=1,①工事概要!$E$12,(8-WEEKDAY(①工事概要!$E$12))),"-",IF(B144="-","-",B144+1)),"-")</f>
        <v>43686</v>
      </c>
      <c r="C145" s="89">
        <f t="shared" si="198"/>
        <v>6</v>
      </c>
      <c r="D145" s="199" t="str">
        <f t="shared" si="199"/>
        <v>〇</v>
      </c>
      <c r="E145" s="200" t="str">
        <f t="shared" si="200"/>
        <v xml:space="preserve"> </v>
      </c>
      <c r="F145" s="201" t="s">
        <v>60</v>
      </c>
      <c r="G145" s="202"/>
      <c r="H145" s="203"/>
      <c r="I145" s="204"/>
      <c r="J145" s="187" t="str">
        <f t="shared" si="201"/>
        <v/>
      </c>
      <c r="K145" s="190">
        <f t="shared" si="184"/>
        <v>131</v>
      </c>
      <c r="L145" s="190" t="str">
        <f t="shared" si="185"/>
        <v/>
      </c>
      <c r="M145" s="188" t="str">
        <f t="shared" si="202"/>
        <v/>
      </c>
      <c r="N145" s="87" t="str">
        <f t="shared" si="186"/>
        <v>↓</v>
      </c>
      <c r="O145" s="108"/>
      <c r="P145" s="156" t="str">
        <f>IF(B145&lt;①工事概要!$E$11,"",IF(B145&gt;①工事概要!$E$12,"",IF(LEN(CE145)=0,"○","")))</f>
        <v>○</v>
      </c>
      <c r="Q145" s="162">
        <f t="shared" si="203"/>
        <v>0</v>
      </c>
      <c r="R145" s="93">
        <f t="shared" si="187"/>
        <v>131</v>
      </c>
      <c r="S145" s="156" t="str">
        <f t="shared" si="188"/>
        <v/>
      </c>
      <c r="T145" s="162">
        <f t="shared" si="189"/>
        <v>0</v>
      </c>
      <c r="U145" s="100">
        <f t="shared" si="204"/>
        <v>36</v>
      </c>
      <c r="V145" s="93">
        <f t="shared" si="190"/>
        <v>0</v>
      </c>
      <c r="W145" s="169">
        <f t="shared" si="205"/>
        <v>0</v>
      </c>
      <c r="X145" s="80" t="str">
        <f t="shared" si="206"/>
        <v/>
      </c>
      <c r="Y145" s="80" t="str">
        <f t="shared" si="207"/>
        <v/>
      </c>
      <c r="Z145" s="80">
        <f t="shared" si="191"/>
        <v>43686</v>
      </c>
      <c r="AA145" s="80" t="str">
        <f t="shared" si="192"/>
        <v/>
      </c>
      <c r="AB145" s="80" t="str">
        <f t="shared" si="193"/>
        <v>OK（振替済み）</v>
      </c>
      <c r="AC145" s="154">
        <f t="shared" si="194"/>
        <v>0</v>
      </c>
      <c r="AD145" s="154" t="str">
        <f t="shared" si="208"/>
        <v/>
      </c>
      <c r="AE145" s="106">
        <f t="shared" si="209"/>
        <v>19</v>
      </c>
      <c r="AF145" s="106">
        <f t="shared" si="195"/>
        <v>0</v>
      </c>
      <c r="AG145" s="218">
        <f>IFERROR(IF(AE145=1,①工事概要!$E$11,IF(AE145=2,①工事概要!$E$11,IF(WEEKDAY(Z145)=2,Z138,AG144))),"")</f>
        <v>43675</v>
      </c>
      <c r="AH145" s="222">
        <f t="shared" ref="AH145:BA145" si="212">IFERROR(IF(AG145+1&gt;$BB145,"",AG145+1),"")</f>
        <v>43676</v>
      </c>
      <c r="AI145" s="222">
        <f t="shared" si="212"/>
        <v>43677</v>
      </c>
      <c r="AJ145" s="222">
        <f t="shared" si="212"/>
        <v>43678</v>
      </c>
      <c r="AK145" s="222">
        <f t="shared" si="212"/>
        <v>43679</v>
      </c>
      <c r="AL145" s="222">
        <f t="shared" si="212"/>
        <v>43680</v>
      </c>
      <c r="AM145" s="222">
        <f t="shared" si="212"/>
        <v>43681</v>
      </c>
      <c r="AN145" s="222">
        <f t="shared" si="212"/>
        <v>43682</v>
      </c>
      <c r="AO145" s="222">
        <f t="shared" si="212"/>
        <v>43683</v>
      </c>
      <c r="AP145" s="222">
        <f t="shared" si="212"/>
        <v>43684</v>
      </c>
      <c r="AQ145" s="222">
        <f t="shared" si="212"/>
        <v>43685</v>
      </c>
      <c r="AR145" s="222">
        <f t="shared" si="212"/>
        <v>43686</v>
      </c>
      <c r="AS145" s="222">
        <f t="shared" si="212"/>
        <v>43687</v>
      </c>
      <c r="AT145" s="222">
        <f t="shared" si="212"/>
        <v>43688</v>
      </c>
      <c r="AU145" s="222">
        <f t="shared" si="212"/>
        <v>43689</v>
      </c>
      <c r="AV145" s="222">
        <f t="shared" si="212"/>
        <v>43690</v>
      </c>
      <c r="AW145" s="222">
        <f t="shared" si="212"/>
        <v>43691</v>
      </c>
      <c r="AX145" s="222">
        <f t="shared" si="212"/>
        <v>43692</v>
      </c>
      <c r="AY145" s="222">
        <f t="shared" si="212"/>
        <v>43693</v>
      </c>
      <c r="AZ145" s="222">
        <f t="shared" si="212"/>
        <v>43694</v>
      </c>
      <c r="BA145" s="222">
        <f t="shared" si="212"/>
        <v>43695</v>
      </c>
      <c r="BB145" s="219">
        <f>IFERROR(IF(IF(Z145=①工事概要!$E$12,①工事概要!$E$12,IF(WEEKDAY(Z145)=1,Z152,BB146))&gt;①工事概要!$E$12,①工事概要!$E$12,IF(Z145=①工事概要!$E$12,①工事概要!$E$12,IF(WEEKDAY(Z145)=1,Z152,BB146))),"")</f>
        <v>43695</v>
      </c>
      <c r="BE145" s="53"/>
      <c r="BF145" s="53"/>
      <c r="BG145" s="53" t="str">
        <f>IFERROR(VLOOKUP(B145,①工事概要!$C$11:$D$12,2,FALSE),"")</f>
        <v/>
      </c>
      <c r="BH145" s="53" t="str">
        <f>IFERROR(VLOOKUP(B145,①工事概要!$C$16:$D$21,2,FALSE),"")</f>
        <v/>
      </c>
      <c r="BI145" s="53" t="str">
        <f>IFERROR(VLOOKUP(B145,①工事概要!$C$22:$D$24,2,FALSE),"")</f>
        <v/>
      </c>
      <c r="BJ145" s="53" t="str">
        <f>IF(B145&gt;①工事概要!$C$26,"",IF(B145&gt;=①工事概要!$C$25,$BJ$13,""))</f>
        <v/>
      </c>
      <c r="BK145" s="53" t="str">
        <f>IF(B145&gt;①工事概要!$C$28,"",IF(B145&gt;=①工事概要!$C$27,$BK$13,""))</f>
        <v/>
      </c>
      <c r="BL145" s="53" t="str">
        <f>IF(B145&gt;①工事概要!$C$30,"",IF(B145&gt;=①工事概要!$C$29,$BL$13,""))</f>
        <v/>
      </c>
      <c r="BM145" s="53" t="str">
        <f>IF(B145&gt;①工事概要!$C$32,"",IF(B145&gt;=①工事概要!$C$31,$BM$13,""))</f>
        <v/>
      </c>
      <c r="BN145" s="53" t="str">
        <f>IF(B145&gt;①工事概要!$C$34,"",IF(B145&gt;=①工事概要!$C$33,$BN$13,""))</f>
        <v/>
      </c>
      <c r="BO145" s="53" t="str">
        <f>IF(B145&gt;①工事概要!$C$36,"",IF(B145&gt;=①工事概要!$C$35,$BO$13,""))</f>
        <v/>
      </c>
      <c r="BP145" s="53" t="str">
        <f>IF(B145&gt;①工事概要!$C$38,"",IF(B145&gt;=①工事概要!$C$37,$BP$13,""))</f>
        <v/>
      </c>
      <c r="BQ145" s="53" t="str">
        <f>IF(B145&gt;①工事概要!$C$40,"",IF(B145&gt;=①工事概要!$C$39,$BQ$13,""))</f>
        <v/>
      </c>
      <c r="BR145" s="53" t="str">
        <f>IF(B145&gt;①工事概要!$C$42,"",IF(B145&gt;=①工事概要!$C$41,$BR$13,""))</f>
        <v/>
      </c>
      <c r="BS145" s="53" t="str">
        <f>IF(B145&gt;①工事概要!$C$44,"",IF(B145&gt;=①工事概要!$C$43,$BS$13,""))</f>
        <v/>
      </c>
      <c r="BT145" s="53" t="str">
        <f>IF(B145&gt;①工事概要!$C$46,"",IF(B145&gt;=①工事概要!$C$45,$BT$13,""))</f>
        <v/>
      </c>
      <c r="BU145" s="53" t="str">
        <f>IF(B145&gt;①工事概要!$C$48,"",IF(B145&gt;=①工事概要!$C$47,$BU$13,""))</f>
        <v/>
      </c>
      <c r="BV145" s="53" t="str">
        <f>IF(B145&gt;①工事概要!$C$50,"",IF(B145&gt;=①工事概要!$C$49,$BV$13,""))</f>
        <v/>
      </c>
      <c r="BW145" s="53" t="str">
        <f>IF(B145&gt;①工事概要!$C$52,"",IF(B145&gt;=①工事概要!$C$51,$BW$13,""))</f>
        <v/>
      </c>
      <c r="BX145" s="53" t="str">
        <f>IF(B145&gt;①工事概要!$C$54,"",IF(B145&gt;=①工事概要!$C$53,$BX$13,""))</f>
        <v/>
      </c>
      <c r="BY145" s="53" t="str">
        <f>IF(B145&gt;①工事概要!$C$56,"",IF(B145&gt;=①工事概要!$C$55,$BY$13,""))</f>
        <v/>
      </c>
      <c r="BZ145" s="53" t="str">
        <f>IF(B145&gt;①工事概要!$C$58,"",IF(B145&gt;=①工事概要!$C$57,$BZ$13,""))</f>
        <v/>
      </c>
      <c r="CA145" s="53" t="str">
        <f>IF(B145&gt;①工事概要!$C$60,"",IF(B145&gt;=①工事概要!$C$59,$CA$13,""))</f>
        <v/>
      </c>
      <c r="CB145" s="53" t="str">
        <f>IF(B145&gt;①工事概要!$C$62,"",IF(B145&gt;=①工事概要!$C$61,$CB$13,""))</f>
        <v/>
      </c>
      <c r="CC145" s="53" t="str">
        <f>IF(B145&gt;①工事概要!$C$64,"",IF(B145&gt;=①工事概要!$C$63,$CC$13,""))</f>
        <v/>
      </c>
      <c r="CD145" s="53" t="str">
        <f>IF(B145&gt;①工事概要!$C$66,"",IF(B145&gt;=①工事概要!$C$65,$CD$13,""))</f>
        <v/>
      </c>
      <c r="CE145" s="50" t="str">
        <f t="shared" si="211"/>
        <v/>
      </c>
      <c r="CF145" s="50" t="str">
        <f t="shared" si="197"/>
        <v xml:space="preserve"> </v>
      </c>
    </row>
    <row r="146" spans="1:84" ht="39" customHeight="1" thickTop="1" thickBot="1" x14ac:dyDescent="0.2">
      <c r="A146" s="81" t="str">
        <f t="shared" si="183"/>
        <v>対象期間</v>
      </c>
      <c r="B146" s="180">
        <f>IFERROR(IF(B145=①工事概要!$E$12+IF(WEEKDAY(①工事概要!$E$12)=1,①工事概要!$E$12,(8-WEEKDAY(①工事概要!$E$12))),"-",IF(B145="-","-",B145+1)),"-")</f>
        <v>43687</v>
      </c>
      <c r="C146" s="89">
        <f t="shared" si="198"/>
        <v>7</v>
      </c>
      <c r="D146" s="199" t="str">
        <f t="shared" si="199"/>
        <v>〇</v>
      </c>
      <c r="E146" s="200" t="str">
        <f t="shared" si="200"/>
        <v xml:space="preserve"> </v>
      </c>
      <c r="F146" s="201" t="s">
        <v>61</v>
      </c>
      <c r="G146" s="202"/>
      <c r="H146" s="203"/>
      <c r="I146" s="204"/>
      <c r="J146" s="187" t="str">
        <f t="shared" si="201"/>
        <v/>
      </c>
      <c r="K146" s="190">
        <f t="shared" si="184"/>
        <v>132</v>
      </c>
      <c r="L146" s="190" t="str">
        <f t="shared" si="185"/>
        <v/>
      </c>
      <c r="M146" s="188" t="str">
        <f t="shared" si="202"/>
        <v/>
      </c>
      <c r="N146" s="87" t="str">
        <f t="shared" si="186"/>
        <v>↓</v>
      </c>
      <c r="O146" s="108"/>
      <c r="P146" s="156" t="str">
        <f>IF(B146&lt;①工事概要!$E$11,"",IF(B146&gt;①工事概要!$E$12,"",IF(LEN(CE146)=0,"○","")))</f>
        <v>○</v>
      </c>
      <c r="Q146" s="162">
        <f t="shared" si="203"/>
        <v>0</v>
      </c>
      <c r="R146" s="93">
        <f t="shared" si="187"/>
        <v>132</v>
      </c>
      <c r="S146" s="156" t="str">
        <f t="shared" si="188"/>
        <v>〇</v>
      </c>
      <c r="T146" s="162">
        <f t="shared" si="189"/>
        <v>0</v>
      </c>
      <c r="U146" s="100">
        <f t="shared" si="204"/>
        <v>37</v>
      </c>
      <c r="V146" s="93">
        <f t="shared" si="190"/>
        <v>0</v>
      </c>
      <c r="W146" s="169">
        <f t="shared" si="205"/>
        <v>0</v>
      </c>
      <c r="X146" s="80" t="str">
        <f t="shared" si="206"/>
        <v/>
      </c>
      <c r="Y146" s="80" t="str">
        <f t="shared" si="207"/>
        <v/>
      </c>
      <c r="Z146" s="80">
        <f t="shared" si="191"/>
        <v>43687</v>
      </c>
      <c r="AA146" s="80" t="str">
        <f t="shared" si="192"/>
        <v/>
      </c>
      <c r="AB146" s="80" t="str">
        <f t="shared" si="193"/>
        <v>OK（振替済み）</v>
      </c>
      <c r="AC146" s="154">
        <f t="shared" si="194"/>
        <v>0</v>
      </c>
      <c r="AD146" s="154" t="str">
        <f t="shared" si="208"/>
        <v/>
      </c>
      <c r="AE146" s="106">
        <f t="shared" si="209"/>
        <v>19</v>
      </c>
      <c r="AF146" s="106">
        <f t="shared" si="195"/>
        <v>0</v>
      </c>
      <c r="AG146" s="218">
        <f>IFERROR(IF(AE146=1,①工事概要!$E$11,IF(AE146=2,①工事概要!$E$11,IF(WEEKDAY(Z146)=2,Z139,AG145))),"")</f>
        <v>43675</v>
      </c>
      <c r="AH146" s="222">
        <f t="shared" ref="AH146:BA146" si="213">IFERROR(IF(AG146+1&gt;$BB146,"",AG146+1),"")</f>
        <v>43676</v>
      </c>
      <c r="AI146" s="222">
        <f t="shared" si="213"/>
        <v>43677</v>
      </c>
      <c r="AJ146" s="222">
        <f t="shared" si="213"/>
        <v>43678</v>
      </c>
      <c r="AK146" s="222">
        <f t="shared" si="213"/>
        <v>43679</v>
      </c>
      <c r="AL146" s="222">
        <f t="shared" si="213"/>
        <v>43680</v>
      </c>
      <c r="AM146" s="222">
        <f t="shared" si="213"/>
        <v>43681</v>
      </c>
      <c r="AN146" s="222">
        <f t="shared" si="213"/>
        <v>43682</v>
      </c>
      <c r="AO146" s="222">
        <f t="shared" si="213"/>
        <v>43683</v>
      </c>
      <c r="AP146" s="222">
        <f t="shared" si="213"/>
        <v>43684</v>
      </c>
      <c r="AQ146" s="222">
        <f t="shared" si="213"/>
        <v>43685</v>
      </c>
      <c r="AR146" s="222">
        <f t="shared" si="213"/>
        <v>43686</v>
      </c>
      <c r="AS146" s="222">
        <f t="shared" si="213"/>
        <v>43687</v>
      </c>
      <c r="AT146" s="222">
        <f t="shared" si="213"/>
        <v>43688</v>
      </c>
      <c r="AU146" s="222">
        <f t="shared" si="213"/>
        <v>43689</v>
      </c>
      <c r="AV146" s="222">
        <f t="shared" si="213"/>
        <v>43690</v>
      </c>
      <c r="AW146" s="222">
        <f t="shared" si="213"/>
        <v>43691</v>
      </c>
      <c r="AX146" s="222">
        <f t="shared" si="213"/>
        <v>43692</v>
      </c>
      <c r="AY146" s="222">
        <f t="shared" si="213"/>
        <v>43693</v>
      </c>
      <c r="AZ146" s="222">
        <f t="shared" si="213"/>
        <v>43694</v>
      </c>
      <c r="BA146" s="222">
        <f t="shared" si="213"/>
        <v>43695</v>
      </c>
      <c r="BB146" s="219">
        <f>IFERROR(IF(IF(Z146=①工事概要!$E$12,①工事概要!$E$12,IF(WEEKDAY(Z146)=1,Z153,BB147))&gt;①工事概要!$E$12,①工事概要!$E$12,IF(Z146=①工事概要!$E$12,①工事概要!$E$12,IF(WEEKDAY(Z146)=1,Z153,BB147))),"")</f>
        <v>43695</v>
      </c>
      <c r="BE146" s="53"/>
      <c r="BF146" s="53"/>
      <c r="BG146" s="53" t="str">
        <f>IFERROR(VLOOKUP(B146,①工事概要!$C$11:$D$12,2,FALSE),"")</f>
        <v/>
      </c>
      <c r="BH146" s="53" t="str">
        <f>IFERROR(VLOOKUP(B146,①工事概要!$C$16:$D$21,2,FALSE),"")</f>
        <v/>
      </c>
      <c r="BI146" s="53" t="str">
        <f>IFERROR(VLOOKUP(B146,①工事概要!$C$22:$D$24,2,FALSE),"")</f>
        <v/>
      </c>
      <c r="BJ146" s="53" t="str">
        <f>IF(B146&gt;①工事概要!$C$26,"",IF(B146&gt;=①工事概要!$C$25,$BJ$13,""))</f>
        <v/>
      </c>
      <c r="BK146" s="53" t="str">
        <f>IF(B146&gt;①工事概要!$C$28,"",IF(B146&gt;=①工事概要!$C$27,$BK$13,""))</f>
        <v/>
      </c>
      <c r="BL146" s="53" t="str">
        <f>IF(B146&gt;①工事概要!$C$30,"",IF(B146&gt;=①工事概要!$C$29,$BL$13,""))</f>
        <v/>
      </c>
      <c r="BM146" s="53" t="str">
        <f>IF(B146&gt;①工事概要!$C$32,"",IF(B146&gt;=①工事概要!$C$31,$BM$13,""))</f>
        <v/>
      </c>
      <c r="BN146" s="53" t="str">
        <f>IF(B146&gt;①工事概要!$C$34,"",IF(B146&gt;=①工事概要!$C$33,$BN$13,""))</f>
        <v/>
      </c>
      <c r="BO146" s="53" t="str">
        <f>IF(B146&gt;①工事概要!$C$36,"",IF(B146&gt;=①工事概要!$C$35,$BO$13,""))</f>
        <v/>
      </c>
      <c r="BP146" s="53" t="str">
        <f>IF(B146&gt;①工事概要!$C$38,"",IF(B146&gt;=①工事概要!$C$37,$BP$13,""))</f>
        <v/>
      </c>
      <c r="BQ146" s="53" t="str">
        <f>IF(B146&gt;①工事概要!$C$40,"",IF(B146&gt;=①工事概要!$C$39,$BQ$13,""))</f>
        <v/>
      </c>
      <c r="BR146" s="53" t="str">
        <f>IF(B146&gt;①工事概要!$C$42,"",IF(B146&gt;=①工事概要!$C$41,$BR$13,""))</f>
        <v/>
      </c>
      <c r="BS146" s="53" t="str">
        <f>IF(B146&gt;①工事概要!$C$44,"",IF(B146&gt;=①工事概要!$C$43,$BS$13,""))</f>
        <v/>
      </c>
      <c r="BT146" s="53" t="str">
        <f>IF(B146&gt;①工事概要!$C$46,"",IF(B146&gt;=①工事概要!$C$45,$BT$13,""))</f>
        <v/>
      </c>
      <c r="BU146" s="53" t="str">
        <f>IF(B146&gt;①工事概要!$C$48,"",IF(B146&gt;=①工事概要!$C$47,$BU$13,""))</f>
        <v/>
      </c>
      <c r="BV146" s="53" t="str">
        <f>IF(B146&gt;①工事概要!$C$50,"",IF(B146&gt;=①工事概要!$C$49,$BV$13,""))</f>
        <v/>
      </c>
      <c r="BW146" s="53" t="str">
        <f>IF(B146&gt;①工事概要!$C$52,"",IF(B146&gt;=①工事概要!$C$51,$BW$13,""))</f>
        <v/>
      </c>
      <c r="BX146" s="53" t="str">
        <f>IF(B146&gt;①工事概要!$C$54,"",IF(B146&gt;=①工事概要!$C$53,$BX$13,""))</f>
        <v/>
      </c>
      <c r="BY146" s="53" t="str">
        <f>IF(B146&gt;①工事概要!$C$56,"",IF(B146&gt;=①工事概要!$C$55,$BY$13,""))</f>
        <v/>
      </c>
      <c r="BZ146" s="53" t="str">
        <f>IF(B146&gt;①工事概要!$C$58,"",IF(B146&gt;=①工事概要!$C$57,$BZ$13,""))</f>
        <v/>
      </c>
      <c r="CA146" s="53" t="str">
        <f>IF(B146&gt;①工事概要!$C$60,"",IF(B146&gt;=①工事概要!$C$59,$CA$13,""))</f>
        <v/>
      </c>
      <c r="CB146" s="53" t="str">
        <f>IF(B146&gt;①工事概要!$C$62,"",IF(B146&gt;=①工事概要!$C$61,$CB$13,""))</f>
        <v/>
      </c>
      <c r="CC146" s="53" t="str">
        <f>IF(B146&gt;①工事概要!$C$64,"",IF(B146&gt;=①工事概要!$C$63,$CC$13,""))</f>
        <v/>
      </c>
      <c r="CD146" s="53" t="str">
        <f>IF(B146&gt;①工事概要!$C$66,"",IF(B146&gt;=①工事概要!$C$65,$CD$13,""))</f>
        <v/>
      </c>
      <c r="CE146" s="50" t="str">
        <f t="shared" si="211"/>
        <v/>
      </c>
      <c r="CF146" s="50" t="str">
        <f t="shared" si="197"/>
        <v xml:space="preserve"> </v>
      </c>
    </row>
    <row r="147" spans="1:84" ht="39" customHeight="1" thickTop="1" thickBot="1" x14ac:dyDescent="0.2">
      <c r="A147" s="81" t="str">
        <f t="shared" si="183"/>
        <v>対象期間</v>
      </c>
      <c r="B147" s="180">
        <f>IFERROR(IF(B146=①工事概要!$E$12+IF(WEEKDAY(①工事概要!$E$12)=1,①工事概要!$E$12,(8-WEEKDAY(①工事概要!$E$12))),"-",IF(B146="-","-",B146+1)),"-")</f>
        <v>43688</v>
      </c>
      <c r="C147" s="89">
        <f t="shared" si="198"/>
        <v>1</v>
      </c>
      <c r="D147" s="199" t="str">
        <f t="shared" si="199"/>
        <v>〇</v>
      </c>
      <c r="E147" s="200" t="str">
        <f t="shared" si="200"/>
        <v xml:space="preserve"> </v>
      </c>
      <c r="F147" s="201" t="s">
        <v>61</v>
      </c>
      <c r="G147" s="202"/>
      <c r="H147" s="203"/>
      <c r="I147" s="204"/>
      <c r="J147" s="187" t="str">
        <f t="shared" si="201"/>
        <v/>
      </c>
      <c r="K147" s="190">
        <f t="shared" si="184"/>
        <v>133</v>
      </c>
      <c r="L147" s="190" t="str">
        <f t="shared" si="185"/>
        <v/>
      </c>
      <c r="M147" s="188" t="str">
        <f t="shared" si="202"/>
        <v/>
      </c>
      <c r="N147" s="87" t="str">
        <f t="shared" si="186"/>
        <v>週の終わり</v>
      </c>
      <c r="O147" s="108"/>
      <c r="P147" s="156" t="str">
        <f>IF(B147&lt;①工事概要!$E$11,"",IF(B147&gt;①工事概要!$E$12,"",IF(LEN(CE147)=0,"○","")))</f>
        <v>○</v>
      </c>
      <c r="Q147" s="162">
        <f t="shared" si="203"/>
        <v>0</v>
      </c>
      <c r="R147" s="93">
        <f t="shared" si="187"/>
        <v>133</v>
      </c>
      <c r="S147" s="156" t="str">
        <f t="shared" si="188"/>
        <v>〇</v>
      </c>
      <c r="T147" s="162">
        <f t="shared" si="189"/>
        <v>0</v>
      </c>
      <c r="U147" s="100">
        <f t="shared" si="204"/>
        <v>38</v>
      </c>
      <c r="V147" s="93">
        <f t="shared" si="190"/>
        <v>0</v>
      </c>
      <c r="W147" s="169">
        <f t="shared" si="205"/>
        <v>0</v>
      </c>
      <c r="X147" s="80" t="str">
        <f t="shared" si="206"/>
        <v/>
      </c>
      <c r="Y147" s="80" t="str">
        <f t="shared" si="207"/>
        <v/>
      </c>
      <c r="Z147" s="80">
        <f t="shared" si="191"/>
        <v>43688</v>
      </c>
      <c r="AA147" s="80" t="str">
        <f t="shared" si="192"/>
        <v/>
      </c>
      <c r="AB147" s="80" t="str">
        <f t="shared" si="193"/>
        <v>OK（振替済み）</v>
      </c>
      <c r="AC147" s="154">
        <f t="shared" si="194"/>
        <v>0</v>
      </c>
      <c r="AD147" s="154" t="str">
        <f t="shared" si="208"/>
        <v/>
      </c>
      <c r="AE147" s="106">
        <f t="shared" si="209"/>
        <v>19</v>
      </c>
      <c r="AF147" s="106">
        <f t="shared" si="195"/>
        <v>0</v>
      </c>
      <c r="AG147" s="223">
        <f>IFERROR(IF(AE147=1,①工事概要!$E$11,IF(AE147=2,①工事概要!$E$11,IF(WEEKDAY(Z147)=2,Z140,AG146))),"")</f>
        <v>43675</v>
      </c>
      <c r="AH147" s="224">
        <f t="shared" ref="AH147:BA147" si="214">IFERROR(IF(AG147+1&gt;$BB147,"",AG147+1),"")</f>
        <v>43676</v>
      </c>
      <c r="AI147" s="224">
        <f t="shared" si="214"/>
        <v>43677</v>
      </c>
      <c r="AJ147" s="224">
        <f t="shared" si="214"/>
        <v>43678</v>
      </c>
      <c r="AK147" s="224">
        <f t="shared" si="214"/>
        <v>43679</v>
      </c>
      <c r="AL147" s="224">
        <f t="shared" si="214"/>
        <v>43680</v>
      </c>
      <c r="AM147" s="224">
        <f t="shared" si="214"/>
        <v>43681</v>
      </c>
      <c r="AN147" s="224">
        <f t="shared" si="214"/>
        <v>43682</v>
      </c>
      <c r="AO147" s="224">
        <f t="shared" si="214"/>
        <v>43683</v>
      </c>
      <c r="AP147" s="224">
        <f t="shared" si="214"/>
        <v>43684</v>
      </c>
      <c r="AQ147" s="224">
        <f t="shared" si="214"/>
        <v>43685</v>
      </c>
      <c r="AR147" s="224">
        <f t="shared" si="214"/>
        <v>43686</v>
      </c>
      <c r="AS147" s="224">
        <f t="shared" si="214"/>
        <v>43687</v>
      </c>
      <c r="AT147" s="224">
        <f t="shared" si="214"/>
        <v>43688</v>
      </c>
      <c r="AU147" s="224">
        <f t="shared" si="214"/>
        <v>43689</v>
      </c>
      <c r="AV147" s="224">
        <f t="shared" si="214"/>
        <v>43690</v>
      </c>
      <c r="AW147" s="224">
        <f t="shared" si="214"/>
        <v>43691</v>
      </c>
      <c r="AX147" s="224">
        <f t="shared" si="214"/>
        <v>43692</v>
      </c>
      <c r="AY147" s="224">
        <f t="shared" si="214"/>
        <v>43693</v>
      </c>
      <c r="AZ147" s="224">
        <f t="shared" si="214"/>
        <v>43694</v>
      </c>
      <c r="BA147" s="224">
        <f t="shared" si="214"/>
        <v>43695</v>
      </c>
      <c r="BB147" s="225">
        <f>IFERROR(IF(IF(Z147=①工事概要!$E$12,①工事概要!$E$12,IF(WEEKDAY(Z147)=1,Z154,BB148))&gt;①工事概要!$E$12,①工事概要!$E$12,IF(Z147=①工事概要!$E$12,①工事概要!$E$12,IF(WEEKDAY(Z147)=1,Z154,BB148))),"")</f>
        <v>43695</v>
      </c>
      <c r="BE147" s="53"/>
      <c r="BF147" s="53"/>
      <c r="BG147" s="53" t="str">
        <f>IFERROR(VLOOKUP(B147,①工事概要!$C$11:$D$12,2,FALSE),"")</f>
        <v/>
      </c>
      <c r="BH147" s="53" t="str">
        <f>IFERROR(VLOOKUP(B147,①工事概要!$C$16:$D$21,2,FALSE),"")</f>
        <v/>
      </c>
      <c r="BI147" s="53" t="str">
        <f>IFERROR(VLOOKUP(B147,①工事概要!$C$22:$D$24,2,FALSE),"")</f>
        <v/>
      </c>
      <c r="BJ147" s="53" t="str">
        <f>IF(B147&gt;①工事概要!$C$26,"",IF(B147&gt;=①工事概要!$C$25,$BJ$13,""))</f>
        <v/>
      </c>
      <c r="BK147" s="53" t="str">
        <f>IF(B147&gt;①工事概要!$C$28,"",IF(B147&gt;=①工事概要!$C$27,$BK$13,""))</f>
        <v/>
      </c>
      <c r="BL147" s="53" t="str">
        <f>IF(B147&gt;①工事概要!$C$30,"",IF(B147&gt;=①工事概要!$C$29,$BL$13,""))</f>
        <v/>
      </c>
      <c r="BM147" s="53" t="str">
        <f>IF(B147&gt;①工事概要!$C$32,"",IF(B147&gt;=①工事概要!$C$31,$BM$13,""))</f>
        <v/>
      </c>
      <c r="BN147" s="53" t="str">
        <f>IF(B147&gt;①工事概要!$C$34,"",IF(B147&gt;=①工事概要!$C$33,$BN$13,""))</f>
        <v/>
      </c>
      <c r="BO147" s="53" t="str">
        <f>IF(B147&gt;①工事概要!$C$36,"",IF(B147&gt;=①工事概要!$C$35,$BO$13,""))</f>
        <v/>
      </c>
      <c r="BP147" s="53" t="str">
        <f>IF(B147&gt;①工事概要!$C$38,"",IF(B147&gt;=①工事概要!$C$37,$BP$13,""))</f>
        <v/>
      </c>
      <c r="BQ147" s="53" t="str">
        <f>IF(B147&gt;①工事概要!$C$40,"",IF(B147&gt;=①工事概要!$C$39,$BQ$13,""))</f>
        <v/>
      </c>
      <c r="BR147" s="53" t="str">
        <f>IF(B147&gt;①工事概要!$C$42,"",IF(B147&gt;=①工事概要!$C$41,$BR$13,""))</f>
        <v/>
      </c>
      <c r="BS147" s="53" t="str">
        <f>IF(B147&gt;①工事概要!$C$44,"",IF(B147&gt;=①工事概要!$C$43,$BS$13,""))</f>
        <v/>
      </c>
      <c r="BT147" s="53" t="str">
        <f>IF(B147&gt;①工事概要!$C$46,"",IF(B147&gt;=①工事概要!$C$45,$BT$13,""))</f>
        <v/>
      </c>
      <c r="BU147" s="53" t="str">
        <f>IF(B147&gt;①工事概要!$C$48,"",IF(B147&gt;=①工事概要!$C$47,$BU$13,""))</f>
        <v/>
      </c>
      <c r="BV147" s="53" t="str">
        <f>IF(B147&gt;①工事概要!$C$50,"",IF(B147&gt;=①工事概要!$C$49,$BV$13,""))</f>
        <v/>
      </c>
      <c r="BW147" s="53" t="str">
        <f>IF(B147&gt;①工事概要!$C$52,"",IF(B147&gt;=①工事概要!$C$51,$BW$13,""))</f>
        <v/>
      </c>
      <c r="BX147" s="53" t="str">
        <f>IF(B147&gt;①工事概要!$C$54,"",IF(B147&gt;=①工事概要!$C$53,$BX$13,""))</f>
        <v/>
      </c>
      <c r="BY147" s="53" t="str">
        <f>IF(B147&gt;①工事概要!$C$56,"",IF(B147&gt;=①工事概要!$C$55,$BY$13,""))</f>
        <v/>
      </c>
      <c r="BZ147" s="53" t="str">
        <f>IF(B147&gt;①工事概要!$C$58,"",IF(B147&gt;=①工事概要!$C$57,$BZ$13,""))</f>
        <v/>
      </c>
      <c r="CA147" s="53" t="str">
        <f>IF(B147&gt;①工事概要!$C$60,"",IF(B147&gt;=①工事概要!$C$59,$CA$13,""))</f>
        <v/>
      </c>
      <c r="CB147" s="53" t="str">
        <f>IF(B147&gt;①工事概要!$C$62,"",IF(B147&gt;=①工事概要!$C$61,$CB$13,""))</f>
        <v/>
      </c>
      <c r="CC147" s="53" t="str">
        <f>IF(B147&gt;①工事概要!$C$64,"",IF(B147&gt;=①工事概要!$C$63,$CC$13,""))</f>
        <v/>
      </c>
      <c r="CD147" s="53" t="str">
        <f>IF(B147&gt;①工事概要!$C$66,"",IF(B147&gt;=①工事概要!$C$65,$CD$13,""))</f>
        <v/>
      </c>
      <c r="CE147" s="50" t="str">
        <f t="shared" si="211"/>
        <v/>
      </c>
      <c r="CF147" s="50" t="str">
        <f t="shared" si="197"/>
        <v xml:space="preserve"> </v>
      </c>
    </row>
    <row r="148" spans="1:84" ht="39" customHeight="1" thickTop="1" thickBot="1" x14ac:dyDescent="0.2">
      <c r="A148" s="81" t="str">
        <f t="shared" si="183"/>
        <v>対象期間</v>
      </c>
      <c r="B148" s="180">
        <f>IFERROR(IF(B147=①工事概要!$E$12+IF(WEEKDAY(①工事概要!$E$12)=1,①工事概要!$E$12,(8-WEEKDAY(①工事概要!$E$12))),"-",IF(B147="-","-",B147+1)),"-")</f>
        <v>43689</v>
      </c>
      <c r="C148" s="89">
        <f t="shared" si="198"/>
        <v>2</v>
      </c>
      <c r="D148" s="199" t="str">
        <f t="shared" si="199"/>
        <v>〇</v>
      </c>
      <c r="E148" s="200" t="str">
        <f t="shared" si="200"/>
        <v xml:space="preserve"> </v>
      </c>
      <c r="F148" s="201" t="s">
        <v>60</v>
      </c>
      <c r="G148" s="202"/>
      <c r="H148" s="203"/>
      <c r="I148" s="204"/>
      <c r="J148" s="187" t="str">
        <f t="shared" si="201"/>
        <v/>
      </c>
      <c r="K148" s="190">
        <f t="shared" si="184"/>
        <v>134</v>
      </c>
      <c r="L148" s="190" t="str">
        <f t="shared" si="185"/>
        <v/>
      </c>
      <c r="M148" s="188" t="str">
        <f t="shared" si="202"/>
        <v/>
      </c>
      <c r="N148" s="87" t="str">
        <f t="shared" si="186"/>
        <v>週の始まり</v>
      </c>
      <c r="O148" s="108"/>
      <c r="P148" s="156" t="str">
        <f>IF(B148&lt;①工事概要!$E$11,"",IF(B148&gt;①工事概要!$E$12,"",IF(LEN(CE148)=0,"○","")))</f>
        <v>○</v>
      </c>
      <c r="Q148" s="162">
        <f t="shared" si="203"/>
        <v>0</v>
      </c>
      <c r="R148" s="93">
        <f t="shared" si="187"/>
        <v>134</v>
      </c>
      <c r="S148" s="156" t="str">
        <f t="shared" si="188"/>
        <v/>
      </c>
      <c r="T148" s="162">
        <f t="shared" si="189"/>
        <v>0</v>
      </c>
      <c r="U148" s="100">
        <f t="shared" si="204"/>
        <v>38</v>
      </c>
      <c r="V148" s="93">
        <f t="shared" si="190"/>
        <v>0</v>
      </c>
      <c r="W148" s="169">
        <f t="shared" si="205"/>
        <v>0</v>
      </c>
      <c r="X148" s="80" t="str">
        <f t="shared" si="206"/>
        <v/>
      </c>
      <c r="Y148" s="80" t="str">
        <f t="shared" si="207"/>
        <v/>
      </c>
      <c r="Z148" s="80">
        <f t="shared" si="191"/>
        <v>43689</v>
      </c>
      <c r="AA148" s="80" t="str">
        <f t="shared" si="192"/>
        <v/>
      </c>
      <c r="AB148" s="80" t="str">
        <f t="shared" si="193"/>
        <v>OK（振替済み）</v>
      </c>
      <c r="AC148" s="154">
        <f t="shared" si="194"/>
        <v>0</v>
      </c>
      <c r="AD148" s="154" t="str">
        <f t="shared" si="208"/>
        <v/>
      </c>
      <c r="AE148" s="106">
        <f t="shared" si="209"/>
        <v>20</v>
      </c>
      <c r="AF148" s="106">
        <f t="shared" si="195"/>
        <v>0</v>
      </c>
      <c r="AG148" s="216">
        <f>IFERROR(IF(AE148=1,①工事概要!$E$11,IF(AE148=2,①工事概要!$E$11,IF(WEEKDAY(Z148)=2,Z141,AG147))),"")</f>
        <v>43682</v>
      </c>
      <c r="AH148" s="221">
        <f t="shared" ref="AH148:BA148" si="215">IFERROR(IF(AG148+1&gt;$BB148,"",AG148+1),"")</f>
        <v>43683</v>
      </c>
      <c r="AI148" s="221">
        <f t="shared" si="215"/>
        <v>43684</v>
      </c>
      <c r="AJ148" s="221">
        <f t="shared" si="215"/>
        <v>43685</v>
      </c>
      <c r="AK148" s="221">
        <f t="shared" si="215"/>
        <v>43686</v>
      </c>
      <c r="AL148" s="221">
        <f t="shared" si="215"/>
        <v>43687</v>
      </c>
      <c r="AM148" s="221">
        <f t="shared" si="215"/>
        <v>43688</v>
      </c>
      <c r="AN148" s="221">
        <f t="shared" si="215"/>
        <v>43689</v>
      </c>
      <c r="AO148" s="221">
        <f t="shared" si="215"/>
        <v>43690</v>
      </c>
      <c r="AP148" s="221">
        <f t="shared" si="215"/>
        <v>43691</v>
      </c>
      <c r="AQ148" s="221">
        <f t="shared" si="215"/>
        <v>43692</v>
      </c>
      <c r="AR148" s="221">
        <f t="shared" si="215"/>
        <v>43693</v>
      </c>
      <c r="AS148" s="221">
        <f t="shared" si="215"/>
        <v>43694</v>
      </c>
      <c r="AT148" s="221">
        <f t="shared" si="215"/>
        <v>43695</v>
      </c>
      <c r="AU148" s="221">
        <f t="shared" si="215"/>
        <v>43696</v>
      </c>
      <c r="AV148" s="221">
        <f t="shared" si="215"/>
        <v>43697</v>
      </c>
      <c r="AW148" s="221">
        <f t="shared" si="215"/>
        <v>43698</v>
      </c>
      <c r="AX148" s="221">
        <f t="shared" si="215"/>
        <v>43699</v>
      </c>
      <c r="AY148" s="221">
        <f t="shared" si="215"/>
        <v>43700</v>
      </c>
      <c r="AZ148" s="221">
        <f t="shared" si="215"/>
        <v>43701</v>
      </c>
      <c r="BA148" s="221">
        <f t="shared" si="215"/>
        <v>43702</v>
      </c>
      <c r="BB148" s="217">
        <f>IFERROR(IF(IF(Z148=①工事概要!$E$12,①工事概要!$E$12,IF(WEEKDAY(Z148)=1,Z155,BB149))&gt;①工事概要!$E$12,①工事概要!$E$12,IF(Z148=①工事概要!$E$12,①工事概要!$E$12,IF(WEEKDAY(Z148)=1,Z155,BB149))),"")</f>
        <v>43702</v>
      </c>
      <c r="BE148" s="53"/>
      <c r="BF148" s="53"/>
      <c r="BG148" s="53" t="str">
        <f>IFERROR(VLOOKUP(B148,①工事概要!$C$11:$D$12,2,FALSE),"")</f>
        <v/>
      </c>
      <c r="BH148" s="53" t="str">
        <f>IFERROR(VLOOKUP(B148,①工事概要!$C$16:$D$21,2,FALSE),"")</f>
        <v/>
      </c>
      <c r="BI148" s="53" t="str">
        <f>IFERROR(VLOOKUP(B148,①工事概要!$C$22:$D$24,2,FALSE),"")</f>
        <v/>
      </c>
      <c r="BJ148" s="53" t="str">
        <f>IF(B148&gt;①工事概要!$C$26,"",IF(B148&gt;=①工事概要!$C$25,$BJ$13,""))</f>
        <v/>
      </c>
      <c r="BK148" s="53" t="str">
        <f>IF(B148&gt;①工事概要!$C$28,"",IF(B148&gt;=①工事概要!$C$27,$BK$13,""))</f>
        <v/>
      </c>
      <c r="BL148" s="53" t="str">
        <f>IF(B148&gt;①工事概要!$C$30,"",IF(B148&gt;=①工事概要!$C$29,$BL$13,""))</f>
        <v/>
      </c>
      <c r="BM148" s="53" t="str">
        <f>IF(B148&gt;①工事概要!$C$32,"",IF(B148&gt;=①工事概要!$C$31,$BM$13,""))</f>
        <v/>
      </c>
      <c r="BN148" s="53" t="str">
        <f>IF(B148&gt;①工事概要!$C$34,"",IF(B148&gt;=①工事概要!$C$33,$BN$13,""))</f>
        <v/>
      </c>
      <c r="BO148" s="53" t="str">
        <f>IF(B148&gt;①工事概要!$C$36,"",IF(B148&gt;=①工事概要!$C$35,$BO$13,""))</f>
        <v/>
      </c>
      <c r="BP148" s="53" t="str">
        <f>IF(B148&gt;①工事概要!$C$38,"",IF(B148&gt;=①工事概要!$C$37,$BP$13,""))</f>
        <v/>
      </c>
      <c r="BQ148" s="53" t="str">
        <f>IF(B148&gt;①工事概要!$C$40,"",IF(B148&gt;=①工事概要!$C$39,$BQ$13,""))</f>
        <v/>
      </c>
      <c r="BR148" s="53" t="str">
        <f>IF(B148&gt;①工事概要!$C$42,"",IF(B148&gt;=①工事概要!$C$41,$BR$13,""))</f>
        <v/>
      </c>
      <c r="BS148" s="53" t="str">
        <f>IF(B148&gt;①工事概要!$C$44,"",IF(B148&gt;=①工事概要!$C$43,$BS$13,""))</f>
        <v/>
      </c>
      <c r="BT148" s="53" t="str">
        <f>IF(B148&gt;①工事概要!$C$46,"",IF(B148&gt;=①工事概要!$C$45,$BT$13,""))</f>
        <v/>
      </c>
      <c r="BU148" s="53" t="str">
        <f>IF(B148&gt;①工事概要!$C$48,"",IF(B148&gt;=①工事概要!$C$47,$BU$13,""))</f>
        <v/>
      </c>
      <c r="BV148" s="53" t="str">
        <f>IF(B148&gt;①工事概要!$C$50,"",IF(B148&gt;=①工事概要!$C$49,$BV$13,""))</f>
        <v/>
      </c>
      <c r="BW148" s="53" t="str">
        <f>IF(B148&gt;①工事概要!$C$52,"",IF(B148&gt;=①工事概要!$C$51,$BW$13,""))</f>
        <v/>
      </c>
      <c r="BX148" s="53" t="str">
        <f>IF(B148&gt;①工事概要!$C$54,"",IF(B148&gt;=①工事概要!$C$53,$BX$13,""))</f>
        <v/>
      </c>
      <c r="BY148" s="53" t="str">
        <f>IF(B148&gt;①工事概要!$C$56,"",IF(B148&gt;=①工事概要!$C$55,$BY$13,""))</f>
        <v/>
      </c>
      <c r="BZ148" s="53" t="str">
        <f>IF(B148&gt;①工事概要!$C$58,"",IF(B148&gt;=①工事概要!$C$57,$BZ$13,""))</f>
        <v/>
      </c>
      <c r="CA148" s="53" t="str">
        <f>IF(B148&gt;①工事概要!$C$60,"",IF(B148&gt;=①工事概要!$C$59,$CA$13,""))</f>
        <v/>
      </c>
      <c r="CB148" s="53" t="str">
        <f>IF(B148&gt;①工事概要!$C$62,"",IF(B148&gt;=①工事概要!$C$61,$CB$13,""))</f>
        <v/>
      </c>
      <c r="CC148" s="53" t="str">
        <f>IF(B148&gt;①工事概要!$C$64,"",IF(B148&gt;=①工事概要!$C$63,$CC$13,""))</f>
        <v/>
      </c>
      <c r="CD148" s="53" t="str">
        <f>IF(B148&gt;①工事概要!$C$66,"",IF(B148&gt;=①工事概要!$C$65,$CD$13,""))</f>
        <v/>
      </c>
      <c r="CE148" s="50" t="str">
        <f t="shared" si="211"/>
        <v/>
      </c>
      <c r="CF148" s="50" t="str">
        <f t="shared" si="197"/>
        <v xml:space="preserve"> </v>
      </c>
    </row>
    <row r="149" spans="1:84" ht="39" customHeight="1" thickTop="1" thickBot="1" x14ac:dyDescent="0.2">
      <c r="A149" s="81" t="str">
        <f t="shared" si="183"/>
        <v>対象期間外</v>
      </c>
      <c r="B149" s="180">
        <f>IFERROR(IF(B148=①工事概要!$E$12+IF(WEEKDAY(①工事概要!$E$12)=1,①工事概要!$E$12,(8-WEEKDAY(①工事概要!$E$12))),"-",IF(B148="-","-",B148+1)),"-")</f>
        <v>43690</v>
      </c>
      <c r="C149" s="89">
        <f t="shared" si="198"/>
        <v>3</v>
      </c>
      <c r="D149" s="199" t="str">
        <f t="shared" si="199"/>
        <v>×</v>
      </c>
      <c r="E149" s="200" t="str">
        <f t="shared" si="200"/>
        <v xml:space="preserve"> 夏季休暇(3日間)</v>
      </c>
      <c r="F149" s="201" t="s">
        <v>60</v>
      </c>
      <c r="G149" s="202"/>
      <c r="H149" s="203"/>
      <c r="I149" s="204"/>
      <c r="J149" s="187" t="str">
        <f t="shared" si="201"/>
        <v/>
      </c>
      <c r="K149" s="190" t="str">
        <f t="shared" si="184"/>
        <v/>
      </c>
      <c r="L149" s="190" t="str">
        <f t="shared" si="185"/>
        <v/>
      </c>
      <c r="M149" s="188" t="str">
        <f t="shared" si="202"/>
        <v/>
      </c>
      <c r="N149" s="87" t="str">
        <f t="shared" si="186"/>
        <v>↓</v>
      </c>
      <c r="O149" s="108"/>
      <c r="P149" s="156" t="str">
        <f>IF(B149&lt;①工事概要!$E$11,"",IF(B149&gt;①工事概要!$E$12,"",IF(LEN(CE149)=0,"○","")))</f>
        <v/>
      </c>
      <c r="Q149" s="162">
        <f t="shared" si="203"/>
        <v>0</v>
      </c>
      <c r="R149" s="93">
        <f t="shared" si="187"/>
        <v>134</v>
      </c>
      <c r="S149" s="156" t="str">
        <f t="shared" si="188"/>
        <v/>
      </c>
      <c r="T149" s="162">
        <f t="shared" si="189"/>
        <v>0</v>
      </c>
      <c r="U149" s="100">
        <f t="shared" si="204"/>
        <v>38</v>
      </c>
      <c r="V149" s="93" t="str">
        <f t="shared" si="190"/>
        <v/>
      </c>
      <c r="W149" s="169" t="str">
        <f t="shared" si="205"/>
        <v/>
      </c>
      <c r="X149" s="80" t="str">
        <f t="shared" si="206"/>
        <v/>
      </c>
      <c r="Y149" s="80" t="str">
        <f t="shared" si="207"/>
        <v/>
      </c>
      <c r="Z149" s="80">
        <f t="shared" si="191"/>
        <v>43690</v>
      </c>
      <c r="AA149" s="80" t="str">
        <f t="shared" si="192"/>
        <v/>
      </c>
      <c r="AB149" s="80" t="str">
        <f t="shared" si="193"/>
        <v>OK（振替済み）</v>
      </c>
      <c r="AC149" s="154">
        <f t="shared" si="194"/>
        <v>0</v>
      </c>
      <c r="AD149" s="154" t="str">
        <f t="shared" si="208"/>
        <v/>
      </c>
      <c r="AE149" s="106">
        <f t="shared" si="209"/>
        <v>20</v>
      </c>
      <c r="AF149" s="106">
        <f t="shared" si="195"/>
        <v>0</v>
      </c>
      <c r="AG149" s="218">
        <f>IFERROR(IF(AE149=1,①工事概要!$E$11,IF(AE149=2,①工事概要!$E$11,IF(WEEKDAY(Z149)=2,Z142,AG148))),"")</f>
        <v>43682</v>
      </c>
      <c r="AH149" s="222">
        <f t="shared" ref="AH149:BA149" si="216">IFERROR(IF(AG149+1&gt;$BB149,"",AG149+1),"")</f>
        <v>43683</v>
      </c>
      <c r="AI149" s="222">
        <f t="shared" si="216"/>
        <v>43684</v>
      </c>
      <c r="AJ149" s="222">
        <f t="shared" si="216"/>
        <v>43685</v>
      </c>
      <c r="AK149" s="222">
        <f t="shared" si="216"/>
        <v>43686</v>
      </c>
      <c r="AL149" s="222">
        <f t="shared" si="216"/>
        <v>43687</v>
      </c>
      <c r="AM149" s="222">
        <f t="shared" si="216"/>
        <v>43688</v>
      </c>
      <c r="AN149" s="222">
        <f t="shared" si="216"/>
        <v>43689</v>
      </c>
      <c r="AO149" s="222">
        <f t="shared" si="216"/>
        <v>43690</v>
      </c>
      <c r="AP149" s="222">
        <f t="shared" si="216"/>
        <v>43691</v>
      </c>
      <c r="AQ149" s="222">
        <f t="shared" si="216"/>
        <v>43692</v>
      </c>
      <c r="AR149" s="222">
        <f t="shared" si="216"/>
        <v>43693</v>
      </c>
      <c r="AS149" s="222">
        <f t="shared" si="216"/>
        <v>43694</v>
      </c>
      <c r="AT149" s="222">
        <f t="shared" si="216"/>
        <v>43695</v>
      </c>
      <c r="AU149" s="222">
        <f t="shared" si="216"/>
        <v>43696</v>
      </c>
      <c r="AV149" s="222">
        <f t="shared" si="216"/>
        <v>43697</v>
      </c>
      <c r="AW149" s="222">
        <f t="shared" si="216"/>
        <v>43698</v>
      </c>
      <c r="AX149" s="222">
        <f t="shared" si="216"/>
        <v>43699</v>
      </c>
      <c r="AY149" s="222">
        <f t="shared" si="216"/>
        <v>43700</v>
      </c>
      <c r="AZ149" s="222">
        <f t="shared" si="216"/>
        <v>43701</v>
      </c>
      <c r="BA149" s="222">
        <f t="shared" si="216"/>
        <v>43702</v>
      </c>
      <c r="BB149" s="219">
        <f>IFERROR(IF(IF(Z149=①工事概要!$E$12,①工事概要!$E$12,IF(WEEKDAY(Z149)=1,Z156,BB150))&gt;①工事概要!$E$12,①工事概要!$E$12,IF(Z149=①工事概要!$E$12,①工事概要!$E$12,IF(WEEKDAY(Z149)=1,Z156,BB150))),"")</f>
        <v>43702</v>
      </c>
      <c r="BE149" s="53"/>
      <c r="BF149" s="53"/>
      <c r="BG149" s="53" t="str">
        <f>IFERROR(VLOOKUP(B149,①工事概要!$C$11:$D$12,2,FALSE),"")</f>
        <v/>
      </c>
      <c r="BH149" s="53" t="str">
        <f>IFERROR(VLOOKUP(B149,①工事概要!$C$16:$D$21,2,FALSE),"")</f>
        <v/>
      </c>
      <c r="BI149" s="53" t="str">
        <f>IFERROR(VLOOKUP(B149,①工事概要!$C$22:$D$24,2,FALSE),"")</f>
        <v>夏季休暇(3日間)</v>
      </c>
      <c r="BJ149" s="53" t="str">
        <f>IF(B149&gt;①工事概要!$C$26,"",IF(B149&gt;=①工事概要!$C$25,$BJ$13,""))</f>
        <v/>
      </c>
      <c r="BK149" s="53" t="str">
        <f>IF(B149&gt;①工事概要!$C$28,"",IF(B149&gt;=①工事概要!$C$27,$BK$13,""))</f>
        <v/>
      </c>
      <c r="BL149" s="53" t="str">
        <f>IF(B149&gt;①工事概要!$C$30,"",IF(B149&gt;=①工事概要!$C$29,$BL$13,""))</f>
        <v/>
      </c>
      <c r="BM149" s="53" t="str">
        <f>IF(B149&gt;①工事概要!$C$32,"",IF(B149&gt;=①工事概要!$C$31,$BM$13,""))</f>
        <v/>
      </c>
      <c r="BN149" s="53" t="str">
        <f>IF(B149&gt;①工事概要!$C$34,"",IF(B149&gt;=①工事概要!$C$33,$BN$13,""))</f>
        <v/>
      </c>
      <c r="BO149" s="53" t="str">
        <f>IF(B149&gt;①工事概要!$C$36,"",IF(B149&gt;=①工事概要!$C$35,$BO$13,""))</f>
        <v/>
      </c>
      <c r="BP149" s="53" t="str">
        <f>IF(B149&gt;①工事概要!$C$38,"",IF(B149&gt;=①工事概要!$C$37,$BP$13,""))</f>
        <v/>
      </c>
      <c r="BQ149" s="53" t="str">
        <f>IF(B149&gt;①工事概要!$C$40,"",IF(B149&gt;=①工事概要!$C$39,$BQ$13,""))</f>
        <v/>
      </c>
      <c r="BR149" s="53" t="str">
        <f>IF(B149&gt;①工事概要!$C$42,"",IF(B149&gt;=①工事概要!$C$41,$BR$13,""))</f>
        <v/>
      </c>
      <c r="BS149" s="53" t="str">
        <f>IF(B149&gt;①工事概要!$C$44,"",IF(B149&gt;=①工事概要!$C$43,$BS$13,""))</f>
        <v/>
      </c>
      <c r="BT149" s="53" t="str">
        <f>IF(B149&gt;①工事概要!$C$46,"",IF(B149&gt;=①工事概要!$C$45,$BT$13,""))</f>
        <v/>
      </c>
      <c r="BU149" s="53" t="str">
        <f>IF(B149&gt;①工事概要!$C$48,"",IF(B149&gt;=①工事概要!$C$47,$BU$13,""))</f>
        <v/>
      </c>
      <c r="BV149" s="53" t="str">
        <f>IF(B149&gt;①工事概要!$C$50,"",IF(B149&gt;=①工事概要!$C$49,$BV$13,""))</f>
        <v/>
      </c>
      <c r="BW149" s="53" t="str">
        <f>IF(B149&gt;①工事概要!$C$52,"",IF(B149&gt;=①工事概要!$C$51,$BW$13,""))</f>
        <v/>
      </c>
      <c r="BX149" s="53" t="str">
        <f>IF(B149&gt;①工事概要!$C$54,"",IF(B149&gt;=①工事概要!$C$53,$BX$13,""))</f>
        <v/>
      </c>
      <c r="BY149" s="53" t="str">
        <f>IF(B149&gt;①工事概要!$C$56,"",IF(B149&gt;=①工事概要!$C$55,$BY$13,""))</f>
        <v/>
      </c>
      <c r="BZ149" s="53" t="str">
        <f>IF(B149&gt;①工事概要!$C$58,"",IF(B149&gt;=①工事概要!$C$57,$BZ$13,""))</f>
        <v/>
      </c>
      <c r="CA149" s="53" t="str">
        <f>IF(B149&gt;①工事概要!$C$60,"",IF(B149&gt;=①工事概要!$C$59,$CA$13,""))</f>
        <v/>
      </c>
      <c r="CB149" s="53" t="str">
        <f>IF(B149&gt;①工事概要!$C$62,"",IF(B149&gt;=①工事概要!$C$61,$CB$13,""))</f>
        <v/>
      </c>
      <c r="CC149" s="53" t="str">
        <f>IF(B149&gt;①工事概要!$C$64,"",IF(B149&gt;=①工事概要!$C$63,$CC$13,""))</f>
        <v/>
      </c>
      <c r="CD149" s="53" t="str">
        <f>IF(B149&gt;①工事概要!$C$66,"",IF(B149&gt;=①工事概要!$C$65,$CD$13,""))</f>
        <v/>
      </c>
      <c r="CE149" s="50" t="str">
        <f t="shared" si="211"/>
        <v>夏季休暇(3日間)</v>
      </c>
      <c r="CF149" s="50" t="str">
        <f t="shared" si="197"/>
        <v xml:space="preserve"> 夏季休暇(3日間)</v>
      </c>
    </row>
    <row r="150" spans="1:84" ht="39" customHeight="1" thickTop="1" thickBot="1" x14ac:dyDescent="0.2">
      <c r="A150" s="81" t="str">
        <f t="shared" si="183"/>
        <v>対象期間外</v>
      </c>
      <c r="B150" s="180">
        <f>IFERROR(IF(B149=①工事概要!$E$12+IF(WEEKDAY(①工事概要!$E$12)=1,①工事概要!$E$12,(8-WEEKDAY(①工事概要!$E$12))),"-",IF(B149="-","-",B149+1)),"-")</f>
        <v>43691</v>
      </c>
      <c r="C150" s="89">
        <f t="shared" si="198"/>
        <v>4</v>
      </c>
      <c r="D150" s="199" t="str">
        <f t="shared" si="199"/>
        <v>×</v>
      </c>
      <c r="E150" s="200" t="str">
        <f t="shared" si="200"/>
        <v xml:space="preserve"> 夏季休暇(3日間)</v>
      </c>
      <c r="F150" s="201" t="s">
        <v>60</v>
      </c>
      <c r="G150" s="202"/>
      <c r="H150" s="203"/>
      <c r="I150" s="204"/>
      <c r="J150" s="187" t="str">
        <f t="shared" si="201"/>
        <v/>
      </c>
      <c r="K150" s="190" t="str">
        <f t="shared" si="184"/>
        <v/>
      </c>
      <c r="L150" s="190" t="str">
        <f t="shared" si="185"/>
        <v/>
      </c>
      <c r="M150" s="188" t="str">
        <f t="shared" si="202"/>
        <v/>
      </c>
      <c r="N150" s="87" t="str">
        <f t="shared" si="186"/>
        <v>↓</v>
      </c>
      <c r="O150" s="108"/>
      <c r="P150" s="156" t="str">
        <f>IF(B150&lt;①工事概要!$E$11,"",IF(B150&gt;①工事概要!$E$12,"",IF(LEN(CE150)=0,"○","")))</f>
        <v/>
      </c>
      <c r="Q150" s="162">
        <f t="shared" si="203"/>
        <v>0</v>
      </c>
      <c r="R150" s="93">
        <f t="shared" si="187"/>
        <v>134</v>
      </c>
      <c r="S150" s="156" t="str">
        <f t="shared" si="188"/>
        <v/>
      </c>
      <c r="T150" s="162">
        <f t="shared" si="189"/>
        <v>0</v>
      </c>
      <c r="U150" s="100">
        <f t="shared" si="204"/>
        <v>38</v>
      </c>
      <c r="V150" s="93" t="str">
        <f t="shared" si="190"/>
        <v/>
      </c>
      <c r="W150" s="169" t="str">
        <f t="shared" si="205"/>
        <v/>
      </c>
      <c r="X150" s="80" t="str">
        <f t="shared" si="206"/>
        <v/>
      </c>
      <c r="Y150" s="80" t="str">
        <f t="shared" si="207"/>
        <v/>
      </c>
      <c r="Z150" s="80">
        <f t="shared" si="191"/>
        <v>43691</v>
      </c>
      <c r="AA150" s="80" t="str">
        <f t="shared" si="192"/>
        <v/>
      </c>
      <c r="AB150" s="80" t="str">
        <f t="shared" si="193"/>
        <v>OK（振替済み）</v>
      </c>
      <c r="AC150" s="154">
        <f t="shared" si="194"/>
        <v>0</v>
      </c>
      <c r="AD150" s="154" t="str">
        <f t="shared" si="208"/>
        <v/>
      </c>
      <c r="AE150" s="106">
        <f t="shared" si="209"/>
        <v>20</v>
      </c>
      <c r="AF150" s="106">
        <f t="shared" si="195"/>
        <v>0</v>
      </c>
      <c r="AG150" s="218">
        <f>IFERROR(IF(AE150=1,①工事概要!$E$11,IF(AE150=2,①工事概要!$E$11,IF(WEEKDAY(Z150)=2,Z143,AG149))),"")</f>
        <v>43682</v>
      </c>
      <c r="AH150" s="222">
        <f t="shared" ref="AH150:BA150" si="217">IFERROR(IF(AG150+1&gt;$BB150,"",AG150+1),"")</f>
        <v>43683</v>
      </c>
      <c r="AI150" s="222">
        <f t="shared" si="217"/>
        <v>43684</v>
      </c>
      <c r="AJ150" s="222">
        <f t="shared" si="217"/>
        <v>43685</v>
      </c>
      <c r="AK150" s="222">
        <f t="shared" si="217"/>
        <v>43686</v>
      </c>
      <c r="AL150" s="222">
        <f t="shared" si="217"/>
        <v>43687</v>
      </c>
      <c r="AM150" s="222">
        <f t="shared" si="217"/>
        <v>43688</v>
      </c>
      <c r="AN150" s="222">
        <f t="shared" si="217"/>
        <v>43689</v>
      </c>
      <c r="AO150" s="222">
        <f t="shared" si="217"/>
        <v>43690</v>
      </c>
      <c r="AP150" s="222">
        <f t="shared" si="217"/>
        <v>43691</v>
      </c>
      <c r="AQ150" s="222">
        <f t="shared" si="217"/>
        <v>43692</v>
      </c>
      <c r="AR150" s="222">
        <f t="shared" si="217"/>
        <v>43693</v>
      </c>
      <c r="AS150" s="222">
        <f t="shared" si="217"/>
        <v>43694</v>
      </c>
      <c r="AT150" s="222">
        <f t="shared" si="217"/>
        <v>43695</v>
      </c>
      <c r="AU150" s="222">
        <f t="shared" si="217"/>
        <v>43696</v>
      </c>
      <c r="AV150" s="222">
        <f t="shared" si="217"/>
        <v>43697</v>
      </c>
      <c r="AW150" s="222">
        <f t="shared" si="217"/>
        <v>43698</v>
      </c>
      <c r="AX150" s="222">
        <f t="shared" si="217"/>
        <v>43699</v>
      </c>
      <c r="AY150" s="222">
        <f t="shared" si="217"/>
        <v>43700</v>
      </c>
      <c r="AZ150" s="222">
        <f t="shared" si="217"/>
        <v>43701</v>
      </c>
      <c r="BA150" s="222">
        <f t="shared" si="217"/>
        <v>43702</v>
      </c>
      <c r="BB150" s="219">
        <f>IFERROR(IF(IF(Z150=①工事概要!$E$12,①工事概要!$E$12,IF(WEEKDAY(Z150)=1,Z157,BB151))&gt;①工事概要!$E$12,①工事概要!$E$12,IF(Z150=①工事概要!$E$12,①工事概要!$E$12,IF(WEEKDAY(Z150)=1,Z157,BB151))),"")</f>
        <v>43702</v>
      </c>
      <c r="BE150" s="53"/>
      <c r="BF150" s="53"/>
      <c r="BG150" s="53" t="str">
        <f>IFERROR(VLOOKUP(B150,①工事概要!$C$11:$D$12,2,FALSE),"")</f>
        <v/>
      </c>
      <c r="BH150" s="53" t="str">
        <f>IFERROR(VLOOKUP(B150,①工事概要!$C$16:$D$21,2,FALSE),"")</f>
        <v/>
      </c>
      <c r="BI150" s="53" t="str">
        <f>IFERROR(VLOOKUP(B150,①工事概要!$C$22:$D$24,2,FALSE),"")</f>
        <v>夏季休暇(3日間)</v>
      </c>
      <c r="BJ150" s="53" t="str">
        <f>IF(B150&gt;①工事概要!$C$26,"",IF(B150&gt;=①工事概要!$C$25,$BJ$13,""))</f>
        <v/>
      </c>
      <c r="BK150" s="53" t="str">
        <f>IF(B150&gt;①工事概要!$C$28,"",IF(B150&gt;=①工事概要!$C$27,$BK$13,""))</f>
        <v/>
      </c>
      <c r="BL150" s="53" t="str">
        <f>IF(B150&gt;①工事概要!$C$30,"",IF(B150&gt;=①工事概要!$C$29,$BL$13,""))</f>
        <v/>
      </c>
      <c r="BM150" s="53" t="str">
        <f>IF(B150&gt;①工事概要!$C$32,"",IF(B150&gt;=①工事概要!$C$31,$BM$13,""))</f>
        <v/>
      </c>
      <c r="BN150" s="53" t="str">
        <f>IF(B150&gt;①工事概要!$C$34,"",IF(B150&gt;=①工事概要!$C$33,$BN$13,""))</f>
        <v/>
      </c>
      <c r="BO150" s="53" t="str">
        <f>IF(B150&gt;①工事概要!$C$36,"",IF(B150&gt;=①工事概要!$C$35,$BO$13,""))</f>
        <v/>
      </c>
      <c r="BP150" s="53" t="str">
        <f>IF(B150&gt;①工事概要!$C$38,"",IF(B150&gt;=①工事概要!$C$37,$BP$13,""))</f>
        <v/>
      </c>
      <c r="BQ150" s="53" t="str">
        <f>IF(B150&gt;①工事概要!$C$40,"",IF(B150&gt;=①工事概要!$C$39,$BQ$13,""))</f>
        <v/>
      </c>
      <c r="BR150" s="53" t="str">
        <f>IF(B150&gt;①工事概要!$C$42,"",IF(B150&gt;=①工事概要!$C$41,$BR$13,""))</f>
        <v/>
      </c>
      <c r="BS150" s="53" t="str">
        <f>IF(B150&gt;①工事概要!$C$44,"",IF(B150&gt;=①工事概要!$C$43,$BS$13,""))</f>
        <v/>
      </c>
      <c r="BT150" s="53" t="str">
        <f>IF(B150&gt;①工事概要!$C$46,"",IF(B150&gt;=①工事概要!$C$45,$BT$13,""))</f>
        <v/>
      </c>
      <c r="BU150" s="53" t="str">
        <f>IF(B150&gt;①工事概要!$C$48,"",IF(B150&gt;=①工事概要!$C$47,$BU$13,""))</f>
        <v/>
      </c>
      <c r="BV150" s="53" t="str">
        <f>IF(B150&gt;①工事概要!$C$50,"",IF(B150&gt;=①工事概要!$C$49,$BV$13,""))</f>
        <v/>
      </c>
      <c r="BW150" s="53" t="str">
        <f>IF(B150&gt;①工事概要!$C$52,"",IF(B150&gt;=①工事概要!$C$51,$BW$13,""))</f>
        <v/>
      </c>
      <c r="BX150" s="53" t="str">
        <f>IF(B150&gt;①工事概要!$C$54,"",IF(B150&gt;=①工事概要!$C$53,$BX$13,""))</f>
        <v/>
      </c>
      <c r="BY150" s="53" t="str">
        <f>IF(B150&gt;①工事概要!$C$56,"",IF(B150&gt;=①工事概要!$C$55,$BY$13,""))</f>
        <v/>
      </c>
      <c r="BZ150" s="53" t="str">
        <f>IF(B150&gt;①工事概要!$C$58,"",IF(B150&gt;=①工事概要!$C$57,$BZ$13,""))</f>
        <v/>
      </c>
      <c r="CA150" s="53" t="str">
        <f>IF(B150&gt;①工事概要!$C$60,"",IF(B150&gt;=①工事概要!$C$59,$CA$13,""))</f>
        <v/>
      </c>
      <c r="CB150" s="53" t="str">
        <f>IF(B150&gt;①工事概要!$C$62,"",IF(B150&gt;=①工事概要!$C$61,$CB$13,""))</f>
        <v/>
      </c>
      <c r="CC150" s="53" t="str">
        <f>IF(B150&gt;①工事概要!$C$64,"",IF(B150&gt;=①工事概要!$C$63,$CC$13,""))</f>
        <v/>
      </c>
      <c r="CD150" s="53" t="str">
        <f>IF(B150&gt;①工事概要!$C$66,"",IF(B150&gt;=①工事概要!$C$65,$CD$13,""))</f>
        <v/>
      </c>
      <c r="CE150" s="50" t="str">
        <f t="shared" si="211"/>
        <v>夏季休暇(3日間)</v>
      </c>
      <c r="CF150" s="50" t="str">
        <f t="shared" si="197"/>
        <v xml:space="preserve"> 夏季休暇(3日間)</v>
      </c>
    </row>
    <row r="151" spans="1:84" ht="39" customHeight="1" thickTop="1" thickBot="1" x14ac:dyDescent="0.2">
      <c r="A151" s="81" t="str">
        <f t="shared" si="183"/>
        <v>対象期間外</v>
      </c>
      <c r="B151" s="180">
        <f>IFERROR(IF(B150=①工事概要!$E$12+IF(WEEKDAY(①工事概要!$E$12)=1,①工事概要!$E$12,(8-WEEKDAY(①工事概要!$E$12))),"-",IF(B150="-","-",B150+1)),"-")</f>
        <v>43692</v>
      </c>
      <c r="C151" s="89">
        <f t="shared" si="198"/>
        <v>5</v>
      </c>
      <c r="D151" s="199" t="str">
        <f t="shared" si="199"/>
        <v>×</v>
      </c>
      <c r="E151" s="200" t="str">
        <f t="shared" si="200"/>
        <v xml:space="preserve"> 夏季休暇(3日間)</v>
      </c>
      <c r="F151" s="201" t="s">
        <v>60</v>
      </c>
      <c r="G151" s="202"/>
      <c r="H151" s="203"/>
      <c r="I151" s="204"/>
      <c r="J151" s="187" t="str">
        <f t="shared" si="201"/>
        <v/>
      </c>
      <c r="K151" s="190" t="str">
        <f t="shared" si="184"/>
        <v/>
      </c>
      <c r="L151" s="190" t="str">
        <f t="shared" si="185"/>
        <v/>
      </c>
      <c r="M151" s="188" t="str">
        <f t="shared" si="202"/>
        <v/>
      </c>
      <c r="N151" s="87" t="str">
        <f t="shared" si="186"/>
        <v>↓</v>
      </c>
      <c r="O151" s="108"/>
      <c r="P151" s="156" t="str">
        <f>IF(B151&lt;①工事概要!$E$11,"",IF(B151&gt;①工事概要!$E$12,"",IF(LEN(CE151)=0,"○","")))</f>
        <v/>
      </c>
      <c r="Q151" s="162">
        <f t="shared" si="203"/>
        <v>0</v>
      </c>
      <c r="R151" s="93">
        <f t="shared" si="187"/>
        <v>134</v>
      </c>
      <c r="S151" s="156" t="str">
        <f t="shared" si="188"/>
        <v/>
      </c>
      <c r="T151" s="162">
        <f t="shared" si="189"/>
        <v>0</v>
      </c>
      <c r="U151" s="100">
        <f t="shared" si="204"/>
        <v>38</v>
      </c>
      <c r="V151" s="93" t="str">
        <f t="shared" si="190"/>
        <v/>
      </c>
      <c r="W151" s="169" t="str">
        <f t="shared" si="205"/>
        <v/>
      </c>
      <c r="X151" s="80" t="str">
        <f t="shared" si="206"/>
        <v/>
      </c>
      <c r="Y151" s="80" t="str">
        <f t="shared" si="207"/>
        <v/>
      </c>
      <c r="Z151" s="80">
        <f t="shared" si="191"/>
        <v>43692</v>
      </c>
      <c r="AA151" s="80" t="str">
        <f t="shared" si="192"/>
        <v/>
      </c>
      <c r="AB151" s="80" t="str">
        <f t="shared" si="193"/>
        <v>OK（振替済み）</v>
      </c>
      <c r="AC151" s="154">
        <f t="shared" si="194"/>
        <v>0</v>
      </c>
      <c r="AD151" s="154" t="str">
        <f t="shared" si="208"/>
        <v/>
      </c>
      <c r="AE151" s="106">
        <f t="shared" si="209"/>
        <v>20</v>
      </c>
      <c r="AF151" s="106">
        <f t="shared" si="195"/>
        <v>0</v>
      </c>
      <c r="AG151" s="218">
        <f>IFERROR(IF(AE151=1,①工事概要!$E$11,IF(AE151=2,①工事概要!$E$11,IF(WEEKDAY(Z151)=2,Z144,AG150))),"")</f>
        <v>43682</v>
      </c>
      <c r="AH151" s="222">
        <f t="shared" ref="AH151:BA151" si="218">IFERROR(IF(AG151+1&gt;$BB151,"",AG151+1),"")</f>
        <v>43683</v>
      </c>
      <c r="AI151" s="222">
        <f t="shared" si="218"/>
        <v>43684</v>
      </c>
      <c r="AJ151" s="222">
        <f t="shared" si="218"/>
        <v>43685</v>
      </c>
      <c r="AK151" s="222">
        <f t="shared" si="218"/>
        <v>43686</v>
      </c>
      <c r="AL151" s="222">
        <f t="shared" si="218"/>
        <v>43687</v>
      </c>
      <c r="AM151" s="222">
        <f t="shared" si="218"/>
        <v>43688</v>
      </c>
      <c r="AN151" s="222">
        <f t="shared" si="218"/>
        <v>43689</v>
      </c>
      <c r="AO151" s="222">
        <f t="shared" si="218"/>
        <v>43690</v>
      </c>
      <c r="AP151" s="222">
        <f t="shared" si="218"/>
        <v>43691</v>
      </c>
      <c r="AQ151" s="222">
        <f t="shared" si="218"/>
        <v>43692</v>
      </c>
      <c r="AR151" s="222">
        <f t="shared" si="218"/>
        <v>43693</v>
      </c>
      <c r="AS151" s="222">
        <f t="shared" si="218"/>
        <v>43694</v>
      </c>
      <c r="AT151" s="222">
        <f t="shared" si="218"/>
        <v>43695</v>
      </c>
      <c r="AU151" s="222">
        <f t="shared" si="218"/>
        <v>43696</v>
      </c>
      <c r="AV151" s="222">
        <f t="shared" si="218"/>
        <v>43697</v>
      </c>
      <c r="AW151" s="222">
        <f t="shared" si="218"/>
        <v>43698</v>
      </c>
      <c r="AX151" s="222">
        <f t="shared" si="218"/>
        <v>43699</v>
      </c>
      <c r="AY151" s="222">
        <f t="shared" si="218"/>
        <v>43700</v>
      </c>
      <c r="AZ151" s="222">
        <f t="shared" si="218"/>
        <v>43701</v>
      </c>
      <c r="BA151" s="222">
        <f t="shared" si="218"/>
        <v>43702</v>
      </c>
      <c r="BB151" s="219">
        <f>IFERROR(IF(IF(Z151=①工事概要!$E$12,①工事概要!$E$12,IF(WEEKDAY(Z151)=1,Z158,BB152))&gt;①工事概要!$E$12,①工事概要!$E$12,IF(Z151=①工事概要!$E$12,①工事概要!$E$12,IF(WEEKDAY(Z151)=1,Z158,BB152))),"")</f>
        <v>43702</v>
      </c>
      <c r="BE151" s="53"/>
      <c r="BF151" s="53"/>
      <c r="BG151" s="53" t="str">
        <f>IFERROR(VLOOKUP(B151,①工事概要!$C$11:$D$12,2,FALSE),"")</f>
        <v/>
      </c>
      <c r="BH151" s="53" t="str">
        <f>IFERROR(VLOOKUP(B151,①工事概要!$C$16:$D$21,2,FALSE),"")</f>
        <v/>
      </c>
      <c r="BI151" s="53" t="str">
        <f>IFERROR(VLOOKUP(B151,①工事概要!$C$22:$D$24,2,FALSE),"")</f>
        <v>夏季休暇(3日間)</v>
      </c>
      <c r="BJ151" s="53" t="str">
        <f>IF(B151&gt;①工事概要!$C$26,"",IF(B151&gt;=①工事概要!$C$25,$BJ$13,""))</f>
        <v/>
      </c>
      <c r="BK151" s="53" t="str">
        <f>IF(B151&gt;①工事概要!$C$28,"",IF(B151&gt;=①工事概要!$C$27,$BK$13,""))</f>
        <v/>
      </c>
      <c r="BL151" s="53" t="str">
        <f>IF(B151&gt;①工事概要!$C$30,"",IF(B151&gt;=①工事概要!$C$29,$BL$13,""))</f>
        <v/>
      </c>
      <c r="BM151" s="53" t="str">
        <f>IF(B151&gt;①工事概要!$C$32,"",IF(B151&gt;=①工事概要!$C$31,$BM$13,""))</f>
        <v/>
      </c>
      <c r="BN151" s="53" t="str">
        <f>IF(B151&gt;①工事概要!$C$34,"",IF(B151&gt;=①工事概要!$C$33,$BN$13,""))</f>
        <v/>
      </c>
      <c r="BO151" s="53" t="str">
        <f>IF(B151&gt;①工事概要!$C$36,"",IF(B151&gt;=①工事概要!$C$35,$BO$13,""))</f>
        <v/>
      </c>
      <c r="BP151" s="53" t="str">
        <f>IF(B151&gt;①工事概要!$C$38,"",IF(B151&gt;=①工事概要!$C$37,$BP$13,""))</f>
        <v/>
      </c>
      <c r="BQ151" s="53" t="str">
        <f>IF(B151&gt;①工事概要!$C$40,"",IF(B151&gt;=①工事概要!$C$39,$BQ$13,""))</f>
        <v/>
      </c>
      <c r="BR151" s="53" t="str">
        <f>IF(B151&gt;①工事概要!$C$42,"",IF(B151&gt;=①工事概要!$C$41,$BR$13,""))</f>
        <v/>
      </c>
      <c r="BS151" s="53" t="str">
        <f>IF(B151&gt;①工事概要!$C$44,"",IF(B151&gt;=①工事概要!$C$43,$BS$13,""))</f>
        <v/>
      </c>
      <c r="BT151" s="53" t="str">
        <f>IF(B151&gt;①工事概要!$C$46,"",IF(B151&gt;=①工事概要!$C$45,$BT$13,""))</f>
        <v/>
      </c>
      <c r="BU151" s="53" t="str">
        <f>IF(B151&gt;①工事概要!$C$48,"",IF(B151&gt;=①工事概要!$C$47,$BU$13,""))</f>
        <v/>
      </c>
      <c r="BV151" s="53" t="str">
        <f>IF(B151&gt;①工事概要!$C$50,"",IF(B151&gt;=①工事概要!$C$49,$BV$13,""))</f>
        <v/>
      </c>
      <c r="BW151" s="53" t="str">
        <f>IF(B151&gt;①工事概要!$C$52,"",IF(B151&gt;=①工事概要!$C$51,$BW$13,""))</f>
        <v/>
      </c>
      <c r="BX151" s="53" t="str">
        <f>IF(B151&gt;①工事概要!$C$54,"",IF(B151&gt;=①工事概要!$C$53,$BX$13,""))</f>
        <v/>
      </c>
      <c r="BY151" s="53" t="str">
        <f>IF(B151&gt;①工事概要!$C$56,"",IF(B151&gt;=①工事概要!$C$55,$BY$13,""))</f>
        <v/>
      </c>
      <c r="BZ151" s="53" t="str">
        <f>IF(B151&gt;①工事概要!$C$58,"",IF(B151&gt;=①工事概要!$C$57,$BZ$13,""))</f>
        <v/>
      </c>
      <c r="CA151" s="53" t="str">
        <f>IF(B151&gt;①工事概要!$C$60,"",IF(B151&gt;=①工事概要!$C$59,$CA$13,""))</f>
        <v/>
      </c>
      <c r="CB151" s="53" t="str">
        <f>IF(B151&gt;①工事概要!$C$62,"",IF(B151&gt;=①工事概要!$C$61,$CB$13,""))</f>
        <v/>
      </c>
      <c r="CC151" s="53" t="str">
        <f>IF(B151&gt;①工事概要!$C$64,"",IF(B151&gt;=①工事概要!$C$63,$CC$13,""))</f>
        <v/>
      </c>
      <c r="CD151" s="53" t="str">
        <f>IF(B151&gt;①工事概要!$C$66,"",IF(B151&gt;=①工事概要!$C$65,$CD$13,""))</f>
        <v/>
      </c>
      <c r="CE151" s="50" t="str">
        <f t="shared" si="211"/>
        <v>夏季休暇(3日間)</v>
      </c>
      <c r="CF151" s="50" t="str">
        <f t="shared" si="197"/>
        <v xml:space="preserve"> 夏季休暇(3日間)</v>
      </c>
    </row>
    <row r="152" spans="1:84" ht="39" customHeight="1" thickTop="1" thickBot="1" x14ac:dyDescent="0.2">
      <c r="A152" s="81" t="str">
        <f t="shared" si="183"/>
        <v>対象期間</v>
      </c>
      <c r="B152" s="180">
        <f>IFERROR(IF(B151=①工事概要!$E$12+IF(WEEKDAY(①工事概要!$E$12)=1,①工事概要!$E$12,(8-WEEKDAY(①工事概要!$E$12))),"-",IF(B151="-","-",B151+1)),"-")</f>
        <v>43693</v>
      </c>
      <c r="C152" s="89">
        <f t="shared" si="198"/>
        <v>6</v>
      </c>
      <c r="D152" s="199" t="str">
        <f t="shared" si="199"/>
        <v>〇</v>
      </c>
      <c r="E152" s="200" t="str">
        <f t="shared" si="200"/>
        <v xml:space="preserve"> </v>
      </c>
      <c r="F152" s="201" t="s">
        <v>60</v>
      </c>
      <c r="G152" s="202"/>
      <c r="H152" s="203"/>
      <c r="I152" s="204"/>
      <c r="J152" s="187" t="str">
        <f t="shared" si="201"/>
        <v/>
      </c>
      <c r="K152" s="190">
        <f t="shared" si="184"/>
        <v>135</v>
      </c>
      <c r="L152" s="190" t="str">
        <f t="shared" si="185"/>
        <v/>
      </c>
      <c r="M152" s="188" t="str">
        <f t="shared" si="202"/>
        <v/>
      </c>
      <c r="N152" s="87" t="str">
        <f t="shared" si="186"/>
        <v>↓</v>
      </c>
      <c r="O152" s="108"/>
      <c r="P152" s="156" t="str">
        <f>IF(B152&lt;①工事概要!$E$11,"",IF(B152&gt;①工事概要!$E$12,"",IF(LEN(CE152)=0,"○","")))</f>
        <v>○</v>
      </c>
      <c r="Q152" s="162">
        <f t="shared" si="203"/>
        <v>0</v>
      </c>
      <c r="R152" s="93">
        <f t="shared" si="187"/>
        <v>135</v>
      </c>
      <c r="S152" s="156" t="str">
        <f t="shared" si="188"/>
        <v/>
      </c>
      <c r="T152" s="162">
        <f t="shared" si="189"/>
        <v>0</v>
      </c>
      <c r="U152" s="100">
        <f t="shared" si="204"/>
        <v>38</v>
      </c>
      <c r="V152" s="93">
        <f t="shared" si="190"/>
        <v>0</v>
      </c>
      <c r="W152" s="169">
        <f t="shared" si="205"/>
        <v>0</v>
      </c>
      <c r="X152" s="80" t="str">
        <f t="shared" si="206"/>
        <v/>
      </c>
      <c r="Y152" s="80" t="str">
        <f t="shared" si="207"/>
        <v/>
      </c>
      <c r="Z152" s="80">
        <f t="shared" si="191"/>
        <v>43693</v>
      </c>
      <c r="AA152" s="80" t="str">
        <f t="shared" si="192"/>
        <v/>
      </c>
      <c r="AB152" s="80" t="str">
        <f t="shared" si="193"/>
        <v>OK（振替済み）</v>
      </c>
      <c r="AC152" s="154">
        <f t="shared" si="194"/>
        <v>0</v>
      </c>
      <c r="AD152" s="154" t="str">
        <f t="shared" si="208"/>
        <v/>
      </c>
      <c r="AE152" s="106">
        <f t="shared" si="209"/>
        <v>20</v>
      </c>
      <c r="AF152" s="106">
        <f t="shared" si="195"/>
        <v>0</v>
      </c>
      <c r="AG152" s="218">
        <f>IFERROR(IF(AE152=1,①工事概要!$E$11,IF(AE152=2,①工事概要!$E$11,IF(WEEKDAY(Z152)=2,Z145,AG151))),"")</f>
        <v>43682</v>
      </c>
      <c r="AH152" s="222">
        <f t="shared" ref="AH152:BA152" si="219">IFERROR(IF(AG152+1&gt;$BB152,"",AG152+1),"")</f>
        <v>43683</v>
      </c>
      <c r="AI152" s="222">
        <f t="shared" si="219"/>
        <v>43684</v>
      </c>
      <c r="AJ152" s="222">
        <f t="shared" si="219"/>
        <v>43685</v>
      </c>
      <c r="AK152" s="222">
        <f t="shared" si="219"/>
        <v>43686</v>
      </c>
      <c r="AL152" s="222">
        <f t="shared" si="219"/>
        <v>43687</v>
      </c>
      <c r="AM152" s="222">
        <f t="shared" si="219"/>
        <v>43688</v>
      </c>
      <c r="AN152" s="222">
        <f t="shared" si="219"/>
        <v>43689</v>
      </c>
      <c r="AO152" s="222">
        <f t="shared" si="219"/>
        <v>43690</v>
      </c>
      <c r="AP152" s="222">
        <f t="shared" si="219"/>
        <v>43691</v>
      </c>
      <c r="AQ152" s="222">
        <f t="shared" si="219"/>
        <v>43692</v>
      </c>
      <c r="AR152" s="222">
        <f t="shared" si="219"/>
        <v>43693</v>
      </c>
      <c r="AS152" s="222">
        <f t="shared" si="219"/>
        <v>43694</v>
      </c>
      <c r="AT152" s="222">
        <f t="shared" si="219"/>
        <v>43695</v>
      </c>
      <c r="AU152" s="222">
        <f t="shared" si="219"/>
        <v>43696</v>
      </c>
      <c r="AV152" s="222">
        <f t="shared" si="219"/>
        <v>43697</v>
      </c>
      <c r="AW152" s="222">
        <f t="shared" si="219"/>
        <v>43698</v>
      </c>
      <c r="AX152" s="222">
        <f t="shared" si="219"/>
        <v>43699</v>
      </c>
      <c r="AY152" s="222">
        <f t="shared" si="219"/>
        <v>43700</v>
      </c>
      <c r="AZ152" s="222">
        <f t="shared" si="219"/>
        <v>43701</v>
      </c>
      <c r="BA152" s="222">
        <f t="shared" si="219"/>
        <v>43702</v>
      </c>
      <c r="BB152" s="219">
        <f>IFERROR(IF(IF(Z152=①工事概要!$E$12,①工事概要!$E$12,IF(WEEKDAY(Z152)=1,Z159,BB153))&gt;①工事概要!$E$12,①工事概要!$E$12,IF(Z152=①工事概要!$E$12,①工事概要!$E$12,IF(WEEKDAY(Z152)=1,Z159,BB153))),"")</f>
        <v>43702</v>
      </c>
      <c r="BE152" s="53"/>
      <c r="BF152" s="53"/>
      <c r="BG152" s="53" t="str">
        <f>IFERROR(VLOOKUP(B152,①工事概要!$C$11:$D$12,2,FALSE),"")</f>
        <v/>
      </c>
      <c r="BH152" s="53" t="str">
        <f>IFERROR(VLOOKUP(B152,①工事概要!$C$16:$D$21,2,FALSE),"")</f>
        <v/>
      </c>
      <c r="BI152" s="53" t="str">
        <f>IFERROR(VLOOKUP(B152,①工事概要!$C$22:$D$24,2,FALSE),"")</f>
        <v/>
      </c>
      <c r="BJ152" s="53" t="str">
        <f>IF(B152&gt;①工事概要!$C$26,"",IF(B152&gt;=①工事概要!$C$25,$BJ$13,""))</f>
        <v/>
      </c>
      <c r="BK152" s="53" t="str">
        <f>IF(B152&gt;①工事概要!$C$28,"",IF(B152&gt;=①工事概要!$C$27,$BK$13,""))</f>
        <v/>
      </c>
      <c r="BL152" s="53" t="str">
        <f>IF(B152&gt;①工事概要!$C$30,"",IF(B152&gt;=①工事概要!$C$29,$BL$13,""))</f>
        <v/>
      </c>
      <c r="BM152" s="53" t="str">
        <f>IF(B152&gt;①工事概要!$C$32,"",IF(B152&gt;=①工事概要!$C$31,$BM$13,""))</f>
        <v/>
      </c>
      <c r="BN152" s="53" t="str">
        <f>IF(B152&gt;①工事概要!$C$34,"",IF(B152&gt;=①工事概要!$C$33,$BN$13,""))</f>
        <v/>
      </c>
      <c r="BO152" s="53" t="str">
        <f>IF(B152&gt;①工事概要!$C$36,"",IF(B152&gt;=①工事概要!$C$35,$BO$13,""))</f>
        <v/>
      </c>
      <c r="BP152" s="53" t="str">
        <f>IF(B152&gt;①工事概要!$C$38,"",IF(B152&gt;=①工事概要!$C$37,$BP$13,""))</f>
        <v/>
      </c>
      <c r="BQ152" s="53" t="str">
        <f>IF(B152&gt;①工事概要!$C$40,"",IF(B152&gt;=①工事概要!$C$39,$BQ$13,""))</f>
        <v/>
      </c>
      <c r="BR152" s="53" t="str">
        <f>IF(B152&gt;①工事概要!$C$42,"",IF(B152&gt;=①工事概要!$C$41,$BR$13,""))</f>
        <v/>
      </c>
      <c r="BS152" s="53" t="str">
        <f>IF(B152&gt;①工事概要!$C$44,"",IF(B152&gt;=①工事概要!$C$43,$BS$13,""))</f>
        <v/>
      </c>
      <c r="BT152" s="53" t="str">
        <f>IF(B152&gt;①工事概要!$C$46,"",IF(B152&gt;=①工事概要!$C$45,$BT$13,""))</f>
        <v/>
      </c>
      <c r="BU152" s="53" t="str">
        <f>IF(B152&gt;①工事概要!$C$48,"",IF(B152&gt;=①工事概要!$C$47,$BU$13,""))</f>
        <v/>
      </c>
      <c r="BV152" s="53" t="str">
        <f>IF(B152&gt;①工事概要!$C$50,"",IF(B152&gt;=①工事概要!$C$49,$BV$13,""))</f>
        <v/>
      </c>
      <c r="BW152" s="53" t="str">
        <f>IF(B152&gt;①工事概要!$C$52,"",IF(B152&gt;=①工事概要!$C$51,$BW$13,""))</f>
        <v/>
      </c>
      <c r="BX152" s="53" t="str">
        <f>IF(B152&gt;①工事概要!$C$54,"",IF(B152&gt;=①工事概要!$C$53,$BX$13,""))</f>
        <v/>
      </c>
      <c r="BY152" s="53" t="str">
        <f>IF(B152&gt;①工事概要!$C$56,"",IF(B152&gt;=①工事概要!$C$55,$BY$13,""))</f>
        <v/>
      </c>
      <c r="BZ152" s="53" t="str">
        <f>IF(B152&gt;①工事概要!$C$58,"",IF(B152&gt;=①工事概要!$C$57,$BZ$13,""))</f>
        <v/>
      </c>
      <c r="CA152" s="53" t="str">
        <f>IF(B152&gt;①工事概要!$C$60,"",IF(B152&gt;=①工事概要!$C$59,$CA$13,""))</f>
        <v/>
      </c>
      <c r="CB152" s="53" t="str">
        <f>IF(B152&gt;①工事概要!$C$62,"",IF(B152&gt;=①工事概要!$C$61,$CB$13,""))</f>
        <v/>
      </c>
      <c r="CC152" s="53" t="str">
        <f>IF(B152&gt;①工事概要!$C$64,"",IF(B152&gt;=①工事概要!$C$63,$CC$13,""))</f>
        <v/>
      </c>
      <c r="CD152" s="53" t="str">
        <f>IF(B152&gt;①工事概要!$C$66,"",IF(B152&gt;=①工事概要!$C$65,$CD$13,""))</f>
        <v/>
      </c>
      <c r="CE152" s="50" t="str">
        <f t="shared" si="211"/>
        <v/>
      </c>
      <c r="CF152" s="50" t="str">
        <f t="shared" si="197"/>
        <v xml:space="preserve"> </v>
      </c>
    </row>
    <row r="153" spans="1:84" ht="39" customHeight="1" thickTop="1" thickBot="1" x14ac:dyDescent="0.2">
      <c r="A153" s="81" t="str">
        <f t="shared" si="183"/>
        <v>対象期間</v>
      </c>
      <c r="B153" s="180">
        <f>IFERROR(IF(B152=①工事概要!$E$12+IF(WEEKDAY(①工事概要!$E$12)=1,①工事概要!$E$12,(8-WEEKDAY(①工事概要!$E$12))),"-",IF(B152="-","-",B152+1)),"-")</f>
        <v>43694</v>
      </c>
      <c r="C153" s="89">
        <f t="shared" si="198"/>
        <v>7</v>
      </c>
      <c r="D153" s="199" t="str">
        <f t="shared" si="199"/>
        <v>〇</v>
      </c>
      <c r="E153" s="200" t="str">
        <f t="shared" si="200"/>
        <v xml:space="preserve"> </v>
      </c>
      <c r="F153" s="201" t="s">
        <v>61</v>
      </c>
      <c r="G153" s="202"/>
      <c r="H153" s="203"/>
      <c r="I153" s="204"/>
      <c r="J153" s="187" t="str">
        <f t="shared" si="201"/>
        <v/>
      </c>
      <c r="K153" s="190">
        <f t="shared" si="184"/>
        <v>136</v>
      </c>
      <c r="L153" s="190" t="str">
        <f t="shared" si="185"/>
        <v/>
      </c>
      <c r="M153" s="188" t="str">
        <f t="shared" si="202"/>
        <v/>
      </c>
      <c r="N153" s="87" t="str">
        <f t="shared" si="186"/>
        <v>↓</v>
      </c>
      <c r="O153" s="108"/>
      <c r="P153" s="156" t="str">
        <f>IF(B153&lt;①工事概要!$E$11,"",IF(B153&gt;①工事概要!$E$12,"",IF(LEN(CE153)=0,"○","")))</f>
        <v>○</v>
      </c>
      <c r="Q153" s="162">
        <f t="shared" si="203"/>
        <v>0</v>
      </c>
      <c r="R153" s="93">
        <f t="shared" si="187"/>
        <v>136</v>
      </c>
      <c r="S153" s="156" t="str">
        <f t="shared" si="188"/>
        <v>〇</v>
      </c>
      <c r="T153" s="162">
        <f t="shared" si="189"/>
        <v>0</v>
      </c>
      <c r="U153" s="100">
        <f t="shared" si="204"/>
        <v>39</v>
      </c>
      <c r="V153" s="93">
        <f t="shared" si="190"/>
        <v>0</v>
      </c>
      <c r="W153" s="169">
        <f t="shared" si="205"/>
        <v>0</v>
      </c>
      <c r="X153" s="80" t="str">
        <f t="shared" si="206"/>
        <v/>
      </c>
      <c r="Y153" s="80" t="str">
        <f t="shared" si="207"/>
        <v/>
      </c>
      <c r="Z153" s="80">
        <f t="shared" si="191"/>
        <v>43694</v>
      </c>
      <c r="AA153" s="80" t="str">
        <f t="shared" si="192"/>
        <v/>
      </c>
      <c r="AB153" s="80" t="str">
        <f t="shared" si="193"/>
        <v>OK（振替済み）</v>
      </c>
      <c r="AC153" s="154">
        <f t="shared" si="194"/>
        <v>0</v>
      </c>
      <c r="AD153" s="154" t="str">
        <f t="shared" si="208"/>
        <v/>
      </c>
      <c r="AE153" s="106">
        <f t="shared" si="209"/>
        <v>20</v>
      </c>
      <c r="AF153" s="106">
        <f t="shared" si="195"/>
        <v>0</v>
      </c>
      <c r="AG153" s="218">
        <f>IFERROR(IF(AE153=1,①工事概要!$E$11,IF(AE153=2,①工事概要!$E$11,IF(WEEKDAY(Z153)=2,Z146,AG152))),"")</f>
        <v>43682</v>
      </c>
      <c r="AH153" s="222">
        <f t="shared" ref="AH153:BA153" si="220">IFERROR(IF(AG153+1&gt;$BB153,"",AG153+1),"")</f>
        <v>43683</v>
      </c>
      <c r="AI153" s="222">
        <f t="shared" si="220"/>
        <v>43684</v>
      </c>
      <c r="AJ153" s="222">
        <f t="shared" si="220"/>
        <v>43685</v>
      </c>
      <c r="AK153" s="222">
        <f t="shared" si="220"/>
        <v>43686</v>
      </c>
      <c r="AL153" s="222">
        <f t="shared" si="220"/>
        <v>43687</v>
      </c>
      <c r="AM153" s="222">
        <f t="shared" si="220"/>
        <v>43688</v>
      </c>
      <c r="AN153" s="222">
        <f t="shared" si="220"/>
        <v>43689</v>
      </c>
      <c r="AO153" s="222">
        <f t="shared" si="220"/>
        <v>43690</v>
      </c>
      <c r="AP153" s="222">
        <f t="shared" si="220"/>
        <v>43691</v>
      </c>
      <c r="AQ153" s="222">
        <f t="shared" si="220"/>
        <v>43692</v>
      </c>
      <c r="AR153" s="222">
        <f t="shared" si="220"/>
        <v>43693</v>
      </c>
      <c r="AS153" s="222">
        <f t="shared" si="220"/>
        <v>43694</v>
      </c>
      <c r="AT153" s="222">
        <f t="shared" si="220"/>
        <v>43695</v>
      </c>
      <c r="AU153" s="222">
        <f t="shared" si="220"/>
        <v>43696</v>
      </c>
      <c r="AV153" s="222">
        <f t="shared" si="220"/>
        <v>43697</v>
      </c>
      <c r="AW153" s="222">
        <f t="shared" si="220"/>
        <v>43698</v>
      </c>
      <c r="AX153" s="222">
        <f t="shared" si="220"/>
        <v>43699</v>
      </c>
      <c r="AY153" s="222">
        <f t="shared" si="220"/>
        <v>43700</v>
      </c>
      <c r="AZ153" s="222">
        <f t="shared" si="220"/>
        <v>43701</v>
      </c>
      <c r="BA153" s="222">
        <f t="shared" si="220"/>
        <v>43702</v>
      </c>
      <c r="BB153" s="219">
        <f>IFERROR(IF(IF(Z153=①工事概要!$E$12,①工事概要!$E$12,IF(WEEKDAY(Z153)=1,Z160,BB154))&gt;①工事概要!$E$12,①工事概要!$E$12,IF(Z153=①工事概要!$E$12,①工事概要!$E$12,IF(WEEKDAY(Z153)=1,Z160,BB154))),"")</f>
        <v>43702</v>
      </c>
      <c r="BE153" s="53"/>
      <c r="BF153" s="53"/>
      <c r="BG153" s="53" t="str">
        <f>IFERROR(VLOOKUP(B153,①工事概要!$C$11:$D$12,2,FALSE),"")</f>
        <v/>
      </c>
      <c r="BH153" s="53" t="str">
        <f>IFERROR(VLOOKUP(B153,①工事概要!$C$16:$D$21,2,FALSE),"")</f>
        <v/>
      </c>
      <c r="BI153" s="53" t="str">
        <f>IFERROR(VLOOKUP(B153,①工事概要!$C$22:$D$24,2,FALSE),"")</f>
        <v/>
      </c>
      <c r="BJ153" s="53" t="str">
        <f>IF(B153&gt;①工事概要!$C$26,"",IF(B153&gt;=①工事概要!$C$25,$BJ$13,""))</f>
        <v/>
      </c>
      <c r="BK153" s="53" t="str">
        <f>IF(B153&gt;①工事概要!$C$28,"",IF(B153&gt;=①工事概要!$C$27,$BK$13,""))</f>
        <v/>
      </c>
      <c r="BL153" s="53" t="str">
        <f>IF(B153&gt;①工事概要!$C$30,"",IF(B153&gt;=①工事概要!$C$29,$BL$13,""))</f>
        <v/>
      </c>
      <c r="BM153" s="53" t="str">
        <f>IF(B153&gt;①工事概要!$C$32,"",IF(B153&gt;=①工事概要!$C$31,$BM$13,""))</f>
        <v/>
      </c>
      <c r="BN153" s="53" t="str">
        <f>IF(B153&gt;①工事概要!$C$34,"",IF(B153&gt;=①工事概要!$C$33,$BN$13,""))</f>
        <v/>
      </c>
      <c r="BO153" s="53" t="str">
        <f>IF(B153&gt;①工事概要!$C$36,"",IF(B153&gt;=①工事概要!$C$35,$BO$13,""))</f>
        <v/>
      </c>
      <c r="BP153" s="53" t="str">
        <f>IF(B153&gt;①工事概要!$C$38,"",IF(B153&gt;=①工事概要!$C$37,$BP$13,""))</f>
        <v/>
      </c>
      <c r="BQ153" s="53" t="str">
        <f>IF(B153&gt;①工事概要!$C$40,"",IF(B153&gt;=①工事概要!$C$39,$BQ$13,""))</f>
        <v/>
      </c>
      <c r="BR153" s="53" t="str">
        <f>IF(B153&gt;①工事概要!$C$42,"",IF(B153&gt;=①工事概要!$C$41,$BR$13,""))</f>
        <v/>
      </c>
      <c r="BS153" s="53" t="str">
        <f>IF(B153&gt;①工事概要!$C$44,"",IF(B153&gt;=①工事概要!$C$43,$BS$13,""))</f>
        <v/>
      </c>
      <c r="BT153" s="53" t="str">
        <f>IF(B153&gt;①工事概要!$C$46,"",IF(B153&gt;=①工事概要!$C$45,$BT$13,""))</f>
        <v/>
      </c>
      <c r="BU153" s="53" t="str">
        <f>IF(B153&gt;①工事概要!$C$48,"",IF(B153&gt;=①工事概要!$C$47,$BU$13,""))</f>
        <v/>
      </c>
      <c r="BV153" s="53" t="str">
        <f>IF(B153&gt;①工事概要!$C$50,"",IF(B153&gt;=①工事概要!$C$49,$BV$13,""))</f>
        <v/>
      </c>
      <c r="BW153" s="53" t="str">
        <f>IF(B153&gt;①工事概要!$C$52,"",IF(B153&gt;=①工事概要!$C$51,$BW$13,""))</f>
        <v/>
      </c>
      <c r="BX153" s="53" t="str">
        <f>IF(B153&gt;①工事概要!$C$54,"",IF(B153&gt;=①工事概要!$C$53,$BX$13,""))</f>
        <v/>
      </c>
      <c r="BY153" s="53" t="str">
        <f>IF(B153&gt;①工事概要!$C$56,"",IF(B153&gt;=①工事概要!$C$55,$BY$13,""))</f>
        <v/>
      </c>
      <c r="BZ153" s="53" t="str">
        <f>IF(B153&gt;①工事概要!$C$58,"",IF(B153&gt;=①工事概要!$C$57,$BZ$13,""))</f>
        <v/>
      </c>
      <c r="CA153" s="53" t="str">
        <f>IF(B153&gt;①工事概要!$C$60,"",IF(B153&gt;=①工事概要!$C$59,$CA$13,""))</f>
        <v/>
      </c>
      <c r="CB153" s="53" t="str">
        <f>IF(B153&gt;①工事概要!$C$62,"",IF(B153&gt;=①工事概要!$C$61,$CB$13,""))</f>
        <v/>
      </c>
      <c r="CC153" s="53" t="str">
        <f>IF(B153&gt;①工事概要!$C$64,"",IF(B153&gt;=①工事概要!$C$63,$CC$13,""))</f>
        <v/>
      </c>
      <c r="CD153" s="53" t="str">
        <f>IF(B153&gt;①工事概要!$C$66,"",IF(B153&gt;=①工事概要!$C$65,$CD$13,""))</f>
        <v/>
      </c>
      <c r="CE153" s="50" t="str">
        <f t="shared" si="211"/>
        <v/>
      </c>
      <c r="CF153" s="50" t="str">
        <f t="shared" si="197"/>
        <v xml:space="preserve"> </v>
      </c>
    </row>
    <row r="154" spans="1:84" ht="39" customHeight="1" thickTop="1" thickBot="1" x14ac:dyDescent="0.2">
      <c r="A154" s="81" t="str">
        <f t="shared" si="183"/>
        <v>対象期間</v>
      </c>
      <c r="B154" s="180">
        <f>IFERROR(IF(B153=①工事概要!$E$12+IF(WEEKDAY(①工事概要!$E$12)=1,①工事概要!$E$12,(8-WEEKDAY(①工事概要!$E$12))),"-",IF(B153="-","-",B153+1)),"-")</f>
        <v>43695</v>
      </c>
      <c r="C154" s="89">
        <f t="shared" si="198"/>
        <v>1</v>
      </c>
      <c r="D154" s="199" t="str">
        <f t="shared" si="199"/>
        <v>〇</v>
      </c>
      <c r="E154" s="200" t="str">
        <f t="shared" si="200"/>
        <v xml:space="preserve"> </v>
      </c>
      <c r="F154" s="201" t="s">
        <v>61</v>
      </c>
      <c r="G154" s="202"/>
      <c r="H154" s="203"/>
      <c r="I154" s="204"/>
      <c r="J154" s="187" t="str">
        <f t="shared" si="201"/>
        <v/>
      </c>
      <c r="K154" s="190">
        <f t="shared" si="184"/>
        <v>137</v>
      </c>
      <c r="L154" s="190" t="str">
        <f t="shared" si="185"/>
        <v/>
      </c>
      <c r="M154" s="188" t="str">
        <f t="shared" si="202"/>
        <v/>
      </c>
      <c r="N154" s="87" t="str">
        <f t="shared" si="186"/>
        <v>週の終わり</v>
      </c>
      <c r="O154" s="108"/>
      <c r="P154" s="156" t="str">
        <f>IF(B154&lt;①工事概要!$E$11,"",IF(B154&gt;①工事概要!$E$12,"",IF(LEN(CE154)=0,"○","")))</f>
        <v>○</v>
      </c>
      <c r="Q154" s="162">
        <f t="shared" si="203"/>
        <v>0</v>
      </c>
      <c r="R154" s="93">
        <f t="shared" si="187"/>
        <v>137</v>
      </c>
      <c r="S154" s="156" t="str">
        <f t="shared" si="188"/>
        <v>〇</v>
      </c>
      <c r="T154" s="162">
        <f t="shared" si="189"/>
        <v>0</v>
      </c>
      <c r="U154" s="100">
        <f t="shared" si="204"/>
        <v>40</v>
      </c>
      <c r="V154" s="93">
        <f t="shared" si="190"/>
        <v>0</v>
      </c>
      <c r="W154" s="169">
        <f t="shared" si="205"/>
        <v>0</v>
      </c>
      <c r="X154" s="80" t="str">
        <f t="shared" si="206"/>
        <v/>
      </c>
      <c r="Y154" s="80" t="str">
        <f t="shared" si="207"/>
        <v/>
      </c>
      <c r="Z154" s="80">
        <f t="shared" si="191"/>
        <v>43695</v>
      </c>
      <c r="AA154" s="80" t="str">
        <f t="shared" si="192"/>
        <v/>
      </c>
      <c r="AB154" s="80" t="str">
        <f t="shared" si="193"/>
        <v>OK（振替済み）</v>
      </c>
      <c r="AC154" s="154">
        <f t="shared" si="194"/>
        <v>0</v>
      </c>
      <c r="AD154" s="154" t="str">
        <f t="shared" si="208"/>
        <v/>
      </c>
      <c r="AE154" s="106">
        <f t="shared" si="209"/>
        <v>20</v>
      </c>
      <c r="AF154" s="106">
        <f t="shared" si="195"/>
        <v>0</v>
      </c>
      <c r="AG154" s="223">
        <f>IFERROR(IF(AE154=1,①工事概要!$E$11,IF(AE154=2,①工事概要!$E$11,IF(WEEKDAY(Z154)=2,Z147,AG153))),"")</f>
        <v>43682</v>
      </c>
      <c r="AH154" s="224">
        <f t="shared" ref="AH154:BA154" si="221">IFERROR(IF(AG154+1&gt;$BB154,"",AG154+1),"")</f>
        <v>43683</v>
      </c>
      <c r="AI154" s="224">
        <f t="shared" si="221"/>
        <v>43684</v>
      </c>
      <c r="AJ154" s="224">
        <f t="shared" si="221"/>
        <v>43685</v>
      </c>
      <c r="AK154" s="224">
        <f t="shared" si="221"/>
        <v>43686</v>
      </c>
      <c r="AL154" s="224">
        <f t="shared" si="221"/>
        <v>43687</v>
      </c>
      <c r="AM154" s="224">
        <f t="shared" si="221"/>
        <v>43688</v>
      </c>
      <c r="AN154" s="224">
        <f t="shared" si="221"/>
        <v>43689</v>
      </c>
      <c r="AO154" s="224">
        <f t="shared" si="221"/>
        <v>43690</v>
      </c>
      <c r="AP154" s="224">
        <f t="shared" si="221"/>
        <v>43691</v>
      </c>
      <c r="AQ154" s="224">
        <f t="shared" si="221"/>
        <v>43692</v>
      </c>
      <c r="AR154" s="224">
        <f t="shared" si="221"/>
        <v>43693</v>
      </c>
      <c r="AS154" s="224">
        <f t="shared" si="221"/>
        <v>43694</v>
      </c>
      <c r="AT154" s="224">
        <f t="shared" si="221"/>
        <v>43695</v>
      </c>
      <c r="AU154" s="224">
        <f t="shared" si="221"/>
        <v>43696</v>
      </c>
      <c r="AV154" s="224">
        <f t="shared" si="221"/>
        <v>43697</v>
      </c>
      <c r="AW154" s="224">
        <f t="shared" si="221"/>
        <v>43698</v>
      </c>
      <c r="AX154" s="224">
        <f t="shared" si="221"/>
        <v>43699</v>
      </c>
      <c r="AY154" s="224">
        <f t="shared" si="221"/>
        <v>43700</v>
      </c>
      <c r="AZ154" s="224">
        <f t="shared" si="221"/>
        <v>43701</v>
      </c>
      <c r="BA154" s="224">
        <f t="shared" si="221"/>
        <v>43702</v>
      </c>
      <c r="BB154" s="225">
        <f>IFERROR(IF(IF(Z154=①工事概要!$E$12,①工事概要!$E$12,IF(WEEKDAY(Z154)=1,Z161,BB155))&gt;①工事概要!$E$12,①工事概要!$E$12,IF(Z154=①工事概要!$E$12,①工事概要!$E$12,IF(WEEKDAY(Z154)=1,Z161,BB155))),"")</f>
        <v>43702</v>
      </c>
      <c r="BE154" s="53"/>
      <c r="BF154" s="53"/>
      <c r="BG154" s="53" t="str">
        <f>IFERROR(VLOOKUP(B154,①工事概要!$C$11:$D$12,2,FALSE),"")</f>
        <v/>
      </c>
      <c r="BH154" s="53" t="str">
        <f>IFERROR(VLOOKUP(B154,①工事概要!$C$16:$D$21,2,FALSE),"")</f>
        <v/>
      </c>
      <c r="BI154" s="53" t="str">
        <f>IFERROR(VLOOKUP(B154,①工事概要!$C$22:$D$24,2,FALSE),"")</f>
        <v/>
      </c>
      <c r="BJ154" s="53" t="str">
        <f>IF(B154&gt;①工事概要!$C$26,"",IF(B154&gt;=①工事概要!$C$25,$BJ$13,""))</f>
        <v/>
      </c>
      <c r="BK154" s="53" t="str">
        <f>IF(B154&gt;①工事概要!$C$28,"",IF(B154&gt;=①工事概要!$C$27,$BK$13,""))</f>
        <v/>
      </c>
      <c r="BL154" s="53" t="str">
        <f>IF(B154&gt;①工事概要!$C$30,"",IF(B154&gt;=①工事概要!$C$29,$BL$13,""))</f>
        <v/>
      </c>
      <c r="BM154" s="53" t="str">
        <f>IF(B154&gt;①工事概要!$C$32,"",IF(B154&gt;=①工事概要!$C$31,$BM$13,""))</f>
        <v/>
      </c>
      <c r="BN154" s="53" t="str">
        <f>IF(B154&gt;①工事概要!$C$34,"",IF(B154&gt;=①工事概要!$C$33,$BN$13,""))</f>
        <v/>
      </c>
      <c r="BO154" s="53" t="str">
        <f>IF(B154&gt;①工事概要!$C$36,"",IF(B154&gt;=①工事概要!$C$35,$BO$13,""))</f>
        <v/>
      </c>
      <c r="BP154" s="53" t="str">
        <f>IF(B154&gt;①工事概要!$C$38,"",IF(B154&gt;=①工事概要!$C$37,$BP$13,""))</f>
        <v/>
      </c>
      <c r="BQ154" s="53" t="str">
        <f>IF(B154&gt;①工事概要!$C$40,"",IF(B154&gt;=①工事概要!$C$39,$BQ$13,""))</f>
        <v/>
      </c>
      <c r="BR154" s="53" t="str">
        <f>IF(B154&gt;①工事概要!$C$42,"",IF(B154&gt;=①工事概要!$C$41,$BR$13,""))</f>
        <v/>
      </c>
      <c r="BS154" s="53" t="str">
        <f>IF(B154&gt;①工事概要!$C$44,"",IF(B154&gt;=①工事概要!$C$43,$BS$13,""))</f>
        <v/>
      </c>
      <c r="BT154" s="53" t="str">
        <f>IF(B154&gt;①工事概要!$C$46,"",IF(B154&gt;=①工事概要!$C$45,$BT$13,""))</f>
        <v/>
      </c>
      <c r="BU154" s="53" t="str">
        <f>IF(B154&gt;①工事概要!$C$48,"",IF(B154&gt;=①工事概要!$C$47,$BU$13,""))</f>
        <v/>
      </c>
      <c r="BV154" s="53" t="str">
        <f>IF(B154&gt;①工事概要!$C$50,"",IF(B154&gt;=①工事概要!$C$49,$BV$13,""))</f>
        <v/>
      </c>
      <c r="BW154" s="53" t="str">
        <f>IF(B154&gt;①工事概要!$C$52,"",IF(B154&gt;=①工事概要!$C$51,$BW$13,""))</f>
        <v/>
      </c>
      <c r="BX154" s="53" t="str">
        <f>IF(B154&gt;①工事概要!$C$54,"",IF(B154&gt;=①工事概要!$C$53,$BX$13,""))</f>
        <v/>
      </c>
      <c r="BY154" s="53" t="str">
        <f>IF(B154&gt;①工事概要!$C$56,"",IF(B154&gt;=①工事概要!$C$55,$BY$13,""))</f>
        <v/>
      </c>
      <c r="BZ154" s="53" t="str">
        <f>IF(B154&gt;①工事概要!$C$58,"",IF(B154&gt;=①工事概要!$C$57,$BZ$13,""))</f>
        <v/>
      </c>
      <c r="CA154" s="53" t="str">
        <f>IF(B154&gt;①工事概要!$C$60,"",IF(B154&gt;=①工事概要!$C$59,$CA$13,""))</f>
        <v/>
      </c>
      <c r="CB154" s="53" t="str">
        <f>IF(B154&gt;①工事概要!$C$62,"",IF(B154&gt;=①工事概要!$C$61,$CB$13,""))</f>
        <v/>
      </c>
      <c r="CC154" s="53" t="str">
        <f>IF(B154&gt;①工事概要!$C$64,"",IF(B154&gt;=①工事概要!$C$63,$CC$13,""))</f>
        <v/>
      </c>
      <c r="CD154" s="53" t="str">
        <f>IF(B154&gt;①工事概要!$C$66,"",IF(B154&gt;=①工事概要!$C$65,$CD$13,""))</f>
        <v/>
      </c>
      <c r="CE154" s="50" t="str">
        <f t="shared" si="211"/>
        <v/>
      </c>
      <c r="CF154" s="50" t="str">
        <f t="shared" si="197"/>
        <v xml:space="preserve"> </v>
      </c>
    </row>
    <row r="155" spans="1:84" ht="39" customHeight="1" thickTop="1" thickBot="1" x14ac:dyDescent="0.2">
      <c r="A155" s="81" t="str">
        <f t="shared" si="183"/>
        <v>対象期間</v>
      </c>
      <c r="B155" s="180">
        <f>IFERROR(IF(B154=①工事概要!$E$12+IF(WEEKDAY(①工事概要!$E$12)=1,①工事概要!$E$12,(8-WEEKDAY(①工事概要!$E$12))),"-",IF(B154="-","-",B154+1)),"-")</f>
        <v>43696</v>
      </c>
      <c r="C155" s="89">
        <f t="shared" si="198"/>
        <v>2</v>
      </c>
      <c r="D155" s="199" t="str">
        <f t="shared" si="199"/>
        <v>〇</v>
      </c>
      <c r="E155" s="200" t="str">
        <f t="shared" si="200"/>
        <v xml:space="preserve"> </v>
      </c>
      <c r="F155" s="201" t="s">
        <v>60</v>
      </c>
      <c r="G155" s="202"/>
      <c r="H155" s="203"/>
      <c r="I155" s="204"/>
      <c r="J155" s="187" t="str">
        <f t="shared" si="201"/>
        <v/>
      </c>
      <c r="K155" s="190">
        <f t="shared" si="184"/>
        <v>138</v>
      </c>
      <c r="L155" s="190" t="str">
        <f t="shared" si="185"/>
        <v/>
      </c>
      <c r="M155" s="188" t="str">
        <f t="shared" si="202"/>
        <v/>
      </c>
      <c r="N155" s="87" t="str">
        <f t="shared" si="186"/>
        <v>週の始まり</v>
      </c>
      <c r="O155" s="108"/>
      <c r="P155" s="156" t="str">
        <f>IF(B155&lt;①工事概要!$E$11,"",IF(B155&gt;①工事概要!$E$12,"",IF(LEN(CE155)=0,"○","")))</f>
        <v>○</v>
      </c>
      <c r="Q155" s="162">
        <f t="shared" si="203"/>
        <v>0</v>
      </c>
      <c r="R155" s="93">
        <f t="shared" si="187"/>
        <v>138</v>
      </c>
      <c r="S155" s="156" t="str">
        <f t="shared" si="188"/>
        <v/>
      </c>
      <c r="T155" s="162">
        <f t="shared" si="189"/>
        <v>0</v>
      </c>
      <c r="U155" s="100">
        <f t="shared" si="204"/>
        <v>40</v>
      </c>
      <c r="V155" s="93">
        <f t="shared" si="190"/>
        <v>0</v>
      </c>
      <c r="W155" s="169">
        <f t="shared" si="205"/>
        <v>0</v>
      </c>
      <c r="X155" s="80" t="str">
        <f t="shared" si="206"/>
        <v/>
      </c>
      <c r="Y155" s="80" t="str">
        <f t="shared" si="207"/>
        <v/>
      </c>
      <c r="Z155" s="80">
        <f t="shared" si="191"/>
        <v>43696</v>
      </c>
      <c r="AA155" s="80" t="str">
        <f t="shared" si="192"/>
        <v/>
      </c>
      <c r="AB155" s="80" t="str">
        <f t="shared" si="193"/>
        <v>OK（振替済み）</v>
      </c>
      <c r="AC155" s="154">
        <f t="shared" si="194"/>
        <v>0</v>
      </c>
      <c r="AD155" s="154" t="str">
        <f t="shared" si="208"/>
        <v/>
      </c>
      <c r="AE155" s="106">
        <f t="shared" si="209"/>
        <v>21</v>
      </c>
      <c r="AF155" s="106">
        <f t="shared" si="195"/>
        <v>0</v>
      </c>
      <c r="AG155" s="216">
        <f>IFERROR(IF(AE155=1,①工事概要!$E$11,IF(AE155=2,①工事概要!$E$11,IF(WEEKDAY(Z155)=2,Z148,AG154))),"")</f>
        <v>43689</v>
      </c>
      <c r="AH155" s="221">
        <f t="shared" ref="AH155:BA155" si="222">IFERROR(IF(AG155+1&gt;$BB155,"",AG155+1),"")</f>
        <v>43690</v>
      </c>
      <c r="AI155" s="221">
        <f t="shared" si="222"/>
        <v>43691</v>
      </c>
      <c r="AJ155" s="221">
        <f t="shared" si="222"/>
        <v>43692</v>
      </c>
      <c r="AK155" s="221">
        <f t="shared" si="222"/>
        <v>43693</v>
      </c>
      <c r="AL155" s="221">
        <f t="shared" si="222"/>
        <v>43694</v>
      </c>
      <c r="AM155" s="221">
        <f t="shared" si="222"/>
        <v>43695</v>
      </c>
      <c r="AN155" s="221">
        <f t="shared" si="222"/>
        <v>43696</v>
      </c>
      <c r="AO155" s="221">
        <f t="shared" si="222"/>
        <v>43697</v>
      </c>
      <c r="AP155" s="221">
        <f t="shared" si="222"/>
        <v>43698</v>
      </c>
      <c r="AQ155" s="221">
        <f t="shared" si="222"/>
        <v>43699</v>
      </c>
      <c r="AR155" s="221">
        <f t="shared" si="222"/>
        <v>43700</v>
      </c>
      <c r="AS155" s="221">
        <f t="shared" si="222"/>
        <v>43701</v>
      </c>
      <c r="AT155" s="221">
        <f t="shared" si="222"/>
        <v>43702</v>
      </c>
      <c r="AU155" s="221">
        <f t="shared" si="222"/>
        <v>43703</v>
      </c>
      <c r="AV155" s="221">
        <f t="shared" si="222"/>
        <v>43704</v>
      </c>
      <c r="AW155" s="221">
        <f t="shared" si="222"/>
        <v>43705</v>
      </c>
      <c r="AX155" s="221">
        <f t="shared" si="222"/>
        <v>43706</v>
      </c>
      <c r="AY155" s="221">
        <f t="shared" si="222"/>
        <v>43707</v>
      </c>
      <c r="AZ155" s="221">
        <f t="shared" si="222"/>
        <v>43708</v>
      </c>
      <c r="BA155" s="221">
        <f t="shared" si="222"/>
        <v>43709</v>
      </c>
      <c r="BB155" s="217">
        <f>IFERROR(IF(IF(Z155=①工事概要!$E$12,①工事概要!$E$12,IF(WEEKDAY(Z155)=1,Z162,BB156))&gt;①工事概要!$E$12,①工事概要!$E$12,IF(Z155=①工事概要!$E$12,①工事概要!$E$12,IF(WEEKDAY(Z155)=1,Z162,BB156))),"")</f>
        <v>43709</v>
      </c>
      <c r="BE155" s="53"/>
      <c r="BF155" s="53"/>
      <c r="BG155" s="53" t="str">
        <f>IFERROR(VLOOKUP(B155,①工事概要!$C$11:$D$12,2,FALSE),"")</f>
        <v/>
      </c>
      <c r="BH155" s="53" t="str">
        <f>IFERROR(VLOOKUP(B155,①工事概要!$C$16:$D$21,2,FALSE),"")</f>
        <v/>
      </c>
      <c r="BI155" s="53" t="str">
        <f>IFERROR(VLOOKUP(B155,①工事概要!$C$22:$D$24,2,FALSE),"")</f>
        <v/>
      </c>
      <c r="BJ155" s="53" t="str">
        <f>IF(B155&gt;①工事概要!$C$26,"",IF(B155&gt;=①工事概要!$C$25,$BJ$13,""))</f>
        <v/>
      </c>
      <c r="BK155" s="53" t="str">
        <f>IF(B155&gt;①工事概要!$C$28,"",IF(B155&gt;=①工事概要!$C$27,$BK$13,""))</f>
        <v/>
      </c>
      <c r="BL155" s="53" t="str">
        <f>IF(B155&gt;①工事概要!$C$30,"",IF(B155&gt;=①工事概要!$C$29,$BL$13,""))</f>
        <v/>
      </c>
      <c r="BM155" s="53" t="str">
        <f>IF(B155&gt;①工事概要!$C$32,"",IF(B155&gt;=①工事概要!$C$31,$BM$13,""))</f>
        <v/>
      </c>
      <c r="BN155" s="53" t="str">
        <f>IF(B155&gt;①工事概要!$C$34,"",IF(B155&gt;=①工事概要!$C$33,$BN$13,""))</f>
        <v/>
      </c>
      <c r="BO155" s="53" t="str">
        <f>IF(B155&gt;①工事概要!$C$36,"",IF(B155&gt;=①工事概要!$C$35,$BO$13,""))</f>
        <v/>
      </c>
      <c r="BP155" s="53" t="str">
        <f>IF(B155&gt;①工事概要!$C$38,"",IF(B155&gt;=①工事概要!$C$37,$BP$13,""))</f>
        <v/>
      </c>
      <c r="BQ155" s="53" t="str">
        <f>IF(B155&gt;①工事概要!$C$40,"",IF(B155&gt;=①工事概要!$C$39,$BQ$13,""))</f>
        <v/>
      </c>
      <c r="BR155" s="53" t="str">
        <f>IF(B155&gt;①工事概要!$C$42,"",IF(B155&gt;=①工事概要!$C$41,$BR$13,""))</f>
        <v/>
      </c>
      <c r="BS155" s="53" t="str">
        <f>IF(B155&gt;①工事概要!$C$44,"",IF(B155&gt;=①工事概要!$C$43,$BS$13,""))</f>
        <v/>
      </c>
      <c r="BT155" s="53" t="str">
        <f>IF(B155&gt;①工事概要!$C$46,"",IF(B155&gt;=①工事概要!$C$45,$BT$13,""))</f>
        <v/>
      </c>
      <c r="BU155" s="53" t="str">
        <f>IF(B155&gt;①工事概要!$C$48,"",IF(B155&gt;=①工事概要!$C$47,$BU$13,""))</f>
        <v/>
      </c>
      <c r="BV155" s="53" t="str">
        <f>IF(B155&gt;①工事概要!$C$50,"",IF(B155&gt;=①工事概要!$C$49,$BV$13,""))</f>
        <v/>
      </c>
      <c r="BW155" s="53" t="str">
        <f>IF(B155&gt;①工事概要!$C$52,"",IF(B155&gt;=①工事概要!$C$51,$BW$13,""))</f>
        <v/>
      </c>
      <c r="BX155" s="53" t="str">
        <f>IF(B155&gt;①工事概要!$C$54,"",IF(B155&gt;=①工事概要!$C$53,$BX$13,""))</f>
        <v/>
      </c>
      <c r="BY155" s="53" t="str">
        <f>IF(B155&gt;①工事概要!$C$56,"",IF(B155&gt;=①工事概要!$C$55,$BY$13,""))</f>
        <v/>
      </c>
      <c r="BZ155" s="53" t="str">
        <f>IF(B155&gt;①工事概要!$C$58,"",IF(B155&gt;=①工事概要!$C$57,$BZ$13,""))</f>
        <v/>
      </c>
      <c r="CA155" s="53" t="str">
        <f>IF(B155&gt;①工事概要!$C$60,"",IF(B155&gt;=①工事概要!$C$59,$CA$13,""))</f>
        <v/>
      </c>
      <c r="CB155" s="53" t="str">
        <f>IF(B155&gt;①工事概要!$C$62,"",IF(B155&gt;=①工事概要!$C$61,$CB$13,""))</f>
        <v/>
      </c>
      <c r="CC155" s="53" t="str">
        <f>IF(B155&gt;①工事概要!$C$64,"",IF(B155&gt;=①工事概要!$C$63,$CC$13,""))</f>
        <v/>
      </c>
      <c r="CD155" s="53" t="str">
        <f>IF(B155&gt;①工事概要!$C$66,"",IF(B155&gt;=①工事概要!$C$65,$CD$13,""))</f>
        <v/>
      </c>
      <c r="CE155" s="50" t="str">
        <f t="shared" si="211"/>
        <v/>
      </c>
      <c r="CF155" s="50" t="str">
        <f t="shared" si="197"/>
        <v xml:space="preserve"> </v>
      </c>
    </row>
    <row r="156" spans="1:84" ht="39" customHeight="1" thickTop="1" thickBot="1" x14ac:dyDescent="0.2">
      <c r="A156" s="81" t="str">
        <f t="shared" si="183"/>
        <v>対象期間</v>
      </c>
      <c r="B156" s="180">
        <f>IFERROR(IF(B155=①工事概要!$E$12+IF(WEEKDAY(①工事概要!$E$12)=1,①工事概要!$E$12,(8-WEEKDAY(①工事概要!$E$12))),"-",IF(B155="-","-",B155+1)),"-")</f>
        <v>43697</v>
      </c>
      <c r="C156" s="89">
        <f t="shared" si="198"/>
        <v>3</v>
      </c>
      <c r="D156" s="199" t="str">
        <f t="shared" si="199"/>
        <v>〇</v>
      </c>
      <c r="E156" s="200" t="str">
        <f t="shared" si="200"/>
        <v xml:space="preserve"> </v>
      </c>
      <c r="F156" s="201" t="s">
        <v>60</v>
      </c>
      <c r="G156" s="202"/>
      <c r="H156" s="203"/>
      <c r="I156" s="204"/>
      <c r="J156" s="187" t="str">
        <f t="shared" si="201"/>
        <v/>
      </c>
      <c r="K156" s="190">
        <f t="shared" si="184"/>
        <v>139</v>
      </c>
      <c r="L156" s="190" t="str">
        <f t="shared" si="185"/>
        <v/>
      </c>
      <c r="M156" s="188" t="str">
        <f t="shared" si="202"/>
        <v/>
      </c>
      <c r="N156" s="87" t="str">
        <f t="shared" si="186"/>
        <v>↓</v>
      </c>
      <c r="O156" s="108"/>
      <c r="P156" s="156" t="str">
        <f>IF(B156&lt;①工事概要!$E$11,"",IF(B156&gt;①工事概要!$E$12,"",IF(LEN(CE156)=0,"○","")))</f>
        <v>○</v>
      </c>
      <c r="Q156" s="162">
        <f t="shared" si="203"/>
        <v>0</v>
      </c>
      <c r="R156" s="93">
        <f t="shared" si="187"/>
        <v>139</v>
      </c>
      <c r="S156" s="156" t="str">
        <f t="shared" si="188"/>
        <v/>
      </c>
      <c r="T156" s="162">
        <f t="shared" si="189"/>
        <v>0</v>
      </c>
      <c r="U156" s="100">
        <f t="shared" si="204"/>
        <v>40</v>
      </c>
      <c r="V156" s="93">
        <f t="shared" si="190"/>
        <v>0</v>
      </c>
      <c r="W156" s="169">
        <f t="shared" si="205"/>
        <v>0</v>
      </c>
      <c r="X156" s="80" t="str">
        <f t="shared" si="206"/>
        <v/>
      </c>
      <c r="Y156" s="80" t="str">
        <f t="shared" si="207"/>
        <v/>
      </c>
      <c r="Z156" s="80">
        <f t="shared" si="191"/>
        <v>43697</v>
      </c>
      <c r="AA156" s="80" t="str">
        <f t="shared" si="192"/>
        <v/>
      </c>
      <c r="AB156" s="80" t="str">
        <f t="shared" si="193"/>
        <v>OK（振替済み）</v>
      </c>
      <c r="AC156" s="154">
        <f t="shared" si="194"/>
        <v>0</v>
      </c>
      <c r="AD156" s="154" t="str">
        <f t="shared" si="208"/>
        <v/>
      </c>
      <c r="AE156" s="106">
        <f t="shared" si="209"/>
        <v>21</v>
      </c>
      <c r="AF156" s="106">
        <f t="shared" si="195"/>
        <v>0</v>
      </c>
      <c r="AG156" s="218">
        <f>IFERROR(IF(AE156=1,①工事概要!$E$11,IF(AE156=2,①工事概要!$E$11,IF(WEEKDAY(Z156)=2,Z149,AG155))),"")</f>
        <v>43689</v>
      </c>
      <c r="AH156" s="222">
        <f t="shared" ref="AH156:BA156" si="223">IFERROR(IF(AG156+1&gt;$BB156,"",AG156+1),"")</f>
        <v>43690</v>
      </c>
      <c r="AI156" s="222">
        <f t="shared" si="223"/>
        <v>43691</v>
      </c>
      <c r="AJ156" s="222">
        <f t="shared" si="223"/>
        <v>43692</v>
      </c>
      <c r="AK156" s="222">
        <f t="shared" si="223"/>
        <v>43693</v>
      </c>
      <c r="AL156" s="222">
        <f t="shared" si="223"/>
        <v>43694</v>
      </c>
      <c r="AM156" s="222">
        <f t="shared" si="223"/>
        <v>43695</v>
      </c>
      <c r="AN156" s="222">
        <f t="shared" si="223"/>
        <v>43696</v>
      </c>
      <c r="AO156" s="222">
        <f t="shared" si="223"/>
        <v>43697</v>
      </c>
      <c r="AP156" s="222">
        <f t="shared" si="223"/>
        <v>43698</v>
      </c>
      <c r="AQ156" s="222">
        <f t="shared" si="223"/>
        <v>43699</v>
      </c>
      <c r="AR156" s="222">
        <f t="shared" si="223"/>
        <v>43700</v>
      </c>
      <c r="AS156" s="222">
        <f t="shared" si="223"/>
        <v>43701</v>
      </c>
      <c r="AT156" s="222">
        <f t="shared" si="223"/>
        <v>43702</v>
      </c>
      <c r="AU156" s="222">
        <f t="shared" si="223"/>
        <v>43703</v>
      </c>
      <c r="AV156" s="222">
        <f t="shared" si="223"/>
        <v>43704</v>
      </c>
      <c r="AW156" s="222">
        <f t="shared" si="223"/>
        <v>43705</v>
      </c>
      <c r="AX156" s="222">
        <f t="shared" si="223"/>
        <v>43706</v>
      </c>
      <c r="AY156" s="222">
        <f t="shared" si="223"/>
        <v>43707</v>
      </c>
      <c r="AZ156" s="222">
        <f t="shared" si="223"/>
        <v>43708</v>
      </c>
      <c r="BA156" s="222">
        <f t="shared" si="223"/>
        <v>43709</v>
      </c>
      <c r="BB156" s="219">
        <f>IFERROR(IF(IF(Z156=①工事概要!$E$12,①工事概要!$E$12,IF(WEEKDAY(Z156)=1,Z163,BB157))&gt;①工事概要!$E$12,①工事概要!$E$12,IF(Z156=①工事概要!$E$12,①工事概要!$E$12,IF(WEEKDAY(Z156)=1,Z163,BB157))),"")</f>
        <v>43709</v>
      </c>
      <c r="BE156" s="53"/>
      <c r="BF156" s="53"/>
      <c r="BG156" s="53" t="str">
        <f>IFERROR(VLOOKUP(B156,①工事概要!$C$11:$D$12,2,FALSE),"")</f>
        <v/>
      </c>
      <c r="BH156" s="53" t="str">
        <f>IFERROR(VLOOKUP(B156,①工事概要!$C$16:$D$21,2,FALSE),"")</f>
        <v/>
      </c>
      <c r="BI156" s="53" t="str">
        <f>IFERROR(VLOOKUP(B156,①工事概要!$C$22:$D$24,2,FALSE),"")</f>
        <v/>
      </c>
      <c r="BJ156" s="53" t="str">
        <f>IF(B156&gt;①工事概要!$C$26,"",IF(B156&gt;=①工事概要!$C$25,$BJ$13,""))</f>
        <v/>
      </c>
      <c r="BK156" s="53" t="str">
        <f>IF(B156&gt;①工事概要!$C$28,"",IF(B156&gt;=①工事概要!$C$27,$BK$13,""))</f>
        <v/>
      </c>
      <c r="BL156" s="53" t="str">
        <f>IF(B156&gt;①工事概要!$C$30,"",IF(B156&gt;=①工事概要!$C$29,$BL$13,""))</f>
        <v/>
      </c>
      <c r="BM156" s="53" t="str">
        <f>IF(B156&gt;①工事概要!$C$32,"",IF(B156&gt;=①工事概要!$C$31,$BM$13,""))</f>
        <v/>
      </c>
      <c r="BN156" s="53" t="str">
        <f>IF(B156&gt;①工事概要!$C$34,"",IF(B156&gt;=①工事概要!$C$33,$BN$13,""))</f>
        <v/>
      </c>
      <c r="BO156" s="53" t="str">
        <f>IF(B156&gt;①工事概要!$C$36,"",IF(B156&gt;=①工事概要!$C$35,$BO$13,""))</f>
        <v/>
      </c>
      <c r="BP156" s="53" t="str">
        <f>IF(B156&gt;①工事概要!$C$38,"",IF(B156&gt;=①工事概要!$C$37,$BP$13,""))</f>
        <v/>
      </c>
      <c r="BQ156" s="53" t="str">
        <f>IF(B156&gt;①工事概要!$C$40,"",IF(B156&gt;=①工事概要!$C$39,$BQ$13,""))</f>
        <v/>
      </c>
      <c r="BR156" s="53" t="str">
        <f>IF(B156&gt;①工事概要!$C$42,"",IF(B156&gt;=①工事概要!$C$41,$BR$13,""))</f>
        <v/>
      </c>
      <c r="BS156" s="53" t="str">
        <f>IF(B156&gt;①工事概要!$C$44,"",IF(B156&gt;=①工事概要!$C$43,$BS$13,""))</f>
        <v/>
      </c>
      <c r="BT156" s="53" t="str">
        <f>IF(B156&gt;①工事概要!$C$46,"",IF(B156&gt;=①工事概要!$C$45,$BT$13,""))</f>
        <v/>
      </c>
      <c r="BU156" s="53" t="str">
        <f>IF(B156&gt;①工事概要!$C$48,"",IF(B156&gt;=①工事概要!$C$47,$BU$13,""))</f>
        <v/>
      </c>
      <c r="BV156" s="53" t="str">
        <f>IF(B156&gt;①工事概要!$C$50,"",IF(B156&gt;=①工事概要!$C$49,$BV$13,""))</f>
        <v/>
      </c>
      <c r="BW156" s="53" t="str">
        <f>IF(B156&gt;①工事概要!$C$52,"",IF(B156&gt;=①工事概要!$C$51,$BW$13,""))</f>
        <v/>
      </c>
      <c r="BX156" s="53" t="str">
        <f>IF(B156&gt;①工事概要!$C$54,"",IF(B156&gt;=①工事概要!$C$53,$BX$13,""))</f>
        <v/>
      </c>
      <c r="BY156" s="53" t="str">
        <f>IF(B156&gt;①工事概要!$C$56,"",IF(B156&gt;=①工事概要!$C$55,$BY$13,""))</f>
        <v/>
      </c>
      <c r="BZ156" s="53" t="str">
        <f>IF(B156&gt;①工事概要!$C$58,"",IF(B156&gt;=①工事概要!$C$57,$BZ$13,""))</f>
        <v/>
      </c>
      <c r="CA156" s="53" t="str">
        <f>IF(B156&gt;①工事概要!$C$60,"",IF(B156&gt;=①工事概要!$C$59,$CA$13,""))</f>
        <v/>
      </c>
      <c r="CB156" s="53" t="str">
        <f>IF(B156&gt;①工事概要!$C$62,"",IF(B156&gt;=①工事概要!$C$61,$CB$13,""))</f>
        <v/>
      </c>
      <c r="CC156" s="53" t="str">
        <f>IF(B156&gt;①工事概要!$C$64,"",IF(B156&gt;=①工事概要!$C$63,$CC$13,""))</f>
        <v/>
      </c>
      <c r="CD156" s="53" t="str">
        <f>IF(B156&gt;①工事概要!$C$66,"",IF(B156&gt;=①工事概要!$C$65,$CD$13,""))</f>
        <v/>
      </c>
      <c r="CE156" s="50" t="str">
        <f t="shared" si="211"/>
        <v/>
      </c>
      <c r="CF156" s="50" t="str">
        <f t="shared" si="197"/>
        <v xml:space="preserve"> </v>
      </c>
    </row>
    <row r="157" spans="1:84" ht="39" customHeight="1" thickTop="1" thickBot="1" x14ac:dyDescent="0.2">
      <c r="A157" s="81" t="str">
        <f t="shared" si="183"/>
        <v>対象期間</v>
      </c>
      <c r="B157" s="180">
        <f>IFERROR(IF(B156=①工事概要!$E$12+IF(WEEKDAY(①工事概要!$E$12)=1,①工事概要!$E$12,(8-WEEKDAY(①工事概要!$E$12))),"-",IF(B156="-","-",B156+1)),"-")</f>
        <v>43698</v>
      </c>
      <c r="C157" s="89">
        <f t="shared" si="198"/>
        <v>4</v>
      </c>
      <c r="D157" s="199" t="str">
        <f t="shared" si="199"/>
        <v>〇</v>
      </c>
      <c r="E157" s="200" t="str">
        <f t="shared" si="200"/>
        <v xml:space="preserve"> </v>
      </c>
      <c r="F157" s="201" t="s">
        <v>60</v>
      </c>
      <c r="G157" s="202"/>
      <c r="H157" s="203"/>
      <c r="I157" s="204"/>
      <c r="J157" s="187" t="str">
        <f t="shared" si="201"/>
        <v/>
      </c>
      <c r="K157" s="190">
        <f t="shared" si="184"/>
        <v>140</v>
      </c>
      <c r="L157" s="190" t="str">
        <f t="shared" si="185"/>
        <v/>
      </c>
      <c r="M157" s="188" t="str">
        <f t="shared" si="202"/>
        <v/>
      </c>
      <c r="N157" s="87" t="str">
        <f t="shared" si="186"/>
        <v>↓</v>
      </c>
      <c r="O157" s="108"/>
      <c r="P157" s="156" t="str">
        <f>IF(B157&lt;①工事概要!$E$11,"",IF(B157&gt;①工事概要!$E$12,"",IF(LEN(CE157)=0,"○","")))</f>
        <v>○</v>
      </c>
      <c r="Q157" s="162">
        <f t="shared" si="203"/>
        <v>0</v>
      </c>
      <c r="R157" s="93">
        <f t="shared" si="187"/>
        <v>140</v>
      </c>
      <c r="S157" s="156" t="str">
        <f t="shared" si="188"/>
        <v/>
      </c>
      <c r="T157" s="162">
        <f t="shared" si="189"/>
        <v>0</v>
      </c>
      <c r="U157" s="100">
        <f t="shared" si="204"/>
        <v>40</v>
      </c>
      <c r="V157" s="93">
        <f t="shared" si="190"/>
        <v>0</v>
      </c>
      <c r="W157" s="169">
        <f t="shared" si="205"/>
        <v>0</v>
      </c>
      <c r="X157" s="80" t="str">
        <f t="shared" si="206"/>
        <v/>
      </c>
      <c r="Y157" s="80" t="str">
        <f t="shared" si="207"/>
        <v/>
      </c>
      <c r="Z157" s="80">
        <f t="shared" si="191"/>
        <v>43698</v>
      </c>
      <c r="AA157" s="80" t="str">
        <f t="shared" si="192"/>
        <v/>
      </c>
      <c r="AB157" s="80" t="str">
        <f t="shared" si="193"/>
        <v>OK（振替済み）</v>
      </c>
      <c r="AC157" s="154">
        <f t="shared" si="194"/>
        <v>0</v>
      </c>
      <c r="AD157" s="154" t="str">
        <f t="shared" si="208"/>
        <v/>
      </c>
      <c r="AE157" s="106">
        <f t="shared" si="209"/>
        <v>21</v>
      </c>
      <c r="AF157" s="106">
        <f t="shared" si="195"/>
        <v>0</v>
      </c>
      <c r="AG157" s="218">
        <f>IFERROR(IF(AE157=1,①工事概要!$E$11,IF(AE157=2,①工事概要!$E$11,IF(WEEKDAY(Z157)=2,Z150,AG156))),"")</f>
        <v>43689</v>
      </c>
      <c r="AH157" s="222">
        <f t="shared" ref="AH157:BA157" si="224">IFERROR(IF(AG157+1&gt;$BB157,"",AG157+1),"")</f>
        <v>43690</v>
      </c>
      <c r="AI157" s="222">
        <f t="shared" si="224"/>
        <v>43691</v>
      </c>
      <c r="AJ157" s="222">
        <f t="shared" si="224"/>
        <v>43692</v>
      </c>
      <c r="AK157" s="222">
        <f t="shared" si="224"/>
        <v>43693</v>
      </c>
      <c r="AL157" s="222">
        <f t="shared" si="224"/>
        <v>43694</v>
      </c>
      <c r="AM157" s="222">
        <f t="shared" si="224"/>
        <v>43695</v>
      </c>
      <c r="AN157" s="222">
        <f t="shared" si="224"/>
        <v>43696</v>
      </c>
      <c r="AO157" s="222">
        <f t="shared" si="224"/>
        <v>43697</v>
      </c>
      <c r="AP157" s="222">
        <f t="shared" si="224"/>
        <v>43698</v>
      </c>
      <c r="AQ157" s="222">
        <f t="shared" si="224"/>
        <v>43699</v>
      </c>
      <c r="AR157" s="222">
        <f t="shared" si="224"/>
        <v>43700</v>
      </c>
      <c r="AS157" s="222">
        <f t="shared" si="224"/>
        <v>43701</v>
      </c>
      <c r="AT157" s="222">
        <f t="shared" si="224"/>
        <v>43702</v>
      </c>
      <c r="AU157" s="222">
        <f t="shared" si="224"/>
        <v>43703</v>
      </c>
      <c r="AV157" s="222">
        <f t="shared" si="224"/>
        <v>43704</v>
      </c>
      <c r="AW157" s="222">
        <f t="shared" si="224"/>
        <v>43705</v>
      </c>
      <c r="AX157" s="222">
        <f t="shared" si="224"/>
        <v>43706</v>
      </c>
      <c r="AY157" s="222">
        <f t="shared" si="224"/>
        <v>43707</v>
      </c>
      <c r="AZ157" s="222">
        <f t="shared" si="224"/>
        <v>43708</v>
      </c>
      <c r="BA157" s="222">
        <f t="shared" si="224"/>
        <v>43709</v>
      </c>
      <c r="BB157" s="219">
        <f>IFERROR(IF(IF(Z157=①工事概要!$E$12,①工事概要!$E$12,IF(WEEKDAY(Z157)=1,Z164,BB158))&gt;①工事概要!$E$12,①工事概要!$E$12,IF(Z157=①工事概要!$E$12,①工事概要!$E$12,IF(WEEKDAY(Z157)=1,Z164,BB158))),"")</f>
        <v>43709</v>
      </c>
      <c r="BE157" s="53"/>
      <c r="BF157" s="53"/>
      <c r="BG157" s="53" t="str">
        <f>IFERROR(VLOOKUP(B157,①工事概要!$C$11:$D$12,2,FALSE),"")</f>
        <v/>
      </c>
      <c r="BH157" s="53" t="str">
        <f>IFERROR(VLOOKUP(B157,①工事概要!$C$16:$D$21,2,FALSE),"")</f>
        <v/>
      </c>
      <c r="BI157" s="53" t="str">
        <f>IFERROR(VLOOKUP(B157,①工事概要!$C$22:$D$24,2,FALSE),"")</f>
        <v/>
      </c>
      <c r="BJ157" s="53" t="str">
        <f>IF(B157&gt;①工事概要!$C$26,"",IF(B157&gt;=①工事概要!$C$25,$BJ$13,""))</f>
        <v/>
      </c>
      <c r="BK157" s="53" t="str">
        <f>IF(B157&gt;①工事概要!$C$28,"",IF(B157&gt;=①工事概要!$C$27,$BK$13,""))</f>
        <v/>
      </c>
      <c r="BL157" s="53" t="str">
        <f>IF(B157&gt;①工事概要!$C$30,"",IF(B157&gt;=①工事概要!$C$29,$BL$13,""))</f>
        <v/>
      </c>
      <c r="BM157" s="53" t="str">
        <f>IF(B157&gt;①工事概要!$C$32,"",IF(B157&gt;=①工事概要!$C$31,$BM$13,""))</f>
        <v/>
      </c>
      <c r="BN157" s="53" t="str">
        <f>IF(B157&gt;①工事概要!$C$34,"",IF(B157&gt;=①工事概要!$C$33,$BN$13,""))</f>
        <v/>
      </c>
      <c r="BO157" s="53" t="str">
        <f>IF(B157&gt;①工事概要!$C$36,"",IF(B157&gt;=①工事概要!$C$35,$BO$13,""))</f>
        <v/>
      </c>
      <c r="BP157" s="53" t="str">
        <f>IF(B157&gt;①工事概要!$C$38,"",IF(B157&gt;=①工事概要!$C$37,$BP$13,""))</f>
        <v/>
      </c>
      <c r="BQ157" s="53" t="str">
        <f>IF(B157&gt;①工事概要!$C$40,"",IF(B157&gt;=①工事概要!$C$39,$BQ$13,""))</f>
        <v/>
      </c>
      <c r="BR157" s="53" t="str">
        <f>IF(B157&gt;①工事概要!$C$42,"",IF(B157&gt;=①工事概要!$C$41,$BR$13,""))</f>
        <v/>
      </c>
      <c r="BS157" s="53" t="str">
        <f>IF(B157&gt;①工事概要!$C$44,"",IF(B157&gt;=①工事概要!$C$43,$BS$13,""))</f>
        <v/>
      </c>
      <c r="BT157" s="53" t="str">
        <f>IF(B157&gt;①工事概要!$C$46,"",IF(B157&gt;=①工事概要!$C$45,$BT$13,""))</f>
        <v/>
      </c>
      <c r="BU157" s="53" t="str">
        <f>IF(B157&gt;①工事概要!$C$48,"",IF(B157&gt;=①工事概要!$C$47,$BU$13,""))</f>
        <v/>
      </c>
      <c r="BV157" s="53" t="str">
        <f>IF(B157&gt;①工事概要!$C$50,"",IF(B157&gt;=①工事概要!$C$49,$BV$13,""))</f>
        <v/>
      </c>
      <c r="BW157" s="53" t="str">
        <f>IF(B157&gt;①工事概要!$C$52,"",IF(B157&gt;=①工事概要!$C$51,$BW$13,""))</f>
        <v/>
      </c>
      <c r="BX157" s="53" t="str">
        <f>IF(B157&gt;①工事概要!$C$54,"",IF(B157&gt;=①工事概要!$C$53,$BX$13,""))</f>
        <v/>
      </c>
      <c r="BY157" s="53" t="str">
        <f>IF(B157&gt;①工事概要!$C$56,"",IF(B157&gt;=①工事概要!$C$55,$BY$13,""))</f>
        <v/>
      </c>
      <c r="BZ157" s="53" t="str">
        <f>IF(B157&gt;①工事概要!$C$58,"",IF(B157&gt;=①工事概要!$C$57,$BZ$13,""))</f>
        <v/>
      </c>
      <c r="CA157" s="53" t="str">
        <f>IF(B157&gt;①工事概要!$C$60,"",IF(B157&gt;=①工事概要!$C$59,$CA$13,""))</f>
        <v/>
      </c>
      <c r="CB157" s="53" t="str">
        <f>IF(B157&gt;①工事概要!$C$62,"",IF(B157&gt;=①工事概要!$C$61,$CB$13,""))</f>
        <v/>
      </c>
      <c r="CC157" s="53" t="str">
        <f>IF(B157&gt;①工事概要!$C$64,"",IF(B157&gt;=①工事概要!$C$63,$CC$13,""))</f>
        <v/>
      </c>
      <c r="CD157" s="53" t="str">
        <f>IF(B157&gt;①工事概要!$C$66,"",IF(B157&gt;=①工事概要!$C$65,$CD$13,""))</f>
        <v/>
      </c>
      <c r="CE157" s="50" t="str">
        <f t="shared" si="211"/>
        <v/>
      </c>
      <c r="CF157" s="50" t="str">
        <f t="shared" si="197"/>
        <v xml:space="preserve"> </v>
      </c>
    </row>
    <row r="158" spans="1:84" ht="39" customHeight="1" thickTop="1" thickBot="1" x14ac:dyDescent="0.2">
      <c r="A158" s="81" t="str">
        <f t="shared" si="183"/>
        <v>対象期間</v>
      </c>
      <c r="B158" s="180">
        <f>IFERROR(IF(B157=①工事概要!$E$12+IF(WEEKDAY(①工事概要!$E$12)=1,①工事概要!$E$12,(8-WEEKDAY(①工事概要!$E$12))),"-",IF(B157="-","-",B157+1)),"-")</f>
        <v>43699</v>
      </c>
      <c r="C158" s="89">
        <f t="shared" si="198"/>
        <v>5</v>
      </c>
      <c r="D158" s="199" t="str">
        <f t="shared" si="199"/>
        <v>〇</v>
      </c>
      <c r="E158" s="200" t="str">
        <f t="shared" si="200"/>
        <v xml:space="preserve"> </v>
      </c>
      <c r="F158" s="201" t="s">
        <v>60</v>
      </c>
      <c r="G158" s="202"/>
      <c r="H158" s="203"/>
      <c r="I158" s="204"/>
      <c r="J158" s="187" t="str">
        <f t="shared" si="201"/>
        <v/>
      </c>
      <c r="K158" s="190">
        <f t="shared" si="184"/>
        <v>141</v>
      </c>
      <c r="L158" s="190" t="str">
        <f t="shared" si="185"/>
        <v/>
      </c>
      <c r="M158" s="188" t="str">
        <f t="shared" si="202"/>
        <v/>
      </c>
      <c r="N158" s="87" t="str">
        <f t="shared" si="186"/>
        <v>↓</v>
      </c>
      <c r="O158" s="108"/>
      <c r="P158" s="156" t="str">
        <f>IF(B158&lt;①工事概要!$E$11,"",IF(B158&gt;①工事概要!$E$12,"",IF(LEN(CE158)=0,"○","")))</f>
        <v>○</v>
      </c>
      <c r="Q158" s="162">
        <f t="shared" si="203"/>
        <v>0</v>
      </c>
      <c r="R158" s="93">
        <f t="shared" si="187"/>
        <v>141</v>
      </c>
      <c r="S158" s="156" t="str">
        <f t="shared" si="188"/>
        <v/>
      </c>
      <c r="T158" s="162">
        <f t="shared" si="189"/>
        <v>0</v>
      </c>
      <c r="U158" s="100">
        <f t="shared" si="204"/>
        <v>40</v>
      </c>
      <c r="V158" s="93">
        <f t="shared" si="190"/>
        <v>0</v>
      </c>
      <c r="W158" s="169">
        <f t="shared" si="205"/>
        <v>0</v>
      </c>
      <c r="X158" s="80" t="str">
        <f t="shared" si="206"/>
        <v/>
      </c>
      <c r="Y158" s="80" t="str">
        <f t="shared" si="207"/>
        <v/>
      </c>
      <c r="Z158" s="80">
        <f t="shared" si="191"/>
        <v>43699</v>
      </c>
      <c r="AA158" s="80" t="str">
        <f t="shared" si="192"/>
        <v/>
      </c>
      <c r="AB158" s="80" t="str">
        <f t="shared" si="193"/>
        <v>OK（振替済み）</v>
      </c>
      <c r="AC158" s="154">
        <f t="shared" si="194"/>
        <v>0</v>
      </c>
      <c r="AD158" s="154" t="str">
        <f t="shared" si="208"/>
        <v/>
      </c>
      <c r="AE158" s="106">
        <f t="shared" si="209"/>
        <v>21</v>
      </c>
      <c r="AF158" s="106">
        <f t="shared" si="195"/>
        <v>0</v>
      </c>
      <c r="AG158" s="218">
        <f>IFERROR(IF(AE158=1,①工事概要!$E$11,IF(AE158=2,①工事概要!$E$11,IF(WEEKDAY(Z158)=2,Z151,AG157))),"")</f>
        <v>43689</v>
      </c>
      <c r="AH158" s="222">
        <f t="shared" ref="AH158:BA158" si="225">IFERROR(IF(AG158+1&gt;$BB158,"",AG158+1),"")</f>
        <v>43690</v>
      </c>
      <c r="AI158" s="222">
        <f t="shared" si="225"/>
        <v>43691</v>
      </c>
      <c r="AJ158" s="222">
        <f t="shared" si="225"/>
        <v>43692</v>
      </c>
      <c r="AK158" s="222">
        <f t="shared" si="225"/>
        <v>43693</v>
      </c>
      <c r="AL158" s="222">
        <f t="shared" si="225"/>
        <v>43694</v>
      </c>
      <c r="AM158" s="222">
        <f t="shared" si="225"/>
        <v>43695</v>
      </c>
      <c r="AN158" s="222">
        <f t="shared" si="225"/>
        <v>43696</v>
      </c>
      <c r="AO158" s="222">
        <f t="shared" si="225"/>
        <v>43697</v>
      </c>
      <c r="AP158" s="222">
        <f t="shared" si="225"/>
        <v>43698</v>
      </c>
      <c r="AQ158" s="222">
        <f t="shared" si="225"/>
        <v>43699</v>
      </c>
      <c r="AR158" s="222">
        <f t="shared" si="225"/>
        <v>43700</v>
      </c>
      <c r="AS158" s="222">
        <f t="shared" si="225"/>
        <v>43701</v>
      </c>
      <c r="AT158" s="222">
        <f t="shared" si="225"/>
        <v>43702</v>
      </c>
      <c r="AU158" s="222">
        <f t="shared" si="225"/>
        <v>43703</v>
      </c>
      <c r="AV158" s="222">
        <f t="shared" si="225"/>
        <v>43704</v>
      </c>
      <c r="AW158" s="222">
        <f t="shared" si="225"/>
        <v>43705</v>
      </c>
      <c r="AX158" s="222">
        <f t="shared" si="225"/>
        <v>43706</v>
      </c>
      <c r="AY158" s="222">
        <f t="shared" si="225"/>
        <v>43707</v>
      </c>
      <c r="AZ158" s="222">
        <f t="shared" si="225"/>
        <v>43708</v>
      </c>
      <c r="BA158" s="222">
        <f t="shared" si="225"/>
        <v>43709</v>
      </c>
      <c r="BB158" s="219">
        <f>IFERROR(IF(IF(Z158=①工事概要!$E$12,①工事概要!$E$12,IF(WEEKDAY(Z158)=1,Z165,BB159))&gt;①工事概要!$E$12,①工事概要!$E$12,IF(Z158=①工事概要!$E$12,①工事概要!$E$12,IF(WEEKDAY(Z158)=1,Z165,BB159))),"")</f>
        <v>43709</v>
      </c>
      <c r="BE158" s="53"/>
      <c r="BF158" s="53"/>
      <c r="BG158" s="53" t="str">
        <f>IFERROR(VLOOKUP(B158,①工事概要!$C$11:$D$12,2,FALSE),"")</f>
        <v/>
      </c>
      <c r="BH158" s="53" t="str">
        <f>IFERROR(VLOOKUP(B158,①工事概要!$C$16:$D$21,2,FALSE),"")</f>
        <v/>
      </c>
      <c r="BI158" s="53" t="str">
        <f>IFERROR(VLOOKUP(B158,①工事概要!$C$22:$D$24,2,FALSE),"")</f>
        <v/>
      </c>
      <c r="BJ158" s="53" t="str">
        <f>IF(B158&gt;①工事概要!$C$26,"",IF(B158&gt;=①工事概要!$C$25,$BJ$13,""))</f>
        <v/>
      </c>
      <c r="BK158" s="53" t="str">
        <f>IF(B158&gt;①工事概要!$C$28,"",IF(B158&gt;=①工事概要!$C$27,$BK$13,""))</f>
        <v/>
      </c>
      <c r="BL158" s="53" t="str">
        <f>IF(B158&gt;①工事概要!$C$30,"",IF(B158&gt;=①工事概要!$C$29,$BL$13,""))</f>
        <v/>
      </c>
      <c r="BM158" s="53" t="str">
        <f>IF(B158&gt;①工事概要!$C$32,"",IF(B158&gt;=①工事概要!$C$31,$BM$13,""))</f>
        <v/>
      </c>
      <c r="BN158" s="53" t="str">
        <f>IF(B158&gt;①工事概要!$C$34,"",IF(B158&gt;=①工事概要!$C$33,$BN$13,""))</f>
        <v/>
      </c>
      <c r="BO158" s="53" t="str">
        <f>IF(B158&gt;①工事概要!$C$36,"",IF(B158&gt;=①工事概要!$C$35,$BO$13,""))</f>
        <v/>
      </c>
      <c r="BP158" s="53" t="str">
        <f>IF(B158&gt;①工事概要!$C$38,"",IF(B158&gt;=①工事概要!$C$37,$BP$13,""))</f>
        <v/>
      </c>
      <c r="BQ158" s="53" t="str">
        <f>IF(B158&gt;①工事概要!$C$40,"",IF(B158&gt;=①工事概要!$C$39,$BQ$13,""))</f>
        <v/>
      </c>
      <c r="BR158" s="53" t="str">
        <f>IF(B158&gt;①工事概要!$C$42,"",IF(B158&gt;=①工事概要!$C$41,$BR$13,""))</f>
        <v/>
      </c>
      <c r="BS158" s="53" t="str">
        <f>IF(B158&gt;①工事概要!$C$44,"",IF(B158&gt;=①工事概要!$C$43,$BS$13,""))</f>
        <v/>
      </c>
      <c r="BT158" s="53" t="str">
        <f>IF(B158&gt;①工事概要!$C$46,"",IF(B158&gt;=①工事概要!$C$45,$BT$13,""))</f>
        <v/>
      </c>
      <c r="BU158" s="53" t="str">
        <f>IF(B158&gt;①工事概要!$C$48,"",IF(B158&gt;=①工事概要!$C$47,$BU$13,""))</f>
        <v/>
      </c>
      <c r="BV158" s="53" t="str">
        <f>IF(B158&gt;①工事概要!$C$50,"",IF(B158&gt;=①工事概要!$C$49,$BV$13,""))</f>
        <v/>
      </c>
      <c r="BW158" s="53" t="str">
        <f>IF(B158&gt;①工事概要!$C$52,"",IF(B158&gt;=①工事概要!$C$51,$BW$13,""))</f>
        <v/>
      </c>
      <c r="BX158" s="53" t="str">
        <f>IF(B158&gt;①工事概要!$C$54,"",IF(B158&gt;=①工事概要!$C$53,$BX$13,""))</f>
        <v/>
      </c>
      <c r="BY158" s="53" t="str">
        <f>IF(B158&gt;①工事概要!$C$56,"",IF(B158&gt;=①工事概要!$C$55,$BY$13,""))</f>
        <v/>
      </c>
      <c r="BZ158" s="53" t="str">
        <f>IF(B158&gt;①工事概要!$C$58,"",IF(B158&gt;=①工事概要!$C$57,$BZ$13,""))</f>
        <v/>
      </c>
      <c r="CA158" s="53" t="str">
        <f>IF(B158&gt;①工事概要!$C$60,"",IF(B158&gt;=①工事概要!$C$59,$CA$13,""))</f>
        <v/>
      </c>
      <c r="CB158" s="53" t="str">
        <f>IF(B158&gt;①工事概要!$C$62,"",IF(B158&gt;=①工事概要!$C$61,$CB$13,""))</f>
        <v/>
      </c>
      <c r="CC158" s="53" t="str">
        <f>IF(B158&gt;①工事概要!$C$64,"",IF(B158&gt;=①工事概要!$C$63,$CC$13,""))</f>
        <v/>
      </c>
      <c r="CD158" s="53" t="str">
        <f>IF(B158&gt;①工事概要!$C$66,"",IF(B158&gt;=①工事概要!$C$65,$CD$13,""))</f>
        <v/>
      </c>
      <c r="CE158" s="50" t="str">
        <f t="shared" si="211"/>
        <v/>
      </c>
      <c r="CF158" s="50" t="str">
        <f t="shared" si="197"/>
        <v xml:space="preserve"> </v>
      </c>
    </row>
    <row r="159" spans="1:84" ht="39" customHeight="1" thickTop="1" thickBot="1" x14ac:dyDescent="0.2">
      <c r="A159" s="81" t="str">
        <f t="shared" si="183"/>
        <v>対象期間</v>
      </c>
      <c r="B159" s="180">
        <f>IFERROR(IF(B158=①工事概要!$E$12+IF(WEEKDAY(①工事概要!$E$12)=1,①工事概要!$E$12,(8-WEEKDAY(①工事概要!$E$12))),"-",IF(B158="-","-",B158+1)),"-")</f>
        <v>43700</v>
      </c>
      <c r="C159" s="89">
        <f t="shared" si="198"/>
        <v>6</v>
      </c>
      <c r="D159" s="199" t="str">
        <f t="shared" si="199"/>
        <v>〇</v>
      </c>
      <c r="E159" s="200" t="str">
        <f t="shared" si="200"/>
        <v xml:space="preserve"> </v>
      </c>
      <c r="F159" s="201" t="s">
        <v>60</v>
      </c>
      <c r="G159" s="202"/>
      <c r="H159" s="203"/>
      <c r="I159" s="204"/>
      <c r="J159" s="187" t="str">
        <f t="shared" si="201"/>
        <v/>
      </c>
      <c r="K159" s="190">
        <f t="shared" si="184"/>
        <v>142</v>
      </c>
      <c r="L159" s="190" t="str">
        <f t="shared" si="185"/>
        <v/>
      </c>
      <c r="M159" s="188" t="str">
        <f t="shared" si="202"/>
        <v/>
      </c>
      <c r="N159" s="87" t="str">
        <f t="shared" si="186"/>
        <v>↓</v>
      </c>
      <c r="O159" s="108"/>
      <c r="P159" s="156" t="str">
        <f>IF(B159&lt;①工事概要!$E$11,"",IF(B159&gt;①工事概要!$E$12,"",IF(LEN(CE159)=0,"○","")))</f>
        <v>○</v>
      </c>
      <c r="Q159" s="162">
        <f t="shared" si="203"/>
        <v>0</v>
      </c>
      <c r="R159" s="93">
        <f t="shared" si="187"/>
        <v>142</v>
      </c>
      <c r="S159" s="156" t="str">
        <f t="shared" si="188"/>
        <v/>
      </c>
      <c r="T159" s="162">
        <f t="shared" si="189"/>
        <v>0</v>
      </c>
      <c r="U159" s="100">
        <f t="shared" si="204"/>
        <v>40</v>
      </c>
      <c r="V159" s="93">
        <f t="shared" si="190"/>
        <v>0</v>
      </c>
      <c r="W159" s="169">
        <f t="shared" si="205"/>
        <v>0</v>
      </c>
      <c r="X159" s="80" t="str">
        <f t="shared" si="206"/>
        <v/>
      </c>
      <c r="Y159" s="80" t="str">
        <f t="shared" si="207"/>
        <v/>
      </c>
      <c r="Z159" s="80">
        <f t="shared" si="191"/>
        <v>43700</v>
      </c>
      <c r="AA159" s="80" t="str">
        <f t="shared" si="192"/>
        <v/>
      </c>
      <c r="AB159" s="80" t="str">
        <f t="shared" si="193"/>
        <v>OK（振替済み）</v>
      </c>
      <c r="AC159" s="154">
        <f t="shared" si="194"/>
        <v>0</v>
      </c>
      <c r="AD159" s="154" t="str">
        <f t="shared" si="208"/>
        <v/>
      </c>
      <c r="AE159" s="106">
        <f t="shared" si="209"/>
        <v>21</v>
      </c>
      <c r="AF159" s="106">
        <f t="shared" si="195"/>
        <v>0</v>
      </c>
      <c r="AG159" s="218">
        <f>IFERROR(IF(AE159=1,①工事概要!$E$11,IF(AE159=2,①工事概要!$E$11,IF(WEEKDAY(Z159)=2,Z152,AG158))),"")</f>
        <v>43689</v>
      </c>
      <c r="AH159" s="222">
        <f t="shared" ref="AH159:BA159" si="226">IFERROR(IF(AG159+1&gt;$BB159,"",AG159+1),"")</f>
        <v>43690</v>
      </c>
      <c r="AI159" s="222">
        <f t="shared" si="226"/>
        <v>43691</v>
      </c>
      <c r="AJ159" s="222">
        <f t="shared" si="226"/>
        <v>43692</v>
      </c>
      <c r="AK159" s="222">
        <f t="shared" si="226"/>
        <v>43693</v>
      </c>
      <c r="AL159" s="222">
        <f t="shared" si="226"/>
        <v>43694</v>
      </c>
      <c r="AM159" s="222">
        <f t="shared" si="226"/>
        <v>43695</v>
      </c>
      <c r="AN159" s="222">
        <f t="shared" si="226"/>
        <v>43696</v>
      </c>
      <c r="AO159" s="222">
        <f t="shared" si="226"/>
        <v>43697</v>
      </c>
      <c r="AP159" s="222">
        <f t="shared" si="226"/>
        <v>43698</v>
      </c>
      <c r="AQ159" s="222">
        <f t="shared" si="226"/>
        <v>43699</v>
      </c>
      <c r="AR159" s="222">
        <f t="shared" si="226"/>
        <v>43700</v>
      </c>
      <c r="AS159" s="222">
        <f t="shared" si="226"/>
        <v>43701</v>
      </c>
      <c r="AT159" s="222">
        <f t="shared" si="226"/>
        <v>43702</v>
      </c>
      <c r="AU159" s="222">
        <f t="shared" si="226"/>
        <v>43703</v>
      </c>
      <c r="AV159" s="222">
        <f t="shared" si="226"/>
        <v>43704</v>
      </c>
      <c r="AW159" s="222">
        <f t="shared" si="226"/>
        <v>43705</v>
      </c>
      <c r="AX159" s="222">
        <f t="shared" si="226"/>
        <v>43706</v>
      </c>
      <c r="AY159" s="222">
        <f t="shared" si="226"/>
        <v>43707</v>
      </c>
      <c r="AZ159" s="222">
        <f t="shared" si="226"/>
        <v>43708</v>
      </c>
      <c r="BA159" s="222">
        <f t="shared" si="226"/>
        <v>43709</v>
      </c>
      <c r="BB159" s="219">
        <f>IFERROR(IF(IF(Z159=①工事概要!$E$12,①工事概要!$E$12,IF(WEEKDAY(Z159)=1,Z166,BB160))&gt;①工事概要!$E$12,①工事概要!$E$12,IF(Z159=①工事概要!$E$12,①工事概要!$E$12,IF(WEEKDAY(Z159)=1,Z166,BB160))),"")</f>
        <v>43709</v>
      </c>
      <c r="BE159" s="53"/>
      <c r="BF159" s="53"/>
      <c r="BG159" s="53" t="str">
        <f>IFERROR(VLOOKUP(B159,①工事概要!$C$11:$D$12,2,FALSE),"")</f>
        <v/>
      </c>
      <c r="BH159" s="53" t="str">
        <f>IFERROR(VLOOKUP(B159,①工事概要!$C$16:$D$21,2,FALSE),"")</f>
        <v/>
      </c>
      <c r="BI159" s="53" t="str">
        <f>IFERROR(VLOOKUP(B159,①工事概要!$C$22:$D$24,2,FALSE),"")</f>
        <v/>
      </c>
      <c r="BJ159" s="53" t="str">
        <f>IF(B159&gt;①工事概要!$C$26,"",IF(B159&gt;=①工事概要!$C$25,$BJ$13,""))</f>
        <v/>
      </c>
      <c r="BK159" s="53" t="str">
        <f>IF(B159&gt;①工事概要!$C$28,"",IF(B159&gt;=①工事概要!$C$27,$BK$13,""))</f>
        <v/>
      </c>
      <c r="BL159" s="53" t="str">
        <f>IF(B159&gt;①工事概要!$C$30,"",IF(B159&gt;=①工事概要!$C$29,$BL$13,""))</f>
        <v/>
      </c>
      <c r="BM159" s="53" t="str">
        <f>IF(B159&gt;①工事概要!$C$32,"",IF(B159&gt;=①工事概要!$C$31,$BM$13,""))</f>
        <v/>
      </c>
      <c r="BN159" s="53" t="str">
        <f>IF(B159&gt;①工事概要!$C$34,"",IF(B159&gt;=①工事概要!$C$33,$BN$13,""))</f>
        <v/>
      </c>
      <c r="BO159" s="53" t="str">
        <f>IF(B159&gt;①工事概要!$C$36,"",IF(B159&gt;=①工事概要!$C$35,$BO$13,""))</f>
        <v/>
      </c>
      <c r="BP159" s="53" t="str">
        <f>IF(B159&gt;①工事概要!$C$38,"",IF(B159&gt;=①工事概要!$C$37,$BP$13,""))</f>
        <v/>
      </c>
      <c r="BQ159" s="53" t="str">
        <f>IF(B159&gt;①工事概要!$C$40,"",IF(B159&gt;=①工事概要!$C$39,$BQ$13,""))</f>
        <v/>
      </c>
      <c r="BR159" s="53" t="str">
        <f>IF(B159&gt;①工事概要!$C$42,"",IF(B159&gt;=①工事概要!$C$41,$BR$13,""))</f>
        <v/>
      </c>
      <c r="BS159" s="53" t="str">
        <f>IF(B159&gt;①工事概要!$C$44,"",IF(B159&gt;=①工事概要!$C$43,$BS$13,""))</f>
        <v/>
      </c>
      <c r="BT159" s="53" t="str">
        <f>IF(B159&gt;①工事概要!$C$46,"",IF(B159&gt;=①工事概要!$C$45,$BT$13,""))</f>
        <v/>
      </c>
      <c r="BU159" s="53" t="str">
        <f>IF(B159&gt;①工事概要!$C$48,"",IF(B159&gt;=①工事概要!$C$47,$BU$13,""))</f>
        <v/>
      </c>
      <c r="BV159" s="53" t="str">
        <f>IF(B159&gt;①工事概要!$C$50,"",IF(B159&gt;=①工事概要!$C$49,$BV$13,""))</f>
        <v/>
      </c>
      <c r="BW159" s="53" t="str">
        <f>IF(B159&gt;①工事概要!$C$52,"",IF(B159&gt;=①工事概要!$C$51,$BW$13,""))</f>
        <v/>
      </c>
      <c r="BX159" s="53" t="str">
        <f>IF(B159&gt;①工事概要!$C$54,"",IF(B159&gt;=①工事概要!$C$53,$BX$13,""))</f>
        <v/>
      </c>
      <c r="BY159" s="53" t="str">
        <f>IF(B159&gt;①工事概要!$C$56,"",IF(B159&gt;=①工事概要!$C$55,$BY$13,""))</f>
        <v/>
      </c>
      <c r="BZ159" s="53" t="str">
        <f>IF(B159&gt;①工事概要!$C$58,"",IF(B159&gt;=①工事概要!$C$57,$BZ$13,""))</f>
        <v/>
      </c>
      <c r="CA159" s="53" t="str">
        <f>IF(B159&gt;①工事概要!$C$60,"",IF(B159&gt;=①工事概要!$C$59,$CA$13,""))</f>
        <v/>
      </c>
      <c r="CB159" s="53" t="str">
        <f>IF(B159&gt;①工事概要!$C$62,"",IF(B159&gt;=①工事概要!$C$61,$CB$13,""))</f>
        <v/>
      </c>
      <c r="CC159" s="53" t="str">
        <f>IF(B159&gt;①工事概要!$C$64,"",IF(B159&gt;=①工事概要!$C$63,$CC$13,""))</f>
        <v/>
      </c>
      <c r="CD159" s="53" t="str">
        <f>IF(B159&gt;①工事概要!$C$66,"",IF(B159&gt;=①工事概要!$C$65,$CD$13,""))</f>
        <v/>
      </c>
      <c r="CE159" s="50" t="str">
        <f t="shared" si="211"/>
        <v/>
      </c>
      <c r="CF159" s="50" t="str">
        <f t="shared" si="197"/>
        <v xml:space="preserve"> </v>
      </c>
    </row>
    <row r="160" spans="1:84" ht="39" customHeight="1" thickTop="1" thickBot="1" x14ac:dyDescent="0.2">
      <c r="A160" s="81" t="str">
        <f t="shared" si="183"/>
        <v>対象期間</v>
      </c>
      <c r="B160" s="180">
        <f>IFERROR(IF(B159=①工事概要!$E$12+IF(WEEKDAY(①工事概要!$E$12)=1,①工事概要!$E$12,(8-WEEKDAY(①工事概要!$E$12))),"-",IF(B159="-","-",B159+1)),"-")</f>
        <v>43701</v>
      </c>
      <c r="C160" s="89">
        <f t="shared" si="198"/>
        <v>7</v>
      </c>
      <c r="D160" s="199" t="str">
        <f t="shared" si="199"/>
        <v>〇</v>
      </c>
      <c r="E160" s="200" t="str">
        <f t="shared" si="200"/>
        <v xml:space="preserve"> </v>
      </c>
      <c r="F160" s="201" t="s">
        <v>61</v>
      </c>
      <c r="G160" s="202"/>
      <c r="H160" s="203"/>
      <c r="I160" s="204"/>
      <c r="J160" s="187" t="str">
        <f t="shared" si="201"/>
        <v/>
      </c>
      <c r="K160" s="190">
        <f t="shared" si="184"/>
        <v>143</v>
      </c>
      <c r="L160" s="190" t="str">
        <f t="shared" si="185"/>
        <v/>
      </c>
      <c r="M160" s="188" t="str">
        <f t="shared" si="202"/>
        <v/>
      </c>
      <c r="N160" s="87" t="str">
        <f t="shared" si="186"/>
        <v>↓</v>
      </c>
      <c r="O160" s="108"/>
      <c r="P160" s="156" t="str">
        <f>IF(B160&lt;①工事概要!$E$11,"",IF(B160&gt;①工事概要!$E$12,"",IF(LEN(CE160)=0,"○","")))</f>
        <v>○</v>
      </c>
      <c r="Q160" s="162">
        <f t="shared" si="203"/>
        <v>0</v>
      </c>
      <c r="R160" s="93">
        <f t="shared" si="187"/>
        <v>143</v>
      </c>
      <c r="S160" s="156" t="str">
        <f t="shared" si="188"/>
        <v>〇</v>
      </c>
      <c r="T160" s="162">
        <f t="shared" si="189"/>
        <v>0</v>
      </c>
      <c r="U160" s="100">
        <f t="shared" si="204"/>
        <v>41</v>
      </c>
      <c r="V160" s="93">
        <f t="shared" si="190"/>
        <v>0</v>
      </c>
      <c r="W160" s="169">
        <f t="shared" si="205"/>
        <v>0</v>
      </c>
      <c r="X160" s="80" t="str">
        <f t="shared" si="206"/>
        <v/>
      </c>
      <c r="Y160" s="80" t="str">
        <f t="shared" si="207"/>
        <v/>
      </c>
      <c r="Z160" s="80">
        <f t="shared" si="191"/>
        <v>43701</v>
      </c>
      <c r="AA160" s="80" t="str">
        <f t="shared" si="192"/>
        <v/>
      </c>
      <c r="AB160" s="80" t="str">
        <f t="shared" si="193"/>
        <v>OK（振替済み）</v>
      </c>
      <c r="AC160" s="154">
        <f t="shared" si="194"/>
        <v>0</v>
      </c>
      <c r="AD160" s="154" t="str">
        <f t="shared" si="208"/>
        <v/>
      </c>
      <c r="AE160" s="106">
        <f t="shared" si="209"/>
        <v>21</v>
      </c>
      <c r="AF160" s="106">
        <f t="shared" si="195"/>
        <v>0</v>
      </c>
      <c r="AG160" s="218">
        <f>IFERROR(IF(AE160=1,①工事概要!$E$11,IF(AE160=2,①工事概要!$E$11,IF(WEEKDAY(Z160)=2,Z153,AG159))),"")</f>
        <v>43689</v>
      </c>
      <c r="AH160" s="222">
        <f t="shared" ref="AH160:BA160" si="227">IFERROR(IF(AG160+1&gt;$BB160,"",AG160+1),"")</f>
        <v>43690</v>
      </c>
      <c r="AI160" s="222">
        <f t="shared" si="227"/>
        <v>43691</v>
      </c>
      <c r="AJ160" s="222">
        <f t="shared" si="227"/>
        <v>43692</v>
      </c>
      <c r="AK160" s="222">
        <f t="shared" si="227"/>
        <v>43693</v>
      </c>
      <c r="AL160" s="222">
        <f t="shared" si="227"/>
        <v>43694</v>
      </c>
      <c r="AM160" s="222">
        <f t="shared" si="227"/>
        <v>43695</v>
      </c>
      <c r="AN160" s="222">
        <f t="shared" si="227"/>
        <v>43696</v>
      </c>
      <c r="AO160" s="222">
        <f t="shared" si="227"/>
        <v>43697</v>
      </c>
      <c r="AP160" s="222">
        <f t="shared" si="227"/>
        <v>43698</v>
      </c>
      <c r="AQ160" s="222">
        <f t="shared" si="227"/>
        <v>43699</v>
      </c>
      <c r="AR160" s="222">
        <f t="shared" si="227"/>
        <v>43700</v>
      </c>
      <c r="AS160" s="222">
        <f t="shared" si="227"/>
        <v>43701</v>
      </c>
      <c r="AT160" s="222">
        <f t="shared" si="227"/>
        <v>43702</v>
      </c>
      <c r="AU160" s="222">
        <f t="shared" si="227"/>
        <v>43703</v>
      </c>
      <c r="AV160" s="222">
        <f t="shared" si="227"/>
        <v>43704</v>
      </c>
      <c r="AW160" s="222">
        <f t="shared" si="227"/>
        <v>43705</v>
      </c>
      <c r="AX160" s="222">
        <f t="shared" si="227"/>
        <v>43706</v>
      </c>
      <c r="AY160" s="222">
        <f t="shared" si="227"/>
        <v>43707</v>
      </c>
      <c r="AZ160" s="222">
        <f t="shared" si="227"/>
        <v>43708</v>
      </c>
      <c r="BA160" s="222">
        <f t="shared" si="227"/>
        <v>43709</v>
      </c>
      <c r="BB160" s="219">
        <f>IFERROR(IF(IF(Z160=①工事概要!$E$12,①工事概要!$E$12,IF(WEEKDAY(Z160)=1,Z167,BB161))&gt;①工事概要!$E$12,①工事概要!$E$12,IF(Z160=①工事概要!$E$12,①工事概要!$E$12,IF(WEEKDAY(Z160)=1,Z167,BB161))),"")</f>
        <v>43709</v>
      </c>
      <c r="BE160" s="53"/>
      <c r="BF160" s="53"/>
      <c r="BG160" s="53" t="str">
        <f>IFERROR(VLOOKUP(B160,①工事概要!$C$11:$D$12,2,FALSE),"")</f>
        <v/>
      </c>
      <c r="BH160" s="53" t="str">
        <f>IFERROR(VLOOKUP(B160,①工事概要!$C$16:$D$21,2,FALSE),"")</f>
        <v/>
      </c>
      <c r="BI160" s="53" t="str">
        <f>IFERROR(VLOOKUP(B160,①工事概要!$C$22:$D$24,2,FALSE),"")</f>
        <v/>
      </c>
      <c r="BJ160" s="53" t="str">
        <f>IF(B160&gt;①工事概要!$C$26,"",IF(B160&gt;=①工事概要!$C$25,$BJ$13,""))</f>
        <v/>
      </c>
      <c r="BK160" s="53" t="str">
        <f>IF(B160&gt;①工事概要!$C$28,"",IF(B160&gt;=①工事概要!$C$27,$BK$13,""))</f>
        <v/>
      </c>
      <c r="BL160" s="53" t="str">
        <f>IF(B160&gt;①工事概要!$C$30,"",IF(B160&gt;=①工事概要!$C$29,$BL$13,""))</f>
        <v/>
      </c>
      <c r="BM160" s="53" t="str">
        <f>IF(B160&gt;①工事概要!$C$32,"",IF(B160&gt;=①工事概要!$C$31,$BM$13,""))</f>
        <v/>
      </c>
      <c r="BN160" s="53" t="str">
        <f>IF(B160&gt;①工事概要!$C$34,"",IF(B160&gt;=①工事概要!$C$33,$BN$13,""))</f>
        <v/>
      </c>
      <c r="BO160" s="53" t="str">
        <f>IF(B160&gt;①工事概要!$C$36,"",IF(B160&gt;=①工事概要!$C$35,$BO$13,""))</f>
        <v/>
      </c>
      <c r="BP160" s="53" t="str">
        <f>IF(B160&gt;①工事概要!$C$38,"",IF(B160&gt;=①工事概要!$C$37,$BP$13,""))</f>
        <v/>
      </c>
      <c r="BQ160" s="53" t="str">
        <f>IF(B160&gt;①工事概要!$C$40,"",IF(B160&gt;=①工事概要!$C$39,$BQ$13,""))</f>
        <v/>
      </c>
      <c r="BR160" s="53" t="str">
        <f>IF(B160&gt;①工事概要!$C$42,"",IF(B160&gt;=①工事概要!$C$41,$BR$13,""))</f>
        <v/>
      </c>
      <c r="BS160" s="53" t="str">
        <f>IF(B160&gt;①工事概要!$C$44,"",IF(B160&gt;=①工事概要!$C$43,$BS$13,""))</f>
        <v/>
      </c>
      <c r="BT160" s="53" t="str">
        <f>IF(B160&gt;①工事概要!$C$46,"",IF(B160&gt;=①工事概要!$C$45,$BT$13,""))</f>
        <v/>
      </c>
      <c r="BU160" s="53" t="str">
        <f>IF(B160&gt;①工事概要!$C$48,"",IF(B160&gt;=①工事概要!$C$47,$BU$13,""))</f>
        <v/>
      </c>
      <c r="BV160" s="53" t="str">
        <f>IF(B160&gt;①工事概要!$C$50,"",IF(B160&gt;=①工事概要!$C$49,$BV$13,""))</f>
        <v/>
      </c>
      <c r="BW160" s="53" t="str">
        <f>IF(B160&gt;①工事概要!$C$52,"",IF(B160&gt;=①工事概要!$C$51,$BW$13,""))</f>
        <v/>
      </c>
      <c r="BX160" s="53" t="str">
        <f>IF(B160&gt;①工事概要!$C$54,"",IF(B160&gt;=①工事概要!$C$53,$BX$13,""))</f>
        <v/>
      </c>
      <c r="BY160" s="53" t="str">
        <f>IF(B160&gt;①工事概要!$C$56,"",IF(B160&gt;=①工事概要!$C$55,$BY$13,""))</f>
        <v/>
      </c>
      <c r="BZ160" s="53" t="str">
        <f>IF(B160&gt;①工事概要!$C$58,"",IF(B160&gt;=①工事概要!$C$57,$BZ$13,""))</f>
        <v/>
      </c>
      <c r="CA160" s="53" t="str">
        <f>IF(B160&gt;①工事概要!$C$60,"",IF(B160&gt;=①工事概要!$C$59,$CA$13,""))</f>
        <v/>
      </c>
      <c r="CB160" s="53" t="str">
        <f>IF(B160&gt;①工事概要!$C$62,"",IF(B160&gt;=①工事概要!$C$61,$CB$13,""))</f>
        <v/>
      </c>
      <c r="CC160" s="53" t="str">
        <f>IF(B160&gt;①工事概要!$C$64,"",IF(B160&gt;=①工事概要!$C$63,$CC$13,""))</f>
        <v/>
      </c>
      <c r="CD160" s="53" t="str">
        <f>IF(B160&gt;①工事概要!$C$66,"",IF(B160&gt;=①工事概要!$C$65,$CD$13,""))</f>
        <v/>
      </c>
      <c r="CE160" s="50" t="str">
        <f t="shared" si="211"/>
        <v/>
      </c>
      <c r="CF160" s="50" t="str">
        <f t="shared" si="197"/>
        <v xml:space="preserve"> </v>
      </c>
    </row>
    <row r="161" spans="1:84" ht="39" customHeight="1" thickTop="1" thickBot="1" x14ac:dyDescent="0.2">
      <c r="A161" s="81" t="str">
        <f t="shared" si="183"/>
        <v>対象期間</v>
      </c>
      <c r="B161" s="180">
        <f>IFERROR(IF(B160=①工事概要!$E$12+IF(WEEKDAY(①工事概要!$E$12)=1,①工事概要!$E$12,(8-WEEKDAY(①工事概要!$E$12))),"-",IF(B160="-","-",B160+1)),"-")</f>
        <v>43702</v>
      </c>
      <c r="C161" s="89">
        <f t="shared" si="198"/>
        <v>1</v>
      </c>
      <c r="D161" s="199" t="str">
        <f t="shared" si="199"/>
        <v>〇</v>
      </c>
      <c r="E161" s="200" t="str">
        <f t="shared" si="200"/>
        <v xml:space="preserve"> </v>
      </c>
      <c r="F161" s="201" t="s">
        <v>61</v>
      </c>
      <c r="G161" s="202"/>
      <c r="H161" s="203"/>
      <c r="I161" s="204"/>
      <c r="J161" s="187" t="str">
        <f t="shared" si="201"/>
        <v/>
      </c>
      <c r="K161" s="190">
        <f t="shared" si="184"/>
        <v>144</v>
      </c>
      <c r="L161" s="190" t="str">
        <f t="shared" si="185"/>
        <v/>
      </c>
      <c r="M161" s="188" t="str">
        <f t="shared" si="202"/>
        <v/>
      </c>
      <c r="N161" s="87" t="str">
        <f t="shared" si="186"/>
        <v>週の終わり</v>
      </c>
      <c r="O161" s="108"/>
      <c r="P161" s="156" t="str">
        <f>IF(B161&lt;①工事概要!$E$11,"",IF(B161&gt;①工事概要!$E$12,"",IF(LEN(CE161)=0,"○","")))</f>
        <v>○</v>
      </c>
      <c r="Q161" s="162">
        <f t="shared" si="203"/>
        <v>0</v>
      </c>
      <c r="R161" s="93">
        <f t="shared" si="187"/>
        <v>144</v>
      </c>
      <c r="S161" s="156" t="str">
        <f t="shared" si="188"/>
        <v>〇</v>
      </c>
      <c r="T161" s="162">
        <f t="shared" si="189"/>
        <v>0</v>
      </c>
      <c r="U161" s="100">
        <f t="shared" si="204"/>
        <v>42</v>
      </c>
      <c r="V161" s="93">
        <f t="shared" si="190"/>
        <v>0</v>
      </c>
      <c r="W161" s="169">
        <f t="shared" si="205"/>
        <v>0</v>
      </c>
      <c r="X161" s="80" t="str">
        <f t="shared" si="206"/>
        <v/>
      </c>
      <c r="Y161" s="80" t="str">
        <f t="shared" si="207"/>
        <v/>
      </c>
      <c r="Z161" s="80">
        <f t="shared" si="191"/>
        <v>43702</v>
      </c>
      <c r="AA161" s="80" t="str">
        <f t="shared" si="192"/>
        <v/>
      </c>
      <c r="AB161" s="80" t="str">
        <f t="shared" si="193"/>
        <v>OK（振替済み）</v>
      </c>
      <c r="AC161" s="154">
        <f t="shared" si="194"/>
        <v>0</v>
      </c>
      <c r="AD161" s="154" t="str">
        <f t="shared" si="208"/>
        <v/>
      </c>
      <c r="AE161" s="106">
        <f t="shared" si="209"/>
        <v>21</v>
      </c>
      <c r="AF161" s="106">
        <f t="shared" si="195"/>
        <v>0</v>
      </c>
      <c r="AG161" s="223">
        <f>IFERROR(IF(AE161=1,①工事概要!$E$11,IF(AE161=2,①工事概要!$E$11,IF(WEEKDAY(Z161)=2,Z154,AG160))),"")</f>
        <v>43689</v>
      </c>
      <c r="AH161" s="224">
        <f t="shared" ref="AH161:BA161" si="228">IFERROR(IF(AG161+1&gt;$BB161,"",AG161+1),"")</f>
        <v>43690</v>
      </c>
      <c r="AI161" s="224">
        <f t="shared" si="228"/>
        <v>43691</v>
      </c>
      <c r="AJ161" s="224">
        <f t="shared" si="228"/>
        <v>43692</v>
      </c>
      <c r="AK161" s="224">
        <f t="shared" si="228"/>
        <v>43693</v>
      </c>
      <c r="AL161" s="224">
        <f t="shared" si="228"/>
        <v>43694</v>
      </c>
      <c r="AM161" s="224">
        <f t="shared" si="228"/>
        <v>43695</v>
      </c>
      <c r="AN161" s="224">
        <f t="shared" si="228"/>
        <v>43696</v>
      </c>
      <c r="AO161" s="224">
        <f t="shared" si="228"/>
        <v>43697</v>
      </c>
      <c r="AP161" s="224">
        <f t="shared" si="228"/>
        <v>43698</v>
      </c>
      <c r="AQ161" s="224">
        <f t="shared" si="228"/>
        <v>43699</v>
      </c>
      <c r="AR161" s="224">
        <f t="shared" si="228"/>
        <v>43700</v>
      </c>
      <c r="AS161" s="224">
        <f t="shared" si="228"/>
        <v>43701</v>
      </c>
      <c r="AT161" s="224">
        <f t="shared" si="228"/>
        <v>43702</v>
      </c>
      <c r="AU161" s="224">
        <f t="shared" si="228"/>
        <v>43703</v>
      </c>
      <c r="AV161" s="224">
        <f t="shared" si="228"/>
        <v>43704</v>
      </c>
      <c r="AW161" s="224">
        <f t="shared" si="228"/>
        <v>43705</v>
      </c>
      <c r="AX161" s="224">
        <f t="shared" si="228"/>
        <v>43706</v>
      </c>
      <c r="AY161" s="224">
        <f t="shared" si="228"/>
        <v>43707</v>
      </c>
      <c r="AZ161" s="224">
        <f t="shared" si="228"/>
        <v>43708</v>
      </c>
      <c r="BA161" s="224">
        <f t="shared" si="228"/>
        <v>43709</v>
      </c>
      <c r="BB161" s="225">
        <f>IFERROR(IF(IF(Z161=①工事概要!$E$12,①工事概要!$E$12,IF(WEEKDAY(Z161)=1,Z168,BB162))&gt;①工事概要!$E$12,①工事概要!$E$12,IF(Z161=①工事概要!$E$12,①工事概要!$E$12,IF(WEEKDAY(Z161)=1,Z168,BB162))),"")</f>
        <v>43709</v>
      </c>
      <c r="BE161" s="53"/>
      <c r="BF161" s="53"/>
      <c r="BG161" s="53" t="str">
        <f>IFERROR(VLOOKUP(B161,①工事概要!$C$11:$D$12,2,FALSE),"")</f>
        <v/>
      </c>
      <c r="BH161" s="53" t="str">
        <f>IFERROR(VLOOKUP(B161,①工事概要!$C$16:$D$21,2,FALSE),"")</f>
        <v/>
      </c>
      <c r="BI161" s="53" t="str">
        <f>IFERROR(VLOOKUP(B161,①工事概要!$C$22:$D$24,2,FALSE),"")</f>
        <v/>
      </c>
      <c r="BJ161" s="53" t="str">
        <f>IF(B161&gt;①工事概要!$C$26,"",IF(B161&gt;=①工事概要!$C$25,$BJ$13,""))</f>
        <v/>
      </c>
      <c r="BK161" s="53" t="str">
        <f>IF(B161&gt;①工事概要!$C$28,"",IF(B161&gt;=①工事概要!$C$27,$BK$13,""))</f>
        <v/>
      </c>
      <c r="BL161" s="53" t="str">
        <f>IF(B161&gt;①工事概要!$C$30,"",IF(B161&gt;=①工事概要!$C$29,$BL$13,""))</f>
        <v/>
      </c>
      <c r="BM161" s="53" t="str">
        <f>IF(B161&gt;①工事概要!$C$32,"",IF(B161&gt;=①工事概要!$C$31,$BM$13,""))</f>
        <v/>
      </c>
      <c r="BN161" s="53" t="str">
        <f>IF(B161&gt;①工事概要!$C$34,"",IF(B161&gt;=①工事概要!$C$33,$BN$13,""))</f>
        <v/>
      </c>
      <c r="BO161" s="53" t="str">
        <f>IF(B161&gt;①工事概要!$C$36,"",IF(B161&gt;=①工事概要!$C$35,$BO$13,""))</f>
        <v/>
      </c>
      <c r="BP161" s="53" t="str">
        <f>IF(B161&gt;①工事概要!$C$38,"",IF(B161&gt;=①工事概要!$C$37,$BP$13,""))</f>
        <v/>
      </c>
      <c r="BQ161" s="53" t="str">
        <f>IF(B161&gt;①工事概要!$C$40,"",IF(B161&gt;=①工事概要!$C$39,$BQ$13,""))</f>
        <v/>
      </c>
      <c r="BR161" s="53" t="str">
        <f>IF(B161&gt;①工事概要!$C$42,"",IF(B161&gt;=①工事概要!$C$41,$BR$13,""))</f>
        <v/>
      </c>
      <c r="BS161" s="53" t="str">
        <f>IF(B161&gt;①工事概要!$C$44,"",IF(B161&gt;=①工事概要!$C$43,$BS$13,""))</f>
        <v/>
      </c>
      <c r="BT161" s="53" t="str">
        <f>IF(B161&gt;①工事概要!$C$46,"",IF(B161&gt;=①工事概要!$C$45,$BT$13,""))</f>
        <v/>
      </c>
      <c r="BU161" s="53" t="str">
        <f>IF(B161&gt;①工事概要!$C$48,"",IF(B161&gt;=①工事概要!$C$47,$BU$13,""))</f>
        <v/>
      </c>
      <c r="BV161" s="53" t="str">
        <f>IF(B161&gt;①工事概要!$C$50,"",IF(B161&gt;=①工事概要!$C$49,$BV$13,""))</f>
        <v/>
      </c>
      <c r="BW161" s="53" t="str">
        <f>IF(B161&gt;①工事概要!$C$52,"",IF(B161&gt;=①工事概要!$C$51,$BW$13,""))</f>
        <v/>
      </c>
      <c r="BX161" s="53" t="str">
        <f>IF(B161&gt;①工事概要!$C$54,"",IF(B161&gt;=①工事概要!$C$53,$BX$13,""))</f>
        <v/>
      </c>
      <c r="BY161" s="53" t="str">
        <f>IF(B161&gt;①工事概要!$C$56,"",IF(B161&gt;=①工事概要!$C$55,$BY$13,""))</f>
        <v/>
      </c>
      <c r="BZ161" s="53" t="str">
        <f>IF(B161&gt;①工事概要!$C$58,"",IF(B161&gt;=①工事概要!$C$57,$BZ$13,""))</f>
        <v/>
      </c>
      <c r="CA161" s="53" t="str">
        <f>IF(B161&gt;①工事概要!$C$60,"",IF(B161&gt;=①工事概要!$C$59,$CA$13,""))</f>
        <v/>
      </c>
      <c r="CB161" s="53" t="str">
        <f>IF(B161&gt;①工事概要!$C$62,"",IF(B161&gt;=①工事概要!$C$61,$CB$13,""))</f>
        <v/>
      </c>
      <c r="CC161" s="53" t="str">
        <f>IF(B161&gt;①工事概要!$C$64,"",IF(B161&gt;=①工事概要!$C$63,$CC$13,""))</f>
        <v/>
      </c>
      <c r="CD161" s="53" t="str">
        <f>IF(B161&gt;①工事概要!$C$66,"",IF(B161&gt;=①工事概要!$C$65,$CD$13,""))</f>
        <v/>
      </c>
      <c r="CE161" s="50" t="str">
        <f t="shared" si="211"/>
        <v/>
      </c>
      <c r="CF161" s="50" t="str">
        <f t="shared" si="197"/>
        <v xml:space="preserve"> </v>
      </c>
    </row>
    <row r="162" spans="1:84" ht="39" customHeight="1" thickTop="1" thickBot="1" x14ac:dyDescent="0.2">
      <c r="A162" s="81" t="str">
        <f t="shared" si="183"/>
        <v>対象期間</v>
      </c>
      <c r="B162" s="180">
        <f>IFERROR(IF(B161=①工事概要!$E$12+IF(WEEKDAY(①工事概要!$E$12)=1,①工事概要!$E$12,(8-WEEKDAY(①工事概要!$E$12))),"-",IF(B161="-","-",B161+1)),"-")</f>
        <v>43703</v>
      </c>
      <c r="C162" s="89">
        <f t="shared" si="198"/>
        <v>2</v>
      </c>
      <c r="D162" s="199" t="str">
        <f t="shared" si="199"/>
        <v>〇</v>
      </c>
      <c r="E162" s="200" t="str">
        <f t="shared" si="200"/>
        <v xml:space="preserve"> </v>
      </c>
      <c r="F162" s="201" t="s">
        <v>60</v>
      </c>
      <c r="G162" s="202"/>
      <c r="H162" s="203"/>
      <c r="I162" s="204"/>
      <c r="J162" s="187" t="str">
        <f t="shared" si="201"/>
        <v/>
      </c>
      <c r="K162" s="190">
        <f t="shared" si="184"/>
        <v>145</v>
      </c>
      <c r="L162" s="190" t="str">
        <f t="shared" si="185"/>
        <v/>
      </c>
      <c r="M162" s="188" t="str">
        <f t="shared" si="202"/>
        <v/>
      </c>
      <c r="N162" s="87" t="str">
        <f t="shared" si="186"/>
        <v>週の始まり</v>
      </c>
      <c r="O162" s="108"/>
      <c r="P162" s="156" t="str">
        <f>IF(B162&lt;①工事概要!$E$11,"",IF(B162&gt;①工事概要!$E$12,"",IF(LEN(CE162)=0,"○","")))</f>
        <v>○</v>
      </c>
      <c r="Q162" s="162">
        <f t="shared" si="203"/>
        <v>0</v>
      </c>
      <c r="R162" s="93">
        <f t="shared" si="187"/>
        <v>145</v>
      </c>
      <c r="S162" s="156" t="str">
        <f t="shared" si="188"/>
        <v/>
      </c>
      <c r="T162" s="162">
        <f t="shared" si="189"/>
        <v>0</v>
      </c>
      <c r="U162" s="100">
        <f t="shared" si="204"/>
        <v>42</v>
      </c>
      <c r="V162" s="93">
        <f t="shared" si="190"/>
        <v>0</v>
      </c>
      <c r="W162" s="169">
        <f t="shared" si="205"/>
        <v>0</v>
      </c>
      <c r="X162" s="80" t="str">
        <f t="shared" si="206"/>
        <v/>
      </c>
      <c r="Y162" s="80" t="str">
        <f t="shared" si="207"/>
        <v/>
      </c>
      <c r="Z162" s="80">
        <f t="shared" si="191"/>
        <v>43703</v>
      </c>
      <c r="AA162" s="80" t="str">
        <f t="shared" si="192"/>
        <v/>
      </c>
      <c r="AB162" s="80" t="str">
        <f t="shared" si="193"/>
        <v>OK（振替済み）</v>
      </c>
      <c r="AC162" s="154">
        <f t="shared" si="194"/>
        <v>0</v>
      </c>
      <c r="AD162" s="154" t="str">
        <f t="shared" si="208"/>
        <v/>
      </c>
      <c r="AE162" s="106">
        <f t="shared" si="209"/>
        <v>22</v>
      </c>
      <c r="AF162" s="106">
        <f t="shared" si="195"/>
        <v>0</v>
      </c>
      <c r="AG162" s="216">
        <f>IFERROR(IF(AE162=1,①工事概要!$E$11,IF(AE162=2,①工事概要!$E$11,IF(WEEKDAY(Z162)=2,Z155,AG161))),"")</f>
        <v>43696</v>
      </c>
      <c r="AH162" s="221">
        <f t="shared" ref="AH162:BA162" si="229">IFERROR(IF(AG162+1&gt;$BB162,"",AG162+1),"")</f>
        <v>43697</v>
      </c>
      <c r="AI162" s="221">
        <f t="shared" si="229"/>
        <v>43698</v>
      </c>
      <c r="AJ162" s="221">
        <f t="shared" si="229"/>
        <v>43699</v>
      </c>
      <c r="AK162" s="221">
        <f t="shared" si="229"/>
        <v>43700</v>
      </c>
      <c r="AL162" s="221">
        <f t="shared" si="229"/>
        <v>43701</v>
      </c>
      <c r="AM162" s="221">
        <f t="shared" si="229"/>
        <v>43702</v>
      </c>
      <c r="AN162" s="221">
        <f t="shared" si="229"/>
        <v>43703</v>
      </c>
      <c r="AO162" s="221">
        <f t="shared" si="229"/>
        <v>43704</v>
      </c>
      <c r="AP162" s="221">
        <f t="shared" si="229"/>
        <v>43705</v>
      </c>
      <c r="AQ162" s="221">
        <f t="shared" si="229"/>
        <v>43706</v>
      </c>
      <c r="AR162" s="221">
        <f t="shared" si="229"/>
        <v>43707</v>
      </c>
      <c r="AS162" s="221">
        <f t="shared" si="229"/>
        <v>43708</v>
      </c>
      <c r="AT162" s="221">
        <f t="shared" si="229"/>
        <v>43709</v>
      </c>
      <c r="AU162" s="221">
        <f t="shared" si="229"/>
        <v>43710</v>
      </c>
      <c r="AV162" s="221">
        <f t="shared" si="229"/>
        <v>43711</v>
      </c>
      <c r="AW162" s="221">
        <f t="shared" si="229"/>
        <v>43712</v>
      </c>
      <c r="AX162" s="221">
        <f t="shared" si="229"/>
        <v>43713</v>
      </c>
      <c r="AY162" s="221">
        <f t="shared" si="229"/>
        <v>43714</v>
      </c>
      <c r="AZ162" s="221">
        <f t="shared" si="229"/>
        <v>43715</v>
      </c>
      <c r="BA162" s="221">
        <f t="shared" si="229"/>
        <v>43716</v>
      </c>
      <c r="BB162" s="217">
        <f>IFERROR(IF(IF(Z162=①工事概要!$E$12,①工事概要!$E$12,IF(WEEKDAY(Z162)=1,Z169,BB163))&gt;①工事概要!$E$12,①工事概要!$E$12,IF(Z162=①工事概要!$E$12,①工事概要!$E$12,IF(WEEKDAY(Z162)=1,Z169,BB163))),"")</f>
        <v>43716</v>
      </c>
      <c r="BE162" s="53"/>
      <c r="BF162" s="53"/>
      <c r="BG162" s="53" t="str">
        <f>IFERROR(VLOOKUP(B162,①工事概要!$C$11:$D$12,2,FALSE),"")</f>
        <v/>
      </c>
      <c r="BH162" s="53" t="str">
        <f>IFERROR(VLOOKUP(B162,①工事概要!$C$16:$D$21,2,FALSE),"")</f>
        <v/>
      </c>
      <c r="BI162" s="53" t="str">
        <f>IFERROR(VLOOKUP(B162,①工事概要!$C$22:$D$24,2,FALSE),"")</f>
        <v/>
      </c>
      <c r="BJ162" s="53" t="str">
        <f>IF(B162&gt;①工事概要!$C$26,"",IF(B162&gt;=①工事概要!$C$25,$BJ$13,""))</f>
        <v/>
      </c>
      <c r="BK162" s="53" t="str">
        <f>IF(B162&gt;①工事概要!$C$28,"",IF(B162&gt;=①工事概要!$C$27,$BK$13,""))</f>
        <v/>
      </c>
      <c r="BL162" s="53" t="str">
        <f>IF(B162&gt;①工事概要!$C$30,"",IF(B162&gt;=①工事概要!$C$29,$BL$13,""))</f>
        <v/>
      </c>
      <c r="BM162" s="53" t="str">
        <f>IF(B162&gt;①工事概要!$C$32,"",IF(B162&gt;=①工事概要!$C$31,$BM$13,""))</f>
        <v/>
      </c>
      <c r="BN162" s="53" t="str">
        <f>IF(B162&gt;①工事概要!$C$34,"",IF(B162&gt;=①工事概要!$C$33,$BN$13,""))</f>
        <v/>
      </c>
      <c r="BO162" s="53" t="str">
        <f>IF(B162&gt;①工事概要!$C$36,"",IF(B162&gt;=①工事概要!$C$35,$BO$13,""))</f>
        <v/>
      </c>
      <c r="BP162" s="53" t="str">
        <f>IF(B162&gt;①工事概要!$C$38,"",IF(B162&gt;=①工事概要!$C$37,$BP$13,""))</f>
        <v/>
      </c>
      <c r="BQ162" s="53" t="str">
        <f>IF(B162&gt;①工事概要!$C$40,"",IF(B162&gt;=①工事概要!$C$39,$BQ$13,""))</f>
        <v/>
      </c>
      <c r="BR162" s="53" t="str">
        <f>IF(B162&gt;①工事概要!$C$42,"",IF(B162&gt;=①工事概要!$C$41,$BR$13,""))</f>
        <v/>
      </c>
      <c r="BS162" s="53" t="str">
        <f>IF(B162&gt;①工事概要!$C$44,"",IF(B162&gt;=①工事概要!$C$43,$BS$13,""))</f>
        <v/>
      </c>
      <c r="BT162" s="53" t="str">
        <f>IF(B162&gt;①工事概要!$C$46,"",IF(B162&gt;=①工事概要!$C$45,$BT$13,""))</f>
        <v/>
      </c>
      <c r="BU162" s="53" t="str">
        <f>IF(B162&gt;①工事概要!$C$48,"",IF(B162&gt;=①工事概要!$C$47,$BU$13,""))</f>
        <v/>
      </c>
      <c r="BV162" s="53" t="str">
        <f>IF(B162&gt;①工事概要!$C$50,"",IF(B162&gt;=①工事概要!$C$49,$BV$13,""))</f>
        <v/>
      </c>
      <c r="BW162" s="53" t="str">
        <f>IF(B162&gt;①工事概要!$C$52,"",IF(B162&gt;=①工事概要!$C$51,$BW$13,""))</f>
        <v/>
      </c>
      <c r="BX162" s="53" t="str">
        <f>IF(B162&gt;①工事概要!$C$54,"",IF(B162&gt;=①工事概要!$C$53,$BX$13,""))</f>
        <v/>
      </c>
      <c r="BY162" s="53" t="str">
        <f>IF(B162&gt;①工事概要!$C$56,"",IF(B162&gt;=①工事概要!$C$55,$BY$13,""))</f>
        <v/>
      </c>
      <c r="BZ162" s="53" t="str">
        <f>IF(B162&gt;①工事概要!$C$58,"",IF(B162&gt;=①工事概要!$C$57,$BZ$13,""))</f>
        <v/>
      </c>
      <c r="CA162" s="53" t="str">
        <f>IF(B162&gt;①工事概要!$C$60,"",IF(B162&gt;=①工事概要!$C$59,$CA$13,""))</f>
        <v/>
      </c>
      <c r="CB162" s="53" t="str">
        <f>IF(B162&gt;①工事概要!$C$62,"",IF(B162&gt;=①工事概要!$C$61,$CB$13,""))</f>
        <v/>
      </c>
      <c r="CC162" s="53" t="str">
        <f>IF(B162&gt;①工事概要!$C$64,"",IF(B162&gt;=①工事概要!$C$63,$CC$13,""))</f>
        <v/>
      </c>
      <c r="CD162" s="53" t="str">
        <f>IF(B162&gt;①工事概要!$C$66,"",IF(B162&gt;=①工事概要!$C$65,$CD$13,""))</f>
        <v/>
      </c>
      <c r="CE162" s="50" t="str">
        <f t="shared" si="211"/>
        <v/>
      </c>
      <c r="CF162" s="50" t="str">
        <f t="shared" si="197"/>
        <v xml:space="preserve"> </v>
      </c>
    </row>
    <row r="163" spans="1:84" ht="39" customHeight="1" thickTop="1" thickBot="1" x14ac:dyDescent="0.2">
      <c r="A163" s="81" t="str">
        <f t="shared" si="183"/>
        <v>対象期間</v>
      </c>
      <c r="B163" s="180">
        <f>IFERROR(IF(B162=①工事概要!$E$12+IF(WEEKDAY(①工事概要!$E$12)=1,①工事概要!$E$12,(8-WEEKDAY(①工事概要!$E$12))),"-",IF(B162="-","-",B162+1)),"-")</f>
        <v>43704</v>
      </c>
      <c r="C163" s="89">
        <f t="shared" si="198"/>
        <v>3</v>
      </c>
      <c r="D163" s="199" t="str">
        <f t="shared" si="199"/>
        <v>〇</v>
      </c>
      <c r="E163" s="200" t="str">
        <f t="shared" si="200"/>
        <v xml:space="preserve"> </v>
      </c>
      <c r="F163" s="201" t="s">
        <v>60</v>
      </c>
      <c r="G163" s="202"/>
      <c r="H163" s="203"/>
      <c r="I163" s="204"/>
      <c r="J163" s="187" t="str">
        <f t="shared" si="201"/>
        <v/>
      </c>
      <c r="K163" s="190">
        <f t="shared" si="184"/>
        <v>146</v>
      </c>
      <c r="L163" s="190" t="str">
        <f t="shared" si="185"/>
        <v/>
      </c>
      <c r="M163" s="188" t="str">
        <f t="shared" si="202"/>
        <v/>
      </c>
      <c r="N163" s="87" t="str">
        <f t="shared" si="186"/>
        <v>↓</v>
      </c>
      <c r="O163" s="108"/>
      <c r="P163" s="156" t="str">
        <f>IF(B163&lt;①工事概要!$E$11,"",IF(B163&gt;①工事概要!$E$12,"",IF(LEN(CE163)=0,"○","")))</f>
        <v>○</v>
      </c>
      <c r="Q163" s="162">
        <f t="shared" si="203"/>
        <v>0</v>
      </c>
      <c r="R163" s="93">
        <f t="shared" si="187"/>
        <v>146</v>
      </c>
      <c r="S163" s="156" t="str">
        <f t="shared" si="188"/>
        <v/>
      </c>
      <c r="T163" s="162">
        <f t="shared" si="189"/>
        <v>0</v>
      </c>
      <c r="U163" s="100">
        <f t="shared" si="204"/>
        <v>42</v>
      </c>
      <c r="V163" s="93">
        <f t="shared" si="190"/>
        <v>0</v>
      </c>
      <c r="W163" s="169">
        <f t="shared" si="205"/>
        <v>0</v>
      </c>
      <c r="X163" s="80" t="str">
        <f t="shared" si="206"/>
        <v/>
      </c>
      <c r="Y163" s="80" t="str">
        <f t="shared" si="207"/>
        <v/>
      </c>
      <c r="Z163" s="80">
        <f t="shared" si="191"/>
        <v>43704</v>
      </c>
      <c r="AA163" s="80" t="str">
        <f t="shared" si="192"/>
        <v/>
      </c>
      <c r="AB163" s="80" t="str">
        <f t="shared" si="193"/>
        <v>OK（振替済み）</v>
      </c>
      <c r="AC163" s="154">
        <f t="shared" si="194"/>
        <v>0</v>
      </c>
      <c r="AD163" s="154" t="str">
        <f t="shared" si="208"/>
        <v/>
      </c>
      <c r="AE163" s="106">
        <f t="shared" si="209"/>
        <v>22</v>
      </c>
      <c r="AF163" s="106">
        <f t="shared" si="195"/>
        <v>0</v>
      </c>
      <c r="AG163" s="218">
        <f>IFERROR(IF(AE163=1,①工事概要!$E$11,IF(AE163=2,①工事概要!$E$11,IF(WEEKDAY(Z163)=2,Z156,AG162))),"")</f>
        <v>43696</v>
      </c>
      <c r="AH163" s="222">
        <f t="shared" ref="AH163:BA163" si="230">IFERROR(IF(AG163+1&gt;$BB163,"",AG163+1),"")</f>
        <v>43697</v>
      </c>
      <c r="AI163" s="222">
        <f t="shared" si="230"/>
        <v>43698</v>
      </c>
      <c r="AJ163" s="222">
        <f t="shared" si="230"/>
        <v>43699</v>
      </c>
      <c r="AK163" s="222">
        <f t="shared" si="230"/>
        <v>43700</v>
      </c>
      <c r="AL163" s="222">
        <f t="shared" si="230"/>
        <v>43701</v>
      </c>
      <c r="AM163" s="222">
        <f t="shared" si="230"/>
        <v>43702</v>
      </c>
      <c r="AN163" s="222">
        <f t="shared" si="230"/>
        <v>43703</v>
      </c>
      <c r="AO163" s="222">
        <f t="shared" si="230"/>
        <v>43704</v>
      </c>
      <c r="AP163" s="222">
        <f t="shared" si="230"/>
        <v>43705</v>
      </c>
      <c r="AQ163" s="222">
        <f t="shared" si="230"/>
        <v>43706</v>
      </c>
      <c r="AR163" s="222">
        <f t="shared" si="230"/>
        <v>43707</v>
      </c>
      <c r="AS163" s="222">
        <f t="shared" si="230"/>
        <v>43708</v>
      </c>
      <c r="AT163" s="222">
        <f t="shared" si="230"/>
        <v>43709</v>
      </c>
      <c r="AU163" s="222">
        <f t="shared" si="230"/>
        <v>43710</v>
      </c>
      <c r="AV163" s="222">
        <f t="shared" si="230"/>
        <v>43711</v>
      </c>
      <c r="AW163" s="222">
        <f t="shared" si="230"/>
        <v>43712</v>
      </c>
      <c r="AX163" s="222">
        <f t="shared" si="230"/>
        <v>43713</v>
      </c>
      <c r="AY163" s="222">
        <f t="shared" si="230"/>
        <v>43714</v>
      </c>
      <c r="AZ163" s="222">
        <f t="shared" si="230"/>
        <v>43715</v>
      </c>
      <c r="BA163" s="222">
        <f t="shared" si="230"/>
        <v>43716</v>
      </c>
      <c r="BB163" s="219">
        <f>IFERROR(IF(IF(Z163=①工事概要!$E$12,①工事概要!$E$12,IF(WEEKDAY(Z163)=1,Z170,BB164))&gt;①工事概要!$E$12,①工事概要!$E$12,IF(Z163=①工事概要!$E$12,①工事概要!$E$12,IF(WEEKDAY(Z163)=1,Z170,BB164))),"")</f>
        <v>43716</v>
      </c>
      <c r="BE163" s="53"/>
      <c r="BF163" s="53"/>
      <c r="BG163" s="53" t="str">
        <f>IFERROR(VLOOKUP(B163,①工事概要!$C$11:$D$12,2,FALSE),"")</f>
        <v/>
      </c>
      <c r="BH163" s="53" t="str">
        <f>IFERROR(VLOOKUP(B163,①工事概要!$C$16:$D$21,2,FALSE),"")</f>
        <v/>
      </c>
      <c r="BI163" s="53" t="str">
        <f>IFERROR(VLOOKUP(B163,①工事概要!$C$22:$D$24,2,FALSE),"")</f>
        <v/>
      </c>
      <c r="BJ163" s="53" t="str">
        <f>IF(B163&gt;①工事概要!$C$26,"",IF(B163&gt;=①工事概要!$C$25,$BJ$13,""))</f>
        <v/>
      </c>
      <c r="BK163" s="53" t="str">
        <f>IF(B163&gt;①工事概要!$C$28,"",IF(B163&gt;=①工事概要!$C$27,$BK$13,""))</f>
        <v/>
      </c>
      <c r="BL163" s="53" t="str">
        <f>IF(B163&gt;①工事概要!$C$30,"",IF(B163&gt;=①工事概要!$C$29,$BL$13,""))</f>
        <v/>
      </c>
      <c r="BM163" s="53" t="str">
        <f>IF(B163&gt;①工事概要!$C$32,"",IF(B163&gt;=①工事概要!$C$31,$BM$13,""))</f>
        <v/>
      </c>
      <c r="BN163" s="53" t="str">
        <f>IF(B163&gt;①工事概要!$C$34,"",IF(B163&gt;=①工事概要!$C$33,$BN$13,""))</f>
        <v/>
      </c>
      <c r="BO163" s="53" t="str">
        <f>IF(B163&gt;①工事概要!$C$36,"",IF(B163&gt;=①工事概要!$C$35,$BO$13,""))</f>
        <v/>
      </c>
      <c r="BP163" s="53" t="str">
        <f>IF(B163&gt;①工事概要!$C$38,"",IF(B163&gt;=①工事概要!$C$37,$BP$13,""))</f>
        <v/>
      </c>
      <c r="BQ163" s="53" t="str">
        <f>IF(B163&gt;①工事概要!$C$40,"",IF(B163&gt;=①工事概要!$C$39,$BQ$13,""))</f>
        <v/>
      </c>
      <c r="BR163" s="53" t="str">
        <f>IF(B163&gt;①工事概要!$C$42,"",IF(B163&gt;=①工事概要!$C$41,$BR$13,""))</f>
        <v/>
      </c>
      <c r="BS163" s="53" t="str">
        <f>IF(B163&gt;①工事概要!$C$44,"",IF(B163&gt;=①工事概要!$C$43,$BS$13,""))</f>
        <v/>
      </c>
      <c r="BT163" s="53" t="str">
        <f>IF(B163&gt;①工事概要!$C$46,"",IF(B163&gt;=①工事概要!$C$45,$BT$13,""))</f>
        <v/>
      </c>
      <c r="BU163" s="53" t="str">
        <f>IF(B163&gt;①工事概要!$C$48,"",IF(B163&gt;=①工事概要!$C$47,$BU$13,""))</f>
        <v/>
      </c>
      <c r="BV163" s="53" t="str">
        <f>IF(B163&gt;①工事概要!$C$50,"",IF(B163&gt;=①工事概要!$C$49,$BV$13,""))</f>
        <v/>
      </c>
      <c r="BW163" s="53" t="str">
        <f>IF(B163&gt;①工事概要!$C$52,"",IF(B163&gt;=①工事概要!$C$51,$BW$13,""))</f>
        <v/>
      </c>
      <c r="BX163" s="53" t="str">
        <f>IF(B163&gt;①工事概要!$C$54,"",IF(B163&gt;=①工事概要!$C$53,$BX$13,""))</f>
        <v/>
      </c>
      <c r="BY163" s="53" t="str">
        <f>IF(B163&gt;①工事概要!$C$56,"",IF(B163&gt;=①工事概要!$C$55,$BY$13,""))</f>
        <v/>
      </c>
      <c r="BZ163" s="53" t="str">
        <f>IF(B163&gt;①工事概要!$C$58,"",IF(B163&gt;=①工事概要!$C$57,$BZ$13,""))</f>
        <v/>
      </c>
      <c r="CA163" s="53" t="str">
        <f>IF(B163&gt;①工事概要!$C$60,"",IF(B163&gt;=①工事概要!$C$59,$CA$13,""))</f>
        <v/>
      </c>
      <c r="CB163" s="53" t="str">
        <f>IF(B163&gt;①工事概要!$C$62,"",IF(B163&gt;=①工事概要!$C$61,$CB$13,""))</f>
        <v/>
      </c>
      <c r="CC163" s="53" t="str">
        <f>IF(B163&gt;①工事概要!$C$64,"",IF(B163&gt;=①工事概要!$C$63,$CC$13,""))</f>
        <v/>
      </c>
      <c r="CD163" s="53" t="str">
        <f>IF(B163&gt;①工事概要!$C$66,"",IF(B163&gt;=①工事概要!$C$65,$CD$13,""))</f>
        <v/>
      </c>
      <c r="CE163" s="50" t="str">
        <f t="shared" si="211"/>
        <v/>
      </c>
      <c r="CF163" s="50" t="str">
        <f t="shared" si="197"/>
        <v xml:space="preserve"> </v>
      </c>
    </row>
    <row r="164" spans="1:84" ht="39" customHeight="1" thickTop="1" thickBot="1" x14ac:dyDescent="0.2">
      <c r="A164" s="81" t="str">
        <f t="shared" si="183"/>
        <v>対象期間</v>
      </c>
      <c r="B164" s="180">
        <f>IFERROR(IF(B163=①工事概要!$E$12+IF(WEEKDAY(①工事概要!$E$12)=1,①工事概要!$E$12,(8-WEEKDAY(①工事概要!$E$12))),"-",IF(B163="-","-",B163+1)),"-")</f>
        <v>43705</v>
      </c>
      <c r="C164" s="89">
        <f t="shared" si="198"/>
        <v>4</v>
      </c>
      <c r="D164" s="199" t="str">
        <f t="shared" si="199"/>
        <v>〇</v>
      </c>
      <c r="E164" s="200" t="str">
        <f t="shared" si="200"/>
        <v xml:space="preserve"> </v>
      </c>
      <c r="F164" s="201" t="s">
        <v>60</v>
      </c>
      <c r="G164" s="202"/>
      <c r="H164" s="203"/>
      <c r="I164" s="204"/>
      <c r="J164" s="187" t="str">
        <f t="shared" si="201"/>
        <v/>
      </c>
      <c r="K164" s="190">
        <f t="shared" si="184"/>
        <v>147</v>
      </c>
      <c r="L164" s="190" t="str">
        <f t="shared" si="185"/>
        <v/>
      </c>
      <c r="M164" s="188" t="str">
        <f t="shared" si="202"/>
        <v/>
      </c>
      <c r="N164" s="87" t="str">
        <f t="shared" si="186"/>
        <v>↓</v>
      </c>
      <c r="O164" s="108"/>
      <c r="P164" s="156" t="str">
        <f>IF(B164&lt;①工事概要!$E$11,"",IF(B164&gt;①工事概要!$E$12,"",IF(LEN(CE164)=0,"○","")))</f>
        <v>○</v>
      </c>
      <c r="Q164" s="162">
        <f t="shared" si="203"/>
        <v>0</v>
      </c>
      <c r="R164" s="93">
        <f t="shared" si="187"/>
        <v>147</v>
      </c>
      <c r="S164" s="156" t="str">
        <f t="shared" si="188"/>
        <v/>
      </c>
      <c r="T164" s="162">
        <f t="shared" si="189"/>
        <v>0</v>
      </c>
      <c r="U164" s="100">
        <f t="shared" si="204"/>
        <v>42</v>
      </c>
      <c r="V164" s="93">
        <f t="shared" si="190"/>
        <v>0</v>
      </c>
      <c r="W164" s="169">
        <f t="shared" si="205"/>
        <v>0</v>
      </c>
      <c r="X164" s="80" t="str">
        <f t="shared" si="206"/>
        <v/>
      </c>
      <c r="Y164" s="80" t="str">
        <f t="shared" si="207"/>
        <v/>
      </c>
      <c r="Z164" s="80">
        <f t="shared" si="191"/>
        <v>43705</v>
      </c>
      <c r="AA164" s="80" t="str">
        <f t="shared" si="192"/>
        <v/>
      </c>
      <c r="AB164" s="80" t="str">
        <f t="shared" si="193"/>
        <v>OK（振替済み）</v>
      </c>
      <c r="AC164" s="154">
        <f t="shared" si="194"/>
        <v>0</v>
      </c>
      <c r="AD164" s="154" t="str">
        <f t="shared" si="208"/>
        <v/>
      </c>
      <c r="AE164" s="106">
        <f t="shared" si="209"/>
        <v>22</v>
      </c>
      <c r="AF164" s="106">
        <f t="shared" si="195"/>
        <v>0</v>
      </c>
      <c r="AG164" s="218">
        <f>IFERROR(IF(AE164=1,①工事概要!$E$11,IF(AE164=2,①工事概要!$E$11,IF(WEEKDAY(Z164)=2,Z157,AG163))),"")</f>
        <v>43696</v>
      </c>
      <c r="AH164" s="222">
        <f t="shared" ref="AH164:BA164" si="231">IFERROR(IF(AG164+1&gt;$BB164,"",AG164+1),"")</f>
        <v>43697</v>
      </c>
      <c r="AI164" s="222">
        <f t="shared" si="231"/>
        <v>43698</v>
      </c>
      <c r="AJ164" s="222">
        <f t="shared" si="231"/>
        <v>43699</v>
      </c>
      <c r="AK164" s="222">
        <f t="shared" si="231"/>
        <v>43700</v>
      </c>
      <c r="AL164" s="222">
        <f t="shared" si="231"/>
        <v>43701</v>
      </c>
      <c r="AM164" s="222">
        <f t="shared" si="231"/>
        <v>43702</v>
      </c>
      <c r="AN164" s="222">
        <f t="shared" si="231"/>
        <v>43703</v>
      </c>
      <c r="AO164" s="222">
        <f t="shared" si="231"/>
        <v>43704</v>
      </c>
      <c r="AP164" s="222">
        <f t="shared" si="231"/>
        <v>43705</v>
      </c>
      <c r="AQ164" s="222">
        <f t="shared" si="231"/>
        <v>43706</v>
      </c>
      <c r="AR164" s="222">
        <f t="shared" si="231"/>
        <v>43707</v>
      </c>
      <c r="AS164" s="222">
        <f t="shared" si="231"/>
        <v>43708</v>
      </c>
      <c r="AT164" s="222">
        <f t="shared" si="231"/>
        <v>43709</v>
      </c>
      <c r="AU164" s="222">
        <f t="shared" si="231"/>
        <v>43710</v>
      </c>
      <c r="AV164" s="222">
        <f t="shared" si="231"/>
        <v>43711</v>
      </c>
      <c r="AW164" s="222">
        <f t="shared" si="231"/>
        <v>43712</v>
      </c>
      <c r="AX164" s="222">
        <f t="shared" si="231"/>
        <v>43713</v>
      </c>
      <c r="AY164" s="222">
        <f t="shared" si="231"/>
        <v>43714</v>
      </c>
      <c r="AZ164" s="222">
        <f t="shared" si="231"/>
        <v>43715</v>
      </c>
      <c r="BA164" s="222">
        <f t="shared" si="231"/>
        <v>43716</v>
      </c>
      <c r="BB164" s="219">
        <f>IFERROR(IF(IF(Z164=①工事概要!$E$12,①工事概要!$E$12,IF(WEEKDAY(Z164)=1,Z171,BB165))&gt;①工事概要!$E$12,①工事概要!$E$12,IF(Z164=①工事概要!$E$12,①工事概要!$E$12,IF(WEEKDAY(Z164)=1,Z171,BB165))),"")</f>
        <v>43716</v>
      </c>
      <c r="BE164" s="53"/>
      <c r="BF164" s="53"/>
      <c r="BG164" s="53" t="str">
        <f>IFERROR(VLOOKUP(B164,①工事概要!$C$11:$D$12,2,FALSE),"")</f>
        <v/>
      </c>
      <c r="BH164" s="53" t="str">
        <f>IFERROR(VLOOKUP(B164,①工事概要!$C$16:$D$21,2,FALSE),"")</f>
        <v/>
      </c>
      <c r="BI164" s="53" t="str">
        <f>IFERROR(VLOOKUP(B164,①工事概要!$C$22:$D$24,2,FALSE),"")</f>
        <v/>
      </c>
      <c r="BJ164" s="53" t="str">
        <f>IF(B164&gt;①工事概要!$C$26,"",IF(B164&gt;=①工事概要!$C$25,$BJ$13,""))</f>
        <v/>
      </c>
      <c r="BK164" s="53" t="str">
        <f>IF(B164&gt;①工事概要!$C$28,"",IF(B164&gt;=①工事概要!$C$27,$BK$13,""))</f>
        <v/>
      </c>
      <c r="BL164" s="53" t="str">
        <f>IF(B164&gt;①工事概要!$C$30,"",IF(B164&gt;=①工事概要!$C$29,$BL$13,""))</f>
        <v/>
      </c>
      <c r="BM164" s="53" t="str">
        <f>IF(B164&gt;①工事概要!$C$32,"",IF(B164&gt;=①工事概要!$C$31,$BM$13,""))</f>
        <v/>
      </c>
      <c r="BN164" s="53" t="str">
        <f>IF(B164&gt;①工事概要!$C$34,"",IF(B164&gt;=①工事概要!$C$33,$BN$13,""))</f>
        <v/>
      </c>
      <c r="BO164" s="53" t="str">
        <f>IF(B164&gt;①工事概要!$C$36,"",IF(B164&gt;=①工事概要!$C$35,$BO$13,""))</f>
        <v/>
      </c>
      <c r="BP164" s="53" t="str">
        <f>IF(B164&gt;①工事概要!$C$38,"",IF(B164&gt;=①工事概要!$C$37,$BP$13,""))</f>
        <v/>
      </c>
      <c r="BQ164" s="53" t="str">
        <f>IF(B164&gt;①工事概要!$C$40,"",IF(B164&gt;=①工事概要!$C$39,$BQ$13,""))</f>
        <v/>
      </c>
      <c r="BR164" s="53" t="str">
        <f>IF(B164&gt;①工事概要!$C$42,"",IF(B164&gt;=①工事概要!$C$41,$BR$13,""))</f>
        <v/>
      </c>
      <c r="BS164" s="53" t="str">
        <f>IF(B164&gt;①工事概要!$C$44,"",IF(B164&gt;=①工事概要!$C$43,$BS$13,""))</f>
        <v/>
      </c>
      <c r="BT164" s="53" t="str">
        <f>IF(B164&gt;①工事概要!$C$46,"",IF(B164&gt;=①工事概要!$C$45,$BT$13,""))</f>
        <v/>
      </c>
      <c r="BU164" s="53" t="str">
        <f>IF(B164&gt;①工事概要!$C$48,"",IF(B164&gt;=①工事概要!$C$47,$BU$13,""))</f>
        <v/>
      </c>
      <c r="BV164" s="53" t="str">
        <f>IF(B164&gt;①工事概要!$C$50,"",IF(B164&gt;=①工事概要!$C$49,$BV$13,""))</f>
        <v/>
      </c>
      <c r="BW164" s="53" t="str">
        <f>IF(B164&gt;①工事概要!$C$52,"",IF(B164&gt;=①工事概要!$C$51,$BW$13,""))</f>
        <v/>
      </c>
      <c r="BX164" s="53" t="str">
        <f>IF(B164&gt;①工事概要!$C$54,"",IF(B164&gt;=①工事概要!$C$53,$BX$13,""))</f>
        <v/>
      </c>
      <c r="BY164" s="53" t="str">
        <f>IF(B164&gt;①工事概要!$C$56,"",IF(B164&gt;=①工事概要!$C$55,$BY$13,""))</f>
        <v/>
      </c>
      <c r="BZ164" s="53" t="str">
        <f>IF(B164&gt;①工事概要!$C$58,"",IF(B164&gt;=①工事概要!$C$57,$BZ$13,""))</f>
        <v/>
      </c>
      <c r="CA164" s="53" t="str">
        <f>IF(B164&gt;①工事概要!$C$60,"",IF(B164&gt;=①工事概要!$C$59,$CA$13,""))</f>
        <v/>
      </c>
      <c r="CB164" s="53" t="str">
        <f>IF(B164&gt;①工事概要!$C$62,"",IF(B164&gt;=①工事概要!$C$61,$CB$13,""))</f>
        <v/>
      </c>
      <c r="CC164" s="53" t="str">
        <f>IF(B164&gt;①工事概要!$C$64,"",IF(B164&gt;=①工事概要!$C$63,$CC$13,""))</f>
        <v/>
      </c>
      <c r="CD164" s="53" t="str">
        <f>IF(B164&gt;①工事概要!$C$66,"",IF(B164&gt;=①工事概要!$C$65,$CD$13,""))</f>
        <v/>
      </c>
      <c r="CE164" s="50" t="str">
        <f t="shared" si="211"/>
        <v/>
      </c>
      <c r="CF164" s="50" t="str">
        <f t="shared" si="197"/>
        <v xml:space="preserve"> </v>
      </c>
    </row>
    <row r="165" spans="1:84" ht="39" customHeight="1" thickTop="1" thickBot="1" x14ac:dyDescent="0.2">
      <c r="A165" s="81" t="str">
        <f t="shared" si="183"/>
        <v>対象期間</v>
      </c>
      <c r="B165" s="180">
        <f>IFERROR(IF(B164=①工事概要!$E$12+IF(WEEKDAY(①工事概要!$E$12)=1,①工事概要!$E$12,(8-WEEKDAY(①工事概要!$E$12))),"-",IF(B164="-","-",B164+1)),"-")</f>
        <v>43706</v>
      </c>
      <c r="C165" s="89">
        <f t="shared" si="198"/>
        <v>5</v>
      </c>
      <c r="D165" s="199" t="str">
        <f t="shared" si="199"/>
        <v>〇</v>
      </c>
      <c r="E165" s="200" t="str">
        <f t="shared" si="200"/>
        <v xml:space="preserve"> </v>
      </c>
      <c r="F165" s="201" t="s">
        <v>60</v>
      </c>
      <c r="G165" s="202"/>
      <c r="H165" s="203"/>
      <c r="I165" s="204"/>
      <c r="J165" s="187" t="str">
        <f t="shared" si="201"/>
        <v/>
      </c>
      <c r="K165" s="190">
        <f t="shared" si="184"/>
        <v>148</v>
      </c>
      <c r="L165" s="190" t="str">
        <f t="shared" si="185"/>
        <v/>
      </c>
      <c r="M165" s="188" t="str">
        <f t="shared" si="202"/>
        <v/>
      </c>
      <c r="N165" s="87" t="str">
        <f t="shared" si="186"/>
        <v>↓</v>
      </c>
      <c r="O165" s="108"/>
      <c r="P165" s="156" t="str">
        <f>IF(B165&lt;①工事概要!$E$11,"",IF(B165&gt;①工事概要!$E$12,"",IF(LEN(CE165)=0,"○","")))</f>
        <v>○</v>
      </c>
      <c r="Q165" s="162">
        <f t="shared" si="203"/>
        <v>0</v>
      </c>
      <c r="R165" s="93">
        <f t="shared" si="187"/>
        <v>148</v>
      </c>
      <c r="S165" s="156" t="str">
        <f t="shared" si="188"/>
        <v/>
      </c>
      <c r="T165" s="162">
        <f t="shared" si="189"/>
        <v>0</v>
      </c>
      <c r="U165" s="100">
        <f t="shared" si="204"/>
        <v>42</v>
      </c>
      <c r="V165" s="93">
        <f t="shared" si="190"/>
        <v>0</v>
      </c>
      <c r="W165" s="169">
        <f t="shared" si="205"/>
        <v>0</v>
      </c>
      <c r="X165" s="80" t="str">
        <f t="shared" si="206"/>
        <v/>
      </c>
      <c r="Y165" s="80" t="str">
        <f t="shared" si="207"/>
        <v/>
      </c>
      <c r="Z165" s="80">
        <f t="shared" si="191"/>
        <v>43706</v>
      </c>
      <c r="AA165" s="80" t="str">
        <f t="shared" si="192"/>
        <v/>
      </c>
      <c r="AB165" s="80" t="str">
        <f t="shared" si="193"/>
        <v>OK（振替済み）</v>
      </c>
      <c r="AC165" s="154">
        <f t="shared" si="194"/>
        <v>0</v>
      </c>
      <c r="AD165" s="154" t="str">
        <f t="shared" si="208"/>
        <v/>
      </c>
      <c r="AE165" s="106">
        <f t="shared" si="209"/>
        <v>22</v>
      </c>
      <c r="AF165" s="106">
        <f t="shared" si="195"/>
        <v>0</v>
      </c>
      <c r="AG165" s="218">
        <f>IFERROR(IF(AE165=1,①工事概要!$E$11,IF(AE165=2,①工事概要!$E$11,IF(WEEKDAY(Z165)=2,Z158,AG164))),"")</f>
        <v>43696</v>
      </c>
      <c r="AH165" s="222">
        <f t="shared" ref="AH165:BA165" si="232">IFERROR(IF(AG165+1&gt;$BB165,"",AG165+1),"")</f>
        <v>43697</v>
      </c>
      <c r="AI165" s="222">
        <f t="shared" si="232"/>
        <v>43698</v>
      </c>
      <c r="AJ165" s="222">
        <f t="shared" si="232"/>
        <v>43699</v>
      </c>
      <c r="AK165" s="222">
        <f t="shared" si="232"/>
        <v>43700</v>
      </c>
      <c r="AL165" s="222">
        <f t="shared" si="232"/>
        <v>43701</v>
      </c>
      <c r="AM165" s="222">
        <f t="shared" si="232"/>
        <v>43702</v>
      </c>
      <c r="AN165" s="222">
        <f t="shared" si="232"/>
        <v>43703</v>
      </c>
      <c r="AO165" s="222">
        <f t="shared" si="232"/>
        <v>43704</v>
      </c>
      <c r="AP165" s="222">
        <f t="shared" si="232"/>
        <v>43705</v>
      </c>
      <c r="AQ165" s="222">
        <f t="shared" si="232"/>
        <v>43706</v>
      </c>
      <c r="AR165" s="222">
        <f t="shared" si="232"/>
        <v>43707</v>
      </c>
      <c r="AS165" s="222">
        <f t="shared" si="232"/>
        <v>43708</v>
      </c>
      <c r="AT165" s="222">
        <f t="shared" si="232"/>
        <v>43709</v>
      </c>
      <c r="AU165" s="222">
        <f t="shared" si="232"/>
        <v>43710</v>
      </c>
      <c r="AV165" s="222">
        <f t="shared" si="232"/>
        <v>43711</v>
      </c>
      <c r="AW165" s="222">
        <f t="shared" si="232"/>
        <v>43712</v>
      </c>
      <c r="AX165" s="222">
        <f t="shared" si="232"/>
        <v>43713</v>
      </c>
      <c r="AY165" s="222">
        <f t="shared" si="232"/>
        <v>43714</v>
      </c>
      <c r="AZ165" s="222">
        <f t="shared" si="232"/>
        <v>43715</v>
      </c>
      <c r="BA165" s="222">
        <f t="shared" si="232"/>
        <v>43716</v>
      </c>
      <c r="BB165" s="219">
        <f>IFERROR(IF(IF(Z165=①工事概要!$E$12,①工事概要!$E$12,IF(WEEKDAY(Z165)=1,Z172,BB166))&gt;①工事概要!$E$12,①工事概要!$E$12,IF(Z165=①工事概要!$E$12,①工事概要!$E$12,IF(WEEKDAY(Z165)=1,Z172,BB166))),"")</f>
        <v>43716</v>
      </c>
      <c r="BE165" s="53"/>
      <c r="BF165" s="53"/>
      <c r="BG165" s="53" t="str">
        <f>IFERROR(VLOOKUP(B165,①工事概要!$C$11:$D$12,2,FALSE),"")</f>
        <v/>
      </c>
      <c r="BH165" s="53" t="str">
        <f>IFERROR(VLOOKUP(B165,①工事概要!$C$16:$D$21,2,FALSE),"")</f>
        <v/>
      </c>
      <c r="BI165" s="53" t="str">
        <f>IFERROR(VLOOKUP(B165,①工事概要!$C$22:$D$24,2,FALSE),"")</f>
        <v/>
      </c>
      <c r="BJ165" s="53" t="str">
        <f>IF(B165&gt;①工事概要!$C$26,"",IF(B165&gt;=①工事概要!$C$25,$BJ$13,""))</f>
        <v/>
      </c>
      <c r="BK165" s="53" t="str">
        <f>IF(B165&gt;①工事概要!$C$28,"",IF(B165&gt;=①工事概要!$C$27,$BK$13,""))</f>
        <v/>
      </c>
      <c r="BL165" s="53" t="str">
        <f>IF(B165&gt;①工事概要!$C$30,"",IF(B165&gt;=①工事概要!$C$29,$BL$13,""))</f>
        <v/>
      </c>
      <c r="BM165" s="53" t="str">
        <f>IF(B165&gt;①工事概要!$C$32,"",IF(B165&gt;=①工事概要!$C$31,$BM$13,""))</f>
        <v/>
      </c>
      <c r="BN165" s="53" t="str">
        <f>IF(B165&gt;①工事概要!$C$34,"",IF(B165&gt;=①工事概要!$C$33,$BN$13,""))</f>
        <v/>
      </c>
      <c r="BO165" s="53" t="str">
        <f>IF(B165&gt;①工事概要!$C$36,"",IF(B165&gt;=①工事概要!$C$35,$BO$13,""))</f>
        <v/>
      </c>
      <c r="BP165" s="53" t="str">
        <f>IF(B165&gt;①工事概要!$C$38,"",IF(B165&gt;=①工事概要!$C$37,$BP$13,""))</f>
        <v/>
      </c>
      <c r="BQ165" s="53" t="str">
        <f>IF(B165&gt;①工事概要!$C$40,"",IF(B165&gt;=①工事概要!$C$39,$BQ$13,""))</f>
        <v/>
      </c>
      <c r="BR165" s="53" t="str">
        <f>IF(B165&gt;①工事概要!$C$42,"",IF(B165&gt;=①工事概要!$C$41,$BR$13,""))</f>
        <v/>
      </c>
      <c r="BS165" s="53" t="str">
        <f>IF(B165&gt;①工事概要!$C$44,"",IF(B165&gt;=①工事概要!$C$43,$BS$13,""))</f>
        <v/>
      </c>
      <c r="BT165" s="53" t="str">
        <f>IF(B165&gt;①工事概要!$C$46,"",IF(B165&gt;=①工事概要!$C$45,$BT$13,""))</f>
        <v/>
      </c>
      <c r="BU165" s="53" t="str">
        <f>IF(B165&gt;①工事概要!$C$48,"",IF(B165&gt;=①工事概要!$C$47,$BU$13,""))</f>
        <v/>
      </c>
      <c r="BV165" s="53" t="str">
        <f>IF(B165&gt;①工事概要!$C$50,"",IF(B165&gt;=①工事概要!$C$49,$BV$13,""))</f>
        <v/>
      </c>
      <c r="BW165" s="53" t="str">
        <f>IF(B165&gt;①工事概要!$C$52,"",IF(B165&gt;=①工事概要!$C$51,$BW$13,""))</f>
        <v/>
      </c>
      <c r="BX165" s="53" t="str">
        <f>IF(B165&gt;①工事概要!$C$54,"",IF(B165&gt;=①工事概要!$C$53,$BX$13,""))</f>
        <v/>
      </c>
      <c r="BY165" s="53" t="str">
        <f>IF(B165&gt;①工事概要!$C$56,"",IF(B165&gt;=①工事概要!$C$55,$BY$13,""))</f>
        <v/>
      </c>
      <c r="BZ165" s="53" t="str">
        <f>IF(B165&gt;①工事概要!$C$58,"",IF(B165&gt;=①工事概要!$C$57,$BZ$13,""))</f>
        <v/>
      </c>
      <c r="CA165" s="53" t="str">
        <f>IF(B165&gt;①工事概要!$C$60,"",IF(B165&gt;=①工事概要!$C$59,$CA$13,""))</f>
        <v/>
      </c>
      <c r="CB165" s="53" t="str">
        <f>IF(B165&gt;①工事概要!$C$62,"",IF(B165&gt;=①工事概要!$C$61,$CB$13,""))</f>
        <v/>
      </c>
      <c r="CC165" s="53" t="str">
        <f>IF(B165&gt;①工事概要!$C$64,"",IF(B165&gt;=①工事概要!$C$63,$CC$13,""))</f>
        <v/>
      </c>
      <c r="CD165" s="53" t="str">
        <f>IF(B165&gt;①工事概要!$C$66,"",IF(B165&gt;=①工事概要!$C$65,$CD$13,""))</f>
        <v/>
      </c>
      <c r="CE165" s="50" t="str">
        <f t="shared" si="211"/>
        <v/>
      </c>
      <c r="CF165" s="50" t="str">
        <f t="shared" si="197"/>
        <v xml:space="preserve"> </v>
      </c>
    </row>
    <row r="166" spans="1:84" ht="39" customHeight="1" thickTop="1" thickBot="1" x14ac:dyDescent="0.2">
      <c r="A166" s="81" t="str">
        <f t="shared" si="183"/>
        <v>対象期間</v>
      </c>
      <c r="B166" s="180">
        <f>IFERROR(IF(B165=①工事概要!$E$12+IF(WEEKDAY(①工事概要!$E$12)=1,①工事概要!$E$12,(8-WEEKDAY(①工事概要!$E$12))),"-",IF(B165="-","-",B165+1)),"-")</f>
        <v>43707</v>
      </c>
      <c r="C166" s="89">
        <f t="shared" si="198"/>
        <v>6</v>
      </c>
      <c r="D166" s="199" t="str">
        <f t="shared" si="199"/>
        <v>〇</v>
      </c>
      <c r="E166" s="200" t="str">
        <f t="shared" si="200"/>
        <v xml:space="preserve"> </v>
      </c>
      <c r="F166" s="201" t="s">
        <v>60</v>
      </c>
      <c r="G166" s="202"/>
      <c r="H166" s="203"/>
      <c r="I166" s="204"/>
      <c r="J166" s="187" t="str">
        <f t="shared" si="201"/>
        <v/>
      </c>
      <c r="K166" s="190">
        <f t="shared" si="184"/>
        <v>149</v>
      </c>
      <c r="L166" s="190" t="str">
        <f t="shared" si="185"/>
        <v/>
      </c>
      <c r="M166" s="188" t="str">
        <f t="shared" si="202"/>
        <v/>
      </c>
      <c r="N166" s="87" t="str">
        <f t="shared" si="186"/>
        <v>↓</v>
      </c>
      <c r="O166" s="108"/>
      <c r="P166" s="156" t="str">
        <f>IF(B166&lt;①工事概要!$E$11,"",IF(B166&gt;①工事概要!$E$12,"",IF(LEN(CE166)=0,"○","")))</f>
        <v>○</v>
      </c>
      <c r="Q166" s="162">
        <f t="shared" si="203"/>
        <v>0</v>
      </c>
      <c r="R166" s="93">
        <f t="shared" si="187"/>
        <v>149</v>
      </c>
      <c r="S166" s="156" t="str">
        <f t="shared" si="188"/>
        <v/>
      </c>
      <c r="T166" s="162">
        <f t="shared" si="189"/>
        <v>0</v>
      </c>
      <c r="U166" s="100">
        <f t="shared" si="204"/>
        <v>42</v>
      </c>
      <c r="V166" s="93">
        <f t="shared" si="190"/>
        <v>0</v>
      </c>
      <c r="W166" s="169">
        <f t="shared" si="205"/>
        <v>0</v>
      </c>
      <c r="X166" s="80" t="str">
        <f t="shared" si="206"/>
        <v/>
      </c>
      <c r="Y166" s="80" t="str">
        <f t="shared" si="207"/>
        <v/>
      </c>
      <c r="Z166" s="80">
        <f t="shared" si="191"/>
        <v>43707</v>
      </c>
      <c r="AA166" s="80" t="str">
        <f t="shared" si="192"/>
        <v/>
      </c>
      <c r="AB166" s="80" t="str">
        <f t="shared" si="193"/>
        <v>OK（振替済み）</v>
      </c>
      <c r="AC166" s="154">
        <f t="shared" si="194"/>
        <v>0</v>
      </c>
      <c r="AD166" s="154" t="str">
        <f t="shared" si="208"/>
        <v/>
      </c>
      <c r="AE166" s="106">
        <f t="shared" si="209"/>
        <v>22</v>
      </c>
      <c r="AF166" s="106">
        <f t="shared" si="195"/>
        <v>0</v>
      </c>
      <c r="AG166" s="218">
        <f>IFERROR(IF(AE166=1,①工事概要!$E$11,IF(AE166=2,①工事概要!$E$11,IF(WEEKDAY(Z166)=2,Z159,AG165))),"")</f>
        <v>43696</v>
      </c>
      <c r="AH166" s="222">
        <f t="shared" ref="AH166:BA166" si="233">IFERROR(IF(AG166+1&gt;$BB166,"",AG166+1),"")</f>
        <v>43697</v>
      </c>
      <c r="AI166" s="222">
        <f t="shared" si="233"/>
        <v>43698</v>
      </c>
      <c r="AJ166" s="222">
        <f t="shared" si="233"/>
        <v>43699</v>
      </c>
      <c r="AK166" s="222">
        <f t="shared" si="233"/>
        <v>43700</v>
      </c>
      <c r="AL166" s="222">
        <f t="shared" si="233"/>
        <v>43701</v>
      </c>
      <c r="AM166" s="222">
        <f t="shared" si="233"/>
        <v>43702</v>
      </c>
      <c r="AN166" s="222">
        <f t="shared" si="233"/>
        <v>43703</v>
      </c>
      <c r="AO166" s="222">
        <f t="shared" si="233"/>
        <v>43704</v>
      </c>
      <c r="AP166" s="222">
        <f t="shared" si="233"/>
        <v>43705</v>
      </c>
      <c r="AQ166" s="222">
        <f t="shared" si="233"/>
        <v>43706</v>
      </c>
      <c r="AR166" s="222">
        <f t="shared" si="233"/>
        <v>43707</v>
      </c>
      <c r="AS166" s="222">
        <f t="shared" si="233"/>
        <v>43708</v>
      </c>
      <c r="AT166" s="222">
        <f t="shared" si="233"/>
        <v>43709</v>
      </c>
      <c r="AU166" s="222">
        <f t="shared" si="233"/>
        <v>43710</v>
      </c>
      <c r="AV166" s="222">
        <f t="shared" si="233"/>
        <v>43711</v>
      </c>
      <c r="AW166" s="222">
        <f t="shared" si="233"/>
        <v>43712</v>
      </c>
      <c r="AX166" s="222">
        <f t="shared" si="233"/>
        <v>43713</v>
      </c>
      <c r="AY166" s="222">
        <f t="shared" si="233"/>
        <v>43714</v>
      </c>
      <c r="AZ166" s="222">
        <f t="shared" si="233"/>
        <v>43715</v>
      </c>
      <c r="BA166" s="222">
        <f t="shared" si="233"/>
        <v>43716</v>
      </c>
      <c r="BB166" s="219">
        <f>IFERROR(IF(IF(Z166=①工事概要!$E$12,①工事概要!$E$12,IF(WEEKDAY(Z166)=1,Z173,BB167))&gt;①工事概要!$E$12,①工事概要!$E$12,IF(Z166=①工事概要!$E$12,①工事概要!$E$12,IF(WEEKDAY(Z166)=1,Z173,BB167))),"")</f>
        <v>43716</v>
      </c>
      <c r="BE166" s="53"/>
      <c r="BF166" s="53"/>
      <c r="BG166" s="53" t="str">
        <f>IFERROR(VLOOKUP(B166,①工事概要!$C$11:$D$12,2,FALSE),"")</f>
        <v/>
      </c>
      <c r="BH166" s="53" t="str">
        <f>IFERROR(VLOOKUP(B166,①工事概要!$C$16:$D$21,2,FALSE),"")</f>
        <v/>
      </c>
      <c r="BI166" s="53" t="str">
        <f>IFERROR(VLOOKUP(B166,①工事概要!$C$22:$D$24,2,FALSE),"")</f>
        <v/>
      </c>
      <c r="BJ166" s="53" t="str">
        <f>IF(B166&gt;①工事概要!$C$26,"",IF(B166&gt;=①工事概要!$C$25,$BJ$13,""))</f>
        <v/>
      </c>
      <c r="BK166" s="53" t="str">
        <f>IF(B166&gt;①工事概要!$C$28,"",IF(B166&gt;=①工事概要!$C$27,$BK$13,""))</f>
        <v/>
      </c>
      <c r="BL166" s="53" t="str">
        <f>IF(B166&gt;①工事概要!$C$30,"",IF(B166&gt;=①工事概要!$C$29,$BL$13,""))</f>
        <v/>
      </c>
      <c r="BM166" s="53" t="str">
        <f>IF(B166&gt;①工事概要!$C$32,"",IF(B166&gt;=①工事概要!$C$31,$BM$13,""))</f>
        <v/>
      </c>
      <c r="BN166" s="53" t="str">
        <f>IF(B166&gt;①工事概要!$C$34,"",IF(B166&gt;=①工事概要!$C$33,$BN$13,""))</f>
        <v/>
      </c>
      <c r="BO166" s="53" t="str">
        <f>IF(B166&gt;①工事概要!$C$36,"",IF(B166&gt;=①工事概要!$C$35,$BO$13,""))</f>
        <v/>
      </c>
      <c r="BP166" s="53" t="str">
        <f>IF(B166&gt;①工事概要!$C$38,"",IF(B166&gt;=①工事概要!$C$37,$BP$13,""))</f>
        <v/>
      </c>
      <c r="BQ166" s="53" t="str">
        <f>IF(B166&gt;①工事概要!$C$40,"",IF(B166&gt;=①工事概要!$C$39,$BQ$13,""))</f>
        <v/>
      </c>
      <c r="BR166" s="53" t="str">
        <f>IF(B166&gt;①工事概要!$C$42,"",IF(B166&gt;=①工事概要!$C$41,$BR$13,""))</f>
        <v/>
      </c>
      <c r="BS166" s="53" t="str">
        <f>IF(B166&gt;①工事概要!$C$44,"",IF(B166&gt;=①工事概要!$C$43,$BS$13,""))</f>
        <v/>
      </c>
      <c r="BT166" s="53" t="str">
        <f>IF(B166&gt;①工事概要!$C$46,"",IF(B166&gt;=①工事概要!$C$45,$BT$13,""))</f>
        <v/>
      </c>
      <c r="BU166" s="53" t="str">
        <f>IF(B166&gt;①工事概要!$C$48,"",IF(B166&gt;=①工事概要!$C$47,$BU$13,""))</f>
        <v/>
      </c>
      <c r="BV166" s="53" t="str">
        <f>IF(B166&gt;①工事概要!$C$50,"",IF(B166&gt;=①工事概要!$C$49,$BV$13,""))</f>
        <v/>
      </c>
      <c r="BW166" s="53" t="str">
        <f>IF(B166&gt;①工事概要!$C$52,"",IF(B166&gt;=①工事概要!$C$51,$BW$13,""))</f>
        <v/>
      </c>
      <c r="BX166" s="53" t="str">
        <f>IF(B166&gt;①工事概要!$C$54,"",IF(B166&gt;=①工事概要!$C$53,$BX$13,""))</f>
        <v/>
      </c>
      <c r="BY166" s="53" t="str">
        <f>IF(B166&gt;①工事概要!$C$56,"",IF(B166&gt;=①工事概要!$C$55,$BY$13,""))</f>
        <v/>
      </c>
      <c r="BZ166" s="53" t="str">
        <f>IF(B166&gt;①工事概要!$C$58,"",IF(B166&gt;=①工事概要!$C$57,$BZ$13,""))</f>
        <v/>
      </c>
      <c r="CA166" s="53" t="str">
        <f>IF(B166&gt;①工事概要!$C$60,"",IF(B166&gt;=①工事概要!$C$59,$CA$13,""))</f>
        <v/>
      </c>
      <c r="CB166" s="53" t="str">
        <f>IF(B166&gt;①工事概要!$C$62,"",IF(B166&gt;=①工事概要!$C$61,$CB$13,""))</f>
        <v/>
      </c>
      <c r="CC166" s="53" t="str">
        <f>IF(B166&gt;①工事概要!$C$64,"",IF(B166&gt;=①工事概要!$C$63,$CC$13,""))</f>
        <v/>
      </c>
      <c r="CD166" s="53" t="str">
        <f>IF(B166&gt;①工事概要!$C$66,"",IF(B166&gt;=①工事概要!$C$65,$CD$13,""))</f>
        <v/>
      </c>
      <c r="CE166" s="50" t="str">
        <f t="shared" si="211"/>
        <v/>
      </c>
      <c r="CF166" s="50" t="str">
        <f t="shared" si="197"/>
        <v xml:space="preserve"> </v>
      </c>
    </row>
    <row r="167" spans="1:84" ht="39" customHeight="1" thickTop="1" thickBot="1" x14ac:dyDescent="0.2">
      <c r="A167" s="81" t="str">
        <f t="shared" si="183"/>
        <v>対象期間</v>
      </c>
      <c r="B167" s="180">
        <f>IFERROR(IF(B166=①工事概要!$E$12+IF(WEEKDAY(①工事概要!$E$12)=1,①工事概要!$E$12,(8-WEEKDAY(①工事概要!$E$12))),"-",IF(B166="-","-",B166+1)),"-")</f>
        <v>43708</v>
      </c>
      <c r="C167" s="89">
        <f t="shared" si="198"/>
        <v>7</v>
      </c>
      <c r="D167" s="199" t="str">
        <f t="shared" si="199"/>
        <v>〇</v>
      </c>
      <c r="E167" s="200" t="str">
        <f t="shared" si="200"/>
        <v xml:space="preserve"> </v>
      </c>
      <c r="F167" s="201" t="s">
        <v>61</v>
      </c>
      <c r="G167" s="202"/>
      <c r="H167" s="203"/>
      <c r="I167" s="204"/>
      <c r="J167" s="187" t="str">
        <f t="shared" si="201"/>
        <v/>
      </c>
      <c r="K167" s="190">
        <f t="shared" si="184"/>
        <v>150</v>
      </c>
      <c r="L167" s="190" t="str">
        <f t="shared" si="185"/>
        <v/>
      </c>
      <c r="M167" s="188" t="str">
        <f t="shared" si="202"/>
        <v/>
      </c>
      <c r="N167" s="87" t="str">
        <f t="shared" si="186"/>
        <v>↓</v>
      </c>
      <c r="O167" s="108"/>
      <c r="P167" s="156" t="str">
        <f>IF(B167&lt;①工事概要!$E$11,"",IF(B167&gt;①工事概要!$E$12,"",IF(LEN(CE167)=0,"○","")))</f>
        <v>○</v>
      </c>
      <c r="Q167" s="162">
        <f t="shared" si="203"/>
        <v>0</v>
      </c>
      <c r="R167" s="93">
        <f t="shared" si="187"/>
        <v>150</v>
      </c>
      <c r="S167" s="156" t="str">
        <f t="shared" si="188"/>
        <v>〇</v>
      </c>
      <c r="T167" s="162">
        <f t="shared" si="189"/>
        <v>0</v>
      </c>
      <c r="U167" s="100">
        <f t="shared" si="204"/>
        <v>43</v>
      </c>
      <c r="V167" s="93">
        <f t="shared" si="190"/>
        <v>0</v>
      </c>
      <c r="W167" s="169">
        <f t="shared" si="205"/>
        <v>0</v>
      </c>
      <c r="X167" s="80" t="str">
        <f t="shared" si="206"/>
        <v/>
      </c>
      <c r="Y167" s="80" t="str">
        <f t="shared" si="207"/>
        <v/>
      </c>
      <c r="Z167" s="80">
        <f t="shared" si="191"/>
        <v>43708</v>
      </c>
      <c r="AA167" s="80" t="str">
        <f t="shared" si="192"/>
        <v/>
      </c>
      <c r="AB167" s="80" t="str">
        <f t="shared" si="193"/>
        <v>OK（振替済み）</v>
      </c>
      <c r="AC167" s="154">
        <f t="shared" si="194"/>
        <v>0</v>
      </c>
      <c r="AD167" s="154" t="str">
        <f t="shared" si="208"/>
        <v/>
      </c>
      <c r="AE167" s="106">
        <f t="shared" si="209"/>
        <v>22</v>
      </c>
      <c r="AF167" s="106">
        <f t="shared" si="195"/>
        <v>0</v>
      </c>
      <c r="AG167" s="218">
        <f>IFERROR(IF(AE167=1,①工事概要!$E$11,IF(AE167=2,①工事概要!$E$11,IF(WEEKDAY(Z167)=2,Z160,AG166))),"")</f>
        <v>43696</v>
      </c>
      <c r="AH167" s="222">
        <f t="shared" ref="AH167:BA167" si="234">IFERROR(IF(AG167+1&gt;$BB167,"",AG167+1),"")</f>
        <v>43697</v>
      </c>
      <c r="AI167" s="222">
        <f t="shared" si="234"/>
        <v>43698</v>
      </c>
      <c r="AJ167" s="222">
        <f t="shared" si="234"/>
        <v>43699</v>
      </c>
      <c r="AK167" s="222">
        <f t="shared" si="234"/>
        <v>43700</v>
      </c>
      <c r="AL167" s="222">
        <f t="shared" si="234"/>
        <v>43701</v>
      </c>
      <c r="AM167" s="222">
        <f t="shared" si="234"/>
        <v>43702</v>
      </c>
      <c r="AN167" s="222">
        <f t="shared" si="234"/>
        <v>43703</v>
      </c>
      <c r="AO167" s="222">
        <f t="shared" si="234"/>
        <v>43704</v>
      </c>
      <c r="AP167" s="222">
        <f t="shared" si="234"/>
        <v>43705</v>
      </c>
      <c r="AQ167" s="222">
        <f t="shared" si="234"/>
        <v>43706</v>
      </c>
      <c r="AR167" s="222">
        <f t="shared" si="234"/>
        <v>43707</v>
      </c>
      <c r="AS167" s="222">
        <f t="shared" si="234"/>
        <v>43708</v>
      </c>
      <c r="AT167" s="222">
        <f t="shared" si="234"/>
        <v>43709</v>
      </c>
      <c r="AU167" s="222">
        <f t="shared" si="234"/>
        <v>43710</v>
      </c>
      <c r="AV167" s="222">
        <f t="shared" si="234"/>
        <v>43711</v>
      </c>
      <c r="AW167" s="222">
        <f t="shared" si="234"/>
        <v>43712</v>
      </c>
      <c r="AX167" s="222">
        <f t="shared" si="234"/>
        <v>43713</v>
      </c>
      <c r="AY167" s="222">
        <f t="shared" si="234"/>
        <v>43714</v>
      </c>
      <c r="AZ167" s="222">
        <f t="shared" si="234"/>
        <v>43715</v>
      </c>
      <c r="BA167" s="222">
        <f t="shared" si="234"/>
        <v>43716</v>
      </c>
      <c r="BB167" s="219">
        <f>IFERROR(IF(IF(Z167=①工事概要!$E$12,①工事概要!$E$12,IF(WEEKDAY(Z167)=1,Z174,BB168))&gt;①工事概要!$E$12,①工事概要!$E$12,IF(Z167=①工事概要!$E$12,①工事概要!$E$12,IF(WEEKDAY(Z167)=1,Z174,BB168))),"")</f>
        <v>43716</v>
      </c>
      <c r="BE167" s="53"/>
      <c r="BF167" s="53"/>
      <c r="BG167" s="53" t="str">
        <f>IFERROR(VLOOKUP(B167,①工事概要!$C$11:$D$12,2,FALSE),"")</f>
        <v/>
      </c>
      <c r="BH167" s="53" t="str">
        <f>IFERROR(VLOOKUP(B167,①工事概要!$C$16:$D$21,2,FALSE),"")</f>
        <v/>
      </c>
      <c r="BI167" s="53" t="str">
        <f>IFERROR(VLOOKUP(B167,①工事概要!$C$22:$D$24,2,FALSE),"")</f>
        <v/>
      </c>
      <c r="BJ167" s="53" t="str">
        <f>IF(B167&gt;①工事概要!$C$26,"",IF(B167&gt;=①工事概要!$C$25,$BJ$13,""))</f>
        <v/>
      </c>
      <c r="BK167" s="53" t="str">
        <f>IF(B167&gt;①工事概要!$C$28,"",IF(B167&gt;=①工事概要!$C$27,$BK$13,""))</f>
        <v/>
      </c>
      <c r="BL167" s="53" t="str">
        <f>IF(B167&gt;①工事概要!$C$30,"",IF(B167&gt;=①工事概要!$C$29,$BL$13,""))</f>
        <v/>
      </c>
      <c r="BM167" s="53" t="str">
        <f>IF(B167&gt;①工事概要!$C$32,"",IF(B167&gt;=①工事概要!$C$31,$BM$13,""))</f>
        <v/>
      </c>
      <c r="BN167" s="53" t="str">
        <f>IF(B167&gt;①工事概要!$C$34,"",IF(B167&gt;=①工事概要!$C$33,$BN$13,""))</f>
        <v/>
      </c>
      <c r="BO167" s="53" t="str">
        <f>IF(B167&gt;①工事概要!$C$36,"",IF(B167&gt;=①工事概要!$C$35,$BO$13,""))</f>
        <v/>
      </c>
      <c r="BP167" s="53" t="str">
        <f>IF(B167&gt;①工事概要!$C$38,"",IF(B167&gt;=①工事概要!$C$37,$BP$13,""))</f>
        <v/>
      </c>
      <c r="BQ167" s="53" t="str">
        <f>IF(B167&gt;①工事概要!$C$40,"",IF(B167&gt;=①工事概要!$C$39,$BQ$13,""))</f>
        <v/>
      </c>
      <c r="BR167" s="53" t="str">
        <f>IF(B167&gt;①工事概要!$C$42,"",IF(B167&gt;=①工事概要!$C$41,$BR$13,""))</f>
        <v/>
      </c>
      <c r="BS167" s="53" t="str">
        <f>IF(B167&gt;①工事概要!$C$44,"",IF(B167&gt;=①工事概要!$C$43,$BS$13,""))</f>
        <v/>
      </c>
      <c r="BT167" s="53" t="str">
        <f>IF(B167&gt;①工事概要!$C$46,"",IF(B167&gt;=①工事概要!$C$45,$BT$13,""))</f>
        <v/>
      </c>
      <c r="BU167" s="53" t="str">
        <f>IF(B167&gt;①工事概要!$C$48,"",IF(B167&gt;=①工事概要!$C$47,$BU$13,""))</f>
        <v/>
      </c>
      <c r="BV167" s="53" t="str">
        <f>IF(B167&gt;①工事概要!$C$50,"",IF(B167&gt;=①工事概要!$C$49,$BV$13,""))</f>
        <v/>
      </c>
      <c r="BW167" s="53" t="str">
        <f>IF(B167&gt;①工事概要!$C$52,"",IF(B167&gt;=①工事概要!$C$51,$BW$13,""))</f>
        <v/>
      </c>
      <c r="BX167" s="53" t="str">
        <f>IF(B167&gt;①工事概要!$C$54,"",IF(B167&gt;=①工事概要!$C$53,$BX$13,""))</f>
        <v/>
      </c>
      <c r="BY167" s="53" t="str">
        <f>IF(B167&gt;①工事概要!$C$56,"",IF(B167&gt;=①工事概要!$C$55,$BY$13,""))</f>
        <v/>
      </c>
      <c r="BZ167" s="53" t="str">
        <f>IF(B167&gt;①工事概要!$C$58,"",IF(B167&gt;=①工事概要!$C$57,$BZ$13,""))</f>
        <v/>
      </c>
      <c r="CA167" s="53" t="str">
        <f>IF(B167&gt;①工事概要!$C$60,"",IF(B167&gt;=①工事概要!$C$59,$CA$13,""))</f>
        <v/>
      </c>
      <c r="CB167" s="53" t="str">
        <f>IF(B167&gt;①工事概要!$C$62,"",IF(B167&gt;=①工事概要!$C$61,$CB$13,""))</f>
        <v/>
      </c>
      <c r="CC167" s="53" t="str">
        <f>IF(B167&gt;①工事概要!$C$64,"",IF(B167&gt;=①工事概要!$C$63,$CC$13,""))</f>
        <v/>
      </c>
      <c r="CD167" s="53" t="str">
        <f>IF(B167&gt;①工事概要!$C$66,"",IF(B167&gt;=①工事概要!$C$65,$CD$13,""))</f>
        <v/>
      </c>
      <c r="CE167" s="50" t="str">
        <f t="shared" si="211"/>
        <v/>
      </c>
      <c r="CF167" s="50" t="str">
        <f t="shared" si="197"/>
        <v xml:space="preserve"> </v>
      </c>
    </row>
    <row r="168" spans="1:84" ht="39" customHeight="1" thickTop="1" thickBot="1" x14ac:dyDescent="0.2">
      <c r="A168" s="81" t="str">
        <f t="shared" si="183"/>
        <v>対象期間</v>
      </c>
      <c r="B168" s="180">
        <f>IFERROR(IF(B167=①工事概要!$E$12+IF(WEEKDAY(①工事概要!$E$12)=1,①工事概要!$E$12,(8-WEEKDAY(①工事概要!$E$12))),"-",IF(B167="-","-",B167+1)),"-")</f>
        <v>43709</v>
      </c>
      <c r="C168" s="89">
        <f t="shared" si="198"/>
        <v>1</v>
      </c>
      <c r="D168" s="199" t="str">
        <f t="shared" si="199"/>
        <v>〇</v>
      </c>
      <c r="E168" s="200" t="str">
        <f t="shared" si="200"/>
        <v xml:space="preserve"> </v>
      </c>
      <c r="F168" s="201" t="s">
        <v>61</v>
      </c>
      <c r="G168" s="202"/>
      <c r="H168" s="203"/>
      <c r="I168" s="204"/>
      <c r="J168" s="187" t="str">
        <f t="shared" si="201"/>
        <v/>
      </c>
      <c r="K168" s="190">
        <f t="shared" si="184"/>
        <v>151</v>
      </c>
      <c r="L168" s="190" t="str">
        <f t="shared" si="185"/>
        <v/>
      </c>
      <c r="M168" s="188" t="str">
        <f t="shared" si="202"/>
        <v/>
      </c>
      <c r="N168" s="87" t="str">
        <f t="shared" si="186"/>
        <v>週の終わり</v>
      </c>
      <c r="O168" s="108"/>
      <c r="P168" s="156" t="str">
        <f>IF(B168&lt;①工事概要!$E$11,"",IF(B168&gt;①工事概要!$E$12,"",IF(LEN(CE168)=0,"○","")))</f>
        <v>○</v>
      </c>
      <c r="Q168" s="162">
        <f t="shared" si="203"/>
        <v>0</v>
      </c>
      <c r="R168" s="93">
        <f t="shared" si="187"/>
        <v>151</v>
      </c>
      <c r="S168" s="156" t="str">
        <f t="shared" si="188"/>
        <v>〇</v>
      </c>
      <c r="T168" s="162">
        <f t="shared" si="189"/>
        <v>0</v>
      </c>
      <c r="U168" s="100">
        <f t="shared" si="204"/>
        <v>44</v>
      </c>
      <c r="V168" s="93">
        <f t="shared" si="190"/>
        <v>0</v>
      </c>
      <c r="W168" s="169">
        <f t="shared" si="205"/>
        <v>0</v>
      </c>
      <c r="X168" s="80" t="str">
        <f t="shared" si="206"/>
        <v/>
      </c>
      <c r="Y168" s="80" t="str">
        <f t="shared" si="207"/>
        <v/>
      </c>
      <c r="Z168" s="80">
        <f t="shared" si="191"/>
        <v>43709</v>
      </c>
      <c r="AA168" s="80" t="str">
        <f t="shared" si="192"/>
        <v/>
      </c>
      <c r="AB168" s="80" t="str">
        <f t="shared" si="193"/>
        <v>OK（振替済み）</v>
      </c>
      <c r="AC168" s="154">
        <f t="shared" si="194"/>
        <v>0</v>
      </c>
      <c r="AD168" s="154" t="str">
        <f t="shared" si="208"/>
        <v/>
      </c>
      <c r="AE168" s="106">
        <f t="shared" si="209"/>
        <v>22</v>
      </c>
      <c r="AF168" s="106">
        <f t="shared" si="195"/>
        <v>0</v>
      </c>
      <c r="AG168" s="223">
        <f>IFERROR(IF(AE168=1,①工事概要!$E$11,IF(AE168=2,①工事概要!$E$11,IF(WEEKDAY(Z168)=2,Z161,AG167))),"")</f>
        <v>43696</v>
      </c>
      <c r="AH168" s="224">
        <f t="shared" ref="AH168:BA168" si="235">IFERROR(IF(AG168+1&gt;$BB168,"",AG168+1),"")</f>
        <v>43697</v>
      </c>
      <c r="AI168" s="224">
        <f t="shared" si="235"/>
        <v>43698</v>
      </c>
      <c r="AJ168" s="224">
        <f t="shared" si="235"/>
        <v>43699</v>
      </c>
      <c r="AK168" s="224">
        <f t="shared" si="235"/>
        <v>43700</v>
      </c>
      <c r="AL168" s="224">
        <f t="shared" si="235"/>
        <v>43701</v>
      </c>
      <c r="AM168" s="224">
        <f t="shared" si="235"/>
        <v>43702</v>
      </c>
      <c r="AN168" s="224">
        <f t="shared" si="235"/>
        <v>43703</v>
      </c>
      <c r="AO168" s="224">
        <f t="shared" si="235"/>
        <v>43704</v>
      </c>
      <c r="AP168" s="224">
        <f t="shared" si="235"/>
        <v>43705</v>
      </c>
      <c r="AQ168" s="224">
        <f t="shared" si="235"/>
        <v>43706</v>
      </c>
      <c r="AR168" s="224">
        <f t="shared" si="235"/>
        <v>43707</v>
      </c>
      <c r="AS168" s="224">
        <f t="shared" si="235"/>
        <v>43708</v>
      </c>
      <c r="AT168" s="224">
        <f t="shared" si="235"/>
        <v>43709</v>
      </c>
      <c r="AU168" s="224">
        <f t="shared" si="235"/>
        <v>43710</v>
      </c>
      <c r="AV168" s="224">
        <f t="shared" si="235"/>
        <v>43711</v>
      </c>
      <c r="AW168" s="224">
        <f t="shared" si="235"/>
        <v>43712</v>
      </c>
      <c r="AX168" s="224">
        <f t="shared" si="235"/>
        <v>43713</v>
      </c>
      <c r="AY168" s="224">
        <f t="shared" si="235"/>
        <v>43714</v>
      </c>
      <c r="AZ168" s="224">
        <f t="shared" si="235"/>
        <v>43715</v>
      </c>
      <c r="BA168" s="224">
        <f t="shared" si="235"/>
        <v>43716</v>
      </c>
      <c r="BB168" s="225">
        <f>IFERROR(IF(IF(Z168=①工事概要!$E$12,①工事概要!$E$12,IF(WEEKDAY(Z168)=1,Z175,BB169))&gt;①工事概要!$E$12,①工事概要!$E$12,IF(Z168=①工事概要!$E$12,①工事概要!$E$12,IF(WEEKDAY(Z168)=1,Z175,BB169))),"")</f>
        <v>43716</v>
      </c>
      <c r="BE168" s="53"/>
      <c r="BF168" s="53"/>
      <c r="BG168" s="53" t="str">
        <f>IFERROR(VLOOKUP(B168,①工事概要!$C$11:$D$12,2,FALSE),"")</f>
        <v/>
      </c>
      <c r="BH168" s="53" t="str">
        <f>IFERROR(VLOOKUP(B168,①工事概要!$C$16:$D$21,2,FALSE),"")</f>
        <v/>
      </c>
      <c r="BI168" s="53" t="str">
        <f>IFERROR(VLOOKUP(B168,①工事概要!$C$22:$D$24,2,FALSE),"")</f>
        <v/>
      </c>
      <c r="BJ168" s="53" t="str">
        <f>IF(B168&gt;①工事概要!$C$26,"",IF(B168&gt;=①工事概要!$C$25,$BJ$13,""))</f>
        <v/>
      </c>
      <c r="BK168" s="53" t="str">
        <f>IF(B168&gt;①工事概要!$C$28,"",IF(B168&gt;=①工事概要!$C$27,$BK$13,""))</f>
        <v/>
      </c>
      <c r="BL168" s="53" t="str">
        <f>IF(B168&gt;①工事概要!$C$30,"",IF(B168&gt;=①工事概要!$C$29,$BL$13,""))</f>
        <v/>
      </c>
      <c r="BM168" s="53" t="str">
        <f>IF(B168&gt;①工事概要!$C$32,"",IF(B168&gt;=①工事概要!$C$31,$BM$13,""))</f>
        <v/>
      </c>
      <c r="BN168" s="53" t="str">
        <f>IF(B168&gt;①工事概要!$C$34,"",IF(B168&gt;=①工事概要!$C$33,$BN$13,""))</f>
        <v/>
      </c>
      <c r="BO168" s="53" t="str">
        <f>IF(B168&gt;①工事概要!$C$36,"",IF(B168&gt;=①工事概要!$C$35,$BO$13,""))</f>
        <v/>
      </c>
      <c r="BP168" s="53" t="str">
        <f>IF(B168&gt;①工事概要!$C$38,"",IF(B168&gt;=①工事概要!$C$37,$BP$13,""))</f>
        <v/>
      </c>
      <c r="BQ168" s="53" t="str">
        <f>IF(B168&gt;①工事概要!$C$40,"",IF(B168&gt;=①工事概要!$C$39,$BQ$13,""))</f>
        <v/>
      </c>
      <c r="BR168" s="53" t="str">
        <f>IF(B168&gt;①工事概要!$C$42,"",IF(B168&gt;=①工事概要!$C$41,$BR$13,""))</f>
        <v/>
      </c>
      <c r="BS168" s="53" t="str">
        <f>IF(B168&gt;①工事概要!$C$44,"",IF(B168&gt;=①工事概要!$C$43,$BS$13,""))</f>
        <v/>
      </c>
      <c r="BT168" s="53" t="str">
        <f>IF(B168&gt;①工事概要!$C$46,"",IF(B168&gt;=①工事概要!$C$45,$BT$13,""))</f>
        <v/>
      </c>
      <c r="BU168" s="53" t="str">
        <f>IF(B168&gt;①工事概要!$C$48,"",IF(B168&gt;=①工事概要!$C$47,$BU$13,""))</f>
        <v/>
      </c>
      <c r="BV168" s="53" t="str">
        <f>IF(B168&gt;①工事概要!$C$50,"",IF(B168&gt;=①工事概要!$C$49,$BV$13,""))</f>
        <v/>
      </c>
      <c r="BW168" s="53" t="str">
        <f>IF(B168&gt;①工事概要!$C$52,"",IF(B168&gt;=①工事概要!$C$51,$BW$13,""))</f>
        <v/>
      </c>
      <c r="BX168" s="53" t="str">
        <f>IF(B168&gt;①工事概要!$C$54,"",IF(B168&gt;=①工事概要!$C$53,$BX$13,""))</f>
        <v/>
      </c>
      <c r="BY168" s="53" t="str">
        <f>IF(B168&gt;①工事概要!$C$56,"",IF(B168&gt;=①工事概要!$C$55,$BY$13,""))</f>
        <v/>
      </c>
      <c r="BZ168" s="53" t="str">
        <f>IF(B168&gt;①工事概要!$C$58,"",IF(B168&gt;=①工事概要!$C$57,$BZ$13,""))</f>
        <v/>
      </c>
      <c r="CA168" s="53" t="str">
        <f>IF(B168&gt;①工事概要!$C$60,"",IF(B168&gt;=①工事概要!$C$59,$CA$13,""))</f>
        <v/>
      </c>
      <c r="CB168" s="53" t="str">
        <f>IF(B168&gt;①工事概要!$C$62,"",IF(B168&gt;=①工事概要!$C$61,$CB$13,""))</f>
        <v/>
      </c>
      <c r="CC168" s="53" t="str">
        <f>IF(B168&gt;①工事概要!$C$64,"",IF(B168&gt;=①工事概要!$C$63,$CC$13,""))</f>
        <v/>
      </c>
      <c r="CD168" s="53" t="str">
        <f>IF(B168&gt;①工事概要!$C$66,"",IF(B168&gt;=①工事概要!$C$65,$CD$13,""))</f>
        <v/>
      </c>
      <c r="CE168" s="50" t="str">
        <f t="shared" si="211"/>
        <v/>
      </c>
      <c r="CF168" s="50" t="str">
        <f t="shared" si="197"/>
        <v xml:space="preserve"> </v>
      </c>
    </row>
    <row r="169" spans="1:84" ht="39" customHeight="1" thickTop="1" thickBot="1" x14ac:dyDescent="0.2">
      <c r="A169" s="81" t="str">
        <f t="shared" si="183"/>
        <v>対象期間</v>
      </c>
      <c r="B169" s="180">
        <f>IFERROR(IF(B168=①工事概要!$E$12+IF(WEEKDAY(①工事概要!$E$12)=1,①工事概要!$E$12,(8-WEEKDAY(①工事概要!$E$12))),"-",IF(B168="-","-",B168+1)),"-")</f>
        <v>43710</v>
      </c>
      <c r="C169" s="89">
        <f t="shared" si="198"/>
        <v>2</v>
      </c>
      <c r="D169" s="199" t="str">
        <f t="shared" si="199"/>
        <v>〇</v>
      </c>
      <c r="E169" s="200" t="str">
        <f t="shared" si="200"/>
        <v xml:space="preserve"> </v>
      </c>
      <c r="F169" s="201" t="s">
        <v>60</v>
      </c>
      <c r="G169" s="202"/>
      <c r="H169" s="203"/>
      <c r="I169" s="204"/>
      <c r="J169" s="187" t="str">
        <f t="shared" si="201"/>
        <v/>
      </c>
      <c r="K169" s="190">
        <f t="shared" si="184"/>
        <v>152</v>
      </c>
      <c r="L169" s="190" t="str">
        <f t="shared" si="185"/>
        <v/>
      </c>
      <c r="M169" s="188" t="str">
        <f t="shared" si="202"/>
        <v/>
      </c>
      <c r="N169" s="87" t="str">
        <f t="shared" si="186"/>
        <v>週の始まり</v>
      </c>
      <c r="O169" s="108"/>
      <c r="P169" s="156" t="str">
        <f>IF(B169&lt;①工事概要!$E$11,"",IF(B169&gt;①工事概要!$E$12,"",IF(LEN(CE169)=0,"○","")))</f>
        <v>○</v>
      </c>
      <c r="Q169" s="162">
        <f t="shared" si="203"/>
        <v>0</v>
      </c>
      <c r="R169" s="93">
        <f t="shared" si="187"/>
        <v>152</v>
      </c>
      <c r="S169" s="156" t="str">
        <f t="shared" si="188"/>
        <v/>
      </c>
      <c r="T169" s="162">
        <f t="shared" si="189"/>
        <v>0</v>
      </c>
      <c r="U169" s="100">
        <f t="shared" si="204"/>
        <v>44</v>
      </c>
      <c r="V169" s="93">
        <f t="shared" si="190"/>
        <v>0</v>
      </c>
      <c r="W169" s="169">
        <f t="shared" si="205"/>
        <v>0</v>
      </c>
      <c r="X169" s="80" t="str">
        <f t="shared" si="206"/>
        <v/>
      </c>
      <c r="Y169" s="80" t="str">
        <f t="shared" si="207"/>
        <v/>
      </c>
      <c r="Z169" s="80">
        <f t="shared" si="191"/>
        <v>43710</v>
      </c>
      <c r="AA169" s="80" t="str">
        <f t="shared" si="192"/>
        <v/>
      </c>
      <c r="AB169" s="80" t="str">
        <f t="shared" si="193"/>
        <v>OK（振替済み）</v>
      </c>
      <c r="AC169" s="154">
        <f t="shared" si="194"/>
        <v>0</v>
      </c>
      <c r="AD169" s="154" t="str">
        <f t="shared" si="208"/>
        <v/>
      </c>
      <c r="AE169" s="106">
        <f t="shared" si="209"/>
        <v>23</v>
      </c>
      <c r="AF169" s="106">
        <f t="shared" si="195"/>
        <v>0</v>
      </c>
      <c r="AG169" s="216">
        <f>IFERROR(IF(AE169=1,①工事概要!$E$11,IF(AE169=2,①工事概要!$E$11,IF(WEEKDAY(Z169)=2,Z162,AG168))),"")</f>
        <v>43703</v>
      </c>
      <c r="AH169" s="221">
        <f t="shared" ref="AH169:BA169" si="236">IFERROR(IF(AG169+1&gt;$BB169,"",AG169+1),"")</f>
        <v>43704</v>
      </c>
      <c r="AI169" s="221">
        <f t="shared" si="236"/>
        <v>43705</v>
      </c>
      <c r="AJ169" s="221">
        <f t="shared" si="236"/>
        <v>43706</v>
      </c>
      <c r="AK169" s="221">
        <f t="shared" si="236"/>
        <v>43707</v>
      </c>
      <c r="AL169" s="221">
        <f t="shared" si="236"/>
        <v>43708</v>
      </c>
      <c r="AM169" s="221">
        <f t="shared" si="236"/>
        <v>43709</v>
      </c>
      <c r="AN169" s="221">
        <f t="shared" si="236"/>
        <v>43710</v>
      </c>
      <c r="AO169" s="221">
        <f t="shared" si="236"/>
        <v>43711</v>
      </c>
      <c r="AP169" s="221">
        <f t="shared" si="236"/>
        <v>43712</v>
      </c>
      <c r="AQ169" s="221">
        <f t="shared" si="236"/>
        <v>43713</v>
      </c>
      <c r="AR169" s="221">
        <f t="shared" si="236"/>
        <v>43714</v>
      </c>
      <c r="AS169" s="221">
        <f t="shared" si="236"/>
        <v>43715</v>
      </c>
      <c r="AT169" s="221">
        <f t="shared" si="236"/>
        <v>43716</v>
      </c>
      <c r="AU169" s="221">
        <f t="shared" si="236"/>
        <v>43717</v>
      </c>
      <c r="AV169" s="221">
        <f t="shared" si="236"/>
        <v>43718</v>
      </c>
      <c r="AW169" s="221">
        <f t="shared" si="236"/>
        <v>43719</v>
      </c>
      <c r="AX169" s="221">
        <f t="shared" si="236"/>
        <v>43720</v>
      </c>
      <c r="AY169" s="221">
        <f t="shared" si="236"/>
        <v>43721</v>
      </c>
      <c r="AZ169" s="221">
        <f t="shared" si="236"/>
        <v>43722</v>
      </c>
      <c r="BA169" s="221">
        <f t="shared" si="236"/>
        <v>43723</v>
      </c>
      <c r="BB169" s="217">
        <f>IFERROR(IF(IF(Z169=①工事概要!$E$12,①工事概要!$E$12,IF(WEEKDAY(Z169)=1,Z176,BB170))&gt;①工事概要!$E$12,①工事概要!$E$12,IF(Z169=①工事概要!$E$12,①工事概要!$E$12,IF(WEEKDAY(Z169)=1,Z176,BB170))),"")</f>
        <v>43723</v>
      </c>
      <c r="BE169" s="53"/>
      <c r="BF169" s="53"/>
      <c r="BG169" s="53" t="str">
        <f>IFERROR(VLOOKUP(B169,①工事概要!$C$11:$D$12,2,FALSE),"")</f>
        <v/>
      </c>
      <c r="BH169" s="53" t="str">
        <f>IFERROR(VLOOKUP(B169,①工事概要!$C$16:$D$21,2,FALSE),"")</f>
        <v/>
      </c>
      <c r="BI169" s="53" t="str">
        <f>IFERROR(VLOOKUP(B169,①工事概要!$C$22:$D$24,2,FALSE),"")</f>
        <v/>
      </c>
      <c r="BJ169" s="53" t="str">
        <f>IF(B169&gt;①工事概要!$C$26,"",IF(B169&gt;=①工事概要!$C$25,$BJ$13,""))</f>
        <v/>
      </c>
      <c r="BK169" s="53" t="str">
        <f>IF(B169&gt;①工事概要!$C$28,"",IF(B169&gt;=①工事概要!$C$27,$BK$13,""))</f>
        <v/>
      </c>
      <c r="BL169" s="53" t="str">
        <f>IF(B169&gt;①工事概要!$C$30,"",IF(B169&gt;=①工事概要!$C$29,$BL$13,""))</f>
        <v/>
      </c>
      <c r="BM169" s="53" t="str">
        <f>IF(B169&gt;①工事概要!$C$32,"",IF(B169&gt;=①工事概要!$C$31,$BM$13,""))</f>
        <v/>
      </c>
      <c r="BN169" s="53" t="str">
        <f>IF(B169&gt;①工事概要!$C$34,"",IF(B169&gt;=①工事概要!$C$33,$BN$13,""))</f>
        <v/>
      </c>
      <c r="BO169" s="53" t="str">
        <f>IF(B169&gt;①工事概要!$C$36,"",IF(B169&gt;=①工事概要!$C$35,$BO$13,""))</f>
        <v/>
      </c>
      <c r="BP169" s="53" t="str">
        <f>IF(B169&gt;①工事概要!$C$38,"",IF(B169&gt;=①工事概要!$C$37,$BP$13,""))</f>
        <v/>
      </c>
      <c r="BQ169" s="53" t="str">
        <f>IF(B169&gt;①工事概要!$C$40,"",IF(B169&gt;=①工事概要!$C$39,$BQ$13,""))</f>
        <v/>
      </c>
      <c r="BR169" s="53" t="str">
        <f>IF(B169&gt;①工事概要!$C$42,"",IF(B169&gt;=①工事概要!$C$41,$BR$13,""))</f>
        <v/>
      </c>
      <c r="BS169" s="53" t="str">
        <f>IF(B169&gt;①工事概要!$C$44,"",IF(B169&gt;=①工事概要!$C$43,$BS$13,""))</f>
        <v/>
      </c>
      <c r="BT169" s="53" t="str">
        <f>IF(B169&gt;①工事概要!$C$46,"",IF(B169&gt;=①工事概要!$C$45,$BT$13,""))</f>
        <v/>
      </c>
      <c r="BU169" s="53" t="str">
        <f>IF(B169&gt;①工事概要!$C$48,"",IF(B169&gt;=①工事概要!$C$47,$BU$13,""))</f>
        <v/>
      </c>
      <c r="BV169" s="53" t="str">
        <f>IF(B169&gt;①工事概要!$C$50,"",IF(B169&gt;=①工事概要!$C$49,$BV$13,""))</f>
        <v/>
      </c>
      <c r="BW169" s="53" t="str">
        <f>IF(B169&gt;①工事概要!$C$52,"",IF(B169&gt;=①工事概要!$C$51,$BW$13,""))</f>
        <v/>
      </c>
      <c r="BX169" s="53" t="str">
        <f>IF(B169&gt;①工事概要!$C$54,"",IF(B169&gt;=①工事概要!$C$53,$BX$13,""))</f>
        <v/>
      </c>
      <c r="BY169" s="53" t="str">
        <f>IF(B169&gt;①工事概要!$C$56,"",IF(B169&gt;=①工事概要!$C$55,$BY$13,""))</f>
        <v/>
      </c>
      <c r="BZ169" s="53" t="str">
        <f>IF(B169&gt;①工事概要!$C$58,"",IF(B169&gt;=①工事概要!$C$57,$BZ$13,""))</f>
        <v/>
      </c>
      <c r="CA169" s="53" t="str">
        <f>IF(B169&gt;①工事概要!$C$60,"",IF(B169&gt;=①工事概要!$C$59,$CA$13,""))</f>
        <v/>
      </c>
      <c r="CB169" s="53" t="str">
        <f>IF(B169&gt;①工事概要!$C$62,"",IF(B169&gt;=①工事概要!$C$61,$CB$13,""))</f>
        <v/>
      </c>
      <c r="CC169" s="53" t="str">
        <f>IF(B169&gt;①工事概要!$C$64,"",IF(B169&gt;=①工事概要!$C$63,$CC$13,""))</f>
        <v/>
      </c>
      <c r="CD169" s="53" t="str">
        <f>IF(B169&gt;①工事概要!$C$66,"",IF(B169&gt;=①工事概要!$C$65,$CD$13,""))</f>
        <v/>
      </c>
      <c r="CE169" s="50" t="str">
        <f t="shared" si="211"/>
        <v/>
      </c>
      <c r="CF169" s="50" t="str">
        <f t="shared" si="197"/>
        <v xml:space="preserve"> </v>
      </c>
    </row>
    <row r="170" spans="1:84" ht="39" customHeight="1" thickTop="1" thickBot="1" x14ac:dyDescent="0.2">
      <c r="A170" s="81" t="str">
        <f t="shared" si="183"/>
        <v>対象期間</v>
      </c>
      <c r="B170" s="180">
        <f>IFERROR(IF(B169=①工事概要!$E$12+IF(WEEKDAY(①工事概要!$E$12)=1,①工事概要!$E$12,(8-WEEKDAY(①工事概要!$E$12))),"-",IF(B169="-","-",B169+1)),"-")</f>
        <v>43711</v>
      </c>
      <c r="C170" s="89">
        <f t="shared" si="198"/>
        <v>3</v>
      </c>
      <c r="D170" s="199" t="str">
        <f t="shared" si="199"/>
        <v>〇</v>
      </c>
      <c r="E170" s="200" t="str">
        <f t="shared" si="200"/>
        <v xml:space="preserve"> </v>
      </c>
      <c r="F170" s="201" t="s">
        <v>60</v>
      </c>
      <c r="G170" s="202"/>
      <c r="H170" s="203"/>
      <c r="I170" s="204"/>
      <c r="J170" s="187" t="str">
        <f t="shared" si="201"/>
        <v/>
      </c>
      <c r="K170" s="190">
        <f t="shared" si="184"/>
        <v>153</v>
      </c>
      <c r="L170" s="190" t="str">
        <f t="shared" si="185"/>
        <v/>
      </c>
      <c r="M170" s="188" t="str">
        <f t="shared" si="202"/>
        <v/>
      </c>
      <c r="N170" s="87" t="str">
        <f t="shared" si="186"/>
        <v>↓</v>
      </c>
      <c r="O170" s="108"/>
      <c r="P170" s="156" t="str">
        <f>IF(B170&lt;①工事概要!$E$11,"",IF(B170&gt;①工事概要!$E$12,"",IF(LEN(CE170)=0,"○","")))</f>
        <v>○</v>
      </c>
      <c r="Q170" s="162">
        <f t="shared" si="203"/>
        <v>0</v>
      </c>
      <c r="R170" s="93">
        <f t="shared" si="187"/>
        <v>153</v>
      </c>
      <c r="S170" s="156" t="str">
        <f t="shared" si="188"/>
        <v/>
      </c>
      <c r="T170" s="162">
        <f t="shared" si="189"/>
        <v>0</v>
      </c>
      <c r="U170" s="100">
        <f t="shared" si="204"/>
        <v>44</v>
      </c>
      <c r="V170" s="93">
        <f t="shared" si="190"/>
        <v>0</v>
      </c>
      <c r="W170" s="169">
        <f t="shared" si="205"/>
        <v>0</v>
      </c>
      <c r="X170" s="80" t="str">
        <f t="shared" si="206"/>
        <v/>
      </c>
      <c r="Y170" s="80" t="str">
        <f t="shared" si="207"/>
        <v/>
      </c>
      <c r="Z170" s="80">
        <f t="shared" si="191"/>
        <v>43711</v>
      </c>
      <c r="AA170" s="80" t="str">
        <f t="shared" si="192"/>
        <v/>
      </c>
      <c r="AB170" s="80" t="str">
        <f t="shared" si="193"/>
        <v>OK（振替済み）</v>
      </c>
      <c r="AC170" s="154">
        <f t="shared" si="194"/>
        <v>0</v>
      </c>
      <c r="AD170" s="154" t="str">
        <f t="shared" si="208"/>
        <v/>
      </c>
      <c r="AE170" s="106">
        <f t="shared" si="209"/>
        <v>23</v>
      </c>
      <c r="AF170" s="106">
        <f t="shared" si="195"/>
        <v>0</v>
      </c>
      <c r="AG170" s="218">
        <f>IFERROR(IF(AE170=1,①工事概要!$E$11,IF(AE170=2,①工事概要!$E$11,IF(WEEKDAY(Z170)=2,Z163,AG169))),"")</f>
        <v>43703</v>
      </c>
      <c r="AH170" s="222">
        <f t="shared" ref="AH170:BA170" si="237">IFERROR(IF(AG170+1&gt;$BB170,"",AG170+1),"")</f>
        <v>43704</v>
      </c>
      <c r="AI170" s="222">
        <f t="shared" si="237"/>
        <v>43705</v>
      </c>
      <c r="AJ170" s="222">
        <f t="shared" si="237"/>
        <v>43706</v>
      </c>
      <c r="AK170" s="222">
        <f t="shared" si="237"/>
        <v>43707</v>
      </c>
      <c r="AL170" s="222">
        <f t="shared" si="237"/>
        <v>43708</v>
      </c>
      <c r="AM170" s="222">
        <f t="shared" si="237"/>
        <v>43709</v>
      </c>
      <c r="AN170" s="222">
        <f t="shared" si="237"/>
        <v>43710</v>
      </c>
      <c r="AO170" s="222">
        <f t="shared" si="237"/>
        <v>43711</v>
      </c>
      <c r="AP170" s="222">
        <f t="shared" si="237"/>
        <v>43712</v>
      </c>
      <c r="AQ170" s="222">
        <f t="shared" si="237"/>
        <v>43713</v>
      </c>
      <c r="AR170" s="222">
        <f t="shared" si="237"/>
        <v>43714</v>
      </c>
      <c r="AS170" s="222">
        <f t="shared" si="237"/>
        <v>43715</v>
      </c>
      <c r="AT170" s="222">
        <f t="shared" si="237"/>
        <v>43716</v>
      </c>
      <c r="AU170" s="222">
        <f t="shared" si="237"/>
        <v>43717</v>
      </c>
      <c r="AV170" s="222">
        <f t="shared" si="237"/>
        <v>43718</v>
      </c>
      <c r="AW170" s="222">
        <f t="shared" si="237"/>
        <v>43719</v>
      </c>
      <c r="AX170" s="222">
        <f t="shared" si="237"/>
        <v>43720</v>
      </c>
      <c r="AY170" s="222">
        <f t="shared" si="237"/>
        <v>43721</v>
      </c>
      <c r="AZ170" s="222">
        <f t="shared" si="237"/>
        <v>43722</v>
      </c>
      <c r="BA170" s="222">
        <f t="shared" si="237"/>
        <v>43723</v>
      </c>
      <c r="BB170" s="219">
        <f>IFERROR(IF(IF(Z170=①工事概要!$E$12,①工事概要!$E$12,IF(WEEKDAY(Z170)=1,Z177,BB171))&gt;①工事概要!$E$12,①工事概要!$E$12,IF(Z170=①工事概要!$E$12,①工事概要!$E$12,IF(WEEKDAY(Z170)=1,Z177,BB171))),"")</f>
        <v>43723</v>
      </c>
      <c r="BE170" s="53"/>
      <c r="BF170" s="53"/>
      <c r="BG170" s="53" t="str">
        <f>IFERROR(VLOOKUP(B170,①工事概要!$C$11:$D$12,2,FALSE),"")</f>
        <v/>
      </c>
      <c r="BH170" s="53" t="str">
        <f>IFERROR(VLOOKUP(B170,①工事概要!$C$16:$D$21,2,FALSE),"")</f>
        <v/>
      </c>
      <c r="BI170" s="53" t="str">
        <f>IFERROR(VLOOKUP(B170,①工事概要!$C$22:$D$24,2,FALSE),"")</f>
        <v/>
      </c>
      <c r="BJ170" s="53" t="str">
        <f>IF(B170&gt;①工事概要!$C$26,"",IF(B170&gt;=①工事概要!$C$25,$BJ$13,""))</f>
        <v/>
      </c>
      <c r="BK170" s="53" t="str">
        <f>IF(B170&gt;①工事概要!$C$28,"",IF(B170&gt;=①工事概要!$C$27,$BK$13,""))</f>
        <v/>
      </c>
      <c r="BL170" s="53" t="str">
        <f>IF(B170&gt;①工事概要!$C$30,"",IF(B170&gt;=①工事概要!$C$29,$BL$13,""))</f>
        <v/>
      </c>
      <c r="BM170" s="53" t="str">
        <f>IF(B170&gt;①工事概要!$C$32,"",IF(B170&gt;=①工事概要!$C$31,$BM$13,""))</f>
        <v/>
      </c>
      <c r="BN170" s="53" t="str">
        <f>IF(B170&gt;①工事概要!$C$34,"",IF(B170&gt;=①工事概要!$C$33,$BN$13,""))</f>
        <v/>
      </c>
      <c r="BO170" s="53" t="str">
        <f>IF(B170&gt;①工事概要!$C$36,"",IF(B170&gt;=①工事概要!$C$35,$BO$13,""))</f>
        <v/>
      </c>
      <c r="BP170" s="53" t="str">
        <f>IF(B170&gt;①工事概要!$C$38,"",IF(B170&gt;=①工事概要!$C$37,$BP$13,""))</f>
        <v/>
      </c>
      <c r="BQ170" s="53" t="str">
        <f>IF(B170&gt;①工事概要!$C$40,"",IF(B170&gt;=①工事概要!$C$39,$BQ$13,""))</f>
        <v/>
      </c>
      <c r="BR170" s="53" t="str">
        <f>IF(B170&gt;①工事概要!$C$42,"",IF(B170&gt;=①工事概要!$C$41,$BR$13,""))</f>
        <v/>
      </c>
      <c r="BS170" s="53" t="str">
        <f>IF(B170&gt;①工事概要!$C$44,"",IF(B170&gt;=①工事概要!$C$43,$BS$13,""))</f>
        <v/>
      </c>
      <c r="BT170" s="53" t="str">
        <f>IF(B170&gt;①工事概要!$C$46,"",IF(B170&gt;=①工事概要!$C$45,$BT$13,""))</f>
        <v/>
      </c>
      <c r="BU170" s="53" t="str">
        <f>IF(B170&gt;①工事概要!$C$48,"",IF(B170&gt;=①工事概要!$C$47,$BU$13,""))</f>
        <v/>
      </c>
      <c r="BV170" s="53" t="str">
        <f>IF(B170&gt;①工事概要!$C$50,"",IF(B170&gt;=①工事概要!$C$49,$BV$13,""))</f>
        <v/>
      </c>
      <c r="BW170" s="53" t="str">
        <f>IF(B170&gt;①工事概要!$C$52,"",IF(B170&gt;=①工事概要!$C$51,$BW$13,""))</f>
        <v/>
      </c>
      <c r="BX170" s="53" t="str">
        <f>IF(B170&gt;①工事概要!$C$54,"",IF(B170&gt;=①工事概要!$C$53,$BX$13,""))</f>
        <v/>
      </c>
      <c r="BY170" s="53" t="str">
        <f>IF(B170&gt;①工事概要!$C$56,"",IF(B170&gt;=①工事概要!$C$55,$BY$13,""))</f>
        <v/>
      </c>
      <c r="BZ170" s="53" t="str">
        <f>IF(B170&gt;①工事概要!$C$58,"",IF(B170&gt;=①工事概要!$C$57,$BZ$13,""))</f>
        <v/>
      </c>
      <c r="CA170" s="53" t="str">
        <f>IF(B170&gt;①工事概要!$C$60,"",IF(B170&gt;=①工事概要!$C$59,$CA$13,""))</f>
        <v/>
      </c>
      <c r="CB170" s="53" t="str">
        <f>IF(B170&gt;①工事概要!$C$62,"",IF(B170&gt;=①工事概要!$C$61,$CB$13,""))</f>
        <v/>
      </c>
      <c r="CC170" s="53" t="str">
        <f>IF(B170&gt;①工事概要!$C$64,"",IF(B170&gt;=①工事概要!$C$63,$CC$13,""))</f>
        <v/>
      </c>
      <c r="CD170" s="53" t="str">
        <f>IF(B170&gt;①工事概要!$C$66,"",IF(B170&gt;=①工事概要!$C$65,$CD$13,""))</f>
        <v/>
      </c>
      <c r="CE170" s="50" t="str">
        <f t="shared" si="211"/>
        <v/>
      </c>
      <c r="CF170" s="50" t="str">
        <f t="shared" si="197"/>
        <v xml:space="preserve"> </v>
      </c>
    </row>
    <row r="171" spans="1:84" ht="39" customHeight="1" thickTop="1" thickBot="1" x14ac:dyDescent="0.2">
      <c r="A171" s="81" t="str">
        <f t="shared" si="183"/>
        <v>対象期間</v>
      </c>
      <c r="B171" s="180">
        <f>IFERROR(IF(B170=①工事概要!$E$12+IF(WEEKDAY(①工事概要!$E$12)=1,①工事概要!$E$12,(8-WEEKDAY(①工事概要!$E$12))),"-",IF(B170="-","-",B170+1)),"-")</f>
        <v>43712</v>
      </c>
      <c r="C171" s="89">
        <f t="shared" si="198"/>
        <v>4</v>
      </c>
      <c r="D171" s="199" t="str">
        <f t="shared" si="199"/>
        <v>〇</v>
      </c>
      <c r="E171" s="200" t="str">
        <f t="shared" si="200"/>
        <v xml:space="preserve"> </v>
      </c>
      <c r="F171" s="201" t="s">
        <v>60</v>
      </c>
      <c r="G171" s="202"/>
      <c r="H171" s="203"/>
      <c r="I171" s="204"/>
      <c r="J171" s="187" t="str">
        <f t="shared" si="201"/>
        <v/>
      </c>
      <c r="K171" s="190">
        <f t="shared" si="184"/>
        <v>154</v>
      </c>
      <c r="L171" s="190" t="str">
        <f t="shared" si="185"/>
        <v/>
      </c>
      <c r="M171" s="188" t="str">
        <f t="shared" si="202"/>
        <v/>
      </c>
      <c r="N171" s="87" t="str">
        <f t="shared" si="186"/>
        <v>↓</v>
      </c>
      <c r="O171" s="108"/>
      <c r="P171" s="156" t="str">
        <f>IF(B171&lt;①工事概要!$E$11,"",IF(B171&gt;①工事概要!$E$12,"",IF(LEN(CE171)=0,"○","")))</f>
        <v>○</v>
      </c>
      <c r="Q171" s="162">
        <f t="shared" si="203"/>
        <v>0</v>
      </c>
      <c r="R171" s="93">
        <f t="shared" si="187"/>
        <v>154</v>
      </c>
      <c r="S171" s="156" t="str">
        <f t="shared" si="188"/>
        <v/>
      </c>
      <c r="T171" s="162">
        <f t="shared" si="189"/>
        <v>0</v>
      </c>
      <c r="U171" s="100">
        <f t="shared" si="204"/>
        <v>44</v>
      </c>
      <c r="V171" s="93">
        <f t="shared" si="190"/>
        <v>0</v>
      </c>
      <c r="W171" s="169">
        <f t="shared" si="205"/>
        <v>0</v>
      </c>
      <c r="X171" s="80" t="str">
        <f t="shared" si="206"/>
        <v/>
      </c>
      <c r="Y171" s="80" t="str">
        <f t="shared" si="207"/>
        <v/>
      </c>
      <c r="Z171" s="80">
        <f t="shared" si="191"/>
        <v>43712</v>
      </c>
      <c r="AA171" s="80" t="str">
        <f t="shared" si="192"/>
        <v/>
      </c>
      <c r="AB171" s="80" t="str">
        <f t="shared" si="193"/>
        <v>OK（振替済み）</v>
      </c>
      <c r="AC171" s="154">
        <f t="shared" si="194"/>
        <v>0</v>
      </c>
      <c r="AD171" s="154" t="str">
        <f t="shared" si="208"/>
        <v/>
      </c>
      <c r="AE171" s="106">
        <f t="shared" si="209"/>
        <v>23</v>
      </c>
      <c r="AF171" s="106">
        <f t="shared" si="195"/>
        <v>0</v>
      </c>
      <c r="AG171" s="218">
        <f>IFERROR(IF(AE171=1,①工事概要!$E$11,IF(AE171=2,①工事概要!$E$11,IF(WEEKDAY(Z171)=2,Z164,AG170))),"")</f>
        <v>43703</v>
      </c>
      <c r="AH171" s="222">
        <f t="shared" ref="AH171:BA171" si="238">IFERROR(IF(AG171+1&gt;$BB171,"",AG171+1),"")</f>
        <v>43704</v>
      </c>
      <c r="AI171" s="222">
        <f t="shared" si="238"/>
        <v>43705</v>
      </c>
      <c r="AJ171" s="222">
        <f t="shared" si="238"/>
        <v>43706</v>
      </c>
      <c r="AK171" s="222">
        <f t="shared" si="238"/>
        <v>43707</v>
      </c>
      <c r="AL171" s="222">
        <f t="shared" si="238"/>
        <v>43708</v>
      </c>
      <c r="AM171" s="222">
        <f t="shared" si="238"/>
        <v>43709</v>
      </c>
      <c r="AN171" s="222">
        <f t="shared" si="238"/>
        <v>43710</v>
      </c>
      <c r="AO171" s="222">
        <f t="shared" si="238"/>
        <v>43711</v>
      </c>
      <c r="AP171" s="222">
        <f t="shared" si="238"/>
        <v>43712</v>
      </c>
      <c r="AQ171" s="222">
        <f t="shared" si="238"/>
        <v>43713</v>
      </c>
      <c r="AR171" s="222">
        <f t="shared" si="238"/>
        <v>43714</v>
      </c>
      <c r="AS171" s="222">
        <f t="shared" si="238"/>
        <v>43715</v>
      </c>
      <c r="AT171" s="222">
        <f t="shared" si="238"/>
        <v>43716</v>
      </c>
      <c r="AU171" s="222">
        <f t="shared" si="238"/>
        <v>43717</v>
      </c>
      <c r="AV171" s="222">
        <f t="shared" si="238"/>
        <v>43718</v>
      </c>
      <c r="AW171" s="222">
        <f t="shared" si="238"/>
        <v>43719</v>
      </c>
      <c r="AX171" s="222">
        <f t="shared" si="238"/>
        <v>43720</v>
      </c>
      <c r="AY171" s="222">
        <f t="shared" si="238"/>
        <v>43721</v>
      </c>
      <c r="AZ171" s="222">
        <f t="shared" si="238"/>
        <v>43722</v>
      </c>
      <c r="BA171" s="222">
        <f t="shared" si="238"/>
        <v>43723</v>
      </c>
      <c r="BB171" s="219">
        <f>IFERROR(IF(IF(Z171=①工事概要!$E$12,①工事概要!$E$12,IF(WEEKDAY(Z171)=1,Z178,BB172))&gt;①工事概要!$E$12,①工事概要!$E$12,IF(Z171=①工事概要!$E$12,①工事概要!$E$12,IF(WEEKDAY(Z171)=1,Z178,BB172))),"")</f>
        <v>43723</v>
      </c>
      <c r="BE171" s="53"/>
      <c r="BF171" s="53"/>
      <c r="BG171" s="53" t="str">
        <f>IFERROR(VLOOKUP(B171,①工事概要!$C$11:$D$12,2,FALSE),"")</f>
        <v/>
      </c>
      <c r="BH171" s="53" t="str">
        <f>IFERROR(VLOOKUP(B171,①工事概要!$C$16:$D$21,2,FALSE),"")</f>
        <v/>
      </c>
      <c r="BI171" s="53" t="str">
        <f>IFERROR(VLOOKUP(B171,①工事概要!$C$22:$D$24,2,FALSE),"")</f>
        <v/>
      </c>
      <c r="BJ171" s="53" t="str">
        <f>IF(B171&gt;①工事概要!$C$26,"",IF(B171&gt;=①工事概要!$C$25,$BJ$13,""))</f>
        <v/>
      </c>
      <c r="BK171" s="53" t="str">
        <f>IF(B171&gt;①工事概要!$C$28,"",IF(B171&gt;=①工事概要!$C$27,$BK$13,""))</f>
        <v/>
      </c>
      <c r="BL171" s="53" t="str">
        <f>IF(B171&gt;①工事概要!$C$30,"",IF(B171&gt;=①工事概要!$C$29,$BL$13,""))</f>
        <v/>
      </c>
      <c r="BM171" s="53" t="str">
        <f>IF(B171&gt;①工事概要!$C$32,"",IF(B171&gt;=①工事概要!$C$31,$BM$13,""))</f>
        <v/>
      </c>
      <c r="BN171" s="53" t="str">
        <f>IF(B171&gt;①工事概要!$C$34,"",IF(B171&gt;=①工事概要!$C$33,$BN$13,""))</f>
        <v/>
      </c>
      <c r="BO171" s="53" t="str">
        <f>IF(B171&gt;①工事概要!$C$36,"",IF(B171&gt;=①工事概要!$C$35,$BO$13,""))</f>
        <v/>
      </c>
      <c r="BP171" s="53" t="str">
        <f>IF(B171&gt;①工事概要!$C$38,"",IF(B171&gt;=①工事概要!$C$37,$BP$13,""))</f>
        <v/>
      </c>
      <c r="BQ171" s="53" t="str">
        <f>IF(B171&gt;①工事概要!$C$40,"",IF(B171&gt;=①工事概要!$C$39,$BQ$13,""))</f>
        <v/>
      </c>
      <c r="BR171" s="53" t="str">
        <f>IF(B171&gt;①工事概要!$C$42,"",IF(B171&gt;=①工事概要!$C$41,$BR$13,""))</f>
        <v/>
      </c>
      <c r="BS171" s="53" t="str">
        <f>IF(B171&gt;①工事概要!$C$44,"",IF(B171&gt;=①工事概要!$C$43,$BS$13,""))</f>
        <v/>
      </c>
      <c r="BT171" s="53" t="str">
        <f>IF(B171&gt;①工事概要!$C$46,"",IF(B171&gt;=①工事概要!$C$45,$BT$13,""))</f>
        <v/>
      </c>
      <c r="BU171" s="53" t="str">
        <f>IF(B171&gt;①工事概要!$C$48,"",IF(B171&gt;=①工事概要!$C$47,$BU$13,""))</f>
        <v/>
      </c>
      <c r="BV171" s="53" t="str">
        <f>IF(B171&gt;①工事概要!$C$50,"",IF(B171&gt;=①工事概要!$C$49,$BV$13,""))</f>
        <v/>
      </c>
      <c r="BW171" s="53" t="str">
        <f>IF(B171&gt;①工事概要!$C$52,"",IF(B171&gt;=①工事概要!$C$51,$BW$13,""))</f>
        <v/>
      </c>
      <c r="BX171" s="53" t="str">
        <f>IF(B171&gt;①工事概要!$C$54,"",IF(B171&gt;=①工事概要!$C$53,$BX$13,""))</f>
        <v/>
      </c>
      <c r="BY171" s="53" t="str">
        <f>IF(B171&gt;①工事概要!$C$56,"",IF(B171&gt;=①工事概要!$C$55,$BY$13,""))</f>
        <v/>
      </c>
      <c r="BZ171" s="53" t="str">
        <f>IF(B171&gt;①工事概要!$C$58,"",IF(B171&gt;=①工事概要!$C$57,$BZ$13,""))</f>
        <v/>
      </c>
      <c r="CA171" s="53" t="str">
        <f>IF(B171&gt;①工事概要!$C$60,"",IF(B171&gt;=①工事概要!$C$59,$CA$13,""))</f>
        <v/>
      </c>
      <c r="CB171" s="53" t="str">
        <f>IF(B171&gt;①工事概要!$C$62,"",IF(B171&gt;=①工事概要!$C$61,$CB$13,""))</f>
        <v/>
      </c>
      <c r="CC171" s="53" t="str">
        <f>IF(B171&gt;①工事概要!$C$64,"",IF(B171&gt;=①工事概要!$C$63,$CC$13,""))</f>
        <v/>
      </c>
      <c r="CD171" s="53" t="str">
        <f>IF(B171&gt;①工事概要!$C$66,"",IF(B171&gt;=①工事概要!$C$65,$CD$13,""))</f>
        <v/>
      </c>
      <c r="CE171" s="50" t="str">
        <f t="shared" si="211"/>
        <v/>
      </c>
      <c r="CF171" s="50" t="str">
        <f t="shared" si="197"/>
        <v xml:space="preserve"> </v>
      </c>
    </row>
    <row r="172" spans="1:84" ht="39" customHeight="1" thickTop="1" thickBot="1" x14ac:dyDescent="0.2">
      <c r="A172" s="81" t="str">
        <f t="shared" si="183"/>
        <v>対象期間</v>
      </c>
      <c r="B172" s="180">
        <f>IFERROR(IF(B171=①工事概要!$E$12+IF(WEEKDAY(①工事概要!$E$12)=1,①工事概要!$E$12,(8-WEEKDAY(①工事概要!$E$12))),"-",IF(B171="-","-",B171+1)),"-")</f>
        <v>43713</v>
      </c>
      <c r="C172" s="89">
        <f t="shared" si="198"/>
        <v>5</v>
      </c>
      <c r="D172" s="199" t="str">
        <f t="shared" si="199"/>
        <v>〇</v>
      </c>
      <c r="E172" s="200" t="str">
        <f t="shared" si="200"/>
        <v xml:space="preserve"> </v>
      </c>
      <c r="F172" s="201" t="s">
        <v>60</v>
      </c>
      <c r="G172" s="202"/>
      <c r="H172" s="203"/>
      <c r="I172" s="204"/>
      <c r="J172" s="187" t="str">
        <f t="shared" si="201"/>
        <v/>
      </c>
      <c r="K172" s="190">
        <f t="shared" si="184"/>
        <v>155</v>
      </c>
      <c r="L172" s="190" t="str">
        <f t="shared" si="185"/>
        <v/>
      </c>
      <c r="M172" s="188" t="str">
        <f t="shared" si="202"/>
        <v/>
      </c>
      <c r="N172" s="87" t="str">
        <f t="shared" si="186"/>
        <v>↓</v>
      </c>
      <c r="O172" s="108"/>
      <c r="P172" s="156" t="str">
        <f>IF(B172&lt;①工事概要!$E$11,"",IF(B172&gt;①工事概要!$E$12,"",IF(LEN(CE172)=0,"○","")))</f>
        <v>○</v>
      </c>
      <c r="Q172" s="162">
        <f t="shared" si="203"/>
        <v>0</v>
      </c>
      <c r="R172" s="93">
        <f t="shared" si="187"/>
        <v>155</v>
      </c>
      <c r="S172" s="156" t="str">
        <f t="shared" si="188"/>
        <v/>
      </c>
      <c r="T172" s="162">
        <f t="shared" si="189"/>
        <v>0</v>
      </c>
      <c r="U172" s="100">
        <f t="shared" si="204"/>
        <v>44</v>
      </c>
      <c r="V172" s="93">
        <f t="shared" si="190"/>
        <v>0</v>
      </c>
      <c r="W172" s="169">
        <f t="shared" si="205"/>
        <v>0</v>
      </c>
      <c r="X172" s="80" t="str">
        <f t="shared" si="206"/>
        <v/>
      </c>
      <c r="Y172" s="80" t="str">
        <f t="shared" si="207"/>
        <v/>
      </c>
      <c r="Z172" s="80">
        <f t="shared" si="191"/>
        <v>43713</v>
      </c>
      <c r="AA172" s="80" t="str">
        <f t="shared" si="192"/>
        <v/>
      </c>
      <c r="AB172" s="80" t="str">
        <f t="shared" si="193"/>
        <v>OK（振替済み）</v>
      </c>
      <c r="AC172" s="154">
        <f t="shared" si="194"/>
        <v>0</v>
      </c>
      <c r="AD172" s="154" t="str">
        <f t="shared" si="208"/>
        <v/>
      </c>
      <c r="AE172" s="106">
        <f t="shared" si="209"/>
        <v>23</v>
      </c>
      <c r="AF172" s="106">
        <f t="shared" si="195"/>
        <v>0</v>
      </c>
      <c r="AG172" s="218">
        <f>IFERROR(IF(AE172=1,①工事概要!$E$11,IF(AE172=2,①工事概要!$E$11,IF(WEEKDAY(Z172)=2,Z165,AG171))),"")</f>
        <v>43703</v>
      </c>
      <c r="AH172" s="222">
        <f t="shared" ref="AH172:BA172" si="239">IFERROR(IF(AG172+1&gt;$BB172,"",AG172+1),"")</f>
        <v>43704</v>
      </c>
      <c r="AI172" s="222">
        <f t="shared" si="239"/>
        <v>43705</v>
      </c>
      <c r="AJ172" s="222">
        <f t="shared" si="239"/>
        <v>43706</v>
      </c>
      <c r="AK172" s="222">
        <f t="shared" si="239"/>
        <v>43707</v>
      </c>
      <c r="AL172" s="222">
        <f t="shared" si="239"/>
        <v>43708</v>
      </c>
      <c r="AM172" s="222">
        <f t="shared" si="239"/>
        <v>43709</v>
      </c>
      <c r="AN172" s="222">
        <f t="shared" si="239"/>
        <v>43710</v>
      </c>
      <c r="AO172" s="222">
        <f t="shared" si="239"/>
        <v>43711</v>
      </c>
      <c r="AP172" s="222">
        <f t="shared" si="239"/>
        <v>43712</v>
      </c>
      <c r="AQ172" s="222">
        <f t="shared" si="239"/>
        <v>43713</v>
      </c>
      <c r="AR172" s="222">
        <f t="shared" si="239"/>
        <v>43714</v>
      </c>
      <c r="AS172" s="222">
        <f t="shared" si="239"/>
        <v>43715</v>
      </c>
      <c r="AT172" s="222">
        <f t="shared" si="239"/>
        <v>43716</v>
      </c>
      <c r="AU172" s="222">
        <f t="shared" si="239"/>
        <v>43717</v>
      </c>
      <c r="AV172" s="222">
        <f t="shared" si="239"/>
        <v>43718</v>
      </c>
      <c r="AW172" s="222">
        <f t="shared" si="239"/>
        <v>43719</v>
      </c>
      <c r="AX172" s="222">
        <f t="shared" si="239"/>
        <v>43720</v>
      </c>
      <c r="AY172" s="222">
        <f t="shared" si="239"/>
        <v>43721</v>
      </c>
      <c r="AZ172" s="222">
        <f t="shared" si="239"/>
        <v>43722</v>
      </c>
      <c r="BA172" s="222">
        <f t="shared" si="239"/>
        <v>43723</v>
      </c>
      <c r="BB172" s="219">
        <f>IFERROR(IF(IF(Z172=①工事概要!$E$12,①工事概要!$E$12,IF(WEEKDAY(Z172)=1,Z179,BB173))&gt;①工事概要!$E$12,①工事概要!$E$12,IF(Z172=①工事概要!$E$12,①工事概要!$E$12,IF(WEEKDAY(Z172)=1,Z179,BB173))),"")</f>
        <v>43723</v>
      </c>
      <c r="BE172" s="53"/>
      <c r="BF172" s="53"/>
      <c r="BG172" s="53" t="str">
        <f>IFERROR(VLOOKUP(B172,①工事概要!$C$11:$D$12,2,FALSE),"")</f>
        <v/>
      </c>
      <c r="BH172" s="53" t="str">
        <f>IFERROR(VLOOKUP(B172,①工事概要!$C$16:$D$21,2,FALSE),"")</f>
        <v/>
      </c>
      <c r="BI172" s="53" t="str">
        <f>IFERROR(VLOOKUP(B172,①工事概要!$C$22:$D$24,2,FALSE),"")</f>
        <v/>
      </c>
      <c r="BJ172" s="53" t="str">
        <f>IF(B172&gt;①工事概要!$C$26,"",IF(B172&gt;=①工事概要!$C$25,$BJ$13,""))</f>
        <v/>
      </c>
      <c r="BK172" s="53" t="str">
        <f>IF(B172&gt;①工事概要!$C$28,"",IF(B172&gt;=①工事概要!$C$27,$BK$13,""))</f>
        <v/>
      </c>
      <c r="BL172" s="53" t="str">
        <f>IF(B172&gt;①工事概要!$C$30,"",IF(B172&gt;=①工事概要!$C$29,$BL$13,""))</f>
        <v/>
      </c>
      <c r="BM172" s="53" t="str">
        <f>IF(B172&gt;①工事概要!$C$32,"",IF(B172&gt;=①工事概要!$C$31,$BM$13,""))</f>
        <v/>
      </c>
      <c r="BN172" s="53" t="str">
        <f>IF(B172&gt;①工事概要!$C$34,"",IF(B172&gt;=①工事概要!$C$33,$BN$13,""))</f>
        <v/>
      </c>
      <c r="BO172" s="53" t="str">
        <f>IF(B172&gt;①工事概要!$C$36,"",IF(B172&gt;=①工事概要!$C$35,$BO$13,""))</f>
        <v/>
      </c>
      <c r="BP172" s="53" t="str">
        <f>IF(B172&gt;①工事概要!$C$38,"",IF(B172&gt;=①工事概要!$C$37,$BP$13,""))</f>
        <v/>
      </c>
      <c r="BQ172" s="53" t="str">
        <f>IF(B172&gt;①工事概要!$C$40,"",IF(B172&gt;=①工事概要!$C$39,$BQ$13,""))</f>
        <v/>
      </c>
      <c r="BR172" s="53" t="str">
        <f>IF(B172&gt;①工事概要!$C$42,"",IF(B172&gt;=①工事概要!$C$41,$BR$13,""))</f>
        <v/>
      </c>
      <c r="BS172" s="53" t="str">
        <f>IF(B172&gt;①工事概要!$C$44,"",IF(B172&gt;=①工事概要!$C$43,$BS$13,""))</f>
        <v/>
      </c>
      <c r="BT172" s="53" t="str">
        <f>IF(B172&gt;①工事概要!$C$46,"",IF(B172&gt;=①工事概要!$C$45,$BT$13,""))</f>
        <v/>
      </c>
      <c r="BU172" s="53" t="str">
        <f>IF(B172&gt;①工事概要!$C$48,"",IF(B172&gt;=①工事概要!$C$47,$BU$13,""))</f>
        <v/>
      </c>
      <c r="BV172" s="53" t="str">
        <f>IF(B172&gt;①工事概要!$C$50,"",IF(B172&gt;=①工事概要!$C$49,$BV$13,""))</f>
        <v/>
      </c>
      <c r="BW172" s="53" t="str">
        <f>IF(B172&gt;①工事概要!$C$52,"",IF(B172&gt;=①工事概要!$C$51,$BW$13,""))</f>
        <v/>
      </c>
      <c r="BX172" s="53" t="str">
        <f>IF(B172&gt;①工事概要!$C$54,"",IF(B172&gt;=①工事概要!$C$53,$BX$13,""))</f>
        <v/>
      </c>
      <c r="BY172" s="53" t="str">
        <f>IF(B172&gt;①工事概要!$C$56,"",IF(B172&gt;=①工事概要!$C$55,$BY$13,""))</f>
        <v/>
      </c>
      <c r="BZ172" s="53" t="str">
        <f>IF(B172&gt;①工事概要!$C$58,"",IF(B172&gt;=①工事概要!$C$57,$BZ$13,""))</f>
        <v/>
      </c>
      <c r="CA172" s="53" t="str">
        <f>IF(B172&gt;①工事概要!$C$60,"",IF(B172&gt;=①工事概要!$C$59,$CA$13,""))</f>
        <v/>
      </c>
      <c r="CB172" s="53" t="str">
        <f>IF(B172&gt;①工事概要!$C$62,"",IF(B172&gt;=①工事概要!$C$61,$CB$13,""))</f>
        <v/>
      </c>
      <c r="CC172" s="53" t="str">
        <f>IF(B172&gt;①工事概要!$C$64,"",IF(B172&gt;=①工事概要!$C$63,$CC$13,""))</f>
        <v/>
      </c>
      <c r="CD172" s="53" t="str">
        <f>IF(B172&gt;①工事概要!$C$66,"",IF(B172&gt;=①工事概要!$C$65,$CD$13,""))</f>
        <v/>
      </c>
      <c r="CE172" s="50" t="str">
        <f t="shared" si="211"/>
        <v/>
      </c>
      <c r="CF172" s="50" t="str">
        <f t="shared" si="197"/>
        <v xml:space="preserve"> </v>
      </c>
    </row>
    <row r="173" spans="1:84" ht="39" customHeight="1" thickTop="1" thickBot="1" x14ac:dyDescent="0.2">
      <c r="A173" s="81" t="str">
        <f t="shared" si="183"/>
        <v>対象期間</v>
      </c>
      <c r="B173" s="180">
        <f>IFERROR(IF(B172=①工事概要!$E$12+IF(WEEKDAY(①工事概要!$E$12)=1,①工事概要!$E$12,(8-WEEKDAY(①工事概要!$E$12))),"-",IF(B172="-","-",B172+1)),"-")</f>
        <v>43714</v>
      </c>
      <c r="C173" s="89">
        <f t="shared" si="198"/>
        <v>6</v>
      </c>
      <c r="D173" s="199" t="str">
        <f t="shared" si="199"/>
        <v>〇</v>
      </c>
      <c r="E173" s="200" t="str">
        <f t="shared" si="200"/>
        <v xml:space="preserve"> </v>
      </c>
      <c r="F173" s="201" t="s">
        <v>60</v>
      </c>
      <c r="G173" s="202"/>
      <c r="H173" s="203"/>
      <c r="I173" s="204"/>
      <c r="J173" s="187" t="str">
        <f t="shared" si="201"/>
        <v/>
      </c>
      <c r="K173" s="190">
        <f t="shared" si="184"/>
        <v>156</v>
      </c>
      <c r="L173" s="190" t="str">
        <f t="shared" si="185"/>
        <v/>
      </c>
      <c r="M173" s="188" t="str">
        <f t="shared" si="202"/>
        <v/>
      </c>
      <c r="N173" s="87" t="str">
        <f t="shared" si="186"/>
        <v>↓</v>
      </c>
      <c r="O173" s="108"/>
      <c r="P173" s="156" t="str">
        <f>IF(B173&lt;①工事概要!$E$11,"",IF(B173&gt;①工事概要!$E$12,"",IF(LEN(CE173)=0,"○","")))</f>
        <v>○</v>
      </c>
      <c r="Q173" s="162">
        <f t="shared" si="203"/>
        <v>0</v>
      </c>
      <c r="R173" s="93">
        <f t="shared" si="187"/>
        <v>156</v>
      </c>
      <c r="S173" s="156" t="str">
        <f t="shared" si="188"/>
        <v/>
      </c>
      <c r="T173" s="162">
        <f t="shared" si="189"/>
        <v>0</v>
      </c>
      <c r="U173" s="100">
        <f t="shared" si="204"/>
        <v>44</v>
      </c>
      <c r="V173" s="93">
        <f t="shared" si="190"/>
        <v>0</v>
      </c>
      <c r="W173" s="169">
        <f t="shared" si="205"/>
        <v>0</v>
      </c>
      <c r="X173" s="80" t="str">
        <f t="shared" si="206"/>
        <v/>
      </c>
      <c r="Y173" s="80" t="str">
        <f t="shared" si="207"/>
        <v/>
      </c>
      <c r="Z173" s="80">
        <f t="shared" si="191"/>
        <v>43714</v>
      </c>
      <c r="AA173" s="80" t="str">
        <f t="shared" si="192"/>
        <v/>
      </c>
      <c r="AB173" s="80" t="str">
        <f t="shared" si="193"/>
        <v>OK（振替済み）</v>
      </c>
      <c r="AC173" s="154">
        <f t="shared" si="194"/>
        <v>0</v>
      </c>
      <c r="AD173" s="154" t="str">
        <f t="shared" si="208"/>
        <v/>
      </c>
      <c r="AE173" s="106">
        <f t="shared" si="209"/>
        <v>23</v>
      </c>
      <c r="AF173" s="106">
        <f t="shared" si="195"/>
        <v>0</v>
      </c>
      <c r="AG173" s="218">
        <f>IFERROR(IF(AE173=1,①工事概要!$E$11,IF(AE173=2,①工事概要!$E$11,IF(WEEKDAY(Z173)=2,Z166,AG172))),"")</f>
        <v>43703</v>
      </c>
      <c r="AH173" s="222">
        <f t="shared" ref="AH173:BA173" si="240">IFERROR(IF(AG173+1&gt;$BB173,"",AG173+1),"")</f>
        <v>43704</v>
      </c>
      <c r="AI173" s="222">
        <f t="shared" si="240"/>
        <v>43705</v>
      </c>
      <c r="AJ173" s="222">
        <f t="shared" si="240"/>
        <v>43706</v>
      </c>
      <c r="AK173" s="222">
        <f t="shared" si="240"/>
        <v>43707</v>
      </c>
      <c r="AL173" s="222">
        <f t="shared" si="240"/>
        <v>43708</v>
      </c>
      <c r="AM173" s="222">
        <f t="shared" si="240"/>
        <v>43709</v>
      </c>
      <c r="AN173" s="222">
        <f t="shared" si="240"/>
        <v>43710</v>
      </c>
      <c r="AO173" s="222">
        <f t="shared" si="240"/>
        <v>43711</v>
      </c>
      <c r="AP173" s="222">
        <f t="shared" si="240"/>
        <v>43712</v>
      </c>
      <c r="AQ173" s="222">
        <f t="shared" si="240"/>
        <v>43713</v>
      </c>
      <c r="AR173" s="222">
        <f t="shared" si="240"/>
        <v>43714</v>
      </c>
      <c r="AS173" s="222">
        <f t="shared" si="240"/>
        <v>43715</v>
      </c>
      <c r="AT173" s="222">
        <f t="shared" si="240"/>
        <v>43716</v>
      </c>
      <c r="AU173" s="222">
        <f t="shared" si="240"/>
        <v>43717</v>
      </c>
      <c r="AV173" s="222">
        <f t="shared" si="240"/>
        <v>43718</v>
      </c>
      <c r="AW173" s="222">
        <f t="shared" si="240"/>
        <v>43719</v>
      </c>
      <c r="AX173" s="222">
        <f t="shared" si="240"/>
        <v>43720</v>
      </c>
      <c r="AY173" s="222">
        <f t="shared" si="240"/>
        <v>43721</v>
      </c>
      <c r="AZ173" s="222">
        <f t="shared" si="240"/>
        <v>43722</v>
      </c>
      <c r="BA173" s="222">
        <f t="shared" si="240"/>
        <v>43723</v>
      </c>
      <c r="BB173" s="219">
        <f>IFERROR(IF(IF(Z173=①工事概要!$E$12,①工事概要!$E$12,IF(WEEKDAY(Z173)=1,Z180,BB174))&gt;①工事概要!$E$12,①工事概要!$E$12,IF(Z173=①工事概要!$E$12,①工事概要!$E$12,IF(WEEKDAY(Z173)=1,Z180,BB174))),"")</f>
        <v>43723</v>
      </c>
      <c r="BE173" s="53"/>
      <c r="BF173" s="53"/>
      <c r="BG173" s="53" t="str">
        <f>IFERROR(VLOOKUP(B173,①工事概要!$C$11:$D$12,2,FALSE),"")</f>
        <v/>
      </c>
      <c r="BH173" s="53" t="str">
        <f>IFERROR(VLOOKUP(B173,①工事概要!$C$16:$D$21,2,FALSE),"")</f>
        <v/>
      </c>
      <c r="BI173" s="53" t="str">
        <f>IFERROR(VLOOKUP(B173,①工事概要!$C$22:$D$24,2,FALSE),"")</f>
        <v/>
      </c>
      <c r="BJ173" s="53" t="str">
        <f>IF(B173&gt;①工事概要!$C$26,"",IF(B173&gt;=①工事概要!$C$25,$BJ$13,""))</f>
        <v/>
      </c>
      <c r="BK173" s="53" t="str">
        <f>IF(B173&gt;①工事概要!$C$28,"",IF(B173&gt;=①工事概要!$C$27,$BK$13,""))</f>
        <v/>
      </c>
      <c r="BL173" s="53" t="str">
        <f>IF(B173&gt;①工事概要!$C$30,"",IF(B173&gt;=①工事概要!$C$29,$BL$13,""))</f>
        <v/>
      </c>
      <c r="BM173" s="53" t="str">
        <f>IF(B173&gt;①工事概要!$C$32,"",IF(B173&gt;=①工事概要!$C$31,$BM$13,""))</f>
        <v/>
      </c>
      <c r="BN173" s="53" t="str">
        <f>IF(B173&gt;①工事概要!$C$34,"",IF(B173&gt;=①工事概要!$C$33,$BN$13,""))</f>
        <v/>
      </c>
      <c r="BO173" s="53" t="str">
        <f>IF(B173&gt;①工事概要!$C$36,"",IF(B173&gt;=①工事概要!$C$35,$BO$13,""))</f>
        <v/>
      </c>
      <c r="BP173" s="53" t="str">
        <f>IF(B173&gt;①工事概要!$C$38,"",IF(B173&gt;=①工事概要!$C$37,$BP$13,""))</f>
        <v/>
      </c>
      <c r="BQ173" s="53" t="str">
        <f>IF(B173&gt;①工事概要!$C$40,"",IF(B173&gt;=①工事概要!$C$39,$BQ$13,""))</f>
        <v/>
      </c>
      <c r="BR173" s="53" t="str">
        <f>IF(B173&gt;①工事概要!$C$42,"",IF(B173&gt;=①工事概要!$C$41,$BR$13,""))</f>
        <v/>
      </c>
      <c r="BS173" s="53" t="str">
        <f>IF(B173&gt;①工事概要!$C$44,"",IF(B173&gt;=①工事概要!$C$43,$BS$13,""))</f>
        <v/>
      </c>
      <c r="BT173" s="53" t="str">
        <f>IF(B173&gt;①工事概要!$C$46,"",IF(B173&gt;=①工事概要!$C$45,$BT$13,""))</f>
        <v/>
      </c>
      <c r="BU173" s="53" t="str">
        <f>IF(B173&gt;①工事概要!$C$48,"",IF(B173&gt;=①工事概要!$C$47,$BU$13,""))</f>
        <v/>
      </c>
      <c r="BV173" s="53" t="str">
        <f>IF(B173&gt;①工事概要!$C$50,"",IF(B173&gt;=①工事概要!$C$49,$BV$13,""))</f>
        <v/>
      </c>
      <c r="BW173" s="53" t="str">
        <f>IF(B173&gt;①工事概要!$C$52,"",IF(B173&gt;=①工事概要!$C$51,$BW$13,""))</f>
        <v/>
      </c>
      <c r="BX173" s="53" t="str">
        <f>IF(B173&gt;①工事概要!$C$54,"",IF(B173&gt;=①工事概要!$C$53,$BX$13,""))</f>
        <v/>
      </c>
      <c r="BY173" s="53" t="str">
        <f>IF(B173&gt;①工事概要!$C$56,"",IF(B173&gt;=①工事概要!$C$55,$BY$13,""))</f>
        <v/>
      </c>
      <c r="BZ173" s="53" t="str">
        <f>IF(B173&gt;①工事概要!$C$58,"",IF(B173&gt;=①工事概要!$C$57,$BZ$13,""))</f>
        <v/>
      </c>
      <c r="CA173" s="53" t="str">
        <f>IF(B173&gt;①工事概要!$C$60,"",IF(B173&gt;=①工事概要!$C$59,$CA$13,""))</f>
        <v/>
      </c>
      <c r="CB173" s="53" t="str">
        <f>IF(B173&gt;①工事概要!$C$62,"",IF(B173&gt;=①工事概要!$C$61,$CB$13,""))</f>
        <v/>
      </c>
      <c r="CC173" s="53" t="str">
        <f>IF(B173&gt;①工事概要!$C$64,"",IF(B173&gt;=①工事概要!$C$63,$CC$13,""))</f>
        <v/>
      </c>
      <c r="CD173" s="53" t="str">
        <f>IF(B173&gt;①工事概要!$C$66,"",IF(B173&gt;=①工事概要!$C$65,$CD$13,""))</f>
        <v/>
      </c>
      <c r="CE173" s="50" t="str">
        <f t="shared" si="211"/>
        <v/>
      </c>
      <c r="CF173" s="50" t="str">
        <f t="shared" si="197"/>
        <v xml:space="preserve"> </v>
      </c>
    </row>
    <row r="174" spans="1:84" ht="39" customHeight="1" thickTop="1" thickBot="1" x14ac:dyDescent="0.2">
      <c r="A174" s="81" t="str">
        <f t="shared" si="183"/>
        <v>対象期間</v>
      </c>
      <c r="B174" s="180">
        <f>IFERROR(IF(B173=①工事概要!$E$12+IF(WEEKDAY(①工事概要!$E$12)=1,①工事概要!$E$12,(8-WEEKDAY(①工事概要!$E$12))),"-",IF(B173="-","-",B173+1)),"-")</f>
        <v>43715</v>
      </c>
      <c r="C174" s="89">
        <f t="shared" si="198"/>
        <v>7</v>
      </c>
      <c r="D174" s="199" t="str">
        <f t="shared" si="199"/>
        <v>〇</v>
      </c>
      <c r="E174" s="200" t="str">
        <f t="shared" si="200"/>
        <v xml:space="preserve"> </v>
      </c>
      <c r="F174" s="201" t="s">
        <v>61</v>
      </c>
      <c r="G174" s="202"/>
      <c r="H174" s="203"/>
      <c r="I174" s="204"/>
      <c r="J174" s="187" t="str">
        <f t="shared" si="201"/>
        <v/>
      </c>
      <c r="K174" s="190">
        <f t="shared" si="184"/>
        <v>157</v>
      </c>
      <c r="L174" s="190" t="str">
        <f t="shared" si="185"/>
        <v/>
      </c>
      <c r="M174" s="188" t="str">
        <f t="shared" si="202"/>
        <v/>
      </c>
      <c r="N174" s="87" t="str">
        <f t="shared" si="186"/>
        <v>↓</v>
      </c>
      <c r="O174" s="108"/>
      <c r="P174" s="156" t="str">
        <f>IF(B174&lt;①工事概要!$E$11,"",IF(B174&gt;①工事概要!$E$12,"",IF(LEN(CE174)=0,"○","")))</f>
        <v>○</v>
      </c>
      <c r="Q174" s="162">
        <f t="shared" si="203"/>
        <v>0</v>
      </c>
      <c r="R174" s="93">
        <f t="shared" si="187"/>
        <v>157</v>
      </c>
      <c r="S174" s="156" t="str">
        <f t="shared" si="188"/>
        <v>〇</v>
      </c>
      <c r="T174" s="162">
        <f t="shared" si="189"/>
        <v>0</v>
      </c>
      <c r="U174" s="100">
        <f t="shared" si="204"/>
        <v>45</v>
      </c>
      <c r="V174" s="93">
        <f t="shared" si="190"/>
        <v>0</v>
      </c>
      <c r="W174" s="169">
        <f t="shared" si="205"/>
        <v>0</v>
      </c>
      <c r="X174" s="80" t="str">
        <f t="shared" si="206"/>
        <v/>
      </c>
      <c r="Y174" s="80" t="str">
        <f t="shared" si="207"/>
        <v/>
      </c>
      <c r="Z174" s="80">
        <f t="shared" si="191"/>
        <v>43715</v>
      </c>
      <c r="AA174" s="80" t="str">
        <f t="shared" si="192"/>
        <v/>
      </c>
      <c r="AB174" s="80" t="str">
        <f t="shared" si="193"/>
        <v>OK（振替済み）</v>
      </c>
      <c r="AC174" s="154">
        <f t="shared" si="194"/>
        <v>0</v>
      </c>
      <c r="AD174" s="154" t="str">
        <f t="shared" si="208"/>
        <v/>
      </c>
      <c r="AE174" s="106">
        <f t="shared" si="209"/>
        <v>23</v>
      </c>
      <c r="AF174" s="106">
        <f t="shared" si="195"/>
        <v>0</v>
      </c>
      <c r="AG174" s="218">
        <f>IFERROR(IF(AE174=1,①工事概要!$E$11,IF(AE174=2,①工事概要!$E$11,IF(WEEKDAY(Z174)=2,Z167,AG173))),"")</f>
        <v>43703</v>
      </c>
      <c r="AH174" s="222">
        <f t="shared" ref="AH174:BA174" si="241">IFERROR(IF(AG174+1&gt;$BB174,"",AG174+1),"")</f>
        <v>43704</v>
      </c>
      <c r="AI174" s="222">
        <f t="shared" si="241"/>
        <v>43705</v>
      </c>
      <c r="AJ174" s="222">
        <f t="shared" si="241"/>
        <v>43706</v>
      </c>
      <c r="AK174" s="222">
        <f t="shared" si="241"/>
        <v>43707</v>
      </c>
      <c r="AL174" s="222">
        <f t="shared" si="241"/>
        <v>43708</v>
      </c>
      <c r="AM174" s="222">
        <f t="shared" si="241"/>
        <v>43709</v>
      </c>
      <c r="AN174" s="222">
        <f t="shared" si="241"/>
        <v>43710</v>
      </c>
      <c r="AO174" s="222">
        <f t="shared" si="241"/>
        <v>43711</v>
      </c>
      <c r="AP174" s="222">
        <f t="shared" si="241"/>
        <v>43712</v>
      </c>
      <c r="AQ174" s="222">
        <f t="shared" si="241"/>
        <v>43713</v>
      </c>
      <c r="AR174" s="222">
        <f t="shared" si="241"/>
        <v>43714</v>
      </c>
      <c r="AS174" s="222">
        <f t="shared" si="241"/>
        <v>43715</v>
      </c>
      <c r="AT174" s="222">
        <f t="shared" si="241"/>
        <v>43716</v>
      </c>
      <c r="AU174" s="222">
        <f t="shared" si="241"/>
        <v>43717</v>
      </c>
      <c r="AV174" s="222">
        <f t="shared" si="241"/>
        <v>43718</v>
      </c>
      <c r="AW174" s="222">
        <f t="shared" si="241"/>
        <v>43719</v>
      </c>
      <c r="AX174" s="222">
        <f t="shared" si="241"/>
        <v>43720</v>
      </c>
      <c r="AY174" s="222">
        <f t="shared" si="241"/>
        <v>43721</v>
      </c>
      <c r="AZ174" s="222">
        <f t="shared" si="241"/>
        <v>43722</v>
      </c>
      <c r="BA174" s="222">
        <f t="shared" si="241"/>
        <v>43723</v>
      </c>
      <c r="BB174" s="219">
        <f>IFERROR(IF(IF(Z174=①工事概要!$E$12,①工事概要!$E$12,IF(WEEKDAY(Z174)=1,Z181,BB175))&gt;①工事概要!$E$12,①工事概要!$E$12,IF(Z174=①工事概要!$E$12,①工事概要!$E$12,IF(WEEKDAY(Z174)=1,Z181,BB175))),"")</f>
        <v>43723</v>
      </c>
      <c r="BE174" s="53"/>
      <c r="BF174" s="53"/>
      <c r="BG174" s="53" t="str">
        <f>IFERROR(VLOOKUP(B174,①工事概要!$C$11:$D$12,2,FALSE),"")</f>
        <v/>
      </c>
      <c r="BH174" s="53" t="str">
        <f>IFERROR(VLOOKUP(B174,①工事概要!$C$16:$D$21,2,FALSE),"")</f>
        <v/>
      </c>
      <c r="BI174" s="53" t="str">
        <f>IFERROR(VLOOKUP(B174,①工事概要!$C$22:$D$24,2,FALSE),"")</f>
        <v/>
      </c>
      <c r="BJ174" s="53" t="str">
        <f>IF(B174&gt;①工事概要!$C$26,"",IF(B174&gt;=①工事概要!$C$25,$BJ$13,""))</f>
        <v/>
      </c>
      <c r="BK174" s="53" t="str">
        <f>IF(B174&gt;①工事概要!$C$28,"",IF(B174&gt;=①工事概要!$C$27,$BK$13,""))</f>
        <v/>
      </c>
      <c r="BL174" s="53" t="str">
        <f>IF(B174&gt;①工事概要!$C$30,"",IF(B174&gt;=①工事概要!$C$29,$BL$13,""))</f>
        <v/>
      </c>
      <c r="BM174" s="53" t="str">
        <f>IF(B174&gt;①工事概要!$C$32,"",IF(B174&gt;=①工事概要!$C$31,$BM$13,""))</f>
        <v/>
      </c>
      <c r="BN174" s="53" t="str">
        <f>IF(B174&gt;①工事概要!$C$34,"",IF(B174&gt;=①工事概要!$C$33,$BN$13,""))</f>
        <v/>
      </c>
      <c r="BO174" s="53" t="str">
        <f>IF(B174&gt;①工事概要!$C$36,"",IF(B174&gt;=①工事概要!$C$35,$BO$13,""))</f>
        <v/>
      </c>
      <c r="BP174" s="53" t="str">
        <f>IF(B174&gt;①工事概要!$C$38,"",IF(B174&gt;=①工事概要!$C$37,$BP$13,""))</f>
        <v/>
      </c>
      <c r="BQ174" s="53" t="str">
        <f>IF(B174&gt;①工事概要!$C$40,"",IF(B174&gt;=①工事概要!$C$39,$BQ$13,""))</f>
        <v/>
      </c>
      <c r="BR174" s="53" t="str">
        <f>IF(B174&gt;①工事概要!$C$42,"",IF(B174&gt;=①工事概要!$C$41,$BR$13,""))</f>
        <v/>
      </c>
      <c r="BS174" s="53" t="str">
        <f>IF(B174&gt;①工事概要!$C$44,"",IF(B174&gt;=①工事概要!$C$43,$BS$13,""))</f>
        <v/>
      </c>
      <c r="BT174" s="53" t="str">
        <f>IF(B174&gt;①工事概要!$C$46,"",IF(B174&gt;=①工事概要!$C$45,$BT$13,""))</f>
        <v/>
      </c>
      <c r="BU174" s="53" t="str">
        <f>IF(B174&gt;①工事概要!$C$48,"",IF(B174&gt;=①工事概要!$C$47,$BU$13,""))</f>
        <v/>
      </c>
      <c r="BV174" s="53" t="str">
        <f>IF(B174&gt;①工事概要!$C$50,"",IF(B174&gt;=①工事概要!$C$49,$BV$13,""))</f>
        <v/>
      </c>
      <c r="BW174" s="53" t="str">
        <f>IF(B174&gt;①工事概要!$C$52,"",IF(B174&gt;=①工事概要!$C$51,$BW$13,""))</f>
        <v/>
      </c>
      <c r="BX174" s="53" t="str">
        <f>IF(B174&gt;①工事概要!$C$54,"",IF(B174&gt;=①工事概要!$C$53,$BX$13,""))</f>
        <v/>
      </c>
      <c r="BY174" s="53" t="str">
        <f>IF(B174&gt;①工事概要!$C$56,"",IF(B174&gt;=①工事概要!$C$55,$BY$13,""))</f>
        <v/>
      </c>
      <c r="BZ174" s="53" t="str">
        <f>IF(B174&gt;①工事概要!$C$58,"",IF(B174&gt;=①工事概要!$C$57,$BZ$13,""))</f>
        <v/>
      </c>
      <c r="CA174" s="53" t="str">
        <f>IF(B174&gt;①工事概要!$C$60,"",IF(B174&gt;=①工事概要!$C$59,$CA$13,""))</f>
        <v/>
      </c>
      <c r="CB174" s="53" t="str">
        <f>IF(B174&gt;①工事概要!$C$62,"",IF(B174&gt;=①工事概要!$C$61,$CB$13,""))</f>
        <v/>
      </c>
      <c r="CC174" s="53" t="str">
        <f>IF(B174&gt;①工事概要!$C$64,"",IF(B174&gt;=①工事概要!$C$63,$CC$13,""))</f>
        <v/>
      </c>
      <c r="CD174" s="53" t="str">
        <f>IF(B174&gt;①工事概要!$C$66,"",IF(B174&gt;=①工事概要!$C$65,$CD$13,""))</f>
        <v/>
      </c>
      <c r="CE174" s="50" t="str">
        <f t="shared" si="211"/>
        <v/>
      </c>
      <c r="CF174" s="50" t="str">
        <f t="shared" si="197"/>
        <v xml:space="preserve"> </v>
      </c>
    </row>
    <row r="175" spans="1:84" ht="39" customHeight="1" thickTop="1" thickBot="1" x14ac:dyDescent="0.2">
      <c r="A175" s="81" t="str">
        <f t="shared" si="183"/>
        <v>対象期間</v>
      </c>
      <c r="B175" s="180">
        <f>IFERROR(IF(B174=①工事概要!$E$12+IF(WEEKDAY(①工事概要!$E$12)=1,①工事概要!$E$12,(8-WEEKDAY(①工事概要!$E$12))),"-",IF(B174="-","-",B174+1)),"-")</f>
        <v>43716</v>
      </c>
      <c r="C175" s="89">
        <f t="shared" si="198"/>
        <v>1</v>
      </c>
      <c r="D175" s="199" t="str">
        <f t="shared" si="199"/>
        <v>〇</v>
      </c>
      <c r="E175" s="200" t="str">
        <f t="shared" si="200"/>
        <v xml:space="preserve"> </v>
      </c>
      <c r="F175" s="201" t="s">
        <v>61</v>
      </c>
      <c r="G175" s="202"/>
      <c r="H175" s="203"/>
      <c r="I175" s="204"/>
      <c r="J175" s="187" t="str">
        <f t="shared" si="201"/>
        <v/>
      </c>
      <c r="K175" s="190">
        <f t="shared" si="184"/>
        <v>158</v>
      </c>
      <c r="L175" s="190" t="str">
        <f t="shared" si="185"/>
        <v/>
      </c>
      <c r="M175" s="188" t="str">
        <f t="shared" si="202"/>
        <v/>
      </c>
      <c r="N175" s="87" t="str">
        <f t="shared" si="186"/>
        <v>週の終わり</v>
      </c>
      <c r="O175" s="108"/>
      <c r="P175" s="156" t="str">
        <f>IF(B175&lt;①工事概要!$E$11,"",IF(B175&gt;①工事概要!$E$12,"",IF(LEN(CE175)=0,"○","")))</f>
        <v>○</v>
      </c>
      <c r="Q175" s="162">
        <f t="shared" si="203"/>
        <v>0</v>
      </c>
      <c r="R175" s="93">
        <f t="shared" si="187"/>
        <v>158</v>
      </c>
      <c r="S175" s="156" t="str">
        <f t="shared" si="188"/>
        <v>〇</v>
      </c>
      <c r="T175" s="162">
        <f t="shared" si="189"/>
        <v>0</v>
      </c>
      <c r="U175" s="100">
        <f t="shared" si="204"/>
        <v>46</v>
      </c>
      <c r="V175" s="93">
        <f t="shared" si="190"/>
        <v>0</v>
      </c>
      <c r="W175" s="169">
        <f t="shared" si="205"/>
        <v>0</v>
      </c>
      <c r="X175" s="80" t="str">
        <f t="shared" si="206"/>
        <v/>
      </c>
      <c r="Y175" s="80" t="str">
        <f t="shared" si="207"/>
        <v/>
      </c>
      <c r="Z175" s="80">
        <f t="shared" si="191"/>
        <v>43716</v>
      </c>
      <c r="AA175" s="80" t="str">
        <f t="shared" si="192"/>
        <v/>
      </c>
      <c r="AB175" s="80" t="str">
        <f t="shared" si="193"/>
        <v>OK（振替済み）</v>
      </c>
      <c r="AC175" s="154">
        <f t="shared" si="194"/>
        <v>0</v>
      </c>
      <c r="AD175" s="154" t="str">
        <f t="shared" si="208"/>
        <v/>
      </c>
      <c r="AE175" s="106">
        <f t="shared" si="209"/>
        <v>23</v>
      </c>
      <c r="AF175" s="106">
        <f t="shared" si="195"/>
        <v>0</v>
      </c>
      <c r="AG175" s="223">
        <f>IFERROR(IF(AE175=1,①工事概要!$E$11,IF(AE175=2,①工事概要!$E$11,IF(WEEKDAY(Z175)=2,Z168,AG174))),"")</f>
        <v>43703</v>
      </c>
      <c r="AH175" s="224">
        <f t="shared" ref="AH175:BA175" si="242">IFERROR(IF(AG175+1&gt;$BB175,"",AG175+1),"")</f>
        <v>43704</v>
      </c>
      <c r="AI175" s="224">
        <f t="shared" si="242"/>
        <v>43705</v>
      </c>
      <c r="AJ175" s="224">
        <f t="shared" si="242"/>
        <v>43706</v>
      </c>
      <c r="AK175" s="224">
        <f t="shared" si="242"/>
        <v>43707</v>
      </c>
      <c r="AL175" s="224">
        <f t="shared" si="242"/>
        <v>43708</v>
      </c>
      <c r="AM175" s="224">
        <f t="shared" si="242"/>
        <v>43709</v>
      </c>
      <c r="AN175" s="224">
        <f t="shared" si="242"/>
        <v>43710</v>
      </c>
      <c r="AO175" s="224">
        <f t="shared" si="242"/>
        <v>43711</v>
      </c>
      <c r="AP175" s="224">
        <f t="shared" si="242"/>
        <v>43712</v>
      </c>
      <c r="AQ175" s="224">
        <f t="shared" si="242"/>
        <v>43713</v>
      </c>
      <c r="AR175" s="224">
        <f t="shared" si="242"/>
        <v>43714</v>
      </c>
      <c r="AS175" s="224">
        <f t="shared" si="242"/>
        <v>43715</v>
      </c>
      <c r="AT175" s="224">
        <f t="shared" si="242"/>
        <v>43716</v>
      </c>
      <c r="AU175" s="224">
        <f t="shared" si="242"/>
        <v>43717</v>
      </c>
      <c r="AV175" s="224">
        <f t="shared" si="242"/>
        <v>43718</v>
      </c>
      <c r="AW175" s="224">
        <f t="shared" si="242"/>
        <v>43719</v>
      </c>
      <c r="AX175" s="224">
        <f t="shared" si="242"/>
        <v>43720</v>
      </c>
      <c r="AY175" s="224">
        <f t="shared" si="242"/>
        <v>43721</v>
      </c>
      <c r="AZ175" s="224">
        <f t="shared" si="242"/>
        <v>43722</v>
      </c>
      <c r="BA175" s="224">
        <f t="shared" si="242"/>
        <v>43723</v>
      </c>
      <c r="BB175" s="225">
        <f>IFERROR(IF(IF(Z175=①工事概要!$E$12,①工事概要!$E$12,IF(WEEKDAY(Z175)=1,Z182,BB176))&gt;①工事概要!$E$12,①工事概要!$E$12,IF(Z175=①工事概要!$E$12,①工事概要!$E$12,IF(WEEKDAY(Z175)=1,Z182,BB176))),"")</f>
        <v>43723</v>
      </c>
      <c r="BE175" s="53"/>
      <c r="BF175" s="53"/>
      <c r="BG175" s="53" t="str">
        <f>IFERROR(VLOOKUP(B175,①工事概要!$C$11:$D$12,2,FALSE),"")</f>
        <v/>
      </c>
      <c r="BH175" s="53" t="str">
        <f>IFERROR(VLOOKUP(B175,①工事概要!$C$16:$D$21,2,FALSE),"")</f>
        <v/>
      </c>
      <c r="BI175" s="53" t="str">
        <f>IFERROR(VLOOKUP(B175,①工事概要!$C$22:$D$24,2,FALSE),"")</f>
        <v/>
      </c>
      <c r="BJ175" s="53" t="str">
        <f>IF(B175&gt;①工事概要!$C$26,"",IF(B175&gt;=①工事概要!$C$25,$BJ$13,""))</f>
        <v/>
      </c>
      <c r="BK175" s="53" t="str">
        <f>IF(B175&gt;①工事概要!$C$28,"",IF(B175&gt;=①工事概要!$C$27,$BK$13,""))</f>
        <v/>
      </c>
      <c r="BL175" s="53" t="str">
        <f>IF(B175&gt;①工事概要!$C$30,"",IF(B175&gt;=①工事概要!$C$29,$BL$13,""))</f>
        <v/>
      </c>
      <c r="BM175" s="53" t="str">
        <f>IF(B175&gt;①工事概要!$C$32,"",IF(B175&gt;=①工事概要!$C$31,$BM$13,""))</f>
        <v/>
      </c>
      <c r="BN175" s="53" t="str">
        <f>IF(B175&gt;①工事概要!$C$34,"",IF(B175&gt;=①工事概要!$C$33,$BN$13,""))</f>
        <v/>
      </c>
      <c r="BO175" s="53" t="str">
        <f>IF(B175&gt;①工事概要!$C$36,"",IF(B175&gt;=①工事概要!$C$35,$BO$13,""))</f>
        <v/>
      </c>
      <c r="BP175" s="53" t="str">
        <f>IF(B175&gt;①工事概要!$C$38,"",IF(B175&gt;=①工事概要!$C$37,$BP$13,""))</f>
        <v/>
      </c>
      <c r="BQ175" s="53" t="str">
        <f>IF(B175&gt;①工事概要!$C$40,"",IF(B175&gt;=①工事概要!$C$39,$BQ$13,""))</f>
        <v/>
      </c>
      <c r="BR175" s="53" t="str">
        <f>IF(B175&gt;①工事概要!$C$42,"",IF(B175&gt;=①工事概要!$C$41,$BR$13,""))</f>
        <v/>
      </c>
      <c r="BS175" s="53" t="str">
        <f>IF(B175&gt;①工事概要!$C$44,"",IF(B175&gt;=①工事概要!$C$43,$BS$13,""))</f>
        <v/>
      </c>
      <c r="BT175" s="53" t="str">
        <f>IF(B175&gt;①工事概要!$C$46,"",IF(B175&gt;=①工事概要!$C$45,$BT$13,""))</f>
        <v/>
      </c>
      <c r="BU175" s="53" t="str">
        <f>IF(B175&gt;①工事概要!$C$48,"",IF(B175&gt;=①工事概要!$C$47,$BU$13,""))</f>
        <v/>
      </c>
      <c r="BV175" s="53" t="str">
        <f>IF(B175&gt;①工事概要!$C$50,"",IF(B175&gt;=①工事概要!$C$49,$BV$13,""))</f>
        <v/>
      </c>
      <c r="BW175" s="53" t="str">
        <f>IF(B175&gt;①工事概要!$C$52,"",IF(B175&gt;=①工事概要!$C$51,$BW$13,""))</f>
        <v/>
      </c>
      <c r="BX175" s="53" t="str">
        <f>IF(B175&gt;①工事概要!$C$54,"",IF(B175&gt;=①工事概要!$C$53,$BX$13,""))</f>
        <v/>
      </c>
      <c r="BY175" s="53" t="str">
        <f>IF(B175&gt;①工事概要!$C$56,"",IF(B175&gt;=①工事概要!$C$55,$BY$13,""))</f>
        <v/>
      </c>
      <c r="BZ175" s="53" t="str">
        <f>IF(B175&gt;①工事概要!$C$58,"",IF(B175&gt;=①工事概要!$C$57,$BZ$13,""))</f>
        <v/>
      </c>
      <c r="CA175" s="53" t="str">
        <f>IF(B175&gt;①工事概要!$C$60,"",IF(B175&gt;=①工事概要!$C$59,$CA$13,""))</f>
        <v/>
      </c>
      <c r="CB175" s="53" t="str">
        <f>IF(B175&gt;①工事概要!$C$62,"",IF(B175&gt;=①工事概要!$C$61,$CB$13,""))</f>
        <v/>
      </c>
      <c r="CC175" s="53" t="str">
        <f>IF(B175&gt;①工事概要!$C$64,"",IF(B175&gt;=①工事概要!$C$63,$CC$13,""))</f>
        <v/>
      </c>
      <c r="CD175" s="53" t="str">
        <f>IF(B175&gt;①工事概要!$C$66,"",IF(B175&gt;=①工事概要!$C$65,$CD$13,""))</f>
        <v/>
      </c>
      <c r="CE175" s="50" t="str">
        <f t="shared" si="211"/>
        <v/>
      </c>
      <c r="CF175" s="50" t="str">
        <f t="shared" si="197"/>
        <v xml:space="preserve"> </v>
      </c>
    </row>
    <row r="176" spans="1:84" ht="39" customHeight="1" thickTop="1" thickBot="1" x14ac:dyDescent="0.2">
      <c r="A176" s="81" t="str">
        <f t="shared" si="183"/>
        <v>対象期間</v>
      </c>
      <c r="B176" s="180">
        <f>IFERROR(IF(B175=①工事概要!$E$12+IF(WEEKDAY(①工事概要!$E$12)=1,①工事概要!$E$12,(8-WEEKDAY(①工事概要!$E$12))),"-",IF(B175="-","-",B175+1)),"-")</f>
        <v>43717</v>
      </c>
      <c r="C176" s="89">
        <f t="shared" si="198"/>
        <v>2</v>
      </c>
      <c r="D176" s="199" t="str">
        <f t="shared" si="199"/>
        <v>〇</v>
      </c>
      <c r="E176" s="200" t="str">
        <f t="shared" si="200"/>
        <v xml:space="preserve"> </v>
      </c>
      <c r="F176" s="201" t="s">
        <v>60</v>
      </c>
      <c r="G176" s="202"/>
      <c r="H176" s="203"/>
      <c r="I176" s="204"/>
      <c r="J176" s="187" t="str">
        <f t="shared" si="201"/>
        <v/>
      </c>
      <c r="K176" s="190">
        <f t="shared" si="184"/>
        <v>159</v>
      </c>
      <c r="L176" s="190" t="str">
        <f t="shared" si="185"/>
        <v/>
      </c>
      <c r="M176" s="188" t="str">
        <f t="shared" si="202"/>
        <v/>
      </c>
      <c r="N176" s="87" t="str">
        <f t="shared" si="186"/>
        <v>週の始まり</v>
      </c>
      <c r="O176" s="108"/>
      <c r="P176" s="156" t="str">
        <f>IF(B176&lt;①工事概要!$E$11,"",IF(B176&gt;①工事概要!$E$12,"",IF(LEN(CE176)=0,"○","")))</f>
        <v>○</v>
      </c>
      <c r="Q176" s="162">
        <f t="shared" si="203"/>
        <v>0</v>
      </c>
      <c r="R176" s="93">
        <f t="shared" si="187"/>
        <v>159</v>
      </c>
      <c r="S176" s="156" t="str">
        <f t="shared" si="188"/>
        <v/>
      </c>
      <c r="T176" s="162">
        <f t="shared" si="189"/>
        <v>0</v>
      </c>
      <c r="U176" s="100">
        <f t="shared" si="204"/>
        <v>46</v>
      </c>
      <c r="V176" s="93">
        <f t="shared" si="190"/>
        <v>0</v>
      </c>
      <c r="W176" s="169">
        <f t="shared" si="205"/>
        <v>0</v>
      </c>
      <c r="X176" s="80" t="str">
        <f t="shared" si="206"/>
        <v/>
      </c>
      <c r="Y176" s="80" t="str">
        <f t="shared" si="207"/>
        <v/>
      </c>
      <c r="Z176" s="80">
        <f t="shared" si="191"/>
        <v>43717</v>
      </c>
      <c r="AA176" s="80" t="str">
        <f t="shared" si="192"/>
        <v/>
      </c>
      <c r="AB176" s="80" t="str">
        <f t="shared" si="193"/>
        <v>OK（振替済み）</v>
      </c>
      <c r="AC176" s="154">
        <f t="shared" si="194"/>
        <v>0</v>
      </c>
      <c r="AD176" s="154" t="str">
        <f t="shared" si="208"/>
        <v/>
      </c>
      <c r="AE176" s="106">
        <f t="shared" si="209"/>
        <v>24</v>
      </c>
      <c r="AF176" s="106">
        <f t="shared" si="195"/>
        <v>0</v>
      </c>
      <c r="AG176" s="216">
        <f>IFERROR(IF(AE176=1,①工事概要!$E$11,IF(AE176=2,①工事概要!$E$11,IF(WEEKDAY(Z176)=2,Z169,AG175))),"")</f>
        <v>43710</v>
      </c>
      <c r="AH176" s="221">
        <f t="shared" ref="AH176:BA176" si="243">IFERROR(IF(AG176+1&gt;$BB176,"",AG176+1),"")</f>
        <v>43711</v>
      </c>
      <c r="AI176" s="221">
        <f t="shared" si="243"/>
        <v>43712</v>
      </c>
      <c r="AJ176" s="221">
        <f t="shared" si="243"/>
        <v>43713</v>
      </c>
      <c r="AK176" s="221">
        <f t="shared" si="243"/>
        <v>43714</v>
      </c>
      <c r="AL176" s="221">
        <f t="shared" si="243"/>
        <v>43715</v>
      </c>
      <c r="AM176" s="221">
        <f t="shared" si="243"/>
        <v>43716</v>
      </c>
      <c r="AN176" s="221">
        <f t="shared" si="243"/>
        <v>43717</v>
      </c>
      <c r="AO176" s="221">
        <f t="shared" si="243"/>
        <v>43718</v>
      </c>
      <c r="AP176" s="221">
        <f t="shared" si="243"/>
        <v>43719</v>
      </c>
      <c r="AQ176" s="221">
        <f t="shared" si="243"/>
        <v>43720</v>
      </c>
      <c r="AR176" s="221">
        <f t="shared" si="243"/>
        <v>43721</v>
      </c>
      <c r="AS176" s="221">
        <f t="shared" si="243"/>
        <v>43722</v>
      </c>
      <c r="AT176" s="221">
        <f t="shared" si="243"/>
        <v>43723</v>
      </c>
      <c r="AU176" s="221">
        <f t="shared" si="243"/>
        <v>43724</v>
      </c>
      <c r="AV176" s="221">
        <f t="shared" si="243"/>
        <v>43725</v>
      </c>
      <c r="AW176" s="221">
        <f t="shared" si="243"/>
        <v>43726</v>
      </c>
      <c r="AX176" s="221">
        <f t="shared" si="243"/>
        <v>43727</v>
      </c>
      <c r="AY176" s="221">
        <f t="shared" si="243"/>
        <v>43728</v>
      </c>
      <c r="AZ176" s="221">
        <f t="shared" si="243"/>
        <v>43729</v>
      </c>
      <c r="BA176" s="221">
        <f t="shared" si="243"/>
        <v>43730</v>
      </c>
      <c r="BB176" s="217">
        <f>IFERROR(IF(IF(Z176=①工事概要!$E$12,①工事概要!$E$12,IF(WEEKDAY(Z176)=1,Z183,BB177))&gt;①工事概要!$E$12,①工事概要!$E$12,IF(Z176=①工事概要!$E$12,①工事概要!$E$12,IF(WEEKDAY(Z176)=1,Z183,BB177))),"")</f>
        <v>43730</v>
      </c>
      <c r="BE176" s="53"/>
      <c r="BF176" s="53"/>
      <c r="BG176" s="53" t="str">
        <f>IFERROR(VLOOKUP(B176,①工事概要!$C$11:$D$12,2,FALSE),"")</f>
        <v/>
      </c>
      <c r="BH176" s="53" t="str">
        <f>IFERROR(VLOOKUP(B176,①工事概要!$C$16:$D$21,2,FALSE),"")</f>
        <v/>
      </c>
      <c r="BI176" s="53" t="str">
        <f>IFERROR(VLOOKUP(B176,①工事概要!$C$22:$D$24,2,FALSE),"")</f>
        <v/>
      </c>
      <c r="BJ176" s="53" t="str">
        <f>IF(B176&gt;①工事概要!$C$26,"",IF(B176&gt;=①工事概要!$C$25,$BJ$13,""))</f>
        <v/>
      </c>
      <c r="BK176" s="53" t="str">
        <f>IF(B176&gt;①工事概要!$C$28,"",IF(B176&gt;=①工事概要!$C$27,$BK$13,""))</f>
        <v/>
      </c>
      <c r="BL176" s="53" t="str">
        <f>IF(B176&gt;①工事概要!$C$30,"",IF(B176&gt;=①工事概要!$C$29,$BL$13,""))</f>
        <v/>
      </c>
      <c r="BM176" s="53" t="str">
        <f>IF(B176&gt;①工事概要!$C$32,"",IF(B176&gt;=①工事概要!$C$31,$BM$13,""))</f>
        <v/>
      </c>
      <c r="BN176" s="53" t="str">
        <f>IF(B176&gt;①工事概要!$C$34,"",IF(B176&gt;=①工事概要!$C$33,$BN$13,""))</f>
        <v/>
      </c>
      <c r="BO176" s="53" t="str">
        <f>IF(B176&gt;①工事概要!$C$36,"",IF(B176&gt;=①工事概要!$C$35,$BO$13,""))</f>
        <v/>
      </c>
      <c r="BP176" s="53" t="str">
        <f>IF(B176&gt;①工事概要!$C$38,"",IF(B176&gt;=①工事概要!$C$37,$BP$13,""))</f>
        <v/>
      </c>
      <c r="BQ176" s="53" t="str">
        <f>IF(B176&gt;①工事概要!$C$40,"",IF(B176&gt;=①工事概要!$C$39,$BQ$13,""))</f>
        <v/>
      </c>
      <c r="BR176" s="53" t="str">
        <f>IF(B176&gt;①工事概要!$C$42,"",IF(B176&gt;=①工事概要!$C$41,$BR$13,""))</f>
        <v/>
      </c>
      <c r="BS176" s="53" t="str">
        <f>IF(B176&gt;①工事概要!$C$44,"",IF(B176&gt;=①工事概要!$C$43,$BS$13,""))</f>
        <v/>
      </c>
      <c r="BT176" s="53" t="str">
        <f>IF(B176&gt;①工事概要!$C$46,"",IF(B176&gt;=①工事概要!$C$45,$BT$13,""))</f>
        <v/>
      </c>
      <c r="BU176" s="53" t="str">
        <f>IF(B176&gt;①工事概要!$C$48,"",IF(B176&gt;=①工事概要!$C$47,$BU$13,""))</f>
        <v/>
      </c>
      <c r="BV176" s="53" t="str">
        <f>IF(B176&gt;①工事概要!$C$50,"",IF(B176&gt;=①工事概要!$C$49,$BV$13,""))</f>
        <v/>
      </c>
      <c r="BW176" s="53" t="str">
        <f>IF(B176&gt;①工事概要!$C$52,"",IF(B176&gt;=①工事概要!$C$51,$BW$13,""))</f>
        <v/>
      </c>
      <c r="BX176" s="53" t="str">
        <f>IF(B176&gt;①工事概要!$C$54,"",IF(B176&gt;=①工事概要!$C$53,$BX$13,""))</f>
        <v/>
      </c>
      <c r="BY176" s="53" t="str">
        <f>IF(B176&gt;①工事概要!$C$56,"",IF(B176&gt;=①工事概要!$C$55,$BY$13,""))</f>
        <v/>
      </c>
      <c r="BZ176" s="53" t="str">
        <f>IF(B176&gt;①工事概要!$C$58,"",IF(B176&gt;=①工事概要!$C$57,$BZ$13,""))</f>
        <v/>
      </c>
      <c r="CA176" s="53" t="str">
        <f>IF(B176&gt;①工事概要!$C$60,"",IF(B176&gt;=①工事概要!$C$59,$CA$13,""))</f>
        <v/>
      </c>
      <c r="CB176" s="53" t="str">
        <f>IF(B176&gt;①工事概要!$C$62,"",IF(B176&gt;=①工事概要!$C$61,$CB$13,""))</f>
        <v/>
      </c>
      <c r="CC176" s="53" t="str">
        <f>IF(B176&gt;①工事概要!$C$64,"",IF(B176&gt;=①工事概要!$C$63,$CC$13,""))</f>
        <v/>
      </c>
      <c r="CD176" s="53" t="str">
        <f>IF(B176&gt;①工事概要!$C$66,"",IF(B176&gt;=①工事概要!$C$65,$CD$13,""))</f>
        <v/>
      </c>
      <c r="CE176" s="50" t="str">
        <f t="shared" si="211"/>
        <v/>
      </c>
      <c r="CF176" s="50" t="str">
        <f t="shared" si="197"/>
        <v xml:space="preserve"> </v>
      </c>
    </row>
    <row r="177" spans="1:84" ht="39" customHeight="1" thickTop="1" thickBot="1" x14ac:dyDescent="0.2">
      <c r="A177" s="81" t="str">
        <f t="shared" si="183"/>
        <v>対象期間</v>
      </c>
      <c r="B177" s="180">
        <f>IFERROR(IF(B176=①工事概要!$E$12+IF(WEEKDAY(①工事概要!$E$12)=1,①工事概要!$E$12,(8-WEEKDAY(①工事概要!$E$12))),"-",IF(B176="-","-",B176+1)),"-")</f>
        <v>43718</v>
      </c>
      <c r="C177" s="89">
        <f t="shared" si="198"/>
        <v>3</v>
      </c>
      <c r="D177" s="199" t="str">
        <f t="shared" si="199"/>
        <v>〇</v>
      </c>
      <c r="E177" s="200" t="str">
        <f t="shared" si="200"/>
        <v xml:space="preserve"> </v>
      </c>
      <c r="F177" s="201" t="s">
        <v>60</v>
      </c>
      <c r="G177" s="202"/>
      <c r="H177" s="203"/>
      <c r="I177" s="204"/>
      <c r="J177" s="187" t="str">
        <f t="shared" si="201"/>
        <v/>
      </c>
      <c r="K177" s="190">
        <f t="shared" si="184"/>
        <v>160</v>
      </c>
      <c r="L177" s="190" t="str">
        <f t="shared" si="185"/>
        <v/>
      </c>
      <c r="M177" s="188" t="str">
        <f t="shared" si="202"/>
        <v/>
      </c>
      <c r="N177" s="87" t="str">
        <f t="shared" si="186"/>
        <v>↓</v>
      </c>
      <c r="O177" s="108"/>
      <c r="P177" s="156" t="str">
        <f>IF(B177&lt;①工事概要!$E$11,"",IF(B177&gt;①工事概要!$E$12,"",IF(LEN(CE177)=0,"○","")))</f>
        <v>○</v>
      </c>
      <c r="Q177" s="162">
        <f t="shared" si="203"/>
        <v>0</v>
      </c>
      <c r="R177" s="93">
        <f t="shared" si="187"/>
        <v>160</v>
      </c>
      <c r="S177" s="156" t="str">
        <f t="shared" si="188"/>
        <v/>
      </c>
      <c r="T177" s="162">
        <f t="shared" si="189"/>
        <v>0</v>
      </c>
      <c r="U177" s="100">
        <f t="shared" si="204"/>
        <v>46</v>
      </c>
      <c r="V177" s="93">
        <f t="shared" si="190"/>
        <v>0</v>
      </c>
      <c r="W177" s="169">
        <f t="shared" si="205"/>
        <v>0</v>
      </c>
      <c r="X177" s="80" t="str">
        <f t="shared" si="206"/>
        <v/>
      </c>
      <c r="Y177" s="80" t="str">
        <f t="shared" si="207"/>
        <v/>
      </c>
      <c r="Z177" s="80">
        <f t="shared" si="191"/>
        <v>43718</v>
      </c>
      <c r="AA177" s="80" t="str">
        <f t="shared" si="192"/>
        <v/>
      </c>
      <c r="AB177" s="80" t="str">
        <f t="shared" si="193"/>
        <v>OK（振替済み）</v>
      </c>
      <c r="AC177" s="154">
        <f t="shared" si="194"/>
        <v>0</v>
      </c>
      <c r="AD177" s="154" t="str">
        <f t="shared" si="208"/>
        <v/>
      </c>
      <c r="AE177" s="106">
        <f t="shared" si="209"/>
        <v>24</v>
      </c>
      <c r="AF177" s="106">
        <f t="shared" si="195"/>
        <v>0</v>
      </c>
      <c r="AG177" s="218">
        <f>IFERROR(IF(AE177=1,①工事概要!$E$11,IF(AE177=2,①工事概要!$E$11,IF(WEEKDAY(Z177)=2,Z170,AG176))),"")</f>
        <v>43710</v>
      </c>
      <c r="AH177" s="222">
        <f t="shared" ref="AH177:BA177" si="244">IFERROR(IF(AG177+1&gt;$BB177,"",AG177+1),"")</f>
        <v>43711</v>
      </c>
      <c r="AI177" s="222">
        <f t="shared" si="244"/>
        <v>43712</v>
      </c>
      <c r="AJ177" s="222">
        <f t="shared" si="244"/>
        <v>43713</v>
      </c>
      <c r="AK177" s="222">
        <f t="shared" si="244"/>
        <v>43714</v>
      </c>
      <c r="AL177" s="222">
        <f t="shared" si="244"/>
        <v>43715</v>
      </c>
      <c r="AM177" s="222">
        <f t="shared" si="244"/>
        <v>43716</v>
      </c>
      <c r="AN177" s="222">
        <f t="shared" si="244"/>
        <v>43717</v>
      </c>
      <c r="AO177" s="222">
        <f t="shared" si="244"/>
        <v>43718</v>
      </c>
      <c r="AP177" s="222">
        <f t="shared" si="244"/>
        <v>43719</v>
      </c>
      <c r="AQ177" s="222">
        <f t="shared" si="244"/>
        <v>43720</v>
      </c>
      <c r="AR177" s="222">
        <f t="shared" si="244"/>
        <v>43721</v>
      </c>
      <c r="AS177" s="222">
        <f t="shared" si="244"/>
        <v>43722</v>
      </c>
      <c r="AT177" s="222">
        <f t="shared" si="244"/>
        <v>43723</v>
      </c>
      <c r="AU177" s="222">
        <f t="shared" si="244"/>
        <v>43724</v>
      </c>
      <c r="AV177" s="222">
        <f t="shared" si="244"/>
        <v>43725</v>
      </c>
      <c r="AW177" s="222">
        <f t="shared" si="244"/>
        <v>43726</v>
      </c>
      <c r="AX177" s="222">
        <f t="shared" si="244"/>
        <v>43727</v>
      </c>
      <c r="AY177" s="222">
        <f t="shared" si="244"/>
        <v>43728</v>
      </c>
      <c r="AZ177" s="222">
        <f t="shared" si="244"/>
        <v>43729</v>
      </c>
      <c r="BA177" s="222">
        <f t="shared" si="244"/>
        <v>43730</v>
      </c>
      <c r="BB177" s="219">
        <f>IFERROR(IF(IF(Z177=①工事概要!$E$12,①工事概要!$E$12,IF(WEEKDAY(Z177)=1,Z184,BB178))&gt;①工事概要!$E$12,①工事概要!$E$12,IF(Z177=①工事概要!$E$12,①工事概要!$E$12,IF(WEEKDAY(Z177)=1,Z184,BB178))),"")</f>
        <v>43730</v>
      </c>
      <c r="BE177" s="53"/>
      <c r="BF177" s="53"/>
      <c r="BG177" s="53" t="str">
        <f>IFERROR(VLOOKUP(B177,①工事概要!$C$11:$D$12,2,FALSE),"")</f>
        <v/>
      </c>
      <c r="BH177" s="53" t="str">
        <f>IFERROR(VLOOKUP(B177,①工事概要!$C$16:$D$21,2,FALSE),"")</f>
        <v/>
      </c>
      <c r="BI177" s="53" t="str">
        <f>IFERROR(VLOOKUP(B177,①工事概要!$C$22:$D$24,2,FALSE),"")</f>
        <v/>
      </c>
      <c r="BJ177" s="53" t="str">
        <f>IF(B177&gt;①工事概要!$C$26,"",IF(B177&gt;=①工事概要!$C$25,$BJ$13,""))</f>
        <v/>
      </c>
      <c r="BK177" s="53" t="str">
        <f>IF(B177&gt;①工事概要!$C$28,"",IF(B177&gt;=①工事概要!$C$27,$BK$13,""))</f>
        <v/>
      </c>
      <c r="BL177" s="53" t="str">
        <f>IF(B177&gt;①工事概要!$C$30,"",IF(B177&gt;=①工事概要!$C$29,$BL$13,""))</f>
        <v/>
      </c>
      <c r="BM177" s="53" t="str">
        <f>IF(B177&gt;①工事概要!$C$32,"",IF(B177&gt;=①工事概要!$C$31,$BM$13,""))</f>
        <v/>
      </c>
      <c r="BN177" s="53" t="str">
        <f>IF(B177&gt;①工事概要!$C$34,"",IF(B177&gt;=①工事概要!$C$33,$BN$13,""))</f>
        <v/>
      </c>
      <c r="BO177" s="53" t="str">
        <f>IF(B177&gt;①工事概要!$C$36,"",IF(B177&gt;=①工事概要!$C$35,$BO$13,""))</f>
        <v/>
      </c>
      <c r="BP177" s="53" t="str">
        <f>IF(B177&gt;①工事概要!$C$38,"",IF(B177&gt;=①工事概要!$C$37,$BP$13,""))</f>
        <v/>
      </c>
      <c r="BQ177" s="53" t="str">
        <f>IF(B177&gt;①工事概要!$C$40,"",IF(B177&gt;=①工事概要!$C$39,$BQ$13,""))</f>
        <v/>
      </c>
      <c r="BR177" s="53" t="str">
        <f>IF(B177&gt;①工事概要!$C$42,"",IF(B177&gt;=①工事概要!$C$41,$BR$13,""))</f>
        <v/>
      </c>
      <c r="BS177" s="53" t="str">
        <f>IF(B177&gt;①工事概要!$C$44,"",IF(B177&gt;=①工事概要!$C$43,$BS$13,""))</f>
        <v/>
      </c>
      <c r="BT177" s="53" t="str">
        <f>IF(B177&gt;①工事概要!$C$46,"",IF(B177&gt;=①工事概要!$C$45,$BT$13,""))</f>
        <v/>
      </c>
      <c r="BU177" s="53" t="str">
        <f>IF(B177&gt;①工事概要!$C$48,"",IF(B177&gt;=①工事概要!$C$47,$BU$13,""))</f>
        <v/>
      </c>
      <c r="BV177" s="53" t="str">
        <f>IF(B177&gt;①工事概要!$C$50,"",IF(B177&gt;=①工事概要!$C$49,$BV$13,""))</f>
        <v/>
      </c>
      <c r="BW177" s="53" t="str">
        <f>IF(B177&gt;①工事概要!$C$52,"",IF(B177&gt;=①工事概要!$C$51,$BW$13,""))</f>
        <v/>
      </c>
      <c r="BX177" s="53" t="str">
        <f>IF(B177&gt;①工事概要!$C$54,"",IF(B177&gt;=①工事概要!$C$53,$BX$13,""))</f>
        <v/>
      </c>
      <c r="BY177" s="53" t="str">
        <f>IF(B177&gt;①工事概要!$C$56,"",IF(B177&gt;=①工事概要!$C$55,$BY$13,""))</f>
        <v/>
      </c>
      <c r="BZ177" s="53" t="str">
        <f>IF(B177&gt;①工事概要!$C$58,"",IF(B177&gt;=①工事概要!$C$57,$BZ$13,""))</f>
        <v/>
      </c>
      <c r="CA177" s="53" t="str">
        <f>IF(B177&gt;①工事概要!$C$60,"",IF(B177&gt;=①工事概要!$C$59,$CA$13,""))</f>
        <v/>
      </c>
      <c r="CB177" s="53" t="str">
        <f>IF(B177&gt;①工事概要!$C$62,"",IF(B177&gt;=①工事概要!$C$61,$CB$13,""))</f>
        <v/>
      </c>
      <c r="CC177" s="53" t="str">
        <f>IF(B177&gt;①工事概要!$C$64,"",IF(B177&gt;=①工事概要!$C$63,$CC$13,""))</f>
        <v/>
      </c>
      <c r="CD177" s="53" t="str">
        <f>IF(B177&gt;①工事概要!$C$66,"",IF(B177&gt;=①工事概要!$C$65,$CD$13,""))</f>
        <v/>
      </c>
      <c r="CE177" s="50" t="str">
        <f t="shared" si="211"/>
        <v/>
      </c>
      <c r="CF177" s="50" t="str">
        <f t="shared" si="197"/>
        <v xml:space="preserve"> </v>
      </c>
    </row>
    <row r="178" spans="1:84" ht="39" customHeight="1" thickTop="1" thickBot="1" x14ac:dyDescent="0.2">
      <c r="A178" s="81" t="str">
        <f t="shared" si="183"/>
        <v>対象期間</v>
      </c>
      <c r="B178" s="180">
        <f>IFERROR(IF(B177=①工事概要!$E$12+IF(WEEKDAY(①工事概要!$E$12)=1,①工事概要!$E$12,(8-WEEKDAY(①工事概要!$E$12))),"-",IF(B177="-","-",B177+1)),"-")</f>
        <v>43719</v>
      </c>
      <c r="C178" s="89">
        <f t="shared" si="198"/>
        <v>4</v>
      </c>
      <c r="D178" s="199" t="str">
        <f t="shared" si="199"/>
        <v>〇</v>
      </c>
      <c r="E178" s="200" t="str">
        <f t="shared" si="200"/>
        <v xml:space="preserve"> </v>
      </c>
      <c r="F178" s="201" t="s">
        <v>60</v>
      </c>
      <c r="G178" s="202"/>
      <c r="H178" s="203"/>
      <c r="I178" s="204"/>
      <c r="J178" s="187" t="str">
        <f t="shared" si="201"/>
        <v/>
      </c>
      <c r="K178" s="190">
        <f t="shared" si="184"/>
        <v>161</v>
      </c>
      <c r="L178" s="190" t="str">
        <f t="shared" si="185"/>
        <v/>
      </c>
      <c r="M178" s="188" t="str">
        <f t="shared" si="202"/>
        <v/>
      </c>
      <c r="N178" s="87" t="str">
        <f t="shared" si="186"/>
        <v>↓</v>
      </c>
      <c r="O178" s="108"/>
      <c r="P178" s="156" t="str">
        <f>IF(B178&lt;①工事概要!$E$11,"",IF(B178&gt;①工事概要!$E$12,"",IF(LEN(CE178)=0,"○","")))</f>
        <v>○</v>
      </c>
      <c r="Q178" s="162">
        <f t="shared" si="203"/>
        <v>0</v>
      </c>
      <c r="R178" s="93">
        <f t="shared" si="187"/>
        <v>161</v>
      </c>
      <c r="S178" s="156" t="str">
        <f t="shared" si="188"/>
        <v/>
      </c>
      <c r="T178" s="162">
        <f t="shared" si="189"/>
        <v>0</v>
      </c>
      <c r="U178" s="100">
        <f t="shared" si="204"/>
        <v>46</v>
      </c>
      <c r="V178" s="93">
        <f t="shared" si="190"/>
        <v>0</v>
      </c>
      <c r="W178" s="169">
        <f t="shared" si="205"/>
        <v>0</v>
      </c>
      <c r="X178" s="80" t="str">
        <f t="shared" si="206"/>
        <v/>
      </c>
      <c r="Y178" s="80" t="str">
        <f t="shared" si="207"/>
        <v/>
      </c>
      <c r="Z178" s="80">
        <f t="shared" si="191"/>
        <v>43719</v>
      </c>
      <c r="AA178" s="80" t="str">
        <f t="shared" si="192"/>
        <v/>
      </c>
      <c r="AB178" s="80" t="str">
        <f t="shared" si="193"/>
        <v>OK（振替済み）</v>
      </c>
      <c r="AC178" s="154">
        <f t="shared" si="194"/>
        <v>0</v>
      </c>
      <c r="AD178" s="154" t="str">
        <f t="shared" si="208"/>
        <v/>
      </c>
      <c r="AE178" s="106">
        <f t="shared" si="209"/>
        <v>24</v>
      </c>
      <c r="AF178" s="106">
        <f t="shared" si="195"/>
        <v>0</v>
      </c>
      <c r="AG178" s="218">
        <f>IFERROR(IF(AE178=1,①工事概要!$E$11,IF(AE178=2,①工事概要!$E$11,IF(WEEKDAY(Z178)=2,Z171,AG177))),"")</f>
        <v>43710</v>
      </c>
      <c r="AH178" s="222">
        <f t="shared" ref="AH178:BA178" si="245">IFERROR(IF(AG178+1&gt;$BB178,"",AG178+1),"")</f>
        <v>43711</v>
      </c>
      <c r="AI178" s="222">
        <f t="shared" si="245"/>
        <v>43712</v>
      </c>
      <c r="AJ178" s="222">
        <f t="shared" si="245"/>
        <v>43713</v>
      </c>
      <c r="AK178" s="222">
        <f t="shared" si="245"/>
        <v>43714</v>
      </c>
      <c r="AL178" s="222">
        <f t="shared" si="245"/>
        <v>43715</v>
      </c>
      <c r="AM178" s="222">
        <f t="shared" si="245"/>
        <v>43716</v>
      </c>
      <c r="AN178" s="222">
        <f t="shared" si="245"/>
        <v>43717</v>
      </c>
      <c r="AO178" s="222">
        <f t="shared" si="245"/>
        <v>43718</v>
      </c>
      <c r="AP178" s="222">
        <f t="shared" si="245"/>
        <v>43719</v>
      </c>
      <c r="AQ178" s="222">
        <f t="shared" si="245"/>
        <v>43720</v>
      </c>
      <c r="AR178" s="222">
        <f t="shared" si="245"/>
        <v>43721</v>
      </c>
      <c r="AS178" s="222">
        <f t="shared" si="245"/>
        <v>43722</v>
      </c>
      <c r="AT178" s="222">
        <f t="shared" si="245"/>
        <v>43723</v>
      </c>
      <c r="AU178" s="222">
        <f t="shared" si="245"/>
        <v>43724</v>
      </c>
      <c r="AV178" s="222">
        <f t="shared" si="245"/>
        <v>43725</v>
      </c>
      <c r="AW178" s="222">
        <f t="shared" si="245"/>
        <v>43726</v>
      </c>
      <c r="AX178" s="222">
        <f t="shared" si="245"/>
        <v>43727</v>
      </c>
      <c r="AY178" s="222">
        <f t="shared" si="245"/>
        <v>43728</v>
      </c>
      <c r="AZ178" s="222">
        <f t="shared" si="245"/>
        <v>43729</v>
      </c>
      <c r="BA178" s="222">
        <f t="shared" si="245"/>
        <v>43730</v>
      </c>
      <c r="BB178" s="219">
        <f>IFERROR(IF(IF(Z178=①工事概要!$E$12,①工事概要!$E$12,IF(WEEKDAY(Z178)=1,Z185,BB179))&gt;①工事概要!$E$12,①工事概要!$E$12,IF(Z178=①工事概要!$E$12,①工事概要!$E$12,IF(WEEKDAY(Z178)=1,Z185,BB179))),"")</f>
        <v>43730</v>
      </c>
      <c r="BE178" s="53"/>
      <c r="BF178" s="53"/>
      <c r="BG178" s="53" t="str">
        <f>IFERROR(VLOOKUP(B178,①工事概要!$C$11:$D$12,2,FALSE),"")</f>
        <v/>
      </c>
      <c r="BH178" s="53" t="str">
        <f>IFERROR(VLOOKUP(B178,①工事概要!$C$16:$D$21,2,FALSE),"")</f>
        <v/>
      </c>
      <c r="BI178" s="53" t="str">
        <f>IFERROR(VLOOKUP(B178,①工事概要!$C$22:$D$24,2,FALSE),"")</f>
        <v/>
      </c>
      <c r="BJ178" s="53" t="str">
        <f>IF(B178&gt;①工事概要!$C$26,"",IF(B178&gt;=①工事概要!$C$25,$BJ$13,""))</f>
        <v/>
      </c>
      <c r="BK178" s="53" t="str">
        <f>IF(B178&gt;①工事概要!$C$28,"",IF(B178&gt;=①工事概要!$C$27,$BK$13,""))</f>
        <v/>
      </c>
      <c r="BL178" s="53" t="str">
        <f>IF(B178&gt;①工事概要!$C$30,"",IF(B178&gt;=①工事概要!$C$29,$BL$13,""))</f>
        <v/>
      </c>
      <c r="BM178" s="53" t="str">
        <f>IF(B178&gt;①工事概要!$C$32,"",IF(B178&gt;=①工事概要!$C$31,$BM$13,""))</f>
        <v/>
      </c>
      <c r="BN178" s="53" t="str">
        <f>IF(B178&gt;①工事概要!$C$34,"",IF(B178&gt;=①工事概要!$C$33,$BN$13,""))</f>
        <v/>
      </c>
      <c r="BO178" s="53" t="str">
        <f>IF(B178&gt;①工事概要!$C$36,"",IF(B178&gt;=①工事概要!$C$35,$BO$13,""))</f>
        <v/>
      </c>
      <c r="BP178" s="53" t="str">
        <f>IF(B178&gt;①工事概要!$C$38,"",IF(B178&gt;=①工事概要!$C$37,$BP$13,""))</f>
        <v/>
      </c>
      <c r="BQ178" s="53" t="str">
        <f>IF(B178&gt;①工事概要!$C$40,"",IF(B178&gt;=①工事概要!$C$39,$BQ$13,""))</f>
        <v/>
      </c>
      <c r="BR178" s="53" t="str">
        <f>IF(B178&gt;①工事概要!$C$42,"",IF(B178&gt;=①工事概要!$C$41,$BR$13,""))</f>
        <v/>
      </c>
      <c r="BS178" s="53" t="str">
        <f>IF(B178&gt;①工事概要!$C$44,"",IF(B178&gt;=①工事概要!$C$43,$BS$13,""))</f>
        <v/>
      </c>
      <c r="BT178" s="53" t="str">
        <f>IF(B178&gt;①工事概要!$C$46,"",IF(B178&gt;=①工事概要!$C$45,$BT$13,""))</f>
        <v/>
      </c>
      <c r="BU178" s="53" t="str">
        <f>IF(B178&gt;①工事概要!$C$48,"",IF(B178&gt;=①工事概要!$C$47,$BU$13,""))</f>
        <v/>
      </c>
      <c r="BV178" s="53" t="str">
        <f>IF(B178&gt;①工事概要!$C$50,"",IF(B178&gt;=①工事概要!$C$49,$BV$13,""))</f>
        <v/>
      </c>
      <c r="BW178" s="53" t="str">
        <f>IF(B178&gt;①工事概要!$C$52,"",IF(B178&gt;=①工事概要!$C$51,$BW$13,""))</f>
        <v/>
      </c>
      <c r="BX178" s="53" t="str">
        <f>IF(B178&gt;①工事概要!$C$54,"",IF(B178&gt;=①工事概要!$C$53,$BX$13,""))</f>
        <v/>
      </c>
      <c r="BY178" s="53" t="str">
        <f>IF(B178&gt;①工事概要!$C$56,"",IF(B178&gt;=①工事概要!$C$55,$BY$13,""))</f>
        <v/>
      </c>
      <c r="BZ178" s="53" t="str">
        <f>IF(B178&gt;①工事概要!$C$58,"",IF(B178&gt;=①工事概要!$C$57,$BZ$13,""))</f>
        <v/>
      </c>
      <c r="CA178" s="53" t="str">
        <f>IF(B178&gt;①工事概要!$C$60,"",IF(B178&gt;=①工事概要!$C$59,$CA$13,""))</f>
        <v/>
      </c>
      <c r="CB178" s="53" t="str">
        <f>IF(B178&gt;①工事概要!$C$62,"",IF(B178&gt;=①工事概要!$C$61,$CB$13,""))</f>
        <v/>
      </c>
      <c r="CC178" s="53" t="str">
        <f>IF(B178&gt;①工事概要!$C$64,"",IF(B178&gt;=①工事概要!$C$63,$CC$13,""))</f>
        <v/>
      </c>
      <c r="CD178" s="53" t="str">
        <f>IF(B178&gt;①工事概要!$C$66,"",IF(B178&gt;=①工事概要!$C$65,$CD$13,""))</f>
        <v/>
      </c>
      <c r="CE178" s="50" t="str">
        <f t="shared" si="211"/>
        <v/>
      </c>
      <c r="CF178" s="50" t="str">
        <f t="shared" si="197"/>
        <v xml:space="preserve"> </v>
      </c>
    </row>
    <row r="179" spans="1:84" ht="39" customHeight="1" thickTop="1" thickBot="1" x14ac:dyDescent="0.2">
      <c r="A179" s="81" t="str">
        <f t="shared" si="183"/>
        <v>対象期間</v>
      </c>
      <c r="B179" s="180">
        <f>IFERROR(IF(B178=①工事概要!$E$12+IF(WEEKDAY(①工事概要!$E$12)=1,①工事概要!$E$12,(8-WEEKDAY(①工事概要!$E$12))),"-",IF(B178="-","-",B178+1)),"-")</f>
        <v>43720</v>
      </c>
      <c r="C179" s="89">
        <f t="shared" si="198"/>
        <v>5</v>
      </c>
      <c r="D179" s="199" t="str">
        <f t="shared" si="199"/>
        <v>〇</v>
      </c>
      <c r="E179" s="200" t="str">
        <f t="shared" si="200"/>
        <v xml:space="preserve"> </v>
      </c>
      <c r="F179" s="201" t="s">
        <v>60</v>
      </c>
      <c r="G179" s="202"/>
      <c r="H179" s="203"/>
      <c r="I179" s="204"/>
      <c r="J179" s="187" t="str">
        <f t="shared" si="201"/>
        <v/>
      </c>
      <c r="K179" s="190">
        <f t="shared" si="184"/>
        <v>162</v>
      </c>
      <c r="L179" s="190" t="str">
        <f t="shared" si="185"/>
        <v/>
      </c>
      <c r="M179" s="188" t="str">
        <f t="shared" si="202"/>
        <v/>
      </c>
      <c r="N179" s="87" t="str">
        <f t="shared" si="186"/>
        <v>↓</v>
      </c>
      <c r="O179" s="108"/>
      <c r="P179" s="156" t="str">
        <f>IF(B179&lt;①工事概要!$E$11,"",IF(B179&gt;①工事概要!$E$12,"",IF(LEN(CE179)=0,"○","")))</f>
        <v>○</v>
      </c>
      <c r="Q179" s="162">
        <f t="shared" si="203"/>
        <v>0</v>
      </c>
      <c r="R179" s="93">
        <f t="shared" si="187"/>
        <v>162</v>
      </c>
      <c r="S179" s="156" t="str">
        <f t="shared" si="188"/>
        <v/>
      </c>
      <c r="T179" s="162">
        <f t="shared" si="189"/>
        <v>0</v>
      </c>
      <c r="U179" s="100">
        <f t="shared" si="204"/>
        <v>46</v>
      </c>
      <c r="V179" s="93">
        <f t="shared" si="190"/>
        <v>0</v>
      </c>
      <c r="W179" s="169">
        <f t="shared" si="205"/>
        <v>0</v>
      </c>
      <c r="X179" s="80" t="str">
        <f t="shared" si="206"/>
        <v/>
      </c>
      <c r="Y179" s="80" t="str">
        <f t="shared" si="207"/>
        <v/>
      </c>
      <c r="Z179" s="80">
        <f t="shared" si="191"/>
        <v>43720</v>
      </c>
      <c r="AA179" s="80" t="str">
        <f t="shared" si="192"/>
        <v/>
      </c>
      <c r="AB179" s="80" t="str">
        <f t="shared" si="193"/>
        <v>OK（振替済み）</v>
      </c>
      <c r="AC179" s="154">
        <f t="shared" si="194"/>
        <v>0</v>
      </c>
      <c r="AD179" s="154" t="str">
        <f t="shared" si="208"/>
        <v/>
      </c>
      <c r="AE179" s="106">
        <f t="shared" si="209"/>
        <v>24</v>
      </c>
      <c r="AF179" s="106">
        <f t="shared" si="195"/>
        <v>0</v>
      </c>
      <c r="AG179" s="218">
        <f>IFERROR(IF(AE179=1,①工事概要!$E$11,IF(AE179=2,①工事概要!$E$11,IF(WEEKDAY(Z179)=2,Z172,AG178))),"")</f>
        <v>43710</v>
      </c>
      <c r="AH179" s="222">
        <f t="shared" ref="AH179:BA179" si="246">IFERROR(IF(AG179+1&gt;$BB179,"",AG179+1),"")</f>
        <v>43711</v>
      </c>
      <c r="AI179" s="222">
        <f t="shared" si="246"/>
        <v>43712</v>
      </c>
      <c r="AJ179" s="222">
        <f t="shared" si="246"/>
        <v>43713</v>
      </c>
      <c r="AK179" s="222">
        <f t="shared" si="246"/>
        <v>43714</v>
      </c>
      <c r="AL179" s="222">
        <f t="shared" si="246"/>
        <v>43715</v>
      </c>
      <c r="AM179" s="222">
        <f t="shared" si="246"/>
        <v>43716</v>
      </c>
      <c r="AN179" s="222">
        <f t="shared" si="246"/>
        <v>43717</v>
      </c>
      <c r="AO179" s="222">
        <f t="shared" si="246"/>
        <v>43718</v>
      </c>
      <c r="AP179" s="222">
        <f t="shared" si="246"/>
        <v>43719</v>
      </c>
      <c r="AQ179" s="222">
        <f t="shared" si="246"/>
        <v>43720</v>
      </c>
      <c r="AR179" s="222">
        <f t="shared" si="246"/>
        <v>43721</v>
      </c>
      <c r="AS179" s="222">
        <f t="shared" si="246"/>
        <v>43722</v>
      </c>
      <c r="AT179" s="222">
        <f t="shared" si="246"/>
        <v>43723</v>
      </c>
      <c r="AU179" s="222">
        <f t="shared" si="246"/>
        <v>43724</v>
      </c>
      <c r="AV179" s="222">
        <f t="shared" si="246"/>
        <v>43725</v>
      </c>
      <c r="AW179" s="222">
        <f t="shared" si="246"/>
        <v>43726</v>
      </c>
      <c r="AX179" s="222">
        <f t="shared" si="246"/>
        <v>43727</v>
      </c>
      <c r="AY179" s="222">
        <f t="shared" si="246"/>
        <v>43728</v>
      </c>
      <c r="AZ179" s="222">
        <f t="shared" si="246"/>
        <v>43729</v>
      </c>
      <c r="BA179" s="222">
        <f t="shared" si="246"/>
        <v>43730</v>
      </c>
      <c r="BB179" s="219">
        <f>IFERROR(IF(IF(Z179=①工事概要!$E$12,①工事概要!$E$12,IF(WEEKDAY(Z179)=1,Z186,BB180))&gt;①工事概要!$E$12,①工事概要!$E$12,IF(Z179=①工事概要!$E$12,①工事概要!$E$12,IF(WEEKDAY(Z179)=1,Z186,BB180))),"")</f>
        <v>43730</v>
      </c>
      <c r="BE179" s="53"/>
      <c r="BF179" s="53"/>
      <c r="BG179" s="53" t="str">
        <f>IFERROR(VLOOKUP(B179,①工事概要!$C$11:$D$12,2,FALSE),"")</f>
        <v/>
      </c>
      <c r="BH179" s="53" t="str">
        <f>IFERROR(VLOOKUP(B179,①工事概要!$C$16:$D$21,2,FALSE),"")</f>
        <v/>
      </c>
      <c r="BI179" s="53" t="str">
        <f>IFERROR(VLOOKUP(B179,①工事概要!$C$22:$D$24,2,FALSE),"")</f>
        <v/>
      </c>
      <c r="BJ179" s="53" t="str">
        <f>IF(B179&gt;①工事概要!$C$26,"",IF(B179&gt;=①工事概要!$C$25,$BJ$13,""))</f>
        <v/>
      </c>
      <c r="BK179" s="53" t="str">
        <f>IF(B179&gt;①工事概要!$C$28,"",IF(B179&gt;=①工事概要!$C$27,$BK$13,""))</f>
        <v/>
      </c>
      <c r="BL179" s="53" t="str">
        <f>IF(B179&gt;①工事概要!$C$30,"",IF(B179&gt;=①工事概要!$C$29,$BL$13,""))</f>
        <v/>
      </c>
      <c r="BM179" s="53" t="str">
        <f>IF(B179&gt;①工事概要!$C$32,"",IF(B179&gt;=①工事概要!$C$31,$BM$13,""))</f>
        <v/>
      </c>
      <c r="BN179" s="53" t="str">
        <f>IF(B179&gt;①工事概要!$C$34,"",IF(B179&gt;=①工事概要!$C$33,$BN$13,""))</f>
        <v/>
      </c>
      <c r="BO179" s="53" t="str">
        <f>IF(B179&gt;①工事概要!$C$36,"",IF(B179&gt;=①工事概要!$C$35,$BO$13,""))</f>
        <v/>
      </c>
      <c r="BP179" s="53" t="str">
        <f>IF(B179&gt;①工事概要!$C$38,"",IF(B179&gt;=①工事概要!$C$37,$BP$13,""))</f>
        <v/>
      </c>
      <c r="BQ179" s="53" t="str">
        <f>IF(B179&gt;①工事概要!$C$40,"",IF(B179&gt;=①工事概要!$C$39,$BQ$13,""))</f>
        <v/>
      </c>
      <c r="BR179" s="53" t="str">
        <f>IF(B179&gt;①工事概要!$C$42,"",IF(B179&gt;=①工事概要!$C$41,$BR$13,""))</f>
        <v/>
      </c>
      <c r="BS179" s="53" t="str">
        <f>IF(B179&gt;①工事概要!$C$44,"",IF(B179&gt;=①工事概要!$C$43,$BS$13,""))</f>
        <v/>
      </c>
      <c r="BT179" s="53" t="str">
        <f>IF(B179&gt;①工事概要!$C$46,"",IF(B179&gt;=①工事概要!$C$45,$BT$13,""))</f>
        <v/>
      </c>
      <c r="BU179" s="53" t="str">
        <f>IF(B179&gt;①工事概要!$C$48,"",IF(B179&gt;=①工事概要!$C$47,$BU$13,""))</f>
        <v/>
      </c>
      <c r="BV179" s="53" t="str">
        <f>IF(B179&gt;①工事概要!$C$50,"",IF(B179&gt;=①工事概要!$C$49,$BV$13,""))</f>
        <v/>
      </c>
      <c r="BW179" s="53" t="str">
        <f>IF(B179&gt;①工事概要!$C$52,"",IF(B179&gt;=①工事概要!$C$51,$BW$13,""))</f>
        <v/>
      </c>
      <c r="BX179" s="53" t="str">
        <f>IF(B179&gt;①工事概要!$C$54,"",IF(B179&gt;=①工事概要!$C$53,$BX$13,""))</f>
        <v/>
      </c>
      <c r="BY179" s="53" t="str">
        <f>IF(B179&gt;①工事概要!$C$56,"",IF(B179&gt;=①工事概要!$C$55,$BY$13,""))</f>
        <v/>
      </c>
      <c r="BZ179" s="53" t="str">
        <f>IF(B179&gt;①工事概要!$C$58,"",IF(B179&gt;=①工事概要!$C$57,$BZ$13,""))</f>
        <v/>
      </c>
      <c r="CA179" s="53" t="str">
        <f>IF(B179&gt;①工事概要!$C$60,"",IF(B179&gt;=①工事概要!$C$59,$CA$13,""))</f>
        <v/>
      </c>
      <c r="CB179" s="53" t="str">
        <f>IF(B179&gt;①工事概要!$C$62,"",IF(B179&gt;=①工事概要!$C$61,$CB$13,""))</f>
        <v/>
      </c>
      <c r="CC179" s="53" t="str">
        <f>IF(B179&gt;①工事概要!$C$64,"",IF(B179&gt;=①工事概要!$C$63,$CC$13,""))</f>
        <v/>
      </c>
      <c r="CD179" s="53" t="str">
        <f>IF(B179&gt;①工事概要!$C$66,"",IF(B179&gt;=①工事概要!$C$65,$CD$13,""))</f>
        <v/>
      </c>
      <c r="CE179" s="50" t="str">
        <f t="shared" si="211"/>
        <v/>
      </c>
      <c r="CF179" s="50" t="str">
        <f t="shared" si="197"/>
        <v xml:space="preserve"> </v>
      </c>
    </row>
    <row r="180" spans="1:84" ht="39" customHeight="1" thickTop="1" thickBot="1" x14ac:dyDescent="0.2">
      <c r="A180" s="81" t="str">
        <f t="shared" si="183"/>
        <v>対象期間</v>
      </c>
      <c r="B180" s="180">
        <f>IFERROR(IF(B179=①工事概要!$E$12+IF(WEEKDAY(①工事概要!$E$12)=1,①工事概要!$E$12,(8-WEEKDAY(①工事概要!$E$12))),"-",IF(B179="-","-",B179+1)),"-")</f>
        <v>43721</v>
      </c>
      <c r="C180" s="89">
        <f t="shared" si="198"/>
        <v>6</v>
      </c>
      <c r="D180" s="199" t="str">
        <f t="shared" si="199"/>
        <v>〇</v>
      </c>
      <c r="E180" s="200" t="str">
        <f t="shared" si="200"/>
        <v xml:space="preserve"> </v>
      </c>
      <c r="F180" s="201" t="s">
        <v>60</v>
      </c>
      <c r="G180" s="202"/>
      <c r="H180" s="203"/>
      <c r="I180" s="204"/>
      <c r="J180" s="187" t="str">
        <f t="shared" si="201"/>
        <v/>
      </c>
      <c r="K180" s="190">
        <f t="shared" si="184"/>
        <v>163</v>
      </c>
      <c r="L180" s="190" t="str">
        <f t="shared" si="185"/>
        <v/>
      </c>
      <c r="M180" s="188" t="str">
        <f t="shared" si="202"/>
        <v/>
      </c>
      <c r="N180" s="87" t="str">
        <f t="shared" si="186"/>
        <v>↓</v>
      </c>
      <c r="O180" s="108"/>
      <c r="P180" s="156" t="str">
        <f>IF(B180&lt;①工事概要!$E$11,"",IF(B180&gt;①工事概要!$E$12,"",IF(LEN(CE180)=0,"○","")))</f>
        <v>○</v>
      </c>
      <c r="Q180" s="162">
        <f t="shared" si="203"/>
        <v>0</v>
      </c>
      <c r="R180" s="93">
        <f t="shared" si="187"/>
        <v>163</v>
      </c>
      <c r="S180" s="156" t="str">
        <f t="shared" si="188"/>
        <v/>
      </c>
      <c r="T180" s="162">
        <f t="shared" si="189"/>
        <v>0</v>
      </c>
      <c r="U180" s="100">
        <f t="shared" si="204"/>
        <v>46</v>
      </c>
      <c r="V180" s="93">
        <f t="shared" si="190"/>
        <v>0</v>
      </c>
      <c r="W180" s="169">
        <f t="shared" si="205"/>
        <v>0</v>
      </c>
      <c r="X180" s="80" t="str">
        <f t="shared" si="206"/>
        <v/>
      </c>
      <c r="Y180" s="80" t="str">
        <f t="shared" si="207"/>
        <v/>
      </c>
      <c r="Z180" s="80">
        <f t="shared" si="191"/>
        <v>43721</v>
      </c>
      <c r="AA180" s="80" t="str">
        <f t="shared" si="192"/>
        <v/>
      </c>
      <c r="AB180" s="80" t="str">
        <f t="shared" si="193"/>
        <v>OK（振替済み）</v>
      </c>
      <c r="AC180" s="154">
        <f t="shared" si="194"/>
        <v>0</v>
      </c>
      <c r="AD180" s="154" t="str">
        <f t="shared" si="208"/>
        <v/>
      </c>
      <c r="AE180" s="106">
        <f t="shared" si="209"/>
        <v>24</v>
      </c>
      <c r="AF180" s="106">
        <f t="shared" si="195"/>
        <v>0</v>
      </c>
      <c r="AG180" s="218">
        <f>IFERROR(IF(AE180=1,①工事概要!$E$11,IF(AE180=2,①工事概要!$E$11,IF(WEEKDAY(Z180)=2,Z173,AG179))),"")</f>
        <v>43710</v>
      </c>
      <c r="AH180" s="222">
        <f t="shared" ref="AH180:BA180" si="247">IFERROR(IF(AG180+1&gt;$BB180,"",AG180+1),"")</f>
        <v>43711</v>
      </c>
      <c r="AI180" s="222">
        <f t="shared" si="247"/>
        <v>43712</v>
      </c>
      <c r="AJ180" s="222">
        <f t="shared" si="247"/>
        <v>43713</v>
      </c>
      <c r="AK180" s="222">
        <f t="shared" si="247"/>
        <v>43714</v>
      </c>
      <c r="AL180" s="222">
        <f t="shared" si="247"/>
        <v>43715</v>
      </c>
      <c r="AM180" s="222">
        <f t="shared" si="247"/>
        <v>43716</v>
      </c>
      <c r="AN180" s="222">
        <f t="shared" si="247"/>
        <v>43717</v>
      </c>
      <c r="AO180" s="222">
        <f t="shared" si="247"/>
        <v>43718</v>
      </c>
      <c r="AP180" s="222">
        <f t="shared" si="247"/>
        <v>43719</v>
      </c>
      <c r="AQ180" s="222">
        <f t="shared" si="247"/>
        <v>43720</v>
      </c>
      <c r="AR180" s="222">
        <f t="shared" si="247"/>
        <v>43721</v>
      </c>
      <c r="AS180" s="222">
        <f t="shared" si="247"/>
        <v>43722</v>
      </c>
      <c r="AT180" s="222">
        <f t="shared" si="247"/>
        <v>43723</v>
      </c>
      <c r="AU180" s="222">
        <f t="shared" si="247"/>
        <v>43724</v>
      </c>
      <c r="AV180" s="222">
        <f t="shared" si="247"/>
        <v>43725</v>
      </c>
      <c r="AW180" s="222">
        <f t="shared" si="247"/>
        <v>43726</v>
      </c>
      <c r="AX180" s="222">
        <f t="shared" si="247"/>
        <v>43727</v>
      </c>
      <c r="AY180" s="222">
        <f t="shared" si="247"/>
        <v>43728</v>
      </c>
      <c r="AZ180" s="222">
        <f t="shared" si="247"/>
        <v>43729</v>
      </c>
      <c r="BA180" s="222">
        <f t="shared" si="247"/>
        <v>43730</v>
      </c>
      <c r="BB180" s="219">
        <f>IFERROR(IF(IF(Z180=①工事概要!$E$12,①工事概要!$E$12,IF(WEEKDAY(Z180)=1,Z187,BB181))&gt;①工事概要!$E$12,①工事概要!$E$12,IF(Z180=①工事概要!$E$12,①工事概要!$E$12,IF(WEEKDAY(Z180)=1,Z187,BB181))),"")</f>
        <v>43730</v>
      </c>
      <c r="BE180" s="53"/>
      <c r="BF180" s="53"/>
      <c r="BG180" s="53" t="str">
        <f>IFERROR(VLOOKUP(B180,①工事概要!$C$11:$D$12,2,FALSE),"")</f>
        <v/>
      </c>
      <c r="BH180" s="53" t="str">
        <f>IFERROR(VLOOKUP(B180,①工事概要!$C$16:$D$21,2,FALSE),"")</f>
        <v/>
      </c>
      <c r="BI180" s="53" t="str">
        <f>IFERROR(VLOOKUP(B180,①工事概要!$C$22:$D$24,2,FALSE),"")</f>
        <v/>
      </c>
      <c r="BJ180" s="53" t="str">
        <f>IF(B180&gt;①工事概要!$C$26,"",IF(B180&gt;=①工事概要!$C$25,$BJ$13,""))</f>
        <v/>
      </c>
      <c r="BK180" s="53" t="str">
        <f>IF(B180&gt;①工事概要!$C$28,"",IF(B180&gt;=①工事概要!$C$27,$BK$13,""))</f>
        <v/>
      </c>
      <c r="BL180" s="53" t="str">
        <f>IF(B180&gt;①工事概要!$C$30,"",IF(B180&gt;=①工事概要!$C$29,$BL$13,""))</f>
        <v/>
      </c>
      <c r="BM180" s="53" t="str">
        <f>IF(B180&gt;①工事概要!$C$32,"",IF(B180&gt;=①工事概要!$C$31,$BM$13,""))</f>
        <v/>
      </c>
      <c r="BN180" s="53" t="str">
        <f>IF(B180&gt;①工事概要!$C$34,"",IF(B180&gt;=①工事概要!$C$33,$BN$13,""))</f>
        <v/>
      </c>
      <c r="BO180" s="53" t="str">
        <f>IF(B180&gt;①工事概要!$C$36,"",IF(B180&gt;=①工事概要!$C$35,$BO$13,""))</f>
        <v/>
      </c>
      <c r="BP180" s="53" t="str">
        <f>IF(B180&gt;①工事概要!$C$38,"",IF(B180&gt;=①工事概要!$C$37,$BP$13,""))</f>
        <v/>
      </c>
      <c r="BQ180" s="53" t="str">
        <f>IF(B180&gt;①工事概要!$C$40,"",IF(B180&gt;=①工事概要!$C$39,$BQ$13,""))</f>
        <v/>
      </c>
      <c r="BR180" s="53" t="str">
        <f>IF(B180&gt;①工事概要!$C$42,"",IF(B180&gt;=①工事概要!$C$41,$BR$13,""))</f>
        <v/>
      </c>
      <c r="BS180" s="53" t="str">
        <f>IF(B180&gt;①工事概要!$C$44,"",IF(B180&gt;=①工事概要!$C$43,$BS$13,""))</f>
        <v/>
      </c>
      <c r="BT180" s="53" t="str">
        <f>IF(B180&gt;①工事概要!$C$46,"",IF(B180&gt;=①工事概要!$C$45,$BT$13,""))</f>
        <v/>
      </c>
      <c r="BU180" s="53" t="str">
        <f>IF(B180&gt;①工事概要!$C$48,"",IF(B180&gt;=①工事概要!$C$47,$BU$13,""))</f>
        <v/>
      </c>
      <c r="BV180" s="53" t="str">
        <f>IF(B180&gt;①工事概要!$C$50,"",IF(B180&gt;=①工事概要!$C$49,$BV$13,""))</f>
        <v/>
      </c>
      <c r="BW180" s="53" t="str">
        <f>IF(B180&gt;①工事概要!$C$52,"",IF(B180&gt;=①工事概要!$C$51,$BW$13,""))</f>
        <v/>
      </c>
      <c r="BX180" s="53" t="str">
        <f>IF(B180&gt;①工事概要!$C$54,"",IF(B180&gt;=①工事概要!$C$53,$BX$13,""))</f>
        <v/>
      </c>
      <c r="BY180" s="53" t="str">
        <f>IF(B180&gt;①工事概要!$C$56,"",IF(B180&gt;=①工事概要!$C$55,$BY$13,""))</f>
        <v/>
      </c>
      <c r="BZ180" s="53" t="str">
        <f>IF(B180&gt;①工事概要!$C$58,"",IF(B180&gt;=①工事概要!$C$57,$BZ$13,""))</f>
        <v/>
      </c>
      <c r="CA180" s="53" t="str">
        <f>IF(B180&gt;①工事概要!$C$60,"",IF(B180&gt;=①工事概要!$C$59,$CA$13,""))</f>
        <v/>
      </c>
      <c r="CB180" s="53" t="str">
        <f>IF(B180&gt;①工事概要!$C$62,"",IF(B180&gt;=①工事概要!$C$61,$CB$13,""))</f>
        <v/>
      </c>
      <c r="CC180" s="53" t="str">
        <f>IF(B180&gt;①工事概要!$C$64,"",IF(B180&gt;=①工事概要!$C$63,$CC$13,""))</f>
        <v/>
      </c>
      <c r="CD180" s="53" t="str">
        <f>IF(B180&gt;①工事概要!$C$66,"",IF(B180&gt;=①工事概要!$C$65,$CD$13,""))</f>
        <v/>
      </c>
      <c r="CE180" s="50" t="str">
        <f t="shared" si="211"/>
        <v/>
      </c>
      <c r="CF180" s="50" t="str">
        <f t="shared" si="197"/>
        <v xml:space="preserve"> </v>
      </c>
    </row>
    <row r="181" spans="1:84" ht="39" customHeight="1" thickTop="1" thickBot="1" x14ac:dyDescent="0.2">
      <c r="A181" s="81" t="str">
        <f t="shared" si="183"/>
        <v>対象期間</v>
      </c>
      <c r="B181" s="180">
        <f>IFERROR(IF(B180=①工事概要!$E$12+IF(WEEKDAY(①工事概要!$E$12)=1,①工事概要!$E$12,(8-WEEKDAY(①工事概要!$E$12))),"-",IF(B180="-","-",B180+1)),"-")</f>
        <v>43722</v>
      </c>
      <c r="C181" s="89">
        <f t="shared" si="198"/>
        <v>7</v>
      </c>
      <c r="D181" s="199" t="str">
        <f t="shared" si="199"/>
        <v>〇</v>
      </c>
      <c r="E181" s="200" t="str">
        <f t="shared" si="200"/>
        <v xml:space="preserve"> </v>
      </c>
      <c r="F181" s="201" t="s">
        <v>61</v>
      </c>
      <c r="G181" s="202"/>
      <c r="H181" s="203"/>
      <c r="I181" s="204"/>
      <c r="J181" s="187" t="str">
        <f t="shared" si="201"/>
        <v/>
      </c>
      <c r="K181" s="190">
        <f t="shared" si="184"/>
        <v>164</v>
      </c>
      <c r="L181" s="190" t="str">
        <f t="shared" si="185"/>
        <v/>
      </c>
      <c r="M181" s="188" t="str">
        <f t="shared" si="202"/>
        <v/>
      </c>
      <c r="N181" s="87" t="str">
        <f t="shared" si="186"/>
        <v>↓</v>
      </c>
      <c r="O181" s="108"/>
      <c r="P181" s="156" t="str">
        <f>IF(B181&lt;①工事概要!$E$11,"",IF(B181&gt;①工事概要!$E$12,"",IF(LEN(CE181)=0,"○","")))</f>
        <v>○</v>
      </c>
      <c r="Q181" s="162">
        <f t="shared" si="203"/>
        <v>0</v>
      </c>
      <c r="R181" s="93">
        <f t="shared" si="187"/>
        <v>164</v>
      </c>
      <c r="S181" s="156" t="str">
        <f t="shared" si="188"/>
        <v>〇</v>
      </c>
      <c r="T181" s="162">
        <f t="shared" si="189"/>
        <v>0</v>
      </c>
      <c r="U181" s="100">
        <f t="shared" si="204"/>
        <v>47</v>
      </c>
      <c r="V181" s="93">
        <f t="shared" si="190"/>
        <v>0</v>
      </c>
      <c r="W181" s="169">
        <f t="shared" si="205"/>
        <v>0</v>
      </c>
      <c r="X181" s="80" t="str">
        <f t="shared" si="206"/>
        <v/>
      </c>
      <c r="Y181" s="80" t="str">
        <f t="shared" si="207"/>
        <v/>
      </c>
      <c r="Z181" s="80">
        <f t="shared" si="191"/>
        <v>43722</v>
      </c>
      <c r="AA181" s="80" t="str">
        <f t="shared" si="192"/>
        <v/>
      </c>
      <c r="AB181" s="80" t="str">
        <f t="shared" si="193"/>
        <v>OK（振替済み）</v>
      </c>
      <c r="AC181" s="154">
        <f t="shared" si="194"/>
        <v>0</v>
      </c>
      <c r="AD181" s="154" t="str">
        <f t="shared" si="208"/>
        <v/>
      </c>
      <c r="AE181" s="106">
        <f t="shared" si="209"/>
        <v>24</v>
      </c>
      <c r="AF181" s="106">
        <f t="shared" si="195"/>
        <v>0</v>
      </c>
      <c r="AG181" s="218">
        <f>IFERROR(IF(AE181=1,①工事概要!$E$11,IF(AE181=2,①工事概要!$E$11,IF(WEEKDAY(Z181)=2,Z174,AG180))),"")</f>
        <v>43710</v>
      </c>
      <c r="AH181" s="222">
        <f t="shared" ref="AH181:BA181" si="248">IFERROR(IF(AG181+1&gt;$BB181,"",AG181+1),"")</f>
        <v>43711</v>
      </c>
      <c r="AI181" s="222">
        <f t="shared" si="248"/>
        <v>43712</v>
      </c>
      <c r="AJ181" s="222">
        <f t="shared" si="248"/>
        <v>43713</v>
      </c>
      <c r="AK181" s="222">
        <f t="shared" si="248"/>
        <v>43714</v>
      </c>
      <c r="AL181" s="222">
        <f t="shared" si="248"/>
        <v>43715</v>
      </c>
      <c r="AM181" s="222">
        <f t="shared" si="248"/>
        <v>43716</v>
      </c>
      <c r="AN181" s="222">
        <f t="shared" si="248"/>
        <v>43717</v>
      </c>
      <c r="AO181" s="222">
        <f t="shared" si="248"/>
        <v>43718</v>
      </c>
      <c r="AP181" s="222">
        <f t="shared" si="248"/>
        <v>43719</v>
      </c>
      <c r="AQ181" s="222">
        <f t="shared" si="248"/>
        <v>43720</v>
      </c>
      <c r="AR181" s="222">
        <f t="shared" si="248"/>
        <v>43721</v>
      </c>
      <c r="AS181" s="222">
        <f t="shared" si="248"/>
        <v>43722</v>
      </c>
      <c r="AT181" s="222">
        <f t="shared" si="248"/>
        <v>43723</v>
      </c>
      <c r="AU181" s="222">
        <f t="shared" si="248"/>
        <v>43724</v>
      </c>
      <c r="AV181" s="222">
        <f t="shared" si="248"/>
        <v>43725</v>
      </c>
      <c r="AW181" s="222">
        <f t="shared" si="248"/>
        <v>43726</v>
      </c>
      <c r="AX181" s="222">
        <f t="shared" si="248"/>
        <v>43727</v>
      </c>
      <c r="AY181" s="222">
        <f t="shared" si="248"/>
        <v>43728</v>
      </c>
      <c r="AZ181" s="222">
        <f t="shared" si="248"/>
        <v>43729</v>
      </c>
      <c r="BA181" s="222">
        <f t="shared" si="248"/>
        <v>43730</v>
      </c>
      <c r="BB181" s="219">
        <f>IFERROR(IF(IF(Z181=①工事概要!$E$12,①工事概要!$E$12,IF(WEEKDAY(Z181)=1,Z188,BB182))&gt;①工事概要!$E$12,①工事概要!$E$12,IF(Z181=①工事概要!$E$12,①工事概要!$E$12,IF(WEEKDAY(Z181)=1,Z188,BB182))),"")</f>
        <v>43730</v>
      </c>
      <c r="BE181" s="53"/>
      <c r="BF181" s="53"/>
      <c r="BG181" s="53" t="str">
        <f>IFERROR(VLOOKUP(B181,①工事概要!$C$11:$D$12,2,FALSE),"")</f>
        <v/>
      </c>
      <c r="BH181" s="53" t="str">
        <f>IFERROR(VLOOKUP(B181,①工事概要!$C$16:$D$21,2,FALSE),"")</f>
        <v/>
      </c>
      <c r="BI181" s="53" t="str">
        <f>IFERROR(VLOOKUP(B181,①工事概要!$C$22:$D$24,2,FALSE),"")</f>
        <v/>
      </c>
      <c r="BJ181" s="53" t="str">
        <f>IF(B181&gt;①工事概要!$C$26,"",IF(B181&gt;=①工事概要!$C$25,$BJ$13,""))</f>
        <v/>
      </c>
      <c r="BK181" s="53" t="str">
        <f>IF(B181&gt;①工事概要!$C$28,"",IF(B181&gt;=①工事概要!$C$27,$BK$13,""))</f>
        <v/>
      </c>
      <c r="BL181" s="53" t="str">
        <f>IF(B181&gt;①工事概要!$C$30,"",IF(B181&gt;=①工事概要!$C$29,$BL$13,""))</f>
        <v/>
      </c>
      <c r="BM181" s="53" t="str">
        <f>IF(B181&gt;①工事概要!$C$32,"",IF(B181&gt;=①工事概要!$C$31,$BM$13,""))</f>
        <v/>
      </c>
      <c r="BN181" s="53" t="str">
        <f>IF(B181&gt;①工事概要!$C$34,"",IF(B181&gt;=①工事概要!$C$33,$BN$13,""))</f>
        <v/>
      </c>
      <c r="BO181" s="53" t="str">
        <f>IF(B181&gt;①工事概要!$C$36,"",IF(B181&gt;=①工事概要!$C$35,$BO$13,""))</f>
        <v/>
      </c>
      <c r="BP181" s="53" t="str">
        <f>IF(B181&gt;①工事概要!$C$38,"",IF(B181&gt;=①工事概要!$C$37,$BP$13,""))</f>
        <v/>
      </c>
      <c r="BQ181" s="53" t="str">
        <f>IF(B181&gt;①工事概要!$C$40,"",IF(B181&gt;=①工事概要!$C$39,$BQ$13,""))</f>
        <v/>
      </c>
      <c r="BR181" s="53" t="str">
        <f>IF(B181&gt;①工事概要!$C$42,"",IF(B181&gt;=①工事概要!$C$41,$BR$13,""))</f>
        <v/>
      </c>
      <c r="BS181" s="53" t="str">
        <f>IF(B181&gt;①工事概要!$C$44,"",IF(B181&gt;=①工事概要!$C$43,$BS$13,""))</f>
        <v/>
      </c>
      <c r="BT181" s="53" t="str">
        <f>IF(B181&gt;①工事概要!$C$46,"",IF(B181&gt;=①工事概要!$C$45,$BT$13,""))</f>
        <v/>
      </c>
      <c r="BU181" s="53" t="str">
        <f>IF(B181&gt;①工事概要!$C$48,"",IF(B181&gt;=①工事概要!$C$47,$BU$13,""))</f>
        <v/>
      </c>
      <c r="BV181" s="53" t="str">
        <f>IF(B181&gt;①工事概要!$C$50,"",IF(B181&gt;=①工事概要!$C$49,$BV$13,""))</f>
        <v/>
      </c>
      <c r="BW181" s="53" t="str">
        <f>IF(B181&gt;①工事概要!$C$52,"",IF(B181&gt;=①工事概要!$C$51,$BW$13,""))</f>
        <v/>
      </c>
      <c r="BX181" s="53" t="str">
        <f>IF(B181&gt;①工事概要!$C$54,"",IF(B181&gt;=①工事概要!$C$53,$BX$13,""))</f>
        <v/>
      </c>
      <c r="BY181" s="53" t="str">
        <f>IF(B181&gt;①工事概要!$C$56,"",IF(B181&gt;=①工事概要!$C$55,$BY$13,""))</f>
        <v/>
      </c>
      <c r="BZ181" s="53" t="str">
        <f>IF(B181&gt;①工事概要!$C$58,"",IF(B181&gt;=①工事概要!$C$57,$BZ$13,""))</f>
        <v/>
      </c>
      <c r="CA181" s="53" t="str">
        <f>IF(B181&gt;①工事概要!$C$60,"",IF(B181&gt;=①工事概要!$C$59,$CA$13,""))</f>
        <v/>
      </c>
      <c r="CB181" s="53" t="str">
        <f>IF(B181&gt;①工事概要!$C$62,"",IF(B181&gt;=①工事概要!$C$61,$CB$13,""))</f>
        <v/>
      </c>
      <c r="CC181" s="53" t="str">
        <f>IF(B181&gt;①工事概要!$C$64,"",IF(B181&gt;=①工事概要!$C$63,$CC$13,""))</f>
        <v/>
      </c>
      <c r="CD181" s="53" t="str">
        <f>IF(B181&gt;①工事概要!$C$66,"",IF(B181&gt;=①工事概要!$C$65,$CD$13,""))</f>
        <v/>
      </c>
      <c r="CE181" s="50" t="str">
        <f t="shared" si="211"/>
        <v/>
      </c>
      <c r="CF181" s="50" t="str">
        <f t="shared" si="197"/>
        <v xml:space="preserve"> </v>
      </c>
    </row>
    <row r="182" spans="1:84" ht="39" customHeight="1" thickTop="1" thickBot="1" x14ac:dyDescent="0.2">
      <c r="A182" s="81" t="str">
        <f t="shared" si="183"/>
        <v>対象期間</v>
      </c>
      <c r="B182" s="180">
        <f>IFERROR(IF(B181=①工事概要!$E$12+IF(WEEKDAY(①工事概要!$E$12)=1,①工事概要!$E$12,(8-WEEKDAY(①工事概要!$E$12))),"-",IF(B181="-","-",B181+1)),"-")</f>
        <v>43723</v>
      </c>
      <c r="C182" s="89">
        <f t="shared" si="198"/>
        <v>1</v>
      </c>
      <c r="D182" s="199" t="str">
        <f t="shared" si="199"/>
        <v>〇</v>
      </c>
      <c r="E182" s="200" t="str">
        <f t="shared" si="200"/>
        <v xml:space="preserve"> </v>
      </c>
      <c r="F182" s="201" t="s">
        <v>61</v>
      </c>
      <c r="G182" s="202"/>
      <c r="H182" s="203"/>
      <c r="I182" s="204"/>
      <c r="J182" s="187" t="str">
        <f t="shared" si="201"/>
        <v/>
      </c>
      <c r="K182" s="190">
        <f t="shared" si="184"/>
        <v>165</v>
      </c>
      <c r="L182" s="190" t="str">
        <f t="shared" si="185"/>
        <v/>
      </c>
      <c r="M182" s="188" t="str">
        <f t="shared" si="202"/>
        <v/>
      </c>
      <c r="N182" s="87" t="str">
        <f t="shared" si="186"/>
        <v>週の終わり</v>
      </c>
      <c r="O182" s="108"/>
      <c r="P182" s="156" t="str">
        <f>IF(B182&lt;①工事概要!$E$11,"",IF(B182&gt;①工事概要!$E$12,"",IF(LEN(CE182)=0,"○","")))</f>
        <v>○</v>
      </c>
      <c r="Q182" s="162">
        <f t="shared" si="203"/>
        <v>0</v>
      </c>
      <c r="R182" s="93">
        <f t="shared" si="187"/>
        <v>165</v>
      </c>
      <c r="S182" s="156" t="str">
        <f t="shared" si="188"/>
        <v>〇</v>
      </c>
      <c r="T182" s="162">
        <f t="shared" si="189"/>
        <v>0</v>
      </c>
      <c r="U182" s="100">
        <f t="shared" si="204"/>
        <v>48</v>
      </c>
      <c r="V182" s="93">
        <f t="shared" si="190"/>
        <v>0</v>
      </c>
      <c r="W182" s="169">
        <f t="shared" si="205"/>
        <v>0</v>
      </c>
      <c r="X182" s="80" t="str">
        <f t="shared" si="206"/>
        <v/>
      </c>
      <c r="Y182" s="80" t="str">
        <f t="shared" si="207"/>
        <v/>
      </c>
      <c r="Z182" s="80">
        <f t="shared" si="191"/>
        <v>43723</v>
      </c>
      <c r="AA182" s="80" t="str">
        <f t="shared" si="192"/>
        <v/>
      </c>
      <c r="AB182" s="80" t="str">
        <f t="shared" si="193"/>
        <v>OK（振替済み）</v>
      </c>
      <c r="AC182" s="154">
        <f t="shared" si="194"/>
        <v>0</v>
      </c>
      <c r="AD182" s="154" t="str">
        <f t="shared" si="208"/>
        <v/>
      </c>
      <c r="AE182" s="106">
        <f t="shared" si="209"/>
        <v>24</v>
      </c>
      <c r="AF182" s="106">
        <f t="shared" si="195"/>
        <v>0</v>
      </c>
      <c r="AG182" s="223">
        <f>IFERROR(IF(AE182=1,①工事概要!$E$11,IF(AE182=2,①工事概要!$E$11,IF(WEEKDAY(Z182)=2,Z175,AG181))),"")</f>
        <v>43710</v>
      </c>
      <c r="AH182" s="224">
        <f t="shared" ref="AH182:BA182" si="249">IFERROR(IF(AG182+1&gt;$BB182,"",AG182+1),"")</f>
        <v>43711</v>
      </c>
      <c r="AI182" s="224">
        <f t="shared" si="249"/>
        <v>43712</v>
      </c>
      <c r="AJ182" s="224">
        <f t="shared" si="249"/>
        <v>43713</v>
      </c>
      <c r="AK182" s="224">
        <f t="shared" si="249"/>
        <v>43714</v>
      </c>
      <c r="AL182" s="224">
        <f t="shared" si="249"/>
        <v>43715</v>
      </c>
      <c r="AM182" s="224">
        <f t="shared" si="249"/>
        <v>43716</v>
      </c>
      <c r="AN182" s="224">
        <f t="shared" si="249"/>
        <v>43717</v>
      </c>
      <c r="AO182" s="224">
        <f t="shared" si="249"/>
        <v>43718</v>
      </c>
      <c r="AP182" s="224">
        <f t="shared" si="249"/>
        <v>43719</v>
      </c>
      <c r="AQ182" s="224">
        <f t="shared" si="249"/>
        <v>43720</v>
      </c>
      <c r="AR182" s="224">
        <f t="shared" si="249"/>
        <v>43721</v>
      </c>
      <c r="AS182" s="224">
        <f t="shared" si="249"/>
        <v>43722</v>
      </c>
      <c r="AT182" s="224">
        <f t="shared" si="249"/>
        <v>43723</v>
      </c>
      <c r="AU182" s="224">
        <f t="shared" si="249"/>
        <v>43724</v>
      </c>
      <c r="AV182" s="224">
        <f t="shared" si="249"/>
        <v>43725</v>
      </c>
      <c r="AW182" s="224">
        <f t="shared" si="249"/>
        <v>43726</v>
      </c>
      <c r="AX182" s="224">
        <f t="shared" si="249"/>
        <v>43727</v>
      </c>
      <c r="AY182" s="224">
        <f t="shared" si="249"/>
        <v>43728</v>
      </c>
      <c r="AZ182" s="224">
        <f t="shared" si="249"/>
        <v>43729</v>
      </c>
      <c r="BA182" s="224">
        <f t="shared" si="249"/>
        <v>43730</v>
      </c>
      <c r="BB182" s="225">
        <f>IFERROR(IF(IF(Z182=①工事概要!$E$12,①工事概要!$E$12,IF(WEEKDAY(Z182)=1,Z189,BB183))&gt;①工事概要!$E$12,①工事概要!$E$12,IF(Z182=①工事概要!$E$12,①工事概要!$E$12,IF(WEEKDAY(Z182)=1,Z189,BB183))),"")</f>
        <v>43730</v>
      </c>
      <c r="BE182" s="53"/>
      <c r="BF182" s="53"/>
      <c r="BG182" s="53" t="str">
        <f>IFERROR(VLOOKUP(B182,①工事概要!$C$11:$D$12,2,FALSE),"")</f>
        <v/>
      </c>
      <c r="BH182" s="53" t="str">
        <f>IFERROR(VLOOKUP(B182,①工事概要!$C$16:$D$21,2,FALSE),"")</f>
        <v/>
      </c>
      <c r="BI182" s="53" t="str">
        <f>IFERROR(VLOOKUP(B182,①工事概要!$C$22:$D$24,2,FALSE),"")</f>
        <v/>
      </c>
      <c r="BJ182" s="53" t="str">
        <f>IF(B182&gt;①工事概要!$C$26,"",IF(B182&gt;=①工事概要!$C$25,$BJ$13,""))</f>
        <v/>
      </c>
      <c r="BK182" s="53" t="str">
        <f>IF(B182&gt;①工事概要!$C$28,"",IF(B182&gt;=①工事概要!$C$27,$BK$13,""))</f>
        <v/>
      </c>
      <c r="BL182" s="53" t="str">
        <f>IF(B182&gt;①工事概要!$C$30,"",IF(B182&gt;=①工事概要!$C$29,$BL$13,""))</f>
        <v/>
      </c>
      <c r="BM182" s="53" t="str">
        <f>IF(B182&gt;①工事概要!$C$32,"",IF(B182&gt;=①工事概要!$C$31,$BM$13,""))</f>
        <v/>
      </c>
      <c r="BN182" s="53" t="str">
        <f>IF(B182&gt;①工事概要!$C$34,"",IF(B182&gt;=①工事概要!$C$33,$BN$13,""))</f>
        <v/>
      </c>
      <c r="BO182" s="53" t="str">
        <f>IF(B182&gt;①工事概要!$C$36,"",IF(B182&gt;=①工事概要!$C$35,$BO$13,""))</f>
        <v/>
      </c>
      <c r="BP182" s="53" t="str">
        <f>IF(B182&gt;①工事概要!$C$38,"",IF(B182&gt;=①工事概要!$C$37,$BP$13,""))</f>
        <v/>
      </c>
      <c r="BQ182" s="53" t="str">
        <f>IF(B182&gt;①工事概要!$C$40,"",IF(B182&gt;=①工事概要!$C$39,$BQ$13,""))</f>
        <v/>
      </c>
      <c r="BR182" s="53" t="str">
        <f>IF(B182&gt;①工事概要!$C$42,"",IF(B182&gt;=①工事概要!$C$41,$BR$13,""))</f>
        <v/>
      </c>
      <c r="BS182" s="53" t="str">
        <f>IF(B182&gt;①工事概要!$C$44,"",IF(B182&gt;=①工事概要!$C$43,$BS$13,""))</f>
        <v/>
      </c>
      <c r="BT182" s="53" t="str">
        <f>IF(B182&gt;①工事概要!$C$46,"",IF(B182&gt;=①工事概要!$C$45,$BT$13,""))</f>
        <v/>
      </c>
      <c r="BU182" s="53" t="str">
        <f>IF(B182&gt;①工事概要!$C$48,"",IF(B182&gt;=①工事概要!$C$47,$BU$13,""))</f>
        <v/>
      </c>
      <c r="BV182" s="53" t="str">
        <f>IF(B182&gt;①工事概要!$C$50,"",IF(B182&gt;=①工事概要!$C$49,$BV$13,""))</f>
        <v/>
      </c>
      <c r="BW182" s="53" t="str">
        <f>IF(B182&gt;①工事概要!$C$52,"",IF(B182&gt;=①工事概要!$C$51,$BW$13,""))</f>
        <v/>
      </c>
      <c r="BX182" s="53" t="str">
        <f>IF(B182&gt;①工事概要!$C$54,"",IF(B182&gt;=①工事概要!$C$53,$BX$13,""))</f>
        <v/>
      </c>
      <c r="BY182" s="53" t="str">
        <f>IF(B182&gt;①工事概要!$C$56,"",IF(B182&gt;=①工事概要!$C$55,$BY$13,""))</f>
        <v/>
      </c>
      <c r="BZ182" s="53" t="str">
        <f>IF(B182&gt;①工事概要!$C$58,"",IF(B182&gt;=①工事概要!$C$57,$BZ$13,""))</f>
        <v/>
      </c>
      <c r="CA182" s="53" t="str">
        <f>IF(B182&gt;①工事概要!$C$60,"",IF(B182&gt;=①工事概要!$C$59,$CA$13,""))</f>
        <v/>
      </c>
      <c r="CB182" s="53" t="str">
        <f>IF(B182&gt;①工事概要!$C$62,"",IF(B182&gt;=①工事概要!$C$61,$CB$13,""))</f>
        <v/>
      </c>
      <c r="CC182" s="53" t="str">
        <f>IF(B182&gt;①工事概要!$C$64,"",IF(B182&gt;=①工事概要!$C$63,$CC$13,""))</f>
        <v/>
      </c>
      <c r="CD182" s="53" t="str">
        <f>IF(B182&gt;①工事概要!$C$66,"",IF(B182&gt;=①工事概要!$C$65,$CD$13,""))</f>
        <v/>
      </c>
      <c r="CE182" s="50" t="str">
        <f t="shared" si="211"/>
        <v/>
      </c>
      <c r="CF182" s="50" t="str">
        <f t="shared" si="197"/>
        <v xml:space="preserve"> </v>
      </c>
    </row>
    <row r="183" spans="1:84" ht="39" customHeight="1" thickTop="1" thickBot="1" x14ac:dyDescent="0.2">
      <c r="A183" s="81" t="str">
        <f t="shared" si="183"/>
        <v>対象期間</v>
      </c>
      <c r="B183" s="180">
        <f>IFERROR(IF(B182=①工事概要!$E$12+IF(WEEKDAY(①工事概要!$E$12)=1,①工事概要!$E$12,(8-WEEKDAY(①工事概要!$E$12))),"-",IF(B182="-","-",B182+1)),"-")</f>
        <v>43724</v>
      </c>
      <c r="C183" s="89">
        <f t="shared" si="198"/>
        <v>2</v>
      </c>
      <c r="D183" s="199" t="str">
        <f t="shared" si="199"/>
        <v>〇</v>
      </c>
      <c r="E183" s="200" t="str">
        <f t="shared" si="200"/>
        <v xml:space="preserve"> </v>
      </c>
      <c r="F183" s="201" t="s">
        <v>60</v>
      </c>
      <c r="G183" s="202"/>
      <c r="H183" s="203"/>
      <c r="I183" s="204"/>
      <c r="J183" s="187" t="str">
        <f t="shared" si="201"/>
        <v/>
      </c>
      <c r="K183" s="190">
        <f t="shared" si="184"/>
        <v>166</v>
      </c>
      <c r="L183" s="190" t="str">
        <f t="shared" si="185"/>
        <v/>
      </c>
      <c r="M183" s="188" t="str">
        <f t="shared" si="202"/>
        <v/>
      </c>
      <c r="N183" s="87" t="str">
        <f t="shared" si="186"/>
        <v>週の始まり</v>
      </c>
      <c r="O183" s="108"/>
      <c r="P183" s="156" t="str">
        <f>IF(B183&lt;①工事概要!$E$11,"",IF(B183&gt;①工事概要!$E$12,"",IF(LEN(CE183)=0,"○","")))</f>
        <v>○</v>
      </c>
      <c r="Q183" s="162">
        <f t="shared" si="203"/>
        <v>0</v>
      </c>
      <c r="R183" s="93">
        <f t="shared" si="187"/>
        <v>166</v>
      </c>
      <c r="S183" s="156" t="str">
        <f t="shared" si="188"/>
        <v/>
      </c>
      <c r="T183" s="162">
        <f t="shared" si="189"/>
        <v>0</v>
      </c>
      <c r="U183" s="100">
        <f t="shared" si="204"/>
        <v>48</v>
      </c>
      <c r="V183" s="93">
        <f t="shared" si="190"/>
        <v>0</v>
      </c>
      <c r="W183" s="169">
        <f t="shared" si="205"/>
        <v>0</v>
      </c>
      <c r="X183" s="80" t="str">
        <f t="shared" si="206"/>
        <v/>
      </c>
      <c r="Y183" s="80" t="str">
        <f t="shared" si="207"/>
        <v/>
      </c>
      <c r="Z183" s="80">
        <f t="shared" si="191"/>
        <v>43724</v>
      </c>
      <c r="AA183" s="80" t="str">
        <f t="shared" si="192"/>
        <v/>
      </c>
      <c r="AB183" s="80" t="str">
        <f t="shared" si="193"/>
        <v>OK（振替済み）</v>
      </c>
      <c r="AC183" s="154">
        <f t="shared" si="194"/>
        <v>0</v>
      </c>
      <c r="AD183" s="154" t="str">
        <f t="shared" si="208"/>
        <v/>
      </c>
      <c r="AE183" s="106">
        <f t="shared" si="209"/>
        <v>25</v>
      </c>
      <c r="AF183" s="106">
        <f t="shared" si="195"/>
        <v>0</v>
      </c>
      <c r="AG183" s="216">
        <f>IFERROR(IF(AE183=1,①工事概要!$E$11,IF(AE183=2,①工事概要!$E$11,IF(WEEKDAY(Z183)=2,Z176,AG182))),"")</f>
        <v>43717</v>
      </c>
      <c r="AH183" s="221">
        <f t="shared" ref="AH183:BA183" si="250">IFERROR(IF(AG183+1&gt;$BB183,"",AG183+1),"")</f>
        <v>43718</v>
      </c>
      <c r="AI183" s="221">
        <f t="shared" si="250"/>
        <v>43719</v>
      </c>
      <c r="AJ183" s="221">
        <f t="shared" si="250"/>
        <v>43720</v>
      </c>
      <c r="AK183" s="221">
        <f t="shared" si="250"/>
        <v>43721</v>
      </c>
      <c r="AL183" s="221">
        <f t="shared" si="250"/>
        <v>43722</v>
      </c>
      <c r="AM183" s="221">
        <f t="shared" si="250"/>
        <v>43723</v>
      </c>
      <c r="AN183" s="221">
        <f t="shared" si="250"/>
        <v>43724</v>
      </c>
      <c r="AO183" s="221">
        <f t="shared" si="250"/>
        <v>43725</v>
      </c>
      <c r="AP183" s="221">
        <f t="shared" si="250"/>
        <v>43726</v>
      </c>
      <c r="AQ183" s="221">
        <f t="shared" si="250"/>
        <v>43727</v>
      </c>
      <c r="AR183" s="221">
        <f t="shared" si="250"/>
        <v>43728</v>
      </c>
      <c r="AS183" s="221">
        <f t="shared" si="250"/>
        <v>43729</v>
      </c>
      <c r="AT183" s="221">
        <f t="shared" si="250"/>
        <v>43730</v>
      </c>
      <c r="AU183" s="221">
        <f t="shared" si="250"/>
        <v>43731</v>
      </c>
      <c r="AV183" s="221">
        <f t="shared" si="250"/>
        <v>43732</v>
      </c>
      <c r="AW183" s="221">
        <f t="shared" si="250"/>
        <v>43733</v>
      </c>
      <c r="AX183" s="221">
        <f t="shared" si="250"/>
        <v>43734</v>
      </c>
      <c r="AY183" s="221">
        <f t="shared" si="250"/>
        <v>43735</v>
      </c>
      <c r="AZ183" s="221">
        <f t="shared" si="250"/>
        <v>43736</v>
      </c>
      <c r="BA183" s="221">
        <f t="shared" si="250"/>
        <v>43737</v>
      </c>
      <c r="BB183" s="217">
        <f>IFERROR(IF(IF(Z183=①工事概要!$E$12,①工事概要!$E$12,IF(WEEKDAY(Z183)=1,Z190,BB184))&gt;①工事概要!$E$12,①工事概要!$E$12,IF(Z183=①工事概要!$E$12,①工事概要!$E$12,IF(WEEKDAY(Z183)=1,Z190,BB184))),"")</f>
        <v>43737</v>
      </c>
      <c r="BE183" s="53"/>
      <c r="BF183" s="53"/>
      <c r="BG183" s="53" t="str">
        <f>IFERROR(VLOOKUP(B183,①工事概要!$C$11:$D$12,2,FALSE),"")</f>
        <v/>
      </c>
      <c r="BH183" s="53" t="str">
        <f>IFERROR(VLOOKUP(B183,①工事概要!$C$16:$D$21,2,FALSE),"")</f>
        <v/>
      </c>
      <c r="BI183" s="53" t="str">
        <f>IFERROR(VLOOKUP(B183,①工事概要!$C$22:$D$24,2,FALSE),"")</f>
        <v/>
      </c>
      <c r="BJ183" s="53" t="str">
        <f>IF(B183&gt;①工事概要!$C$26,"",IF(B183&gt;=①工事概要!$C$25,$BJ$13,""))</f>
        <v/>
      </c>
      <c r="BK183" s="53" t="str">
        <f>IF(B183&gt;①工事概要!$C$28,"",IF(B183&gt;=①工事概要!$C$27,$BK$13,""))</f>
        <v/>
      </c>
      <c r="BL183" s="53" t="str">
        <f>IF(B183&gt;①工事概要!$C$30,"",IF(B183&gt;=①工事概要!$C$29,$BL$13,""))</f>
        <v/>
      </c>
      <c r="BM183" s="53" t="str">
        <f>IF(B183&gt;①工事概要!$C$32,"",IF(B183&gt;=①工事概要!$C$31,$BM$13,""))</f>
        <v/>
      </c>
      <c r="BN183" s="53" t="str">
        <f>IF(B183&gt;①工事概要!$C$34,"",IF(B183&gt;=①工事概要!$C$33,$BN$13,""))</f>
        <v/>
      </c>
      <c r="BO183" s="53" t="str">
        <f>IF(B183&gt;①工事概要!$C$36,"",IF(B183&gt;=①工事概要!$C$35,$BO$13,""))</f>
        <v/>
      </c>
      <c r="BP183" s="53" t="str">
        <f>IF(B183&gt;①工事概要!$C$38,"",IF(B183&gt;=①工事概要!$C$37,$BP$13,""))</f>
        <v/>
      </c>
      <c r="BQ183" s="53" t="str">
        <f>IF(B183&gt;①工事概要!$C$40,"",IF(B183&gt;=①工事概要!$C$39,$BQ$13,""))</f>
        <v/>
      </c>
      <c r="BR183" s="53" t="str">
        <f>IF(B183&gt;①工事概要!$C$42,"",IF(B183&gt;=①工事概要!$C$41,$BR$13,""))</f>
        <v/>
      </c>
      <c r="BS183" s="53" t="str">
        <f>IF(B183&gt;①工事概要!$C$44,"",IF(B183&gt;=①工事概要!$C$43,$BS$13,""))</f>
        <v/>
      </c>
      <c r="BT183" s="53" t="str">
        <f>IF(B183&gt;①工事概要!$C$46,"",IF(B183&gt;=①工事概要!$C$45,$BT$13,""))</f>
        <v/>
      </c>
      <c r="BU183" s="53" t="str">
        <f>IF(B183&gt;①工事概要!$C$48,"",IF(B183&gt;=①工事概要!$C$47,$BU$13,""))</f>
        <v/>
      </c>
      <c r="BV183" s="53" t="str">
        <f>IF(B183&gt;①工事概要!$C$50,"",IF(B183&gt;=①工事概要!$C$49,$BV$13,""))</f>
        <v/>
      </c>
      <c r="BW183" s="53" t="str">
        <f>IF(B183&gt;①工事概要!$C$52,"",IF(B183&gt;=①工事概要!$C$51,$BW$13,""))</f>
        <v/>
      </c>
      <c r="BX183" s="53" t="str">
        <f>IF(B183&gt;①工事概要!$C$54,"",IF(B183&gt;=①工事概要!$C$53,$BX$13,""))</f>
        <v/>
      </c>
      <c r="BY183" s="53" t="str">
        <f>IF(B183&gt;①工事概要!$C$56,"",IF(B183&gt;=①工事概要!$C$55,$BY$13,""))</f>
        <v/>
      </c>
      <c r="BZ183" s="53" t="str">
        <f>IF(B183&gt;①工事概要!$C$58,"",IF(B183&gt;=①工事概要!$C$57,$BZ$13,""))</f>
        <v/>
      </c>
      <c r="CA183" s="53" t="str">
        <f>IF(B183&gt;①工事概要!$C$60,"",IF(B183&gt;=①工事概要!$C$59,$CA$13,""))</f>
        <v/>
      </c>
      <c r="CB183" s="53" t="str">
        <f>IF(B183&gt;①工事概要!$C$62,"",IF(B183&gt;=①工事概要!$C$61,$CB$13,""))</f>
        <v/>
      </c>
      <c r="CC183" s="53" t="str">
        <f>IF(B183&gt;①工事概要!$C$64,"",IF(B183&gt;=①工事概要!$C$63,$CC$13,""))</f>
        <v/>
      </c>
      <c r="CD183" s="53" t="str">
        <f>IF(B183&gt;①工事概要!$C$66,"",IF(B183&gt;=①工事概要!$C$65,$CD$13,""))</f>
        <v/>
      </c>
      <c r="CE183" s="50" t="str">
        <f t="shared" si="211"/>
        <v/>
      </c>
      <c r="CF183" s="50" t="str">
        <f t="shared" si="197"/>
        <v xml:space="preserve"> </v>
      </c>
    </row>
    <row r="184" spans="1:84" ht="39" customHeight="1" thickTop="1" thickBot="1" x14ac:dyDescent="0.2">
      <c r="A184" s="81" t="str">
        <f t="shared" si="183"/>
        <v>対象期間</v>
      </c>
      <c r="B184" s="180">
        <f>IFERROR(IF(B183=①工事概要!$E$12+IF(WEEKDAY(①工事概要!$E$12)=1,①工事概要!$E$12,(8-WEEKDAY(①工事概要!$E$12))),"-",IF(B183="-","-",B183+1)),"-")</f>
        <v>43725</v>
      </c>
      <c r="C184" s="89">
        <f t="shared" si="198"/>
        <v>3</v>
      </c>
      <c r="D184" s="199" t="str">
        <f t="shared" si="199"/>
        <v>〇</v>
      </c>
      <c r="E184" s="200" t="str">
        <f t="shared" si="200"/>
        <v xml:space="preserve"> </v>
      </c>
      <c r="F184" s="201" t="s">
        <v>60</v>
      </c>
      <c r="G184" s="202"/>
      <c r="H184" s="203"/>
      <c r="I184" s="204"/>
      <c r="J184" s="187" t="str">
        <f t="shared" si="201"/>
        <v/>
      </c>
      <c r="K184" s="190">
        <f t="shared" si="184"/>
        <v>167</v>
      </c>
      <c r="L184" s="190" t="str">
        <f t="shared" si="185"/>
        <v/>
      </c>
      <c r="M184" s="188" t="str">
        <f t="shared" si="202"/>
        <v/>
      </c>
      <c r="N184" s="87" t="str">
        <f t="shared" si="186"/>
        <v>↓</v>
      </c>
      <c r="O184" s="108"/>
      <c r="P184" s="156" t="str">
        <f>IF(B184&lt;①工事概要!$E$11,"",IF(B184&gt;①工事概要!$E$12,"",IF(LEN(CE184)=0,"○","")))</f>
        <v>○</v>
      </c>
      <c r="Q184" s="162">
        <f t="shared" si="203"/>
        <v>0</v>
      </c>
      <c r="R184" s="93">
        <f t="shared" si="187"/>
        <v>167</v>
      </c>
      <c r="S184" s="156" t="str">
        <f t="shared" si="188"/>
        <v/>
      </c>
      <c r="T184" s="162">
        <f t="shared" si="189"/>
        <v>0</v>
      </c>
      <c r="U184" s="100">
        <f t="shared" si="204"/>
        <v>48</v>
      </c>
      <c r="V184" s="93">
        <f t="shared" si="190"/>
        <v>0</v>
      </c>
      <c r="W184" s="169">
        <f t="shared" si="205"/>
        <v>0</v>
      </c>
      <c r="X184" s="80" t="str">
        <f t="shared" si="206"/>
        <v/>
      </c>
      <c r="Y184" s="80" t="str">
        <f t="shared" si="207"/>
        <v/>
      </c>
      <c r="Z184" s="80">
        <f t="shared" si="191"/>
        <v>43725</v>
      </c>
      <c r="AA184" s="80" t="str">
        <f t="shared" si="192"/>
        <v/>
      </c>
      <c r="AB184" s="80" t="str">
        <f t="shared" si="193"/>
        <v>OK（振替済み）</v>
      </c>
      <c r="AC184" s="154">
        <f t="shared" si="194"/>
        <v>0</v>
      </c>
      <c r="AD184" s="154" t="str">
        <f t="shared" si="208"/>
        <v/>
      </c>
      <c r="AE184" s="106">
        <f t="shared" si="209"/>
        <v>25</v>
      </c>
      <c r="AF184" s="106">
        <f t="shared" si="195"/>
        <v>0</v>
      </c>
      <c r="AG184" s="218">
        <f>IFERROR(IF(AE184=1,①工事概要!$E$11,IF(AE184=2,①工事概要!$E$11,IF(WEEKDAY(Z184)=2,Z177,AG183))),"")</f>
        <v>43717</v>
      </c>
      <c r="AH184" s="222">
        <f t="shared" ref="AH184:BA184" si="251">IFERROR(IF(AG184+1&gt;$BB184,"",AG184+1),"")</f>
        <v>43718</v>
      </c>
      <c r="AI184" s="222">
        <f t="shared" si="251"/>
        <v>43719</v>
      </c>
      <c r="AJ184" s="222">
        <f t="shared" si="251"/>
        <v>43720</v>
      </c>
      <c r="AK184" s="222">
        <f t="shared" si="251"/>
        <v>43721</v>
      </c>
      <c r="AL184" s="222">
        <f t="shared" si="251"/>
        <v>43722</v>
      </c>
      <c r="AM184" s="222">
        <f t="shared" si="251"/>
        <v>43723</v>
      </c>
      <c r="AN184" s="222">
        <f t="shared" si="251"/>
        <v>43724</v>
      </c>
      <c r="AO184" s="222">
        <f t="shared" si="251"/>
        <v>43725</v>
      </c>
      <c r="AP184" s="222">
        <f t="shared" si="251"/>
        <v>43726</v>
      </c>
      <c r="AQ184" s="222">
        <f t="shared" si="251"/>
        <v>43727</v>
      </c>
      <c r="AR184" s="222">
        <f t="shared" si="251"/>
        <v>43728</v>
      </c>
      <c r="AS184" s="222">
        <f t="shared" si="251"/>
        <v>43729</v>
      </c>
      <c r="AT184" s="222">
        <f t="shared" si="251"/>
        <v>43730</v>
      </c>
      <c r="AU184" s="222">
        <f t="shared" si="251"/>
        <v>43731</v>
      </c>
      <c r="AV184" s="222">
        <f t="shared" si="251"/>
        <v>43732</v>
      </c>
      <c r="AW184" s="222">
        <f t="shared" si="251"/>
        <v>43733</v>
      </c>
      <c r="AX184" s="222">
        <f t="shared" si="251"/>
        <v>43734</v>
      </c>
      <c r="AY184" s="222">
        <f t="shared" si="251"/>
        <v>43735</v>
      </c>
      <c r="AZ184" s="222">
        <f t="shared" si="251"/>
        <v>43736</v>
      </c>
      <c r="BA184" s="222">
        <f t="shared" si="251"/>
        <v>43737</v>
      </c>
      <c r="BB184" s="219">
        <f>IFERROR(IF(IF(Z184=①工事概要!$E$12,①工事概要!$E$12,IF(WEEKDAY(Z184)=1,Z191,BB185))&gt;①工事概要!$E$12,①工事概要!$E$12,IF(Z184=①工事概要!$E$12,①工事概要!$E$12,IF(WEEKDAY(Z184)=1,Z191,BB185))),"")</f>
        <v>43737</v>
      </c>
      <c r="BE184" s="53"/>
      <c r="BF184" s="53"/>
      <c r="BG184" s="53" t="str">
        <f>IFERROR(VLOOKUP(B184,①工事概要!$C$11:$D$12,2,FALSE),"")</f>
        <v/>
      </c>
      <c r="BH184" s="53" t="str">
        <f>IFERROR(VLOOKUP(B184,①工事概要!$C$16:$D$21,2,FALSE),"")</f>
        <v/>
      </c>
      <c r="BI184" s="53" t="str">
        <f>IFERROR(VLOOKUP(B184,①工事概要!$C$22:$D$24,2,FALSE),"")</f>
        <v/>
      </c>
      <c r="BJ184" s="53" t="str">
        <f>IF(B184&gt;①工事概要!$C$26,"",IF(B184&gt;=①工事概要!$C$25,$BJ$13,""))</f>
        <v/>
      </c>
      <c r="BK184" s="53" t="str">
        <f>IF(B184&gt;①工事概要!$C$28,"",IF(B184&gt;=①工事概要!$C$27,$BK$13,""))</f>
        <v/>
      </c>
      <c r="BL184" s="53" t="str">
        <f>IF(B184&gt;①工事概要!$C$30,"",IF(B184&gt;=①工事概要!$C$29,$BL$13,""))</f>
        <v/>
      </c>
      <c r="BM184" s="53" t="str">
        <f>IF(B184&gt;①工事概要!$C$32,"",IF(B184&gt;=①工事概要!$C$31,$BM$13,""))</f>
        <v/>
      </c>
      <c r="BN184" s="53" t="str">
        <f>IF(B184&gt;①工事概要!$C$34,"",IF(B184&gt;=①工事概要!$C$33,$BN$13,""))</f>
        <v/>
      </c>
      <c r="BO184" s="53" t="str">
        <f>IF(B184&gt;①工事概要!$C$36,"",IF(B184&gt;=①工事概要!$C$35,$BO$13,""))</f>
        <v/>
      </c>
      <c r="BP184" s="53" t="str">
        <f>IF(B184&gt;①工事概要!$C$38,"",IF(B184&gt;=①工事概要!$C$37,$BP$13,""))</f>
        <v/>
      </c>
      <c r="BQ184" s="53" t="str">
        <f>IF(B184&gt;①工事概要!$C$40,"",IF(B184&gt;=①工事概要!$C$39,$BQ$13,""))</f>
        <v/>
      </c>
      <c r="BR184" s="53" t="str">
        <f>IF(B184&gt;①工事概要!$C$42,"",IF(B184&gt;=①工事概要!$C$41,$BR$13,""))</f>
        <v/>
      </c>
      <c r="BS184" s="53" t="str">
        <f>IF(B184&gt;①工事概要!$C$44,"",IF(B184&gt;=①工事概要!$C$43,$BS$13,""))</f>
        <v/>
      </c>
      <c r="BT184" s="53" t="str">
        <f>IF(B184&gt;①工事概要!$C$46,"",IF(B184&gt;=①工事概要!$C$45,$BT$13,""))</f>
        <v/>
      </c>
      <c r="BU184" s="53" t="str">
        <f>IF(B184&gt;①工事概要!$C$48,"",IF(B184&gt;=①工事概要!$C$47,$BU$13,""))</f>
        <v/>
      </c>
      <c r="BV184" s="53" t="str">
        <f>IF(B184&gt;①工事概要!$C$50,"",IF(B184&gt;=①工事概要!$C$49,$BV$13,""))</f>
        <v/>
      </c>
      <c r="BW184" s="53" t="str">
        <f>IF(B184&gt;①工事概要!$C$52,"",IF(B184&gt;=①工事概要!$C$51,$BW$13,""))</f>
        <v/>
      </c>
      <c r="BX184" s="53" t="str">
        <f>IF(B184&gt;①工事概要!$C$54,"",IF(B184&gt;=①工事概要!$C$53,$BX$13,""))</f>
        <v/>
      </c>
      <c r="BY184" s="53" t="str">
        <f>IF(B184&gt;①工事概要!$C$56,"",IF(B184&gt;=①工事概要!$C$55,$BY$13,""))</f>
        <v/>
      </c>
      <c r="BZ184" s="53" t="str">
        <f>IF(B184&gt;①工事概要!$C$58,"",IF(B184&gt;=①工事概要!$C$57,$BZ$13,""))</f>
        <v/>
      </c>
      <c r="CA184" s="53" t="str">
        <f>IF(B184&gt;①工事概要!$C$60,"",IF(B184&gt;=①工事概要!$C$59,$CA$13,""))</f>
        <v/>
      </c>
      <c r="CB184" s="53" t="str">
        <f>IF(B184&gt;①工事概要!$C$62,"",IF(B184&gt;=①工事概要!$C$61,$CB$13,""))</f>
        <v/>
      </c>
      <c r="CC184" s="53" t="str">
        <f>IF(B184&gt;①工事概要!$C$64,"",IF(B184&gt;=①工事概要!$C$63,$CC$13,""))</f>
        <v/>
      </c>
      <c r="CD184" s="53" t="str">
        <f>IF(B184&gt;①工事概要!$C$66,"",IF(B184&gt;=①工事概要!$C$65,$CD$13,""))</f>
        <v/>
      </c>
      <c r="CE184" s="50" t="str">
        <f t="shared" si="211"/>
        <v/>
      </c>
      <c r="CF184" s="50" t="str">
        <f t="shared" si="197"/>
        <v xml:space="preserve"> </v>
      </c>
    </row>
    <row r="185" spans="1:84" ht="39" customHeight="1" thickTop="1" thickBot="1" x14ac:dyDescent="0.2">
      <c r="A185" s="81" t="str">
        <f t="shared" si="183"/>
        <v>対象期間</v>
      </c>
      <c r="B185" s="180">
        <f>IFERROR(IF(B184=①工事概要!$E$12+IF(WEEKDAY(①工事概要!$E$12)=1,①工事概要!$E$12,(8-WEEKDAY(①工事概要!$E$12))),"-",IF(B184="-","-",B184+1)),"-")</f>
        <v>43726</v>
      </c>
      <c r="C185" s="89">
        <f t="shared" si="198"/>
        <v>4</v>
      </c>
      <c r="D185" s="199" t="str">
        <f t="shared" si="199"/>
        <v>〇</v>
      </c>
      <c r="E185" s="200" t="str">
        <f t="shared" si="200"/>
        <v xml:space="preserve"> </v>
      </c>
      <c r="F185" s="201" t="s">
        <v>60</v>
      </c>
      <c r="G185" s="202"/>
      <c r="H185" s="203"/>
      <c r="I185" s="204"/>
      <c r="J185" s="187" t="str">
        <f t="shared" si="201"/>
        <v/>
      </c>
      <c r="K185" s="190">
        <f t="shared" si="184"/>
        <v>168</v>
      </c>
      <c r="L185" s="190" t="str">
        <f t="shared" si="185"/>
        <v/>
      </c>
      <c r="M185" s="188" t="str">
        <f t="shared" si="202"/>
        <v/>
      </c>
      <c r="N185" s="87" t="str">
        <f t="shared" si="186"/>
        <v>↓</v>
      </c>
      <c r="O185" s="108"/>
      <c r="P185" s="156" t="str">
        <f>IF(B185&lt;①工事概要!$E$11,"",IF(B185&gt;①工事概要!$E$12,"",IF(LEN(CE185)=0,"○","")))</f>
        <v>○</v>
      </c>
      <c r="Q185" s="162">
        <f t="shared" si="203"/>
        <v>0</v>
      </c>
      <c r="R185" s="93">
        <f t="shared" si="187"/>
        <v>168</v>
      </c>
      <c r="S185" s="156" t="str">
        <f t="shared" si="188"/>
        <v/>
      </c>
      <c r="T185" s="162">
        <f t="shared" si="189"/>
        <v>0</v>
      </c>
      <c r="U185" s="100">
        <f t="shared" si="204"/>
        <v>48</v>
      </c>
      <c r="V185" s="93">
        <f t="shared" si="190"/>
        <v>0</v>
      </c>
      <c r="W185" s="169">
        <f t="shared" si="205"/>
        <v>0</v>
      </c>
      <c r="X185" s="80" t="str">
        <f t="shared" si="206"/>
        <v/>
      </c>
      <c r="Y185" s="80" t="str">
        <f t="shared" si="207"/>
        <v/>
      </c>
      <c r="Z185" s="80">
        <f t="shared" si="191"/>
        <v>43726</v>
      </c>
      <c r="AA185" s="80" t="str">
        <f t="shared" si="192"/>
        <v/>
      </c>
      <c r="AB185" s="80" t="str">
        <f t="shared" si="193"/>
        <v>OK（振替済み）</v>
      </c>
      <c r="AC185" s="154">
        <f t="shared" si="194"/>
        <v>0</v>
      </c>
      <c r="AD185" s="154" t="str">
        <f t="shared" si="208"/>
        <v/>
      </c>
      <c r="AE185" s="106">
        <f t="shared" si="209"/>
        <v>25</v>
      </c>
      <c r="AF185" s="106">
        <f t="shared" si="195"/>
        <v>0</v>
      </c>
      <c r="AG185" s="218">
        <f>IFERROR(IF(AE185=1,①工事概要!$E$11,IF(AE185=2,①工事概要!$E$11,IF(WEEKDAY(Z185)=2,Z178,AG184))),"")</f>
        <v>43717</v>
      </c>
      <c r="AH185" s="222">
        <f t="shared" ref="AH185:BA185" si="252">IFERROR(IF(AG185+1&gt;$BB185,"",AG185+1),"")</f>
        <v>43718</v>
      </c>
      <c r="AI185" s="222">
        <f t="shared" si="252"/>
        <v>43719</v>
      </c>
      <c r="AJ185" s="222">
        <f t="shared" si="252"/>
        <v>43720</v>
      </c>
      <c r="AK185" s="222">
        <f t="shared" si="252"/>
        <v>43721</v>
      </c>
      <c r="AL185" s="222">
        <f t="shared" si="252"/>
        <v>43722</v>
      </c>
      <c r="AM185" s="222">
        <f t="shared" si="252"/>
        <v>43723</v>
      </c>
      <c r="AN185" s="222">
        <f t="shared" si="252"/>
        <v>43724</v>
      </c>
      <c r="AO185" s="222">
        <f t="shared" si="252"/>
        <v>43725</v>
      </c>
      <c r="AP185" s="222">
        <f t="shared" si="252"/>
        <v>43726</v>
      </c>
      <c r="AQ185" s="222">
        <f t="shared" si="252"/>
        <v>43727</v>
      </c>
      <c r="AR185" s="222">
        <f t="shared" si="252"/>
        <v>43728</v>
      </c>
      <c r="AS185" s="222">
        <f t="shared" si="252"/>
        <v>43729</v>
      </c>
      <c r="AT185" s="222">
        <f t="shared" si="252"/>
        <v>43730</v>
      </c>
      <c r="AU185" s="222">
        <f t="shared" si="252"/>
        <v>43731</v>
      </c>
      <c r="AV185" s="222">
        <f t="shared" si="252"/>
        <v>43732</v>
      </c>
      <c r="AW185" s="222">
        <f t="shared" si="252"/>
        <v>43733</v>
      </c>
      <c r="AX185" s="222">
        <f t="shared" si="252"/>
        <v>43734</v>
      </c>
      <c r="AY185" s="222">
        <f t="shared" si="252"/>
        <v>43735</v>
      </c>
      <c r="AZ185" s="222">
        <f t="shared" si="252"/>
        <v>43736</v>
      </c>
      <c r="BA185" s="222">
        <f t="shared" si="252"/>
        <v>43737</v>
      </c>
      <c r="BB185" s="219">
        <f>IFERROR(IF(IF(Z185=①工事概要!$E$12,①工事概要!$E$12,IF(WEEKDAY(Z185)=1,Z192,BB186))&gt;①工事概要!$E$12,①工事概要!$E$12,IF(Z185=①工事概要!$E$12,①工事概要!$E$12,IF(WEEKDAY(Z185)=1,Z192,BB186))),"")</f>
        <v>43737</v>
      </c>
      <c r="BE185" s="53"/>
      <c r="BF185" s="53"/>
      <c r="BG185" s="53" t="str">
        <f>IFERROR(VLOOKUP(B185,①工事概要!$C$11:$D$12,2,FALSE),"")</f>
        <v/>
      </c>
      <c r="BH185" s="53" t="str">
        <f>IFERROR(VLOOKUP(B185,①工事概要!$C$16:$D$21,2,FALSE),"")</f>
        <v/>
      </c>
      <c r="BI185" s="53" t="str">
        <f>IFERROR(VLOOKUP(B185,①工事概要!$C$22:$D$24,2,FALSE),"")</f>
        <v/>
      </c>
      <c r="BJ185" s="53" t="str">
        <f>IF(B185&gt;①工事概要!$C$26,"",IF(B185&gt;=①工事概要!$C$25,$BJ$13,""))</f>
        <v/>
      </c>
      <c r="BK185" s="53" t="str">
        <f>IF(B185&gt;①工事概要!$C$28,"",IF(B185&gt;=①工事概要!$C$27,$BK$13,""))</f>
        <v/>
      </c>
      <c r="BL185" s="53" t="str">
        <f>IF(B185&gt;①工事概要!$C$30,"",IF(B185&gt;=①工事概要!$C$29,$BL$13,""))</f>
        <v/>
      </c>
      <c r="BM185" s="53" t="str">
        <f>IF(B185&gt;①工事概要!$C$32,"",IF(B185&gt;=①工事概要!$C$31,$BM$13,""))</f>
        <v/>
      </c>
      <c r="BN185" s="53" t="str">
        <f>IF(B185&gt;①工事概要!$C$34,"",IF(B185&gt;=①工事概要!$C$33,$BN$13,""))</f>
        <v/>
      </c>
      <c r="BO185" s="53" t="str">
        <f>IF(B185&gt;①工事概要!$C$36,"",IF(B185&gt;=①工事概要!$C$35,$BO$13,""))</f>
        <v/>
      </c>
      <c r="BP185" s="53" t="str">
        <f>IF(B185&gt;①工事概要!$C$38,"",IF(B185&gt;=①工事概要!$C$37,$BP$13,""))</f>
        <v/>
      </c>
      <c r="BQ185" s="53" t="str">
        <f>IF(B185&gt;①工事概要!$C$40,"",IF(B185&gt;=①工事概要!$C$39,$BQ$13,""))</f>
        <v/>
      </c>
      <c r="BR185" s="53" t="str">
        <f>IF(B185&gt;①工事概要!$C$42,"",IF(B185&gt;=①工事概要!$C$41,$BR$13,""))</f>
        <v/>
      </c>
      <c r="BS185" s="53" t="str">
        <f>IF(B185&gt;①工事概要!$C$44,"",IF(B185&gt;=①工事概要!$C$43,$BS$13,""))</f>
        <v/>
      </c>
      <c r="BT185" s="53" t="str">
        <f>IF(B185&gt;①工事概要!$C$46,"",IF(B185&gt;=①工事概要!$C$45,$BT$13,""))</f>
        <v/>
      </c>
      <c r="BU185" s="53" t="str">
        <f>IF(B185&gt;①工事概要!$C$48,"",IF(B185&gt;=①工事概要!$C$47,$BU$13,""))</f>
        <v/>
      </c>
      <c r="BV185" s="53" t="str">
        <f>IF(B185&gt;①工事概要!$C$50,"",IF(B185&gt;=①工事概要!$C$49,$BV$13,""))</f>
        <v/>
      </c>
      <c r="BW185" s="53" t="str">
        <f>IF(B185&gt;①工事概要!$C$52,"",IF(B185&gt;=①工事概要!$C$51,$BW$13,""))</f>
        <v/>
      </c>
      <c r="BX185" s="53" t="str">
        <f>IF(B185&gt;①工事概要!$C$54,"",IF(B185&gt;=①工事概要!$C$53,$BX$13,""))</f>
        <v/>
      </c>
      <c r="BY185" s="53" t="str">
        <f>IF(B185&gt;①工事概要!$C$56,"",IF(B185&gt;=①工事概要!$C$55,$BY$13,""))</f>
        <v/>
      </c>
      <c r="BZ185" s="53" t="str">
        <f>IF(B185&gt;①工事概要!$C$58,"",IF(B185&gt;=①工事概要!$C$57,$BZ$13,""))</f>
        <v/>
      </c>
      <c r="CA185" s="53" t="str">
        <f>IF(B185&gt;①工事概要!$C$60,"",IF(B185&gt;=①工事概要!$C$59,$CA$13,""))</f>
        <v/>
      </c>
      <c r="CB185" s="53" t="str">
        <f>IF(B185&gt;①工事概要!$C$62,"",IF(B185&gt;=①工事概要!$C$61,$CB$13,""))</f>
        <v/>
      </c>
      <c r="CC185" s="53" t="str">
        <f>IF(B185&gt;①工事概要!$C$64,"",IF(B185&gt;=①工事概要!$C$63,$CC$13,""))</f>
        <v/>
      </c>
      <c r="CD185" s="53" t="str">
        <f>IF(B185&gt;①工事概要!$C$66,"",IF(B185&gt;=①工事概要!$C$65,$CD$13,""))</f>
        <v/>
      </c>
      <c r="CE185" s="50" t="str">
        <f t="shared" si="211"/>
        <v/>
      </c>
      <c r="CF185" s="50" t="str">
        <f t="shared" si="197"/>
        <v xml:space="preserve"> </v>
      </c>
    </row>
    <row r="186" spans="1:84" ht="39" customHeight="1" thickTop="1" thickBot="1" x14ac:dyDescent="0.2">
      <c r="A186" s="81" t="str">
        <f t="shared" si="183"/>
        <v>対象期間</v>
      </c>
      <c r="B186" s="180">
        <f>IFERROR(IF(B185=①工事概要!$E$12+IF(WEEKDAY(①工事概要!$E$12)=1,①工事概要!$E$12,(8-WEEKDAY(①工事概要!$E$12))),"-",IF(B185="-","-",B185+1)),"-")</f>
        <v>43727</v>
      </c>
      <c r="C186" s="89">
        <f t="shared" si="198"/>
        <v>5</v>
      </c>
      <c r="D186" s="199" t="str">
        <f t="shared" si="199"/>
        <v>〇</v>
      </c>
      <c r="E186" s="200" t="str">
        <f t="shared" si="200"/>
        <v xml:space="preserve"> </v>
      </c>
      <c r="F186" s="201" t="s">
        <v>60</v>
      </c>
      <c r="G186" s="202"/>
      <c r="H186" s="203"/>
      <c r="I186" s="204"/>
      <c r="J186" s="187" t="str">
        <f t="shared" si="201"/>
        <v/>
      </c>
      <c r="K186" s="190">
        <f t="shared" si="184"/>
        <v>169</v>
      </c>
      <c r="L186" s="190" t="str">
        <f t="shared" si="185"/>
        <v/>
      </c>
      <c r="M186" s="188" t="str">
        <f t="shared" si="202"/>
        <v/>
      </c>
      <c r="N186" s="87" t="str">
        <f t="shared" si="186"/>
        <v>↓</v>
      </c>
      <c r="O186" s="108"/>
      <c r="P186" s="156" t="str">
        <f>IF(B186&lt;①工事概要!$E$11,"",IF(B186&gt;①工事概要!$E$12,"",IF(LEN(CE186)=0,"○","")))</f>
        <v>○</v>
      </c>
      <c r="Q186" s="162">
        <f t="shared" si="203"/>
        <v>0</v>
      </c>
      <c r="R186" s="93">
        <f t="shared" si="187"/>
        <v>169</v>
      </c>
      <c r="S186" s="156" t="str">
        <f t="shared" si="188"/>
        <v/>
      </c>
      <c r="T186" s="162">
        <f t="shared" si="189"/>
        <v>0</v>
      </c>
      <c r="U186" s="100">
        <f t="shared" si="204"/>
        <v>48</v>
      </c>
      <c r="V186" s="93">
        <f t="shared" si="190"/>
        <v>0</v>
      </c>
      <c r="W186" s="169">
        <f t="shared" si="205"/>
        <v>0</v>
      </c>
      <c r="X186" s="80" t="str">
        <f t="shared" si="206"/>
        <v/>
      </c>
      <c r="Y186" s="80" t="str">
        <f t="shared" si="207"/>
        <v/>
      </c>
      <c r="Z186" s="80">
        <f t="shared" si="191"/>
        <v>43727</v>
      </c>
      <c r="AA186" s="80" t="str">
        <f t="shared" si="192"/>
        <v/>
      </c>
      <c r="AB186" s="80" t="str">
        <f t="shared" si="193"/>
        <v>OK（振替済み）</v>
      </c>
      <c r="AC186" s="154">
        <f t="shared" si="194"/>
        <v>0</v>
      </c>
      <c r="AD186" s="154" t="str">
        <f t="shared" si="208"/>
        <v/>
      </c>
      <c r="AE186" s="106">
        <f t="shared" si="209"/>
        <v>25</v>
      </c>
      <c r="AF186" s="106">
        <f t="shared" si="195"/>
        <v>0</v>
      </c>
      <c r="AG186" s="218">
        <f>IFERROR(IF(AE186=1,①工事概要!$E$11,IF(AE186=2,①工事概要!$E$11,IF(WEEKDAY(Z186)=2,Z179,AG185))),"")</f>
        <v>43717</v>
      </c>
      <c r="AH186" s="222">
        <f t="shared" ref="AH186:BA186" si="253">IFERROR(IF(AG186+1&gt;$BB186,"",AG186+1),"")</f>
        <v>43718</v>
      </c>
      <c r="AI186" s="222">
        <f t="shared" si="253"/>
        <v>43719</v>
      </c>
      <c r="AJ186" s="222">
        <f t="shared" si="253"/>
        <v>43720</v>
      </c>
      <c r="AK186" s="222">
        <f t="shared" si="253"/>
        <v>43721</v>
      </c>
      <c r="AL186" s="222">
        <f t="shared" si="253"/>
        <v>43722</v>
      </c>
      <c r="AM186" s="222">
        <f t="shared" si="253"/>
        <v>43723</v>
      </c>
      <c r="AN186" s="222">
        <f t="shared" si="253"/>
        <v>43724</v>
      </c>
      <c r="AO186" s="222">
        <f t="shared" si="253"/>
        <v>43725</v>
      </c>
      <c r="AP186" s="222">
        <f t="shared" si="253"/>
        <v>43726</v>
      </c>
      <c r="AQ186" s="222">
        <f t="shared" si="253"/>
        <v>43727</v>
      </c>
      <c r="AR186" s="222">
        <f t="shared" si="253"/>
        <v>43728</v>
      </c>
      <c r="AS186" s="222">
        <f t="shared" si="253"/>
        <v>43729</v>
      </c>
      <c r="AT186" s="222">
        <f t="shared" si="253"/>
        <v>43730</v>
      </c>
      <c r="AU186" s="222">
        <f t="shared" si="253"/>
        <v>43731</v>
      </c>
      <c r="AV186" s="222">
        <f t="shared" si="253"/>
        <v>43732</v>
      </c>
      <c r="AW186" s="222">
        <f t="shared" si="253"/>
        <v>43733</v>
      </c>
      <c r="AX186" s="222">
        <f t="shared" si="253"/>
        <v>43734</v>
      </c>
      <c r="AY186" s="222">
        <f t="shared" si="253"/>
        <v>43735</v>
      </c>
      <c r="AZ186" s="222">
        <f t="shared" si="253"/>
        <v>43736</v>
      </c>
      <c r="BA186" s="222">
        <f t="shared" si="253"/>
        <v>43737</v>
      </c>
      <c r="BB186" s="219">
        <f>IFERROR(IF(IF(Z186=①工事概要!$E$12,①工事概要!$E$12,IF(WEEKDAY(Z186)=1,Z193,BB187))&gt;①工事概要!$E$12,①工事概要!$E$12,IF(Z186=①工事概要!$E$12,①工事概要!$E$12,IF(WEEKDAY(Z186)=1,Z193,BB187))),"")</f>
        <v>43737</v>
      </c>
      <c r="BE186" s="53"/>
      <c r="BF186" s="53"/>
      <c r="BG186" s="53" t="str">
        <f>IFERROR(VLOOKUP(B186,①工事概要!$C$11:$D$12,2,FALSE),"")</f>
        <v/>
      </c>
      <c r="BH186" s="53" t="str">
        <f>IFERROR(VLOOKUP(B186,①工事概要!$C$16:$D$21,2,FALSE),"")</f>
        <v/>
      </c>
      <c r="BI186" s="53" t="str">
        <f>IFERROR(VLOOKUP(B186,①工事概要!$C$22:$D$24,2,FALSE),"")</f>
        <v/>
      </c>
      <c r="BJ186" s="53" t="str">
        <f>IF(B186&gt;①工事概要!$C$26,"",IF(B186&gt;=①工事概要!$C$25,$BJ$13,""))</f>
        <v/>
      </c>
      <c r="BK186" s="53" t="str">
        <f>IF(B186&gt;①工事概要!$C$28,"",IF(B186&gt;=①工事概要!$C$27,$BK$13,""))</f>
        <v/>
      </c>
      <c r="BL186" s="53" t="str">
        <f>IF(B186&gt;①工事概要!$C$30,"",IF(B186&gt;=①工事概要!$C$29,$BL$13,""))</f>
        <v/>
      </c>
      <c r="BM186" s="53" t="str">
        <f>IF(B186&gt;①工事概要!$C$32,"",IF(B186&gt;=①工事概要!$C$31,$BM$13,""))</f>
        <v/>
      </c>
      <c r="BN186" s="53" t="str">
        <f>IF(B186&gt;①工事概要!$C$34,"",IF(B186&gt;=①工事概要!$C$33,$BN$13,""))</f>
        <v/>
      </c>
      <c r="BO186" s="53" t="str">
        <f>IF(B186&gt;①工事概要!$C$36,"",IF(B186&gt;=①工事概要!$C$35,$BO$13,""))</f>
        <v/>
      </c>
      <c r="BP186" s="53" t="str">
        <f>IF(B186&gt;①工事概要!$C$38,"",IF(B186&gt;=①工事概要!$C$37,$BP$13,""))</f>
        <v/>
      </c>
      <c r="BQ186" s="53" t="str">
        <f>IF(B186&gt;①工事概要!$C$40,"",IF(B186&gt;=①工事概要!$C$39,$BQ$13,""))</f>
        <v/>
      </c>
      <c r="BR186" s="53" t="str">
        <f>IF(B186&gt;①工事概要!$C$42,"",IF(B186&gt;=①工事概要!$C$41,$BR$13,""))</f>
        <v/>
      </c>
      <c r="BS186" s="53" t="str">
        <f>IF(B186&gt;①工事概要!$C$44,"",IF(B186&gt;=①工事概要!$C$43,$BS$13,""))</f>
        <v/>
      </c>
      <c r="BT186" s="53" t="str">
        <f>IF(B186&gt;①工事概要!$C$46,"",IF(B186&gt;=①工事概要!$C$45,$BT$13,""))</f>
        <v/>
      </c>
      <c r="BU186" s="53" t="str">
        <f>IF(B186&gt;①工事概要!$C$48,"",IF(B186&gt;=①工事概要!$C$47,$BU$13,""))</f>
        <v/>
      </c>
      <c r="BV186" s="53" t="str">
        <f>IF(B186&gt;①工事概要!$C$50,"",IF(B186&gt;=①工事概要!$C$49,$BV$13,""))</f>
        <v/>
      </c>
      <c r="BW186" s="53" t="str">
        <f>IF(B186&gt;①工事概要!$C$52,"",IF(B186&gt;=①工事概要!$C$51,$BW$13,""))</f>
        <v/>
      </c>
      <c r="BX186" s="53" t="str">
        <f>IF(B186&gt;①工事概要!$C$54,"",IF(B186&gt;=①工事概要!$C$53,$BX$13,""))</f>
        <v/>
      </c>
      <c r="BY186" s="53" t="str">
        <f>IF(B186&gt;①工事概要!$C$56,"",IF(B186&gt;=①工事概要!$C$55,$BY$13,""))</f>
        <v/>
      </c>
      <c r="BZ186" s="53" t="str">
        <f>IF(B186&gt;①工事概要!$C$58,"",IF(B186&gt;=①工事概要!$C$57,$BZ$13,""))</f>
        <v/>
      </c>
      <c r="CA186" s="53" t="str">
        <f>IF(B186&gt;①工事概要!$C$60,"",IF(B186&gt;=①工事概要!$C$59,$CA$13,""))</f>
        <v/>
      </c>
      <c r="CB186" s="53" t="str">
        <f>IF(B186&gt;①工事概要!$C$62,"",IF(B186&gt;=①工事概要!$C$61,$CB$13,""))</f>
        <v/>
      </c>
      <c r="CC186" s="53" t="str">
        <f>IF(B186&gt;①工事概要!$C$64,"",IF(B186&gt;=①工事概要!$C$63,$CC$13,""))</f>
        <v/>
      </c>
      <c r="CD186" s="53" t="str">
        <f>IF(B186&gt;①工事概要!$C$66,"",IF(B186&gt;=①工事概要!$C$65,$CD$13,""))</f>
        <v/>
      </c>
      <c r="CE186" s="50" t="str">
        <f t="shared" si="211"/>
        <v/>
      </c>
      <c r="CF186" s="50" t="str">
        <f t="shared" si="197"/>
        <v xml:space="preserve"> </v>
      </c>
    </row>
    <row r="187" spans="1:84" ht="39" customHeight="1" thickTop="1" thickBot="1" x14ac:dyDescent="0.2">
      <c r="A187" s="81" t="str">
        <f t="shared" si="183"/>
        <v>対象期間</v>
      </c>
      <c r="B187" s="180">
        <f>IFERROR(IF(B186=①工事概要!$E$12+IF(WEEKDAY(①工事概要!$E$12)=1,①工事概要!$E$12,(8-WEEKDAY(①工事概要!$E$12))),"-",IF(B186="-","-",B186+1)),"-")</f>
        <v>43728</v>
      </c>
      <c r="C187" s="89">
        <f t="shared" si="198"/>
        <v>6</v>
      </c>
      <c r="D187" s="199" t="str">
        <f t="shared" si="199"/>
        <v>〇</v>
      </c>
      <c r="E187" s="200" t="str">
        <f t="shared" si="200"/>
        <v xml:space="preserve"> </v>
      </c>
      <c r="F187" s="201" t="s">
        <v>60</v>
      </c>
      <c r="G187" s="202"/>
      <c r="H187" s="203"/>
      <c r="I187" s="204"/>
      <c r="J187" s="187" t="str">
        <f t="shared" si="201"/>
        <v/>
      </c>
      <c r="K187" s="190">
        <f t="shared" si="184"/>
        <v>170</v>
      </c>
      <c r="L187" s="190" t="str">
        <f t="shared" si="185"/>
        <v/>
      </c>
      <c r="M187" s="188" t="str">
        <f t="shared" si="202"/>
        <v/>
      </c>
      <c r="N187" s="87" t="str">
        <f t="shared" si="186"/>
        <v>↓</v>
      </c>
      <c r="O187" s="108"/>
      <c r="P187" s="156" t="str">
        <f>IF(B187&lt;①工事概要!$E$11,"",IF(B187&gt;①工事概要!$E$12,"",IF(LEN(CE187)=0,"○","")))</f>
        <v>○</v>
      </c>
      <c r="Q187" s="162">
        <f t="shared" si="203"/>
        <v>0</v>
      </c>
      <c r="R187" s="93">
        <f t="shared" si="187"/>
        <v>170</v>
      </c>
      <c r="S187" s="156" t="str">
        <f t="shared" si="188"/>
        <v/>
      </c>
      <c r="T187" s="162">
        <f t="shared" si="189"/>
        <v>0</v>
      </c>
      <c r="U187" s="100">
        <f t="shared" si="204"/>
        <v>48</v>
      </c>
      <c r="V187" s="93">
        <f t="shared" si="190"/>
        <v>0</v>
      </c>
      <c r="W187" s="169">
        <f t="shared" si="205"/>
        <v>0</v>
      </c>
      <c r="X187" s="80" t="str">
        <f t="shared" si="206"/>
        <v/>
      </c>
      <c r="Y187" s="80" t="str">
        <f t="shared" si="207"/>
        <v/>
      </c>
      <c r="Z187" s="80">
        <f t="shared" si="191"/>
        <v>43728</v>
      </c>
      <c r="AA187" s="80" t="str">
        <f t="shared" si="192"/>
        <v/>
      </c>
      <c r="AB187" s="80" t="str">
        <f t="shared" si="193"/>
        <v>OK（振替済み）</v>
      </c>
      <c r="AC187" s="154">
        <f t="shared" si="194"/>
        <v>0</v>
      </c>
      <c r="AD187" s="154" t="str">
        <f t="shared" si="208"/>
        <v/>
      </c>
      <c r="AE187" s="106">
        <f t="shared" si="209"/>
        <v>25</v>
      </c>
      <c r="AF187" s="106">
        <f t="shared" si="195"/>
        <v>0</v>
      </c>
      <c r="AG187" s="218">
        <f>IFERROR(IF(AE187=1,①工事概要!$E$11,IF(AE187=2,①工事概要!$E$11,IF(WEEKDAY(Z187)=2,Z180,AG186))),"")</f>
        <v>43717</v>
      </c>
      <c r="AH187" s="222">
        <f t="shared" ref="AH187:BA187" si="254">IFERROR(IF(AG187+1&gt;$BB187,"",AG187+1),"")</f>
        <v>43718</v>
      </c>
      <c r="AI187" s="222">
        <f t="shared" si="254"/>
        <v>43719</v>
      </c>
      <c r="AJ187" s="222">
        <f t="shared" si="254"/>
        <v>43720</v>
      </c>
      <c r="AK187" s="222">
        <f t="shared" si="254"/>
        <v>43721</v>
      </c>
      <c r="AL187" s="222">
        <f t="shared" si="254"/>
        <v>43722</v>
      </c>
      <c r="AM187" s="222">
        <f t="shared" si="254"/>
        <v>43723</v>
      </c>
      <c r="AN187" s="222">
        <f t="shared" si="254"/>
        <v>43724</v>
      </c>
      <c r="AO187" s="222">
        <f t="shared" si="254"/>
        <v>43725</v>
      </c>
      <c r="AP187" s="222">
        <f t="shared" si="254"/>
        <v>43726</v>
      </c>
      <c r="AQ187" s="222">
        <f t="shared" si="254"/>
        <v>43727</v>
      </c>
      <c r="AR187" s="222">
        <f t="shared" si="254"/>
        <v>43728</v>
      </c>
      <c r="AS187" s="222">
        <f t="shared" si="254"/>
        <v>43729</v>
      </c>
      <c r="AT187" s="222">
        <f t="shared" si="254"/>
        <v>43730</v>
      </c>
      <c r="AU187" s="222">
        <f t="shared" si="254"/>
        <v>43731</v>
      </c>
      <c r="AV187" s="222">
        <f t="shared" si="254"/>
        <v>43732</v>
      </c>
      <c r="AW187" s="222">
        <f t="shared" si="254"/>
        <v>43733</v>
      </c>
      <c r="AX187" s="222">
        <f t="shared" si="254"/>
        <v>43734</v>
      </c>
      <c r="AY187" s="222">
        <f t="shared" si="254"/>
        <v>43735</v>
      </c>
      <c r="AZ187" s="222">
        <f t="shared" si="254"/>
        <v>43736</v>
      </c>
      <c r="BA187" s="222">
        <f t="shared" si="254"/>
        <v>43737</v>
      </c>
      <c r="BB187" s="219">
        <f>IFERROR(IF(IF(Z187=①工事概要!$E$12,①工事概要!$E$12,IF(WEEKDAY(Z187)=1,Z194,BB188))&gt;①工事概要!$E$12,①工事概要!$E$12,IF(Z187=①工事概要!$E$12,①工事概要!$E$12,IF(WEEKDAY(Z187)=1,Z194,BB188))),"")</f>
        <v>43737</v>
      </c>
      <c r="BE187" s="53"/>
      <c r="BF187" s="53"/>
      <c r="BG187" s="53" t="str">
        <f>IFERROR(VLOOKUP(B187,①工事概要!$C$11:$D$12,2,FALSE),"")</f>
        <v/>
      </c>
      <c r="BH187" s="53" t="str">
        <f>IFERROR(VLOOKUP(B187,①工事概要!$C$16:$D$21,2,FALSE),"")</f>
        <v/>
      </c>
      <c r="BI187" s="53" t="str">
        <f>IFERROR(VLOOKUP(B187,①工事概要!$C$22:$D$24,2,FALSE),"")</f>
        <v/>
      </c>
      <c r="BJ187" s="53" t="str">
        <f>IF(B187&gt;①工事概要!$C$26,"",IF(B187&gt;=①工事概要!$C$25,$BJ$13,""))</f>
        <v/>
      </c>
      <c r="BK187" s="53" t="str">
        <f>IF(B187&gt;①工事概要!$C$28,"",IF(B187&gt;=①工事概要!$C$27,$BK$13,""))</f>
        <v/>
      </c>
      <c r="BL187" s="53" t="str">
        <f>IF(B187&gt;①工事概要!$C$30,"",IF(B187&gt;=①工事概要!$C$29,$BL$13,""))</f>
        <v/>
      </c>
      <c r="BM187" s="53" t="str">
        <f>IF(B187&gt;①工事概要!$C$32,"",IF(B187&gt;=①工事概要!$C$31,$BM$13,""))</f>
        <v/>
      </c>
      <c r="BN187" s="53" t="str">
        <f>IF(B187&gt;①工事概要!$C$34,"",IF(B187&gt;=①工事概要!$C$33,$BN$13,""))</f>
        <v/>
      </c>
      <c r="BO187" s="53" t="str">
        <f>IF(B187&gt;①工事概要!$C$36,"",IF(B187&gt;=①工事概要!$C$35,$BO$13,""))</f>
        <v/>
      </c>
      <c r="BP187" s="53" t="str">
        <f>IF(B187&gt;①工事概要!$C$38,"",IF(B187&gt;=①工事概要!$C$37,$BP$13,""))</f>
        <v/>
      </c>
      <c r="BQ187" s="53" t="str">
        <f>IF(B187&gt;①工事概要!$C$40,"",IF(B187&gt;=①工事概要!$C$39,$BQ$13,""))</f>
        <v/>
      </c>
      <c r="BR187" s="53" t="str">
        <f>IF(B187&gt;①工事概要!$C$42,"",IF(B187&gt;=①工事概要!$C$41,$BR$13,""))</f>
        <v/>
      </c>
      <c r="BS187" s="53" t="str">
        <f>IF(B187&gt;①工事概要!$C$44,"",IF(B187&gt;=①工事概要!$C$43,$BS$13,""))</f>
        <v/>
      </c>
      <c r="BT187" s="53" t="str">
        <f>IF(B187&gt;①工事概要!$C$46,"",IF(B187&gt;=①工事概要!$C$45,$BT$13,""))</f>
        <v/>
      </c>
      <c r="BU187" s="53" t="str">
        <f>IF(B187&gt;①工事概要!$C$48,"",IF(B187&gt;=①工事概要!$C$47,$BU$13,""))</f>
        <v/>
      </c>
      <c r="BV187" s="53" t="str">
        <f>IF(B187&gt;①工事概要!$C$50,"",IF(B187&gt;=①工事概要!$C$49,$BV$13,""))</f>
        <v/>
      </c>
      <c r="BW187" s="53" t="str">
        <f>IF(B187&gt;①工事概要!$C$52,"",IF(B187&gt;=①工事概要!$C$51,$BW$13,""))</f>
        <v/>
      </c>
      <c r="BX187" s="53" t="str">
        <f>IF(B187&gt;①工事概要!$C$54,"",IF(B187&gt;=①工事概要!$C$53,$BX$13,""))</f>
        <v/>
      </c>
      <c r="BY187" s="53" t="str">
        <f>IF(B187&gt;①工事概要!$C$56,"",IF(B187&gt;=①工事概要!$C$55,$BY$13,""))</f>
        <v/>
      </c>
      <c r="BZ187" s="53" t="str">
        <f>IF(B187&gt;①工事概要!$C$58,"",IF(B187&gt;=①工事概要!$C$57,$BZ$13,""))</f>
        <v/>
      </c>
      <c r="CA187" s="53" t="str">
        <f>IF(B187&gt;①工事概要!$C$60,"",IF(B187&gt;=①工事概要!$C$59,$CA$13,""))</f>
        <v/>
      </c>
      <c r="CB187" s="53" t="str">
        <f>IF(B187&gt;①工事概要!$C$62,"",IF(B187&gt;=①工事概要!$C$61,$CB$13,""))</f>
        <v/>
      </c>
      <c r="CC187" s="53" t="str">
        <f>IF(B187&gt;①工事概要!$C$64,"",IF(B187&gt;=①工事概要!$C$63,$CC$13,""))</f>
        <v/>
      </c>
      <c r="CD187" s="53" t="str">
        <f>IF(B187&gt;①工事概要!$C$66,"",IF(B187&gt;=①工事概要!$C$65,$CD$13,""))</f>
        <v/>
      </c>
      <c r="CE187" s="50" t="str">
        <f t="shared" si="211"/>
        <v/>
      </c>
      <c r="CF187" s="50" t="str">
        <f t="shared" si="197"/>
        <v xml:space="preserve"> </v>
      </c>
    </row>
    <row r="188" spans="1:84" ht="39" customHeight="1" thickTop="1" thickBot="1" x14ac:dyDescent="0.2">
      <c r="A188" s="81" t="str">
        <f t="shared" si="183"/>
        <v>対象期間</v>
      </c>
      <c r="B188" s="180">
        <f>IFERROR(IF(B187=①工事概要!$E$12+IF(WEEKDAY(①工事概要!$E$12)=1,①工事概要!$E$12,(8-WEEKDAY(①工事概要!$E$12))),"-",IF(B187="-","-",B187+1)),"-")</f>
        <v>43729</v>
      </c>
      <c r="C188" s="89">
        <f t="shared" si="198"/>
        <v>7</v>
      </c>
      <c r="D188" s="199" t="str">
        <f t="shared" si="199"/>
        <v>〇</v>
      </c>
      <c r="E188" s="200" t="str">
        <f t="shared" si="200"/>
        <v xml:space="preserve"> </v>
      </c>
      <c r="F188" s="201" t="s">
        <v>61</v>
      </c>
      <c r="G188" s="202"/>
      <c r="H188" s="203"/>
      <c r="I188" s="204"/>
      <c r="J188" s="187" t="str">
        <f t="shared" si="201"/>
        <v/>
      </c>
      <c r="K188" s="190">
        <f t="shared" si="184"/>
        <v>171</v>
      </c>
      <c r="L188" s="190" t="str">
        <f t="shared" si="185"/>
        <v/>
      </c>
      <c r="M188" s="188" t="str">
        <f t="shared" si="202"/>
        <v/>
      </c>
      <c r="N188" s="87" t="str">
        <f t="shared" si="186"/>
        <v>↓</v>
      </c>
      <c r="O188" s="108"/>
      <c r="P188" s="156" t="str">
        <f>IF(B188&lt;①工事概要!$E$11,"",IF(B188&gt;①工事概要!$E$12,"",IF(LEN(CE188)=0,"○","")))</f>
        <v>○</v>
      </c>
      <c r="Q188" s="162">
        <f t="shared" si="203"/>
        <v>0</v>
      </c>
      <c r="R188" s="93">
        <f t="shared" si="187"/>
        <v>171</v>
      </c>
      <c r="S188" s="156" t="str">
        <f t="shared" si="188"/>
        <v>〇</v>
      </c>
      <c r="T188" s="162">
        <f t="shared" si="189"/>
        <v>0</v>
      </c>
      <c r="U188" s="100">
        <f t="shared" si="204"/>
        <v>49</v>
      </c>
      <c r="V188" s="93">
        <f t="shared" si="190"/>
        <v>0</v>
      </c>
      <c r="W188" s="169">
        <f t="shared" si="205"/>
        <v>0</v>
      </c>
      <c r="X188" s="80" t="str">
        <f t="shared" si="206"/>
        <v/>
      </c>
      <c r="Y188" s="80" t="str">
        <f t="shared" si="207"/>
        <v/>
      </c>
      <c r="Z188" s="80">
        <f t="shared" si="191"/>
        <v>43729</v>
      </c>
      <c r="AA188" s="80" t="str">
        <f t="shared" si="192"/>
        <v/>
      </c>
      <c r="AB188" s="80" t="str">
        <f t="shared" si="193"/>
        <v>OK（振替済み）</v>
      </c>
      <c r="AC188" s="154">
        <f t="shared" si="194"/>
        <v>0</v>
      </c>
      <c r="AD188" s="154" t="str">
        <f t="shared" si="208"/>
        <v/>
      </c>
      <c r="AE188" s="106">
        <f t="shared" si="209"/>
        <v>25</v>
      </c>
      <c r="AF188" s="106">
        <f t="shared" si="195"/>
        <v>0</v>
      </c>
      <c r="AG188" s="218">
        <f>IFERROR(IF(AE188=1,①工事概要!$E$11,IF(AE188=2,①工事概要!$E$11,IF(WEEKDAY(Z188)=2,Z181,AG187))),"")</f>
        <v>43717</v>
      </c>
      <c r="AH188" s="222">
        <f t="shared" ref="AH188:BA188" si="255">IFERROR(IF(AG188+1&gt;$BB188,"",AG188+1),"")</f>
        <v>43718</v>
      </c>
      <c r="AI188" s="222">
        <f t="shared" si="255"/>
        <v>43719</v>
      </c>
      <c r="AJ188" s="222">
        <f t="shared" si="255"/>
        <v>43720</v>
      </c>
      <c r="AK188" s="222">
        <f t="shared" si="255"/>
        <v>43721</v>
      </c>
      <c r="AL188" s="222">
        <f t="shared" si="255"/>
        <v>43722</v>
      </c>
      <c r="AM188" s="222">
        <f t="shared" si="255"/>
        <v>43723</v>
      </c>
      <c r="AN188" s="222">
        <f t="shared" si="255"/>
        <v>43724</v>
      </c>
      <c r="AO188" s="222">
        <f t="shared" si="255"/>
        <v>43725</v>
      </c>
      <c r="AP188" s="222">
        <f t="shared" si="255"/>
        <v>43726</v>
      </c>
      <c r="AQ188" s="222">
        <f t="shared" si="255"/>
        <v>43727</v>
      </c>
      <c r="AR188" s="222">
        <f t="shared" si="255"/>
        <v>43728</v>
      </c>
      <c r="AS188" s="222">
        <f t="shared" si="255"/>
        <v>43729</v>
      </c>
      <c r="AT188" s="222">
        <f t="shared" si="255"/>
        <v>43730</v>
      </c>
      <c r="AU188" s="222">
        <f t="shared" si="255"/>
        <v>43731</v>
      </c>
      <c r="AV188" s="222">
        <f t="shared" si="255"/>
        <v>43732</v>
      </c>
      <c r="AW188" s="222">
        <f t="shared" si="255"/>
        <v>43733</v>
      </c>
      <c r="AX188" s="222">
        <f t="shared" si="255"/>
        <v>43734</v>
      </c>
      <c r="AY188" s="222">
        <f t="shared" si="255"/>
        <v>43735</v>
      </c>
      <c r="AZ188" s="222">
        <f t="shared" si="255"/>
        <v>43736</v>
      </c>
      <c r="BA188" s="222">
        <f t="shared" si="255"/>
        <v>43737</v>
      </c>
      <c r="BB188" s="219">
        <f>IFERROR(IF(IF(Z188=①工事概要!$E$12,①工事概要!$E$12,IF(WEEKDAY(Z188)=1,Z195,BB189))&gt;①工事概要!$E$12,①工事概要!$E$12,IF(Z188=①工事概要!$E$12,①工事概要!$E$12,IF(WEEKDAY(Z188)=1,Z195,BB189))),"")</f>
        <v>43737</v>
      </c>
      <c r="BE188" s="53"/>
      <c r="BF188" s="53"/>
      <c r="BG188" s="53" t="str">
        <f>IFERROR(VLOOKUP(B188,①工事概要!$C$11:$D$12,2,FALSE),"")</f>
        <v/>
      </c>
      <c r="BH188" s="53" t="str">
        <f>IFERROR(VLOOKUP(B188,①工事概要!$C$16:$D$21,2,FALSE),"")</f>
        <v/>
      </c>
      <c r="BI188" s="53" t="str">
        <f>IFERROR(VLOOKUP(B188,①工事概要!$C$22:$D$24,2,FALSE),"")</f>
        <v/>
      </c>
      <c r="BJ188" s="53" t="str">
        <f>IF(B188&gt;①工事概要!$C$26,"",IF(B188&gt;=①工事概要!$C$25,$BJ$13,""))</f>
        <v/>
      </c>
      <c r="BK188" s="53" t="str">
        <f>IF(B188&gt;①工事概要!$C$28,"",IF(B188&gt;=①工事概要!$C$27,$BK$13,""))</f>
        <v/>
      </c>
      <c r="BL188" s="53" t="str">
        <f>IF(B188&gt;①工事概要!$C$30,"",IF(B188&gt;=①工事概要!$C$29,$BL$13,""))</f>
        <v/>
      </c>
      <c r="BM188" s="53" t="str">
        <f>IF(B188&gt;①工事概要!$C$32,"",IF(B188&gt;=①工事概要!$C$31,$BM$13,""))</f>
        <v/>
      </c>
      <c r="BN188" s="53" t="str">
        <f>IF(B188&gt;①工事概要!$C$34,"",IF(B188&gt;=①工事概要!$C$33,$BN$13,""))</f>
        <v/>
      </c>
      <c r="BO188" s="53" t="str">
        <f>IF(B188&gt;①工事概要!$C$36,"",IF(B188&gt;=①工事概要!$C$35,$BO$13,""))</f>
        <v/>
      </c>
      <c r="BP188" s="53" t="str">
        <f>IF(B188&gt;①工事概要!$C$38,"",IF(B188&gt;=①工事概要!$C$37,$BP$13,""))</f>
        <v/>
      </c>
      <c r="BQ188" s="53" t="str">
        <f>IF(B188&gt;①工事概要!$C$40,"",IF(B188&gt;=①工事概要!$C$39,$BQ$13,""))</f>
        <v/>
      </c>
      <c r="BR188" s="53" t="str">
        <f>IF(B188&gt;①工事概要!$C$42,"",IF(B188&gt;=①工事概要!$C$41,$BR$13,""))</f>
        <v/>
      </c>
      <c r="BS188" s="53" t="str">
        <f>IF(B188&gt;①工事概要!$C$44,"",IF(B188&gt;=①工事概要!$C$43,$BS$13,""))</f>
        <v/>
      </c>
      <c r="BT188" s="53" t="str">
        <f>IF(B188&gt;①工事概要!$C$46,"",IF(B188&gt;=①工事概要!$C$45,$BT$13,""))</f>
        <v/>
      </c>
      <c r="BU188" s="53" t="str">
        <f>IF(B188&gt;①工事概要!$C$48,"",IF(B188&gt;=①工事概要!$C$47,$BU$13,""))</f>
        <v/>
      </c>
      <c r="BV188" s="53" t="str">
        <f>IF(B188&gt;①工事概要!$C$50,"",IF(B188&gt;=①工事概要!$C$49,$BV$13,""))</f>
        <v/>
      </c>
      <c r="BW188" s="53" t="str">
        <f>IF(B188&gt;①工事概要!$C$52,"",IF(B188&gt;=①工事概要!$C$51,$BW$13,""))</f>
        <v/>
      </c>
      <c r="BX188" s="53" t="str">
        <f>IF(B188&gt;①工事概要!$C$54,"",IF(B188&gt;=①工事概要!$C$53,$BX$13,""))</f>
        <v/>
      </c>
      <c r="BY188" s="53" t="str">
        <f>IF(B188&gt;①工事概要!$C$56,"",IF(B188&gt;=①工事概要!$C$55,$BY$13,""))</f>
        <v/>
      </c>
      <c r="BZ188" s="53" t="str">
        <f>IF(B188&gt;①工事概要!$C$58,"",IF(B188&gt;=①工事概要!$C$57,$BZ$13,""))</f>
        <v/>
      </c>
      <c r="CA188" s="53" t="str">
        <f>IF(B188&gt;①工事概要!$C$60,"",IF(B188&gt;=①工事概要!$C$59,$CA$13,""))</f>
        <v/>
      </c>
      <c r="CB188" s="53" t="str">
        <f>IF(B188&gt;①工事概要!$C$62,"",IF(B188&gt;=①工事概要!$C$61,$CB$13,""))</f>
        <v/>
      </c>
      <c r="CC188" s="53" t="str">
        <f>IF(B188&gt;①工事概要!$C$64,"",IF(B188&gt;=①工事概要!$C$63,$CC$13,""))</f>
        <v/>
      </c>
      <c r="CD188" s="53" t="str">
        <f>IF(B188&gt;①工事概要!$C$66,"",IF(B188&gt;=①工事概要!$C$65,$CD$13,""))</f>
        <v/>
      </c>
      <c r="CE188" s="50" t="str">
        <f t="shared" si="211"/>
        <v/>
      </c>
      <c r="CF188" s="50" t="str">
        <f t="shared" si="197"/>
        <v xml:space="preserve"> </v>
      </c>
    </row>
    <row r="189" spans="1:84" ht="39" customHeight="1" thickTop="1" thickBot="1" x14ac:dyDescent="0.2">
      <c r="A189" s="81" t="str">
        <f t="shared" si="183"/>
        <v>対象期間</v>
      </c>
      <c r="B189" s="180">
        <f>IFERROR(IF(B188=①工事概要!$E$12+IF(WEEKDAY(①工事概要!$E$12)=1,①工事概要!$E$12,(8-WEEKDAY(①工事概要!$E$12))),"-",IF(B188="-","-",B188+1)),"-")</f>
        <v>43730</v>
      </c>
      <c r="C189" s="89">
        <f t="shared" si="198"/>
        <v>1</v>
      </c>
      <c r="D189" s="199" t="str">
        <f t="shared" si="199"/>
        <v>〇</v>
      </c>
      <c r="E189" s="200" t="str">
        <f t="shared" si="200"/>
        <v xml:space="preserve"> </v>
      </c>
      <c r="F189" s="201" t="s">
        <v>61</v>
      </c>
      <c r="G189" s="202"/>
      <c r="H189" s="203"/>
      <c r="I189" s="204"/>
      <c r="J189" s="187" t="str">
        <f t="shared" si="201"/>
        <v/>
      </c>
      <c r="K189" s="190">
        <f t="shared" si="184"/>
        <v>172</v>
      </c>
      <c r="L189" s="190" t="str">
        <f t="shared" si="185"/>
        <v/>
      </c>
      <c r="M189" s="188" t="str">
        <f t="shared" si="202"/>
        <v/>
      </c>
      <c r="N189" s="87" t="str">
        <f t="shared" si="186"/>
        <v>週の終わり</v>
      </c>
      <c r="O189" s="108"/>
      <c r="P189" s="156" t="str">
        <f>IF(B189&lt;①工事概要!$E$11,"",IF(B189&gt;①工事概要!$E$12,"",IF(LEN(CE189)=0,"○","")))</f>
        <v>○</v>
      </c>
      <c r="Q189" s="162">
        <f t="shared" si="203"/>
        <v>0</v>
      </c>
      <c r="R189" s="93">
        <f t="shared" si="187"/>
        <v>172</v>
      </c>
      <c r="S189" s="156" t="str">
        <f t="shared" si="188"/>
        <v>〇</v>
      </c>
      <c r="T189" s="162">
        <f t="shared" si="189"/>
        <v>0</v>
      </c>
      <c r="U189" s="100">
        <f t="shared" si="204"/>
        <v>50</v>
      </c>
      <c r="V189" s="93">
        <f t="shared" si="190"/>
        <v>0</v>
      </c>
      <c r="W189" s="169">
        <f t="shared" si="205"/>
        <v>0</v>
      </c>
      <c r="X189" s="80" t="str">
        <f t="shared" si="206"/>
        <v/>
      </c>
      <c r="Y189" s="80" t="str">
        <f t="shared" si="207"/>
        <v/>
      </c>
      <c r="Z189" s="80">
        <f t="shared" si="191"/>
        <v>43730</v>
      </c>
      <c r="AA189" s="80" t="str">
        <f t="shared" si="192"/>
        <v/>
      </c>
      <c r="AB189" s="80" t="str">
        <f t="shared" si="193"/>
        <v>OK（振替済み）</v>
      </c>
      <c r="AC189" s="154">
        <f t="shared" si="194"/>
        <v>0</v>
      </c>
      <c r="AD189" s="154" t="str">
        <f t="shared" si="208"/>
        <v/>
      </c>
      <c r="AE189" s="106">
        <f t="shared" si="209"/>
        <v>25</v>
      </c>
      <c r="AF189" s="106">
        <f t="shared" si="195"/>
        <v>0</v>
      </c>
      <c r="AG189" s="223">
        <f>IFERROR(IF(AE189=1,①工事概要!$E$11,IF(AE189=2,①工事概要!$E$11,IF(WEEKDAY(Z189)=2,Z182,AG188))),"")</f>
        <v>43717</v>
      </c>
      <c r="AH189" s="224">
        <f t="shared" ref="AH189:BA189" si="256">IFERROR(IF(AG189+1&gt;$BB189,"",AG189+1),"")</f>
        <v>43718</v>
      </c>
      <c r="AI189" s="224">
        <f t="shared" si="256"/>
        <v>43719</v>
      </c>
      <c r="AJ189" s="224">
        <f t="shared" si="256"/>
        <v>43720</v>
      </c>
      <c r="AK189" s="224">
        <f t="shared" si="256"/>
        <v>43721</v>
      </c>
      <c r="AL189" s="224">
        <f t="shared" si="256"/>
        <v>43722</v>
      </c>
      <c r="AM189" s="224">
        <f t="shared" si="256"/>
        <v>43723</v>
      </c>
      <c r="AN189" s="224">
        <f t="shared" si="256"/>
        <v>43724</v>
      </c>
      <c r="AO189" s="224">
        <f t="shared" si="256"/>
        <v>43725</v>
      </c>
      <c r="AP189" s="224">
        <f t="shared" si="256"/>
        <v>43726</v>
      </c>
      <c r="AQ189" s="224">
        <f t="shared" si="256"/>
        <v>43727</v>
      </c>
      <c r="AR189" s="224">
        <f t="shared" si="256"/>
        <v>43728</v>
      </c>
      <c r="AS189" s="224">
        <f t="shared" si="256"/>
        <v>43729</v>
      </c>
      <c r="AT189" s="224">
        <f t="shared" si="256"/>
        <v>43730</v>
      </c>
      <c r="AU189" s="224">
        <f t="shared" si="256"/>
        <v>43731</v>
      </c>
      <c r="AV189" s="224">
        <f t="shared" si="256"/>
        <v>43732</v>
      </c>
      <c r="AW189" s="224">
        <f t="shared" si="256"/>
        <v>43733</v>
      </c>
      <c r="AX189" s="224">
        <f t="shared" si="256"/>
        <v>43734</v>
      </c>
      <c r="AY189" s="224">
        <f t="shared" si="256"/>
        <v>43735</v>
      </c>
      <c r="AZ189" s="224">
        <f t="shared" si="256"/>
        <v>43736</v>
      </c>
      <c r="BA189" s="224">
        <f t="shared" si="256"/>
        <v>43737</v>
      </c>
      <c r="BB189" s="225">
        <f>IFERROR(IF(IF(Z189=①工事概要!$E$12,①工事概要!$E$12,IF(WEEKDAY(Z189)=1,Z196,BB190))&gt;①工事概要!$E$12,①工事概要!$E$12,IF(Z189=①工事概要!$E$12,①工事概要!$E$12,IF(WEEKDAY(Z189)=1,Z196,BB190))),"")</f>
        <v>43737</v>
      </c>
      <c r="BE189" s="53"/>
      <c r="BF189" s="53"/>
      <c r="BG189" s="53" t="str">
        <f>IFERROR(VLOOKUP(B189,①工事概要!$C$11:$D$12,2,FALSE),"")</f>
        <v/>
      </c>
      <c r="BH189" s="53" t="str">
        <f>IFERROR(VLOOKUP(B189,①工事概要!$C$16:$D$21,2,FALSE),"")</f>
        <v/>
      </c>
      <c r="BI189" s="53" t="str">
        <f>IFERROR(VLOOKUP(B189,①工事概要!$C$22:$D$24,2,FALSE),"")</f>
        <v/>
      </c>
      <c r="BJ189" s="53" t="str">
        <f>IF(B189&gt;①工事概要!$C$26,"",IF(B189&gt;=①工事概要!$C$25,$BJ$13,""))</f>
        <v/>
      </c>
      <c r="BK189" s="53" t="str">
        <f>IF(B189&gt;①工事概要!$C$28,"",IF(B189&gt;=①工事概要!$C$27,$BK$13,""))</f>
        <v/>
      </c>
      <c r="BL189" s="53" t="str">
        <f>IF(B189&gt;①工事概要!$C$30,"",IF(B189&gt;=①工事概要!$C$29,$BL$13,""))</f>
        <v/>
      </c>
      <c r="BM189" s="53" t="str">
        <f>IF(B189&gt;①工事概要!$C$32,"",IF(B189&gt;=①工事概要!$C$31,$BM$13,""))</f>
        <v/>
      </c>
      <c r="BN189" s="53" t="str">
        <f>IF(B189&gt;①工事概要!$C$34,"",IF(B189&gt;=①工事概要!$C$33,$BN$13,""))</f>
        <v/>
      </c>
      <c r="BO189" s="53" t="str">
        <f>IF(B189&gt;①工事概要!$C$36,"",IF(B189&gt;=①工事概要!$C$35,$BO$13,""))</f>
        <v/>
      </c>
      <c r="BP189" s="53" t="str">
        <f>IF(B189&gt;①工事概要!$C$38,"",IF(B189&gt;=①工事概要!$C$37,$BP$13,""))</f>
        <v/>
      </c>
      <c r="BQ189" s="53" t="str">
        <f>IF(B189&gt;①工事概要!$C$40,"",IF(B189&gt;=①工事概要!$C$39,$BQ$13,""))</f>
        <v/>
      </c>
      <c r="BR189" s="53" t="str">
        <f>IF(B189&gt;①工事概要!$C$42,"",IF(B189&gt;=①工事概要!$C$41,$BR$13,""))</f>
        <v/>
      </c>
      <c r="BS189" s="53" t="str">
        <f>IF(B189&gt;①工事概要!$C$44,"",IF(B189&gt;=①工事概要!$C$43,$BS$13,""))</f>
        <v/>
      </c>
      <c r="BT189" s="53" t="str">
        <f>IF(B189&gt;①工事概要!$C$46,"",IF(B189&gt;=①工事概要!$C$45,$BT$13,""))</f>
        <v/>
      </c>
      <c r="BU189" s="53" t="str">
        <f>IF(B189&gt;①工事概要!$C$48,"",IF(B189&gt;=①工事概要!$C$47,$BU$13,""))</f>
        <v/>
      </c>
      <c r="BV189" s="53" t="str">
        <f>IF(B189&gt;①工事概要!$C$50,"",IF(B189&gt;=①工事概要!$C$49,$BV$13,""))</f>
        <v/>
      </c>
      <c r="BW189" s="53" t="str">
        <f>IF(B189&gt;①工事概要!$C$52,"",IF(B189&gt;=①工事概要!$C$51,$BW$13,""))</f>
        <v/>
      </c>
      <c r="BX189" s="53" t="str">
        <f>IF(B189&gt;①工事概要!$C$54,"",IF(B189&gt;=①工事概要!$C$53,$BX$13,""))</f>
        <v/>
      </c>
      <c r="BY189" s="53" t="str">
        <f>IF(B189&gt;①工事概要!$C$56,"",IF(B189&gt;=①工事概要!$C$55,$BY$13,""))</f>
        <v/>
      </c>
      <c r="BZ189" s="53" t="str">
        <f>IF(B189&gt;①工事概要!$C$58,"",IF(B189&gt;=①工事概要!$C$57,$BZ$13,""))</f>
        <v/>
      </c>
      <c r="CA189" s="53" t="str">
        <f>IF(B189&gt;①工事概要!$C$60,"",IF(B189&gt;=①工事概要!$C$59,$CA$13,""))</f>
        <v/>
      </c>
      <c r="CB189" s="53" t="str">
        <f>IF(B189&gt;①工事概要!$C$62,"",IF(B189&gt;=①工事概要!$C$61,$CB$13,""))</f>
        <v/>
      </c>
      <c r="CC189" s="53" t="str">
        <f>IF(B189&gt;①工事概要!$C$64,"",IF(B189&gt;=①工事概要!$C$63,$CC$13,""))</f>
        <v/>
      </c>
      <c r="CD189" s="53" t="str">
        <f>IF(B189&gt;①工事概要!$C$66,"",IF(B189&gt;=①工事概要!$C$65,$CD$13,""))</f>
        <v/>
      </c>
      <c r="CE189" s="50" t="str">
        <f t="shared" si="211"/>
        <v/>
      </c>
      <c r="CF189" s="50" t="str">
        <f t="shared" si="197"/>
        <v xml:space="preserve"> </v>
      </c>
    </row>
    <row r="190" spans="1:84" ht="39" customHeight="1" thickTop="1" thickBot="1" x14ac:dyDescent="0.2">
      <c r="A190" s="81" t="str">
        <f t="shared" si="183"/>
        <v>対象期間</v>
      </c>
      <c r="B190" s="180">
        <f>IFERROR(IF(B189=①工事概要!$E$12+IF(WEEKDAY(①工事概要!$E$12)=1,①工事概要!$E$12,(8-WEEKDAY(①工事概要!$E$12))),"-",IF(B189="-","-",B189+1)),"-")</f>
        <v>43731</v>
      </c>
      <c r="C190" s="89">
        <f t="shared" si="198"/>
        <v>2</v>
      </c>
      <c r="D190" s="199" t="str">
        <f t="shared" si="199"/>
        <v>〇</v>
      </c>
      <c r="E190" s="200" t="str">
        <f t="shared" si="200"/>
        <v xml:space="preserve"> </v>
      </c>
      <c r="F190" s="201" t="s">
        <v>60</v>
      </c>
      <c r="G190" s="202"/>
      <c r="H190" s="203"/>
      <c r="I190" s="204"/>
      <c r="J190" s="187" t="str">
        <f t="shared" si="201"/>
        <v/>
      </c>
      <c r="K190" s="190">
        <f t="shared" si="184"/>
        <v>173</v>
      </c>
      <c r="L190" s="190" t="str">
        <f t="shared" si="185"/>
        <v/>
      </c>
      <c r="M190" s="188" t="str">
        <f t="shared" si="202"/>
        <v/>
      </c>
      <c r="N190" s="87" t="str">
        <f t="shared" si="186"/>
        <v>週の始まり</v>
      </c>
      <c r="O190" s="108"/>
      <c r="P190" s="156" t="str">
        <f>IF(B190&lt;①工事概要!$E$11,"",IF(B190&gt;①工事概要!$E$12,"",IF(LEN(CE190)=0,"○","")))</f>
        <v>○</v>
      </c>
      <c r="Q190" s="162">
        <f t="shared" si="203"/>
        <v>0</v>
      </c>
      <c r="R190" s="93">
        <f t="shared" si="187"/>
        <v>173</v>
      </c>
      <c r="S190" s="156" t="str">
        <f t="shared" si="188"/>
        <v/>
      </c>
      <c r="T190" s="162">
        <f t="shared" si="189"/>
        <v>0</v>
      </c>
      <c r="U190" s="100">
        <f t="shared" si="204"/>
        <v>50</v>
      </c>
      <c r="V190" s="93">
        <f t="shared" si="190"/>
        <v>0</v>
      </c>
      <c r="W190" s="169">
        <f t="shared" si="205"/>
        <v>0</v>
      </c>
      <c r="X190" s="80" t="str">
        <f t="shared" si="206"/>
        <v/>
      </c>
      <c r="Y190" s="80" t="str">
        <f t="shared" si="207"/>
        <v/>
      </c>
      <c r="Z190" s="80">
        <f t="shared" si="191"/>
        <v>43731</v>
      </c>
      <c r="AA190" s="80" t="str">
        <f t="shared" si="192"/>
        <v/>
      </c>
      <c r="AB190" s="80" t="str">
        <f t="shared" si="193"/>
        <v>OK（振替済み）</v>
      </c>
      <c r="AC190" s="154">
        <f t="shared" si="194"/>
        <v>0</v>
      </c>
      <c r="AD190" s="154" t="str">
        <f t="shared" si="208"/>
        <v/>
      </c>
      <c r="AE190" s="106">
        <f t="shared" si="209"/>
        <v>26</v>
      </c>
      <c r="AF190" s="106">
        <f t="shared" si="195"/>
        <v>0</v>
      </c>
      <c r="AG190" s="216">
        <f>IFERROR(IF(AE190=1,①工事概要!$E$11,IF(AE190=2,①工事概要!$E$11,IF(WEEKDAY(Z190)=2,Z183,AG189))),"")</f>
        <v>43724</v>
      </c>
      <c r="AH190" s="221">
        <f t="shared" ref="AH190:BA190" si="257">IFERROR(IF(AG190+1&gt;$BB190,"",AG190+1),"")</f>
        <v>43725</v>
      </c>
      <c r="AI190" s="221">
        <f t="shared" si="257"/>
        <v>43726</v>
      </c>
      <c r="AJ190" s="221">
        <f t="shared" si="257"/>
        <v>43727</v>
      </c>
      <c r="AK190" s="221">
        <f t="shared" si="257"/>
        <v>43728</v>
      </c>
      <c r="AL190" s="221">
        <f t="shared" si="257"/>
        <v>43729</v>
      </c>
      <c r="AM190" s="221">
        <f t="shared" si="257"/>
        <v>43730</v>
      </c>
      <c r="AN190" s="221">
        <f t="shared" si="257"/>
        <v>43731</v>
      </c>
      <c r="AO190" s="221">
        <f t="shared" si="257"/>
        <v>43732</v>
      </c>
      <c r="AP190" s="221">
        <f t="shared" si="257"/>
        <v>43733</v>
      </c>
      <c r="AQ190" s="221">
        <f t="shared" si="257"/>
        <v>43734</v>
      </c>
      <c r="AR190" s="221">
        <f t="shared" si="257"/>
        <v>43735</v>
      </c>
      <c r="AS190" s="221">
        <f t="shared" si="257"/>
        <v>43736</v>
      </c>
      <c r="AT190" s="221">
        <f t="shared" si="257"/>
        <v>43737</v>
      </c>
      <c r="AU190" s="221">
        <f t="shared" si="257"/>
        <v>43738</v>
      </c>
      <c r="AV190" s="221">
        <f t="shared" si="257"/>
        <v>43739</v>
      </c>
      <c r="AW190" s="221" t="str">
        <f t="shared" si="257"/>
        <v/>
      </c>
      <c r="AX190" s="221" t="str">
        <f t="shared" si="257"/>
        <v/>
      </c>
      <c r="AY190" s="221" t="str">
        <f t="shared" si="257"/>
        <v/>
      </c>
      <c r="AZ190" s="221" t="str">
        <f t="shared" si="257"/>
        <v/>
      </c>
      <c r="BA190" s="221" t="str">
        <f t="shared" si="257"/>
        <v/>
      </c>
      <c r="BB190" s="217">
        <f>IFERROR(IF(IF(Z190=①工事概要!$E$12,①工事概要!$E$12,IF(WEEKDAY(Z190)=1,Z197,BB191))&gt;①工事概要!$E$12,①工事概要!$E$12,IF(Z190=①工事概要!$E$12,①工事概要!$E$12,IF(WEEKDAY(Z190)=1,Z197,BB191))),"")</f>
        <v>43739</v>
      </c>
      <c r="BE190" s="53"/>
      <c r="BF190" s="53"/>
      <c r="BG190" s="53" t="str">
        <f>IFERROR(VLOOKUP(B190,①工事概要!$C$11:$D$12,2,FALSE),"")</f>
        <v/>
      </c>
      <c r="BH190" s="53" t="str">
        <f>IFERROR(VLOOKUP(B190,①工事概要!$C$16:$D$21,2,FALSE),"")</f>
        <v/>
      </c>
      <c r="BI190" s="53" t="str">
        <f>IFERROR(VLOOKUP(B190,①工事概要!$C$22:$D$24,2,FALSE),"")</f>
        <v/>
      </c>
      <c r="BJ190" s="53" t="str">
        <f>IF(B190&gt;①工事概要!$C$26,"",IF(B190&gt;=①工事概要!$C$25,$BJ$13,""))</f>
        <v/>
      </c>
      <c r="BK190" s="53" t="str">
        <f>IF(B190&gt;①工事概要!$C$28,"",IF(B190&gt;=①工事概要!$C$27,$BK$13,""))</f>
        <v/>
      </c>
      <c r="BL190" s="53" t="str">
        <f>IF(B190&gt;①工事概要!$C$30,"",IF(B190&gt;=①工事概要!$C$29,$BL$13,""))</f>
        <v/>
      </c>
      <c r="BM190" s="53" t="str">
        <f>IF(B190&gt;①工事概要!$C$32,"",IF(B190&gt;=①工事概要!$C$31,$BM$13,""))</f>
        <v/>
      </c>
      <c r="BN190" s="53" t="str">
        <f>IF(B190&gt;①工事概要!$C$34,"",IF(B190&gt;=①工事概要!$C$33,$BN$13,""))</f>
        <v/>
      </c>
      <c r="BO190" s="53" t="str">
        <f>IF(B190&gt;①工事概要!$C$36,"",IF(B190&gt;=①工事概要!$C$35,$BO$13,""))</f>
        <v/>
      </c>
      <c r="BP190" s="53" t="str">
        <f>IF(B190&gt;①工事概要!$C$38,"",IF(B190&gt;=①工事概要!$C$37,$BP$13,""))</f>
        <v/>
      </c>
      <c r="BQ190" s="53" t="str">
        <f>IF(B190&gt;①工事概要!$C$40,"",IF(B190&gt;=①工事概要!$C$39,$BQ$13,""))</f>
        <v/>
      </c>
      <c r="BR190" s="53" t="str">
        <f>IF(B190&gt;①工事概要!$C$42,"",IF(B190&gt;=①工事概要!$C$41,$BR$13,""))</f>
        <v/>
      </c>
      <c r="BS190" s="53" t="str">
        <f>IF(B190&gt;①工事概要!$C$44,"",IF(B190&gt;=①工事概要!$C$43,$BS$13,""))</f>
        <v/>
      </c>
      <c r="BT190" s="53" t="str">
        <f>IF(B190&gt;①工事概要!$C$46,"",IF(B190&gt;=①工事概要!$C$45,$BT$13,""))</f>
        <v/>
      </c>
      <c r="BU190" s="53" t="str">
        <f>IF(B190&gt;①工事概要!$C$48,"",IF(B190&gt;=①工事概要!$C$47,$BU$13,""))</f>
        <v/>
      </c>
      <c r="BV190" s="53" t="str">
        <f>IF(B190&gt;①工事概要!$C$50,"",IF(B190&gt;=①工事概要!$C$49,$BV$13,""))</f>
        <v/>
      </c>
      <c r="BW190" s="53" t="str">
        <f>IF(B190&gt;①工事概要!$C$52,"",IF(B190&gt;=①工事概要!$C$51,$BW$13,""))</f>
        <v/>
      </c>
      <c r="BX190" s="53" t="str">
        <f>IF(B190&gt;①工事概要!$C$54,"",IF(B190&gt;=①工事概要!$C$53,$BX$13,""))</f>
        <v/>
      </c>
      <c r="BY190" s="53" t="str">
        <f>IF(B190&gt;①工事概要!$C$56,"",IF(B190&gt;=①工事概要!$C$55,$BY$13,""))</f>
        <v/>
      </c>
      <c r="BZ190" s="53" t="str">
        <f>IF(B190&gt;①工事概要!$C$58,"",IF(B190&gt;=①工事概要!$C$57,$BZ$13,""))</f>
        <v/>
      </c>
      <c r="CA190" s="53" t="str">
        <f>IF(B190&gt;①工事概要!$C$60,"",IF(B190&gt;=①工事概要!$C$59,$CA$13,""))</f>
        <v/>
      </c>
      <c r="CB190" s="53" t="str">
        <f>IF(B190&gt;①工事概要!$C$62,"",IF(B190&gt;=①工事概要!$C$61,$CB$13,""))</f>
        <v/>
      </c>
      <c r="CC190" s="53" t="str">
        <f>IF(B190&gt;①工事概要!$C$64,"",IF(B190&gt;=①工事概要!$C$63,$CC$13,""))</f>
        <v/>
      </c>
      <c r="CD190" s="53" t="str">
        <f>IF(B190&gt;①工事概要!$C$66,"",IF(B190&gt;=①工事概要!$C$65,$CD$13,""))</f>
        <v/>
      </c>
      <c r="CE190" s="50" t="str">
        <f t="shared" si="211"/>
        <v/>
      </c>
      <c r="CF190" s="50" t="str">
        <f t="shared" si="197"/>
        <v xml:space="preserve"> </v>
      </c>
    </row>
    <row r="191" spans="1:84" ht="39" customHeight="1" thickTop="1" thickBot="1" x14ac:dyDescent="0.2">
      <c r="A191" s="81" t="str">
        <f t="shared" si="183"/>
        <v>対象期間</v>
      </c>
      <c r="B191" s="180">
        <f>IFERROR(IF(B190=①工事概要!$E$12+IF(WEEKDAY(①工事概要!$E$12)=1,①工事概要!$E$12,(8-WEEKDAY(①工事概要!$E$12))),"-",IF(B190="-","-",B190+1)),"-")</f>
        <v>43732</v>
      </c>
      <c r="C191" s="89">
        <f t="shared" si="198"/>
        <v>3</v>
      </c>
      <c r="D191" s="199" t="str">
        <f t="shared" si="199"/>
        <v>〇</v>
      </c>
      <c r="E191" s="200" t="str">
        <f t="shared" si="200"/>
        <v xml:space="preserve"> </v>
      </c>
      <c r="F191" s="201" t="s">
        <v>60</v>
      </c>
      <c r="G191" s="202"/>
      <c r="H191" s="203"/>
      <c r="I191" s="204"/>
      <c r="J191" s="187" t="str">
        <f t="shared" si="201"/>
        <v/>
      </c>
      <c r="K191" s="190">
        <f t="shared" si="184"/>
        <v>174</v>
      </c>
      <c r="L191" s="190" t="str">
        <f t="shared" si="185"/>
        <v/>
      </c>
      <c r="M191" s="188" t="str">
        <f t="shared" si="202"/>
        <v/>
      </c>
      <c r="N191" s="87" t="str">
        <f t="shared" si="186"/>
        <v>↓</v>
      </c>
      <c r="O191" s="108"/>
      <c r="P191" s="156" t="str">
        <f>IF(B191&lt;①工事概要!$E$11,"",IF(B191&gt;①工事概要!$E$12,"",IF(LEN(CE191)=0,"○","")))</f>
        <v>○</v>
      </c>
      <c r="Q191" s="162">
        <f t="shared" si="203"/>
        <v>0</v>
      </c>
      <c r="R191" s="93">
        <f t="shared" si="187"/>
        <v>174</v>
      </c>
      <c r="S191" s="156" t="str">
        <f t="shared" si="188"/>
        <v/>
      </c>
      <c r="T191" s="162">
        <f t="shared" si="189"/>
        <v>0</v>
      </c>
      <c r="U191" s="100">
        <f t="shared" si="204"/>
        <v>50</v>
      </c>
      <c r="V191" s="93">
        <f t="shared" si="190"/>
        <v>0</v>
      </c>
      <c r="W191" s="169">
        <f t="shared" si="205"/>
        <v>0</v>
      </c>
      <c r="X191" s="80" t="str">
        <f t="shared" si="206"/>
        <v/>
      </c>
      <c r="Y191" s="80" t="str">
        <f t="shared" si="207"/>
        <v/>
      </c>
      <c r="Z191" s="80">
        <f t="shared" si="191"/>
        <v>43732</v>
      </c>
      <c r="AA191" s="80" t="str">
        <f t="shared" si="192"/>
        <v/>
      </c>
      <c r="AB191" s="80" t="str">
        <f t="shared" si="193"/>
        <v>OK（振替済み）</v>
      </c>
      <c r="AC191" s="154">
        <f t="shared" si="194"/>
        <v>0</v>
      </c>
      <c r="AD191" s="154" t="str">
        <f t="shared" si="208"/>
        <v/>
      </c>
      <c r="AE191" s="106">
        <f t="shared" si="209"/>
        <v>26</v>
      </c>
      <c r="AF191" s="106">
        <f t="shared" si="195"/>
        <v>0</v>
      </c>
      <c r="AG191" s="218">
        <f>IFERROR(IF(AE191=1,①工事概要!$E$11,IF(AE191=2,①工事概要!$E$11,IF(WEEKDAY(Z191)=2,Z184,AG190))),"")</f>
        <v>43724</v>
      </c>
      <c r="AH191" s="222">
        <f t="shared" ref="AH191:BA191" si="258">IFERROR(IF(AG191+1&gt;$BB191,"",AG191+1),"")</f>
        <v>43725</v>
      </c>
      <c r="AI191" s="222">
        <f t="shared" si="258"/>
        <v>43726</v>
      </c>
      <c r="AJ191" s="222">
        <f t="shared" si="258"/>
        <v>43727</v>
      </c>
      <c r="AK191" s="222">
        <f t="shared" si="258"/>
        <v>43728</v>
      </c>
      <c r="AL191" s="222">
        <f t="shared" si="258"/>
        <v>43729</v>
      </c>
      <c r="AM191" s="222">
        <f t="shared" si="258"/>
        <v>43730</v>
      </c>
      <c r="AN191" s="222">
        <f t="shared" si="258"/>
        <v>43731</v>
      </c>
      <c r="AO191" s="222">
        <f t="shared" si="258"/>
        <v>43732</v>
      </c>
      <c r="AP191" s="222">
        <f t="shared" si="258"/>
        <v>43733</v>
      </c>
      <c r="AQ191" s="222">
        <f t="shared" si="258"/>
        <v>43734</v>
      </c>
      <c r="AR191" s="222">
        <f t="shared" si="258"/>
        <v>43735</v>
      </c>
      <c r="AS191" s="222">
        <f t="shared" si="258"/>
        <v>43736</v>
      </c>
      <c r="AT191" s="222">
        <f t="shared" si="258"/>
        <v>43737</v>
      </c>
      <c r="AU191" s="222">
        <f t="shared" si="258"/>
        <v>43738</v>
      </c>
      <c r="AV191" s="222">
        <f t="shared" si="258"/>
        <v>43739</v>
      </c>
      <c r="AW191" s="222" t="str">
        <f t="shared" si="258"/>
        <v/>
      </c>
      <c r="AX191" s="222" t="str">
        <f t="shared" si="258"/>
        <v/>
      </c>
      <c r="AY191" s="222" t="str">
        <f t="shared" si="258"/>
        <v/>
      </c>
      <c r="AZ191" s="222" t="str">
        <f t="shared" si="258"/>
        <v/>
      </c>
      <c r="BA191" s="222" t="str">
        <f t="shared" si="258"/>
        <v/>
      </c>
      <c r="BB191" s="219">
        <f>IFERROR(IF(IF(Z191=①工事概要!$E$12,①工事概要!$E$12,IF(WEEKDAY(Z191)=1,Z198,BB192))&gt;①工事概要!$E$12,①工事概要!$E$12,IF(Z191=①工事概要!$E$12,①工事概要!$E$12,IF(WEEKDAY(Z191)=1,Z198,BB192))),"")</f>
        <v>43739</v>
      </c>
      <c r="BE191" s="53"/>
      <c r="BF191" s="53"/>
      <c r="BG191" s="53" t="str">
        <f>IFERROR(VLOOKUP(B191,①工事概要!$C$11:$D$12,2,FALSE),"")</f>
        <v/>
      </c>
      <c r="BH191" s="53" t="str">
        <f>IFERROR(VLOOKUP(B191,①工事概要!$C$16:$D$21,2,FALSE),"")</f>
        <v/>
      </c>
      <c r="BI191" s="53" t="str">
        <f>IFERROR(VLOOKUP(B191,①工事概要!$C$22:$D$24,2,FALSE),"")</f>
        <v/>
      </c>
      <c r="BJ191" s="53" t="str">
        <f>IF(B191&gt;①工事概要!$C$26,"",IF(B191&gt;=①工事概要!$C$25,$BJ$13,""))</f>
        <v/>
      </c>
      <c r="BK191" s="53" t="str">
        <f>IF(B191&gt;①工事概要!$C$28,"",IF(B191&gt;=①工事概要!$C$27,$BK$13,""))</f>
        <v/>
      </c>
      <c r="BL191" s="53" t="str">
        <f>IF(B191&gt;①工事概要!$C$30,"",IF(B191&gt;=①工事概要!$C$29,$BL$13,""))</f>
        <v/>
      </c>
      <c r="BM191" s="53" t="str">
        <f>IF(B191&gt;①工事概要!$C$32,"",IF(B191&gt;=①工事概要!$C$31,$BM$13,""))</f>
        <v/>
      </c>
      <c r="BN191" s="53" t="str">
        <f>IF(B191&gt;①工事概要!$C$34,"",IF(B191&gt;=①工事概要!$C$33,$BN$13,""))</f>
        <v/>
      </c>
      <c r="BO191" s="53" t="str">
        <f>IF(B191&gt;①工事概要!$C$36,"",IF(B191&gt;=①工事概要!$C$35,$BO$13,""))</f>
        <v/>
      </c>
      <c r="BP191" s="53" t="str">
        <f>IF(B191&gt;①工事概要!$C$38,"",IF(B191&gt;=①工事概要!$C$37,$BP$13,""))</f>
        <v/>
      </c>
      <c r="BQ191" s="53" t="str">
        <f>IF(B191&gt;①工事概要!$C$40,"",IF(B191&gt;=①工事概要!$C$39,$BQ$13,""))</f>
        <v/>
      </c>
      <c r="BR191" s="53" t="str">
        <f>IF(B191&gt;①工事概要!$C$42,"",IF(B191&gt;=①工事概要!$C$41,$BR$13,""))</f>
        <v/>
      </c>
      <c r="BS191" s="53" t="str">
        <f>IF(B191&gt;①工事概要!$C$44,"",IF(B191&gt;=①工事概要!$C$43,$BS$13,""))</f>
        <v/>
      </c>
      <c r="BT191" s="53" t="str">
        <f>IF(B191&gt;①工事概要!$C$46,"",IF(B191&gt;=①工事概要!$C$45,$BT$13,""))</f>
        <v/>
      </c>
      <c r="BU191" s="53" t="str">
        <f>IF(B191&gt;①工事概要!$C$48,"",IF(B191&gt;=①工事概要!$C$47,$BU$13,""))</f>
        <v/>
      </c>
      <c r="BV191" s="53" t="str">
        <f>IF(B191&gt;①工事概要!$C$50,"",IF(B191&gt;=①工事概要!$C$49,$BV$13,""))</f>
        <v/>
      </c>
      <c r="BW191" s="53" t="str">
        <f>IF(B191&gt;①工事概要!$C$52,"",IF(B191&gt;=①工事概要!$C$51,$BW$13,""))</f>
        <v/>
      </c>
      <c r="BX191" s="53" t="str">
        <f>IF(B191&gt;①工事概要!$C$54,"",IF(B191&gt;=①工事概要!$C$53,$BX$13,""))</f>
        <v/>
      </c>
      <c r="BY191" s="53" t="str">
        <f>IF(B191&gt;①工事概要!$C$56,"",IF(B191&gt;=①工事概要!$C$55,$BY$13,""))</f>
        <v/>
      </c>
      <c r="BZ191" s="53" t="str">
        <f>IF(B191&gt;①工事概要!$C$58,"",IF(B191&gt;=①工事概要!$C$57,$BZ$13,""))</f>
        <v/>
      </c>
      <c r="CA191" s="53" t="str">
        <f>IF(B191&gt;①工事概要!$C$60,"",IF(B191&gt;=①工事概要!$C$59,$CA$13,""))</f>
        <v/>
      </c>
      <c r="CB191" s="53" t="str">
        <f>IF(B191&gt;①工事概要!$C$62,"",IF(B191&gt;=①工事概要!$C$61,$CB$13,""))</f>
        <v/>
      </c>
      <c r="CC191" s="53" t="str">
        <f>IF(B191&gt;①工事概要!$C$64,"",IF(B191&gt;=①工事概要!$C$63,$CC$13,""))</f>
        <v/>
      </c>
      <c r="CD191" s="53" t="str">
        <f>IF(B191&gt;①工事概要!$C$66,"",IF(B191&gt;=①工事概要!$C$65,$CD$13,""))</f>
        <v/>
      </c>
      <c r="CE191" s="50" t="str">
        <f t="shared" si="211"/>
        <v/>
      </c>
      <c r="CF191" s="50" t="str">
        <f t="shared" si="197"/>
        <v xml:space="preserve"> </v>
      </c>
    </row>
    <row r="192" spans="1:84" ht="39" customHeight="1" thickTop="1" thickBot="1" x14ac:dyDescent="0.2">
      <c r="A192" s="81" t="str">
        <f t="shared" si="183"/>
        <v>対象期間</v>
      </c>
      <c r="B192" s="180">
        <f>IFERROR(IF(B191=①工事概要!$E$12+IF(WEEKDAY(①工事概要!$E$12)=1,①工事概要!$E$12,(8-WEEKDAY(①工事概要!$E$12))),"-",IF(B191="-","-",B191+1)),"-")</f>
        <v>43733</v>
      </c>
      <c r="C192" s="89">
        <f t="shared" si="198"/>
        <v>4</v>
      </c>
      <c r="D192" s="199" t="str">
        <f t="shared" si="199"/>
        <v>〇</v>
      </c>
      <c r="E192" s="200" t="str">
        <f t="shared" si="200"/>
        <v xml:space="preserve"> </v>
      </c>
      <c r="F192" s="201" t="s">
        <v>60</v>
      </c>
      <c r="G192" s="202"/>
      <c r="H192" s="203"/>
      <c r="I192" s="204"/>
      <c r="J192" s="187" t="str">
        <f t="shared" si="201"/>
        <v/>
      </c>
      <c r="K192" s="190">
        <f t="shared" si="184"/>
        <v>175</v>
      </c>
      <c r="L192" s="190" t="str">
        <f t="shared" si="185"/>
        <v/>
      </c>
      <c r="M192" s="188" t="str">
        <f t="shared" si="202"/>
        <v/>
      </c>
      <c r="N192" s="87" t="str">
        <f t="shared" si="186"/>
        <v>↓</v>
      </c>
      <c r="O192" s="108"/>
      <c r="P192" s="156" t="str">
        <f>IF(B192&lt;①工事概要!$E$11,"",IF(B192&gt;①工事概要!$E$12,"",IF(LEN(CE192)=0,"○","")))</f>
        <v>○</v>
      </c>
      <c r="Q192" s="162">
        <f t="shared" si="203"/>
        <v>0</v>
      </c>
      <c r="R192" s="93">
        <f t="shared" si="187"/>
        <v>175</v>
      </c>
      <c r="S192" s="156" t="str">
        <f t="shared" si="188"/>
        <v/>
      </c>
      <c r="T192" s="162">
        <f t="shared" si="189"/>
        <v>0</v>
      </c>
      <c r="U192" s="100">
        <f t="shared" si="204"/>
        <v>50</v>
      </c>
      <c r="V192" s="93">
        <f t="shared" si="190"/>
        <v>0</v>
      </c>
      <c r="W192" s="169">
        <f t="shared" si="205"/>
        <v>0</v>
      </c>
      <c r="X192" s="80" t="str">
        <f t="shared" si="206"/>
        <v/>
      </c>
      <c r="Y192" s="80" t="str">
        <f t="shared" si="207"/>
        <v/>
      </c>
      <c r="Z192" s="80">
        <f t="shared" si="191"/>
        <v>43733</v>
      </c>
      <c r="AA192" s="80" t="str">
        <f t="shared" si="192"/>
        <v/>
      </c>
      <c r="AB192" s="80" t="str">
        <f t="shared" si="193"/>
        <v>OK（振替済み）</v>
      </c>
      <c r="AC192" s="154">
        <f t="shared" si="194"/>
        <v>0</v>
      </c>
      <c r="AD192" s="154" t="str">
        <f t="shared" si="208"/>
        <v/>
      </c>
      <c r="AE192" s="106">
        <f t="shared" si="209"/>
        <v>26</v>
      </c>
      <c r="AF192" s="106">
        <f t="shared" si="195"/>
        <v>0</v>
      </c>
      <c r="AG192" s="218">
        <f>IFERROR(IF(AE192=1,①工事概要!$E$11,IF(AE192=2,①工事概要!$E$11,IF(WEEKDAY(Z192)=2,Z185,AG191))),"")</f>
        <v>43724</v>
      </c>
      <c r="AH192" s="222">
        <f t="shared" ref="AH192:BA192" si="259">IFERROR(IF(AG192+1&gt;$BB192,"",AG192+1),"")</f>
        <v>43725</v>
      </c>
      <c r="AI192" s="222">
        <f t="shared" si="259"/>
        <v>43726</v>
      </c>
      <c r="AJ192" s="222">
        <f t="shared" si="259"/>
        <v>43727</v>
      </c>
      <c r="AK192" s="222">
        <f t="shared" si="259"/>
        <v>43728</v>
      </c>
      <c r="AL192" s="222">
        <f t="shared" si="259"/>
        <v>43729</v>
      </c>
      <c r="AM192" s="222">
        <f t="shared" si="259"/>
        <v>43730</v>
      </c>
      <c r="AN192" s="222">
        <f t="shared" si="259"/>
        <v>43731</v>
      </c>
      <c r="AO192" s="222">
        <f t="shared" si="259"/>
        <v>43732</v>
      </c>
      <c r="AP192" s="222">
        <f t="shared" si="259"/>
        <v>43733</v>
      </c>
      <c r="AQ192" s="222">
        <f t="shared" si="259"/>
        <v>43734</v>
      </c>
      <c r="AR192" s="222">
        <f t="shared" si="259"/>
        <v>43735</v>
      </c>
      <c r="AS192" s="222">
        <f t="shared" si="259"/>
        <v>43736</v>
      </c>
      <c r="AT192" s="222">
        <f t="shared" si="259"/>
        <v>43737</v>
      </c>
      <c r="AU192" s="222">
        <f t="shared" si="259"/>
        <v>43738</v>
      </c>
      <c r="AV192" s="222">
        <f t="shared" si="259"/>
        <v>43739</v>
      </c>
      <c r="AW192" s="222" t="str">
        <f t="shared" si="259"/>
        <v/>
      </c>
      <c r="AX192" s="222" t="str">
        <f t="shared" si="259"/>
        <v/>
      </c>
      <c r="AY192" s="222" t="str">
        <f t="shared" si="259"/>
        <v/>
      </c>
      <c r="AZ192" s="222" t="str">
        <f t="shared" si="259"/>
        <v/>
      </c>
      <c r="BA192" s="222" t="str">
        <f t="shared" si="259"/>
        <v/>
      </c>
      <c r="BB192" s="219">
        <f>IFERROR(IF(IF(Z192=①工事概要!$E$12,①工事概要!$E$12,IF(WEEKDAY(Z192)=1,Z199,BB193))&gt;①工事概要!$E$12,①工事概要!$E$12,IF(Z192=①工事概要!$E$12,①工事概要!$E$12,IF(WEEKDAY(Z192)=1,Z199,BB193))),"")</f>
        <v>43739</v>
      </c>
      <c r="BE192" s="53"/>
      <c r="BF192" s="53"/>
      <c r="BG192" s="53" t="str">
        <f>IFERROR(VLOOKUP(B192,①工事概要!$C$11:$D$12,2,FALSE),"")</f>
        <v/>
      </c>
      <c r="BH192" s="53" t="str">
        <f>IFERROR(VLOOKUP(B192,①工事概要!$C$16:$D$21,2,FALSE),"")</f>
        <v/>
      </c>
      <c r="BI192" s="53" t="str">
        <f>IFERROR(VLOOKUP(B192,①工事概要!$C$22:$D$24,2,FALSE),"")</f>
        <v/>
      </c>
      <c r="BJ192" s="53" t="str">
        <f>IF(B192&gt;①工事概要!$C$26,"",IF(B192&gt;=①工事概要!$C$25,$BJ$13,""))</f>
        <v/>
      </c>
      <c r="BK192" s="53" t="str">
        <f>IF(B192&gt;①工事概要!$C$28,"",IF(B192&gt;=①工事概要!$C$27,$BK$13,""))</f>
        <v/>
      </c>
      <c r="BL192" s="53" t="str">
        <f>IF(B192&gt;①工事概要!$C$30,"",IF(B192&gt;=①工事概要!$C$29,$BL$13,""))</f>
        <v/>
      </c>
      <c r="BM192" s="53" t="str">
        <f>IF(B192&gt;①工事概要!$C$32,"",IF(B192&gt;=①工事概要!$C$31,$BM$13,""))</f>
        <v/>
      </c>
      <c r="BN192" s="53" t="str">
        <f>IF(B192&gt;①工事概要!$C$34,"",IF(B192&gt;=①工事概要!$C$33,$BN$13,""))</f>
        <v/>
      </c>
      <c r="BO192" s="53" t="str">
        <f>IF(B192&gt;①工事概要!$C$36,"",IF(B192&gt;=①工事概要!$C$35,$BO$13,""))</f>
        <v/>
      </c>
      <c r="BP192" s="53" t="str">
        <f>IF(B192&gt;①工事概要!$C$38,"",IF(B192&gt;=①工事概要!$C$37,$BP$13,""))</f>
        <v/>
      </c>
      <c r="BQ192" s="53" t="str">
        <f>IF(B192&gt;①工事概要!$C$40,"",IF(B192&gt;=①工事概要!$C$39,$BQ$13,""))</f>
        <v/>
      </c>
      <c r="BR192" s="53" t="str">
        <f>IF(B192&gt;①工事概要!$C$42,"",IF(B192&gt;=①工事概要!$C$41,$BR$13,""))</f>
        <v/>
      </c>
      <c r="BS192" s="53" t="str">
        <f>IF(B192&gt;①工事概要!$C$44,"",IF(B192&gt;=①工事概要!$C$43,$BS$13,""))</f>
        <v/>
      </c>
      <c r="BT192" s="53" t="str">
        <f>IF(B192&gt;①工事概要!$C$46,"",IF(B192&gt;=①工事概要!$C$45,$BT$13,""))</f>
        <v/>
      </c>
      <c r="BU192" s="53" t="str">
        <f>IF(B192&gt;①工事概要!$C$48,"",IF(B192&gt;=①工事概要!$C$47,$BU$13,""))</f>
        <v/>
      </c>
      <c r="BV192" s="53" t="str">
        <f>IF(B192&gt;①工事概要!$C$50,"",IF(B192&gt;=①工事概要!$C$49,$BV$13,""))</f>
        <v/>
      </c>
      <c r="BW192" s="53" t="str">
        <f>IF(B192&gt;①工事概要!$C$52,"",IF(B192&gt;=①工事概要!$C$51,$BW$13,""))</f>
        <v/>
      </c>
      <c r="BX192" s="53" t="str">
        <f>IF(B192&gt;①工事概要!$C$54,"",IF(B192&gt;=①工事概要!$C$53,$BX$13,""))</f>
        <v/>
      </c>
      <c r="BY192" s="53" t="str">
        <f>IF(B192&gt;①工事概要!$C$56,"",IF(B192&gt;=①工事概要!$C$55,$BY$13,""))</f>
        <v/>
      </c>
      <c r="BZ192" s="53" t="str">
        <f>IF(B192&gt;①工事概要!$C$58,"",IF(B192&gt;=①工事概要!$C$57,$BZ$13,""))</f>
        <v/>
      </c>
      <c r="CA192" s="53" t="str">
        <f>IF(B192&gt;①工事概要!$C$60,"",IF(B192&gt;=①工事概要!$C$59,$CA$13,""))</f>
        <v/>
      </c>
      <c r="CB192" s="53" t="str">
        <f>IF(B192&gt;①工事概要!$C$62,"",IF(B192&gt;=①工事概要!$C$61,$CB$13,""))</f>
        <v/>
      </c>
      <c r="CC192" s="53" t="str">
        <f>IF(B192&gt;①工事概要!$C$64,"",IF(B192&gt;=①工事概要!$C$63,$CC$13,""))</f>
        <v/>
      </c>
      <c r="CD192" s="53" t="str">
        <f>IF(B192&gt;①工事概要!$C$66,"",IF(B192&gt;=①工事概要!$C$65,$CD$13,""))</f>
        <v/>
      </c>
      <c r="CE192" s="50" t="str">
        <f t="shared" si="211"/>
        <v/>
      </c>
      <c r="CF192" s="50" t="str">
        <f t="shared" si="197"/>
        <v xml:space="preserve"> </v>
      </c>
    </row>
    <row r="193" spans="1:84" ht="39" customHeight="1" thickTop="1" thickBot="1" x14ac:dyDescent="0.2">
      <c r="A193" s="81" t="str">
        <f t="shared" si="183"/>
        <v>対象期間</v>
      </c>
      <c r="B193" s="180">
        <f>IFERROR(IF(B192=①工事概要!$E$12+IF(WEEKDAY(①工事概要!$E$12)=1,①工事概要!$E$12,(8-WEEKDAY(①工事概要!$E$12))),"-",IF(B192="-","-",B192+1)),"-")</f>
        <v>43734</v>
      </c>
      <c r="C193" s="89">
        <f t="shared" si="198"/>
        <v>5</v>
      </c>
      <c r="D193" s="199" t="str">
        <f t="shared" si="199"/>
        <v>〇</v>
      </c>
      <c r="E193" s="200" t="str">
        <f t="shared" si="200"/>
        <v xml:space="preserve"> </v>
      </c>
      <c r="F193" s="201" t="s">
        <v>60</v>
      </c>
      <c r="G193" s="202"/>
      <c r="H193" s="203"/>
      <c r="I193" s="204"/>
      <c r="J193" s="187" t="str">
        <f t="shared" si="201"/>
        <v/>
      </c>
      <c r="K193" s="190">
        <f t="shared" si="184"/>
        <v>176</v>
      </c>
      <c r="L193" s="190" t="str">
        <f t="shared" si="185"/>
        <v/>
      </c>
      <c r="M193" s="188" t="str">
        <f t="shared" si="202"/>
        <v/>
      </c>
      <c r="N193" s="87" t="str">
        <f t="shared" si="186"/>
        <v>↓</v>
      </c>
      <c r="O193" s="108"/>
      <c r="P193" s="156" t="str">
        <f>IF(B193&lt;①工事概要!$E$11,"",IF(B193&gt;①工事概要!$E$12,"",IF(LEN(CE193)=0,"○","")))</f>
        <v>○</v>
      </c>
      <c r="Q193" s="162">
        <f t="shared" si="203"/>
        <v>0</v>
      </c>
      <c r="R193" s="93">
        <f t="shared" si="187"/>
        <v>176</v>
      </c>
      <c r="S193" s="156" t="str">
        <f t="shared" si="188"/>
        <v/>
      </c>
      <c r="T193" s="162">
        <f t="shared" si="189"/>
        <v>0</v>
      </c>
      <c r="U193" s="100">
        <f t="shared" si="204"/>
        <v>50</v>
      </c>
      <c r="V193" s="93">
        <f t="shared" si="190"/>
        <v>0</v>
      </c>
      <c r="W193" s="169">
        <f t="shared" si="205"/>
        <v>0</v>
      </c>
      <c r="X193" s="80" t="str">
        <f t="shared" si="206"/>
        <v/>
      </c>
      <c r="Y193" s="80" t="str">
        <f t="shared" si="207"/>
        <v/>
      </c>
      <c r="Z193" s="80">
        <f t="shared" si="191"/>
        <v>43734</v>
      </c>
      <c r="AA193" s="80" t="str">
        <f t="shared" si="192"/>
        <v/>
      </c>
      <c r="AB193" s="80" t="str">
        <f t="shared" si="193"/>
        <v>OK（振替済み）</v>
      </c>
      <c r="AC193" s="154">
        <f t="shared" si="194"/>
        <v>0</v>
      </c>
      <c r="AD193" s="154" t="str">
        <f t="shared" si="208"/>
        <v/>
      </c>
      <c r="AE193" s="106">
        <f t="shared" si="209"/>
        <v>26</v>
      </c>
      <c r="AF193" s="106">
        <f t="shared" si="195"/>
        <v>0</v>
      </c>
      <c r="AG193" s="218">
        <f>IFERROR(IF(AE193=1,①工事概要!$E$11,IF(AE193=2,①工事概要!$E$11,IF(WEEKDAY(Z193)=2,Z186,AG192))),"")</f>
        <v>43724</v>
      </c>
      <c r="AH193" s="222">
        <f t="shared" ref="AH193:BA193" si="260">IFERROR(IF(AG193+1&gt;$BB193,"",AG193+1),"")</f>
        <v>43725</v>
      </c>
      <c r="AI193" s="222">
        <f t="shared" si="260"/>
        <v>43726</v>
      </c>
      <c r="AJ193" s="222">
        <f t="shared" si="260"/>
        <v>43727</v>
      </c>
      <c r="AK193" s="222">
        <f t="shared" si="260"/>
        <v>43728</v>
      </c>
      <c r="AL193" s="222">
        <f t="shared" si="260"/>
        <v>43729</v>
      </c>
      <c r="AM193" s="222">
        <f t="shared" si="260"/>
        <v>43730</v>
      </c>
      <c r="AN193" s="222">
        <f t="shared" si="260"/>
        <v>43731</v>
      </c>
      <c r="AO193" s="222">
        <f t="shared" si="260"/>
        <v>43732</v>
      </c>
      <c r="AP193" s="222">
        <f t="shared" si="260"/>
        <v>43733</v>
      </c>
      <c r="AQ193" s="222">
        <f t="shared" si="260"/>
        <v>43734</v>
      </c>
      <c r="AR193" s="222">
        <f t="shared" si="260"/>
        <v>43735</v>
      </c>
      <c r="AS193" s="222">
        <f t="shared" si="260"/>
        <v>43736</v>
      </c>
      <c r="AT193" s="222">
        <f t="shared" si="260"/>
        <v>43737</v>
      </c>
      <c r="AU193" s="222">
        <f t="shared" si="260"/>
        <v>43738</v>
      </c>
      <c r="AV193" s="222">
        <f t="shared" si="260"/>
        <v>43739</v>
      </c>
      <c r="AW193" s="222" t="str">
        <f t="shared" si="260"/>
        <v/>
      </c>
      <c r="AX193" s="222" t="str">
        <f t="shared" si="260"/>
        <v/>
      </c>
      <c r="AY193" s="222" t="str">
        <f t="shared" si="260"/>
        <v/>
      </c>
      <c r="AZ193" s="222" t="str">
        <f t="shared" si="260"/>
        <v/>
      </c>
      <c r="BA193" s="222" t="str">
        <f t="shared" si="260"/>
        <v/>
      </c>
      <c r="BB193" s="219">
        <f>IFERROR(IF(IF(Z193=①工事概要!$E$12,①工事概要!$E$12,IF(WEEKDAY(Z193)=1,Z200,BB194))&gt;①工事概要!$E$12,①工事概要!$E$12,IF(Z193=①工事概要!$E$12,①工事概要!$E$12,IF(WEEKDAY(Z193)=1,Z200,BB194))),"")</f>
        <v>43739</v>
      </c>
      <c r="BE193" s="53"/>
      <c r="BF193" s="53"/>
      <c r="BG193" s="53" t="str">
        <f>IFERROR(VLOOKUP(B193,①工事概要!$C$11:$D$12,2,FALSE),"")</f>
        <v/>
      </c>
      <c r="BH193" s="53" t="str">
        <f>IFERROR(VLOOKUP(B193,①工事概要!$C$16:$D$21,2,FALSE),"")</f>
        <v/>
      </c>
      <c r="BI193" s="53" t="str">
        <f>IFERROR(VLOOKUP(B193,①工事概要!$C$22:$D$24,2,FALSE),"")</f>
        <v/>
      </c>
      <c r="BJ193" s="53" t="str">
        <f>IF(B193&gt;①工事概要!$C$26,"",IF(B193&gt;=①工事概要!$C$25,$BJ$13,""))</f>
        <v/>
      </c>
      <c r="BK193" s="53" t="str">
        <f>IF(B193&gt;①工事概要!$C$28,"",IF(B193&gt;=①工事概要!$C$27,$BK$13,""))</f>
        <v/>
      </c>
      <c r="BL193" s="53" t="str">
        <f>IF(B193&gt;①工事概要!$C$30,"",IF(B193&gt;=①工事概要!$C$29,$BL$13,""))</f>
        <v/>
      </c>
      <c r="BM193" s="53" t="str">
        <f>IF(B193&gt;①工事概要!$C$32,"",IF(B193&gt;=①工事概要!$C$31,$BM$13,""))</f>
        <v/>
      </c>
      <c r="BN193" s="53" t="str">
        <f>IF(B193&gt;①工事概要!$C$34,"",IF(B193&gt;=①工事概要!$C$33,$BN$13,""))</f>
        <v/>
      </c>
      <c r="BO193" s="53" t="str">
        <f>IF(B193&gt;①工事概要!$C$36,"",IF(B193&gt;=①工事概要!$C$35,$BO$13,""))</f>
        <v/>
      </c>
      <c r="BP193" s="53" t="str">
        <f>IF(B193&gt;①工事概要!$C$38,"",IF(B193&gt;=①工事概要!$C$37,$BP$13,""))</f>
        <v/>
      </c>
      <c r="BQ193" s="53" t="str">
        <f>IF(B193&gt;①工事概要!$C$40,"",IF(B193&gt;=①工事概要!$C$39,$BQ$13,""))</f>
        <v/>
      </c>
      <c r="BR193" s="53" t="str">
        <f>IF(B193&gt;①工事概要!$C$42,"",IF(B193&gt;=①工事概要!$C$41,$BR$13,""))</f>
        <v/>
      </c>
      <c r="BS193" s="53" t="str">
        <f>IF(B193&gt;①工事概要!$C$44,"",IF(B193&gt;=①工事概要!$C$43,$BS$13,""))</f>
        <v/>
      </c>
      <c r="BT193" s="53" t="str">
        <f>IF(B193&gt;①工事概要!$C$46,"",IF(B193&gt;=①工事概要!$C$45,$BT$13,""))</f>
        <v/>
      </c>
      <c r="BU193" s="53" t="str">
        <f>IF(B193&gt;①工事概要!$C$48,"",IF(B193&gt;=①工事概要!$C$47,$BU$13,""))</f>
        <v/>
      </c>
      <c r="BV193" s="53" t="str">
        <f>IF(B193&gt;①工事概要!$C$50,"",IF(B193&gt;=①工事概要!$C$49,$BV$13,""))</f>
        <v/>
      </c>
      <c r="BW193" s="53" t="str">
        <f>IF(B193&gt;①工事概要!$C$52,"",IF(B193&gt;=①工事概要!$C$51,$BW$13,""))</f>
        <v/>
      </c>
      <c r="BX193" s="53" t="str">
        <f>IF(B193&gt;①工事概要!$C$54,"",IF(B193&gt;=①工事概要!$C$53,$BX$13,""))</f>
        <v/>
      </c>
      <c r="BY193" s="53" t="str">
        <f>IF(B193&gt;①工事概要!$C$56,"",IF(B193&gt;=①工事概要!$C$55,$BY$13,""))</f>
        <v/>
      </c>
      <c r="BZ193" s="53" t="str">
        <f>IF(B193&gt;①工事概要!$C$58,"",IF(B193&gt;=①工事概要!$C$57,$BZ$13,""))</f>
        <v/>
      </c>
      <c r="CA193" s="53" t="str">
        <f>IF(B193&gt;①工事概要!$C$60,"",IF(B193&gt;=①工事概要!$C$59,$CA$13,""))</f>
        <v/>
      </c>
      <c r="CB193" s="53" t="str">
        <f>IF(B193&gt;①工事概要!$C$62,"",IF(B193&gt;=①工事概要!$C$61,$CB$13,""))</f>
        <v/>
      </c>
      <c r="CC193" s="53" t="str">
        <f>IF(B193&gt;①工事概要!$C$64,"",IF(B193&gt;=①工事概要!$C$63,$CC$13,""))</f>
        <v/>
      </c>
      <c r="CD193" s="53" t="str">
        <f>IF(B193&gt;①工事概要!$C$66,"",IF(B193&gt;=①工事概要!$C$65,$CD$13,""))</f>
        <v/>
      </c>
      <c r="CE193" s="50" t="str">
        <f t="shared" si="211"/>
        <v/>
      </c>
      <c r="CF193" s="50" t="str">
        <f t="shared" si="197"/>
        <v xml:space="preserve"> </v>
      </c>
    </row>
    <row r="194" spans="1:84" ht="39" customHeight="1" thickTop="1" thickBot="1" x14ac:dyDescent="0.2">
      <c r="A194" s="81" t="str">
        <f t="shared" si="183"/>
        <v>対象期間</v>
      </c>
      <c r="B194" s="180">
        <f>IFERROR(IF(B193=①工事概要!$E$12+IF(WEEKDAY(①工事概要!$E$12)=1,①工事概要!$E$12,(8-WEEKDAY(①工事概要!$E$12))),"-",IF(B193="-","-",B193+1)),"-")</f>
        <v>43735</v>
      </c>
      <c r="C194" s="89">
        <f t="shared" si="198"/>
        <v>6</v>
      </c>
      <c r="D194" s="199" t="str">
        <f t="shared" si="199"/>
        <v>〇</v>
      </c>
      <c r="E194" s="200" t="str">
        <f t="shared" si="200"/>
        <v xml:space="preserve"> </v>
      </c>
      <c r="F194" s="201" t="s">
        <v>60</v>
      </c>
      <c r="G194" s="202"/>
      <c r="H194" s="203"/>
      <c r="I194" s="204"/>
      <c r="J194" s="187" t="str">
        <f t="shared" si="201"/>
        <v/>
      </c>
      <c r="K194" s="190">
        <f t="shared" si="184"/>
        <v>177</v>
      </c>
      <c r="L194" s="190" t="str">
        <f t="shared" si="185"/>
        <v/>
      </c>
      <c r="M194" s="188" t="str">
        <f t="shared" si="202"/>
        <v/>
      </c>
      <c r="N194" s="87" t="str">
        <f t="shared" si="186"/>
        <v>↓</v>
      </c>
      <c r="O194" s="108"/>
      <c r="P194" s="156" t="str">
        <f>IF(B194&lt;①工事概要!$E$11,"",IF(B194&gt;①工事概要!$E$12,"",IF(LEN(CE194)=0,"○","")))</f>
        <v>○</v>
      </c>
      <c r="Q194" s="162">
        <f t="shared" si="203"/>
        <v>0</v>
      </c>
      <c r="R194" s="93">
        <f t="shared" si="187"/>
        <v>177</v>
      </c>
      <c r="S194" s="156" t="str">
        <f t="shared" si="188"/>
        <v/>
      </c>
      <c r="T194" s="162">
        <f t="shared" si="189"/>
        <v>0</v>
      </c>
      <c r="U194" s="100">
        <f t="shared" si="204"/>
        <v>50</v>
      </c>
      <c r="V194" s="93">
        <f t="shared" si="190"/>
        <v>0</v>
      </c>
      <c r="W194" s="169">
        <f t="shared" si="205"/>
        <v>0</v>
      </c>
      <c r="X194" s="80" t="str">
        <f t="shared" si="206"/>
        <v/>
      </c>
      <c r="Y194" s="80" t="str">
        <f t="shared" si="207"/>
        <v/>
      </c>
      <c r="Z194" s="80">
        <f t="shared" si="191"/>
        <v>43735</v>
      </c>
      <c r="AA194" s="80" t="str">
        <f t="shared" si="192"/>
        <v/>
      </c>
      <c r="AB194" s="80" t="str">
        <f t="shared" si="193"/>
        <v>OK（振替済み）</v>
      </c>
      <c r="AC194" s="154">
        <f t="shared" si="194"/>
        <v>0</v>
      </c>
      <c r="AD194" s="154" t="str">
        <f t="shared" si="208"/>
        <v/>
      </c>
      <c r="AE194" s="106">
        <f t="shared" si="209"/>
        <v>26</v>
      </c>
      <c r="AF194" s="106">
        <f t="shared" si="195"/>
        <v>0</v>
      </c>
      <c r="AG194" s="218">
        <f>IFERROR(IF(AE194=1,①工事概要!$E$11,IF(AE194=2,①工事概要!$E$11,IF(WEEKDAY(Z194)=2,Z187,AG193))),"")</f>
        <v>43724</v>
      </c>
      <c r="AH194" s="222">
        <f t="shared" ref="AH194:BA194" si="261">IFERROR(IF(AG194+1&gt;$BB194,"",AG194+1),"")</f>
        <v>43725</v>
      </c>
      <c r="AI194" s="222">
        <f t="shared" si="261"/>
        <v>43726</v>
      </c>
      <c r="AJ194" s="222">
        <f t="shared" si="261"/>
        <v>43727</v>
      </c>
      <c r="AK194" s="222">
        <f t="shared" si="261"/>
        <v>43728</v>
      </c>
      <c r="AL194" s="222">
        <f t="shared" si="261"/>
        <v>43729</v>
      </c>
      <c r="AM194" s="222">
        <f t="shared" si="261"/>
        <v>43730</v>
      </c>
      <c r="AN194" s="222">
        <f t="shared" si="261"/>
        <v>43731</v>
      </c>
      <c r="AO194" s="222">
        <f t="shared" si="261"/>
        <v>43732</v>
      </c>
      <c r="AP194" s="222">
        <f t="shared" si="261"/>
        <v>43733</v>
      </c>
      <c r="AQ194" s="222">
        <f t="shared" si="261"/>
        <v>43734</v>
      </c>
      <c r="AR194" s="222">
        <f t="shared" si="261"/>
        <v>43735</v>
      </c>
      <c r="AS194" s="222">
        <f t="shared" si="261"/>
        <v>43736</v>
      </c>
      <c r="AT194" s="222">
        <f t="shared" si="261"/>
        <v>43737</v>
      </c>
      <c r="AU194" s="222">
        <f t="shared" si="261"/>
        <v>43738</v>
      </c>
      <c r="AV194" s="222">
        <f t="shared" si="261"/>
        <v>43739</v>
      </c>
      <c r="AW194" s="222" t="str">
        <f t="shared" si="261"/>
        <v/>
      </c>
      <c r="AX194" s="222" t="str">
        <f t="shared" si="261"/>
        <v/>
      </c>
      <c r="AY194" s="222" t="str">
        <f t="shared" si="261"/>
        <v/>
      </c>
      <c r="AZ194" s="222" t="str">
        <f t="shared" si="261"/>
        <v/>
      </c>
      <c r="BA194" s="222" t="str">
        <f t="shared" si="261"/>
        <v/>
      </c>
      <c r="BB194" s="219">
        <f>IFERROR(IF(IF(Z194=①工事概要!$E$12,①工事概要!$E$12,IF(WEEKDAY(Z194)=1,Z201,BB195))&gt;①工事概要!$E$12,①工事概要!$E$12,IF(Z194=①工事概要!$E$12,①工事概要!$E$12,IF(WEEKDAY(Z194)=1,Z201,BB195))),"")</f>
        <v>43739</v>
      </c>
      <c r="BE194" s="53"/>
      <c r="BF194" s="53"/>
      <c r="BG194" s="53" t="str">
        <f>IFERROR(VLOOKUP(B194,①工事概要!$C$11:$D$12,2,FALSE),"")</f>
        <v/>
      </c>
      <c r="BH194" s="53" t="str">
        <f>IFERROR(VLOOKUP(B194,①工事概要!$C$16:$D$21,2,FALSE),"")</f>
        <v/>
      </c>
      <c r="BI194" s="53" t="str">
        <f>IFERROR(VLOOKUP(B194,①工事概要!$C$22:$D$24,2,FALSE),"")</f>
        <v/>
      </c>
      <c r="BJ194" s="53" t="str">
        <f>IF(B194&gt;①工事概要!$C$26,"",IF(B194&gt;=①工事概要!$C$25,$BJ$13,""))</f>
        <v/>
      </c>
      <c r="BK194" s="53" t="str">
        <f>IF(B194&gt;①工事概要!$C$28,"",IF(B194&gt;=①工事概要!$C$27,$BK$13,""))</f>
        <v/>
      </c>
      <c r="BL194" s="53" t="str">
        <f>IF(B194&gt;①工事概要!$C$30,"",IF(B194&gt;=①工事概要!$C$29,$BL$13,""))</f>
        <v/>
      </c>
      <c r="BM194" s="53" t="str">
        <f>IF(B194&gt;①工事概要!$C$32,"",IF(B194&gt;=①工事概要!$C$31,$BM$13,""))</f>
        <v/>
      </c>
      <c r="BN194" s="53" t="str">
        <f>IF(B194&gt;①工事概要!$C$34,"",IF(B194&gt;=①工事概要!$C$33,$BN$13,""))</f>
        <v/>
      </c>
      <c r="BO194" s="53" t="str">
        <f>IF(B194&gt;①工事概要!$C$36,"",IF(B194&gt;=①工事概要!$C$35,$BO$13,""))</f>
        <v/>
      </c>
      <c r="BP194" s="53" t="str">
        <f>IF(B194&gt;①工事概要!$C$38,"",IF(B194&gt;=①工事概要!$C$37,$BP$13,""))</f>
        <v/>
      </c>
      <c r="BQ194" s="53" t="str">
        <f>IF(B194&gt;①工事概要!$C$40,"",IF(B194&gt;=①工事概要!$C$39,$BQ$13,""))</f>
        <v/>
      </c>
      <c r="BR194" s="53" t="str">
        <f>IF(B194&gt;①工事概要!$C$42,"",IF(B194&gt;=①工事概要!$C$41,$BR$13,""))</f>
        <v/>
      </c>
      <c r="BS194" s="53" t="str">
        <f>IF(B194&gt;①工事概要!$C$44,"",IF(B194&gt;=①工事概要!$C$43,$BS$13,""))</f>
        <v/>
      </c>
      <c r="BT194" s="53" t="str">
        <f>IF(B194&gt;①工事概要!$C$46,"",IF(B194&gt;=①工事概要!$C$45,$BT$13,""))</f>
        <v/>
      </c>
      <c r="BU194" s="53" t="str">
        <f>IF(B194&gt;①工事概要!$C$48,"",IF(B194&gt;=①工事概要!$C$47,$BU$13,""))</f>
        <v/>
      </c>
      <c r="BV194" s="53" t="str">
        <f>IF(B194&gt;①工事概要!$C$50,"",IF(B194&gt;=①工事概要!$C$49,$BV$13,""))</f>
        <v/>
      </c>
      <c r="BW194" s="53" t="str">
        <f>IF(B194&gt;①工事概要!$C$52,"",IF(B194&gt;=①工事概要!$C$51,$BW$13,""))</f>
        <v/>
      </c>
      <c r="BX194" s="53" t="str">
        <f>IF(B194&gt;①工事概要!$C$54,"",IF(B194&gt;=①工事概要!$C$53,$BX$13,""))</f>
        <v/>
      </c>
      <c r="BY194" s="53" t="str">
        <f>IF(B194&gt;①工事概要!$C$56,"",IF(B194&gt;=①工事概要!$C$55,$BY$13,""))</f>
        <v/>
      </c>
      <c r="BZ194" s="53" t="str">
        <f>IF(B194&gt;①工事概要!$C$58,"",IF(B194&gt;=①工事概要!$C$57,$BZ$13,""))</f>
        <v/>
      </c>
      <c r="CA194" s="53" t="str">
        <f>IF(B194&gt;①工事概要!$C$60,"",IF(B194&gt;=①工事概要!$C$59,$CA$13,""))</f>
        <v/>
      </c>
      <c r="CB194" s="53" t="str">
        <f>IF(B194&gt;①工事概要!$C$62,"",IF(B194&gt;=①工事概要!$C$61,$CB$13,""))</f>
        <v/>
      </c>
      <c r="CC194" s="53" t="str">
        <f>IF(B194&gt;①工事概要!$C$64,"",IF(B194&gt;=①工事概要!$C$63,$CC$13,""))</f>
        <v/>
      </c>
      <c r="CD194" s="53" t="str">
        <f>IF(B194&gt;①工事概要!$C$66,"",IF(B194&gt;=①工事概要!$C$65,$CD$13,""))</f>
        <v/>
      </c>
      <c r="CE194" s="50" t="str">
        <f t="shared" si="211"/>
        <v/>
      </c>
      <c r="CF194" s="50" t="str">
        <f t="shared" si="197"/>
        <v xml:space="preserve"> </v>
      </c>
    </row>
    <row r="195" spans="1:84" ht="39" customHeight="1" thickTop="1" thickBot="1" x14ac:dyDescent="0.2">
      <c r="A195" s="81" t="str">
        <f t="shared" si="183"/>
        <v>対象期間</v>
      </c>
      <c r="B195" s="180">
        <f>IFERROR(IF(B194=①工事概要!$E$12+IF(WEEKDAY(①工事概要!$E$12)=1,①工事概要!$E$12,(8-WEEKDAY(①工事概要!$E$12))),"-",IF(B194="-","-",B194+1)),"-")</f>
        <v>43736</v>
      </c>
      <c r="C195" s="89">
        <f t="shared" si="198"/>
        <v>7</v>
      </c>
      <c r="D195" s="199" t="str">
        <f t="shared" si="199"/>
        <v>〇</v>
      </c>
      <c r="E195" s="200" t="str">
        <f t="shared" si="200"/>
        <v xml:space="preserve"> </v>
      </c>
      <c r="F195" s="201" t="s">
        <v>61</v>
      </c>
      <c r="G195" s="202"/>
      <c r="H195" s="203"/>
      <c r="I195" s="204"/>
      <c r="J195" s="187" t="str">
        <f t="shared" si="201"/>
        <v/>
      </c>
      <c r="K195" s="190">
        <f t="shared" si="184"/>
        <v>178</v>
      </c>
      <c r="L195" s="190" t="str">
        <f t="shared" si="185"/>
        <v/>
      </c>
      <c r="M195" s="188" t="str">
        <f t="shared" si="202"/>
        <v/>
      </c>
      <c r="N195" s="87" t="str">
        <f t="shared" si="186"/>
        <v>↓</v>
      </c>
      <c r="O195" s="108"/>
      <c r="P195" s="156" t="str">
        <f>IF(B195&lt;①工事概要!$E$11,"",IF(B195&gt;①工事概要!$E$12,"",IF(LEN(CE195)=0,"○","")))</f>
        <v>○</v>
      </c>
      <c r="Q195" s="162">
        <f t="shared" si="203"/>
        <v>0</v>
      </c>
      <c r="R195" s="93">
        <f t="shared" si="187"/>
        <v>178</v>
      </c>
      <c r="S195" s="156" t="str">
        <f t="shared" si="188"/>
        <v>〇</v>
      </c>
      <c r="T195" s="162">
        <f t="shared" si="189"/>
        <v>0</v>
      </c>
      <c r="U195" s="100">
        <f t="shared" si="204"/>
        <v>51</v>
      </c>
      <c r="V195" s="93">
        <f t="shared" si="190"/>
        <v>0</v>
      </c>
      <c r="W195" s="169">
        <f t="shared" si="205"/>
        <v>0</v>
      </c>
      <c r="X195" s="80" t="str">
        <f t="shared" si="206"/>
        <v/>
      </c>
      <c r="Y195" s="80" t="str">
        <f t="shared" si="207"/>
        <v/>
      </c>
      <c r="Z195" s="80">
        <f t="shared" si="191"/>
        <v>43736</v>
      </c>
      <c r="AA195" s="80" t="str">
        <f t="shared" si="192"/>
        <v/>
      </c>
      <c r="AB195" s="80" t="str">
        <f t="shared" si="193"/>
        <v>OK（振替済み）</v>
      </c>
      <c r="AC195" s="154">
        <f t="shared" si="194"/>
        <v>0</v>
      </c>
      <c r="AD195" s="154" t="str">
        <f t="shared" si="208"/>
        <v/>
      </c>
      <c r="AE195" s="106">
        <f t="shared" si="209"/>
        <v>26</v>
      </c>
      <c r="AF195" s="106">
        <f t="shared" si="195"/>
        <v>0</v>
      </c>
      <c r="AG195" s="218">
        <f>IFERROR(IF(AE195=1,①工事概要!$E$11,IF(AE195=2,①工事概要!$E$11,IF(WEEKDAY(Z195)=2,Z188,AG194))),"")</f>
        <v>43724</v>
      </c>
      <c r="AH195" s="222">
        <f t="shared" ref="AH195:BA195" si="262">IFERROR(IF(AG195+1&gt;$BB195,"",AG195+1),"")</f>
        <v>43725</v>
      </c>
      <c r="AI195" s="222">
        <f t="shared" si="262"/>
        <v>43726</v>
      </c>
      <c r="AJ195" s="222">
        <f t="shared" si="262"/>
        <v>43727</v>
      </c>
      <c r="AK195" s="222">
        <f t="shared" si="262"/>
        <v>43728</v>
      </c>
      <c r="AL195" s="222">
        <f t="shared" si="262"/>
        <v>43729</v>
      </c>
      <c r="AM195" s="222">
        <f t="shared" si="262"/>
        <v>43730</v>
      </c>
      <c r="AN195" s="222">
        <f t="shared" si="262"/>
        <v>43731</v>
      </c>
      <c r="AO195" s="222">
        <f t="shared" si="262"/>
        <v>43732</v>
      </c>
      <c r="AP195" s="222">
        <f t="shared" si="262"/>
        <v>43733</v>
      </c>
      <c r="AQ195" s="222">
        <f t="shared" si="262"/>
        <v>43734</v>
      </c>
      <c r="AR195" s="222">
        <f t="shared" si="262"/>
        <v>43735</v>
      </c>
      <c r="AS195" s="222">
        <f t="shared" si="262"/>
        <v>43736</v>
      </c>
      <c r="AT195" s="222">
        <f t="shared" si="262"/>
        <v>43737</v>
      </c>
      <c r="AU195" s="222">
        <f t="shared" si="262"/>
        <v>43738</v>
      </c>
      <c r="AV195" s="222">
        <f t="shared" si="262"/>
        <v>43739</v>
      </c>
      <c r="AW195" s="222" t="str">
        <f t="shared" si="262"/>
        <v/>
      </c>
      <c r="AX195" s="222" t="str">
        <f t="shared" si="262"/>
        <v/>
      </c>
      <c r="AY195" s="222" t="str">
        <f t="shared" si="262"/>
        <v/>
      </c>
      <c r="AZ195" s="222" t="str">
        <f t="shared" si="262"/>
        <v/>
      </c>
      <c r="BA195" s="222" t="str">
        <f t="shared" si="262"/>
        <v/>
      </c>
      <c r="BB195" s="219">
        <f>IFERROR(IF(IF(Z195=①工事概要!$E$12,①工事概要!$E$12,IF(WEEKDAY(Z195)=1,Z202,BB196))&gt;①工事概要!$E$12,①工事概要!$E$12,IF(Z195=①工事概要!$E$12,①工事概要!$E$12,IF(WEEKDAY(Z195)=1,Z202,BB196))),"")</f>
        <v>43739</v>
      </c>
      <c r="BE195" s="53"/>
      <c r="BF195" s="53"/>
      <c r="BG195" s="53" t="str">
        <f>IFERROR(VLOOKUP(B195,①工事概要!$C$11:$D$12,2,FALSE),"")</f>
        <v/>
      </c>
      <c r="BH195" s="53" t="str">
        <f>IFERROR(VLOOKUP(B195,①工事概要!$C$16:$D$21,2,FALSE),"")</f>
        <v/>
      </c>
      <c r="BI195" s="53" t="str">
        <f>IFERROR(VLOOKUP(B195,①工事概要!$C$22:$D$24,2,FALSE),"")</f>
        <v/>
      </c>
      <c r="BJ195" s="53" t="str">
        <f>IF(B195&gt;①工事概要!$C$26,"",IF(B195&gt;=①工事概要!$C$25,$BJ$13,""))</f>
        <v/>
      </c>
      <c r="BK195" s="53" t="str">
        <f>IF(B195&gt;①工事概要!$C$28,"",IF(B195&gt;=①工事概要!$C$27,$BK$13,""))</f>
        <v/>
      </c>
      <c r="BL195" s="53" t="str">
        <f>IF(B195&gt;①工事概要!$C$30,"",IF(B195&gt;=①工事概要!$C$29,$BL$13,""))</f>
        <v/>
      </c>
      <c r="BM195" s="53" t="str">
        <f>IF(B195&gt;①工事概要!$C$32,"",IF(B195&gt;=①工事概要!$C$31,$BM$13,""))</f>
        <v/>
      </c>
      <c r="BN195" s="53" t="str">
        <f>IF(B195&gt;①工事概要!$C$34,"",IF(B195&gt;=①工事概要!$C$33,$BN$13,""))</f>
        <v/>
      </c>
      <c r="BO195" s="53" t="str">
        <f>IF(B195&gt;①工事概要!$C$36,"",IF(B195&gt;=①工事概要!$C$35,$BO$13,""))</f>
        <v/>
      </c>
      <c r="BP195" s="53" t="str">
        <f>IF(B195&gt;①工事概要!$C$38,"",IF(B195&gt;=①工事概要!$C$37,$BP$13,""))</f>
        <v/>
      </c>
      <c r="BQ195" s="53" t="str">
        <f>IF(B195&gt;①工事概要!$C$40,"",IF(B195&gt;=①工事概要!$C$39,$BQ$13,""))</f>
        <v/>
      </c>
      <c r="BR195" s="53" t="str">
        <f>IF(B195&gt;①工事概要!$C$42,"",IF(B195&gt;=①工事概要!$C$41,$BR$13,""))</f>
        <v/>
      </c>
      <c r="BS195" s="53" t="str">
        <f>IF(B195&gt;①工事概要!$C$44,"",IF(B195&gt;=①工事概要!$C$43,$BS$13,""))</f>
        <v/>
      </c>
      <c r="BT195" s="53" t="str">
        <f>IF(B195&gt;①工事概要!$C$46,"",IF(B195&gt;=①工事概要!$C$45,$BT$13,""))</f>
        <v/>
      </c>
      <c r="BU195" s="53" t="str">
        <f>IF(B195&gt;①工事概要!$C$48,"",IF(B195&gt;=①工事概要!$C$47,$BU$13,""))</f>
        <v/>
      </c>
      <c r="BV195" s="53" t="str">
        <f>IF(B195&gt;①工事概要!$C$50,"",IF(B195&gt;=①工事概要!$C$49,$BV$13,""))</f>
        <v/>
      </c>
      <c r="BW195" s="53" t="str">
        <f>IF(B195&gt;①工事概要!$C$52,"",IF(B195&gt;=①工事概要!$C$51,$BW$13,""))</f>
        <v/>
      </c>
      <c r="BX195" s="53" t="str">
        <f>IF(B195&gt;①工事概要!$C$54,"",IF(B195&gt;=①工事概要!$C$53,$BX$13,""))</f>
        <v/>
      </c>
      <c r="BY195" s="53" t="str">
        <f>IF(B195&gt;①工事概要!$C$56,"",IF(B195&gt;=①工事概要!$C$55,$BY$13,""))</f>
        <v/>
      </c>
      <c r="BZ195" s="53" t="str">
        <f>IF(B195&gt;①工事概要!$C$58,"",IF(B195&gt;=①工事概要!$C$57,$BZ$13,""))</f>
        <v/>
      </c>
      <c r="CA195" s="53" t="str">
        <f>IF(B195&gt;①工事概要!$C$60,"",IF(B195&gt;=①工事概要!$C$59,$CA$13,""))</f>
        <v/>
      </c>
      <c r="CB195" s="53" t="str">
        <f>IF(B195&gt;①工事概要!$C$62,"",IF(B195&gt;=①工事概要!$C$61,$CB$13,""))</f>
        <v/>
      </c>
      <c r="CC195" s="53" t="str">
        <f>IF(B195&gt;①工事概要!$C$64,"",IF(B195&gt;=①工事概要!$C$63,$CC$13,""))</f>
        <v/>
      </c>
      <c r="CD195" s="53" t="str">
        <f>IF(B195&gt;①工事概要!$C$66,"",IF(B195&gt;=①工事概要!$C$65,$CD$13,""))</f>
        <v/>
      </c>
      <c r="CE195" s="50" t="str">
        <f t="shared" si="211"/>
        <v/>
      </c>
      <c r="CF195" s="50" t="str">
        <f t="shared" si="197"/>
        <v xml:space="preserve"> </v>
      </c>
    </row>
    <row r="196" spans="1:84" ht="39" customHeight="1" thickTop="1" thickBot="1" x14ac:dyDescent="0.2">
      <c r="A196" s="81" t="str">
        <f t="shared" si="183"/>
        <v>対象期間</v>
      </c>
      <c r="B196" s="180">
        <f>IFERROR(IF(B195=①工事概要!$E$12+IF(WEEKDAY(①工事概要!$E$12)=1,①工事概要!$E$12,(8-WEEKDAY(①工事概要!$E$12))),"-",IF(B195="-","-",B195+1)),"-")</f>
        <v>43737</v>
      </c>
      <c r="C196" s="89">
        <f t="shared" si="198"/>
        <v>1</v>
      </c>
      <c r="D196" s="199" t="str">
        <f t="shared" si="199"/>
        <v>〇</v>
      </c>
      <c r="E196" s="200" t="str">
        <f t="shared" si="200"/>
        <v xml:space="preserve"> </v>
      </c>
      <c r="F196" s="201" t="s">
        <v>61</v>
      </c>
      <c r="G196" s="202"/>
      <c r="H196" s="203"/>
      <c r="I196" s="204"/>
      <c r="J196" s="187" t="str">
        <f t="shared" si="201"/>
        <v/>
      </c>
      <c r="K196" s="190">
        <f t="shared" si="184"/>
        <v>179</v>
      </c>
      <c r="L196" s="190" t="str">
        <f t="shared" si="185"/>
        <v/>
      </c>
      <c r="M196" s="188" t="str">
        <f t="shared" si="202"/>
        <v/>
      </c>
      <c r="N196" s="87" t="str">
        <f t="shared" si="186"/>
        <v>週の終わり</v>
      </c>
      <c r="O196" s="108"/>
      <c r="P196" s="156" t="str">
        <f>IF(B196&lt;①工事概要!$E$11,"",IF(B196&gt;①工事概要!$E$12,"",IF(LEN(CE196)=0,"○","")))</f>
        <v>○</v>
      </c>
      <c r="Q196" s="162">
        <f t="shared" si="203"/>
        <v>0</v>
      </c>
      <c r="R196" s="93">
        <f t="shared" si="187"/>
        <v>179</v>
      </c>
      <c r="S196" s="156" t="str">
        <f t="shared" si="188"/>
        <v>〇</v>
      </c>
      <c r="T196" s="162">
        <f t="shared" si="189"/>
        <v>0</v>
      </c>
      <c r="U196" s="100">
        <f t="shared" si="204"/>
        <v>52</v>
      </c>
      <c r="V196" s="93">
        <f t="shared" si="190"/>
        <v>0</v>
      </c>
      <c r="W196" s="169">
        <f t="shared" si="205"/>
        <v>0</v>
      </c>
      <c r="X196" s="80" t="str">
        <f t="shared" si="206"/>
        <v/>
      </c>
      <c r="Y196" s="80" t="str">
        <f t="shared" si="207"/>
        <v/>
      </c>
      <c r="Z196" s="80">
        <f t="shared" si="191"/>
        <v>43737</v>
      </c>
      <c r="AA196" s="80" t="str">
        <f t="shared" si="192"/>
        <v/>
      </c>
      <c r="AB196" s="80" t="str">
        <f t="shared" si="193"/>
        <v>OK（振替済み）</v>
      </c>
      <c r="AC196" s="154">
        <f t="shared" si="194"/>
        <v>0</v>
      </c>
      <c r="AD196" s="154" t="str">
        <f t="shared" si="208"/>
        <v/>
      </c>
      <c r="AE196" s="106">
        <f t="shared" si="209"/>
        <v>26</v>
      </c>
      <c r="AF196" s="106">
        <f t="shared" si="195"/>
        <v>0</v>
      </c>
      <c r="AG196" s="223">
        <f>IFERROR(IF(AE196=1,①工事概要!$E$11,IF(AE196=2,①工事概要!$E$11,IF(WEEKDAY(Z196)=2,Z189,AG195))),"")</f>
        <v>43724</v>
      </c>
      <c r="AH196" s="224">
        <f t="shared" ref="AH196:BA196" si="263">IFERROR(IF(AG196+1&gt;$BB196,"",AG196+1),"")</f>
        <v>43725</v>
      </c>
      <c r="AI196" s="224">
        <f t="shared" si="263"/>
        <v>43726</v>
      </c>
      <c r="AJ196" s="224">
        <f t="shared" si="263"/>
        <v>43727</v>
      </c>
      <c r="AK196" s="224">
        <f t="shared" si="263"/>
        <v>43728</v>
      </c>
      <c r="AL196" s="224">
        <f t="shared" si="263"/>
        <v>43729</v>
      </c>
      <c r="AM196" s="224">
        <f t="shared" si="263"/>
        <v>43730</v>
      </c>
      <c r="AN196" s="224">
        <f t="shared" si="263"/>
        <v>43731</v>
      </c>
      <c r="AO196" s="224">
        <f t="shared" si="263"/>
        <v>43732</v>
      </c>
      <c r="AP196" s="224">
        <f t="shared" si="263"/>
        <v>43733</v>
      </c>
      <c r="AQ196" s="224">
        <f t="shared" si="263"/>
        <v>43734</v>
      </c>
      <c r="AR196" s="224">
        <f t="shared" si="263"/>
        <v>43735</v>
      </c>
      <c r="AS196" s="224">
        <f t="shared" si="263"/>
        <v>43736</v>
      </c>
      <c r="AT196" s="224">
        <f t="shared" si="263"/>
        <v>43737</v>
      </c>
      <c r="AU196" s="224">
        <f t="shared" si="263"/>
        <v>43738</v>
      </c>
      <c r="AV196" s="224">
        <f t="shared" si="263"/>
        <v>43739</v>
      </c>
      <c r="AW196" s="224" t="str">
        <f t="shared" si="263"/>
        <v/>
      </c>
      <c r="AX196" s="224" t="str">
        <f t="shared" si="263"/>
        <v/>
      </c>
      <c r="AY196" s="224" t="str">
        <f t="shared" si="263"/>
        <v/>
      </c>
      <c r="AZ196" s="224" t="str">
        <f t="shared" si="263"/>
        <v/>
      </c>
      <c r="BA196" s="224" t="str">
        <f t="shared" si="263"/>
        <v/>
      </c>
      <c r="BB196" s="225">
        <f>IFERROR(IF(IF(Z196=①工事概要!$E$12,①工事概要!$E$12,IF(WEEKDAY(Z196)=1,Z203,BB197))&gt;①工事概要!$E$12,①工事概要!$E$12,IF(Z196=①工事概要!$E$12,①工事概要!$E$12,IF(WEEKDAY(Z196)=1,Z203,BB197))),"")</f>
        <v>43739</v>
      </c>
      <c r="BE196" s="53"/>
      <c r="BF196" s="53"/>
      <c r="BG196" s="53" t="str">
        <f>IFERROR(VLOOKUP(B196,①工事概要!$C$11:$D$12,2,FALSE),"")</f>
        <v/>
      </c>
      <c r="BH196" s="53" t="str">
        <f>IFERROR(VLOOKUP(B196,①工事概要!$C$16:$D$21,2,FALSE),"")</f>
        <v/>
      </c>
      <c r="BI196" s="53" t="str">
        <f>IFERROR(VLOOKUP(B196,①工事概要!$C$22:$D$24,2,FALSE),"")</f>
        <v/>
      </c>
      <c r="BJ196" s="53" t="str">
        <f>IF(B196&gt;①工事概要!$C$26,"",IF(B196&gt;=①工事概要!$C$25,$BJ$13,""))</f>
        <v/>
      </c>
      <c r="BK196" s="53" t="str">
        <f>IF(B196&gt;①工事概要!$C$28,"",IF(B196&gt;=①工事概要!$C$27,$BK$13,""))</f>
        <v/>
      </c>
      <c r="BL196" s="53" t="str">
        <f>IF(B196&gt;①工事概要!$C$30,"",IF(B196&gt;=①工事概要!$C$29,$BL$13,""))</f>
        <v/>
      </c>
      <c r="BM196" s="53" t="str">
        <f>IF(B196&gt;①工事概要!$C$32,"",IF(B196&gt;=①工事概要!$C$31,$BM$13,""))</f>
        <v/>
      </c>
      <c r="BN196" s="53" t="str">
        <f>IF(B196&gt;①工事概要!$C$34,"",IF(B196&gt;=①工事概要!$C$33,$BN$13,""))</f>
        <v/>
      </c>
      <c r="BO196" s="53" t="str">
        <f>IF(B196&gt;①工事概要!$C$36,"",IF(B196&gt;=①工事概要!$C$35,$BO$13,""))</f>
        <v/>
      </c>
      <c r="BP196" s="53" t="str">
        <f>IF(B196&gt;①工事概要!$C$38,"",IF(B196&gt;=①工事概要!$C$37,$BP$13,""))</f>
        <v/>
      </c>
      <c r="BQ196" s="53" t="str">
        <f>IF(B196&gt;①工事概要!$C$40,"",IF(B196&gt;=①工事概要!$C$39,$BQ$13,""))</f>
        <v/>
      </c>
      <c r="BR196" s="53" t="str">
        <f>IF(B196&gt;①工事概要!$C$42,"",IF(B196&gt;=①工事概要!$C$41,$BR$13,""))</f>
        <v/>
      </c>
      <c r="BS196" s="53" t="str">
        <f>IF(B196&gt;①工事概要!$C$44,"",IF(B196&gt;=①工事概要!$C$43,$BS$13,""))</f>
        <v/>
      </c>
      <c r="BT196" s="53" t="str">
        <f>IF(B196&gt;①工事概要!$C$46,"",IF(B196&gt;=①工事概要!$C$45,$BT$13,""))</f>
        <v/>
      </c>
      <c r="BU196" s="53" t="str">
        <f>IF(B196&gt;①工事概要!$C$48,"",IF(B196&gt;=①工事概要!$C$47,$BU$13,""))</f>
        <v/>
      </c>
      <c r="BV196" s="53" t="str">
        <f>IF(B196&gt;①工事概要!$C$50,"",IF(B196&gt;=①工事概要!$C$49,$BV$13,""))</f>
        <v/>
      </c>
      <c r="BW196" s="53" t="str">
        <f>IF(B196&gt;①工事概要!$C$52,"",IF(B196&gt;=①工事概要!$C$51,$BW$13,""))</f>
        <v/>
      </c>
      <c r="BX196" s="53" t="str">
        <f>IF(B196&gt;①工事概要!$C$54,"",IF(B196&gt;=①工事概要!$C$53,$BX$13,""))</f>
        <v/>
      </c>
      <c r="BY196" s="53" t="str">
        <f>IF(B196&gt;①工事概要!$C$56,"",IF(B196&gt;=①工事概要!$C$55,$BY$13,""))</f>
        <v/>
      </c>
      <c r="BZ196" s="53" t="str">
        <f>IF(B196&gt;①工事概要!$C$58,"",IF(B196&gt;=①工事概要!$C$57,$BZ$13,""))</f>
        <v/>
      </c>
      <c r="CA196" s="53" t="str">
        <f>IF(B196&gt;①工事概要!$C$60,"",IF(B196&gt;=①工事概要!$C$59,$CA$13,""))</f>
        <v/>
      </c>
      <c r="CB196" s="53" t="str">
        <f>IF(B196&gt;①工事概要!$C$62,"",IF(B196&gt;=①工事概要!$C$61,$CB$13,""))</f>
        <v/>
      </c>
      <c r="CC196" s="53" t="str">
        <f>IF(B196&gt;①工事概要!$C$64,"",IF(B196&gt;=①工事概要!$C$63,$CC$13,""))</f>
        <v/>
      </c>
      <c r="CD196" s="53" t="str">
        <f>IF(B196&gt;①工事概要!$C$66,"",IF(B196&gt;=①工事概要!$C$65,$CD$13,""))</f>
        <v/>
      </c>
      <c r="CE196" s="50" t="str">
        <f t="shared" si="211"/>
        <v/>
      </c>
      <c r="CF196" s="50" t="str">
        <f t="shared" si="197"/>
        <v xml:space="preserve"> </v>
      </c>
    </row>
    <row r="197" spans="1:84" ht="39" customHeight="1" thickTop="1" thickBot="1" x14ac:dyDescent="0.2">
      <c r="A197" s="81" t="str">
        <f t="shared" si="183"/>
        <v>対象期間</v>
      </c>
      <c r="B197" s="180">
        <f>IFERROR(IF(B196=①工事概要!$E$12+IF(WEEKDAY(①工事概要!$E$12)=1,①工事概要!$E$12,(8-WEEKDAY(①工事概要!$E$12))),"-",IF(B196="-","-",B196+1)),"-")</f>
        <v>43738</v>
      </c>
      <c r="C197" s="89">
        <f t="shared" si="198"/>
        <v>2</v>
      </c>
      <c r="D197" s="199" t="str">
        <f t="shared" si="199"/>
        <v>〇</v>
      </c>
      <c r="E197" s="200" t="str">
        <f t="shared" si="200"/>
        <v xml:space="preserve"> </v>
      </c>
      <c r="F197" s="201" t="s">
        <v>60</v>
      </c>
      <c r="G197" s="202"/>
      <c r="H197" s="203"/>
      <c r="I197" s="204"/>
      <c r="J197" s="187" t="str">
        <f t="shared" si="201"/>
        <v/>
      </c>
      <c r="K197" s="190">
        <f t="shared" si="184"/>
        <v>180</v>
      </c>
      <c r="L197" s="190" t="str">
        <f t="shared" si="185"/>
        <v/>
      </c>
      <c r="M197" s="188" t="str">
        <f t="shared" si="202"/>
        <v/>
      </c>
      <c r="N197" s="87" t="str">
        <f t="shared" si="186"/>
        <v>週の始まり</v>
      </c>
      <c r="O197" s="108"/>
      <c r="P197" s="156" t="str">
        <f>IF(B197&lt;①工事概要!$E$11,"",IF(B197&gt;①工事概要!$E$12,"",IF(LEN(CE197)=0,"○","")))</f>
        <v>○</v>
      </c>
      <c r="Q197" s="162">
        <f t="shared" si="203"/>
        <v>0</v>
      </c>
      <c r="R197" s="93">
        <f t="shared" si="187"/>
        <v>180</v>
      </c>
      <c r="S197" s="156" t="str">
        <f t="shared" si="188"/>
        <v/>
      </c>
      <c r="T197" s="162">
        <f t="shared" si="189"/>
        <v>0</v>
      </c>
      <c r="U197" s="100">
        <f t="shared" si="204"/>
        <v>52</v>
      </c>
      <c r="V197" s="93">
        <f t="shared" si="190"/>
        <v>0</v>
      </c>
      <c r="W197" s="169">
        <f t="shared" si="205"/>
        <v>0</v>
      </c>
      <c r="X197" s="80" t="str">
        <f t="shared" si="206"/>
        <v/>
      </c>
      <c r="Y197" s="80" t="str">
        <f t="shared" si="207"/>
        <v/>
      </c>
      <c r="Z197" s="80">
        <f t="shared" si="191"/>
        <v>43738</v>
      </c>
      <c r="AA197" s="80" t="str">
        <f t="shared" si="192"/>
        <v/>
      </c>
      <c r="AB197" s="80" t="str">
        <f t="shared" si="193"/>
        <v>OK（振替済み）</v>
      </c>
      <c r="AC197" s="154">
        <f t="shared" si="194"/>
        <v>0</v>
      </c>
      <c r="AD197" s="154" t="str">
        <f t="shared" si="208"/>
        <v/>
      </c>
      <c r="AE197" s="106">
        <f t="shared" si="209"/>
        <v>27</v>
      </c>
      <c r="AF197" s="106">
        <f t="shared" si="195"/>
        <v>0</v>
      </c>
      <c r="AG197" s="216">
        <f>IFERROR(IF(AE197=1,①工事概要!$E$11,IF(AE197=2,①工事概要!$E$11,IF(WEEKDAY(Z197)=2,Z190,AG196))),"")</f>
        <v>43731</v>
      </c>
      <c r="AH197" s="221">
        <f t="shared" ref="AH197:BA197" si="264">IFERROR(IF(AG197+1&gt;$BB197,"",AG197+1),"")</f>
        <v>43732</v>
      </c>
      <c r="AI197" s="221">
        <f t="shared" si="264"/>
        <v>43733</v>
      </c>
      <c r="AJ197" s="221">
        <f t="shared" si="264"/>
        <v>43734</v>
      </c>
      <c r="AK197" s="221">
        <f t="shared" si="264"/>
        <v>43735</v>
      </c>
      <c r="AL197" s="221">
        <f t="shared" si="264"/>
        <v>43736</v>
      </c>
      <c r="AM197" s="221">
        <f t="shared" si="264"/>
        <v>43737</v>
      </c>
      <c r="AN197" s="221">
        <f t="shared" si="264"/>
        <v>43738</v>
      </c>
      <c r="AO197" s="221">
        <f t="shared" si="264"/>
        <v>43739</v>
      </c>
      <c r="AP197" s="221" t="str">
        <f t="shared" si="264"/>
        <v/>
      </c>
      <c r="AQ197" s="221" t="str">
        <f t="shared" si="264"/>
        <v/>
      </c>
      <c r="AR197" s="221" t="str">
        <f t="shared" si="264"/>
        <v/>
      </c>
      <c r="AS197" s="221" t="str">
        <f t="shared" si="264"/>
        <v/>
      </c>
      <c r="AT197" s="221" t="str">
        <f t="shared" si="264"/>
        <v/>
      </c>
      <c r="AU197" s="221" t="str">
        <f t="shared" si="264"/>
        <v/>
      </c>
      <c r="AV197" s="221" t="str">
        <f t="shared" si="264"/>
        <v/>
      </c>
      <c r="AW197" s="221" t="str">
        <f t="shared" si="264"/>
        <v/>
      </c>
      <c r="AX197" s="221" t="str">
        <f t="shared" si="264"/>
        <v/>
      </c>
      <c r="AY197" s="221" t="str">
        <f t="shared" si="264"/>
        <v/>
      </c>
      <c r="AZ197" s="221" t="str">
        <f t="shared" si="264"/>
        <v/>
      </c>
      <c r="BA197" s="221" t="str">
        <f t="shared" si="264"/>
        <v/>
      </c>
      <c r="BB197" s="217">
        <f>IFERROR(IF(IF(Z197=①工事概要!$E$12,①工事概要!$E$12,IF(WEEKDAY(Z197)=1,Z204,BB198))&gt;①工事概要!$E$12,①工事概要!$E$12,IF(Z197=①工事概要!$E$12,①工事概要!$E$12,IF(WEEKDAY(Z197)=1,Z204,BB198))),"")</f>
        <v>43739</v>
      </c>
      <c r="BE197" s="53"/>
      <c r="BF197" s="53"/>
      <c r="BG197" s="53" t="str">
        <f>IFERROR(VLOOKUP(B197,①工事概要!$C$11:$D$12,2,FALSE),"")</f>
        <v/>
      </c>
      <c r="BH197" s="53" t="str">
        <f>IFERROR(VLOOKUP(B197,①工事概要!$C$16:$D$21,2,FALSE),"")</f>
        <v/>
      </c>
      <c r="BI197" s="53" t="str">
        <f>IFERROR(VLOOKUP(B197,①工事概要!$C$22:$D$24,2,FALSE),"")</f>
        <v/>
      </c>
      <c r="BJ197" s="53" t="str">
        <f>IF(B197&gt;①工事概要!$C$26,"",IF(B197&gt;=①工事概要!$C$25,$BJ$13,""))</f>
        <v/>
      </c>
      <c r="BK197" s="53" t="str">
        <f>IF(B197&gt;①工事概要!$C$28,"",IF(B197&gt;=①工事概要!$C$27,$BK$13,""))</f>
        <v/>
      </c>
      <c r="BL197" s="53" t="str">
        <f>IF(B197&gt;①工事概要!$C$30,"",IF(B197&gt;=①工事概要!$C$29,$BL$13,""))</f>
        <v/>
      </c>
      <c r="BM197" s="53" t="str">
        <f>IF(B197&gt;①工事概要!$C$32,"",IF(B197&gt;=①工事概要!$C$31,$BM$13,""))</f>
        <v/>
      </c>
      <c r="BN197" s="53" t="str">
        <f>IF(B197&gt;①工事概要!$C$34,"",IF(B197&gt;=①工事概要!$C$33,$BN$13,""))</f>
        <v/>
      </c>
      <c r="BO197" s="53" t="str">
        <f>IF(B197&gt;①工事概要!$C$36,"",IF(B197&gt;=①工事概要!$C$35,$BO$13,""))</f>
        <v/>
      </c>
      <c r="BP197" s="53" t="str">
        <f>IF(B197&gt;①工事概要!$C$38,"",IF(B197&gt;=①工事概要!$C$37,$BP$13,""))</f>
        <v/>
      </c>
      <c r="BQ197" s="53" t="str">
        <f>IF(B197&gt;①工事概要!$C$40,"",IF(B197&gt;=①工事概要!$C$39,$BQ$13,""))</f>
        <v/>
      </c>
      <c r="BR197" s="53" t="str">
        <f>IF(B197&gt;①工事概要!$C$42,"",IF(B197&gt;=①工事概要!$C$41,$BR$13,""))</f>
        <v/>
      </c>
      <c r="BS197" s="53" t="str">
        <f>IF(B197&gt;①工事概要!$C$44,"",IF(B197&gt;=①工事概要!$C$43,$BS$13,""))</f>
        <v/>
      </c>
      <c r="BT197" s="53" t="str">
        <f>IF(B197&gt;①工事概要!$C$46,"",IF(B197&gt;=①工事概要!$C$45,$BT$13,""))</f>
        <v/>
      </c>
      <c r="BU197" s="53" t="str">
        <f>IF(B197&gt;①工事概要!$C$48,"",IF(B197&gt;=①工事概要!$C$47,$BU$13,""))</f>
        <v/>
      </c>
      <c r="BV197" s="53" t="str">
        <f>IF(B197&gt;①工事概要!$C$50,"",IF(B197&gt;=①工事概要!$C$49,$BV$13,""))</f>
        <v/>
      </c>
      <c r="BW197" s="53" t="str">
        <f>IF(B197&gt;①工事概要!$C$52,"",IF(B197&gt;=①工事概要!$C$51,$BW$13,""))</f>
        <v/>
      </c>
      <c r="BX197" s="53" t="str">
        <f>IF(B197&gt;①工事概要!$C$54,"",IF(B197&gt;=①工事概要!$C$53,$BX$13,""))</f>
        <v/>
      </c>
      <c r="BY197" s="53" t="str">
        <f>IF(B197&gt;①工事概要!$C$56,"",IF(B197&gt;=①工事概要!$C$55,$BY$13,""))</f>
        <v/>
      </c>
      <c r="BZ197" s="53" t="str">
        <f>IF(B197&gt;①工事概要!$C$58,"",IF(B197&gt;=①工事概要!$C$57,$BZ$13,""))</f>
        <v/>
      </c>
      <c r="CA197" s="53" t="str">
        <f>IF(B197&gt;①工事概要!$C$60,"",IF(B197&gt;=①工事概要!$C$59,$CA$13,""))</f>
        <v/>
      </c>
      <c r="CB197" s="53" t="str">
        <f>IF(B197&gt;①工事概要!$C$62,"",IF(B197&gt;=①工事概要!$C$61,$CB$13,""))</f>
        <v/>
      </c>
      <c r="CC197" s="53" t="str">
        <f>IF(B197&gt;①工事概要!$C$64,"",IF(B197&gt;=①工事概要!$C$63,$CC$13,""))</f>
        <v/>
      </c>
      <c r="CD197" s="53" t="str">
        <f>IF(B197&gt;①工事概要!$C$66,"",IF(B197&gt;=①工事概要!$C$65,$CD$13,""))</f>
        <v/>
      </c>
      <c r="CE197" s="50" t="str">
        <f t="shared" si="211"/>
        <v/>
      </c>
      <c r="CF197" s="50" t="str">
        <f t="shared" si="197"/>
        <v xml:space="preserve"> </v>
      </c>
    </row>
    <row r="198" spans="1:84" ht="39" customHeight="1" thickTop="1" thickBot="1" x14ac:dyDescent="0.2">
      <c r="A198" s="81" t="str">
        <f t="shared" si="183"/>
        <v>対象期間</v>
      </c>
      <c r="B198" s="180">
        <f>IFERROR(IF(B197=①工事概要!$E$12+IF(WEEKDAY(①工事概要!$E$12)=1,①工事概要!$E$12,(8-WEEKDAY(①工事概要!$E$12))),"-",IF(B197="-","-",B197+1)),"-")</f>
        <v>43739</v>
      </c>
      <c r="C198" s="89">
        <f t="shared" si="198"/>
        <v>3</v>
      </c>
      <c r="D198" s="199" t="str">
        <f t="shared" si="199"/>
        <v>〇</v>
      </c>
      <c r="E198" s="200" t="str">
        <f t="shared" si="200"/>
        <v xml:space="preserve">工事完了日 </v>
      </c>
      <c r="F198" s="201" t="s">
        <v>60</v>
      </c>
      <c r="G198" s="202"/>
      <c r="H198" s="203"/>
      <c r="I198" s="204"/>
      <c r="J198" s="187" t="str">
        <f t="shared" si="201"/>
        <v/>
      </c>
      <c r="K198" s="190">
        <f t="shared" si="184"/>
        <v>181</v>
      </c>
      <c r="L198" s="190" t="str">
        <f t="shared" si="185"/>
        <v/>
      </c>
      <c r="M198" s="188" t="str">
        <f t="shared" si="202"/>
        <v/>
      </c>
      <c r="N198" s="87" t="str">
        <f t="shared" si="186"/>
        <v>↓</v>
      </c>
      <c r="O198" s="108"/>
      <c r="P198" s="156" t="str">
        <f>IF(B198&lt;①工事概要!$E$11,"",IF(B198&gt;①工事概要!$E$12,"",IF(LEN(CE198)=0,"○","")))</f>
        <v>○</v>
      </c>
      <c r="Q198" s="162">
        <f t="shared" si="203"/>
        <v>0</v>
      </c>
      <c r="R198" s="93">
        <f t="shared" si="187"/>
        <v>181</v>
      </c>
      <c r="S198" s="156" t="str">
        <f t="shared" si="188"/>
        <v/>
      </c>
      <c r="T198" s="162">
        <f t="shared" si="189"/>
        <v>0</v>
      </c>
      <c r="U198" s="100">
        <f t="shared" si="204"/>
        <v>52</v>
      </c>
      <c r="V198" s="93">
        <f t="shared" si="190"/>
        <v>0</v>
      </c>
      <c r="W198" s="169">
        <f t="shared" si="205"/>
        <v>0</v>
      </c>
      <c r="X198" s="80" t="str">
        <f t="shared" si="206"/>
        <v/>
      </c>
      <c r="Y198" s="80" t="str">
        <f t="shared" si="207"/>
        <v/>
      </c>
      <c r="Z198" s="80">
        <f t="shared" si="191"/>
        <v>43739</v>
      </c>
      <c r="AA198" s="80" t="str">
        <f t="shared" si="192"/>
        <v/>
      </c>
      <c r="AB198" s="80" t="str">
        <f t="shared" si="193"/>
        <v>OK（振替済み）</v>
      </c>
      <c r="AC198" s="154">
        <f t="shared" si="194"/>
        <v>0</v>
      </c>
      <c r="AD198" s="154" t="str">
        <f t="shared" si="208"/>
        <v/>
      </c>
      <c r="AE198" s="106">
        <f t="shared" si="209"/>
        <v>27</v>
      </c>
      <c r="AF198" s="106">
        <f t="shared" si="195"/>
        <v>0</v>
      </c>
      <c r="AG198" s="218">
        <f>IFERROR(IF(AE198=1,①工事概要!$E$11,IF(AE198=2,①工事概要!$E$11,IF(WEEKDAY(Z198)=2,Z191,AG197))),"")</f>
        <v>43731</v>
      </c>
      <c r="AH198" s="222">
        <f t="shared" ref="AH198:BA198" si="265">IFERROR(IF(AG198+1&gt;$BB198,"",AG198+1),"")</f>
        <v>43732</v>
      </c>
      <c r="AI198" s="222">
        <f t="shared" si="265"/>
        <v>43733</v>
      </c>
      <c r="AJ198" s="222">
        <f t="shared" si="265"/>
        <v>43734</v>
      </c>
      <c r="AK198" s="222">
        <f t="shared" si="265"/>
        <v>43735</v>
      </c>
      <c r="AL198" s="222">
        <f t="shared" si="265"/>
        <v>43736</v>
      </c>
      <c r="AM198" s="222">
        <f t="shared" si="265"/>
        <v>43737</v>
      </c>
      <c r="AN198" s="222">
        <f t="shared" si="265"/>
        <v>43738</v>
      </c>
      <c r="AO198" s="222">
        <f t="shared" si="265"/>
        <v>43739</v>
      </c>
      <c r="AP198" s="222" t="str">
        <f t="shared" si="265"/>
        <v/>
      </c>
      <c r="AQ198" s="222" t="str">
        <f t="shared" si="265"/>
        <v/>
      </c>
      <c r="AR198" s="222" t="str">
        <f t="shared" si="265"/>
        <v/>
      </c>
      <c r="AS198" s="222" t="str">
        <f t="shared" si="265"/>
        <v/>
      </c>
      <c r="AT198" s="222" t="str">
        <f t="shared" si="265"/>
        <v/>
      </c>
      <c r="AU198" s="222" t="str">
        <f t="shared" si="265"/>
        <v/>
      </c>
      <c r="AV198" s="222" t="str">
        <f t="shared" si="265"/>
        <v/>
      </c>
      <c r="AW198" s="222" t="str">
        <f t="shared" si="265"/>
        <v/>
      </c>
      <c r="AX198" s="222" t="str">
        <f t="shared" si="265"/>
        <v/>
      </c>
      <c r="AY198" s="222" t="str">
        <f t="shared" si="265"/>
        <v/>
      </c>
      <c r="AZ198" s="222" t="str">
        <f t="shared" si="265"/>
        <v/>
      </c>
      <c r="BA198" s="222" t="str">
        <f t="shared" si="265"/>
        <v/>
      </c>
      <c r="BB198" s="219">
        <f>IFERROR(IF(IF(Z198=①工事概要!$E$12,①工事概要!$E$12,IF(WEEKDAY(Z198)=1,Z205,BB199))&gt;①工事概要!$E$12,①工事概要!$E$12,IF(Z198=①工事概要!$E$12,①工事概要!$E$12,IF(WEEKDAY(Z198)=1,Z205,BB199))),"")</f>
        <v>43739</v>
      </c>
      <c r="BE198" s="53"/>
      <c r="BF198" s="53"/>
      <c r="BG198" s="53" t="str">
        <f>IFERROR(VLOOKUP(B198,①工事概要!$C$11:$D$12,2,FALSE),"")</f>
        <v>工事完了日</v>
      </c>
      <c r="BH198" s="53" t="str">
        <f>IFERROR(VLOOKUP(B198,①工事概要!$C$16:$D$21,2,FALSE),"")</f>
        <v/>
      </c>
      <c r="BI198" s="53" t="str">
        <f>IFERROR(VLOOKUP(B198,①工事概要!$C$22:$D$24,2,FALSE),"")</f>
        <v/>
      </c>
      <c r="BJ198" s="53" t="str">
        <f>IF(B198&gt;①工事概要!$C$26,"",IF(B198&gt;=①工事概要!$C$25,$BJ$13,""))</f>
        <v/>
      </c>
      <c r="BK198" s="53" t="str">
        <f>IF(B198&gt;①工事概要!$C$28,"",IF(B198&gt;=①工事概要!$C$27,$BK$13,""))</f>
        <v/>
      </c>
      <c r="BL198" s="53" t="str">
        <f>IF(B198&gt;①工事概要!$C$30,"",IF(B198&gt;=①工事概要!$C$29,$BL$13,""))</f>
        <v/>
      </c>
      <c r="BM198" s="53" t="str">
        <f>IF(B198&gt;①工事概要!$C$32,"",IF(B198&gt;=①工事概要!$C$31,$BM$13,""))</f>
        <v/>
      </c>
      <c r="BN198" s="53" t="str">
        <f>IF(B198&gt;①工事概要!$C$34,"",IF(B198&gt;=①工事概要!$C$33,$BN$13,""))</f>
        <v/>
      </c>
      <c r="BO198" s="53" t="str">
        <f>IF(B198&gt;①工事概要!$C$36,"",IF(B198&gt;=①工事概要!$C$35,$BO$13,""))</f>
        <v/>
      </c>
      <c r="BP198" s="53" t="str">
        <f>IF(B198&gt;①工事概要!$C$38,"",IF(B198&gt;=①工事概要!$C$37,$BP$13,""))</f>
        <v/>
      </c>
      <c r="BQ198" s="53" t="str">
        <f>IF(B198&gt;①工事概要!$C$40,"",IF(B198&gt;=①工事概要!$C$39,$BQ$13,""))</f>
        <v/>
      </c>
      <c r="BR198" s="53" t="str">
        <f>IF(B198&gt;①工事概要!$C$42,"",IF(B198&gt;=①工事概要!$C$41,$BR$13,""))</f>
        <v/>
      </c>
      <c r="BS198" s="53" t="str">
        <f>IF(B198&gt;①工事概要!$C$44,"",IF(B198&gt;=①工事概要!$C$43,$BS$13,""))</f>
        <v/>
      </c>
      <c r="BT198" s="53" t="str">
        <f>IF(B198&gt;①工事概要!$C$46,"",IF(B198&gt;=①工事概要!$C$45,$BT$13,""))</f>
        <v/>
      </c>
      <c r="BU198" s="53" t="str">
        <f>IF(B198&gt;①工事概要!$C$48,"",IF(B198&gt;=①工事概要!$C$47,$BU$13,""))</f>
        <v/>
      </c>
      <c r="BV198" s="53" t="str">
        <f>IF(B198&gt;①工事概要!$C$50,"",IF(B198&gt;=①工事概要!$C$49,$BV$13,""))</f>
        <v/>
      </c>
      <c r="BW198" s="53" t="str">
        <f>IF(B198&gt;①工事概要!$C$52,"",IF(B198&gt;=①工事概要!$C$51,$BW$13,""))</f>
        <v/>
      </c>
      <c r="BX198" s="53" t="str">
        <f>IF(B198&gt;①工事概要!$C$54,"",IF(B198&gt;=①工事概要!$C$53,$BX$13,""))</f>
        <v/>
      </c>
      <c r="BY198" s="53" t="str">
        <f>IF(B198&gt;①工事概要!$C$56,"",IF(B198&gt;=①工事概要!$C$55,$BY$13,""))</f>
        <v/>
      </c>
      <c r="BZ198" s="53" t="str">
        <f>IF(B198&gt;①工事概要!$C$58,"",IF(B198&gt;=①工事概要!$C$57,$BZ$13,""))</f>
        <v/>
      </c>
      <c r="CA198" s="53" t="str">
        <f>IF(B198&gt;①工事概要!$C$60,"",IF(B198&gt;=①工事概要!$C$59,$CA$13,""))</f>
        <v/>
      </c>
      <c r="CB198" s="53" t="str">
        <f>IF(B198&gt;①工事概要!$C$62,"",IF(B198&gt;=①工事概要!$C$61,$CB$13,""))</f>
        <v/>
      </c>
      <c r="CC198" s="53" t="str">
        <f>IF(B198&gt;①工事概要!$C$64,"",IF(B198&gt;=①工事概要!$C$63,$CC$13,""))</f>
        <v/>
      </c>
      <c r="CD198" s="53" t="str">
        <f>IF(B198&gt;①工事概要!$C$66,"",IF(B198&gt;=①工事概要!$C$65,$CD$13,""))</f>
        <v/>
      </c>
      <c r="CE198" s="50" t="str">
        <f t="shared" si="211"/>
        <v/>
      </c>
      <c r="CF198" s="50" t="str">
        <f t="shared" si="197"/>
        <v xml:space="preserve">工事完了日 </v>
      </c>
    </row>
    <row r="199" spans="1:84" ht="39" customHeight="1" thickTop="1" thickBot="1" x14ac:dyDescent="0.2">
      <c r="A199" s="81" t="str">
        <f t="shared" si="183"/>
        <v>対象期間外</v>
      </c>
      <c r="B199" s="180">
        <f>IFERROR(IF(B198=①工事概要!$E$12+IF(WEEKDAY(①工事概要!$E$12)=1,①工事概要!$E$12,(8-WEEKDAY(①工事概要!$E$12))),"-",IF(B198="-","-",B198+1)),"-")</f>
        <v>43740</v>
      </c>
      <c r="C199" s="89">
        <f t="shared" si="198"/>
        <v>4</v>
      </c>
      <c r="D199" s="199" t="str">
        <f t="shared" si="199"/>
        <v>×</v>
      </c>
      <c r="E199" s="200" t="str">
        <f t="shared" si="200"/>
        <v xml:space="preserve"> </v>
      </c>
      <c r="F199" s="201" t="s">
        <v>60</v>
      </c>
      <c r="G199" s="202"/>
      <c r="H199" s="203"/>
      <c r="I199" s="204"/>
      <c r="J199" s="187" t="str">
        <f t="shared" si="201"/>
        <v/>
      </c>
      <c r="K199" s="190" t="str">
        <f t="shared" si="184"/>
        <v/>
      </c>
      <c r="L199" s="190" t="str">
        <f t="shared" si="185"/>
        <v/>
      </c>
      <c r="M199" s="188" t="str">
        <f t="shared" si="202"/>
        <v/>
      </c>
      <c r="N199" s="87" t="str">
        <f t="shared" si="186"/>
        <v>↓</v>
      </c>
      <c r="O199" s="108"/>
      <c r="P199" s="156" t="str">
        <f>IF(B199&lt;①工事概要!$E$11,"",IF(B199&gt;①工事概要!$E$12,"",IF(LEN(CE199)=0,"○","")))</f>
        <v/>
      </c>
      <c r="Q199" s="162">
        <f t="shared" si="203"/>
        <v>0</v>
      </c>
      <c r="R199" s="93">
        <f t="shared" si="187"/>
        <v>181</v>
      </c>
      <c r="S199" s="156" t="str">
        <f t="shared" si="188"/>
        <v/>
      </c>
      <c r="T199" s="162">
        <f t="shared" si="189"/>
        <v>0</v>
      </c>
      <c r="U199" s="100">
        <f t="shared" si="204"/>
        <v>52</v>
      </c>
      <c r="V199" s="93" t="str">
        <f t="shared" si="190"/>
        <v/>
      </c>
      <c r="W199" s="169" t="str">
        <f t="shared" si="205"/>
        <v/>
      </c>
      <c r="X199" s="80" t="str">
        <f t="shared" si="206"/>
        <v/>
      </c>
      <c r="Y199" s="80" t="str">
        <f t="shared" si="207"/>
        <v/>
      </c>
      <c r="Z199" s="80">
        <f t="shared" si="191"/>
        <v>43740</v>
      </c>
      <c r="AA199" s="80" t="str">
        <f t="shared" si="192"/>
        <v/>
      </c>
      <c r="AB199" s="80" t="str">
        <f t="shared" si="193"/>
        <v>OK（振替済み）</v>
      </c>
      <c r="AC199" s="154">
        <f t="shared" si="194"/>
        <v>0</v>
      </c>
      <c r="AD199" s="154" t="str">
        <f t="shared" si="208"/>
        <v/>
      </c>
      <c r="AE199" s="106">
        <f t="shared" si="209"/>
        <v>27</v>
      </c>
      <c r="AF199" s="106">
        <f t="shared" si="195"/>
        <v>0</v>
      </c>
      <c r="AG199" s="218">
        <f>IFERROR(IF(AE199=1,①工事概要!$E$11,IF(AE199=2,①工事概要!$E$11,IF(WEEKDAY(Z199)=2,Z192,AG198))),"")</f>
        <v>43731</v>
      </c>
      <c r="AH199" s="222">
        <f t="shared" ref="AH199:BA199" si="266">IFERROR(IF(AG199+1&gt;$BB199,"",AG199+1),"")</f>
        <v>43732</v>
      </c>
      <c r="AI199" s="222">
        <f t="shared" si="266"/>
        <v>43733</v>
      </c>
      <c r="AJ199" s="222">
        <f t="shared" si="266"/>
        <v>43734</v>
      </c>
      <c r="AK199" s="222">
        <f t="shared" si="266"/>
        <v>43735</v>
      </c>
      <c r="AL199" s="222">
        <f t="shared" si="266"/>
        <v>43736</v>
      </c>
      <c r="AM199" s="222">
        <f t="shared" si="266"/>
        <v>43737</v>
      </c>
      <c r="AN199" s="222">
        <f t="shared" si="266"/>
        <v>43738</v>
      </c>
      <c r="AO199" s="222">
        <f t="shared" si="266"/>
        <v>43739</v>
      </c>
      <c r="AP199" s="222" t="str">
        <f t="shared" si="266"/>
        <v/>
      </c>
      <c r="AQ199" s="222" t="str">
        <f t="shared" si="266"/>
        <v/>
      </c>
      <c r="AR199" s="222" t="str">
        <f t="shared" si="266"/>
        <v/>
      </c>
      <c r="AS199" s="222" t="str">
        <f t="shared" si="266"/>
        <v/>
      </c>
      <c r="AT199" s="222" t="str">
        <f t="shared" si="266"/>
        <v/>
      </c>
      <c r="AU199" s="222" t="str">
        <f t="shared" si="266"/>
        <v/>
      </c>
      <c r="AV199" s="222" t="str">
        <f t="shared" si="266"/>
        <v/>
      </c>
      <c r="AW199" s="222" t="str">
        <f t="shared" si="266"/>
        <v/>
      </c>
      <c r="AX199" s="222" t="str">
        <f t="shared" si="266"/>
        <v/>
      </c>
      <c r="AY199" s="222" t="str">
        <f t="shared" si="266"/>
        <v/>
      </c>
      <c r="AZ199" s="222" t="str">
        <f t="shared" si="266"/>
        <v/>
      </c>
      <c r="BA199" s="222" t="str">
        <f t="shared" si="266"/>
        <v/>
      </c>
      <c r="BB199" s="219">
        <f>IFERROR(IF(IF(Z199=①工事概要!$E$12,①工事概要!$E$12,IF(WEEKDAY(Z199)=1,Z206,BB200))&gt;①工事概要!$E$12,①工事概要!$E$12,IF(Z199=①工事概要!$E$12,①工事概要!$E$12,IF(WEEKDAY(Z199)=1,Z206,BB200))),"")</f>
        <v>43739</v>
      </c>
      <c r="BE199" s="53"/>
      <c r="BF199" s="53"/>
      <c r="BG199" s="53" t="str">
        <f>IFERROR(VLOOKUP(B199,①工事概要!$C$11:$D$12,2,FALSE),"")</f>
        <v/>
      </c>
      <c r="BH199" s="53" t="str">
        <f>IFERROR(VLOOKUP(B199,①工事概要!$C$16:$D$21,2,FALSE),"")</f>
        <v/>
      </c>
      <c r="BI199" s="53" t="str">
        <f>IFERROR(VLOOKUP(B199,①工事概要!$C$22:$D$24,2,FALSE),"")</f>
        <v/>
      </c>
      <c r="BJ199" s="53" t="str">
        <f>IF(B199&gt;①工事概要!$C$26,"",IF(B199&gt;=①工事概要!$C$25,$BJ$13,""))</f>
        <v/>
      </c>
      <c r="BK199" s="53" t="str">
        <f>IF(B199&gt;①工事概要!$C$28,"",IF(B199&gt;=①工事概要!$C$27,$BK$13,""))</f>
        <v/>
      </c>
      <c r="BL199" s="53" t="str">
        <f>IF(B199&gt;①工事概要!$C$30,"",IF(B199&gt;=①工事概要!$C$29,$BL$13,""))</f>
        <v/>
      </c>
      <c r="BM199" s="53" t="str">
        <f>IF(B199&gt;①工事概要!$C$32,"",IF(B199&gt;=①工事概要!$C$31,$BM$13,""))</f>
        <v/>
      </c>
      <c r="BN199" s="53" t="str">
        <f>IF(B199&gt;①工事概要!$C$34,"",IF(B199&gt;=①工事概要!$C$33,$BN$13,""))</f>
        <v/>
      </c>
      <c r="BO199" s="53" t="str">
        <f>IF(B199&gt;①工事概要!$C$36,"",IF(B199&gt;=①工事概要!$C$35,$BO$13,""))</f>
        <v/>
      </c>
      <c r="BP199" s="53" t="str">
        <f>IF(B199&gt;①工事概要!$C$38,"",IF(B199&gt;=①工事概要!$C$37,$BP$13,""))</f>
        <v/>
      </c>
      <c r="BQ199" s="53" t="str">
        <f>IF(B199&gt;①工事概要!$C$40,"",IF(B199&gt;=①工事概要!$C$39,$BQ$13,""))</f>
        <v/>
      </c>
      <c r="BR199" s="53" t="str">
        <f>IF(B199&gt;①工事概要!$C$42,"",IF(B199&gt;=①工事概要!$C$41,$BR$13,""))</f>
        <v/>
      </c>
      <c r="BS199" s="53" t="str">
        <f>IF(B199&gt;①工事概要!$C$44,"",IF(B199&gt;=①工事概要!$C$43,$BS$13,""))</f>
        <v/>
      </c>
      <c r="BT199" s="53" t="str">
        <f>IF(B199&gt;①工事概要!$C$46,"",IF(B199&gt;=①工事概要!$C$45,$BT$13,""))</f>
        <v/>
      </c>
      <c r="BU199" s="53" t="str">
        <f>IF(B199&gt;①工事概要!$C$48,"",IF(B199&gt;=①工事概要!$C$47,$BU$13,""))</f>
        <v/>
      </c>
      <c r="BV199" s="53" t="str">
        <f>IF(B199&gt;①工事概要!$C$50,"",IF(B199&gt;=①工事概要!$C$49,$BV$13,""))</f>
        <v/>
      </c>
      <c r="BW199" s="53" t="str">
        <f>IF(B199&gt;①工事概要!$C$52,"",IF(B199&gt;=①工事概要!$C$51,$BW$13,""))</f>
        <v/>
      </c>
      <c r="BX199" s="53" t="str">
        <f>IF(B199&gt;①工事概要!$C$54,"",IF(B199&gt;=①工事概要!$C$53,$BX$13,""))</f>
        <v/>
      </c>
      <c r="BY199" s="53" t="str">
        <f>IF(B199&gt;①工事概要!$C$56,"",IF(B199&gt;=①工事概要!$C$55,$BY$13,""))</f>
        <v/>
      </c>
      <c r="BZ199" s="53" t="str">
        <f>IF(B199&gt;①工事概要!$C$58,"",IF(B199&gt;=①工事概要!$C$57,$BZ$13,""))</f>
        <v/>
      </c>
      <c r="CA199" s="53" t="str">
        <f>IF(B199&gt;①工事概要!$C$60,"",IF(B199&gt;=①工事概要!$C$59,$CA$13,""))</f>
        <v/>
      </c>
      <c r="CB199" s="53" t="str">
        <f>IF(B199&gt;①工事概要!$C$62,"",IF(B199&gt;=①工事概要!$C$61,$CB$13,""))</f>
        <v/>
      </c>
      <c r="CC199" s="53" t="str">
        <f>IF(B199&gt;①工事概要!$C$64,"",IF(B199&gt;=①工事概要!$C$63,$CC$13,""))</f>
        <v/>
      </c>
      <c r="CD199" s="53" t="str">
        <f>IF(B199&gt;①工事概要!$C$66,"",IF(B199&gt;=①工事概要!$C$65,$CD$13,""))</f>
        <v/>
      </c>
      <c r="CE199" s="50" t="str">
        <f t="shared" si="211"/>
        <v/>
      </c>
      <c r="CF199" s="50" t="str">
        <f t="shared" si="197"/>
        <v xml:space="preserve"> </v>
      </c>
    </row>
    <row r="200" spans="1:84" ht="39" customHeight="1" thickTop="1" thickBot="1" x14ac:dyDescent="0.2">
      <c r="A200" s="81" t="str">
        <f t="shared" si="183"/>
        <v>対象期間外</v>
      </c>
      <c r="B200" s="180">
        <f>IFERROR(IF(B199=①工事概要!$E$12+IF(WEEKDAY(①工事概要!$E$12)=1,①工事概要!$E$12,(8-WEEKDAY(①工事概要!$E$12))),"-",IF(B199="-","-",B199+1)),"-")</f>
        <v>43741</v>
      </c>
      <c r="C200" s="89">
        <f t="shared" si="198"/>
        <v>5</v>
      </c>
      <c r="D200" s="199" t="str">
        <f t="shared" si="199"/>
        <v>×</v>
      </c>
      <c r="E200" s="200" t="str">
        <f t="shared" si="200"/>
        <v xml:space="preserve"> </v>
      </c>
      <c r="F200" s="201" t="s">
        <v>60</v>
      </c>
      <c r="G200" s="202"/>
      <c r="H200" s="203"/>
      <c r="I200" s="204"/>
      <c r="J200" s="187" t="str">
        <f t="shared" si="201"/>
        <v/>
      </c>
      <c r="K200" s="190" t="str">
        <f t="shared" si="184"/>
        <v/>
      </c>
      <c r="L200" s="190" t="str">
        <f t="shared" si="185"/>
        <v/>
      </c>
      <c r="M200" s="188" t="str">
        <f t="shared" si="202"/>
        <v/>
      </c>
      <c r="N200" s="87" t="str">
        <f t="shared" si="186"/>
        <v>↓</v>
      </c>
      <c r="O200" s="108"/>
      <c r="P200" s="156" t="str">
        <f>IF(B200&lt;①工事概要!$E$11,"",IF(B200&gt;①工事概要!$E$12,"",IF(LEN(CE200)=0,"○","")))</f>
        <v/>
      </c>
      <c r="Q200" s="162">
        <f t="shared" si="203"/>
        <v>0</v>
      </c>
      <c r="R200" s="93">
        <f t="shared" si="187"/>
        <v>181</v>
      </c>
      <c r="S200" s="156" t="str">
        <f t="shared" si="188"/>
        <v/>
      </c>
      <c r="T200" s="162">
        <f t="shared" si="189"/>
        <v>0</v>
      </c>
      <c r="U200" s="100">
        <f t="shared" si="204"/>
        <v>52</v>
      </c>
      <c r="V200" s="93" t="str">
        <f t="shared" si="190"/>
        <v/>
      </c>
      <c r="W200" s="169" t="str">
        <f t="shared" si="205"/>
        <v/>
      </c>
      <c r="X200" s="80" t="str">
        <f t="shared" si="206"/>
        <v/>
      </c>
      <c r="Y200" s="80" t="str">
        <f t="shared" si="207"/>
        <v/>
      </c>
      <c r="Z200" s="80">
        <f t="shared" si="191"/>
        <v>43741</v>
      </c>
      <c r="AA200" s="80" t="str">
        <f t="shared" si="192"/>
        <v/>
      </c>
      <c r="AB200" s="80" t="str">
        <f t="shared" si="193"/>
        <v>OK（振替済み）</v>
      </c>
      <c r="AC200" s="154">
        <f t="shared" si="194"/>
        <v>0</v>
      </c>
      <c r="AD200" s="154" t="str">
        <f t="shared" si="208"/>
        <v/>
      </c>
      <c r="AE200" s="106">
        <f t="shared" si="209"/>
        <v>27</v>
      </c>
      <c r="AF200" s="106">
        <f t="shared" si="195"/>
        <v>0</v>
      </c>
      <c r="AG200" s="218">
        <f>IFERROR(IF(AE200=1,①工事概要!$E$11,IF(AE200=2,①工事概要!$E$11,IF(WEEKDAY(Z200)=2,Z193,AG199))),"")</f>
        <v>43731</v>
      </c>
      <c r="AH200" s="222">
        <f t="shared" ref="AH200:BA200" si="267">IFERROR(IF(AG200+1&gt;$BB200,"",AG200+1),"")</f>
        <v>43732</v>
      </c>
      <c r="AI200" s="222">
        <f t="shared" si="267"/>
        <v>43733</v>
      </c>
      <c r="AJ200" s="222">
        <f t="shared" si="267"/>
        <v>43734</v>
      </c>
      <c r="AK200" s="222">
        <f t="shared" si="267"/>
        <v>43735</v>
      </c>
      <c r="AL200" s="222">
        <f t="shared" si="267"/>
        <v>43736</v>
      </c>
      <c r="AM200" s="222">
        <f t="shared" si="267"/>
        <v>43737</v>
      </c>
      <c r="AN200" s="222">
        <f t="shared" si="267"/>
        <v>43738</v>
      </c>
      <c r="AO200" s="222">
        <f t="shared" si="267"/>
        <v>43739</v>
      </c>
      <c r="AP200" s="222" t="str">
        <f t="shared" si="267"/>
        <v/>
      </c>
      <c r="AQ200" s="222" t="str">
        <f t="shared" si="267"/>
        <v/>
      </c>
      <c r="AR200" s="222" t="str">
        <f t="shared" si="267"/>
        <v/>
      </c>
      <c r="AS200" s="222" t="str">
        <f t="shared" si="267"/>
        <v/>
      </c>
      <c r="AT200" s="222" t="str">
        <f t="shared" si="267"/>
        <v/>
      </c>
      <c r="AU200" s="222" t="str">
        <f t="shared" si="267"/>
        <v/>
      </c>
      <c r="AV200" s="222" t="str">
        <f t="shared" si="267"/>
        <v/>
      </c>
      <c r="AW200" s="222" t="str">
        <f t="shared" si="267"/>
        <v/>
      </c>
      <c r="AX200" s="222" t="str">
        <f t="shared" si="267"/>
        <v/>
      </c>
      <c r="AY200" s="222" t="str">
        <f t="shared" si="267"/>
        <v/>
      </c>
      <c r="AZ200" s="222" t="str">
        <f t="shared" si="267"/>
        <v/>
      </c>
      <c r="BA200" s="222" t="str">
        <f t="shared" si="267"/>
        <v/>
      </c>
      <c r="BB200" s="219">
        <f>IFERROR(IF(IF(Z200=①工事概要!$E$12,①工事概要!$E$12,IF(WEEKDAY(Z200)=1,Z207,BB201))&gt;①工事概要!$E$12,①工事概要!$E$12,IF(Z200=①工事概要!$E$12,①工事概要!$E$12,IF(WEEKDAY(Z200)=1,Z207,BB201))),"")</f>
        <v>43739</v>
      </c>
      <c r="BE200" s="53"/>
      <c r="BF200" s="53"/>
      <c r="BG200" s="53" t="str">
        <f>IFERROR(VLOOKUP(B200,①工事概要!$C$11:$D$12,2,FALSE),"")</f>
        <v/>
      </c>
      <c r="BH200" s="53" t="str">
        <f>IFERROR(VLOOKUP(B200,①工事概要!$C$16:$D$21,2,FALSE),"")</f>
        <v/>
      </c>
      <c r="BI200" s="53" t="str">
        <f>IFERROR(VLOOKUP(B200,①工事概要!$C$22:$D$24,2,FALSE),"")</f>
        <v/>
      </c>
      <c r="BJ200" s="53" t="str">
        <f>IF(B200&gt;①工事概要!$C$26,"",IF(B200&gt;=①工事概要!$C$25,$BJ$13,""))</f>
        <v/>
      </c>
      <c r="BK200" s="53" t="str">
        <f>IF(B200&gt;①工事概要!$C$28,"",IF(B200&gt;=①工事概要!$C$27,$BK$13,""))</f>
        <v/>
      </c>
      <c r="BL200" s="53" t="str">
        <f>IF(B200&gt;①工事概要!$C$30,"",IF(B200&gt;=①工事概要!$C$29,$BL$13,""))</f>
        <v/>
      </c>
      <c r="BM200" s="53" t="str">
        <f>IF(B200&gt;①工事概要!$C$32,"",IF(B200&gt;=①工事概要!$C$31,$BM$13,""))</f>
        <v/>
      </c>
      <c r="BN200" s="53" t="str">
        <f>IF(B200&gt;①工事概要!$C$34,"",IF(B200&gt;=①工事概要!$C$33,$BN$13,""))</f>
        <v/>
      </c>
      <c r="BO200" s="53" t="str">
        <f>IF(B200&gt;①工事概要!$C$36,"",IF(B200&gt;=①工事概要!$C$35,$BO$13,""))</f>
        <v/>
      </c>
      <c r="BP200" s="53" t="str">
        <f>IF(B200&gt;①工事概要!$C$38,"",IF(B200&gt;=①工事概要!$C$37,$BP$13,""))</f>
        <v/>
      </c>
      <c r="BQ200" s="53" t="str">
        <f>IF(B200&gt;①工事概要!$C$40,"",IF(B200&gt;=①工事概要!$C$39,$BQ$13,""))</f>
        <v/>
      </c>
      <c r="BR200" s="53" t="str">
        <f>IF(B200&gt;①工事概要!$C$42,"",IF(B200&gt;=①工事概要!$C$41,$BR$13,""))</f>
        <v/>
      </c>
      <c r="BS200" s="53" t="str">
        <f>IF(B200&gt;①工事概要!$C$44,"",IF(B200&gt;=①工事概要!$C$43,$BS$13,""))</f>
        <v/>
      </c>
      <c r="BT200" s="53" t="str">
        <f>IF(B200&gt;①工事概要!$C$46,"",IF(B200&gt;=①工事概要!$C$45,$BT$13,""))</f>
        <v/>
      </c>
      <c r="BU200" s="53" t="str">
        <f>IF(B200&gt;①工事概要!$C$48,"",IF(B200&gt;=①工事概要!$C$47,$BU$13,""))</f>
        <v/>
      </c>
      <c r="BV200" s="53" t="str">
        <f>IF(B200&gt;①工事概要!$C$50,"",IF(B200&gt;=①工事概要!$C$49,$BV$13,""))</f>
        <v/>
      </c>
      <c r="BW200" s="53" t="str">
        <f>IF(B200&gt;①工事概要!$C$52,"",IF(B200&gt;=①工事概要!$C$51,$BW$13,""))</f>
        <v/>
      </c>
      <c r="BX200" s="53" t="str">
        <f>IF(B200&gt;①工事概要!$C$54,"",IF(B200&gt;=①工事概要!$C$53,$BX$13,""))</f>
        <v/>
      </c>
      <c r="BY200" s="53" t="str">
        <f>IF(B200&gt;①工事概要!$C$56,"",IF(B200&gt;=①工事概要!$C$55,$BY$13,""))</f>
        <v/>
      </c>
      <c r="BZ200" s="53" t="str">
        <f>IF(B200&gt;①工事概要!$C$58,"",IF(B200&gt;=①工事概要!$C$57,$BZ$13,""))</f>
        <v/>
      </c>
      <c r="CA200" s="53" t="str">
        <f>IF(B200&gt;①工事概要!$C$60,"",IF(B200&gt;=①工事概要!$C$59,$CA$13,""))</f>
        <v/>
      </c>
      <c r="CB200" s="53" t="str">
        <f>IF(B200&gt;①工事概要!$C$62,"",IF(B200&gt;=①工事概要!$C$61,$CB$13,""))</f>
        <v/>
      </c>
      <c r="CC200" s="53" t="str">
        <f>IF(B200&gt;①工事概要!$C$64,"",IF(B200&gt;=①工事概要!$C$63,$CC$13,""))</f>
        <v/>
      </c>
      <c r="CD200" s="53" t="str">
        <f>IF(B200&gt;①工事概要!$C$66,"",IF(B200&gt;=①工事概要!$C$65,$CD$13,""))</f>
        <v/>
      </c>
      <c r="CE200" s="50" t="str">
        <f t="shared" si="211"/>
        <v/>
      </c>
      <c r="CF200" s="50" t="str">
        <f t="shared" si="197"/>
        <v xml:space="preserve"> </v>
      </c>
    </row>
    <row r="201" spans="1:84" ht="39" customHeight="1" thickTop="1" thickBot="1" x14ac:dyDescent="0.2">
      <c r="A201" s="81" t="str">
        <f t="shared" si="183"/>
        <v>対象期間外</v>
      </c>
      <c r="B201" s="180">
        <f>IFERROR(IF(B200=①工事概要!$E$12+IF(WEEKDAY(①工事概要!$E$12)=1,①工事概要!$E$12,(8-WEEKDAY(①工事概要!$E$12))),"-",IF(B200="-","-",B200+1)),"-")</f>
        <v>43742</v>
      </c>
      <c r="C201" s="89">
        <f t="shared" si="198"/>
        <v>6</v>
      </c>
      <c r="D201" s="199" t="str">
        <f t="shared" si="199"/>
        <v>×</v>
      </c>
      <c r="E201" s="200" t="str">
        <f t="shared" si="200"/>
        <v xml:space="preserve"> </v>
      </c>
      <c r="F201" s="201" t="s">
        <v>60</v>
      </c>
      <c r="G201" s="202"/>
      <c r="H201" s="203"/>
      <c r="I201" s="204"/>
      <c r="J201" s="187" t="str">
        <f t="shared" si="201"/>
        <v/>
      </c>
      <c r="K201" s="190" t="str">
        <f t="shared" si="184"/>
        <v/>
      </c>
      <c r="L201" s="190" t="str">
        <f t="shared" si="185"/>
        <v/>
      </c>
      <c r="M201" s="188" t="str">
        <f t="shared" si="202"/>
        <v/>
      </c>
      <c r="N201" s="87" t="str">
        <f t="shared" si="186"/>
        <v>↓</v>
      </c>
      <c r="O201" s="108"/>
      <c r="P201" s="156" t="str">
        <f>IF(B201&lt;①工事概要!$E$11,"",IF(B201&gt;①工事概要!$E$12,"",IF(LEN(CE201)=0,"○","")))</f>
        <v/>
      </c>
      <c r="Q201" s="162">
        <f t="shared" si="203"/>
        <v>0</v>
      </c>
      <c r="R201" s="93">
        <f t="shared" si="187"/>
        <v>181</v>
      </c>
      <c r="S201" s="156" t="str">
        <f t="shared" si="188"/>
        <v/>
      </c>
      <c r="T201" s="162">
        <f t="shared" si="189"/>
        <v>0</v>
      </c>
      <c r="U201" s="100">
        <f t="shared" si="204"/>
        <v>52</v>
      </c>
      <c r="V201" s="93" t="str">
        <f t="shared" si="190"/>
        <v/>
      </c>
      <c r="W201" s="169" t="str">
        <f t="shared" si="205"/>
        <v/>
      </c>
      <c r="X201" s="80" t="str">
        <f t="shared" si="206"/>
        <v/>
      </c>
      <c r="Y201" s="80" t="str">
        <f t="shared" si="207"/>
        <v/>
      </c>
      <c r="Z201" s="80">
        <f t="shared" si="191"/>
        <v>43742</v>
      </c>
      <c r="AA201" s="80" t="str">
        <f t="shared" si="192"/>
        <v/>
      </c>
      <c r="AB201" s="80" t="str">
        <f t="shared" si="193"/>
        <v>OK（振替済み）</v>
      </c>
      <c r="AC201" s="154">
        <f t="shared" si="194"/>
        <v>0</v>
      </c>
      <c r="AD201" s="154" t="str">
        <f t="shared" si="208"/>
        <v/>
      </c>
      <c r="AE201" s="106">
        <f t="shared" si="209"/>
        <v>27</v>
      </c>
      <c r="AF201" s="106">
        <f t="shared" si="195"/>
        <v>0</v>
      </c>
      <c r="AG201" s="218">
        <f>IFERROR(IF(AE201=1,①工事概要!$E$11,IF(AE201=2,①工事概要!$E$11,IF(WEEKDAY(Z201)=2,Z194,AG200))),"")</f>
        <v>43731</v>
      </c>
      <c r="AH201" s="222">
        <f t="shared" ref="AH201:BA201" si="268">IFERROR(IF(AG201+1&gt;$BB201,"",AG201+1),"")</f>
        <v>43732</v>
      </c>
      <c r="AI201" s="222">
        <f t="shared" si="268"/>
        <v>43733</v>
      </c>
      <c r="AJ201" s="222">
        <f t="shared" si="268"/>
        <v>43734</v>
      </c>
      <c r="AK201" s="222">
        <f t="shared" si="268"/>
        <v>43735</v>
      </c>
      <c r="AL201" s="222">
        <f t="shared" si="268"/>
        <v>43736</v>
      </c>
      <c r="AM201" s="222">
        <f t="shared" si="268"/>
        <v>43737</v>
      </c>
      <c r="AN201" s="222">
        <f t="shared" si="268"/>
        <v>43738</v>
      </c>
      <c r="AO201" s="222">
        <f t="shared" si="268"/>
        <v>43739</v>
      </c>
      <c r="AP201" s="222" t="str">
        <f t="shared" si="268"/>
        <v/>
      </c>
      <c r="AQ201" s="222" t="str">
        <f t="shared" si="268"/>
        <v/>
      </c>
      <c r="AR201" s="222" t="str">
        <f t="shared" si="268"/>
        <v/>
      </c>
      <c r="AS201" s="222" t="str">
        <f t="shared" si="268"/>
        <v/>
      </c>
      <c r="AT201" s="222" t="str">
        <f t="shared" si="268"/>
        <v/>
      </c>
      <c r="AU201" s="222" t="str">
        <f t="shared" si="268"/>
        <v/>
      </c>
      <c r="AV201" s="222" t="str">
        <f t="shared" si="268"/>
        <v/>
      </c>
      <c r="AW201" s="222" t="str">
        <f t="shared" si="268"/>
        <v/>
      </c>
      <c r="AX201" s="222" t="str">
        <f t="shared" si="268"/>
        <v/>
      </c>
      <c r="AY201" s="222" t="str">
        <f t="shared" si="268"/>
        <v/>
      </c>
      <c r="AZ201" s="222" t="str">
        <f t="shared" si="268"/>
        <v/>
      </c>
      <c r="BA201" s="222" t="str">
        <f t="shared" si="268"/>
        <v/>
      </c>
      <c r="BB201" s="219">
        <f>IFERROR(IF(IF(Z201=①工事概要!$E$12,①工事概要!$E$12,IF(WEEKDAY(Z201)=1,Z208,BB202))&gt;①工事概要!$E$12,①工事概要!$E$12,IF(Z201=①工事概要!$E$12,①工事概要!$E$12,IF(WEEKDAY(Z201)=1,Z208,BB202))),"")</f>
        <v>43739</v>
      </c>
      <c r="BE201" s="53"/>
      <c r="BF201" s="53"/>
      <c r="BG201" s="53" t="str">
        <f>IFERROR(VLOOKUP(B201,①工事概要!$C$11:$D$12,2,FALSE),"")</f>
        <v/>
      </c>
      <c r="BH201" s="53" t="str">
        <f>IFERROR(VLOOKUP(B201,①工事概要!$C$16:$D$21,2,FALSE),"")</f>
        <v/>
      </c>
      <c r="BI201" s="53" t="str">
        <f>IFERROR(VLOOKUP(B201,①工事概要!$C$22:$D$24,2,FALSE),"")</f>
        <v/>
      </c>
      <c r="BJ201" s="53" t="str">
        <f>IF(B201&gt;①工事概要!$C$26,"",IF(B201&gt;=①工事概要!$C$25,$BJ$13,""))</f>
        <v/>
      </c>
      <c r="BK201" s="53" t="str">
        <f>IF(B201&gt;①工事概要!$C$28,"",IF(B201&gt;=①工事概要!$C$27,$BK$13,""))</f>
        <v/>
      </c>
      <c r="BL201" s="53" t="str">
        <f>IF(B201&gt;①工事概要!$C$30,"",IF(B201&gt;=①工事概要!$C$29,$BL$13,""))</f>
        <v/>
      </c>
      <c r="BM201" s="53" t="str">
        <f>IF(B201&gt;①工事概要!$C$32,"",IF(B201&gt;=①工事概要!$C$31,$BM$13,""))</f>
        <v/>
      </c>
      <c r="BN201" s="53" t="str">
        <f>IF(B201&gt;①工事概要!$C$34,"",IF(B201&gt;=①工事概要!$C$33,$BN$13,""))</f>
        <v/>
      </c>
      <c r="BO201" s="53" t="str">
        <f>IF(B201&gt;①工事概要!$C$36,"",IF(B201&gt;=①工事概要!$C$35,$BO$13,""))</f>
        <v/>
      </c>
      <c r="BP201" s="53" t="str">
        <f>IF(B201&gt;①工事概要!$C$38,"",IF(B201&gt;=①工事概要!$C$37,$BP$13,""))</f>
        <v/>
      </c>
      <c r="BQ201" s="53" t="str">
        <f>IF(B201&gt;①工事概要!$C$40,"",IF(B201&gt;=①工事概要!$C$39,$BQ$13,""))</f>
        <v/>
      </c>
      <c r="BR201" s="53" t="str">
        <f>IF(B201&gt;①工事概要!$C$42,"",IF(B201&gt;=①工事概要!$C$41,$BR$13,""))</f>
        <v/>
      </c>
      <c r="BS201" s="53" t="str">
        <f>IF(B201&gt;①工事概要!$C$44,"",IF(B201&gt;=①工事概要!$C$43,$BS$13,""))</f>
        <v/>
      </c>
      <c r="BT201" s="53" t="str">
        <f>IF(B201&gt;①工事概要!$C$46,"",IF(B201&gt;=①工事概要!$C$45,$BT$13,""))</f>
        <v/>
      </c>
      <c r="BU201" s="53" t="str">
        <f>IF(B201&gt;①工事概要!$C$48,"",IF(B201&gt;=①工事概要!$C$47,$BU$13,""))</f>
        <v/>
      </c>
      <c r="BV201" s="53" t="str">
        <f>IF(B201&gt;①工事概要!$C$50,"",IF(B201&gt;=①工事概要!$C$49,$BV$13,""))</f>
        <v/>
      </c>
      <c r="BW201" s="53" t="str">
        <f>IF(B201&gt;①工事概要!$C$52,"",IF(B201&gt;=①工事概要!$C$51,$BW$13,""))</f>
        <v/>
      </c>
      <c r="BX201" s="53" t="str">
        <f>IF(B201&gt;①工事概要!$C$54,"",IF(B201&gt;=①工事概要!$C$53,$BX$13,""))</f>
        <v/>
      </c>
      <c r="BY201" s="53" t="str">
        <f>IF(B201&gt;①工事概要!$C$56,"",IF(B201&gt;=①工事概要!$C$55,$BY$13,""))</f>
        <v/>
      </c>
      <c r="BZ201" s="53" t="str">
        <f>IF(B201&gt;①工事概要!$C$58,"",IF(B201&gt;=①工事概要!$C$57,$BZ$13,""))</f>
        <v/>
      </c>
      <c r="CA201" s="53" t="str">
        <f>IF(B201&gt;①工事概要!$C$60,"",IF(B201&gt;=①工事概要!$C$59,$CA$13,""))</f>
        <v/>
      </c>
      <c r="CB201" s="53" t="str">
        <f>IF(B201&gt;①工事概要!$C$62,"",IF(B201&gt;=①工事概要!$C$61,$CB$13,""))</f>
        <v/>
      </c>
      <c r="CC201" s="53" t="str">
        <f>IF(B201&gt;①工事概要!$C$64,"",IF(B201&gt;=①工事概要!$C$63,$CC$13,""))</f>
        <v/>
      </c>
      <c r="CD201" s="53" t="str">
        <f>IF(B201&gt;①工事概要!$C$66,"",IF(B201&gt;=①工事概要!$C$65,$CD$13,""))</f>
        <v/>
      </c>
      <c r="CE201" s="50" t="str">
        <f t="shared" si="211"/>
        <v/>
      </c>
      <c r="CF201" s="50" t="str">
        <f t="shared" si="197"/>
        <v xml:space="preserve"> </v>
      </c>
    </row>
    <row r="202" spans="1:84" ht="39" customHeight="1" thickTop="1" thickBot="1" x14ac:dyDescent="0.2">
      <c r="A202" s="81" t="str">
        <f t="shared" si="183"/>
        <v>対象期間外</v>
      </c>
      <c r="B202" s="180">
        <f>IFERROR(IF(B201=①工事概要!$E$12+IF(WEEKDAY(①工事概要!$E$12)=1,①工事概要!$E$12,(8-WEEKDAY(①工事概要!$E$12))),"-",IF(B201="-","-",B201+1)),"-")</f>
        <v>43743</v>
      </c>
      <c r="C202" s="89">
        <f t="shared" si="198"/>
        <v>7</v>
      </c>
      <c r="D202" s="199" t="str">
        <f t="shared" si="199"/>
        <v>×</v>
      </c>
      <c r="E202" s="200" t="str">
        <f t="shared" si="200"/>
        <v xml:space="preserve"> </v>
      </c>
      <c r="F202" s="201" t="s">
        <v>61</v>
      </c>
      <c r="G202" s="202"/>
      <c r="H202" s="203"/>
      <c r="I202" s="204"/>
      <c r="J202" s="187" t="str">
        <f t="shared" si="201"/>
        <v/>
      </c>
      <c r="K202" s="190" t="str">
        <f t="shared" si="184"/>
        <v/>
      </c>
      <c r="L202" s="190" t="str">
        <f t="shared" si="185"/>
        <v/>
      </c>
      <c r="M202" s="188" t="str">
        <f t="shared" si="202"/>
        <v/>
      </c>
      <c r="N202" s="87" t="str">
        <f t="shared" si="186"/>
        <v>↓</v>
      </c>
      <c r="O202" s="108"/>
      <c r="P202" s="156" t="str">
        <f>IF(B202&lt;①工事概要!$E$11,"",IF(B202&gt;①工事概要!$E$12,"",IF(LEN(CE202)=0,"○","")))</f>
        <v/>
      </c>
      <c r="Q202" s="162">
        <f t="shared" si="203"/>
        <v>0</v>
      </c>
      <c r="R202" s="93">
        <f t="shared" si="187"/>
        <v>181</v>
      </c>
      <c r="S202" s="156" t="str">
        <f t="shared" si="188"/>
        <v/>
      </c>
      <c r="T202" s="162">
        <f t="shared" si="189"/>
        <v>0</v>
      </c>
      <c r="U202" s="100">
        <f t="shared" si="204"/>
        <v>52</v>
      </c>
      <c r="V202" s="93" t="str">
        <f t="shared" si="190"/>
        <v/>
      </c>
      <c r="W202" s="169" t="str">
        <f t="shared" si="205"/>
        <v/>
      </c>
      <c r="X202" s="80" t="str">
        <f t="shared" si="206"/>
        <v/>
      </c>
      <c r="Y202" s="80" t="str">
        <f t="shared" si="207"/>
        <v/>
      </c>
      <c r="Z202" s="80">
        <f t="shared" si="191"/>
        <v>43743</v>
      </c>
      <c r="AA202" s="80" t="str">
        <f t="shared" si="192"/>
        <v/>
      </c>
      <c r="AB202" s="80" t="str">
        <f t="shared" si="193"/>
        <v>OK（振替済み）</v>
      </c>
      <c r="AC202" s="154">
        <f t="shared" si="194"/>
        <v>0</v>
      </c>
      <c r="AD202" s="154" t="str">
        <f t="shared" si="208"/>
        <v/>
      </c>
      <c r="AE202" s="106">
        <f t="shared" si="209"/>
        <v>27</v>
      </c>
      <c r="AF202" s="106">
        <f t="shared" si="195"/>
        <v>0</v>
      </c>
      <c r="AG202" s="218">
        <f>IFERROR(IF(AE202=1,①工事概要!$E$11,IF(AE202=2,①工事概要!$E$11,IF(WEEKDAY(Z202)=2,Z195,AG201))),"")</f>
        <v>43731</v>
      </c>
      <c r="AH202" s="222">
        <f t="shared" ref="AH202:BA202" si="269">IFERROR(IF(AG202+1&gt;$BB202,"",AG202+1),"")</f>
        <v>43732</v>
      </c>
      <c r="AI202" s="222">
        <f t="shared" si="269"/>
        <v>43733</v>
      </c>
      <c r="AJ202" s="222">
        <f t="shared" si="269"/>
        <v>43734</v>
      </c>
      <c r="AK202" s="222">
        <f t="shared" si="269"/>
        <v>43735</v>
      </c>
      <c r="AL202" s="222">
        <f t="shared" si="269"/>
        <v>43736</v>
      </c>
      <c r="AM202" s="222">
        <f t="shared" si="269"/>
        <v>43737</v>
      </c>
      <c r="AN202" s="222">
        <f t="shared" si="269"/>
        <v>43738</v>
      </c>
      <c r="AO202" s="222">
        <f t="shared" si="269"/>
        <v>43739</v>
      </c>
      <c r="AP202" s="222" t="str">
        <f t="shared" si="269"/>
        <v/>
      </c>
      <c r="AQ202" s="222" t="str">
        <f t="shared" si="269"/>
        <v/>
      </c>
      <c r="AR202" s="222" t="str">
        <f t="shared" si="269"/>
        <v/>
      </c>
      <c r="AS202" s="222" t="str">
        <f t="shared" si="269"/>
        <v/>
      </c>
      <c r="AT202" s="222" t="str">
        <f t="shared" si="269"/>
        <v/>
      </c>
      <c r="AU202" s="222" t="str">
        <f t="shared" si="269"/>
        <v/>
      </c>
      <c r="AV202" s="222" t="str">
        <f t="shared" si="269"/>
        <v/>
      </c>
      <c r="AW202" s="222" t="str">
        <f t="shared" si="269"/>
        <v/>
      </c>
      <c r="AX202" s="222" t="str">
        <f t="shared" si="269"/>
        <v/>
      </c>
      <c r="AY202" s="222" t="str">
        <f t="shared" si="269"/>
        <v/>
      </c>
      <c r="AZ202" s="222" t="str">
        <f t="shared" si="269"/>
        <v/>
      </c>
      <c r="BA202" s="222" t="str">
        <f t="shared" si="269"/>
        <v/>
      </c>
      <c r="BB202" s="219">
        <f>IFERROR(IF(IF(Z202=①工事概要!$E$12,①工事概要!$E$12,IF(WEEKDAY(Z202)=1,Z209,BB203))&gt;①工事概要!$E$12,①工事概要!$E$12,IF(Z202=①工事概要!$E$12,①工事概要!$E$12,IF(WEEKDAY(Z202)=1,Z209,BB203))),"")</f>
        <v>43739</v>
      </c>
      <c r="BE202" s="53"/>
      <c r="BF202" s="53"/>
      <c r="BG202" s="53" t="str">
        <f>IFERROR(VLOOKUP(B202,①工事概要!$C$11:$D$12,2,FALSE),"")</f>
        <v/>
      </c>
      <c r="BH202" s="53" t="str">
        <f>IFERROR(VLOOKUP(B202,①工事概要!$C$16:$D$21,2,FALSE),"")</f>
        <v/>
      </c>
      <c r="BI202" s="53" t="str">
        <f>IFERROR(VLOOKUP(B202,①工事概要!$C$22:$D$24,2,FALSE),"")</f>
        <v/>
      </c>
      <c r="BJ202" s="53" t="str">
        <f>IF(B202&gt;①工事概要!$C$26,"",IF(B202&gt;=①工事概要!$C$25,$BJ$13,""))</f>
        <v/>
      </c>
      <c r="BK202" s="53" t="str">
        <f>IF(B202&gt;①工事概要!$C$28,"",IF(B202&gt;=①工事概要!$C$27,$BK$13,""))</f>
        <v/>
      </c>
      <c r="BL202" s="53" t="str">
        <f>IF(B202&gt;①工事概要!$C$30,"",IF(B202&gt;=①工事概要!$C$29,$BL$13,""))</f>
        <v/>
      </c>
      <c r="BM202" s="53" t="str">
        <f>IF(B202&gt;①工事概要!$C$32,"",IF(B202&gt;=①工事概要!$C$31,$BM$13,""))</f>
        <v/>
      </c>
      <c r="BN202" s="53" t="str">
        <f>IF(B202&gt;①工事概要!$C$34,"",IF(B202&gt;=①工事概要!$C$33,$BN$13,""))</f>
        <v/>
      </c>
      <c r="BO202" s="53" t="str">
        <f>IF(B202&gt;①工事概要!$C$36,"",IF(B202&gt;=①工事概要!$C$35,$BO$13,""))</f>
        <v/>
      </c>
      <c r="BP202" s="53" t="str">
        <f>IF(B202&gt;①工事概要!$C$38,"",IF(B202&gt;=①工事概要!$C$37,$BP$13,""))</f>
        <v/>
      </c>
      <c r="BQ202" s="53" t="str">
        <f>IF(B202&gt;①工事概要!$C$40,"",IF(B202&gt;=①工事概要!$C$39,$BQ$13,""))</f>
        <v/>
      </c>
      <c r="BR202" s="53" t="str">
        <f>IF(B202&gt;①工事概要!$C$42,"",IF(B202&gt;=①工事概要!$C$41,$BR$13,""))</f>
        <v/>
      </c>
      <c r="BS202" s="53" t="str">
        <f>IF(B202&gt;①工事概要!$C$44,"",IF(B202&gt;=①工事概要!$C$43,$BS$13,""))</f>
        <v/>
      </c>
      <c r="BT202" s="53" t="str">
        <f>IF(B202&gt;①工事概要!$C$46,"",IF(B202&gt;=①工事概要!$C$45,$BT$13,""))</f>
        <v/>
      </c>
      <c r="BU202" s="53" t="str">
        <f>IF(B202&gt;①工事概要!$C$48,"",IF(B202&gt;=①工事概要!$C$47,$BU$13,""))</f>
        <v/>
      </c>
      <c r="BV202" s="53" t="str">
        <f>IF(B202&gt;①工事概要!$C$50,"",IF(B202&gt;=①工事概要!$C$49,$BV$13,""))</f>
        <v/>
      </c>
      <c r="BW202" s="53" t="str">
        <f>IF(B202&gt;①工事概要!$C$52,"",IF(B202&gt;=①工事概要!$C$51,$BW$13,""))</f>
        <v/>
      </c>
      <c r="BX202" s="53" t="str">
        <f>IF(B202&gt;①工事概要!$C$54,"",IF(B202&gt;=①工事概要!$C$53,$BX$13,""))</f>
        <v/>
      </c>
      <c r="BY202" s="53" t="str">
        <f>IF(B202&gt;①工事概要!$C$56,"",IF(B202&gt;=①工事概要!$C$55,$BY$13,""))</f>
        <v/>
      </c>
      <c r="BZ202" s="53" t="str">
        <f>IF(B202&gt;①工事概要!$C$58,"",IF(B202&gt;=①工事概要!$C$57,$BZ$13,""))</f>
        <v/>
      </c>
      <c r="CA202" s="53" t="str">
        <f>IF(B202&gt;①工事概要!$C$60,"",IF(B202&gt;=①工事概要!$C$59,$CA$13,""))</f>
        <v/>
      </c>
      <c r="CB202" s="53" t="str">
        <f>IF(B202&gt;①工事概要!$C$62,"",IF(B202&gt;=①工事概要!$C$61,$CB$13,""))</f>
        <v/>
      </c>
      <c r="CC202" s="53" t="str">
        <f>IF(B202&gt;①工事概要!$C$64,"",IF(B202&gt;=①工事概要!$C$63,$CC$13,""))</f>
        <v/>
      </c>
      <c r="CD202" s="53" t="str">
        <f>IF(B202&gt;①工事概要!$C$66,"",IF(B202&gt;=①工事概要!$C$65,$CD$13,""))</f>
        <v/>
      </c>
      <c r="CE202" s="50" t="str">
        <f t="shared" si="211"/>
        <v/>
      </c>
      <c r="CF202" s="50" t="str">
        <f t="shared" si="197"/>
        <v xml:space="preserve"> </v>
      </c>
    </row>
    <row r="203" spans="1:84" ht="39" customHeight="1" thickTop="1" thickBot="1" x14ac:dyDescent="0.2">
      <c r="A203" s="81" t="str">
        <f t="shared" si="183"/>
        <v>対象期間外</v>
      </c>
      <c r="B203" s="180">
        <f>IFERROR(IF(B202=①工事概要!$E$12+IF(WEEKDAY(①工事概要!$E$12)=1,①工事概要!$E$12,(8-WEEKDAY(①工事概要!$E$12))),"-",IF(B202="-","-",B202+1)),"-")</f>
        <v>43744</v>
      </c>
      <c r="C203" s="89">
        <f t="shared" si="198"/>
        <v>1</v>
      </c>
      <c r="D203" s="199" t="str">
        <f t="shared" si="199"/>
        <v>×</v>
      </c>
      <c r="E203" s="200" t="str">
        <f t="shared" si="200"/>
        <v xml:space="preserve"> </v>
      </c>
      <c r="F203" s="201" t="s">
        <v>61</v>
      </c>
      <c r="G203" s="202"/>
      <c r="H203" s="203"/>
      <c r="I203" s="204"/>
      <c r="J203" s="187" t="str">
        <f t="shared" si="201"/>
        <v/>
      </c>
      <c r="K203" s="190" t="str">
        <f t="shared" si="184"/>
        <v/>
      </c>
      <c r="L203" s="190" t="str">
        <f t="shared" si="185"/>
        <v/>
      </c>
      <c r="M203" s="188" t="str">
        <f t="shared" si="202"/>
        <v/>
      </c>
      <c r="N203" s="87" t="str">
        <f t="shared" si="186"/>
        <v>週の終わり</v>
      </c>
      <c r="O203" s="108"/>
      <c r="P203" s="156" t="str">
        <f>IF(B203&lt;①工事概要!$E$11,"",IF(B203&gt;①工事概要!$E$12,"",IF(LEN(CE203)=0,"○","")))</f>
        <v/>
      </c>
      <c r="Q203" s="162">
        <f t="shared" si="203"/>
        <v>0</v>
      </c>
      <c r="R203" s="93">
        <f t="shared" si="187"/>
        <v>181</v>
      </c>
      <c r="S203" s="156" t="str">
        <f t="shared" si="188"/>
        <v/>
      </c>
      <c r="T203" s="162">
        <f t="shared" si="189"/>
        <v>0</v>
      </c>
      <c r="U203" s="100">
        <f t="shared" si="204"/>
        <v>52</v>
      </c>
      <c r="V203" s="93" t="str">
        <f t="shared" si="190"/>
        <v/>
      </c>
      <c r="W203" s="169" t="str">
        <f t="shared" si="205"/>
        <v/>
      </c>
      <c r="X203" s="80" t="str">
        <f t="shared" si="206"/>
        <v/>
      </c>
      <c r="Y203" s="80" t="str">
        <f t="shared" si="207"/>
        <v/>
      </c>
      <c r="Z203" s="80">
        <f t="shared" si="191"/>
        <v>43744</v>
      </c>
      <c r="AA203" s="80" t="str">
        <f t="shared" si="192"/>
        <v/>
      </c>
      <c r="AB203" s="80" t="str">
        <f t="shared" si="193"/>
        <v>OK（振替済み）</v>
      </c>
      <c r="AC203" s="154">
        <f t="shared" si="194"/>
        <v>0</v>
      </c>
      <c r="AD203" s="154" t="str">
        <f t="shared" si="208"/>
        <v/>
      </c>
      <c r="AE203" s="106">
        <f t="shared" si="209"/>
        <v>27</v>
      </c>
      <c r="AF203" s="106">
        <f t="shared" si="195"/>
        <v>0</v>
      </c>
      <c r="AG203" s="223">
        <f>IFERROR(IF(AE203=1,①工事概要!$E$11,IF(AE203=2,①工事概要!$E$11,IF(WEEKDAY(Z203)=2,Z196,AG202))),"")</f>
        <v>43731</v>
      </c>
      <c r="AH203" s="224">
        <f t="shared" ref="AH203:BA203" si="270">IFERROR(IF(AG203+1&gt;$BB203,"",AG203+1),"")</f>
        <v>43732</v>
      </c>
      <c r="AI203" s="224">
        <f t="shared" si="270"/>
        <v>43733</v>
      </c>
      <c r="AJ203" s="224">
        <f t="shared" si="270"/>
        <v>43734</v>
      </c>
      <c r="AK203" s="224">
        <f t="shared" si="270"/>
        <v>43735</v>
      </c>
      <c r="AL203" s="224">
        <f t="shared" si="270"/>
        <v>43736</v>
      </c>
      <c r="AM203" s="224">
        <f t="shared" si="270"/>
        <v>43737</v>
      </c>
      <c r="AN203" s="224">
        <f t="shared" si="270"/>
        <v>43738</v>
      </c>
      <c r="AO203" s="224">
        <f t="shared" si="270"/>
        <v>43739</v>
      </c>
      <c r="AP203" s="224" t="str">
        <f t="shared" si="270"/>
        <v/>
      </c>
      <c r="AQ203" s="224" t="str">
        <f t="shared" si="270"/>
        <v/>
      </c>
      <c r="AR203" s="224" t="str">
        <f t="shared" si="270"/>
        <v/>
      </c>
      <c r="AS203" s="224" t="str">
        <f t="shared" si="270"/>
        <v/>
      </c>
      <c r="AT203" s="224" t="str">
        <f t="shared" si="270"/>
        <v/>
      </c>
      <c r="AU203" s="224" t="str">
        <f t="shared" si="270"/>
        <v/>
      </c>
      <c r="AV203" s="224" t="str">
        <f t="shared" si="270"/>
        <v/>
      </c>
      <c r="AW203" s="224" t="str">
        <f t="shared" si="270"/>
        <v/>
      </c>
      <c r="AX203" s="224" t="str">
        <f t="shared" si="270"/>
        <v/>
      </c>
      <c r="AY203" s="224" t="str">
        <f t="shared" si="270"/>
        <v/>
      </c>
      <c r="AZ203" s="224" t="str">
        <f t="shared" si="270"/>
        <v/>
      </c>
      <c r="BA203" s="224" t="str">
        <f t="shared" si="270"/>
        <v/>
      </c>
      <c r="BB203" s="225">
        <f>IFERROR(IF(IF(Z203=①工事概要!$E$12,①工事概要!$E$12,IF(WEEKDAY(Z203)=1,Z210,BB204))&gt;①工事概要!$E$12,①工事概要!$E$12,IF(Z203=①工事概要!$E$12,①工事概要!$E$12,IF(WEEKDAY(Z203)=1,Z210,BB204))),"")</f>
        <v>43739</v>
      </c>
      <c r="BE203" s="53"/>
      <c r="BF203" s="53"/>
      <c r="BG203" s="53" t="str">
        <f>IFERROR(VLOOKUP(B203,①工事概要!$C$11:$D$12,2,FALSE),"")</f>
        <v/>
      </c>
      <c r="BH203" s="53" t="str">
        <f>IFERROR(VLOOKUP(B203,①工事概要!$C$16:$D$21,2,FALSE),"")</f>
        <v/>
      </c>
      <c r="BI203" s="53" t="str">
        <f>IFERROR(VLOOKUP(B203,①工事概要!$C$22:$D$24,2,FALSE),"")</f>
        <v/>
      </c>
      <c r="BJ203" s="53" t="str">
        <f>IF(B203&gt;①工事概要!$C$26,"",IF(B203&gt;=①工事概要!$C$25,$BJ$13,""))</f>
        <v/>
      </c>
      <c r="BK203" s="53" t="str">
        <f>IF(B203&gt;①工事概要!$C$28,"",IF(B203&gt;=①工事概要!$C$27,$BK$13,""))</f>
        <v/>
      </c>
      <c r="BL203" s="53" t="str">
        <f>IF(B203&gt;①工事概要!$C$30,"",IF(B203&gt;=①工事概要!$C$29,$BL$13,""))</f>
        <v/>
      </c>
      <c r="BM203" s="53" t="str">
        <f>IF(B203&gt;①工事概要!$C$32,"",IF(B203&gt;=①工事概要!$C$31,$BM$13,""))</f>
        <v/>
      </c>
      <c r="BN203" s="53" t="str">
        <f>IF(B203&gt;①工事概要!$C$34,"",IF(B203&gt;=①工事概要!$C$33,$BN$13,""))</f>
        <v/>
      </c>
      <c r="BO203" s="53" t="str">
        <f>IF(B203&gt;①工事概要!$C$36,"",IF(B203&gt;=①工事概要!$C$35,$BO$13,""))</f>
        <v/>
      </c>
      <c r="BP203" s="53" t="str">
        <f>IF(B203&gt;①工事概要!$C$38,"",IF(B203&gt;=①工事概要!$C$37,$BP$13,""))</f>
        <v/>
      </c>
      <c r="BQ203" s="53" t="str">
        <f>IF(B203&gt;①工事概要!$C$40,"",IF(B203&gt;=①工事概要!$C$39,$BQ$13,""))</f>
        <v/>
      </c>
      <c r="BR203" s="53" t="str">
        <f>IF(B203&gt;①工事概要!$C$42,"",IF(B203&gt;=①工事概要!$C$41,$BR$13,""))</f>
        <v/>
      </c>
      <c r="BS203" s="53" t="str">
        <f>IF(B203&gt;①工事概要!$C$44,"",IF(B203&gt;=①工事概要!$C$43,$BS$13,""))</f>
        <v/>
      </c>
      <c r="BT203" s="53" t="str">
        <f>IF(B203&gt;①工事概要!$C$46,"",IF(B203&gt;=①工事概要!$C$45,$BT$13,""))</f>
        <v/>
      </c>
      <c r="BU203" s="53" t="str">
        <f>IF(B203&gt;①工事概要!$C$48,"",IF(B203&gt;=①工事概要!$C$47,$BU$13,""))</f>
        <v/>
      </c>
      <c r="BV203" s="53" t="str">
        <f>IF(B203&gt;①工事概要!$C$50,"",IF(B203&gt;=①工事概要!$C$49,$BV$13,""))</f>
        <v/>
      </c>
      <c r="BW203" s="53" t="str">
        <f>IF(B203&gt;①工事概要!$C$52,"",IF(B203&gt;=①工事概要!$C$51,$BW$13,""))</f>
        <v/>
      </c>
      <c r="BX203" s="53" t="str">
        <f>IF(B203&gt;①工事概要!$C$54,"",IF(B203&gt;=①工事概要!$C$53,$BX$13,""))</f>
        <v/>
      </c>
      <c r="BY203" s="53" t="str">
        <f>IF(B203&gt;①工事概要!$C$56,"",IF(B203&gt;=①工事概要!$C$55,$BY$13,""))</f>
        <v/>
      </c>
      <c r="BZ203" s="53" t="str">
        <f>IF(B203&gt;①工事概要!$C$58,"",IF(B203&gt;=①工事概要!$C$57,$BZ$13,""))</f>
        <v/>
      </c>
      <c r="CA203" s="53" t="str">
        <f>IF(B203&gt;①工事概要!$C$60,"",IF(B203&gt;=①工事概要!$C$59,$CA$13,""))</f>
        <v/>
      </c>
      <c r="CB203" s="53" t="str">
        <f>IF(B203&gt;①工事概要!$C$62,"",IF(B203&gt;=①工事概要!$C$61,$CB$13,""))</f>
        <v/>
      </c>
      <c r="CC203" s="53" t="str">
        <f>IF(B203&gt;①工事概要!$C$64,"",IF(B203&gt;=①工事概要!$C$63,$CC$13,""))</f>
        <v/>
      </c>
      <c r="CD203" s="53" t="str">
        <f>IF(B203&gt;①工事概要!$C$66,"",IF(B203&gt;=①工事概要!$C$65,$CD$13,""))</f>
        <v/>
      </c>
      <c r="CE203" s="50" t="str">
        <f t="shared" si="211"/>
        <v/>
      </c>
      <c r="CF203" s="50" t="str">
        <f t="shared" si="197"/>
        <v xml:space="preserve"> </v>
      </c>
    </row>
    <row r="204" spans="1:84" ht="39" customHeight="1" thickTop="1" thickBot="1" x14ac:dyDescent="0.2">
      <c r="A204" s="81" t="str">
        <f t="shared" si="183"/>
        <v>対象期間外</v>
      </c>
      <c r="B204" s="180" t="str">
        <f>IFERROR(IF(B203=①工事概要!$E$12+IF(WEEKDAY(①工事概要!$E$12)=1,①工事概要!$E$12,(8-WEEKDAY(①工事概要!$E$12))),"-",IF(B203="-","-",B203+1)),"-")</f>
        <v>-</v>
      </c>
      <c r="C204" s="89" t="str">
        <f t="shared" si="198"/>
        <v>-</v>
      </c>
      <c r="D204" s="199" t="str">
        <f t="shared" si="199"/>
        <v>×</v>
      </c>
      <c r="E204" s="200" t="str">
        <f t="shared" si="200"/>
        <v xml:space="preserve"> </v>
      </c>
      <c r="F204" s="201" t="s">
        <v>60</v>
      </c>
      <c r="G204" s="202"/>
      <c r="H204" s="203"/>
      <c r="I204" s="204"/>
      <c r="J204" s="187" t="str">
        <f t="shared" si="201"/>
        <v/>
      </c>
      <c r="K204" s="190" t="str">
        <f t="shared" si="184"/>
        <v/>
      </c>
      <c r="L204" s="190" t="str">
        <f t="shared" si="185"/>
        <v/>
      </c>
      <c r="M204" s="188" t="str">
        <f t="shared" si="202"/>
        <v/>
      </c>
      <c r="N204" s="87" t="str">
        <f t="shared" si="186"/>
        <v/>
      </c>
      <c r="O204" s="108"/>
      <c r="P204" s="156" t="str">
        <f>IF(B204&lt;①工事概要!$E$11,"",IF(B204&gt;①工事概要!$E$12,"",IF(LEN(CE204)=0,"○","")))</f>
        <v/>
      </c>
      <c r="Q204" s="162">
        <f t="shared" si="203"/>
        <v>0</v>
      </c>
      <c r="R204" s="93">
        <f t="shared" si="187"/>
        <v>181</v>
      </c>
      <c r="S204" s="156" t="str">
        <f t="shared" si="188"/>
        <v/>
      </c>
      <c r="T204" s="162">
        <f t="shared" si="189"/>
        <v>0</v>
      </c>
      <c r="U204" s="100">
        <f t="shared" si="204"/>
        <v>52</v>
      </c>
      <c r="V204" s="93" t="str">
        <f t="shared" si="190"/>
        <v/>
      </c>
      <c r="W204" s="169" t="str">
        <f t="shared" si="205"/>
        <v/>
      </c>
      <c r="X204" s="80" t="str">
        <f t="shared" si="206"/>
        <v/>
      </c>
      <c r="Y204" s="80" t="str">
        <f t="shared" si="207"/>
        <v/>
      </c>
      <c r="Z204" s="80" t="str">
        <f t="shared" si="191"/>
        <v>-</v>
      </c>
      <c r="AA204" s="80" t="str">
        <f t="shared" si="192"/>
        <v/>
      </c>
      <c r="AB204" s="80" t="str">
        <f t="shared" si="193"/>
        <v>OK（振替済み）</v>
      </c>
      <c r="AC204" s="154">
        <f t="shared" si="194"/>
        <v>0</v>
      </c>
      <c r="AD204" s="154" t="str">
        <f t="shared" si="208"/>
        <v/>
      </c>
      <c r="AE204" s="106">
        <f t="shared" si="209"/>
        <v>0</v>
      </c>
      <c r="AF204" s="106">
        <f t="shared" si="195"/>
        <v>0</v>
      </c>
      <c r="AG204" s="216" t="str">
        <f>IFERROR(IF(AE204=1,①工事概要!$E$11,IF(AE204=2,①工事概要!$E$11,IF(WEEKDAY(Z204)=2,Z197,AG203))),"")</f>
        <v/>
      </c>
      <c r="AH204" s="221" t="str">
        <f t="shared" ref="AH204:BA204" si="271">IFERROR(IF(AG204+1&gt;$BB204,"",AG204+1),"")</f>
        <v/>
      </c>
      <c r="AI204" s="221" t="str">
        <f t="shared" si="271"/>
        <v/>
      </c>
      <c r="AJ204" s="221" t="str">
        <f t="shared" si="271"/>
        <v/>
      </c>
      <c r="AK204" s="221" t="str">
        <f t="shared" si="271"/>
        <v/>
      </c>
      <c r="AL204" s="221" t="str">
        <f t="shared" si="271"/>
        <v/>
      </c>
      <c r="AM204" s="221" t="str">
        <f t="shared" si="271"/>
        <v/>
      </c>
      <c r="AN204" s="221" t="str">
        <f t="shared" si="271"/>
        <v/>
      </c>
      <c r="AO204" s="221" t="str">
        <f t="shared" si="271"/>
        <v/>
      </c>
      <c r="AP204" s="221" t="str">
        <f t="shared" si="271"/>
        <v/>
      </c>
      <c r="AQ204" s="221" t="str">
        <f t="shared" si="271"/>
        <v/>
      </c>
      <c r="AR204" s="221" t="str">
        <f t="shared" si="271"/>
        <v/>
      </c>
      <c r="AS204" s="221" t="str">
        <f t="shared" si="271"/>
        <v/>
      </c>
      <c r="AT204" s="221" t="str">
        <f t="shared" si="271"/>
        <v/>
      </c>
      <c r="AU204" s="221" t="str">
        <f t="shared" si="271"/>
        <v/>
      </c>
      <c r="AV204" s="221" t="str">
        <f t="shared" si="271"/>
        <v/>
      </c>
      <c r="AW204" s="221" t="str">
        <f t="shared" si="271"/>
        <v/>
      </c>
      <c r="AX204" s="221" t="str">
        <f t="shared" si="271"/>
        <v/>
      </c>
      <c r="AY204" s="221" t="str">
        <f t="shared" si="271"/>
        <v/>
      </c>
      <c r="AZ204" s="221" t="str">
        <f t="shared" si="271"/>
        <v/>
      </c>
      <c r="BA204" s="221" t="str">
        <f t="shared" si="271"/>
        <v/>
      </c>
      <c r="BB204" s="217" t="str">
        <f>IFERROR(IF(IF(Z204=①工事概要!$E$12,①工事概要!$E$12,IF(WEEKDAY(Z204)=1,Z211,BB205))&gt;①工事概要!$E$12,①工事概要!$E$12,IF(Z204=①工事概要!$E$12,①工事概要!$E$12,IF(WEEKDAY(Z204)=1,Z211,BB205))),"")</f>
        <v/>
      </c>
      <c r="BE204" s="53"/>
      <c r="BF204" s="53"/>
      <c r="BG204" s="53" t="str">
        <f>IFERROR(VLOOKUP(B204,①工事概要!$C$11:$D$12,2,FALSE),"")</f>
        <v/>
      </c>
      <c r="BH204" s="53" t="str">
        <f>IFERROR(VLOOKUP(B204,①工事概要!$C$16:$D$21,2,FALSE),"")</f>
        <v/>
      </c>
      <c r="BI204" s="53" t="str">
        <f>IFERROR(VLOOKUP(B204,①工事概要!$C$22:$D$24,2,FALSE),"")</f>
        <v/>
      </c>
      <c r="BJ204" s="53" t="str">
        <f>IF(B204&gt;①工事概要!$C$26,"",IF(B204&gt;=①工事概要!$C$25,$BJ$13,""))</f>
        <v/>
      </c>
      <c r="BK204" s="53" t="str">
        <f>IF(B204&gt;①工事概要!$C$28,"",IF(B204&gt;=①工事概要!$C$27,$BK$13,""))</f>
        <v/>
      </c>
      <c r="BL204" s="53" t="str">
        <f>IF(B204&gt;①工事概要!$C$30,"",IF(B204&gt;=①工事概要!$C$29,$BL$13,""))</f>
        <v/>
      </c>
      <c r="BM204" s="53" t="str">
        <f>IF(B204&gt;①工事概要!$C$32,"",IF(B204&gt;=①工事概要!$C$31,$BM$13,""))</f>
        <v/>
      </c>
      <c r="BN204" s="53" t="str">
        <f>IF(B204&gt;①工事概要!$C$34,"",IF(B204&gt;=①工事概要!$C$33,$BN$13,""))</f>
        <v/>
      </c>
      <c r="BO204" s="53" t="str">
        <f>IF(B204&gt;①工事概要!$C$36,"",IF(B204&gt;=①工事概要!$C$35,$BO$13,""))</f>
        <v/>
      </c>
      <c r="BP204" s="53" t="str">
        <f>IF(B204&gt;①工事概要!$C$38,"",IF(B204&gt;=①工事概要!$C$37,$BP$13,""))</f>
        <v/>
      </c>
      <c r="BQ204" s="53" t="str">
        <f>IF(B204&gt;①工事概要!$C$40,"",IF(B204&gt;=①工事概要!$C$39,$BQ$13,""))</f>
        <v/>
      </c>
      <c r="BR204" s="53" t="str">
        <f>IF(B204&gt;①工事概要!$C$42,"",IF(B204&gt;=①工事概要!$C$41,$BR$13,""))</f>
        <v/>
      </c>
      <c r="BS204" s="53" t="str">
        <f>IF(B204&gt;①工事概要!$C$44,"",IF(B204&gt;=①工事概要!$C$43,$BS$13,""))</f>
        <v/>
      </c>
      <c r="BT204" s="53" t="str">
        <f>IF(B204&gt;①工事概要!$C$46,"",IF(B204&gt;=①工事概要!$C$45,$BT$13,""))</f>
        <v/>
      </c>
      <c r="BU204" s="53" t="str">
        <f>IF(B204&gt;①工事概要!$C$48,"",IF(B204&gt;=①工事概要!$C$47,$BU$13,""))</f>
        <v/>
      </c>
      <c r="BV204" s="53" t="str">
        <f>IF(B204&gt;①工事概要!$C$50,"",IF(B204&gt;=①工事概要!$C$49,$BV$13,""))</f>
        <v/>
      </c>
      <c r="BW204" s="53" t="str">
        <f>IF(B204&gt;①工事概要!$C$52,"",IF(B204&gt;=①工事概要!$C$51,$BW$13,""))</f>
        <v/>
      </c>
      <c r="BX204" s="53" t="str">
        <f>IF(B204&gt;①工事概要!$C$54,"",IF(B204&gt;=①工事概要!$C$53,$BX$13,""))</f>
        <v/>
      </c>
      <c r="BY204" s="53" t="str">
        <f>IF(B204&gt;①工事概要!$C$56,"",IF(B204&gt;=①工事概要!$C$55,$BY$13,""))</f>
        <v/>
      </c>
      <c r="BZ204" s="53" t="str">
        <f>IF(B204&gt;①工事概要!$C$58,"",IF(B204&gt;=①工事概要!$C$57,$BZ$13,""))</f>
        <v/>
      </c>
      <c r="CA204" s="53" t="str">
        <f>IF(B204&gt;①工事概要!$C$60,"",IF(B204&gt;=①工事概要!$C$59,$CA$13,""))</f>
        <v/>
      </c>
      <c r="CB204" s="53" t="str">
        <f>IF(B204&gt;①工事概要!$C$62,"",IF(B204&gt;=①工事概要!$C$61,$CB$13,""))</f>
        <v/>
      </c>
      <c r="CC204" s="53" t="str">
        <f>IF(B204&gt;①工事概要!$C$64,"",IF(B204&gt;=①工事概要!$C$63,$CC$13,""))</f>
        <v/>
      </c>
      <c r="CD204" s="53" t="str">
        <f>IF(B204&gt;①工事概要!$C$66,"",IF(B204&gt;=①工事概要!$C$65,$CD$13,""))</f>
        <v/>
      </c>
      <c r="CE204" s="50" t="str">
        <f t="shared" si="211"/>
        <v/>
      </c>
      <c r="CF204" s="50" t="str">
        <f t="shared" si="197"/>
        <v xml:space="preserve"> </v>
      </c>
    </row>
    <row r="205" spans="1:84" ht="39" customHeight="1" thickTop="1" thickBot="1" x14ac:dyDescent="0.2">
      <c r="A205" s="81" t="str">
        <f t="shared" si="183"/>
        <v>対象期間外</v>
      </c>
      <c r="B205" s="180" t="str">
        <f>IFERROR(IF(B204=①工事概要!$E$12+IF(WEEKDAY(①工事概要!$E$12)=1,①工事概要!$E$12,(8-WEEKDAY(①工事概要!$E$12))),"-",IF(B204="-","-",B204+1)),"-")</f>
        <v>-</v>
      </c>
      <c r="C205" s="89" t="str">
        <f t="shared" si="198"/>
        <v>-</v>
      </c>
      <c r="D205" s="199" t="str">
        <f t="shared" si="199"/>
        <v>×</v>
      </c>
      <c r="E205" s="200" t="str">
        <f t="shared" si="200"/>
        <v xml:space="preserve"> </v>
      </c>
      <c r="F205" s="201" t="s">
        <v>60</v>
      </c>
      <c r="G205" s="202"/>
      <c r="H205" s="203"/>
      <c r="I205" s="204"/>
      <c r="J205" s="187" t="str">
        <f t="shared" si="201"/>
        <v/>
      </c>
      <c r="K205" s="190" t="str">
        <f t="shared" si="184"/>
        <v/>
      </c>
      <c r="L205" s="190" t="str">
        <f t="shared" si="185"/>
        <v/>
      </c>
      <c r="M205" s="188" t="str">
        <f t="shared" si="202"/>
        <v/>
      </c>
      <c r="N205" s="87" t="str">
        <f t="shared" si="186"/>
        <v/>
      </c>
      <c r="O205" s="108"/>
      <c r="P205" s="156" t="str">
        <f>IF(B205&lt;①工事概要!$E$11,"",IF(B205&gt;①工事概要!$E$12,"",IF(LEN(CE205)=0,"○","")))</f>
        <v/>
      </c>
      <c r="Q205" s="162">
        <f t="shared" si="203"/>
        <v>0</v>
      </c>
      <c r="R205" s="93">
        <f t="shared" si="187"/>
        <v>181</v>
      </c>
      <c r="S205" s="156" t="str">
        <f t="shared" si="188"/>
        <v/>
      </c>
      <c r="T205" s="162">
        <f t="shared" si="189"/>
        <v>0</v>
      </c>
      <c r="U205" s="100">
        <f t="shared" si="204"/>
        <v>52</v>
      </c>
      <c r="V205" s="93" t="str">
        <f t="shared" si="190"/>
        <v/>
      </c>
      <c r="W205" s="169" t="str">
        <f t="shared" si="205"/>
        <v/>
      </c>
      <c r="X205" s="80" t="str">
        <f t="shared" si="206"/>
        <v/>
      </c>
      <c r="Y205" s="80" t="str">
        <f t="shared" si="207"/>
        <v/>
      </c>
      <c r="Z205" s="80" t="str">
        <f t="shared" si="191"/>
        <v>-</v>
      </c>
      <c r="AA205" s="80" t="str">
        <f t="shared" si="192"/>
        <v/>
      </c>
      <c r="AB205" s="80" t="str">
        <f t="shared" si="193"/>
        <v>OK（振替済み）</v>
      </c>
      <c r="AC205" s="154">
        <f t="shared" si="194"/>
        <v>0</v>
      </c>
      <c r="AD205" s="154" t="str">
        <f t="shared" si="208"/>
        <v/>
      </c>
      <c r="AE205" s="106">
        <f t="shared" si="209"/>
        <v>0</v>
      </c>
      <c r="AF205" s="106">
        <f t="shared" si="195"/>
        <v>0</v>
      </c>
      <c r="AG205" s="218" t="str">
        <f>IFERROR(IF(AE205=1,①工事概要!$E$11,IF(AE205=2,①工事概要!$E$11,IF(WEEKDAY(Z205)=2,Z198,AG204))),"")</f>
        <v/>
      </c>
      <c r="AH205" s="222" t="str">
        <f t="shared" ref="AH205:BA205" si="272">IFERROR(IF(AG205+1&gt;$BB205,"",AG205+1),"")</f>
        <v/>
      </c>
      <c r="AI205" s="222" t="str">
        <f t="shared" si="272"/>
        <v/>
      </c>
      <c r="AJ205" s="222" t="str">
        <f t="shared" si="272"/>
        <v/>
      </c>
      <c r="AK205" s="222" t="str">
        <f t="shared" si="272"/>
        <v/>
      </c>
      <c r="AL205" s="222" t="str">
        <f t="shared" si="272"/>
        <v/>
      </c>
      <c r="AM205" s="222" t="str">
        <f t="shared" si="272"/>
        <v/>
      </c>
      <c r="AN205" s="222" t="str">
        <f t="shared" si="272"/>
        <v/>
      </c>
      <c r="AO205" s="222" t="str">
        <f t="shared" si="272"/>
        <v/>
      </c>
      <c r="AP205" s="222" t="str">
        <f t="shared" si="272"/>
        <v/>
      </c>
      <c r="AQ205" s="222" t="str">
        <f t="shared" si="272"/>
        <v/>
      </c>
      <c r="AR205" s="222" t="str">
        <f t="shared" si="272"/>
        <v/>
      </c>
      <c r="AS205" s="222" t="str">
        <f t="shared" si="272"/>
        <v/>
      </c>
      <c r="AT205" s="222" t="str">
        <f t="shared" si="272"/>
        <v/>
      </c>
      <c r="AU205" s="222" t="str">
        <f t="shared" si="272"/>
        <v/>
      </c>
      <c r="AV205" s="222" t="str">
        <f t="shared" si="272"/>
        <v/>
      </c>
      <c r="AW205" s="222" t="str">
        <f t="shared" si="272"/>
        <v/>
      </c>
      <c r="AX205" s="222" t="str">
        <f t="shared" si="272"/>
        <v/>
      </c>
      <c r="AY205" s="222" t="str">
        <f t="shared" si="272"/>
        <v/>
      </c>
      <c r="AZ205" s="222" t="str">
        <f t="shared" si="272"/>
        <v/>
      </c>
      <c r="BA205" s="222" t="str">
        <f t="shared" si="272"/>
        <v/>
      </c>
      <c r="BB205" s="219" t="str">
        <f>IFERROR(IF(IF(Z205=①工事概要!$E$12,①工事概要!$E$12,IF(WEEKDAY(Z205)=1,Z212,BB206))&gt;①工事概要!$E$12,①工事概要!$E$12,IF(Z205=①工事概要!$E$12,①工事概要!$E$12,IF(WEEKDAY(Z205)=1,Z212,BB206))),"")</f>
        <v/>
      </c>
      <c r="BE205" s="53"/>
      <c r="BF205" s="53"/>
      <c r="BG205" s="53" t="str">
        <f>IFERROR(VLOOKUP(B205,①工事概要!$C$11:$D$12,2,FALSE),"")</f>
        <v/>
      </c>
      <c r="BH205" s="53" t="str">
        <f>IFERROR(VLOOKUP(B205,①工事概要!$C$16:$D$21,2,FALSE),"")</f>
        <v/>
      </c>
      <c r="BI205" s="53" t="str">
        <f>IFERROR(VLOOKUP(B205,①工事概要!$C$22:$D$24,2,FALSE),"")</f>
        <v/>
      </c>
      <c r="BJ205" s="53" t="str">
        <f>IF(B205&gt;①工事概要!$C$26,"",IF(B205&gt;=①工事概要!$C$25,$BJ$13,""))</f>
        <v/>
      </c>
      <c r="BK205" s="53" t="str">
        <f>IF(B205&gt;①工事概要!$C$28,"",IF(B205&gt;=①工事概要!$C$27,$BK$13,""))</f>
        <v/>
      </c>
      <c r="BL205" s="53" t="str">
        <f>IF(B205&gt;①工事概要!$C$30,"",IF(B205&gt;=①工事概要!$C$29,$BL$13,""))</f>
        <v/>
      </c>
      <c r="BM205" s="53" t="str">
        <f>IF(B205&gt;①工事概要!$C$32,"",IF(B205&gt;=①工事概要!$C$31,$BM$13,""))</f>
        <v/>
      </c>
      <c r="BN205" s="53" t="str">
        <f>IF(B205&gt;①工事概要!$C$34,"",IF(B205&gt;=①工事概要!$C$33,$BN$13,""))</f>
        <v/>
      </c>
      <c r="BO205" s="53" t="str">
        <f>IF(B205&gt;①工事概要!$C$36,"",IF(B205&gt;=①工事概要!$C$35,$BO$13,""))</f>
        <v/>
      </c>
      <c r="BP205" s="53" t="str">
        <f>IF(B205&gt;①工事概要!$C$38,"",IF(B205&gt;=①工事概要!$C$37,$BP$13,""))</f>
        <v/>
      </c>
      <c r="BQ205" s="53" t="str">
        <f>IF(B205&gt;①工事概要!$C$40,"",IF(B205&gt;=①工事概要!$C$39,$BQ$13,""))</f>
        <v/>
      </c>
      <c r="BR205" s="53" t="str">
        <f>IF(B205&gt;①工事概要!$C$42,"",IF(B205&gt;=①工事概要!$C$41,$BR$13,""))</f>
        <v/>
      </c>
      <c r="BS205" s="53" t="str">
        <f>IF(B205&gt;①工事概要!$C$44,"",IF(B205&gt;=①工事概要!$C$43,$BS$13,""))</f>
        <v/>
      </c>
      <c r="BT205" s="53" t="str">
        <f>IF(B205&gt;①工事概要!$C$46,"",IF(B205&gt;=①工事概要!$C$45,$BT$13,""))</f>
        <v/>
      </c>
      <c r="BU205" s="53" t="str">
        <f>IF(B205&gt;①工事概要!$C$48,"",IF(B205&gt;=①工事概要!$C$47,$BU$13,""))</f>
        <v/>
      </c>
      <c r="BV205" s="53" t="str">
        <f>IF(B205&gt;①工事概要!$C$50,"",IF(B205&gt;=①工事概要!$C$49,$BV$13,""))</f>
        <v/>
      </c>
      <c r="BW205" s="53" t="str">
        <f>IF(B205&gt;①工事概要!$C$52,"",IF(B205&gt;=①工事概要!$C$51,$BW$13,""))</f>
        <v/>
      </c>
      <c r="BX205" s="53" t="str">
        <f>IF(B205&gt;①工事概要!$C$54,"",IF(B205&gt;=①工事概要!$C$53,$BX$13,""))</f>
        <v/>
      </c>
      <c r="BY205" s="53" t="str">
        <f>IF(B205&gt;①工事概要!$C$56,"",IF(B205&gt;=①工事概要!$C$55,$BY$13,""))</f>
        <v/>
      </c>
      <c r="BZ205" s="53" t="str">
        <f>IF(B205&gt;①工事概要!$C$58,"",IF(B205&gt;=①工事概要!$C$57,$BZ$13,""))</f>
        <v/>
      </c>
      <c r="CA205" s="53" t="str">
        <f>IF(B205&gt;①工事概要!$C$60,"",IF(B205&gt;=①工事概要!$C$59,$CA$13,""))</f>
        <v/>
      </c>
      <c r="CB205" s="53" t="str">
        <f>IF(B205&gt;①工事概要!$C$62,"",IF(B205&gt;=①工事概要!$C$61,$CB$13,""))</f>
        <v/>
      </c>
      <c r="CC205" s="53" t="str">
        <f>IF(B205&gt;①工事概要!$C$64,"",IF(B205&gt;=①工事概要!$C$63,$CC$13,""))</f>
        <v/>
      </c>
      <c r="CD205" s="53" t="str">
        <f>IF(B205&gt;①工事概要!$C$66,"",IF(B205&gt;=①工事概要!$C$65,$CD$13,""))</f>
        <v/>
      </c>
      <c r="CE205" s="50" t="str">
        <f t="shared" si="211"/>
        <v/>
      </c>
      <c r="CF205" s="50" t="str">
        <f t="shared" si="197"/>
        <v xml:space="preserve"> </v>
      </c>
    </row>
    <row r="206" spans="1:84" ht="39" customHeight="1" thickTop="1" thickBot="1" x14ac:dyDescent="0.2">
      <c r="A206" s="81" t="str">
        <f t="shared" si="183"/>
        <v>対象期間外</v>
      </c>
      <c r="B206" s="180" t="str">
        <f>IFERROR(IF(B205=①工事概要!$E$12+IF(WEEKDAY(①工事概要!$E$12)=1,①工事概要!$E$12,(8-WEEKDAY(①工事概要!$E$12))),"-",IF(B205="-","-",B205+1)),"-")</f>
        <v>-</v>
      </c>
      <c r="C206" s="89" t="str">
        <f t="shared" si="198"/>
        <v>-</v>
      </c>
      <c r="D206" s="199" t="str">
        <f t="shared" si="199"/>
        <v>×</v>
      </c>
      <c r="E206" s="200" t="str">
        <f t="shared" si="200"/>
        <v xml:space="preserve"> </v>
      </c>
      <c r="F206" s="201" t="s">
        <v>60</v>
      </c>
      <c r="G206" s="202"/>
      <c r="H206" s="203"/>
      <c r="I206" s="204"/>
      <c r="J206" s="187" t="str">
        <f t="shared" si="201"/>
        <v/>
      </c>
      <c r="K206" s="190" t="str">
        <f t="shared" si="184"/>
        <v/>
      </c>
      <c r="L206" s="190" t="str">
        <f t="shared" si="185"/>
        <v/>
      </c>
      <c r="M206" s="188" t="str">
        <f t="shared" si="202"/>
        <v/>
      </c>
      <c r="N206" s="87" t="str">
        <f t="shared" si="186"/>
        <v/>
      </c>
      <c r="O206" s="108"/>
      <c r="P206" s="156" t="str">
        <f>IF(B206&lt;①工事概要!$E$11,"",IF(B206&gt;①工事概要!$E$12,"",IF(LEN(CE206)=0,"○","")))</f>
        <v/>
      </c>
      <c r="Q206" s="162">
        <f t="shared" si="203"/>
        <v>0</v>
      </c>
      <c r="R206" s="93">
        <f t="shared" si="187"/>
        <v>181</v>
      </c>
      <c r="S206" s="156" t="str">
        <f t="shared" si="188"/>
        <v/>
      </c>
      <c r="T206" s="162">
        <f t="shared" si="189"/>
        <v>0</v>
      </c>
      <c r="U206" s="100">
        <f t="shared" si="204"/>
        <v>52</v>
      </c>
      <c r="V206" s="93" t="str">
        <f t="shared" si="190"/>
        <v/>
      </c>
      <c r="W206" s="169" t="str">
        <f t="shared" si="205"/>
        <v/>
      </c>
      <c r="X206" s="80" t="str">
        <f t="shared" si="206"/>
        <v/>
      </c>
      <c r="Y206" s="80" t="str">
        <f t="shared" si="207"/>
        <v/>
      </c>
      <c r="Z206" s="80" t="str">
        <f t="shared" si="191"/>
        <v>-</v>
      </c>
      <c r="AA206" s="80" t="str">
        <f t="shared" si="192"/>
        <v/>
      </c>
      <c r="AB206" s="80" t="str">
        <f t="shared" si="193"/>
        <v>OK（振替済み）</v>
      </c>
      <c r="AC206" s="154">
        <f t="shared" si="194"/>
        <v>0</v>
      </c>
      <c r="AD206" s="154" t="str">
        <f t="shared" si="208"/>
        <v/>
      </c>
      <c r="AE206" s="106">
        <f t="shared" si="209"/>
        <v>0</v>
      </c>
      <c r="AF206" s="106">
        <f t="shared" si="195"/>
        <v>0</v>
      </c>
      <c r="AG206" s="218" t="str">
        <f>IFERROR(IF(AE206=1,①工事概要!$E$11,IF(AE206=2,①工事概要!$E$11,IF(WEEKDAY(Z206)=2,Z199,AG205))),"")</f>
        <v/>
      </c>
      <c r="AH206" s="222" t="str">
        <f t="shared" ref="AH206:BA206" si="273">IFERROR(IF(AG206+1&gt;$BB206,"",AG206+1),"")</f>
        <v/>
      </c>
      <c r="AI206" s="222" t="str">
        <f t="shared" si="273"/>
        <v/>
      </c>
      <c r="AJ206" s="222" t="str">
        <f t="shared" si="273"/>
        <v/>
      </c>
      <c r="AK206" s="222" t="str">
        <f t="shared" si="273"/>
        <v/>
      </c>
      <c r="AL206" s="222" t="str">
        <f t="shared" si="273"/>
        <v/>
      </c>
      <c r="AM206" s="222" t="str">
        <f t="shared" si="273"/>
        <v/>
      </c>
      <c r="AN206" s="222" t="str">
        <f t="shared" si="273"/>
        <v/>
      </c>
      <c r="AO206" s="222" t="str">
        <f t="shared" si="273"/>
        <v/>
      </c>
      <c r="AP206" s="222" t="str">
        <f t="shared" si="273"/>
        <v/>
      </c>
      <c r="AQ206" s="222" t="str">
        <f t="shared" si="273"/>
        <v/>
      </c>
      <c r="AR206" s="222" t="str">
        <f t="shared" si="273"/>
        <v/>
      </c>
      <c r="AS206" s="222" t="str">
        <f t="shared" si="273"/>
        <v/>
      </c>
      <c r="AT206" s="222" t="str">
        <f t="shared" si="273"/>
        <v/>
      </c>
      <c r="AU206" s="222" t="str">
        <f t="shared" si="273"/>
        <v/>
      </c>
      <c r="AV206" s="222" t="str">
        <f t="shared" si="273"/>
        <v/>
      </c>
      <c r="AW206" s="222" t="str">
        <f t="shared" si="273"/>
        <v/>
      </c>
      <c r="AX206" s="222" t="str">
        <f t="shared" si="273"/>
        <v/>
      </c>
      <c r="AY206" s="222" t="str">
        <f t="shared" si="273"/>
        <v/>
      </c>
      <c r="AZ206" s="222" t="str">
        <f t="shared" si="273"/>
        <v/>
      </c>
      <c r="BA206" s="222" t="str">
        <f t="shared" si="273"/>
        <v/>
      </c>
      <c r="BB206" s="219" t="str">
        <f>IFERROR(IF(IF(Z206=①工事概要!$E$12,①工事概要!$E$12,IF(WEEKDAY(Z206)=1,Z213,BB207))&gt;①工事概要!$E$12,①工事概要!$E$12,IF(Z206=①工事概要!$E$12,①工事概要!$E$12,IF(WEEKDAY(Z206)=1,Z213,BB207))),"")</f>
        <v/>
      </c>
      <c r="BE206" s="53"/>
      <c r="BF206" s="53"/>
      <c r="BG206" s="53" t="str">
        <f>IFERROR(VLOOKUP(B206,①工事概要!$C$11:$D$12,2,FALSE),"")</f>
        <v/>
      </c>
      <c r="BH206" s="53" t="str">
        <f>IFERROR(VLOOKUP(B206,①工事概要!$C$16:$D$21,2,FALSE),"")</f>
        <v/>
      </c>
      <c r="BI206" s="53" t="str">
        <f>IFERROR(VLOOKUP(B206,①工事概要!$C$22:$D$24,2,FALSE),"")</f>
        <v/>
      </c>
      <c r="BJ206" s="53" t="str">
        <f>IF(B206&gt;①工事概要!$C$26,"",IF(B206&gt;=①工事概要!$C$25,$BJ$13,""))</f>
        <v/>
      </c>
      <c r="BK206" s="53" t="str">
        <f>IF(B206&gt;①工事概要!$C$28,"",IF(B206&gt;=①工事概要!$C$27,$BK$13,""))</f>
        <v/>
      </c>
      <c r="BL206" s="53" t="str">
        <f>IF(B206&gt;①工事概要!$C$30,"",IF(B206&gt;=①工事概要!$C$29,$BL$13,""))</f>
        <v/>
      </c>
      <c r="BM206" s="53" t="str">
        <f>IF(B206&gt;①工事概要!$C$32,"",IF(B206&gt;=①工事概要!$C$31,$BM$13,""))</f>
        <v/>
      </c>
      <c r="BN206" s="53" t="str">
        <f>IF(B206&gt;①工事概要!$C$34,"",IF(B206&gt;=①工事概要!$C$33,$BN$13,""))</f>
        <v/>
      </c>
      <c r="BO206" s="53" t="str">
        <f>IF(B206&gt;①工事概要!$C$36,"",IF(B206&gt;=①工事概要!$C$35,$BO$13,""))</f>
        <v/>
      </c>
      <c r="BP206" s="53" t="str">
        <f>IF(B206&gt;①工事概要!$C$38,"",IF(B206&gt;=①工事概要!$C$37,$BP$13,""))</f>
        <v/>
      </c>
      <c r="BQ206" s="53" t="str">
        <f>IF(B206&gt;①工事概要!$C$40,"",IF(B206&gt;=①工事概要!$C$39,$BQ$13,""))</f>
        <v/>
      </c>
      <c r="BR206" s="53" t="str">
        <f>IF(B206&gt;①工事概要!$C$42,"",IF(B206&gt;=①工事概要!$C$41,$BR$13,""))</f>
        <v/>
      </c>
      <c r="BS206" s="53" t="str">
        <f>IF(B206&gt;①工事概要!$C$44,"",IF(B206&gt;=①工事概要!$C$43,$BS$13,""))</f>
        <v/>
      </c>
      <c r="BT206" s="53" t="str">
        <f>IF(B206&gt;①工事概要!$C$46,"",IF(B206&gt;=①工事概要!$C$45,$BT$13,""))</f>
        <v/>
      </c>
      <c r="BU206" s="53" t="str">
        <f>IF(B206&gt;①工事概要!$C$48,"",IF(B206&gt;=①工事概要!$C$47,$BU$13,""))</f>
        <v/>
      </c>
      <c r="BV206" s="53" t="str">
        <f>IF(B206&gt;①工事概要!$C$50,"",IF(B206&gt;=①工事概要!$C$49,$BV$13,""))</f>
        <v/>
      </c>
      <c r="BW206" s="53" t="str">
        <f>IF(B206&gt;①工事概要!$C$52,"",IF(B206&gt;=①工事概要!$C$51,$BW$13,""))</f>
        <v/>
      </c>
      <c r="BX206" s="53" t="str">
        <f>IF(B206&gt;①工事概要!$C$54,"",IF(B206&gt;=①工事概要!$C$53,$BX$13,""))</f>
        <v/>
      </c>
      <c r="BY206" s="53" t="str">
        <f>IF(B206&gt;①工事概要!$C$56,"",IF(B206&gt;=①工事概要!$C$55,$BY$13,""))</f>
        <v/>
      </c>
      <c r="BZ206" s="53" t="str">
        <f>IF(B206&gt;①工事概要!$C$58,"",IF(B206&gt;=①工事概要!$C$57,$BZ$13,""))</f>
        <v/>
      </c>
      <c r="CA206" s="53" t="str">
        <f>IF(B206&gt;①工事概要!$C$60,"",IF(B206&gt;=①工事概要!$C$59,$CA$13,""))</f>
        <v/>
      </c>
      <c r="CB206" s="53" t="str">
        <f>IF(B206&gt;①工事概要!$C$62,"",IF(B206&gt;=①工事概要!$C$61,$CB$13,""))</f>
        <v/>
      </c>
      <c r="CC206" s="53" t="str">
        <f>IF(B206&gt;①工事概要!$C$64,"",IF(B206&gt;=①工事概要!$C$63,$CC$13,""))</f>
        <v/>
      </c>
      <c r="CD206" s="53" t="str">
        <f>IF(B206&gt;①工事概要!$C$66,"",IF(B206&gt;=①工事概要!$C$65,$CD$13,""))</f>
        <v/>
      </c>
      <c r="CE206" s="50" t="str">
        <f t="shared" si="211"/>
        <v/>
      </c>
      <c r="CF206" s="50" t="str">
        <f t="shared" si="197"/>
        <v xml:space="preserve"> </v>
      </c>
    </row>
    <row r="207" spans="1:84" ht="39" customHeight="1" thickTop="1" thickBot="1" x14ac:dyDescent="0.2">
      <c r="A207" s="81" t="str">
        <f t="shared" ref="A207:A270" si="274">IF(D207="×","対象期間外",IF(D207="〇","対象期間",""))</f>
        <v>対象期間外</v>
      </c>
      <c r="B207" s="180" t="str">
        <f>IFERROR(IF(B206=①工事概要!$E$12+IF(WEEKDAY(①工事概要!$E$12)=1,①工事概要!$E$12,(8-WEEKDAY(①工事概要!$E$12))),"-",IF(B206="-","-",B206+1)),"-")</f>
        <v>-</v>
      </c>
      <c r="C207" s="89" t="str">
        <f t="shared" si="198"/>
        <v>-</v>
      </c>
      <c r="D207" s="199" t="str">
        <f t="shared" si="199"/>
        <v>×</v>
      </c>
      <c r="E207" s="200" t="str">
        <f t="shared" si="200"/>
        <v xml:space="preserve"> </v>
      </c>
      <c r="F207" s="201" t="s">
        <v>60</v>
      </c>
      <c r="G207" s="202"/>
      <c r="H207" s="203"/>
      <c r="I207" s="204"/>
      <c r="J207" s="187" t="str">
        <f t="shared" si="201"/>
        <v/>
      </c>
      <c r="K207" s="190" t="str">
        <f t="shared" ref="K207:K270" si="275">IF(D207="×","",IF(R207&gt;0,R207,""))</f>
        <v/>
      </c>
      <c r="L207" s="190" t="str">
        <f t="shared" ref="L207:L270" si="276">IF(D207="×","",IF(Q207&gt;0,IF(Q207=Q206,"",Q207),""))</f>
        <v/>
      </c>
      <c r="M207" s="188" t="str">
        <f t="shared" si="202"/>
        <v/>
      </c>
      <c r="N207" s="87" t="str">
        <f t="shared" ref="N207:N270" si="277">IFERROR(IF(WEEKDAY(C207)=2,"週の始まり",IF(WEEKDAY(C207)=1,"週の終わり",IF(WEEKDAY(C207)&gt;2,"↓",""))),"")</f>
        <v/>
      </c>
      <c r="O207" s="108"/>
      <c r="P207" s="156" t="str">
        <f>IF(B207&lt;①工事概要!$E$11,"",IF(B207&gt;①工事概要!$E$12,"",IF(LEN(CE207)=0,"○","")))</f>
        <v/>
      </c>
      <c r="Q207" s="162">
        <f t="shared" si="203"/>
        <v>0</v>
      </c>
      <c r="R207" s="93">
        <f t="shared" ref="R207:R270" si="278">IF(D207="〇",R206+1,R206)</f>
        <v>181</v>
      </c>
      <c r="S207" s="156" t="str">
        <f t="shared" ref="S207:S270" si="279">IF(D207="×","",IF(P207="","",IF(G207="休日",IF(W207="作業日","",IF(WEEKDAY(B207)=1,"〇",IF(WEEKDAY(B207)=7,"〇",""))),IF(WEEKDAY(B207)=1,"〇",IF(WEEKDAY(B207)=7,"〇","")))))</f>
        <v/>
      </c>
      <c r="T207" s="162">
        <f t="shared" ref="T207:T270" si="280">IF(J207="OK",T206+1,IF(J207="OK（振替済み）",T206+1,T206))</f>
        <v>0</v>
      </c>
      <c r="U207" s="100">
        <f t="shared" si="204"/>
        <v>52</v>
      </c>
      <c r="V207" s="93" t="str">
        <f t="shared" ref="V207:V270" si="281">IF(D207="〇",G207,"")</f>
        <v/>
      </c>
      <c r="W207" s="169" t="str">
        <f t="shared" si="205"/>
        <v/>
      </c>
      <c r="X207" s="80" t="str">
        <f t="shared" si="206"/>
        <v/>
      </c>
      <c r="Y207" s="80" t="str">
        <f t="shared" si="207"/>
        <v/>
      </c>
      <c r="Z207" s="80" t="str">
        <f t="shared" ref="Z207:Z270" si="282">B207</f>
        <v>-</v>
      </c>
      <c r="AA207" s="80" t="str">
        <f t="shared" ref="AA207:AA270" si="283">IF(F207&amp;W207="休日"&amp;"作業日","NG","")</f>
        <v/>
      </c>
      <c r="AB207" s="80" t="str">
        <f t="shared" ref="AB207:AB270" si="284">IF(AA207="","OK（振替済み）",$BE$15)</f>
        <v>OK（振替済み）</v>
      </c>
      <c r="AC207" s="154">
        <f t="shared" ref="AC207:AC270" si="285">IF(J207="OK",AC206+1,IF(J207="OK（振替済み）",AC206+1,AC206))</f>
        <v>0</v>
      </c>
      <c r="AD207" s="154" t="str">
        <f t="shared" si="208"/>
        <v/>
      </c>
      <c r="AE207" s="106">
        <f t="shared" si="209"/>
        <v>0</v>
      </c>
      <c r="AF207" s="106">
        <f t="shared" ref="AF207:AF270" si="286">IFERROR(VLOOKUP(H207,$B$15:$AE$655,COLUMN(AE207)-COLUMN(B207)+1,FALSE)-AE207,0)</f>
        <v>0</v>
      </c>
      <c r="AG207" s="218" t="str">
        <f>IFERROR(IF(AE207=1,①工事概要!$E$11,IF(AE207=2,①工事概要!$E$11,IF(WEEKDAY(Z207)=2,Z200,AG206))),"")</f>
        <v/>
      </c>
      <c r="AH207" s="222" t="str">
        <f t="shared" ref="AH207:BA207" si="287">IFERROR(IF(AG207+1&gt;$BB207,"",AG207+1),"")</f>
        <v/>
      </c>
      <c r="AI207" s="222" t="str">
        <f t="shared" si="287"/>
        <v/>
      </c>
      <c r="AJ207" s="222" t="str">
        <f t="shared" si="287"/>
        <v/>
      </c>
      <c r="AK207" s="222" t="str">
        <f t="shared" si="287"/>
        <v/>
      </c>
      <c r="AL207" s="222" t="str">
        <f t="shared" si="287"/>
        <v/>
      </c>
      <c r="AM207" s="222" t="str">
        <f t="shared" si="287"/>
        <v/>
      </c>
      <c r="AN207" s="222" t="str">
        <f t="shared" si="287"/>
        <v/>
      </c>
      <c r="AO207" s="222" t="str">
        <f t="shared" si="287"/>
        <v/>
      </c>
      <c r="AP207" s="222" t="str">
        <f t="shared" si="287"/>
        <v/>
      </c>
      <c r="AQ207" s="222" t="str">
        <f t="shared" si="287"/>
        <v/>
      </c>
      <c r="AR207" s="222" t="str">
        <f t="shared" si="287"/>
        <v/>
      </c>
      <c r="AS207" s="222" t="str">
        <f t="shared" si="287"/>
        <v/>
      </c>
      <c r="AT207" s="222" t="str">
        <f t="shared" si="287"/>
        <v/>
      </c>
      <c r="AU207" s="222" t="str">
        <f t="shared" si="287"/>
        <v/>
      </c>
      <c r="AV207" s="222" t="str">
        <f t="shared" si="287"/>
        <v/>
      </c>
      <c r="AW207" s="222" t="str">
        <f t="shared" si="287"/>
        <v/>
      </c>
      <c r="AX207" s="222" t="str">
        <f t="shared" si="287"/>
        <v/>
      </c>
      <c r="AY207" s="222" t="str">
        <f t="shared" si="287"/>
        <v/>
      </c>
      <c r="AZ207" s="222" t="str">
        <f t="shared" si="287"/>
        <v/>
      </c>
      <c r="BA207" s="222" t="str">
        <f t="shared" si="287"/>
        <v/>
      </c>
      <c r="BB207" s="219" t="str">
        <f>IFERROR(IF(IF(Z207=①工事概要!$E$12,①工事概要!$E$12,IF(WEEKDAY(Z207)=1,Z214,BB208))&gt;①工事概要!$E$12,①工事概要!$E$12,IF(Z207=①工事概要!$E$12,①工事概要!$E$12,IF(WEEKDAY(Z207)=1,Z214,BB208))),"")</f>
        <v/>
      </c>
      <c r="BE207" s="53"/>
      <c r="BF207" s="53"/>
      <c r="BG207" s="53" t="str">
        <f>IFERROR(VLOOKUP(B207,①工事概要!$C$11:$D$12,2,FALSE),"")</f>
        <v/>
      </c>
      <c r="BH207" s="53" t="str">
        <f>IFERROR(VLOOKUP(B207,①工事概要!$C$16:$D$21,2,FALSE),"")</f>
        <v/>
      </c>
      <c r="BI207" s="53" t="str">
        <f>IFERROR(VLOOKUP(B207,①工事概要!$C$22:$D$24,2,FALSE),"")</f>
        <v/>
      </c>
      <c r="BJ207" s="53" t="str">
        <f>IF(B207&gt;①工事概要!$C$26,"",IF(B207&gt;=①工事概要!$C$25,$BJ$13,""))</f>
        <v/>
      </c>
      <c r="BK207" s="53" t="str">
        <f>IF(B207&gt;①工事概要!$C$28,"",IF(B207&gt;=①工事概要!$C$27,$BK$13,""))</f>
        <v/>
      </c>
      <c r="BL207" s="53" t="str">
        <f>IF(B207&gt;①工事概要!$C$30,"",IF(B207&gt;=①工事概要!$C$29,$BL$13,""))</f>
        <v/>
      </c>
      <c r="BM207" s="53" t="str">
        <f>IF(B207&gt;①工事概要!$C$32,"",IF(B207&gt;=①工事概要!$C$31,$BM$13,""))</f>
        <v/>
      </c>
      <c r="BN207" s="53" t="str">
        <f>IF(B207&gt;①工事概要!$C$34,"",IF(B207&gt;=①工事概要!$C$33,$BN$13,""))</f>
        <v/>
      </c>
      <c r="BO207" s="53" t="str">
        <f>IF(B207&gt;①工事概要!$C$36,"",IF(B207&gt;=①工事概要!$C$35,$BO$13,""))</f>
        <v/>
      </c>
      <c r="BP207" s="53" t="str">
        <f>IF(B207&gt;①工事概要!$C$38,"",IF(B207&gt;=①工事概要!$C$37,$BP$13,""))</f>
        <v/>
      </c>
      <c r="BQ207" s="53" t="str">
        <f>IF(B207&gt;①工事概要!$C$40,"",IF(B207&gt;=①工事概要!$C$39,$BQ$13,""))</f>
        <v/>
      </c>
      <c r="BR207" s="53" t="str">
        <f>IF(B207&gt;①工事概要!$C$42,"",IF(B207&gt;=①工事概要!$C$41,$BR$13,""))</f>
        <v/>
      </c>
      <c r="BS207" s="53" t="str">
        <f>IF(B207&gt;①工事概要!$C$44,"",IF(B207&gt;=①工事概要!$C$43,$BS$13,""))</f>
        <v/>
      </c>
      <c r="BT207" s="53" t="str">
        <f>IF(B207&gt;①工事概要!$C$46,"",IF(B207&gt;=①工事概要!$C$45,$BT$13,""))</f>
        <v/>
      </c>
      <c r="BU207" s="53" t="str">
        <f>IF(B207&gt;①工事概要!$C$48,"",IF(B207&gt;=①工事概要!$C$47,$BU$13,""))</f>
        <v/>
      </c>
      <c r="BV207" s="53" t="str">
        <f>IF(B207&gt;①工事概要!$C$50,"",IF(B207&gt;=①工事概要!$C$49,$BV$13,""))</f>
        <v/>
      </c>
      <c r="BW207" s="53" t="str">
        <f>IF(B207&gt;①工事概要!$C$52,"",IF(B207&gt;=①工事概要!$C$51,$BW$13,""))</f>
        <v/>
      </c>
      <c r="BX207" s="53" t="str">
        <f>IF(B207&gt;①工事概要!$C$54,"",IF(B207&gt;=①工事概要!$C$53,$BX$13,""))</f>
        <v/>
      </c>
      <c r="BY207" s="53" t="str">
        <f>IF(B207&gt;①工事概要!$C$56,"",IF(B207&gt;=①工事概要!$C$55,$BY$13,""))</f>
        <v/>
      </c>
      <c r="BZ207" s="53" t="str">
        <f>IF(B207&gt;①工事概要!$C$58,"",IF(B207&gt;=①工事概要!$C$57,$BZ$13,""))</f>
        <v/>
      </c>
      <c r="CA207" s="53" t="str">
        <f>IF(B207&gt;①工事概要!$C$60,"",IF(B207&gt;=①工事概要!$C$59,$CA$13,""))</f>
        <v/>
      </c>
      <c r="CB207" s="53" t="str">
        <f>IF(B207&gt;①工事概要!$C$62,"",IF(B207&gt;=①工事概要!$C$61,$CB$13,""))</f>
        <v/>
      </c>
      <c r="CC207" s="53" t="str">
        <f>IF(B207&gt;①工事概要!$C$64,"",IF(B207&gt;=①工事概要!$C$63,$CC$13,""))</f>
        <v/>
      </c>
      <c r="CD207" s="53" t="str">
        <f>IF(B207&gt;①工事概要!$C$66,"",IF(B207&gt;=①工事概要!$C$65,$CD$13,""))</f>
        <v/>
      </c>
      <c r="CE207" s="50" t="str">
        <f t="shared" si="211"/>
        <v/>
      </c>
      <c r="CF207" s="50" t="str">
        <f t="shared" ref="CF207:CF270" si="288">BG207&amp;" "&amp;CE207</f>
        <v xml:space="preserve"> </v>
      </c>
    </row>
    <row r="208" spans="1:84" ht="39" customHeight="1" thickTop="1" thickBot="1" x14ac:dyDescent="0.2">
      <c r="A208" s="81" t="str">
        <f t="shared" si="274"/>
        <v>対象期間外</v>
      </c>
      <c r="B208" s="180" t="str">
        <f>IFERROR(IF(B207=①工事概要!$E$12+IF(WEEKDAY(①工事概要!$E$12)=1,①工事概要!$E$12,(8-WEEKDAY(①工事概要!$E$12))),"-",IF(B207="-","-",B207+1)),"-")</f>
        <v>-</v>
      </c>
      <c r="C208" s="89" t="str">
        <f t="shared" ref="C208:C271" si="289">IFERROR(WEEKDAY(B208),"-")</f>
        <v>-</v>
      </c>
      <c r="D208" s="199" t="str">
        <f t="shared" ref="D208:D271" si="290">IF(P208="","×","〇")</f>
        <v>×</v>
      </c>
      <c r="E208" s="200" t="str">
        <f t="shared" ref="E208:E271" si="291">CF208</f>
        <v xml:space="preserve"> </v>
      </c>
      <c r="F208" s="201" t="s">
        <v>60</v>
      </c>
      <c r="G208" s="202"/>
      <c r="H208" s="203"/>
      <c r="I208" s="204"/>
      <c r="J208" s="187" t="str">
        <f t="shared" ref="J208:J271" si="292">IFERROR(IF(S208="","",IF(G208="","",IF(G208="休日","OK",IF(G208="振替休日",IF(ABS(AF208)&gt;1,"","OK"),IF(G208="作業日",VLOOKUP(B208,$Y$15:$AB$655,4,FALSE),"NG")))))&amp;IF(F208&amp;G208="休日振替休日","当初休日と計画した日に振替ないでください！",IF(F208&amp;G208="休日完全週休2日の振替休日","当初休日と計画した日に振替ないでください！",IF(G208="休日",IF(W208="作業日","週2日を超える休日(現場閉所日数に含めない)",""),""))),"NG")</f>
        <v/>
      </c>
      <c r="K208" s="190" t="str">
        <f t="shared" si="275"/>
        <v/>
      </c>
      <c r="L208" s="190" t="str">
        <f t="shared" si="276"/>
        <v/>
      </c>
      <c r="M208" s="188" t="str">
        <f t="shared" ref="M208:M271" si="293">IF(G208="","",IF(S208="〇",IF(J208="NG","×",T208&amp;"／"&amp;U208),""))</f>
        <v/>
      </c>
      <c r="N208" s="87" t="str">
        <f t="shared" si="277"/>
        <v/>
      </c>
      <c r="O208" s="108"/>
      <c r="P208" s="156" t="str">
        <f>IF(B208&lt;①工事概要!$E$11,"",IF(B208&gt;①工事概要!$E$12,"",IF(LEN(CE208)=0,"○","")))</f>
        <v/>
      </c>
      <c r="Q208" s="162">
        <f t="shared" ref="Q208:Q271" si="294">IF(W208="休日",Q207+1,IF(W208="振替休日",Q207+1,IF(W208="完全週休2日の振替休日",Q207+1,Q207)))</f>
        <v>0</v>
      </c>
      <c r="R208" s="93">
        <f t="shared" si="278"/>
        <v>181</v>
      </c>
      <c r="S208" s="156" t="str">
        <f t="shared" si="279"/>
        <v/>
      </c>
      <c r="T208" s="162">
        <f t="shared" si="280"/>
        <v>0</v>
      </c>
      <c r="U208" s="100">
        <f t="shared" ref="U208:U271" si="295">IF(S208="〇",U207+1,U207)</f>
        <v>52</v>
      </c>
      <c r="V208" s="93" t="str">
        <f t="shared" si="281"/>
        <v/>
      </c>
      <c r="W208" s="169" t="str">
        <f t="shared" ref="W208:W271" si="296">IF(D208="×",IF(G208="完全週休2日の振替休日",G208,""),IF(V208="","",IF(WEEKDAY(B208)=1,V208,IF(WEEKDAY(B208)=7,V208,IF(V208="振替休日",V208,IF(V208="完全週休2日の振替休日",V208,IF(WEEKDAY(B208)=6,IF(COUNTIF(V209:V210,"休日")&lt;2,V208,"作業日"),IF(WEEKDAY(B208)=5,IF(COUNTIF(V209:V211,"休日")&lt;2,V208,"作業日"),IF(WEEKDAY(B208)=4,IF(COUNTIF(V209:V212,"休日")&lt;2,V208,"作業日"),IF(WEEKDAY(B208)=3,IF(COUNTIF(V209:V213,"休日")&lt;2,V208,"作業日"),IF(WEEKDAY(B208)=2,IF(COUNTIF(V209:V214,"休日")&lt;2,V208,"作業日"))))))))))))</f>
        <v/>
      </c>
      <c r="X208" s="80" t="str">
        <f t="shared" ref="X208:X271" si="297">IF(W208="完全週休2日の振替休日",H208,"")</f>
        <v/>
      </c>
      <c r="Y208" s="80" t="str">
        <f t="shared" ref="Y208:Y271" si="298">IF(X208="","",X208)</f>
        <v/>
      </c>
      <c r="Z208" s="80" t="str">
        <f t="shared" si="282"/>
        <v>-</v>
      </c>
      <c r="AA208" s="80" t="str">
        <f t="shared" si="283"/>
        <v/>
      </c>
      <c r="AB208" s="80" t="str">
        <f t="shared" si="284"/>
        <v>OK（振替済み）</v>
      </c>
      <c r="AC208" s="154">
        <f t="shared" si="285"/>
        <v>0</v>
      </c>
      <c r="AD208" s="154" t="str">
        <f t="shared" ref="AD208:AD271" si="299">IF(AC208=AC207,"",AC208)</f>
        <v/>
      </c>
      <c r="AE208" s="106">
        <f t="shared" ref="AE208:AE271" si="300">IFERROR(IF(WEEKDAY(B208)=1,AE201+1,AE209),0)</f>
        <v>0</v>
      </c>
      <c r="AF208" s="106">
        <f t="shared" si="286"/>
        <v>0</v>
      </c>
      <c r="AG208" s="218" t="str">
        <f>IFERROR(IF(AE208=1,①工事概要!$E$11,IF(AE208=2,①工事概要!$E$11,IF(WEEKDAY(Z208)=2,Z201,AG207))),"")</f>
        <v/>
      </c>
      <c r="AH208" s="222" t="str">
        <f t="shared" ref="AH208:BA208" si="301">IFERROR(IF(AG208+1&gt;$BB208,"",AG208+1),"")</f>
        <v/>
      </c>
      <c r="AI208" s="222" t="str">
        <f t="shared" si="301"/>
        <v/>
      </c>
      <c r="AJ208" s="222" t="str">
        <f t="shared" si="301"/>
        <v/>
      </c>
      <c r="AK208" s="222" t="str">
        <f t="shared" si="301"/>
        <v/>
      </c>
      <c r="AL208" s="222" t="str">
        <f t="shared" si="301"/>
        <v/>
      </c>
      <c r="AM208" s="222" t="str">
        <f t="shared" si="301"/>
        <v/>
      </c>
      <c r="AN208" s="222" t="str">
        <f t="shared" si="301"/>
        <v/>
      </c>
      <c r="AO208" s="222" t="str">
        <f t="shared" si="301"/>
        <v/>
      </c>
      <c r="AP208" s="222" t="str">
        <f t="shared" si="301"/>
        <v/>
      </c>
      <c r="AQ208" s="222" t="str">
        <f t="shared" si="301"/>
        <v/>
      </c>
      <c r="AR208" s="222" t="str">
        <f t="shared" si="301"/>
        <v/>
      </c>
      <c r="AS208" s="222" t="str">
        <f t="shared" si="301"/>
        <v/>
      </c>
      <c r="AT208" s="222" t="str">
        <f t="shared" si="301"/>
        <v/>
      </c>
      <c r="AU208" s="222" t="str">
        <f t="shared" si="301"/>
        <v/>
      </c>
      <c r="AV208" s="222" t="str">
        <f t="shared" si="301"/>
        <v/>
      </c>
      <c r="AW208" s="222" t="str">
        <f t="shared" si="301"/>
        <v/>
      </c>
      <c r="AX208" s="222" t="str">
        <f t="shared" si="301"/>
        <v/>
      </c>
      <c r="AY208" s="222" t="str">
        <f t="shared" si="301"/>
        <v/>
      </c>
      <c r="AZ208" s="222" t="str">
        <f t="shared" si="301"/>
        <v/>
      </c>
      <c r="BA208" s="222" t="str">
        <f t="shared" si="301"/>
        <v/>
      </c>
      <c r="BB208" s="219" t="str">
        <f>IFERROR(IF(IF(Z208=①工事概要!$E$12,①工事概要!$E$12,IF(WEEKDAY(Z208)=1,Z215,BB209))&gt;①工事概要!$E$12,①工事概要!$E$12,IF(Z208=①工事概要!$E$12,①工事概要!$E$12,IF(WEEKDAY(Z208)=1,Z215,BB209))),"")</f>
        <v/>
      </c>
      <c r="BE208" s="53"/>
      <c r="BF208" s="53"/>
      <c r="BG208" s="53" t="str">
        <f>IFERROR(VLOOKUP(B208,①工事概要!$C$11:$D$12,2,FALSE),"")</f>
        <v/>
      </c>
      <c r="BH208" s="53" t="str">
        <f>IFERROR(VLOOKUP(B208,①工事概要!$C$16:$D$21,2,FALSE),"")</f>
        <v/>
      </c>
      <c r="BI208" s="53" t="str">
        <f>IFERROR(VLOOKUP(B208,①工事概要!$C$22:$D$24,2,FALSE),"")</f>
        <v/>
      </c>
      <c r="BJ208" s="53" t="str">
        <f>IF(B208&gt;①工事概要!$C$26,"",IF(B208&gt;=①工事概要!$C$25,$BJ$13,""))</f>
        <v/>
      </c>
      <c r="BK208" s="53" t="str">
        <f>IF(B208&gt;①工事概要!$C$28,"",IF(B208&gt;=①工事概要!$C$27,$BK$13,""))</f>
        <v/>
      </c>
      <c r="BL208" s="53" t="str">
        <f>IF(B208&gt;①工事概要!$C$30,"",IF(B208&gt;=①工事概要!$C$29,$BL$13,""))</f>
        <v/>
      </c>
      <c r="BM208" s="53" t="str">
        <f>IF(B208&gt;①工事概要!$C$32,"",IF(B208&gt;=①工事概要!$C$31,$BM$13,""))</f>
        <v/>
      </c>
      <c r="BN208" s="53" t="str">
        <f>IF(B208&gt;①工事概要!$C$34,"",IF(B208&gt;=①工事概要!$C$33,$BN$13,""))</f>
        <v/>
      </c>
      <c r="BO208" s="53" t="str">
        <f>IF(B208&gt;①工事概要!$C$36,"",IF(B208&gt;=①工事概要!$C$35,$BO$13,""))</f>
        <v/>
      </c>
      <c r="BP208" s="53" t="str">
        <f>IF(B208&gt;①工事概要!$C$38,"",IF(B208&gt;=①工事概要!$C$37,$BP$13,""))</f>
        <v/>
      </c>
      <c r="BQ208" s="53" t="str">
        <f>IF(B208&gt;①工事概要!$C$40,"",IF(B208&gt;=①工事概要!$C$39,$BQ$13,""))</f>
        <v/>
      </c>
      <c r="BR208" s="53" t="str">
        <f>IF(B208&gt;①工事概要!$C$42,"",IF(B208&gt;=①工事概要!$C$41,$BR$13,""))</f>
        <v/>
      </c>
      <c r="BS208" s="53" t="str">
        <f>IF(B208&gt;①工事概要!$C$44,"",IF(B208&gt;=①工事概要!$C$43,$BS$13,""))</f>
        <v/>
      </c>
      <c r="BT208" s="53" t="str">
        <f>IF(B208&gt;①工事概要!$C$46,"",IF(B208&gt;=①工事概要!$C$45,$BT$13,""))</f>
        <v/>
      </c>
      <c r="BU208" s="53" t="str">
        <f>IF(B208&gt;①工事概要!$C$48,"",IF(B208&gt;=①工事概要!$C$47,$BU$13,""))</f>
        <v/>
      </c>
      <c r="BV208" s="53" t="str">
        <f>IF(B208&gt;①工事概要!$C$50,"",IF(B208&gt;=①工事概要!$C$49,$BV$13,""))</f>
        <v/>
      </c>
      <c r="BW208" s="53" t="str">
        <f>IF(B208&gt;①工事概要!$C$52,"",IF(B208&gt;=①工事概要!$C$51,$BW$13,""))</f>
        <v/>
      </c>
      <c r="BX208" s="53" t="str">
        <f>IF(B208&gt;①工事概要!$C$54,"",IF(B208&gt;=①工事概要!$C$53,$BX$13,""))</f>
        <v/>
      </c>
      <c r="BY208" s="53" t="str">
        <f>IF(B208&gt;①工事概要!$C$56,"",IF(B208&gt;=①工事概要!$C$55,$BY$13,""))</f>
        <v/>
      </c>
      <c r="BZ208" s="53" t="str">
        <f>IF(B208&gt;①工事概要!$C$58,"",IF(B208&gt;=①工事概要!$C$57,$BZ$13,""))</f>
        <v/>
      </c>
      <c r="CA208" s="53" t="str">
        <f>IF(B208&gt;①工事概要!$C$60,"",IF(B208&gt;=①工事概要!$C$59,$CA$13,""))</f>
        <v/>
      </c>
      <c r="CB208" s="53" t="str">
        <f>IF(B208&gt;①工事概要!$C$62,"",IF(B208&gt;=①工事概要!$C$61,$CB$13,""))</f>
        <v/>
      </c>
      <c r="CC208" s="53" t="str">
        <f>IF(B208&gt;①工事概要!$C$64,"",IF(B208&gt;=①工事概要!$C$63,$CC$13,""))</f>
        <v/>
      </c>
      <c r="CD208" s="53" t="str">
        <f>IF(B208&gt;①工事概要!$C$66,"",IF(B208&gt;=①工事概要!$C$65,$CD$13,""))</f>
        <v/>
      </c>
      <c r="CE208" s="50" t="str">
        <f t="shared" ref="CE208:CE271" si="302">IF(COUNTA(BH208:BP208)=0,"",BH208&amp;BI208&amp;BJ208&amp;BK208&amp;BL208&amp;BM208&amp;BN208&amp;BO208&amp;BP208&amp;BQ208&amp;BR208&amp;BS208&amp;BT208&amp;BU208&amp;BV208&amp;BW208&amp;BX208&amp;BY208&amp;BZ208&amp;CA208&amp;CB208&amp;CC208&amp;CD208)</f>
        <v/>
      </c>
      <c r="CF208" s="50" t="str">
        <f t="shared" si="288"/>
        <v xml:space="preserve"> </v>
      </c>
    </row>
    <row r="209" spans="1:84" ht="39" customHeight="1" thickTop="1" thickBot="1" x14ac:dyDescent="0.2">
      <c r="A209" s="81" t="str">
        <f t="shared" si="274"/>
        <v>対象期間外</v>
      </c>
      <c r="B209" s="180" t="str">
        <f>IFERROR(IF(B208=①工事概要!$E$12+IF(WEEKDAY(①工事概要!$E$12)=1,①工事概要!$E$12,(8-WEEKDAY(①工事概要!$E$12))),"-",IF(B208="-","-",B208+1)),"-")</f>
        <v>-</v>
      </c>
      <c r="C209" s="89" t="str">
        <f t="shared" si="289"/>
        <v>-</v>
      </c>
      <c r="D209" s="199" t="str">
        <f t="shared" si="290"/>
        <v>×</v>
      </c>
      <c r="E209" s="200" t="str">
        <f t="shared" si="291"/>
        <v xml:space="preserve"> </v>
      </c>
      <c r="F209" s="201" t="s">
        <v>61</v>
      </c>
      <c r="G209" s="202"/>
      <c r="H209" s="203"/>
      <c r="I209" s="204"/>
      <c r="J209" s="187" t="str">
        <f t="shared" si="292"/>
        <v/>
      </c>
      <c r="K209" s="190" t="str">
        <f t="shared" si="275"/>
        <v/>
      </c>
      <c r="L209" s="190" t="str">
        <f t="shared" si="276"/>
        <v/>
      </c>
      <c r="M209" s="188" t="str">
        <f t="shared" si="293"/>
        <v/>
      </c>
      <c r="N209" s="87" t="str">
        <f t="shared" si="277"/>
        <v/>
      </c>
      <c r="O209" s="108"/>
      <c r="P209" s="156" t="str">
        <f>IF(B209&lt;①工事概要!$E$11,"",IF(B209&gt;①工事概要!$E$12,"",IF(LEN(CE209)=0,"○","")))</f>
        <v/>
      </c>
      <c r="Q209" s="162">
        <f t="shared" si="294"/>
        <v>0</v>
      </c>
      <c r="R209" s="93">
        <f t="shared" si="278"/>
        <v>181</v>
      </c>
      <c r="S209" s="156" t="str">
        <f t="shared" si="279"/>
        <v/>
      </c>
      <c r="T209" s="162">
        <f t="shared" si="280"/>
        <v>0</v>
      </c>
      <c r="U209" s="100">
        <f t="shared" si="295"/>
        <v>52</v>
      </c>
      <c r="V209" s="93" t="str">
        <f t="shared" si="281"/>
        <v/>
      </c>
      <c r="W209" s="169" t="str">
        <f t="shared" si="296"/>
        <v/>
      </c>
      <c r="X209" s="80" t="str">
        <f t="shared" si="297"/>
        <v/>
      </c>
      <c r="Y209" s="80" t="str">
        <f t="shared" si="298"/>
        <v/>
      </c>
      <c r="Z209" s="80" t="str">
        <f t="shared" si="282"/>
        <v>-</v>
      </c>
      <c r="AA209" s="80" t="str">
        <f t="shared" si="283"/>
        <v/>
      </c>
      <c r="AB209" s="80" t="str">
        <f t="shared" si="284"/>
        <v>OK（振替済み）</v>
      </c>
      <c r="AC209" s="154">
        <f t="shared" si="285"/>
        <v>0</v>
      </c>
      <c r="AD209" s="154" t="str">
        <f t="shared" si="299"/>
        <v/>
      </c>
      <c r="AE209" s="106">
        <f t="shared" si="300"/>
        <v>0</v>
      </c>
      <c r="AF209" s="106">
        <f t="shared" si="286"/>
        <v>0</v>
      </c>
      <c r="AG209" s="218" t="str">
        <f>IFERROR(IF(AE209=1,①工事概要!$E$11,IF(AE209=2,①工事概要!$E$11,IF(WEEKDAY(Z209)=2,Z202,AG208))),"")</f>
        <v/>
      </c>
      <c r="AH209" s="222" t="str">
        <f t="shared" ref="AH209:BA209" si="303">IFERROR(IF(AG209+1&gt;$BB209,"",AG209+1),"")</f>
        <v/>
      </c>
      <c r="AI209" s="222" t="str">
        <f t="shared" si="303"/>
        <v/>
      </c>
      <c r="AJ209" s="222" t="str">
        <f t="shared" si="303"/>
        <v/>
      </c>
      <c r="AK209" s="222" t="str">
        <f t="shared" si="303"/>
        <v/>
      </c>
      <c r="AL209" s="222" t="str">
        <f t="shared" si="303"/>
        <v/>
      </c>
      <c r="AM209" s="222" t="str">
        <f t="shared" si="303"/>
        <v/>
      </c>
      <c r="AN209" s="222" t="str">
        <f t="shared" si="303"/>
        <v/>
      </c>
      <c r="AO209" s="222" t="str">
        <f t="shared" si="303"/>
        <v/>
      </c>
      <c r="AP209" s="222" t="str">
        <f t="shared" si="303"/>
        <v/>
      </c>
      <c r="AQ209" s="222" t="str">
        <f t="shared" si="303"/>
        <v/>
      </c>
      <c r="AR209" s="222" t="str">
        <f t="shared" si="303"/>
        <v/>
      </c>
      <c r="AS209" s="222" t="str">
        <f t="shared" si="303"/>
        <v/>
      </c>
      <c r="AT209" s="222" t="str">
        <f t="shared" si="303"/>
        <v/>
      </c>
      <c r="AU209" s="222" t="str">
        <f t="shared" si="303"/>
        <v/>
      </c>
      <c r="AV209" s="222" t="str">
        <f t="shared" si="303"/>
        <v/>
      </c>
      <c r="AW209" s="222" t="str">
        <f t="shared" si="303"/>
        <v/>
      </c>
      <c r="AX209" s="222" t="str">
        <f t="shared" si="303"/>
        <v/>
      </c>
      <c r="AY209" s="222" t="str">
        <f t="shared" si="303"/>
        <v/>
      </c>
      <c r="AZ209" s="222" t="str">
        <f t="shared" si="303"/>
        <v/>
      </c>
      <c r="BA209" s="222" t="str">
        <f t="shared" si="303"/>
        <v/>
      </c>
      <c r="BB209" s="219" t="str">
        <f>IFERROR(IF(IF(Z209=①工事概要!$E$12,①工事概要!$E$12,IF(WEEKDAY(Z209)=1,Z216,BB210))&gt;①工事概要!$E$12,①工事概要!$E$12,IF(Z209=①工事概要!$E$12,①工事概要!$E$12,IF(WEEKDAY(Z209)=1,Z216,BB210))),"")</f>
        <v/>
      </c>
      <c r="BE209" s="53"/>
      <c r="BF209" s="53"/>
      <c r="BG209" s="53" t="str">
        <f>IFERROR(VLOOKUP(B209,①工事概要!$C$11:$D$12,2,FALSE),"")</f>
        <v/>
      </c>
      <c r="BH209" s="53" t="str">
        <f>IFERROR(VLOOKUP(B209,①工事概要!$C$16:$D$21,2,FALSE),"")</f>
        <v/>
      </c>
      <c r="BI209" s="53" t="str">
        <f>IFERROR(VLOOKUP(B209,①工事概要!$C$22:$D$24,2,FALSE),"")</f>
        <v/>
      </c>
      <c r="BJ209" s="53" t="str">
        <f>IF(B209&gt;①工事概要!$C$26,"",IF(B209&gt;=①工事概要!$C$25,$BJ$13,""))</f>
        <v/>
      </c>
      <c r="BK209" s="53" t="str">
        <f>IF(B209&gt;①工事概要!$C$28,"",IF(B209&gt;=①工事概要!$C$27,$BK$13,""))</f>
        <v/>
      </c>
      <c r="BL209" s="53" t="str">
        <f>IF(B209&gt;①工事概要!$C$30,"",IF(B209&gt;=①工事概要!$C$29,$BL$13,""))</f>
        <v/>
      </c>
      <c r="BM209" s="53" t="str">
        <f>IF(B209&gt;①工事概要!$C$32,"",IF(B209&gt;=①工事概要!$C$31,$BM$13,""))</f>
        <v/>
      </c>
      <c r="BN209" s="53" t="str">
        <f>IF(B209&gt;①工事概要!$C$34,"",IF(B209&gt;=①工事概要!$C$33,$BN$13,""))</f>
        <v/>
      </c>
      <c r="BO209" s="53" t="str">
        <f>IF(B209&gt;①工事概要!$C$36,"",IF(B209&gt;=①工事概要!$C$35,$BO$13,""))</f>
        <v/>
      </c>
      <c r="BP209" s="53" t="str">
        <f>IF(B209&gt;①工事概要!$C$38,"",IF(B209&gt;=①工事概要!$C$37,$BP$13,""))</f>
        <v/>
      </c>
      <c r="BQ209" s="53" t="str">
        <f>IF(B209&gt;①工事概要!$C$40,"",IF(B209&gt;=①工事概要!$C$39,$BQ$13,""))</f>
        <v/>
      </c>
      <c r="BR209" s="53" t="str">
        <f>IF(B209&gt;①工事概要!$C$42,"",IF(B209&gt;=①工事概要!$C$41,$BR$13,""))</f>
        <v/>
      </c>
      <c r="BS209" s="53" t="str">
        <f>IF(B209&gt;①工事概要!$C$44,"",IF(B209&gt;=①工事概要!$C$43,$BS$13,""))</f>
        <v/>
      </c>
      <c r="BT209" s="53" t="str">
        <f>IF(B209&gt;①工事概要!$C$46,"",IF(B209&gt;=①工事概要!$C$45,$BT$13,""))</f>
        <v/>
      </c>
      <c r="BU209" s="53" t="str">
        <f>IF(B209&gt;①工事概要!$C$48,"",IF(B209&gt;=①工事概要!$C$47,$BU$13,""))</f>
        <v/>
      </c>
      <c r="BV209" s="53" t="str">
        <f>IF(B209&gt;①工事概要!$C$50,"",IF(B209&gt;=①工事概要!$C$49,$BV$13,""))</f>
        <v/>
      </c>
      <c r="BW209" s="53" t="str">
        <f>IF(B209&gt;①工事概要!$C$52,"",IF(B209&gt;=①工事概要!$C$51,$BW$13,""))</f>
        <v/>
      </c>
      <c r="BX209" s="53" t="str">
        <f>IF(B209&gt;①工事概要!$C$54,"",IF(B209&gt;=①工事概要!$C$53,$BX$13,""))</f>
        <v/>
      </c>
      <c r="BY209" s="53" t="str">
        <f>IF(B209&gt;①工事概要!$C$56,"",IF(B209&gt;=①工事概要!$C$55,$BY$13,""))</f>
        <v/>
      </c>
      <c r="BZ209" s="53" t="str">
        <f>IF(B209&gt;①工事概要!$C$58,"",IF(B209&gt;=①工事概要!$C$57,$BZ$13,""))</f>
        <v/>
      </c>
      <c r="CA209" s="53" t="str">
        <f>IF(B209&gt;①工事概要!$C$60,"",IF(B209&gt;=①工事概要!$C$59,$CA$13,""))</f>
        <v/>
      </c>
      <c r="CB209" s="53" t="str">
        <f>IF(B209&gt;①工事概要!$C$62,"",IF(B209&gt;=①工事概要!$C$61,$CB$13,""))</f>
        <v/>
      </c>
      <c r="CC209" s="53" t="str">
        <f>IF(B209&gt;①工事概要!$C$64,"",IF(B209&gt;=①工事概要!$C$63,$CC$13,""))</f>
        <v/>
      </c>
      <c r="CD209" s="53" t="str">
        <f>IF(B209&gt;①工事概要!$C$66,"",IF(B209&gt;=①工事概要!$C$65,$CD$13,""))</f>
        <v/>
      </c>
      <c r="CE209" s="50" t="str">
        <f t="shared" si="302"/>
        <v/>
      </c>
      <c r="CF209" s="50" t="str">
        <f t="shared" si="288"/>
        <v xml:space="preserve"> </v>
      </c>
    </row>
    <row r="210" spans="1:84" ht="39" customHeight="1" thickTop="1" thickBot="1" x14ac:dyDescent="0.2">
      <c r="A210" s="81" t="str">
        <f t="shared" si="274"/>
        <v>対象期間外</v>
      </c>
      <c r="B210" s="180" t="str">
        <f>IFERROR(IF(B209=①工事概要!$E$12+IF(WEEKDAY(①工事概要!$E$12)=1,①工事概要!$E$12,(8-WEEKDAY(①工事概要!$E$12))),"-",IF(B209="-","-",B209+1)),"-")</f>
        <v>-</v>
      </c>
      <c r="C210" s="89" t="str">
        <f t="shared" si="289"/>
        <v>-</v>
      </c>
      <c r="D210" s="199" t="str">
        <f t="shared" si="290"/>
        <v>×</v>
      </c>
      <c r="E210" s="200" t="str">
        <f t="shared" si="291"/>
        <v xml:space="preserve"> </v>
      </c>
      <c r="F210" s="201" t="s">
        <v>61</v>
      </c>
      <c r="G210" s="202"/>
      <c r="H210" s="203"/>
      <c r="I210" s="204"/>
      <c r="J210" s="187" t="str">
        <f t="shared" si="292"/>
        <v/>
      </c>
      <c r="K210" s="190" t="str">
        <f t="shared" si="275"/>
        <v/>
      </c>
      <c r="L210" s="190" t="str">
        <f t="shared" si="276"/>
        <v/>
      </c>
      <c r="M210" s="188" t="str">
        <f t="shared" si="293"/>
        <v/>
      </c>
      <c r="N210" s="87" t="str">
        <f t="shared" si="277"/>
        <v/>
      </c>
      <c r="O210" s="108"/>
      <c r="P210" s="156" t="str">
        <f>IF(B210&lt;①工事概要!$E$11,"",IF(B210&gt;①工事概要!$E$12,"",IF(LEN(CE210)=0,"○","")))</f>
        <v/>
      </c>
      <c r="Q210" s="162">
        <f t="shared" si="294"/>
        <v>0</v>
      </c>
      <c r="R210" s="93">
        <f t="shared" si="278"/>
        <v>181</v>
      </c>
      <c r="S210" s="156" t="str">
        <f t="shared" si="279"/>
        <v/>
      </c>
      <c r="T210" s="162">
        <f t="shared" si="280"/>
        <v>0</v>
      </c>
      <c r="U210" s="100">
        <f t="shared" si="295"/>
        <v>52</v>
      </c>
      <c r="V210" s="93" t="str">
        <f t="shared" si="281"/>
        <v/>
      </c>
      <c r="W210" s="169" t="str">
        <f t="shared" si="296"/>
        <v/>
      </c>
      <c r="X210" s="80" t="str">
        <f t="shared" si="297"/>
        <v/>
      </c>
      <c r="Y210" s="80" t="str">
        <f t="shared" si="298"/>
        <v/>
      </c>
      <c r="Z210" s="80" t="str">
        <f t="shared" si="282"/>
        <v>-</v>
      </c>
      <c r="AA210" s="80" t="str">
        <f t="shared" si="283"/>
        <v/>
      </c>
      <c r="AB210" s="80" t="str">
        <f t="shared" si="284"/>
        <v>OK（振替済み）</v>
      </c>
      <c r="AC210" s="154">
        <f t="shared" si="285"/>
        <v>0</v>
      </c>
      <c r="AD210" s="154" t="str">
        <f t="shared" si="299"/>
        <v/>
      </c>
      <c r="AE210" s="106">
        <f t="shared" si="300"/>
        <v>0</v>
      </c>
      <c r="AF210" s="106">
        <f t="shared" si="286"/>
        <v>0</v>
      </c>
      <c r="AG210" s="223" t="str">
        <f>IFERROR(IF(AE210=1,①工事概要!$E$11,IF(AE210=2,①工事概要!$E$11,IF(WEEKDAY(Z210)=2,Z203,AG209))),"")</f>
        <v/>
      </c>
      <c r="AH210" s="224" t="str">
        <f t="shared" ref="AH210:BA210" si="304">IFERROR(IF(AG210+1&gt;$BB210,"",AG210+1),"")</f>
        <v/>
      </c>
      <c r="AI210" s="224" t="str">
        <f t="shared" si="304"/>
        <v/>
      </c>
      <c r="AJ210" s="224" t="str">
        <f t="shared" si="304"/>
        <v/>
      </c>
      <c r="AK210" s="224" t="str">
        <f t="shared" si="304"/>
        <v/>
      </c>
      <c r="AL210" s="224" t="str">
        <f t="shared" si="304"/>
        <v/>
      </c>
      <c r="AM210" s="224" t="str">
        <f t="shared" si="304"/>
        <v/>
      </c>
      <c r="AN210" s="224" t="str">
        <f t="shared" si="304"/>
        <v/>
      </c>
      <c r="AO210" s="224" t="str">
        <f t="shared" si="304"/>
        <v/>
      </c>
      <c r="AP210" s="224" t="str">
        <f t="shared" si="304"/>
        <v/>
      </c>
      <c r="AQ210" s="224" t="str">
        <f t="shared" si="304"/>
        <v/>
      </c>
      <c r="AR210" s="224" t="str">
        <f t="shared" si="304"/>
        <v/>
      </c>
      <c r="AS210" s="224" t="str">
        <f t="shared" si="304"/>
        <v/>
      </c>
      <c r="AT210" s="224" t="str">
        <f t="shared" si="304"/>
        <v/>
      </c>
      <c r="AU210" s="224" t="str">
        <f t="shared" si="304"/>
        <v/>
      </c>
      <c r="AV210" s="224" t="str">
        <f t="shared" si="304"/>
        <v/>
      </c>
      <c r="AW210" s="224" t="str">
        <f t="shared" si="304"/>
        <v/>
      </c>
      <c r="AX210" s="224" t="str">
        <f t="shared" si="304"/>
        <v/>
      </c>
      <c r="AY210" s="224" t="str">
        <f t="shared" si="304"/>
        <v/>
      </c>
      <c r="AZ210" s="224" t="str">
        <f t="shared" si="304"/>
        <v/>
      </c>
      <c r="BA210" s="224" t="str">
        <f t="shared" si="304"/>
        <v/>
      </c>
      <c r="BB210" s="225" t="str">
        <f>IFERROR(IF(IF(Z210=①工事概要!$E$12,①工事概要!$E$12,IF(WEEKDAY(Z210)=1,Z217,BB211))&gt;①工事概要!$E$12,①工事概要!$E$12,IF(Z210=①工事概要!$E$12,①工事概要!$E$12,IF(WEEKDAY(Z210)=1,Z217,BB211))),"")</f>
        <v/>
      </c>
      <c r="BE210" s="53"/>
      <c r="BF210" s="53"/>
      <c r="BG210" s="53" t="str">
        <f>IFERROR(VLOOKUP(B210,①工事概要!$C$11:$D$12,2,FALSE),"")</f>
        <v/>
      </c>
      <c r="BH210" s="53" t="str">
        <f>IFERROR(VLOOKUP(B210,①工事概要!$C$16:$D$21,2,FALSE),"")</f>
        <v/>
      </c>
      <c r="BI210" s="53" t="str">
        <f>IFERROR(VLOOKUP(B210,①工事概要!$C$22:$D$24,2,FALSE),"")</f>
        <v/>
      </c>
      <c r="BJ210" s="53" t="str">
        <f>IF(B210&gt;①工事概要!$C$26,"",IF(B210&gt;=①工事概要!$C$25,$BJ$13,""))</f>
        <v/>
      </c>
      <c r="BK210" s="53" t="str">
        <f>IF(B210&gt;①工事概要!$C$28,"",IF(B210&gt;=①工事概要!$C$27,$BK$13,""))</f>
        <v/>
      </c>
      <c r="BL210" s="53" t="str">
        <f>IF(B210&gt;①工事概要!$C$30,"",IF(B210&gt;=①工事概要!$C$29,$BL$13,""))</f>
        <v/>
      </c>
      <c r="BM210" s="53" t="str">
        <f>IF(B210&gt;①工事概要!$C$32,"",IF(B210&gt;=①工事概要!$C$31,$BM$13,""))</f>
        <v/>
      </c>
      <c r="BN210" s="53" t="str">
        <f>IF(B210&gt;①工事概要!$C$34,"",IF(B210&gt;=①工事概要!$C$33,$BN$13,""))</f>
        <v/>
      </c>
      <c r="BO210" s="53" t="str">
        <f>IF(B210&gt;①工事概要!$C$36,"",IF(B210&gt;=①工事概要!$C$35,$BO$13,""))</f>
        <v/>
      </c>
      <c r="BP210" s="53" t="str">
        <f>IF(B210&gt;①工事概要!$C$38,"",IF(B210&gt;=①工事概要!$C$37,$BP$13,""))</f>
        <v/>
      </c>
      <c r="BQ210" s="53" t="str">
        <f>IF(B210&gt;①工事概要!$C$40,"",IF(B210&gt;=①工事概要!$C$39,$BQ$13,""))</f>
        <v/>
      </c>
      <c r="BR210" s="53" t="str">
        <f>IF(B210&gt;①工事概要!$C$42,"",IF(B210&gt;=①工事概要!$C$41,$BR$13,""))</f>
        <v/>
      </c>
      <c r="BS210" s="53" t="str">
        <f>IF(B210&gt;①工事概要!$C$44,"",IF(B210&gt;=①工事概要!$C$43,$BS$13,""))</f>
        <v/>
      </c>
      <c r="BT210" s="53" t="str">
        <f>IF(B210&gt;①工事概要!$C$46,"",IF(B210&gt;=①工事概要!$C$45,$BT$13,""))</f>
        <v/>
      </c>
      <c r="BU210" s="53" t="str">
        <f>IF(B210&gt;①工事概要!$C$48,"",IF(B210&gt;=①工事概要!$C$47,$BU$13,""))</f>
        <v/>
      </c>
      <c r="BV210" s="53" t="str">
        <f>IF(B210&gt;①工事概要!$C$50,"",IF(B210&gt;=①工事概要!$C$49,$BV$13,""))</f>
        <v/>
      </c>
      <c r="BW210" s="53" t="str">
        <f>IF(B210&gt;①工事概要!$C$52,"",IF(B210&gt;=①工事概要!$C$51,$BW$13,""))</f>
        <v/>
      </c>
      <c r="BX210" s="53" t="str">
        <f>IF(B210&gt;①工事概要!$C$54,"",IF(B210&gt;=①工事概要!$C$53,$BX$13,""))</f>
        <v/>
      </c>
      <c r="BY210" s="53" t="str">
        <f>IF(B210&gt;①工事概要!$C$56,"",IF(B210&gt;=①工事概要!$C$55,$BY$13,""))</f>
        <v/>
      </c>
      <c r="BZ210" s="53" t="str">
        <f>IF(B210&gt;①工事概要!$C$58,"",IF(B210&gt;=①工事概要!$C$57,$BZ$13,""))</f>
        <v/>
      </c>
      <c r="CA210" s="53" t="str">
        <f>IF(B210&gt;①工事概要!$C$60,"",IF(B210&gt;=①工事概要!$C$59,$CA$13,""))</f>
        <v/>
      </c>
      <c r="CB210" s="53" t="str">
        <f>IF(B210&gt;①工事概要!$C$62,"",IF(B210&gt;=①工事概要!$C$61,$CB$13,""))</f>
        <v/>
      </c>
      <c r="CC210" s="53" t="str">
        <f>IF(B210&gt;①工事概要!$C$64,"",IF(B210&gt;=①工事概要!$C$63,$CC$13,""))</f>
        <v/>
      </c>
      <c r="CD210" s="53" t="str">
        <f>IF(B210&gt;①工事概要!$C$66,"",IF(B210&gt;=①工事概要!$C$65,$CD$13,""))</f>
        <v/>
      </c>
      <c r="CE210" s="50" t="str">
        <f t="shared" si="302"/>
        <v/>
      </c>
      <c r="CF210" s="50" t="str">
        <f t="shared" si="288"/>
        <v xml:space="preserve"> </v>
      </c>
    </row>
    <row r="211" spans="1:84" ht="39" customHeight="1" thickTop="1" thickBot="1" x14ac:dyDescent="0.2">
      <c r="A211" s="81" t="str">
        <f t="shared" si="274"/>
        <v>対象期間外</v>
      </c>
      <c r="B211" s="180" t="str">
        <f>IFERROR(IF(B210=①工事概要!$E$12+IF(WEEKDAY(①工事概要!$E$12)=1,①工事概要!$E$12,(8-WEEKDAY(①工事概要!$E$12))),"-",IF(B210="-","-",B210+1)),"-")</f>
        <v>-</v>
      </c>
      <c r="C211" s="89" t="str">
        <f t="shared" si="289"/>
        <v>-</v>
      </c>
      <c r="D211" s="199" t="str">
        <f t="shared" si="290"/>
        <v>×</v>
      </c>
      <c r="E211" s="200" t="str">
        <f t="shared" si="291"/>
        <v xml:space="preserve"> </v>
      </c>
      <c r="F211" s="201" t="s">
        <v>60</v>
      </c>
      <c r="G211" s="202"/>
      <c r="H211" s="203"/>
      <c r="I211" s="204"/>
      <c r="J211" s="187" t="str">
        <f t="shared" si="292"/>
        <v/>
      </c>
      <c r="K211" s="190" t="str">
        <f t="shared" si="275"/>
        <v/>
      </c>
      <c r="L211" s="190" t="str">
        <f t="shared" si="276"/>
        <v/>
      </c>
      <c r="M211" s="188" t="str">
        <f t="shared" si="293"/>
        <v/>
      </c>
      <c r="N211" s="87" t="str">
        <f t="shared" si="277"/>
        <v/>
      </c>
      <c r="O211" s="108"/>
      <c r="P211" s="156" t="str">
        <f>IF(B211&lt;①工事概要!$E$11,"",IF(B211&gt;①工事概要!$E$12,"",IF(LEN(CE211)=0,"○","")))</f>
        <v/>
      </c>
      <c r="Q211" s="162">
        <f t="shared" si="294"/>
        <v>0</v>
      </c>
      <c r="R211" s="93">
        <f t="shared" si="278"/>
        <v>181</v>
      </c>
      <c r="S211" s="156" t="str">
        <f t="shared" si="279"/>
        <v/>
      </c>
      <c r="T211" s="162">
        <f t="shared" si="280"/>
        <v>0</v>
      </c>
      <c r="U211" s="100">
        <f t="shared" si="295"/>
        <v>52</v>
      </c>
      <c r="V211" s="93" t="str">
        <f t="shared" si="281"/>
        <v/>
      </c>
      <c r="W211" s="169" t="str">
        <f t="shared" si="296"/>
        <v/>
      </c>
      <c r="X211" s="80" t="str">
        <f t="shared" si="297"/>
        <v/>
      </c>
      <c r="Y211" s="80" t="str">
        <f t="shared" si="298"/>
        <v/>
      </c>
      <c r="Z211" s="80" t="str">
        <f t="shared" si="282"/>
        <v>-</v>
      </c>
      <c r="AA211" s="80" t="str">
        <f t="shared" si="283"/>
        <v/>
      </c>
      <c r="AB211" s="80" t="str">
        <f t="shared" si="284"/>
        <v>OK（振替済み）</v>
      </c>
      <c r="AC211" s="154">
        <f t="shared" si="285"/>
        <v>0</v>
      </c>
      <c r="AD211" s="154" t="str">
        <f t="shared" si="299"/>
        <v/>
      </c>
      <c r="AE211" s="106">
        <f t="shared" si="300"/>
        <v>0</v>
      </c>
      <c r="AF211" s="106">
        <f t="shared" si="286"/>
        <v>0</v>
      </c>
      <c r="AG211" s="216" t="str">
        <f>IFERROR(IF(AE211=1,①工事概要!$E$11,IF(AE211=2,①工事概要!$E$11,IF(WEEKDAY(Z211)=2,Z204,AG210))),"")</f>
        <v/>
      </c>
      <c r="AH211" s="221" t="str">
        <f t="shared" ref="AH211:BA211" si="305">IFERROR(IF(AG211+1&gt;$BB211,"",AG211+1),"")</f>
        <v/>
      </c>
      <c r="AI211" s="221" t="str">
        <f t="shared" si="305"/>
        <v/>
      </c>
      <c r="AJ211" s="221" t="str">
        <f t="shared" si="305"/>
        <v/>
      </c>
      <c r="AK211" s="221" t="str">
        <f t="shared" si="305"/>
        <v/>
      </c>
      <c r="AL211" s="221" t="str">
        <f t="shared" si="305"/>
        <v/>
      </c>
      <c r="AM211" s="221" t="str">
        <f t="shared" si="305"/>
        <v/>
      </c>
      <c r="AN211" s="221" t="str">
        <f t="shared" si="305"/>
        <v/>
      </c>
      <c r="AO211" s="221" t="str">
        <f t="shared" si="305"/>
        <v/>
      </c>
      <c r="AP211" s="221" t="str">
        <f t="shared" si="305"/>
        <v/>
      </c>
      <c r="AQ211" s="221" t="str">
        <f t="shared" si="305"/>
        <v/>
      </c>
      <c r="AR211" s="221" t="str">
        <f t="shared" si="305"/>
        <v/>
      </c>
      <c r="AS211" s="221" t="str">
        <f t="shared" si="305"/>
        <v/>
      </c>
      <c r="AT211" s="221" t="str">
        <f t="shared" si="305"/>
        <v/>
      </c>
      <c r="AU211" s="221" t="str">
        <f t="shared" si="305"/>
        <v/>
      </c>
      <c r="AV211" s="221" t="str">
        <f t="shared" si="305"/>
        <v/>
      </c>
      <c r="AW211" s="221" t="str">
        <f t="shared" si="305"/>
        <v/>
      </c>
      <c r="AX211" s="221" t="str">
        <f t="shared" si="305"/>
        <v/>
      </c>
      <c r="AY211" s="221" t="str">
        <f t="shared" si="305"/>
        <v/>
      </c>
      <c r="AZ211" s="221" t="str">
        <f t="shared" si="305"/>
        <v/>
      </c>
      <c r="BA211" s="221" t="str">
        <f t="shared" si="305"/>
        <v/>
      </c>
      <c r="BB211" s="217" t="str">
        <f>IFERROR(IF(IF(Z211=①工事概要!$E$12,①工事概要!$E$12,IF(WEEKDAY(Z211)=1,Z218,BB212))&gt;①工事概要!$E$12,①工事概要!$E$12,IF(Z211=①工事概要!$E$12,①工事概要!$E$12,IF(WEEKDAY(Z211)=1,Z218,BB212))),"")</f>
        <v/>
      </c>
      <c r="BE211" s="53"/>
      <c r="BF211" s="53"/>
      <c r="BG211" s="53" t="str">
        <f>IFERROR(VLOOKUP(B211,①工事概要!$C$11:$D$12,2,FALSE),"")</f>
        <v/>
      </c>
      <c r="BH211" s="53" t="str">
        <f>IFERROR(VLOOKUP(B211,①工事概要!$C$16:$D$21,2,FALSE),"")</f>
        <v/>
      </c>
      <c r="BI211" s="53" t="str">
        <f>IFERROR(VLOOKUP(B211,①工事概要!$C$22:$D$24,2,FALSE),"")</f>
        <v/>
      </c>
      <c r="BJ211" s="53" t="str">
        <f>IF(B211&gt;①工事概要!$C$26,"",IF(B211&gt;=①工事概要!$C$25,$BJ$13,""))</f>
        <v/>
      </c>
      <c r="BK211" s="53" t="str">
        <f>IF(B211&gt;①工事概要!$C$28,"",IF(B211&gt;=①工事概要!$C$27,$BK$13,""))</f>
        <v/>
      </c>
      <c r="BL211" s="53" t="str">
        <f>IF(B211&gt;①工事概要!$C$30,"",IF(B211&gt;=①工事概要!$C$29,$BL$13,""))</f>
        <v/>
      </c>
      <c r="BM211" s="53" t="str">
        <f>IF(B211&gt;①工事概要!$C$32,"",IF(B211&gt;=①工事概要!$C$31,$BM$13,""))</f>
        <v/>
      </c>
      <c r="BN211" s="53" t="str">
        <f>IF(B211&gt;①工事概要!$C$34,"",IF(B211&gt;=①工事概要!$C$33,$BN$13,""))</f>
        <v/>
      </c>
      <c r="BO211" s="53" t="str">
        <f>IF(B211&gt;①工事概要!$C$36,"",IF(B211&gt;=①工事概要!$C$35,$BO$13,""))</f>
        <v/>
      </c>
      <c r="BP211" s="53" t="str">
        <f>IF(B211&gt;①工事概要!$C$38,"",IF(B211&gt;=①工事概要!$C$37,$BP$13,""))</f>
        <v/>
      </c>
      <c r="BQ211" s="53" t="str">
        <f>IF(B211&gt;①工事概要!$C$40,"",IF(B211&gt;=①工事概要!$C$39,$BQ$13,""))</f>
        <v/>
      </c>
      <c r="BR211" s="53" t="str">
        <f>IF(B211&gt;①工事概要!$C$42,"",IF(B211&gt;=①工事概要!$C$41,$BR$13,""))</f>
        <v/>
      </c>
      <c r="BS211" s="53" t="str">
        <f>IF(B211&gt;①工事概要!$C$44,"",IF(B211&gt;=①工事概要!$C$43,$BS$13,""))</f>
        <v/>
      </c>
      <c r="BT211" s="53" t="str">
        <f>IF(B211&gt;①工事概要!$C$46,"",IF(B211&gt;=①工事概要!$C$45,$BT$13,""))</f>
        <v/>
      </c>
      <c r="BU211" s="53" t="str">
        <f>IF(B211&gt;①工事概要!$C$48,"",IF(B211&gt;=①工事概要!$C$47,$BU$13,""))</f>
        <v/>
      </c>
      <c r="BV211" s="53" t="str">
        <f>IF(B211&gt;①工事概要!$C$50,"",IF(B211&gt;=①工事概要!$C$49,$BV$13,""))</f>
        <v/>
      </c>
      <c r="BW211" s="53" t="str">
        <f>IF(B211&gt;①工事概要!$C$52,"",IF(B211&gt;=①工事概要!$C$51,$BW$13,""))</f>
        <v/>
      </c>
      <c r="BX211" s="53" t="str">
        <f>IF(B211&gt;①工事概要!$C$54,"",IF(B211&gt;=①工事概要!$C$53,$BX$13,""))</f>
        <v/>
      </c>
      <c r="BY211" s="53" t="str">
        <f>IF(B211&gt;①工事概要!$C$56,"",IF(B211&gt;=①工事概要!$C$55,$BY$13,""))</f>
        <v/>
      </c>
      <c r="BZ211" s="53" t="str">
        <f>IF(B211&gt;①工事概要!$C$58,"",IF(B211&gt;=①工事概要!$C$57,$BZ$13,""))</f>
        <v/>
      </c>
      <c r="CA211" s="53" t="str">
        <f>IF(B211&gt;①工事概要!$C$60,"",IF(B211&gt;=①工事概要!$C$59,$CA$13,""))</f>
        <v/>
      </c>
      <c r="CB211" s="53" t="str">
        <f>IF(B211&gt;①工事概要!$C$62,"",IF(B211&gt;=①工事概要!$C$61,$CB$13,""))</f>
        <v/>
      </c>
      <c r="CC211" s="53" t="str">
        <f>IF(B211&gt;①工事概要!$C$64,"",IF(B211&gt;=①工事概要!$C$63,$CC$13,""))</f>
        <v/>
      </c>
      <c r="CD211" s="53" t="str">
        <f>IF(B211&gt;①工事概要!$C$66,"",IF(B211&gt;=①工事概要!$C$65,$CD$13,""))</f>
        <v/>
      </c>
      <c r="CE211" s="50" t="str">
        <f t="shared" si="302"/>
        <v/>
      </c>
      <c r="CF211" s="50" t="str">
        <f t="shared" si="288"/>
        <v xml:space="preserve"> </v>
      </c>
    </row>
    <row r="212" spans="1:84" ht="39" customHeight="1" thickTop="1" thickBot="1" x14ac:dyDescent="0.2">
      <c r="A212" s="81" t="str">
        <f t="shared" si="274"/>
        <v>対象期間外</v>
      </c>
      <c r="B212" s="180" t="str">
        <f>IFERROR(IF(B211=①工事概要!$E$12+IF(WEEKDAY(①工事概要!$E$12)=1,①工事概要!$E$12,(8-WEEKDAY(①工事概要!$E$12))),"-",IF(B211="-","-",B211+1)),"-")</f>
        <v>-</v>
      </c>
      <c r="C212" s="89" t="str">
        <f t="shared" si="289"/>
        <v>-</v>
      </c>
      <c r="D212" s="199" t="str">
        <f t="shared" si="290"/>
        <v>×</v>
      </c>
      <c r="E212" s="200" t="str">
        <f t="shared" si="291"/>
        <v xml:space="preserve"> </v>
      </c>
      <c r="F212" s="201" t="s">
        <v>60</v>
      </c>
      <c r="G212" s="202"/>
      <c r="H212" s="203"/>
      <c r="I212" s="204"/>
      <c r="J212" s="187" t="str">
        <f t="shared" si="292"/>
        <v/>
      </c>
      <c r="K212" s="190" t="str">
        <f t="shared" si="275"/>
        <v/>
      </c>
      <c r="L212" s="190" t="str">
        <f t="shared" si="276"/>
        <v/>
      </c>
      <c r="M212" s="188" t="str">
        <f t="shared" si="293"/>
        <v/>
      </c>
      <c r="N212" s="87" t="str">
        <f t="shared" si="277"/>
        <v/>
      </c>
      <c r="O212" s="108"/>
      <c r="P212" s="156" t="str">
        <f>IF(B212&lt;①工事概要!$E$11,"",IF(B212&gt;①工事概要!$E$12,"",IF(LEN(CE212)=0,"○","")))</f>
        <v/>
      </c>
      <c r="Q212" s="162">
        <f t="shared" si="294"/>
        <v>0</v>
      </c>
      <c r="R212" s="93">
        <f t="shared" si="278"/>
        <v>181</v>
      </c>
      <c r="S212" s="156" t="str">
        <f t="shared" si="279"/>
        <v/>
      </c>
      <c r="T212" s="162">
        <f t="shared" si="280"/>
        <v>0</v>
      </c>
      <c r="U212" s="100">
        <f t="shared" si="295"/>
        <v>52</v>
      </c>
      <c r="V212" s="93" t="str">
        <f t="shared" si="281"/>
        <v/>
      </c>
      <c r="W212" s="169" t="str">
        <f t="shared" si="296"/>
        <v/>
      </c>
      <c r="X212" s="80" t="str">
        <f t="shared" si="297"/>
        <v/>
      </c>
      <c r="Y212" s="80" t="str">
        <f t="shared" si="298"/>
        <v/>
      </c>
      <c r="Z212" s="80" t="str">
        <f t="shared" si="282"/>
        <v>-</v>
      </c>
      <c r="AA212" s="80" t="str">
        <f t="shared" si="283"/>
        <v/>
      </c>
      <c r="AB212" s="80" t="str">
        <f t="shared" si="284"/>
        <v>OK（振替済み）</v>
      </c>
      <c r="AC212" s="154">
        <f t="shared" si="285"/>
        <v>0</v>
      </c>
      <c r="AD212" s="154" t="str">
        <f t="shared" si="299"/>
        <v/>
      </c>
      <c r="AE212" s="106">
        <f t="shared" si="300"/>
        <v>0</v>
      </c>
      <c r="AF212" s="106">
        <f t="shared" si="286"/>
        <v>0</v>
      </c>
      <c r="AG212" s="218" t="str">
        <f>IFERROR(IF(AE212=1,①工事概要!$E$11,IF(AE212=2,①工事概要!$E$11,IF(WEEKDAY(Z212)=2,Z205,AG211))),"")</f>
        <v/>
      </c>
      <c r="AH212" s="222" t="str">
        <f t="shared" ref="AH212:BA212" si="306">IFERROR(IF(AG212+1&gt;$BB212,"",AG212+1),"")</f>
        <v/>
      </c>
      <c r="AI212" s="222" t="str">
        <f t="shared" si="306"/>
        <v/>
      </c>
      <c r="AJ212" s="222" t="str">
        <f t="shared" si="306"/>
        <v/>
      </c>
      <c r="AK212" s="222" t="str">
        <f t="shared" si="306"/>
        <v/>
      </c>
      <c r="AL212" s="222" t="str">
        <f t="shared" si="306"/>
        <v/>
      </c>
      <c r="AM212" s="222" t="str">
        <f t="shared" si="306"/>
        <v/>
      </c>
      <c r="AN212" s="222" t="str">
        <f t="shared" si="306"/>
        <v/>
      </c>
      <c r="AO212" s="222" t="str">
        <f t="shared" si="306"/>
        <v/>
      </c>
      <c r="AP212" s="222" t="str">
        <f t="shared" si="306"/>
        <v/>
      </c>
      <c r="AQ212" s="222" t="str">
        <f t="shared" si="306"/>
        <v/>
      </c>
      <c r="AR212" s="222" t="str">
        <f t="shared" si="306"/>
        <v/>
      </c>
      <c r="AS212" s="222" t="str">
        <f t="shared" si="306"/>
        <v/>
      </c>
      <c r="AT212" s="222" t="str">
        <f t="shared" si="306"/>
        <v/>
      </c>
      <c r="AU212" s="222" t="str">
        <f t="shared" si="306"/>
        <v/>
      </c>
      <c r="AV212" s="222" t="str">
        <f t="shared" si="306"/>
        <v/>
      </c>
      <c r="AW212" s="222" t="str">
        <f t="shared" si="306"/>
        <v/>
      </c>
      <c r="AX212" s="222" t="str">
        <f t="shared" si="306"/>
        <v/>
      </c>
      <c r="AY212" s="222" t="str">
        <f t="shared" si="306"/>
        <v/>
      </c>
      <c r="AZ212" s="222" t="str">
        <f t="shared" si="306"/>
        <v/>
      </c>
      <c r="BA212" s="222" t="str">
        <f t="shared" si="306"/>
        <v/>
      </c>
      <c r="BB212" s="219" t="str">
        <f>IFERROR(IF(IF(Z212=①工事概要!$E$12,①工事概要!$E$12,IF(WEEKDAY(Z212)=1,Z219,BB213))&gt;①工事概要!$E$12,①工事概要!$E$12,IF(Z212=①工事概要!$E$12,①工事概要!$E$12,IF(WEEKDAY(Z212)=1,Z219,BB213))),"")</f>
        <v/>
      </c>
      <c r="BE212" s="53"/>
      <c r="BF212" s="53"/>
      <c r="BG212" s="53" t="str">
        <f>IFERROR(VLOOKUP(B212,①工事概要!$C$11:$D$12,2,FALSE),"")</f>
        <v/>
      </c>
      <c r="BH212" s="53" t="str">
        <f>IFERROR(VLOOKUP(B212,①工事概要!$C$16:$D$21,2,FALSE),"")</f>
        <v/>
      </c>
      <c r="BI212" s="53" t="str">
        <f>IFERROR(VLOOKUP(B212,①工事概要!$C$22:$D$24,2,FALSE),"")</f>
        <v/>
      </c>
      <c r="BJ212" s="53" t="str">
        <f>IF(B212&gt;①工事概要!$C$26,"",IF(B212&gt;=①工事概要!$C$25,$BJ$13,""))</f>
        <v/>
      </c>
      <c r="BK212" s="53" t="str">
        <f>IF(B212&gt;①工事概要!$C$28,"",IF(B212&gt;=①工事概要!$C$27,$BK$13,""))</f>
        <v/>
      </c>
      <c r="BL212" s="53" t="str">
        <f>IF(B212&gt;①工事概要!$C$30,"",IF(B212&gt;=①工事概要!$C$29,$BL$13,""))</f>
        <v/>
      </c>
      <c r="BM212" s="53" t="str">
        <f>IF(B212&gt;①工事概要!$C$32,"",IF(B212&gt;=①工事概要!$C$31,$BM$13,""))</f>
        <v/>
      </c>
      <c r="BN212" s="53" t="str">
        <f>IF(B212&gt;①工事概要!$C$34,"",IF(B212&gt;=①工事概要!$C$33,$BN$13,""))</f>
        <v/>
      </c>
      <c r="BO212" s="53" t="str">
        <f>IF(B212&gt;①工事概要!$C$36,"",IF(B212&gt;=①工事概要!$C$35,$BO$13,""))</f>
        <v/>
      </c>
      <c r="BP212" s="53" t="str">
        <f>IF(B212&gt;①工事概要!$C$38,"",IF(B212&gt;=①工事概要!$C$37,$BP$13,""))</f>
        <v/>
      </c>
      <c r="BQ212" s="53" t="str">
        <f>IF(B212&gt;①工事概要!$C$40,"",IF(B212&gt;=①工事概要!$C$39,$BQ$13,""))</f>
        <v/>
      </c>
      <c r="BR212" s="53" t="str">
        <f>IF(B212&gt;①工事概要!$C$42,"",IF(B212&gt;=①工事概要!$C$41,$BR$13,""))</f>
        <v/>
      </c>
      <c r="BS212" s="53" t="str">
        <f>IF(B212&gt;①工事概要!$C$44,"",IF(B212&gt;=①工事概要!$C$43,$BS$13,""))</f>
        <v/>
      </c>
      <c r="BT212" s="53" t="str">
        <f>IF(B212&gt;①工事概要!$C$46,"",IF(B212&gt;=①工事概要!$C$45,$BT$13,""))</f>
        <v/>
      </c>
      <c r="BU212" s="53" t="str">
        <f>IF(B212&gt;①工事概要!$C$48,"",IF(B212&gt;=①工事概要!$C$47,$BU$13,""))</f>
        <v/>
      </c>
      <c r="BV212" s="53" t="str">
        <f>IF(B212&gt;①工事概要!$C$50,"",IF(B212&gt;=①工事概要!$C$49,$BV$13,""))</f>
        <v/>
      </c>
      <c r="BW212" s="53" t="str">
        <f>IF(B212&gt;①工事概要!$C$52,"",IF(B212&gt;=①工事概要!$C$51,$BW$13,""))</f>
        <v/>
      </c>
      <c r="BX212" s="53" t="str">
        <f>IF(B212&gt;①工事概要!$C$54,"",IF(B212&gt;=①工事概要!$C$53,$BX$13,""))</f>
        <v/>
      </c>
      <c r="BY212" s="53" t="str">
        <f>IF(B212&gt;①工事概要!$C$56,"",IF(B212&gt;=①工事概要!$C$55,$BY$13,""))</f>
        <v/>
      </c>
      <c r="BZ212" s="53" t="str">
        <f>IF(B212&gt;①工事概要!$C$58,"",IF(B212&gt;=①工事概要!$C$57,$BZ$13,""))</f>
        <v/>
      </c>
      <c r="CA212" s="53" t="str">
        <f>IF(B212&gt;①工事概要!$C$60,"",IF(B212&gt;=①工事概要!$C$59,$CA$13,""))</f>
        <v/>
      </c>
      <c r="CB212" s="53" t="str">
        <f>IF(B212&gt;①工事概要!$C$62,"",IF(B212&gt;=①工事概要!$C$61,$CB$13,""))</f>
        <v/>
      </c>
      <c r="CC212" s="53" t="str">
        <f>IF(B212&gt;①工事概要!$C$64,"",IF(B212&gt;=①工事概要!$C$63,$CC$13,""))</f>
        <v/>
      </c>
      <c r="CD212" s="53" t="str">
        <f>IF(B212&gt;①工事概要!$C$66,"",IF(B212&gt;=①工事概要!$C$65,$CD$13,""))</f>
        <v/>
      </c>
      <c r="CE212" s="50" t="str">
        <f t="shared" si="302"/>
        <v/>
      </c>
      <c r="CF212" s="50" t="str">
        <f t="shared" si="288"/>
        <v xml:space="preserve"> </v>
      </c>
    </row>
    <row r="213" spans="1:84" ht="39" customHeight="1" thickTop="1" thickBot="1" x14ac:dyDescent="0.2">
      <c r="A213" s="81" t="str">
        <f t="shared" si="274"/>
        <v>対象期間外</v>
      </c>
      <c r="B213" s="180" t="str">
        <f>IFERROR(IF(B212=①工事概要!$E$12+IF(WEEKDAY(①工事概要!$E$12)=1,①工事概要!$E$12,(8-WEEKDAY(①工事概要!$E$12))),"-",IF(B212="-","-",B212+1)),"-")</f>
        <v>-</v>
      </c>
      <c r="C213" s="89" t="str">
        <f t="shared" si="289"/>
        <v>-</v>
      </c>
      <c r="D213" s="199" t="str">
        <f t="shared" si="290"/>
        <v>×</v>
      </c>
      <c r="E213" s="200" t="str">
        <f t="shared" si="291"/>
        <v xml:space="preserve"> </v>
      </c>
      <c r="F213" s="201" t="s">
        <v>60</v>
      </c>
      <c r="G213" s="202"/>
      <c r="H213" s="203"/>
      <c r="I213" s="204"/>
      <c r="J213" s="187" t="str">
        <f t="shared" si="292"/>
        <v/>
      </c>
      <c r="K213" s="190" t="str">
        <f t="shared" si="275"/>
        <v/>
      </c>
      <c r="L213" s="190" t="str">
        <f t="shared" si="276"/>
        <v/>
      </c>
      <c r="M213" s="188" t="str">
        <f t="shared" si="293"/>
        <v/>
      </c>
      <c r="N213" s="87" t="str">
        <f t="shared" si="277"/>
        <v/>
      </c>
      <c r="O213" s="108"/>
      <c r="P213" s="156" t="str">
        <f>IF(B213&lt;①工事概要!$E$11,"",IF(B213&gt;①工事概要!$E$12,"",IF(LEN(CE213)=0,"○","")))</f>
        <v/>
      </c>
      <c r="Q213" s="162">
        <f t="shared" si="294"/>
        <v>0</v>
      </c>
      <c r="R213" s="93">
        <f t="shared" si="278"/>
        <v>181</v>
      </c>
      <c r="S213" s="156" t="str">
        <f t="shared" si="279"/>
        <v/>
      </c>
      <c r="T213" s="162">
        <f t="shared" si="280"/>
        <v>0</v>
      </c>
      <c r="U213" s="100">
        <f t="shared" si="295"/>
        <v>52</v>
      </c>
      <c r="V213" s="93" t="str">
        <f t="shared" si="281"/>
        <v/>
      </c>
      <c r="W213" s="169" t="str">
        <f t="shared" si="296"/>
        <v/>
      </c>
      <c r="X213" s="80" t="str">
        <f t="shared" si="297"/>
        <v/>
      </c>
      <c r="Y213" s="80" t="str">
        <f t="shared" si="298"/>
        <v/>
      </c>
      <c r="Z213" s="80" t="str">
        <f t="shared" si="282"/>
        <v>-</v>
      </c>
      <c r="AA213" s="80" t="str">
        <f t="shared" si="283"/>
        <v/>
      </c>
      <c r="AB213" s="80" t="str">
        <f t="shared" si="284"/>
        <v>OK（振替済み）</v>
      </c>
      <c r="AC213" s="154">
        <f t="shared" si="285"/>
        <v>0</v>
      </c>
      <c r="AD213" s="154" t="str">
        <f t="shared" si="299"/>
        <v/>
      </c>
      <c r="AE213" s="106">
        <f t="shared" si="300"/>
        <v>0</v>
      </c>
      <c r="AF213" s="106">
        <f t="shared" si="286"/>
        <v>0</v>
      </c>
      <c r="AG213" s="218" t="str">
        <f>IFERROR(IF(AE213=1,①工事概要!$E$11,IF(AE213=2,①工事概要!$E$11,IF(WEEKDAY(Z213)=2,Z206,AG212))),"")</f>
        <v/>
      </c>
      <c r="AH213" s="222" t="str">
        <f t="shared" ref="AH213:BA213" si="307">IFERROR(IF(AG213+1&gt;$BB213,"",AG213+1),"")</f>
        <v/>
      </c>
      <c r="AI213" s="222" t="str">
        <f t="shared" si="307"/>
        <v/>
      </c>
      <c r="AJ213" s="222" t="str">
        <f t="shared" si="307"/>
        <v/>
      </c>
      <c r="AK213" s="222" t="str">
        <f t="shared" si="307"/>
        <v/>
      </c>
      <c r="AL213" s="222" t="str">
        <f t="shared" si="307"/>
        <v/>
      </c>
      <c r="AM213" s="222" t="str">
        <f t="shared" si="307"/>
        <v/>
      </c>
      <c r="AN213" s="222" t="str">
        <f t="shared" si="307"/>
        <v/>
      </c>
      <c r="AO213" s="222" t="str">
        <f t="shared" si="307"/>
        <v/>
      </c>
      <c r="AP213" s="222" t="str">
        <f t="shared" si="307"/>
        <v/>
      </c>
      <c r="AQ213" s="222" t="str">
        <f t="shared" si="307"/>
        <v/>
      </c>
      <c r="AR213" s="222" t="str">
        <f t="shared" si="307"/>
        <v/>
      </c>
      <c r="AS213" s="222" t="str">
        <f t="shared" si="307"/>
        <v/>
      </c>
      <c r="AT213" s="222" t="str">
        <f t="shared" si="307"/>
        <v/>
      </c>
      <c r="AU213" s="222" t="str">
        <f t="shared" si="307"/>
        <v/>
      </c>
      <c r="AV213" s="222" t="str">
        <f t="shared" si="307"/>
        <v/>
      </c>
      <c r="AW213" s="222" t="str">
        <f t="shared" si="307"/>
        <v/>
      </c>
      <c r="AX213" s="222" t="str">
        <f t="shared" si="307"/>
        <v/>
      </c>
      <c r="AY213" s="222" t="str">
        <f t="shared" si="307"/>
        <v/>
      </c>
      <c r="AZ213" s="222" t="str">
        <f t="shared" si="307"/>
        <v/>
      </c>
      <c r="BA213" s="222" t="str">
        <f t="shared" si="307"/>
        <v/>
      </c>
      <c r="BB213" s="219" t="str">
        <f>IFERROR(IF(IF(Z213=①工事概要!$E$12,①工事概要!$E$12,IF(WEEKDAY(Z213)=1,Z220,BB214))&gt;①工事概要!$E$12,①工事概要!$E$12,IF(Z213=①工事概要!$E$12,①工事概要!$E$12,IF(WEEKDAY(Z213)=1,Z220,BB214))),"")</f>
        <v/>
      </c>
      <c r="BE213" s="53"/>
      <c r="BF213" s="53"/>
      <c r="BG213" s="53" t="str">
        <f>IFERROR(VLOOKUP(B213,①工事概要!$C$11:$D$12,2,FALSE),"")</f>
        <v/>
      </c>
      <c r="BH213" s="53" t="str">
        <f>IFERROR(VLOOKUP(B213,①工事概要!$C$16:$D$21,2,FALSE),"")</f>
        <v/>
      </c>
      <c r="BI213" s="53" t="str">
        <f>IFERROR(VLOOKUP(B213,①工事概要!$C$22:$D$24,2,FALSE),"")</f>
        <v/>
      </c>
      <c r="BJ213" s="53" t="str">
        <f>IF(B213&gt;①工事概要!$C$26,"",IF(B213&gt;=①工事概要!$C$25,$BJ$13,""))</f>
        <v/>
      </c>
      <c r="BK213" s="53" t="str">
        <f>IF(B213&gt;①工事概要!$C$28,"",IF(B213&gt;=①工事概要!$C$27,$BK$13,""))</f>
        <v/>
      </c>
      <c r="BL213" s="53" t="str">
        <f>IF(B213&gt;①工事概要!$C$30,"",IF(B213&gt;=①工事概要!$C$29,$BL$13,""))</f>
        <v/>
      </c>
      <c r="BM213" s="53" t="str">
        <f>IF(B213&gt;①工事概要!$C$32,"",IF(B213&gt;=①工事概要!$C$31,$BM$13,""))</f>
        <v/>
      </c>
      <c r="BN213" s="53" t="str">
        <f>IF(B213&gt;①工事概要!$C$34,"",IF(B213&gt;=①工事概要!$C$33,$BN$13,""))</f>
        <v/>
      </c>
      <c r="BO213" s="53" t="str">
        <f>IF(B213&gt;①工事概要!$C$36,"",IF(B213&gt;=①工事概要!$C$35,$BO$13,""))</f>
        <v/>
      </c>
      <c r="BP213" s="53" t="str">
        <f>IF(B213&gt;①工事概要!$C$38,"",IF(B213&gt;=①工事概要!$C$37,$BP$13,""))</f>
        <v/>
      </c>
      <c r="BQ213" s="53" t="str">
        <f>IF(B213&gt;①工事概要!$C$40,"",IF(B213&gt;=①工事概要!$C$39,$BQ$13,""))</f>
        <v/>
      </c>
      <c r="BR213" s="53" t="str">
        <f>IF(B213&gt;①工事概要!$C$42,"",IF(B213&gt;=①工事概要!$C$41,$BR$13,""))</f>
        <v/>
      </c>
      <c r="BS213" s="53" t="str">
        <f>IF(B213&gt;①工事概要!$C$44,"",IF(B213&gt;=①工事概要!$C$43,$BS$13,""))</f>
        <v/>
      </c>
      <c r="BT213" s="53" t="str">
        <f>IF(B213&gt;①工事概要!$C$46,"",IF(B213&gt;=①工事概要!$C$45,$BT$13,""))</f>
        <v/>
      </c>
      <c r="BU213" s="53" t="str">
        <f>IF(B213&gt;①工事概要!$C$48,"",IF(B213&gt;=①工事概要!$C$47,$BU$13,""))</f>
        <v/>
      </c>
      <c r="BV213" s="53" t="str">
        <f>IF(B213&gt;①工事概要!$C$50,"",IF(B213&gt;=①工事概要!$C$49,$BV$13,""))</f>
        <v/>
      </c>
      <c r="BW213" s="53" t="str">
        <f>IF(B213&gt;①工事概要!$C$52,"",IF(B213&gt;=①工事概要!$C$51,$BW$13,""))</f>
        <v/>
      </c>
      <c r="BX213" s="53" t="str">
        <f>IF(B213&gt;①工事概要!$C$54,"",IF(B213&gt;=①工事概要!$C$53,$BX$13,""))</f>
        <v/>
      </c>
      <c r="BY213" s="53" t="str">
        <f>IF(B213&gt;①工事概要!$C$56,"",IF(B213&gt;=①工事概要!$C$55,$BY$13,""))</f>
        <v/>
      </c>
      <c r="BZ213" s="53" t="str">
        <f>IF(B213&gt;①工事概要!$C$58,"",IF(B213&gt;=①工事概要!$C$57,$BZ$13,""))</f>
        <v/>
      </c>
      <c r="CA213" s="53" t="str">
        <f>IF(B213&gt;①工事概要!$C$60,"",IF(B213&gt;=①工事概要!$C$59,$CA$13,""))</f>
        <v/>
      </c>
      <c r="CB213" s="53" t="str">
        <f>IF(B213&gt;①工事概要!$C$62,"",IF(B213&gt;=①工事概要!$C$61,$CB$13,""))</f>
        <v/>
      </c>
      <c r="CC213" s="53" t="str">
        <f>IF(B213&gt;①工事概要!$C$64,"",IF(B213&gt;=①工事概要!$C$63,$CC$13,""))</f>
        <v/>
      </c>
      <c r="CD213" s="53" t="str">
        <f>IF(B213&gt;①工事概要!$C$66,"",IF(B213&gt;=①工事概要!$C$65,$CD$13,""))</f>
        <v/>
      </c>
      <c r="CE213" s="50" t="str">
        <f t="shared" si="302"/>
        <v/>
      </c>
      <c r="CF213" s="50" t="str">
        <f t="shared" si="288"/>
        <v xml:space="preserve"> </v>
      </c>
    </row>
    <row r="214" spans="1:84" ht="39" customHeight="1" thickTop="1" thickBot="1" x14ac:dyDescent="0.2">
      <c r="A214" s="81" t="str">
        <f t="shared" si="274"/>
        <v>対象期間外</v>
      </c>
      <c r="B214" s="180" t="str">
        <f>IFERROR(IF(B213=①工事概要!$E$12+IF(WEEKDAY(①工事概要!$E$12)=1,①工事概要!$E$12,(8-WEEKDAY(①工事概要!$E$12))),"-",IF(B213="-","-",B213+1)),"-")</f>
        <v>-</v>
      </c>
      <c r="C214" s="89" t="str">
        <f t="shared" si="289"/>
        <v>-</v>
      </c>
      <c r="D214" s="199" t="str">
        <f t="shared" si="290"/>
        <v>×</v>
      </c>
      <c r="E214" s="200" t="str">
        <f t="shared" si="291"/>
        <v xml:space="preserve"> </v>
      </c>
      <c r="F214" s="201" t="s">
        <v>60</v>
      </c>
      <c r="G214" s="202"/>
      <c r="H214" s="203"/>
      <c r="I214" s="204"/>
      <c r="J214" s="187" t="str">
        <f t="shared" si="292"/>
        <v/>
      </c>
      <c r="K214" s="190" t="str">
        <f t="shared" si="275"/>
        <v/>
      </c>
      <c r="L214" s="190" t="str">
        <f t="shared" si="276"/>
        <v/>
      </c>
      <c r="M214" s="188" t="str">
        <f t="shared" si="293"/>
        <v/>
      </c>
      <c r="N214" s="87" t="str">
        <f t="shared" si="277"/>
        <v/>
      </c>
      <c r="O214" s="108"/>
      <c r="P214" s="156" t="str">
        <f>IF(B214&lt;①工事概要!$E$11,"",IF(B214&gt;①工事概要!$E$12,"",IF(LEN(CE214)=0,"○","")))</f>
        <v/>
      </c>
      <c r="Q214" s="162">
        <f t="shared" si="294"/>
        <v>0</v>
      </c>
      <c r="R214" s="93">
        <f t="shared" si="278"/>
        <v>181</v>
      </c>
      <c r="S214" s="156" t="str">
        <f t="shared" si="279"/>
        <v/>
      </c>
      <c r="T214" s="162">
        <f t="shared" si="280"/>
        <v>0</v>
      </c>
      <c r="U214" s="100">
        <f t="shared" si="295"/>
        <v>52</v>
      </c>
      <c r="V214" s="93" t="str">
        <f t="shared" si="281"/>
        <v/>
      </c>
      <c r="W214" s="169" t="str">
        <f t="shared" si="296"/>
        <v/>
      </c>
      <c r="X214" s="80" t="str">
        <f t="shared" si="297"/>
        <v/>
      </c>
      <c r="Y214" s="80" t="str">
        <f t="shared" si="298"/>
        <v/>
      </c>
      <c r="Z214" s="80" t="str">
        <f t="shared" si="282"/>
        <v>-</v>
      </c>
      <c r="AA214" s="80" t="str">
        <f t="shared" si="283"/>
        <v/>
      </c>
      <c r="AB214" s="80" t="str">
        <f t="shared" si="284"/>
        <v>OK（振替済み）</v>
      </c>
      <c r="AC214" s="154">
        <f t="shared" si="285"/>
        <v>0</v>
      </c>
      <c r="AD214" s="154" t="str">
        <f t="shared" si="299"/>
        <v/>
      </c>
      <c r="AE214" s="106">
        <f t="shared" si="300"/>
        <v>0</v>
      </c>
      <c r="AF214" s="106">
        <f t="shared" si="286"/>
        <v>0</v>
      </c>
      <c r="AG214" s="218" t="str">
        <f>IFERROR(IF(AE214=1,①工事概要!$E$11,IF(AE214=2,①工事概要!$E$11,IF(WEEKDAY(Z214)=2,Z207,AG213))),"")</f>
        <v/>
      </c>
      <c r="AH214" s="222" t="str">
        <f t="shared" ref="AH214:BA214" si="308">IFERROR(IF(AG214+1&gt;$BB214,"",AG214+1),"")</f>
        <v/>
      </c>
      <c r="AI214" s="222" t="str">
        <f t="shared" si="308"/>
        <v/>
      </c>
      <c r="AJ214" s="222" t="str">
        <f t="shared" si="308"/>
        <v/>
      </c>
      <c r="AK214" s="222" t="str">
        <f t="shared" si="308"/>
        <v/>
      </c>
      <c r="AL214" s="222" t="str">
        <f t="shared" si="308"/>
        <v/>
      </c>
      <c r="AM214" s="222" t="str">
        <f t="shared" si="308"/>
        <v/>
      </c>
      <c r="AN214" s="222" t="str">
        <f t="shared" si="308"/>
        <v/>
      </c>
      <c r="AO214" s="222" t="str">
        <f t="shared" si="308"/>
        <v/>
      </c>
      <c r="AP214" s="222" t="str">
        <f t="shared" si="308"/>
        <v/>
      </c>
      <c r="AQ214" s="222" t="str">
        <f t="shared" si="308"/>
        <v/>
      </c>
      <c r="AR214" s="222" t="str">
        <f t="shared" si="308"/>
        <v/>
      </c>
      <c r="AS214" s="222" t="str">
        <f t="shared" si="308"/>
        <v/>
      </c>
      <c r="AT214" s="222" t="str">
        <f t="shared" si="308"/>
        <v/>
      </c>
      <c r="AU214" s="222" t="str">
        <f t="shared" si="308"/>
        <v/>
      </c>
      <c r="AV214" s="222" t="str">
        <f t="shared" si="308"/>
        <v/>
      </c>
      <c r="AW214" s="222" t="str">
        <f t="shared" si="308"/>
        <v/>
      </c>
      <c r="AX214" s="222" t="str">
        <f t="shared" si="308"/>
        <v/>
      </c>
      <c r="AY214" s="222" t="str">
        <f t="shared" si="308"/>
        <v/>
      </c>
      <c r="AZ214" s="222" t="str">
        <f t="shared" si="308"/>
        <v/>
      </c>
      <c r="BA214" s="222" t="str">
        <f t="shared" si="308"/>
        <v/>
      </c>
      <c r="BB214" s="219" t="str">
        <f>IFERROR(IF(IF(Z214=①工事概要!$E$12,①工事概要!$E$12,IF(WEEKDAY(Z214)=1,Z221,BB215))&gt;①工事概要!$E$12,①工事概要!$E$12,IF(Z214=①工事概要!$E$12,①工事概要!$E$12,IF(WEEKDAY(Z214)=1,Z221,BB215))),"")</f>
        <v/>
      </c>
      <c r="BE214" s="53"/>
      <c r="BF214" s="53"/>
      <c r="BG214" s="53" t="str">
        <f>IFERROR(VLOOKUP(B214,①工事概要!$C$11:$D$12,2,FALSE),"")</f>
        <v/>
      </c>
      <c r="BH214" s="53" t="str">
        <f>IFERROR(VLOOKUP(B214,①工事概要!$C$16:$D$21,2,FALSE),"")</f>
        <v/>
      </c>
      <c r="BI214" s="53" t="str">
        <f>IFERROR(VLOOKUP(B214,①工事概要!$C$22:$D$24,2,FALSE),"")</f>
        <v/>
      </c>
      <c r="BJ214" s="53" t="str">
        <f>IF(B214&gt;①工事概要!$C$26,"",IF(B214&gt;=①工事概要!$C$25,$BJ$13,""))</f>
        <v/>
      </c>
      <c r="BK214" s="53" t="str">
        <f>IF(B214&gt;①工事概要!$C$28,"",IF(B214&gt;=①工事概要!$C$27,$BK$13,""))</f>
        <v/>
      </c>
      <c r="BL214" s="53" t="str">
        <f>IF(B214&gt;①工事概要!$C$30,"",IF(B214&gt;=①工事概要!$C$29,$BL$13,""))</f>
        <v/>
      </c>
      <c r="BM214" s="53" t="str">
        <f>IF(B214&gt;①工事概要!$C$32,"",IF(B214&gt;=①工事概要!$C$31,$BM$13,""))</f>
        <v/>
      </c>
      <c r="BN214" s="53" t="str">
        <f>IF(B214&gt;①工事概要!$C$34,"",IF(B214&gt;=①工事概要!$C$33,$BN$13,""))</f>
        <v/>
      </c>
      <c r="BO214" s="53" t="str">
        <f>IF(B214&gt;①工事概要!$C$36,"",IF(B214&gt;=①工事概要!$C$35,$BO$13,""))</f>
        <v/>
      </c>
      <c r="BP214" s="53" t="str">
        <f>IF(B214&gt;①工事概要!$C$38,"",IF(B214&gt;=①工事概要!$C$37,$BP$13,""))</f>
        <v/>
      </c>
      <c r="BQ214" s="53" t="str">
        <f>IF(B214&gt;①工事概要!$C$40,"",IF(B214&gt;=①工事概要!$C$39,$BQ$13,""))</f>
        <v/>
      </c>
      <c r="BR214" s="53" t="str">
        <f>IF(B214&gt;①工事概要!$C$42,"",IF(B214&gt;=①工事概要!$C$41,$BR$13,""))</f>
        <v/>
      </c>
      <c r="BS214" s="53" t="str">
        <f>IF(B214&gt;①工事概要!$C$44,"",IF(B214&gt;=①工事概要!$C$43,$BS$13,""))</f>
        <v/>
      </c>
      <c r="BT214" s="53" t="str">
        <f>IF(B214&gt;①工事概要!$C$46,"",IF(B214&gt;=①工事概要!$C$45,$BT$13,""))</f>
        <v/>
      </c>
      <c r="BU214" s="53" t="str">
        <f>IF(B214&gt;①工事概要!$C$48,"",IF(B214&gt;=①工事概要!$C$47,$BU$13,""))</f>
        <v/>
      </c>
      <c r="BV214" s="53" t="str">
        <f>IF(B214&gt;①工事概要!$C$50,"",IF(B214&gt;=①工事概要!$C$49,$BV$13,""))</f>
        <v/>
      </c>
      <c r="BW214" s="53" t="str">
        <f>IF(B214&gt;①工事概要!$C$52,"",IF(B214&gt;=①工事概要!$C$51,$BW$13,""))</f>
        <v/>
      </c>
      <c r="BX214" s="53" t="str">
        <f>IF(B214&gt;①工事概要!$C$54,"",IF(B214&gt;=①工事概要!$C$53,$BX$13,""))</f>
        <v/>
      </c>
      <c r="BY214" s="53" t="str">
        <f>IF(B214&gt;①工事概要!$C$56,"",IF(B214&gt;=①工事概要!$C$55,$BY$13,""))</f>
        <v/>
      </c>
      <c r="BZ214" s="53" t="str">
        <f>IF(B214&gt;①工事概要!$C$58,"",IF(B214&gt;=①工事概要!$C$57,$BZ$13,""))</f>
        <v/>
      </c>
      <c r="CA214" s="53" t="str">
        <f>IF(B214&gt;①工事概要!$C$60,"",IF(B214&gt;=①工事概要!$C$59,$CA$13,""))</f>
        <v/>
      </c>
      <c r="CB214" s="53" t="str">
        <f>IF(B214&gt;①工事概要!$C$62,"",IF(B214&gt;=①工事概要!$C$61,$CB$13,""))</f>
        <v/>
      </c>
      <c r="CC214" s="53" t="str">
        <f>IF(B214&gt;①工事概要!$C$64,"",IF(B214&gt;=①工事概要!$C$63,$CC$13,""))</f>
        <v/>
      </c>
      <c r="CD214" s="53" t="str">
        <f>IF(B214&gt;①工事概要!$C$66,"",IF(B214&gt;=①工事概要!$C$65,$CD$13,""))</f>
        <v/>
      </c>
      <c r="CE214" s="50" t="str">
        <f t="shared" si="302"/>
        <v/>
      </c>
      <c r="CF214" s="50" t="str">
        <f t="shared" si="288"/>
        <v xml:space="preserve"> </v>
      </c>
    </row>
    <row r="215" spans="1:84" ht="39" customHeight="1" thickTop="1" thickBot="1" x14ac:dyDescent="0.2">
      <c r="A215" s="81" t="str">
        <f t="shared" si="274"/>
        <v>対象期間外</v>
      </c>
      <c r="B215" s="180" t="str">
        <f>IFERROR(IF(B214=①工事概要!$E$12+IF(WEEKDAY(①工事概要!$E$12)=1,①工事概要!$E$12,(8-WEEKDAY(①工事概要!$E$12))),"-",IF(B214="-","-",B214+1)),"-")</f>
        <v>-</v>
      </c>
      <c r="C215" s="89" t="str">
        <f t="shared" si="289"/>
        <v>-</v>
      </c>
      <c r="D215" s="199" t="str">
        <f t="shared" si="290"/>
        <v>×</v>
      </c>
      <c r="E215" s="200" t="str">
        <f t="shared" si="291"/>
        <v xml:space="preserve"> </v>
      </c>
      <c r="F215" s="201" t="s">
        <v>60</v>
      </c>
      <c r="G215" s="202"/>
      <c r="H215" s="203"/>
      <c r="I215" s="204"/>
      <c r="J215" s="187" t="str">
        <f t="shared" si="292"/>
        <v/>
      </c>
      <c r="K215" s="190" t="str">
        <f t="shared" si="275"/>
        <v/>
      </c>
      <c r="L215" s="190" t="str">
        <f t="shared" si="276"/>
        <v/>
      </c>
      <c r="M215" s="188" t="str">
        <f t="shared" si="293"/>
        <v/>
      </c>
      <c r="N215" s="87" t="str">
        <f t="shared" si="277"/>
        <v/>
      </c>
      <c r="O215" s="108"/>
      <c r="P215" s="156" t="str">
        <f>IF(B215&lt;①工事概要!$E$11,"",IF(B215&gt;①工事概要!$E$12,"",IF(LEN(CE215)=0,"○","")))</f>
        <v/>
      </c>
      <c r="Q215" s="162">
        <f t="shared" si="294"/>
        <v>0</v>
      </c>
      <c r="R215" s="93">
        <f t="shared" si="278"/>
        <v>181</v>
      </c>
      <c r="S215" s="156" t="str">
        <f t="shared" si="279"/>
        <v/>
      </c>
      <c r="T215" s="162">
        <f t="shared" si="280"/>
        <v>0</v>
      </c>
      <c r="U215" s="100">
        <f t="shared" si="295"/>
        <v>52</v>
      </c>
      <c r="V215" s="93" t="str">
        <f t="shared" si="281"/>
        <v/>
      </c>
      <c r="W215" s="169" t="str">
        <f t="shared" si="296"/>
        <v/>
      </c>
      <c r="X215" s="80" t="str">
        <f t="shared" si="297"/>
        <v/>
      </c>
      <c r="Y215" s="80" t="str">
        <f t="shared" si="298"/>
        <v/>
      </c>
      <c r="Z215" s="80" t="str">
        <f t="shared" si="282"/>
        <v>-</v>
      </c>
      <c r="AA215" s="80" t="str">
        <f t="shared" si="283"/>
        <v/>
      </c>
      <c r="AB215" s="80" t="str">
        <f t="shared" si="284"/>
        <v>OK（振替済み）</v>
      </c>
      <c r="AC215" s="154">
        <f t="shared" si="285"/>
        <v>0</v>
      </c>
      <c r="AD215" s="154" t="str">
        <f t="shared" si="299"/>
        <v/>
      </c>
      <c r="AE215" s="106">
        <f t="shared" si="300"/>
        <v>0</v>
      </c>
      <c r="AF215" s="106">
        <f t="shared" si="286"/>
        <v>0</v>
      </c>
      <c r="AG215" s="218" t="str">
        <f>IFERROR(IF(AE215=1,①工事概要!$E$11,IF(AE215=2,①工事概要!$E$11,IF(WEEKDAY(Z215)=2,Z208,AG214))),"")</f>
        <v/>
      </c>
      <c r="AH215" s="222" t="str">
        <f t="shared" ref="AH215:BA215" si="309">IFERROR(IF(AG215+1&gt;$BB215,"",AG215+1),"")</f>
        <v/>
      </c>
      <c r="AI215" s="222" t="str">
        <f t="shared" si="309"/>
        <v/>
      </c>
      <c r="AJ215" s="222" t="str">
        <f t="shared" si="309"/>
        <v/>
      </c>
      <c r="AK215" s="222" t="str">
        <f t="shared" si="309"/>
        <v/>
      </c>
      <c r="AL215" s="222" t="str">
        <f t="shared" si="309"/>
        <v/>
      </c>
      <c r="AM215" s="222" t="str">
        <f t="shared" si="309"/>
        <v/>
      </c>
      <c r="AN215" s="222" t="str">
        <f t="shared" si="309"/>
        <v/>
      </c>
      <c r="AO215" s="222" t="str">
        <f t="shared" si="309"/>
        <v/>
      </c>
      <c r="AP215" s="222" t="str">
        <f t="shared" si="309"/>
        <v/>
      </c>
      <c r="AQ215" s="222" t="str">
        <f t="shared" si="309"/>
        <v/>
      </c>
      <c r="AR215" s="222" t="str">
        <f t="shared" si="309"/>
        <v/>
      </c>
      <c r="AS215" s="222" t="str">
        <f t="shared" si="309"/>
        <v/>
      </c>
      <c r="AT215" s="222" t="str">
        <f t="shared" si="309"/>
        <v/>
      </c>
      <c r="AU215" s="222" t="str">
        <f t="shared" si="309"/>
        <v/>
      </c>
      <c r="AV215" s="222" t="str">
        <f t="shared" si="309"/>
        <v/>
      </c>
      <c r="AW215" s="222" t="str">
        <f t="shared" si="309"/>
        <v/>
      </c>
      <c r="AX215" s="222" t="str">
        <f t="shared" si="309"/>
        <v/>
      </c>
      <c r="AY215" s="222" t="str">
        <f t="shared" si="309"/>
        <v/>
      </c>
      <c r="AZ215" s="222" t="str">
        <f t="shared" si="309"/>
        <v/>
      </c>
      <c r="BA215" s="222" t="str">
        <f t="shared" si="309"/>
        <v/>
      </c>
      <c r="BB215" s="219" t="str">
        <f>IFERROR(IF(IF(Z215=①工事概要!$E$12,①工事概要!$E$12,IF(WEEKDAY(Z215)=1,Z222,BB216))&gt;①工事概要!$E$12,①工事概要!$E$12,IF(Z215=①工事概要!$E$12,①工事概要!$E$12,IF(WEEKDAY(Z215)=1,Z222,BB216))),"")</f>
        <v/>
      </c>
      <c r="BE215" s="53"/>
      <c r="BF215" s="53"/>
      <c r="BG215" s="53" t="str">
        <f>IFERROR(VLOOKUP(B215,①工事概要!$C$11:$D$12,2,FALSE),"")</f>
        <v/>
      </c>
      <c r="BH215" s="53" t="str">
        <f>IFERROR(VLOOKUP(B215,①工事概要!$C$16:$D$21,2,FALSE),"")</f>
        <v/>
      </c>
      <c r="BI215" s="53" t="str">
        <f>IFERROR(VLOOKUP(B215,①工事概要!$C$22:$D$24,2,FALSE),"")</f>
        <v/>
      </c>
      <c r="BJ215" s="53" t="str">
        <f>IF(B215&gt;①工事概要!$C$26,"",IF(B215&gt;=①工事概要!$C$25,$BJ$13,""))</f>
        <v/>
      </c>
      <c r="BK215" s="53" t="str">
        <f>IF(B215&gt;①工事概要!$C$28,"",IF(B215&gt;=①工事概要!$C$27,$BK$13,""))</f>
        <v/>
      </c>
      <c r="BL215" s="53" t="str">
        <f>IF(B215&gt;①工事概要!$C$30,"",IF(B215&gt;=①工事概要!$C$29,$BL$13,""))</f>
        <v/>
      </c>
      <c r="BM215" s="53" t="str">
        <f>IF(B215&gt;①工事概要!$C$32,"",IF(B215&gt;=①工事概要!$C$31,$BM$13,""))</f>
        <v/>
      </c>
      <c r="BN215" s="53" t="str">
        <f>IF(B215&gt;①工事概要!$C$34,"",IF(B215&gt;=①工事概要!$C$33,$BN$13,""))</f>
        <v/>
      </c>
      <c r="BO215" s="53" t="str">
        <f>IF(B215&gt;①工事概要!$C$36,"",IF(B215&gt;=①工事概要!$C$35,$BO$13,""))</f>
        <v/>
      </c>
      <c r="BP215" s="53" t="str">
        <f>IF(B215&gt;①工事概要!$C$38,"",IF(B215&gt;=①工事概要!$C$37,$BP$13,""))</f>
        <v/>
      </c>
      <c r="BQ215" s="53" t="str">
        <f>IF(B215&gt;①工事概要!$C$40,"",IF(B215&gt;=①工事概要!$C$39,$BQ$13,""))</f>
        <v/>
      </c>
      <c r="BR215" s="53" t="str">
        <f>IF(B215&gt;①工事概要!$C$42,"",IF(B215&gt;=①工事概要!$C$41,$BR$13,""))</f>
        <v/>
      </c>
      <c r="BS215" s="53" t="str">
        <f>IF(B215&gt;①工事概要!$C$44,"",IF(B215&gt;=①工事概要!$C$43,$BS$13,""))</f>
        <v/>
      </c>
      <c r="BT215" s="53" t="str">
        <f>IF(B215&gt;①工事概要!$C$46,"",IF(B215&gt;=①工事概要!$C$45,$BT$13,""))</f>
        <v/>
      </c>
      <c r="BU215" s="53" t="str">
        <f>IF(B215&gt;①工事概要!$C$48,"",IF(B215&gt;=①工事概要!$C$47,$BU$13,""))</f>
        <v/>
      </c>
      <c r="BV215" s="53" t="str">
        <f>IF(B215&gt;①工事概要!$C$50,"",IF(B215&gt;=①工事概要!$C$49,$BV$13,""))</f>
        <v/>
      </c>
      <c r="BW215" s="53" t="str">
        <f>IF(B215&gt;①工事概要!$C$52,"",IF(B215&gt;=①工事概要!$C$51,$BW$13,""))</f>
        <v/>
      </c>
      <c r="BX215" s="53" t="str">
        <f>IF(B215&gt;①工事概要!$C$54,"",IF(B215&gt;=①工事概要!$C$53,$BX$13,""))</f>
        <v/>
      </c>
      <c r="BY215" s="53" t="str">
        <f>IF(B215&gt;①工事概要!$C$56,"",IF(B215&gt;=①工事概要!$C$55,$BY$13,""))</f>
        <v/>
      </c>
      <c r="BZ215" s="53" t="str">
        <f>IF(B215&gt;①工事概要!$C$58,"",IF(B215&gt;=①工事概要!$C$57,$BZ$13,""))</f>
        <v/>
      </c>
      <c r="CA215" s="53" t="str">
        <f>IF(B215&gt;①工事概要!$C$60,"",IF(B215&gt;=①工事概要!$C$59,$CA$13,""))</f>
        <v/>
      </c>
      <c r="CB215" s="53" t="str">
        <f>IF(B215&gt;①工事概要!$C$62,"",IF(B215&gt;=①工事概要!$C$61,$CB$13,""))</f>
        <v/>
      </c>
      <c r="CC215" s="53" t="str">
        <f>IF(B215&gt;①工事概要!$C$64,"",IF(B215&gt;=①工事概要!$C$63,$CC$13,""))</f>
        <v/>
      </c>
      <c r="CD215" s="53" t="str">
        <f>IF(B215&gt;①工事概要!$C$66,"",IF(B215&gt;=①工事概要!$C$65,$CD$13,""))</f>
        <v/>
      </c>
      <c r="CE215" s="50" t="str">
        <f t="shared" si="302"/>
        <v/>
      </c>
      <c r="CF215" s="50" t="str">
        <f t="shared" si="288"/>
        <v xml:space="preserve"> </v>
      </c>
    </row>
    <row r="216" spans="1:84" ht="39" customHeight="1" thickTop="1" thickBot="1" x14ac:dyDescent="0.2">
      <c r="A216" s="81" t="str">
        <f t="shared" si="274"/>
        <v>対象期間外</v>
      </c>
      <c r="B216" s="180" t="str">
        <f>IFERROR(IF(B215=①工事概要!$E$12+IF(WEEKDAY(①工事概要!$E$12)=1,①工事概要!$E$12,(8-WEEKDAY(①工事概要!$E$12))),"-",IF(B215="-","-",B215+1)),"-")</f>
        <v>-</v>
      </c>
      <c r="C216" s="89" t="str">
        <f t="shared" si="289"/>
        <v>-</v>
      </c>
      <c r="D216" s="199" t="str">
        <f t="shared" si="290"/>
        <v>×</v>
      </c>
      <c r="E216" s="200" t="str">
        <f t="shared" si="291"/>
        <v xml:space="preserve"> </v>
      </c>
      <c r="F216" s="201" t="s">
        <v>61</v>
      </c>
      <c r="G216" s="202"/>
      <c r="H216" s="203"/>
      <c r="I216" s="204"/>
      <c r="J216" s="187" t="str">
        <f t="shared" si="292"/>
        <v/>
      </c>
      <c r="K216" s="190" t="str">
        <f t="shared" si="275"/>
        <v/>
      </c>
      <c r="L216" s="190" t="str">
        <f t="shared" si="276"/>
        <v/>
      </c>
      <c r="M216" s="188" t="str">
        <f t="shared" si="293"/>
        <v/>
      </c>
      <c r="N216" s="87" t="str">
        <f t="shared" si="277"/>
        <v/>
      </c>
      <c r="O216" s="108"/>
      <c r="P216" s="156" t="str">
        <f>IF(B216&lt;①工事概要!$E$11,"",IF(B216&gt;①工事概要!$E$12,"",IF(LEN(CE216)=0,"○","")))</f>
        <v/>
      </c>
      <c r="Q216" s="162">
        <f t="shared" si="294"/>
        <v>0</v>
      </c>
      <c r="R216" s="93">
        <f t="shared" si="278"/>
        <v>181</v>
      </c>
      <c r="S216" s="156" t="str">
        <f t="shared" si="279"/>
        <v/>
      </c>
      <c r="T216" s="162">
        <f t="shared" si="280"/>
        <v>0</v>
      </c>
      <c r="U216" s="100">
        <f t="shared" si="295"/>
        <v>52</v>
      </c>
      <c r="V216" s="93" t="str">
        <f t="shared" si="281"/>
        <v/>
      </c>
      <c r="W216" s="169" t="str">
        <f t="shared" si="296"/>
        <v/>
      </c>
      <c r="X216" s="80" t="str">
        <f t="shared" si="297"/>
        <v/>
      </c>
      <c r="Y216" s="80" t="str">
        <f t="shared" si="298"/>
        <v/>
      </c>
      <c r="Z216" s="80" t="str">
        <f t="shared" si="282"/>
        <v>-</v>
      </c>
      <c r="AA216" s="80" t="str">
        <f t="shared" si="283"/>
        <v/>
      </c>
      <c r="AB216" s="80" t="str">
        <f t="shared" si="284"/>
        <v>OK（振替済み）</v>
      </c>
      <c r="AC216" s="154">
        <f t="shared" si="285"/>
        <v>0</v>
      </c>
      <c r="AD216" s="154" t="str">
        <f t="shared" si="299"/>
        <v/>
      </c>
      <c r="AE216" s="106">
        <f t="shared" si="300"/>
        <v>0</v>
      </c>
      <c r="AF216" s="106">
        <f t="shared" si="286"/>
        <v>0</v>
      </c>
      <c r="AG216" s="218" t="str">
        <f>IFERROR(IF(AE216=1,①工事概要!$E$11,IF(AE216=2,①工事概要!$E$11,IF(WEEKDAY(Z216)=2,Z209,AG215))),"")</f>
        <v/>
      </c>
      <c r="AH216" s="222" t="str">
        <f t="shared" ref="AH216:BA216" si="310">IFERROR(IF(AG216+1&gt;$BB216,"",AG216+1),"")</f>
        <v/>
      </c>
      <c r="AI216" s="222" t="str">
        <f t="shared" si="310"/>
        <v/>
      </c>
      <c r="AJ216" s="222" t="str">
        <f t="shared" si="310"/>
        <v/>
      </c>
      <c r="AK216" s="222" t="str">
        <f t="shared" si="310"/>
        <v/>
      </c>
      <c r="AL216" s="222" t="str">
        <f t="shared" si="310"/>
        <v/>
      </c>
      <c r="AM216" s="222" t="str">
        <f t="shared" si="310"/>
        <v/>
      </c>
      <c r="AN216" s="222" t="str">
        <f t="shared" si="310"/>
        <v/>
      </c>
      <c r="AO216" s="222" t="str">
        <f t="shared" si="310"/>
        <v/>
      </c>
      <c r="AP216" s="222" t="str">
        <f t="shared" si="310"/>
        <v/>
      </c>
      <c r="AQ216" s="222" t="str">
        <f t="shared" si="310"/>
        <v/>
      </c>
      <c r="AR216" s="222" t="str">
        <f t="shared" si="310"/>
        <v/>
      </c>
      <c r="AS216" s="222" t="str">
        <f t="shared" si="310"/>
        <v/>
      </c>
      <c r="AT216" s="222" t="str">
        <f t="shared" si="310"/>
        <v/>
      </c>
      <c r="AU216" s="222" t="str">
        <f t="shared" si="310"/>
        <v/>
      </c>
      <c r="AV216" s="222" t="str">
        <f t="shared" si="310"/>
        <v/>
      </c>
      <c r="AW216" s="222" t="str">
        <f t="shared" si="310"/>
        <v/>
      </c>
      <c r="AX216" s="222" t="str">
        <f t="shared" si="310"/>
        <v/>
      </c>
      <c r="AY216" s="222" t="str">
        <f t="shared" si="310"/>
        <v/>
      </c>
      <c r="AZ216" s="222" t="str">
        <f t="shared" si="310"/>
        <v/>
      </c>
      <c r="BA216" s="222" t="str">
        <f t="shared" si="310"/>
        <v/>
      </c>
      <c r="BB216" s="219" t="str">
        <f>IFERROR(IF(IF(Z216=①工事概要!$E$12,①工事概要!$E$12,IF(WEEKDAY(Z216)=1,Z223,BB217))&gt;①工事概要!$E$12,①工事概要!$E$12,IF(Z216=①工事概要!$E$12,①工事概要!$E$12,IF(WEEKDAY(Z216)=1,Z223,BB217))),"")</f>
        <v/>
      </c>
      <c r="BE216" s="53"/>
      <c r="BF216" s="53"/>
      <c r="BG216" s="53" t="str">
        <f>IFERROR(VLOOKUP(B216,①工事概要!$C$11:$D$12,2,FALSE),"")</f>
        <v/>
      </c>
      <c r="BH216" s="53" t="str">
        <f>IFERROR(VLOOKUP(B216,①工事概要!$C$16:$D$21,2,FALSE),"")</f>
        <v/>
      </c>
      <c r="BI216" s="53" t="str">
        <f>IFERROR(VLOOKUP(B216,①工事概要!$C$22:$D$24,2,FALSE),"")</f>
        <v/>
      </c>
      <c r="BJ216" s="53" t="str">
        <f>IF(B216&gt;①工事概要!$C$26,"",IF(B216&gt;=①工事概要!$C$25,$BJ$13,""))</f>
        <v/>
      </c>
      <c r="BK216" s="53" t="str">
        <f>IF(B216&gt;①工事概要!$C$28,"",IF(B216&gt;=①工事概要!$C$27,$BK$13,""))</f>
        <v/>
      </c>
      <c r="BL216" s="53" t="str">
        <f>IF(B216&gt;①工事概要!$C$30,"",IF(B216&gt;=①工事概要!$C$29,$BL$13,""))</f>
        <v/>
      </c>
      <c r="BM216" s="53" t="str">
        <f>IF(B216&gt;①工事概要!$C$32,"",IF(B216&gt;=①工事概要!$C$31,$BM$13,""))</f>
        <v/>
      </c>
      <c r="BN216" s="53" t="str">
        <f>IF(B216&gt;①工事概要!$C$34,"",IF(B216&gt;=①工事概要!$C$33,$BN$13,""))</f>
        <v/>
      </c>
      <c r="BO216" s="53" t="str">
        <f>IF(B216&gt;①工事概要!$C$36,"",IF(B216&gt;=①工事概要!$C$35,$BO$13,""))</f>
        <v/>
      </c>
      <c r="BP216" s="53" t="str">
        <f>IF(B216&gt;①工事概要!$C$38,"",IF(B216&gt;=①工事概要!$C$37,$BP$13,""))</f>
        <v/>
      </c>
      <c r="BQ216" s="53" t="str">
        <f>IF(B216&gt;①工事概要!$C$40,"",IF(B216&gt;=①工事概要!$C$39,$BQ$13,""))</f>
        <v/>
      </c>
      <c r="BR216" s="53" t="str">
        <f>IF(B216&gt;①工事概要!$C$42,"",IF(B216&gt;=①工事概要!$C$41,$BR$13,""))</f>
        <v/>
      </c>
      <c r="BS216" s="53" t="str">
        <f>IF(B216&gt;①工事概要!$C$44,"",IF(B216&gt;=①工事概要!$C$43,$BS$13,""))</f>
        <v/>
      </c>
      <c r="BT216" s="53" t="str">
        <f>IF(B216&gt;①工事概要!$C$46,"",IF(B216&gt;=①工事概要!$C$45,$BT$13,""))</f>
        <v/>
      </c>
      <c r="BU216" s="53" t="str">
        <f>IF(B216&gt;①工事概要!$C$48,"",IF(B216&gt;=①工事概要!$C$47,$BU$13,""))</f>
        <v/>
      </c>
      <c r="BV216" s="53" t="str">
        <f>IF(B216&gt;①工事概要!$C$50,"",IF(B216&gt;=①工事概要!$C$49,$BV$13,""))</f>
        <v/>
      </c>
      <c r="BW216" s="53" t="str">
        <f>IF(B216&gt;①工事概要!$C$52,"",IF(B216&gt;=①工事概要!$C$51,$BW$13,""))</f>
        <v/>
      </c>
      <c r="BX216" s="53" t="str">
        <f>IF(B216&gt;①工事概要!$C$54,"",IF(B216&gt;=①工事概要!$C$53,$BX$13,""))</f>
        <v/>
      </c>
      <c r="BY216" s="53" t="str">
        <f>IF(B216&gt;①工事概要!$C$56,"",IF(B216&gt;=①工事概要!$C$55,$BY$13,""))</f>
        <v/>
      </c>
      <c r="BZ216" s="53" t="str">
        <f>IF(B216&gt;①工事概要!$C$58,"",IF(B216&gt;=①工事概要!$C$57,$BZ$13,""))</f>
        <v/>
      </c>
      <c r="CA216" s="53" t="str">
        <f>IF(B216&gt;①工事概要!$C$60,"",IF(B216&gt;=①工事概要!$C$59,$CA$13,""))</f>
        <v/>
      </c>
      <c r="CB216" s="53" t="str">
        <f>IF(B216&gt;①工事概要!$C$62,"",IF(B216&gt;=①工事概要!$C$61,$CB$13,""))</f>
        <v/>
      </c>
      <c r="CC216" s="53" t="str">
        <f>IF(B216&gt;①工事概要!$C$64,"",IF(B216&gt;=①工事概要!$C$63,$CC$13,""))</f>
        <v/>
      </c>
      <c r="CD216" s="53" t="str">
        <f>IF(B216&gt;①工事概要!$C$66,"",IF(B216&gt;=①工事概要!$C$65,$CD$13,""))</f>
        <v/>
      </c>
      <c r="CE216" s="50" t="str">
        <f t="shared" si="302"/>
        <v/>
      </c>
      <c r="CF216" s="50" t="str">
        <f t="shared" si="288"/>
        <v xml:space="preserve"> </v>
      </c>
    </row>
    <row r="217" spans="1:84" ht="39" customHeight="1" thickTop="1" thickBot="1" x14ac:dyDescent="0.2">
      <c r="A217" s="81" t="str">
        <f t="shared" si="274"/>
        <v>対象期間外</v>
      </c>
      <c r="B217" s="180" t="str">
        <f>IFERROR(IF(B216=①工事概要!$E$12+IF(WEEKDAY(①工事概要!$E$12)=1,①工事概要!$E$12,(8-WEEKDAY(①工事概要!$E$12))),"-",IF(B216="-","-",B216+1)),"-")</f>
        <v>-</v>
      </c>
      <c r="C217" s="89" t="str">
        <f t="shared" si="289"/>
        <v>-</v>
      </c>
      <c r="D217" s="199" t="str">
        <f t="shared" si="290"/>
        <v>×</v>
      </c>
      <c r="E217" s="200" t="str">
        <f t="shared" si="291"/>
        <v xml:space="preserve"> </v>
      </c>
      <c r="F217" s="201" t="s">
        <v>61</v>
      </c>
      <c r="G217" s="202"/>
      <c r="H217" s="203"/>
      <c r="I217" s="204"/>
      <c r="J217" s="187" t="str">
        <f t="shared" si="292"/>
        <v/>
      </c>
      <c r="K217" s="190" t="str">
        <f t="shared" si="275"/>
        <v/>
      </c>
      <c r="L217" s="190" t="str">
        <f t="shared" si="276"/>
        <v/>
      </c>
      <c r="M217" s="188" t="str">
        <f t="shared" si="293"/>
        <v/>
      </c>
      <c r="N217" s="87" t="str">
        <f t="shared" si="277"/>
        <v/>
      </c>
      <c r="O217" s="108"/>
      <c r="P217" s="156" t="str">
        <f>IF(B217&lt;①工事概要!$E$11,"",IF(B217&gt;①工事概要!$E$12,"",IF(LEN(CE217)=0,"○","")))</f>
        <v/>
      </c>
      <c r="Q217" s="162">
        <f t="shared" si="294"/>
        <v>0</v>
      </c>
      <c r="R217" s="93">
        <f t="shared" si="278"/>
        <v>181</v>
      </c>
      <c r="S217" s="156" t="str">
        <f t="shared" si="279"/>
        <v/>
      </c>
      <c r="T217" s="162">
        <f t="shared" si="280"/>
        <v>0</v>
      </c>
      <c r="U217" s="100">
        <f t="shared" si="295"/>
        <v>52</v>
      </c>
      <c r="V217" s="93" t="str">
        <f t="shared" si="281"/>
        <v/>
      </c>
      <c r="W217" s="169" t="str">
        <f t="shared" si="296"/>
        <v/>
      </c>
      <c r="X217" s="80" t="str">
        <f t="shared" si="297"/>
        <v/>
      </c>
      <c r="Y217" s="80" t="str">
        <f t="shared" si="298"/>
        <v/>
      </c>
      <c r="Z217" s="80" t="str">
        <f t="shared" si="282"/>
        <v>-</v>
      </c>
      <c r="AA217" s="80" t="str">
        <f t="shared" si="283"/>
        <v/>
      </c>
      <c r="AB217" s="80" t="str">
        <f t="shared" si="284"/>
        <v>OK（振替済み）</v>
      </c>
      <c r="AC217" s="154">
        <f t="shared" si="285"/>
        <v>0</v>
      </c>
      <c r="AD217" s="154" t="str">
        <f t="shared" si="299"/>
        <v/>
      </c>
      <c r="AE217" s="106">
        <f t="shared" si="300"/>
        <v>0</v>
      </c>
      <c r="AF217" s="106">
        <f t="shared" si="286"/>
        <v>0</v>
      </c>
      <c r="AG217" s="223" t="str">
        <f>IFERROR(IF(AE217=1,①工事概要!$E$11,IF(AE217=2,①工事概要!$E$11,IF(WEEKDAY(Z217)=2,Z210,AG216))),"")</f>
        <v/>
      </c>
      <c r="AH217" s="224" t="str">
        <f t="shared" ref="AH217:BA217" si="311">IFERROR(IF(AG217+1&gt;$BB217,"",AG217+1),"")</f>
        <v/>
      </c>
      <c r="AI217" s="224" t="str">
        <f t="shared" si="311"/>
        <v/>
      </c>
      <c r="AJ217" s="224" t="str">
        <f t="shared" si="311"/>
        <v/>
      </c>
      <c r="AK217" s="224" t="str">
        <f t="shared" si="311"/>
        <v/>
      </c>
      <c r="AL217" s="224" t="str">
        <f t="shared" si="311"/>
        <v/>
      </c>
      <c r="AM217" s="224" t="str">
        <f t="shared" si="311"/>
        <v/>
      </c>
      <c r="AN217" s="224" t="str">
        <f t="shared" si="311"/>
        <v/>
      </c>
      <c r="AO217" s="224" t="str">
        <f t="shared" si="311"/>
        <v/>
      </c>
      <c r="AP217" s="224" t="str">
        <f t="shared" si="311"/>
        <v/>
      </c>
      <c r="AQ217" s="224" t="str">
        <f t="shared" si="311"/>
        <v/>
      </c>
      <c r="AR217" s="224" t="str">
        <f t="shared" si="311"/>
        <v/>
      </c>
      <c r="AS217" s="224" t="str">
        <f t="shared" si="311"/>
        <v/>
      </c>
      <c r="AT217" s="224" t="str">
        <f t="shared" si="311"/>
        <v/>
      </c>
      <c r="AU217" s="224" t="str">
        <f t="shared" si="311"/>
        <v/>
      </c>
      <c r="AV217" s="224" t="str">
        <f t="shared" si="311"/>
        <v/>
      </c>
      <c r="AW217" s="224" t="str">
        <f t="shared" si="311"/>
        <v/>
      </c>
      <c r="AX217" s="224" t="str">
        <f t="shared" si="311"/>
        <v/>
      </c>
      <c r="AY217" s="224" t="str">
        <f t="shared" si="311"/>
        <v/>
      </c>
      <c r="AZ217" s="224" t="str">
        <f t="shared" si="311"/>
        <v/>
      </c>
      <c r="BA217" s="224" t="str">
        <f t="shared" si="311"/>
        <v/>
      </c>
      <c r="BB217" s="225" t="str">
        <f>IFERROR(IF(IF(Z217=①工事概要!$E$12,①工事概要!$E$12,IF(WEEKDAY(Z217)=1,Z224,BB218))&gt;①工事概要!$E$12,①工事概要!$E$12,IF(Z217=①工事概要!$E$12,①工事概要!$E$12,IF(WEEKDAY(Z217)=1,Z224,BB218))),"")</f>
        <v/>
      </c>
      <c r="BE217" s="53"/>
      <c r="BF217" s="53"/>
      <c r="BG217" s="53" t="str">
        <f>IFERROR(VLOOKUP(B217,①工事概要!$C$11:$D$12,2,FALSE),"")</f>
        <v/>
      </c>
      <c r="BH217" s="53" t="str">
        <f>IFERROR(VLOOKUP(B217,①工事概要!$C$16:$D$21,2,FALSE),"")</f>
        <v/>
      </c>
      <c r="BI217" s="53" t="str">
        <f>IFERROR(VLOOKUP(B217,①工事概要!$C$22:$D$24,2,FALSE),"")</f>
        <v/>
      </c>
      <c r="BJ217" s="53" t="str">
        <f>IF(B217&gt;①工事概要!$C$26,"",IF(B217&gt;=①工事概要!$C$25,$BJ$13,""))</f>
        <v/>
      </c>
      <c r="BK217" s="53" t="str">
        <f>IF(B217&gt;①工事概要!$C$28,"",IF(B217&gt;=①工事概要!$C$27,$BK$13,""))</f>
        <v/>
      </c>
      <c r="BL217" s="53" t="str">
        <f>IF(B217&gt;①工事概要!$C$30,"",IF(B217&gt;=①工事概要!$C$29,$BL$13,""))</f>
        <v/>
      </c>
      <c r="BM217" s="53" t="str">
        <f>IF(B217&gt;①工事概要!$C$32,"",IF(B217&gt;=①工事概要!$C$31,$BM$13,""))</f>
        <v/>
      </c>
      <c r="BN217" s="53" t="str">
        <f>IF(B217&gt;①工事概要!$C$34,"",IF(B217&gt;=①工事概要!$C$33,$BN$13,""))</f>
        <v/>
      </c>
      <c r="BO217" s="53" t="str">
        <f>IF(B217&gt;①工事概要!$C$36,"",IF(B217&gt;=①工事概要!$C$35,$BO$13,""))</f>
        <v/>
      </c>
      <c r="BP217" s="53" t="str">
        <f>IF(B217&gt;①工事概要!$C$38,"",IF(B217&gt;=①工事概要!$C$37,$BP$13,""))</f>
        <v/>
      </c>
      <c r="BQ217" s="53" t="str">
        <f>IF(B217&gt;①工事概要!$C$40,"",IF(B217&gt;=①工事概要!$C$39,$BQ$13,""))</f>
        <v/>
      </c>
      <c r="BR217" s="53" t="str">
        <f>IF(B217&gt;①工事概要!$C$42,"",IF(B217&gt;=①工事概要!$C$41,$BR$13,""))</f>
        <v/>
      </c>
      <c r="BS217" s="53" t="str">
        <f>IF(B217&gt;①工事概要!$C$44,"",IF(B217&gt;=①工事概要!$C$43,$BS$13,""))</f>
        <v/>
      </c>
      <c r="BT217" s="53" t="str">
        <f>IF(B217&gt;①工事概要!$C$46,"",IF(B217&gt;=①工事概要!$C$45,$BT$13,""))</f>
        <v/>
      </c>
      <c r="BU217" s="53" t="str">
        <f>IF(B217&gt;①工事概要!$C$48,"",IF(B217&gt;=①工事概要!$C$47,$BU$13,""))</f>
        <v/>
      </c>
      <c r="BV217" s="53" t="str">
        <f>IF(B217&gt;①工事概要!$C$50,"",IF(B217&gt;=①工事概要!$C$49,$BV$13,""))</f>
        <v/>
      </c>
      <c r="BW217" s="53" t="str">
        <f>IF(B217&gt;①工事概要!$C$52,"",IF(B217&gt;=①工事概要!$C$51,$BW$13,""))</f>
        <v/>
      </c>
      <c r="BX217" s="53" t="str">
        <f>IF(B217&gt;①工事概要!$C$54,"",IF(B217&gt;=①工事概要!$C$53,$BX$13,""))</f>
        <v/>
      </c>
      <c r="BY217" s="53" t="str">
        <f>IF(B217&gt;①工事概要!$C$56,"",IF(B217&gt;=①工事概要!$C$55,$BY$13,""))</f>
        <v/>
      </c>
      <c r="BZ217" s="53" t="str">
        <f>IF(B217&gt;①工事概要!$C$58,"",IF(B217&gt;=①工事概要!$C$57,$BZ$13,""))</f>
        <v/>
      </c>
      <c r="CA217" s="53" t="str">
        <f>IF(B217&gt;①工事概要!$C$60,"",IF(B217&gt;=①工事概要!$C$59,$CA$13,""))</f>
        <v/>
      </c>
      <c r="CB217" s="53" t="str">
        <f>IF(B217&gt;①工事概要!$C$62,"",IF(B217&gt;=①工事概要!$C$61,$CB$13,""))</f>
        <v/>
      </c>
      <c r="CC217" s="53" t="str">
        <f>IF(B217&gt;①工事概要!$C$64,"",IF(B217&gt;=①工事概要!$C$63,$CC$13,""))</f>
        <v/>
      </c>
      <c r="CD217" s="53" t="str">
        <f>IF(B217&gt;①工事概要!$C$66,"",IF(B217&gt;=①工事概要!$C$65,$CD$13,""))</f>
        <v/>
      </c>
      <c r="CE217" s="50" t="str">
        <f t="shared" si="302"/>
        <v/>
      </c>
      <c r="CF217" s="50" t="str">
        <f t="shared" si="288"/>
        <v xml:space="preserve"> </v>
      </c>
    </row>
    <row r="218" spans="1:84" ht="39" customHeight="1" thickTop="1" thickBot="1" x14ac:dyDescent="0.2">
      <c r="A218" s="81" t="str">
        <f t="shared" si="274"/>
        <v>対象期間外</v>
      </c>
      <c r="B218" s="180" t="str">
        <f>IFERROR(IF(B217=①工事概要!$E$12+IF(WEEKDAY(①工事概要!$E$12)=1,①工事概要!$E$12,(8-WEEKDAY(①工事概要!$E$12))),"-",IF(B217="-","-",B217+1)),"-")</f>
        <v>-</v>
      </c>
      <c r="C218" s="89" t="str">
        <f t="shared" si="289"/>
        <v>-</v>
      </c>
      <c r="D218" s="199" t="str">
        <f t="shared" si="290"/>
        <v>×</v>
      </c>
      <c r="E218" s="200" t="str">
        <f t="shared" si="291"/>
        <v xml:space="preserve"> </v>
      </c>
      <c r="F218" s="201" t="s">
        <v>60</v>
      </c>
      <c r="G218" s="202"/>
      <c r="H218" s="203"/>
      <c r="I218" s="204"/>
      <c r="J218" s="187" t="str">
        <f t="shared" si="292"/>
        <v/>
      </c>
      <c r="K218" s="190" t="str">
        <f t="shared" si="275"/>
        <v/>
      </c>
      <c r="L218" s="190" t="str">
        <f t="shared" si="276"/>
        <v/>
      </c>
      <c r="M218" s="188" t="str">
        <f t="shared" si="293"/>
        <v/>
      </c>
      <c r="N218" s="87" t="str">
        <f t="shared" si="277"/>
        <v/>
      </c>
      <c r="O218" s="108"/>
      <c r="P218" s="156" t="str">
        <f>IF(B218&lt;①工事概要!$E$11,"",IF(B218&gt;①工事概要!$E$12,"",IF(LEN(CE218)=0,"○","")))</f>
        <v/>
      </c>
      <c r="Q218" s="162">
        <f t="shared" si="294"/>
        <v>0</v>
      </c>
      <c r="R218" s="93">
        <f t="shared" si="278"/>
        <v>181</v>
      </c>
      <c r="S218" s="156" t="str">
        <f t="shared" si="279"/>
        <v/>
      </c>
      <c r="T218" s="162">
        <f t="shared" si="280"/>
        <v>0</v>
      </c>
      <c r="U218" s="100">
        <f t="shared" si="295"/>
        <v>52</v>
      </c>
      <c r="V218" s="93" t="str">
        <f t="shared" si="281"/>
        <v/>
      </c>
      <c r="W218" s="169" t="str">
        <f t="shared" si="296"/>
        <v/>
      </c>
      <c r="X218" s="80" t="str">
        <f t="shared" si="297"/>
        <v/>
      </c>
      <c r="Y218" s="80" t="str">
        <f t="shared" si="298"/>
        <v/>
      </c>
      <c r="Z218" s="80" t="str">
        <f t="shared" si="282"/>
        <v>-</v>
      </c>
      <c r="AA218" s="80" t="str">
        <f t="shared" si="283"/>
        <v/>
      </c>
      <c r="AB218" s="80" t="str">
        <f t="shared" si="284"/>
        <v>OK（振替済み）</v>
      </c>
      <c r="AC218" s="154">
        <f t="shared" si="285"/>
        <v>0</v>
      </c>
      <c r="AD218" s="154" t="str">
        <f t="shared" si="299"/>
        <v/>
      </c>
      <c r="AE218" s="106">
        <f t="shared" si="300"/>
        <v>0</v>
      </c>
      <c r="AF218" s="106">
        <f t="shared" si="286"/>
        <v>0</v>
      </c>
      <c r="AG218" s="216" t="str">
        <f>IFERROR(IF(AE218=1,①工事概要!$E$11,IF(AE218=2,①工事概要!$E$11,IF(WEEKDAY(Z218)=2,Z211,AG217))),"")</f>
        <v/>
      </c>
      <c r="AH218" s="221" t="str">
        <f t="shared" ref="AH218:BA218" si="312">IFERROR(IF(AG218+1&gt;$BB218,"",AG218+1),"")</f>
        <v/>
      </c>
      <c r="AI218" s="221" t="str">
        <f t="shared" si="312"/>
        <v/>
      </c>
      <c r="AJ218" s="221" t="str">
        <f t="shared" si="312"/>
        <v/>
      </c>
      <c r="AK218" s="221" t="str">
        <f t="shared" si="312"/>
        <v/>
      </c>
      <c r="AL218" s="221" t="str">
        <f t="shared" si="312"/>
        <v/>
      </c>
      <c r="AM218" s="221" t="str">
        <f t="shared" si="312"/>
        <v/>
      </c>
      <c r="AN218" s="221" t="str">
        <f t="shared" si="312"/>
        <v/>
      </c>
      <c r="AO218" s="221" t="str">
        <f t="shared" si="312"/>
        <v/>
      </c>
      <c r="AP218" s="221" t="str">
        <f t="shared" si="312"/>
        <v/>
      </c>
      <c r="AQ218" s="221" t="str">
        <f t="shared" si="312"/>
        <v/>
      </c>
      <c r="AR218" s="221" t="str">
        <f t="shared" si="312"/>
        <v/>
      </c>
      <c r="AS218" s="221" t="str">
        <f t="shared" si="312"/>
        <v/>
      </c>
      <c r="AT218" s="221" t="str">
        <f t="shared" si="312"/>
        <v/>
      </c>
      <c r="AU218" s="221" t="str">
        <f t="shared" si="312"/>
        <v/>
      </c>
      <c r="AV218" s="221" t="str">
        <f t="shared" si="312"/>
        <v/>
      </c>
      <c r="AW218" s="221" t="str">
        <f t="shared" si="312"/>
        <v/>
      </c>
      <c r="AX218" s="221" t="str">
        <f t="shared" si="312"/>
        <v/>
      </c>
      <c r="AY218" s="221" t="str">
        <f t="shared" si="312"/>
        <v/>
      </c>
      <c r="AZ218" s="221" t="str">
        <f t="shared" si="312"/>
        <v/>
      </c>
      <c r="BA218" s="221" t="str">
        <f t="shared" si="312"/>
        <v/>
      </c>
      <c r="BB218" s="217" t="str">
        <f>IFERROR(IF(IF(Z218=①工事概要!$E$12,①工事概要!$E$12,IF(WEEKDAY(Z218)=1,Z225,BB219))&gt;①工事概要!$E$12,①工事概要!$E$12,IF(Z218=①工事概要!$E$12,①工事概要!$E$12,IF(WEEKDAY(Z218)=1,Z225,BB219))),"")</f>
        <v/>
      </c>
      <c r="BE218" s="53"/>
      <c r="BF218" s="53"/>
      <c r="BG218" s="53" t="str">
        <f>IFERROR(VLOOKUP(B218,①工事概要!$C$11:$D$12,2,FALSE),"")</f>
        <v/>
      </c>
      <c r="BH218" s="53" t="str">
        <f>IFERROR(VLOOKUP(B218,①工事概要!$C$16:$D$21,2,FALSE),"")</f>
        <v/>
      </c>
      <c r="BI218" s="53" t="str">
        <f>IFERROR(VLOOKUP(B218,①工事概要!$C$22:$D$24,2,FALSE),"")</f>
        <v/>
      </c>
      <c r="BJ218" s="53" t="str">
        <f>IF(B218&gt;①工事概要!$C$26,"",IF(B218&gt;=①工事概要!$C$25,$BJ$13,""))</f>
        <v/>
      </c>
      <c r="BK218" s="53" t="str">
        <f>IF(B218&gt;①工事概要!$C$28,"",IF(B218&gt;=①工事概要!$C$27,$BK$13,""))</f>
        <v/>
      </c>
      <c r="BL218" s="53" t="str">
        <f>IF(B218&gt;①工事概要!$C$30,"",IF(B218&gt;=①工事概要!$C$29,$BL$13,""))</f>
        <v/>
      </c>
      <c r="BM218" s="53" t="str">
        <f>IF(B218&gt;①工事概要!$C$32,"",IF(B218&gt;=①工事概要!$C$31,$BM$13,""))</f>
        <v/>
      </c>
      <c r="BN218" s="53" t="str">
        <f>IF(B218&gt;①工事概要!$C$34,"",IF(B218&gt;=①工事概要!$C$33,$BN$13,""))</f>
        <v/>
      </c>
      <c r="BO218" s="53" t="str">
        <f>IF(B218&gt;①工事概要!$C$36,"",IF(B218&gt;=①工事概要!$C$35,$BO$13,""))</f>
        <v/>
      </c>
      <c r="BP218" s="53" t="str">
        <f>IF(B218&gt;①工事概要!$C$38,"",IF(B218&gt;=①工事概要!$C$37,$BP$13,""))</f>
        <v/>
      </c>
      <c r="BQ218" s="53" t="str">
        <f>IF(B218&gt;①工事概要!$C$40,"",IF(B218&gt;=①工事概要!$C$39,$BQ$13,""))</f>
        <v/>
      </c>
      <c r="BR218" s="53" t="str">
        <f>IF(B218&gt;①工事概要!$C$42,"",IF(B218&gt;=①工事概要!$C$41,$BR$13,""))</f>
        <v/>
      </c>
      <c r="BS218" s="53" t="str">
        <f>IF(B218&gt;①工事概要!$C$44,"",IF(B218&gt;=①工事概要!$C$43,$BS$13,""))</f>
        <v/>
      </c>
      <c r="BT218" s="53" t="str">
        <f>IF(B218&gt;①工事概要!$C$46,"",IF(B218&gt;=①工事概要!$C$45,$BT$13,""))</f>
        <v/>
      </c>
      <c r="BU218" s="53" t="str">
        <f>IF(B218&gt;①工事概要!$C$48,"",IF(B218&gt;=①工事概要!$C$47,$BU$13,""))</f>
        <v/>
      </c>
      <c r="BV218" s="53" t="str">
        <f>IF(B218&gt;①工事概要!$C$50,"",IF(B218&gt;=①工事概要!$C$49,$BV$13,""))</f>
        <v/>
      </c>
      <c r="BW218" s="53" t="str">
        <f>IF(B218&gt;①工事概要!$C$52,"",IF(B218&gt;=①工事概要!$C$51,$BW$13,""))</f>
        <v/>
      </c>
      <c r="BX218" s="53" t="str">
        <f>IF(B218&gt;①工事概要!$C$54,"",IF(B218&gt;=①工事概要!$C$53,$BX$13,""))</f>
        <v/>
      </c>
      <c r="BY218" s="53" t="str">
        <f>IF(B218&gt;①工事概要!$C$56,"",IF(B218&gt;=①工事概要!$C$55,$BY$13,""))</f>
        <v/>
      </c>
      <c r="BZ218" s="53" t="str">
        <f>IF(B218&gt;①工事概要!$C$58,"",IF(B218&gt;=①工事概要!$C$57,$BZ$13,""))</f>
        <v/>
      </c>
      <c r="CA218" s="53" t="str">
        <f>IF(B218&gt;①工事概要!$C$60,"",IF(B218&gt;=①工事概要!$C$59,$CA$13,""))</f>
        <v/>
      </c>
      <c r="CB218" s="53" t="str">
        <f>IF(B218&gt;①工事概要!$C$62,"",IF(B218&gt;=①工事概要!$C$61,$CB$13,""))</f>
        <v/>
      </c>
      <c r="CC218" s="53" t="str">
        <f>IF(B218&gt;①工事概要!$C$64,"",IF(B218&gt;=①工事概要!$C$63,$CC$13,""))</f>
        <v/>
      </c>
      <c r="CD218" s="53" t="str">
        <f>IF(B218&gt;①工事概要!$C$66,"",IF(B218&gt;=①工事概要!$C$65,$CD$13,""))</f>
        <v/>
      </c>
      <c r="CE218" s="50" t="str">
        <f t="shared" si="302"/>
        <v/>
      </c>
      <c r="CF218" s="50" t="str">
        <f t="shared" si="288"/>
        <v xml:space="preserve"> </v>
      </c>
    </row>
    <row r="219" spans="1:84" ht="39" customHeight="1" thickTop="1" thickBot="1" x14ac:dyDescent="0.2">
      <c r="A219" s="81" t="str">
        <f t="shared" si="274"/>
        <v>対象期間外</v>
      </c>
      <c r="B219" s="180" t="str">
        <f>IFERROR(IF(B218=①工事概要!$E$12+IF(WEEKDAY(①工事概要!$E$12)=1,①工事概要!$E$12,(8-WEEKDAY(①工事概要!$E$12))),"-",IF(B218="-","-",B218+1)),"-")</f>
        <v>-</v>
      </c>
      <c r="C219" s="89" t="str">
        <f t="shared" si="289"/>
        <v>-</v>
      </c>
      <c r="D219" s="199" t="str">
        <f t="shared" si="290"/>
        <v>×</v>
      </c>
      <c r="E219" s="200" t="str">
        <f t="shared" si="291"/>
        <v xml:space="preserve"> </v>
      </c>
      <c r="F219" s="201" t="s">
        <v>60</v>
      </c>
      <c r="G219" s="202"/>
      <c r="H219" s="203"/>
      <c r="I219" s="204"/>
      <c r="J219" s="187" t="str">
        <f t="shared" si="292"/>
        <v/>
      </c>
      <c r="K219" s="190" t="str">
        <f t="shared" si="275"/>
        <v/>
      </c>
      <c r="L219" s="190" t="str">
        <f t="shared" si="276"/>
        <v/>
      </c>
      <c r="M219" s="188" t="str">
        <f t="shared" si="293"/>
        <v/>
      </c>
      <c r="N219" s="87" t="str">
        <f t="shared" si="277"/>
        <v/>
      </c>
      <c r="O219" s="108"/>
      <c r="P219" s="156" t="str">
        <f>IF(B219&lt;①工事概要!$E$11,"",IF(B219&gt;①工事概要!$E$12,"",IF(LEN(CE219)=0,"○","")))</f>
        <v/>
      </c>
      <c r="Q219" s="162">
        <f t="shared" si="294"/>
        <v>0</v>
      </c>
      <c r="R219" s="93">
        <f t="shared" si="278"/>
        <v>181</v>
      </c>
      <c r="S219" s="156" t="str">
        <f t="shared" si="279"/>
        <v/>
      </c>
      <c r="T219" s="162">
        <f t="shared" si="280"/>
        <v>0</v>
      </c>
      <c r="U219" s="100">
        <f t="shared" si="295"/>
        <v>52</v>
      </c>
      <c r="V219" s="93" t="str">
        <f t="shared" si="281"/>
        <v/>
      </c>
      <c r="W219" s="169" t="str">
        <f t="shared" si="296"/>
        <v/>
      </c>
      <c r="X219" s="80" t="str">
        <f t="shared" si="297"/>
        <v/>
      </c>
      <c r="Y219" s="80" t="str">
        <f t="shared" si="298"/>
        <v/>
      </c>
      <c r="Z219" s="80" t="str">
        <f t="shared" si="282"/>
        <v>-</v>
      </c>
      <c r="AA219" s="80" t="str">
        <f t="shared" si="283"/>
        <v/>
      </c>
      <c r="AB219" s="80" t="str">
        <f t="shared" si="284"/>
        <v>OK（振替済み）</v>
      </c>
      <c r="AC219" s="154">
        <f t="shared" si="285"/>
        <v>0</v>
      </c>
      <c r="AD219" s="154" t="str">
        <f t="shared" si="299"/>
        <v/>
      </c>
      <c r="AE219" s="106">
        <f t="shared" si="300"/>
        <v>0</v>
      </c>
      <c r="AF219" s="106">
        <f t="shared" si="286"/>
        <v>0</v>
      </c>
      <c r="AG219" s="218" t="str">
        <f>IFERROR(IF(AE219=1,①工事概要!$E$11,IF(AE219=2,①工事概要!$E$11,IF(WEEKDAY(Z219)=2,Z212,AG218))),"")</f>
        <v/>
      </c>
      <c r="AH219" s="222" t="str">
        <f t="shared" ref="AH219:BA219" si="313">IFERROR(IF(AG219+1&gt;$BB219,"",AG219+1),"")</f>
        <v/>
      </c>
      <c r="AI219" s="222" t="str">
        <f t="shared" si="313"/>
        <v/>
      </c>
      <c r="AJ219" s="222" t="str">
        <f t="shared" si="313"/>
        <v/>
      </c>
      <c r="AK219" s="222" t="str">
        <f t="shared" si="313"/>
        <v/>
      </c>
      <c r="AL219" s="222" t="str">
        <f t="shared" si="313"/>
        <v/>
      </c>
      <c r="AM219" s="222" t="str">
        <f t="shared" si="313"/>
        <v/>
      </c>
      <c r="AN219" s="222" t="str">
        <f t="shared" si="313"/>
        <v/>
      </c>
      <c r="AO219" s="222" t="str">
        <f t="shared" si="313"/>
        <v/>
      </c>
      <c r="AP219" s="222" t="str">
        <f t="shared" si="313"/>
        <v/>
      </c>
      <c r="AQ219" s="222" t="str">
        <f t="shared" si="313"/>
        <v/>
      </c>
      <c r="AR219" s="222" t="str">
        <f t="shared" si="313"/>
        <v/>
      </c>
      <c r="AS219" s="222" t="str">
        <f t="shared" si="313"/>
        <v/>
      </c>
      <c r="AT219" s="222" t="str">
        <f t="shared" si="313"/>
        <v/>
      </c>
      <c r="AU219" s="222" t="str">
        <f t="shared" si="313"/>
        <v/>
      </c>
      <c r="AV219" s="222" t="str">
        <f t="shared" si="313"/>
        <v/>
      </c>
      <c r="AW219" s="222" t="str">
        <f t="shared" si="313"/>
        <v/>
      </c>
      <c r="AX219" s="222" t="str">
        <f t="shared" si="313"/>
        <v/>
      </c>
      <c r="AY219" s="222" t="str">
        <f t="shared" si="313"/>
        <v/>
      </c>
      <c r="AZ219" s="222" t="str">
        <f t="shared" si="313"/>
        <v/>
      </c>
      <c r="BA219" s="222" t="str">
        <f t="shared" si="313"/>
        <v/>
      </c>
      <c r="BB219" s="219" t="str">
        <f>IFERROR(IF(IF(Z219=①工事概要!$E$12,①工事概要!$E$12,IF(WEEKDAY(Z219)=1,Z226,BB220))&gt;①工事概要!$E$12,①工事概要!$E$12,IF(Z219=①工事概要!$E$12,①工事概要!$E$12,IF(WEEKDAY(Z219)=1,Z226,BB220))),"")</f>
        <v/>
      </c>
      <c r="BE219" s="53"/>
      <c r="BF219" s="53"/>
      <c r="BG219" s="53" t="str">
        <f>IFERROR(VLOOKUP(B219,①工事概要!$C$11:$D$12,2,FALSE),"")</f>
        <v/>
      </c>
      <c r="BH219" s="53" t="str">
        <f>IFERROR(VLOOKUP(B219,①工事概要!$C$16:$D$21,2,FALSE),"")</f>
        <v/>
      </c>
      <c r="BI219" s="53" t="str">
        <f>IFERROR(VLOOKUP(B219,①工事概要!$C$22:$D$24,2,FALSE),"")</f>
        <v/>
      </c>
      <c r="BJ219" s="53" t="str">
        <f>IF(B219&gt;①工事概要!$C$26,"",IF(B219&gt;=①工事概要!$C$25,$BJ$13,""))</f>
        <v/>
      </c>
      <c r="BK219" s="53" t="str">
        <f>IF(B219&gt;①工事概要!$C$28,"",IF(B219&gt;=①工事概要!$C$27,$BK$13,""))</f>
        <v/>
      </c>
      <c r="BL219" s="53" t="str">
        <f>IF(B219&gt;①工事概要!$C$30,"",IF(B219&gt;=①工事概要!$C$29,$BL$13,""))</f>
        <v/>
      </c>
      <c r="BM219" s="53" t="str">
        <f>IF(B219&gt;①工事概要!$C$32,"",IF(B219&gt;=①工事概要!$C$31,$BM$13,""))</f>
        <v/>
      </c>
      <c r="BN219" s="53" t="str">
        <f>IF(B219&gt;①工事概要!$C$34,"",IF(B219&gt;=①工事概要!$C$33,$BN$13,""))</f>
        <v/>
      </c>
      <c r="BO219" s="53" t="str">
        <f>IF(B219&gt;①工事概要!$C$36,"",IF(B219&gt;=①工事概要!$C$35,$BO$13,""))</f>
        <v/>
      </c>
      <c r="BP219" s="53" t="str">
        <f>IF(B219&gt;①工事概要!$C$38,"",IF(B219&gt;=①工事概要!$C$37,$BP$13,""))</f>
        <v/>
      </c>
      <c r="BQ219" s="53" t="str">
        <f>IF(B219&gt;①工事概要!$C$40,"",IF(B219&gt;=①工事概要!$C$39,$BQ$13,""))</f>
        <v/>
      </c>
      <c r="BR219" s="53" t="str">
        <f>IF(B219&gt;①工事概要!$C$42,"",IF(B219&gt;=①工事概要!$C$41,$BR$13,""))</f>
        <v/>
      </c>
      <c r="BS219" s="53" t="str">
        <f>IF(B219&gt;①工事概要!$C$44,"",IF(B219&gt;=①工事概要!$C$43,$BS$13,""))</f>
        <v/>
      </c>
      <c r="BT219" s="53" t="str">
        <f>IF(B219&gt;①工事概要!$C$46,"",IF(B219&gt;=①工事概要!$C$45,$BT$13,""))</f>
        <v/>
      </c>
      <c r="BU219" s="53" t="str">
        <f>IF(B219&gt;①工事概要!$C$48,"",IF(B219&gt;=①工事概要!$C$47,$BU$13,""))</f>
        <v/>
      </c>
      <c r="BV219" s="53" t="str">
        <f>IF(B219&gt;①工事概要!$C$50,"",IF(B219&gt;=①工事概要!$C$49,$BV$13,""))</f>
        <v/>
      </c>
      <c r="BW219" s="53" t="str">
        <f>IF(B219&gt;①工事概要!$C$52,"",IF(B219&gt;=①工事概要!$C$51,$BW$13,""))</f>
        <v/>
      </c>
      <c r="BX219" s="53" t="str">
        <f>IF(B219&gt;①工事概要!$C$54,"",IF(B219&gt;=①工事概要!$C$53,$BX$13,""))</f>
        <v/>
      </c>
      <c r="BY219" s="53" t="str">
        <f>IF(B219&gt;①工事概要!$C$56,"",IF(B219&gt;=①工事概要!$C$55,$BY$13,""))</f>
        <v/>
      </c>
      <c r="BZ219" s="53" t="str">
        <f>IF(B219&gt;①工事概要!$C$58,"",IF(B219&gt;=①工事概要!$C$57,$BZ$13,""))</f>
        <v/>
      </c>
      <c r="CA219" s="53" t="str">
        <f>IF(B219&gt;①工事概要!$C$60,"",IF(B219&gt;=①工事概要!$C$59,$CA$13,""))</f>
        <v/>
      </c>
      <c r="CB219" s="53" t="str">
        <f>IF(B219&gt;①工事概要!$C$62,"",IF(B219&gt;=①工事概要!$C$61,$CB$13,""))</f>
        <v/>
      </c>
      <c r="CC219" s="53" t="str">
        <f>IF(B219&gt;①工事概要!$C$64,"",IF(B219&gt;=①工事概要!$C$63,$CC$13,""))</f>
        <v/>
      </c>
      <c r="CD219" s="53" t="str">
        <f>IF(B219&gt;①工事概要!$C$66,"",IF(B219&gt;=①工事概要!$C$65,$CD$13,""))</f>
        <v/>
      </c>
      <c r="CE219" s="50" t="str">
        <f t="shared" si="302"/>
        <v/>
      </c>
      <c r="CF219" s="50" t="str">
        <f t="shared" si="288"/>
        <v xml:space="preserve"> </v>
      </c>
    </row>
    <row r="220" spans="1:84" ht="39" customHeight="1" thickTop="1" thickBot="1" x14ac:dyDescent="0.2">
      <c r="A220" s="81" t="str">
        <f t="shared" si="274"/>
        <v>対象期間外</v>
      </c>
      <c r="B220" s="180" t="str">
        <f>IFERROR(IF(B219=①工事概要!$E$12+IF(WEEKDAY(①工事概要!$E$12)=1,①工事概要!$E$12,(8-WEEKDAY(①工事概要!$E$12))),"-",IF(B219="-","-",B219+1)),"-")</f>
        <v>-</v>
      </c>
      <c r="C220" s="89" t="str">
        <f t="shared" si="289"/>
        <v>-</v>
      </c>
      <c r="D220" s="199" t="str">
        <f t="shared" si="290"/>
        <v>×</v>
      </c>
      <c r="E220" s="200" t="str">
        <f t="shared" si="291"/>
        <v xml:space="preserve"> </v>
      </c>
      <c r="F220" s="201" t="s">
        <v>60</v>
      </c>
      <c r="G220" s="202"/>
      <c r="H220" s="203"/>
      <c r="I220" s="204"/>
      <c r="J220" s="187" t="str">
        <f t="shared" si="292"/>
        <v/>
      </c>
      <c r="K220" s="190" t="str">
        <f t="shared" si="275"/>
        <v/>
      </c>
      <c r="L220" s="190" t="str">
        <f t="shared" si="276"/>
        <v/>
      </c>
      <c r="M220" s="188" t="str">
        <f t="shared" si="293"/>
        <v/>
      </c>
      <c r="N220" s="87" t="str">
        <f t="shared" si="277"/>
        <v/>
      </c>
      <c r="O220" s="108"/>
      <c r="P220" s="156" t="str">
        <f>IF(B220&lt;①工事概要!$E$11,"",IF(B220&gt;①工事概要!$E$12,"",IF(LEN(CE220)=0,"○","")))</f>
        <v/>
      </c>
      <c r="Q220" s="162">
        <f t="shared" si="294"/>
        <v>0</v>
      </c>
      <c r="R220" s="93">
        <f t="shared" si="278"/>
        <v>181</v>
      </c>
      <c r="S220" s="156" t="str">
        <f t="shared" si="279"/>
        <v/>
      </c>
      <c r="T220" s="162">
        <f t="shared" si="280"/>
        <v>0</v>
      </c>
      <c r="U220" s="100">
        <f t="shared" si="295"/>
        <v>52</v>
      </c>
      <c r="V220" s="93" t="str">
        <f t="shared" si="281"/>
        <v/>
      </c>
      <c r="W220" s="169" t="str">
        <f t="shared" si="296"/>
        <v/>
      </c>
      <c r="X220" s="80" t="str">
        <f t="shared" si="297"/>
        <v/>
      </c>
      <c r="Y220" s="80" t="str">
        <f t="shared" si="298"/>
        <v/>
      </c>
      <c r="Z220" s="80" t="str">
        <f t="shared" si="282"/>
        <v>-</v>
      </c>
      <c r="AA220" s="80" t="str">
        <f t="shared" si="283"/>
        <v/>
      </c>
      <c r="AB220" s="80" t="str">
        <f t="shared" si="284"/>
        <v>OK（振替済み）</v>
      </c>
      <c r="AC220" s="154">
        <f t="shared" si="285"/>
        <v>0</v>
      </c>
      <c r="AD220" s="154" t="str">
        <f t="shared" si="299"/>
        <v/>
      </c>
      <c r="AE220" s="106">
        <f t="shared" si="300"/>
        <v>0</v>
      </c>
      <c r="AF220" s="106">
        <f t="shared" si="286"/>
        <v>0</v>
      </c>
      <c r="AG220" s="218" t="str">
        <f>IFERROR(IF(AE220=1,①工事概要!$E$11,IF(AE220=2,①工事概要!$E$11,IF(WEEKDAY(Z220)=2,Z213,AG219))),"")</f>
        <v/>
      </c>
      <c r="AH220" s="222" t="str">
        <f t="shared" ref="AH220:BA220" si="314">IFERROR(IF(AG220+1&gt;$BB220,"",AG220+1),"")</f>
        <v/>
      </c>
      <c r="AI220" s="222" t="str">
        <f t="shared" si="314"/>
        <v/>
      </c>
      <c r="AJ220" s="222" t="str">
        <f t="shared" si="314"/>
        <v/>
      </c>
      <c r="AK220" s="222" t="str">
        <f t="shared" si="314"/>
        <v/>
      </c>
      <c r="AL220" s="222" t="str">
        <f t="shared" si="314"/>
        <v/>
      </c>
      <c r="AM220" s="222" t="str">
        <f t="shared" si="314"/>
        <v/>
      </c>
      <c r="AN220" s="222" t="str">
        <f t="shared" si="314"/>
        <v/>
      </c>
      <c r="AO220" s="222" t="str">
        <f t="shared" si="314"/>
        <v/>
      </c>
      <c r="AP220" s="222" t="str">
        <f t="shared" si="314"/>
        <v/>
      </c>
      <c r="AQ220" s="222" t="str">
        <f t="shared" si="314"/>
        <v/>
      </c>
      <c r="AR220" s="222" t="str">
        <f t="shared" si="314"/>
        <v/>
      </c>
      <c r="AS220" s="222" t="str">
        <f t="shared" si="314"/>
        <v/>
      </c>
      <c r="AT220" s="222" t="str">
        <f t="shared" si="314"/>
        <v/>
      </c>
      <c r="AU220" s="222" t="str">
        <f t="shared" si="314"/>
        <v/>
      </c>
      <c r="AV220" s="222" t="str">
        <f t="shared" si="314"/>
        <v/>
      </c>
      <c r="AW220" s="222" t="str">
        <f t="shared" si="314"/>
        <v/>
      </c>
      <c r="AX220" s="222" t="str">
        <f t="shared" si="314"/>
        <v/>
      </c>
      <c r="AY220" s="222" t="str">
        <f t="shared" si="314"/>
        <v/>
      </c>
      <c r="AZ220" s="222" t="str">
        <f t="shared" si="314"/>
        <v/>
      </c>
      <c r="BA220" s="222" t="str">
        <f t="shared" si="314"/>
        <v/>
      </c>
      <c r="BB220" s="219" t="str">
        <f>IFERROR(IF(IF(Z220=①工事概要!$E$12,①工事概要!$E$12,IF(WEEKDAY(Z220)=1,Z227,BB221))&gt;①工事概要!$E$12,①工事概要!$E$12,IF(Z220=①工事概要!$E$12,①工事概要!$E$12,IF(WEEKDAY(Z220)=1,Z227,BB221))),"")</f>
        <v/>
      </c>
      <c r="BE220" s="53"/>
      <c r="BF220" s="53"/>
      <c r="BG220" s="53" t="str">
        <f>IFERROR(VLOOKUP(B220,①工事概要!$C$11:$D$12,2,FALSE),"")</f>
        <v/>
      </c>
      <c r="BH220" s="53" t="str">
        <f>IFERROR(VLOOKUP(B220,①工事概要!$C$16:$D$21,2,FALSE),"")</f>
        <v/>
      </c>
      <c r="BI220" s="53" t="str">
        <f>IFERROR(VLOOKUP(B220,①工事概要!$C$22:$D$24,2,FALSE),"")</f>
        <v/>
      </c>
      <c r="BJ220" s="53" t="str">
        <f>IF(B220&gt;①工事概要!$C$26,"",IF(B220&gt;=①工事概要!$C$25,$BJ$13,""))</f>
        <v/>
      </c>
      <c r="BK220" s="53" t="str">
        <f>IF(B220&gt;①工事概要!$C$28,"",IF(B220&gt;=①工事概要!$C$27,$BK$13,""))</f>
        <v/>
      </c>
      <c r="BL220" s="53" t="str">
        <f>IF(B220&gt;①工事概要!$C$30,"",IF(B220&gt;=①工事概要!$C$29,$BL$13,""))</f>
        <v/>
      </c>
      <c r="BM220" s="53" t="str">
        <f>IF(B220&gt;①工事概要!$C$32,"",IF(B220&gt;=①工事概要!$C$31,$BM$13,""))</f>
        <v/>
      </c>
      <c r="BN220" s="53" t="str">
        <f>IF(B220&gt;①工事概要!$C$34,"",IF(B220&gt;=①工事概要!$C$33,$BN$13,""))</f>
        <v/>
      </c>
      <c r="BO220" s="53" t="str">
        <f>IF(B220&gt;①工事概要!$C$36,"",IF(B220&gt;=①工事概要!$C$35,$BO$13,""))</f>
        <v/>
      </c>
      <c r="BP220" s="53" t="str">
        <f>IF(B220&gt;①工事概要!$C$38,"",IF(B220&gt;=①工事概要!$C$37,$BP$13,""))</f>
        <v/>
      </c>
      <c r="BQ220" s="53" t="str">
        <f>IF(B220&gt;①工事概要!$C$40,"",IF(B220&gt;=①工事概要!$C$39,$BQ$13,""))</f>
        <v/>
      </c>
      <c r="BR220" s="53" t="str">
        <f>IF(B220&gt;①工事概要!$C$42,"",IF(B220&gt;=①工事概要!$C$41,$BR$13,""))</f>
        <v/>
      </c>
      <c r="BS220" s="53" t="str">
        <f>IF(B220&gt;①工事概要!$C$44,"",IF(B220&gt;=①工事概要!$C$43,$BS$13,""))</f>
        <v/>
      </c>
      <c r="BT220" s="53" t="str">
        <f>IF(B220&gt;①工事概要!$C$46,"",IF(B220&gt;=①工事概要!$C$45,$BT$13,""))</f>
        <v/>
      </c>
      <c r="BU220" s="53" t="str">
        <f>IF(B220&gt;①工事概要!$C$48,"",IF(B220&gt;=①工事概要!$C$47,$BU$13,""))</f>
        <v/>
      </c>
      <c r="BV220" s="53" t="str">
        <f>IF(B220&gt;①工事概要!$C$50,"",IF(B220&gt;=①工事概要!$C$49,$BV$13,""))</f>
        <v/>
      </c>
      <c r="BW220" s="53" t="str">
        <f>IF(B220&gt;①工事概要!$C$52,"",IF(B220&gt;=①工事概要!$C$51,$BW$13,""))</f>
        <v/>
      </c>
      <c r="BX220" s="53" t="str">
        <f>IF(B220&gt;①工事概要!$C$54,"",IF(B220&gt;=①工事概要!$C$53,$BX$13,""))</f>
        <v/>
      </c>
      <c r="BY220" s="53" t="str">
        <f>IF(B220&gt;①工事概要!$C$56,"",IF(B220&gt;=①工事概要!$C$55,$BY$13,""))</f>
        <v/>
      </c>
      <c r="BZ220" s="53" t="str">
        <f>IF(B220&gt;①工事概要!$C$58,"",IF(B220&gt;=①工事概要!$C$57,$BZ$13,""))</f>
        <v/>
      </c>
      <c r="CA220" s="53" t="str">
        <f>IF(B220&gt;①工事概要!$C$60,"",IF(B220&gt;=①工事概要!$C$59,$CA$13,""))</f>
        <v/>
      </c>
      <c r="CB220" s="53" t="str">
        <f>IF(B220&gt;①工事概要!$C$62,"",IF(B220&gt;=①工事概要!$C$61,$CB$13,""))</f>
        <v/>
      </c>
      <c r="CC220" s="53" t="str">
        <f>IF(B220&gt;①工事概要!$C$64,"",IF(B220&gt;=①工事概要!$C$63,$CC$13,""))</f>
        <v/>
      </c>
      <c r="CD220" s="53" t="str">
        <f>IF(B220&gt;①工事概要!$C$66,"",IF(B220&gt;=①工事概要!$C$65,$CD$13,""))</f>
        <v/>
      </c>
      <c r="CE220" s="50" t="str">
        <f t="shared" si="302"/>
        <v/>
      </c>
      <c r="CF220" s="50" t="str">
        <f t="shared" si="288"/>
        <v xml:space="preserve"> </v>
      </c>
    </row>
    <row r="221" spans="1:84" ht="39" customHeight="1" thickTop="1" thickBot="1" x14ac:dyDescent="0.2">
      <c r="A221" s="81" t="str">
        <f t="shared" si="274"/>
        <v>対象期間外</v>
      </c>
      <c r="B221" s="180" t="str">
        <f>IFERROR(IF(B220=①工事概要!$E$12+IF(WEEKDAY(①工事概要!$E$12)=1,①工事概要!$E$12,(8-WEEKDAY(①工事概要!$E$12))),"-",IF(B220="-","-",B220+1)),"-")</f>
        <v>-</v>
      </c>
      <c r="C221" s="89" t="str">
        <f t="shared" si="289"/>
        <v>-</v>
      </c>
      <c r="D221" s="199" t="str">
        <f t="shared" si="290"/>
        <v>×</v>
      </c>
      <c r="E221" s="200" t="str">
        <f t="shared" si="291"/>
        <v xml:space="preserve"> </v>
      </c>
      <c r="F221" s="201" t="s">
        <v>60</v>
      </c>
      <c r="G221" s="202"/>
      <c r="H221" s="203"/>
      <c r="I221" s="204"/>
      <c r="J221" s="187" t="str">
        <f t="shared" si="292"/>
        <v/>
      </c>
      <c r="K221" s="190" t="str">
        <f t="shared" si="275"/>
        <v/>
      </c>
      <c r="L221" s="190" t="str">
        <f t="shared" si="276"/>
        <v/>
      </c>
      <c r="M221" s="188" t="str">
        <f t="shared" si="293"/>
        <v/>
      </c>
      <c r="N221" s="87" t="str">
        <f t="shared" si="277"/>
        <v/>
      </c>
      <c r="O221" s="108"/>
      <c r="P221" s="156" t="str">
        <f>IF(B221&lt;①工事概要!$E$11,"",IF(B221&gt;①工事概要!$E$12,"",IF(LEN(CE221)=0,"○","")))</f>
        <v/>
      </c>
      <c r="Q221" s="162">
        <f t="shared" si="294"/>
        <v>0</v>
      </c>
      <c r="R221" s="93">
        <f t="shared" si="278"/>
        <v>181</v>
      </c>
      <c r="S221" s="156" t="str">
        <f t="shared" si="279"/>
        <v/>
      </c>
      <c r="T221" s="162">
        <f t="shared" si="280"/>
        <v>0</v>
      </c>
      <c r="U221" s="100">
        <f t="shared" si="295"/>
        <v>52</v>
      </c>
      <c r="V221" s="93" t="str">
        <f t="shared" si="281"/>
        <v/>
      </c>
      <c r="W221" s="169" t="str">
        <f t="shared" si="296"/>
        <v/>
      </c>
      <c r="X221" s="80" t="str">
        <f t="shared" si="297"/>
        <v/>
      </c>
      <c r="Y221" s="80" t="str">
        <f t="shared" si="298"/>
        <v/>
      </c>
      <c r="Z221" s="80" t="str">
        <f t="shared" si="282"/>
        <v>-</v>
      </c>
      <c r="AA221" s="80" t="str">
        <f t="shared" si="283"/>
        <v/>
      </c>
      <c r="AB221" s="80" t="str">
        <f t="shared" si="284"/>
        <v>OK（振替済み）</v>
      </c>
      <c r="AC221" s="154">
        <f t="shared" si="285"/>
        <v>0</v>
      </c>
      <c r="AD221" s="154" t="str">
        <f t="shared" si="299"/>
        <v/>
      </c>
      <c r="AE221" s="106">
        <f t="shared" si="300"/>
        <v>0</v>
      </c>
      <c r="AF221" s="106">
        <f t="shared" si="286"/>
        <v>0</v>
      </c>
      <c r="AG221" s="218" t="str">
        <f>IFERROR(IF(AE221=1,①工事概要!$E$11,IF(AE221=2,①工事概要!$E$11,IF(WEEKDAY(Z221)=2,Z214,AG220))),"")</f>
        <v/>
      </c>
      <c r="AH221" s="222" t="str">
        <f t="shared" ref="AH221:BA221" si="315">IFERROR(IF(AG221+1&gt;$BB221,"",AG221+1),"")</f>
        <v/>
      </c>
      <c r="AI221" s="222" t="str">
        <f t="shared" si="315"/>
        <v/>
      </c>
      <c r="AJ221" s="222" t="str">
        <f t="shared" si="315"/>
        <v/>
      </c>
      <c r="AK221" s="222" t="str">
        <f t="shared" si="315"/>
        <v/>
      </c>
      <c r="AL221" s="222" t="str">
        <f t="shared" si="315"/>
        <v/>
      </c>
      <c r="AM221" s="222" t="str">
        <f t="shared" si="315"/>
        <v/>
      </c>
      <c r="AN221" s="222" t="str">
        <f t="shared" si="315"/>
        <v/>
      </c>
      <c r="AO221" s="222" t="str">
        <f t="shared" si="315"/>
        <v/>
      </c>
      <c r="AP221" s="222" t="str">
        <f t="shared" si="315"/>
        <v/>
      </c>
      <c r="AQ221" s="222" t="str">
        <f t="shared" si="315"/>
        <v/>
      </c>
      <c r="AR221" s="222" t="str">
        <f t="shared" si="315"/>
        <v/>
      </c>
      <c r="AS221" s="222" t="str">
        <f t="shared" si="315"/>
        <v/>
      </c>
      <c r="AT221" s="222" t="str">
        <f t="shared" si="315"/>
        <v/>
      </c>
      <c r="AU221" s="222" t="str">
        <f t="shared" si="315"/>
        <v/>
      </c>
      <c r="AV221" s="222" t="str">
        <f t="shared" si="315"/>
        <v/>
      </c>
      <c r="AW221" s="222" t="str">
        <f t="shared" si="315"/>
        <v/>
      </c>
      <c r="AX221" s="222" t="str">
        <f t="shared" si="315"/>
        <v/>
      </c>
      <c r="AY221" s="222" t="str">
        <f t="shared" si="315"/>
        <v/>
      </c>
      <c r="AZ221" s="222" t="str">
        <f t="shared" si="315"/>
        <v/>
      </c>
      <c r="BA221" s="222" t="str">
        <f t="shared" si="315"/>
        <v/>
      </c>
      <c r="BB221" s="219" t="str">
        <f>IFERROR(IF(IF(Z221=①工事概要!$E$12,①工事概要!$E$12,IF(WEEKDAY(Z221)=1,Z228,BB222))&gt;①工事概要!$E$12,①工事概要!$E$12,IF(Z221=①工事概要!$E$12,①工事概要!$E$12,IF(WEEKDAY(Z221)=1,Z228,BB222))),"")</f>
        <v/>
      </c>
      <c r="BE221" s="53"/>
      <c r="BF221" s="53"/>
      <c r="BG221" s="53" t="str">
        <f>IFERROR(VLOOKUP(B221,①工事概要!$C$11:$D$12,2,FALSE),"")</f>
        <v/>
      </c>
      <c r="BH221" s="53" t="str">
        <f>IFERROR(VLOOKUP(B221,①工事概要!$C$16:$D$21,2,FALSE),"")</f>
        <v/>
      </c>
      <c r="BI221" s="53" t="str">
        <f>IFERROR(VLOOKUP(B221,①工事概要!$C$22:$D$24,2,FALSE),"")</f>
        <v/>
      </c>
      <c r="BJ221" s="53" t="str">
        <f>IF(B221&gt;①工事概要!$C$26,"",IF(B221&gt;=①工事概要!$C$25,$BJ$13,""))</f>
        <v/>
      </c>
      <c r="BK221" s="53" t="str">
        <f>IF(B221&gt;①工事概要!$C$28,"",IF(B221&gt;=①工事概要!$C$27,$BK$13,""))</f>
        <v/>
      </c>
      <c r="BL221" s="53" t="str">
        <f>IF(B221&gt;①工事概要!$C$30,"",IF(B221&gt;=①工事概要!$C$29,$BL$13,""))</f>
        <v/>
      </c>
      <c r="BM221" s="53" t="str">
        <f>IF(B221&gt;①工事概要!$C$32,"",IF(B221&gt;=①工事概要!$C$31,$BM$13,""))</f>
        <v/>
      </c>
      <c r="BN221" s="53" t="str">
        <f>IF(B221&gt;①工事概要!$C$34,"",IF(B221&gt;=①工事概要!$C$33,$BN$13,""))</f>
        <v/>
      </c>
      <c r="BO221" s="53" t="str">
        <f>IF(B221&gt;①工事概要!$C$36,"",IF(B221&gt;=①工事概要!$C$35,$BO$13,""))</f>
        <v/>
      </c>
      <c r="BP221" s="53" t="str">
        <f>IF(B221&gt;①工事概要!$C$38,"",IF(B221&gt;=①工事概要!$C$37,$BP$13,""))</f>
        <v/>
      </c>
      <c r="BQ221" s="53" t="str">
        <f>IF(B221&gt;①工事概要!$C$40,"",IF(B221&gt;=①工事概要!$C$39,$BQ$13,""))</f>
        <v/>
      </c>
      <c r="BR221" s="53" t="str">
        <f>IF(B221&gt;①工事概要!$C$42,"",IF(B221&gt;=①工事概要!$C$41,$BR$13,""))</f>
        <v/>
      </c>
      <c r="BS221" s="53" t="str">
        <f>IF(B221&gt;①工事概要!$C$44,"",IF(B221&gt;=①工事概要!$C$43,$BS$13,""))</f>
        <v/>
      </c>
      <c r="BT221" s="53" t="str">
        <f>IF(B221&gt;①工事概要!$C$46,"",IF(B221&gt;=①工事概要!$C$45,$BT$13,""))</f>
        <v/>
      </c>
      <c r="BU221" s="53" t="str">
        <f>IF(B221&gt;①工事概要!$C$48,"",IF(B221&gt;=①工事概要!$C$47,$BU$13,""))</f>
        <v/>
      </c>
      <c r="BV221" s="53" t="str">
        <f>IF(B221&gt;①工事概要!$C$50,"",IF(B221&gt;=①工事概要!$C$49,$BV$13,""))</f>
        <v/>
      </c>
      <c r="BW221" s="53" t="str">
        <f>IF(B221&gt;①工事概要!$C$52,"",IF(B221&gt;=①工事概要!$C$51,$BW$13,""))</f>
        <v/>
      </c>
      <c r="BX221" s="53" t="str">
        <f>IF(B221&gt;①工事概要!$C$54,"",IF(B221&gt;=①工事概要!$C$53,$BX$13,""))</f>
        <v/>
      </c>
      <c r="BY221" s="53" t="str">
        <f>IF(B221&gt;①工事概要!$C$56,"",IF(B221&gt;=①工事概要!$C$55,$BY$13,""))</f>
        <v/>
      </c>
      <c r="BZ221" s="53" t="str">
        <f>IF(B221&gt;①工事概要!$C$58,"",IF(B221&gt;=①工事概要!$C$57,$BZ$13,""))</f>
        <v/>
      </c>
      <c r="CA221" s="53" t="str">
        <f>IF(B221&gt;①工事概要!$C$60,"",IF(B221&gt;=①工事概要!$C$59,$CA$13,""))</f>
        <v/>
      </c>
      <c r="CB221" s="53" t="str">
        <f>IF(B221&gt;①工事概要!$C$62,"",IF(B221&gt;=①工事概要!$C$61,$CB$13,""))</f>
        <v/>
      </c>
      <c r="CC221" s="53" t="str">
        <f>IF(B221&gt;①工事概要!$C$64,"",IF(B221&gt;=①工事概要!$C$63,$CC$13,""))</f>
        <v/>
      </c>
      <c r="CD221" s="53" t="str">
        <f>IF(B221&gt;①工事概要!$C$66,"",IF(B221&gt;=①工事概要!$C$65,$CD$13,""))</f>
        <v/>
      </c>
      <c r="CE221" s="50" t="str">
        <f t="shared" si="302"/>
        <v/>
      </c>
      <c r="CF221" s="50" t="str">
        <f t="shared" si="288"/>
        <v xml:space="preserve"> </v>
      </c>
    </row>
    <row r="222" spans="1:84" ht="39" customHeight="1" thickTop="1" thickBot="1" x14ac:dyDescent="0.2">
      <c r="A222" s="81" t="str">
        <f t="shared" si="274"/>
        <v>対象期間外</v>
      </c>
      <c r="B222" s="180" t="str">
        <f>IFERROR(IF(B221=①工事概要!$E$12+IF(WEEKDAY(①工事概要!$E$12)=1,①工事概要!$E$12,(8-WEEKDAY(①工事概要!$E$12))),"-",IF(B221="-","-",B221+1)),"-")</f>
        <v>-</v>
      </c>
      <c r="C222" s="89" t="str">
        <f t="shared" si="289"/>
        <v>-</v>
      </c>
      <c r="D222" s="199" t="str">
        <f t="shared" si="290"/>
        <v>×</v>
      </c>
      <c r="E222" s="200" t="str">
        <f t="shared" si="291"/>
        <v xml:space="preserve"> </v>
      </c>
      <c r="F222" s="201" t="s">
        <v>60</v>
      </c>
      <c r="G222" s="202"/>
      <c r="H222" s="203"/>
      <c r="I222" s="204"/>
      <c r="J222" s="187" t="str">
        <f t="shared" si="292"/>
        <v/>
      </c>
      <c r="K222" s="190" t="str">
        <f t="shared" si="275"/>
        <v/>
      </c>
      <c r="L222" s="190" t="str">
        <f t="shared" si="276"/>
        <v/>
      </c>
      <c r="M222" s="188" t="str">
        <f t="shared" si="293"/>
        <v/>
      </c>
      <c r="N222" s="87" t="str">
        <f t="shared" si="277"/>
        <v/>
      </c>
      <c r="O222" s="108"/>
      <c r="P222" s="156" t="str">
        <f>IF(B222&lt;①工事概要!$E$11,"",IF(B222&gt;①工事概要!$E$12,"",IF(LEN(CE222)=0,"○","")))</f>
        <v/>
      </c>
      <c r="Q222" s="162">
        <f t="shared" si="294"/>
        <v>0</v>
      </c>
      <c r="R222" s="93">
        <f t="shared" si="278"/>
        <v>181</v>
      </c>
      <c r="S222" s="156" t="str">
        <f t="shared" si="279"/>
        <v/>
      </c>
      <c r="T222" s="162">
        <f t="shared" si="280"/>
        <v>0</v>
      </c>
      <c r="U222" s="100">
        <f t="shared" si="295"/>
        <v>52</v>
      </c>
      <c r="V222" s="93" t="str">
        <f t="shared" si="281"/>
        <v/>
      </c>
      <c r="W222" s="169" t="str">
        <f t="shared" si="296"/>
        <v/>
      </c>
      <c r="X222" s="80" t="str">
        <f t="shared" si="297"/>
        <v/>
      </c>
      <c r="Y222" s="80" t="str">
        <f t="shared" si="298"/>
        <v/>
      </c>
      <c r="Z222" s="80" t="str">
        <f t="shared" si="282"/>
        <v>-</v>
      </c>
      <c r="AA222" s="80" t="str">
        <f t="shared" si="283"/>
        <v/>
      </c>
      <c r="AB222" s="80" t="str">
        <f t="shared" si="284"/>
        <v>OK（振替済み）</v>
      </c>
      <c r="AC222" s="154">
        <f t="shared" si="285"/>
        <v>0</v>
      </c>
      <c r="AD222" s="154" t="str">
        <f t="shared" si="299"/>
        <v/>
      </c>
      <c r="AE222" s="106">
        <f t="shared" si="300"/>
        <v>0</v>
      </c>
      <c r="AF222" s="106">
        <f t="shared" si="286"/>
        <v>0</v>
      </c>
      <c r="AG222" s="218" t="str">
        <f>IFERROR(IF(AE222=1,①工事概要!$E$11,IF(AE222=2,①工事概要!$E$11,IF(WEEKDAY(Z222)=2,Z215,AG221))),"")</f>
        <v/>
      </c>
      <c r="AH222" s="222" t="str">
        <f t="shared" ref="AH222:BA222" si="316">IFERROR(IF(AG222+1&gt;$BB222,"",AG222+1),"")</f>
        <v/>
      </c>
      <c r="AI222" s="222" t="str">
        <f t="shared" si="316"/>
        <v/>
      </c>
      <c r="AJ222" s="222" t="str">
        <f t="shared" si="316"/>
        <v/>
      </c>
      <c r="AK222" s="222" t="str">
        <f t="shared" si="316"/>
        <v/>
      </c>
      <c r="AL222" s="222" t="str">
        <f t="shared" si="316"/>
        <v/>
      </c>
      <c r="AM222" s="222" t="str">
        <f t="shared" si="316"/>
        <v/>
      </c>
      <c r="AN222" s="222" t="str">
        <f t="shared" si="316"/>
        <v/>
      </c>
      <c r="AO222" s="222" t="str">
        <f t="shared" si="316"/>
        <v/>
      </c>
      <c r="AP222" s="222" t="str">
        <f t="shared" si="316"/>
        <v/>
      </c>
      <c r="AQ222" s="222" t="str">
        <f t="shared" si="316"/>
        <v/>
      </c>
      <c r="AR222" s="222" t="str">
        <f t="shared" si="316"/>
        <v/>
      </c>
      <c r="AS222" s="222" t="str">
        <f t="shared" si="316"/>
        <v/>
      </c>
      <c r="AT222" s="222" t="str">
        <f t="shared" si="316"/>
        <v/>
      </c>
      <c r="AU222" s="222" t="str">
        <f t="shared" si="316"/>
        <v/>
      </c>
      <c r="AV222" s="222" t="str">
        <f t="shared" si="316"/>
        <v/>
      </c>
      <c r="AW222" s="222" t="str">
        <f t="shared" si="316"/>
        <v/>
      </c>
      <c r="AX222" s="222" t="str">
        <f t="shared" si="316"/>
        <v/>
      </c>
      <c r="AY222" s="222" t="str">
        <f t="shared" si="316"/>
        <v/>
      </c>
      <c r="AZ222" s="222" t="str">
        <f t="shared" si="316"/>
        <v/>
      </c>
      <c r="BA222" s="222" t="str">
        <f t="shared" si="316"/>
        <v/>
      </c>
      <c r="BB222" s="219" t="str">
        <f>IFERROR(IF(IF(Z222=①工事概要!$E$12,①工事概要!$E$12,IF(WEEKDAY(Z222)=1,Z229,BB223))&gt;①工事概要!$E$12,①工事概要!$E$12,IF(Z222=①工事概要!$E$12,①工事概要!$E$12,IF(WEEKDAY(Z222)=1,Z229,BB223))),"")</f>
        <v/>
      </c>
      <c r="BE222" s="53"/>
      <c r="BF222" s="53"/>
      <c r="BG222" s="53" t="str">
        <f>IFERROR(VLOOKUP(B222,①工事概要!$C$11:$D$12,2,FALSE),"")</f>
        <v/>
      </c>
      <c r="BH222" s="53" t="str">
        <f>IFERROR(VLOOKUP(B222,①工事概要!$C$16:$D$21,2,FALSE),"")</f>
        <v/>
      </c>
      <c r="BI222" s="53" t="str">
        <f>IFERROR(VLOOKUP(B222,①工事概要!$C$22:$D$24,2,FALSE),"")</f>
        <v/>
      </c>
      <c r="BJ222" s="53" t="str">
        <f>IF(B222&gt;①工事概要!$C$26,"",IF(B222&gt;=①工事概要!$C$25,$BJ$13,""))</f>
        <v/>
      </c>
      <c r="BK222" s="53" t="str">
        <f>IF(B222&gt;①工事概要!$C$28,"",IF(B222&gt;=①工事概要!$C$27,$BK$13,""))</f>
        <v/>
      </c>
      <c r="BL222" s="53" t="str">
        <f>IF(B222&gt;①工事概要!$C$30,"",IF(B222&gt;=①工事概要!$C$29,$BL$13,""))</f>
        <v/>
      </c>
      <c r="BM222" s="53" t="str">
        <f>IF(B222&gt;①工事概要!$C$32,"",IF(B222&gt;=①工事概要!$C$31,$BM$13,""))</f>
        <v/>
      </c>
      <c r="BN222" s="53" t="str">
        <f>IF(B222&gt;①工事概要!$C$34,"",IF(B222&gt;=①工事概要!$C$33,$BN$13,""))</f>
        <v/>
      </c>
      <c r="BO222" s="53" t="str">
        <f>IF(B222&gt;①工事概要!$C$36,"",IF(B222&gt;=①工事概要!$C$35,$BO$13,""))</f>
        <v/>
      </c>
      <c r="BP222" s="53" t="str">
        <f>IF(B222&gt;①工事概要!$C$38,"",IF(B222&gt;=①工事概要!$C$37,$BP$13,""))</f>
        <v/>
      </c>
      <c r="BQ222" s="53" t="str">
        <f>IF(B222&gt;①工事概要!$C$40,"",IF(B222&gt;=①工事概要!$C$39,$BQ$13,""))</f>
        <v/>
      </c>
      <c r="BR222" s="53" t="str">
        <f>IF(B222&gt;①工事概要!$C$42,"",IF(B222&gt;=①工事概要!$C$41,$BR$13,""))</f>
        <v/>
      </c>
      <c r="BS222" s="53" t="str">
        <f>IF(B222&gt;①工事概要!$C$44,"",IF(B222&gt;=①工事概要!$C$43,$BS$13,""))</f>
        <v/>
      </c>
      <c r="BT222" s="53" t="str">
        <f>IF(B222&gt;①工事概要!$C$46,"",IF(B222&gt;=①工事概要!$C$45,$BT$13,""))</f>
        <v/>
      </c>
      <c r="BU222" s="53" t="str">
        <f>IF(B222&gt;①工事概要!$C$48,"",IF(B222&gt;=①工事概要!$C$47,$BU$13,""))</f>
        <v/>
      </c>
      <c r="BV222" s="53" t="str">
        <f>IF(B222&gt;①工事概要!$C$50,"",IF(B222&gt;=①工事概要!$C$49,$BV$13,""))</f>
        <v/>
      </c>
      <c r="BW222" s="53" t="str">
        <f>IF(B222&gt;①工事概要!$C$52,"",IF(B222&gt;=①工事概要!$C$51,$BW$13,""))</f>
        <v/>
      </c>
      <c r="BX222" s="53" t="str">
        <f>IF(B222&gt;①工事概要!$C$54,"",IF(B222&gt;=①工事概要!$C$53,$BX$13,""))</f>
        <v/>
      </c>
      <c r="BY222" s="53" t="str">
        <f>IF(B222&gt;①工事概要!$C$56,"",IF(B222&gt;=①工事概要!$C$55,$BY$13,""))</f>
        <v/>
      </c>
      <c r="BZ222" s="53" t="str">
        <f>IF(B222&gt;①工事概要!$C$58,"",IF(B222&gt;=①工事概要!$C$57,$BZ$13,""))</f>
        <v/>
      </c>
      <c r="CA222" s="53" t="str">
        <f>IF(B222&gt;①工事概要!$C$60,"",IF(B222&gt;=①工事概要!$C$59,$CA$13,""))</f>
        <v/>
      </c>
      <c r="CB222" s="53" t="str">
        <f>IF(B222&gt;①工事概要!$C$62,"",IF(B222&gt;=①工事概要!$C$61,$CB$13,""))</f>
        <v/>
      </c>
      <c r="CC222" s="53" t="str">
        <f>IF(B222&gt;①工事概要!$C$64,"",IF(B222&gt;=①工事概要!$C$63,$CC$13,""))</f>
        <v/>
      </c>
      <c r="CD222" s="53" t="str">
        <f>IF(B222&gt;①工事概要!$C$66,"",IF(B222&gt;=①工事概要!$C$65,$CD$13,""))</f>
        <v/>
      </c>
      <c r="CE222" s="50" t="str">
        <f t="shared" si="302"/>
        <v/>
      </c>
      <c r="CF222" s="50" t="str">
        <f t="shared" si="288"/>
        <v xml:space="preserve"> </v>
      </c>
    </row>
    <row r="223" spans="1:84" ht="39" customHeight="1" thickTop="1" thickBot="1" x14ac:dyDescent="0.2">
      <c r="A223" s="81" t="str">
        <f t="shared" si="274"/>
        <v>対象期間外</v>
      </c>
      <c r="B223" s="180" t="str">
        <f>IFERROR(IF(B222=①工事概要!$E$12+IF(WEEKDAY(①工事概要!$E$12)=1,①工事概要!$E$12,(8-WEEKDAY(①工事概要!$E$12))),"-",IF(B222="-","-",B222+1)),"-")</f>
        <v>-</v>
      </c>
      <c r="C223" s="89" t="str">
        <f t="shared" si="289"/>
        <v>-</v>
      </c>
      <c r="D223" s="199" t="str">
        <f t="shared" si="290"/>
        <v>×</v>
      </c>
      <c r="E223" s="200" t="str">
        <f t="shared" si="291"/>
        <v xml:space="preserve"> </v>
      </c>
      <c r="F223" s="201" t="s">
        <v>61</v>
      </c>
      <c r="G223" s="202"/>
      <c r="H223" s="203"/>
      <c r="I223" s="204"/>
      <c r="J223" s="187" t="str">
        <f t="shared" si="292"/>
        <v/>
      </c>
      <c r="K223" s="190" t="str">
        <f t="shared" si="275"/>
        <v/>
      </c>
      <c r="L223" s="190" t="str">
        <f t="shared" si="276"/>
        <v/>
      </c>
      <c r="M223" s="188" t="str">
        <f t="shared" si="293"/>
        <v/>
      </c>
      <c r="N223" s="87" t="str">
        <f t="shared" si="277"/>
        <v/>
      </c>
      <c r="O223" s="108"/>
      <c r="P223" s="156" t="str">
        <f>IF(B223&lt;①工事概要!$E$11,"",IF(B223&gt;①工事概要!$E$12,"",IF(LEN(CE223)=0,"○","")))</f>
        <v/>
      </c>
      <c r="Q223" s="162">
        <f t="shared" si="294"/>
        <v>0</v>
      </c>
      <c r="R223" s="93">
        <f t="shared" si="278"/>
        <v>181</v>
      </c>
      <c r="S223" s="156" t="str">
        <f t="shared" si="279"/>
        <v/>
      </c>
      <c r="T223" s="162">
        <f t="shared" si="280"/>
        <v>0</v>
      </c>
      <c r="U223" s="100">
        <f t="shared" si="295"/>
        <v>52</v>
      </c>
      <c r="V223" s="93" t="str">
        <f t="shared" si="281"/>
        <v/>
      </c>
      <c r="W223" s="169" t="str">
        <f t="shared" si="296"/>
        <v/>
      </c>
      <c r="X223" s="80" t="str">
        <f t="shared" si="297"/>
        <v/>
      </c>
      <c r="Y223" s="80" t="str">
        <f t="shared" si="298"/>
        <v/>
      </c>
      <c r="Z223" s="80" t="str">
        <f t="shared" si="282"/>
        <v>-</v>
      </c>
      <c r="AA223" s="80" t="str">
        <f t="shared" si="283"/>
        <v/>
      </c>
      <c r="AB223" s="80" t="str">
        <f t="shared" si="284"/>
        <v>OK（振替済み）</v>
      </c>
      <c r="AC223" s="154">
        <f t="shared" si="285"/>
        <v>0</v>
      </c>
      <c r="AD223" s="154" t="str">
        <f t="shared" si="299"/>
        <v/>
      </c>
      <c r="AE223" s="106">
        <f t="shared" si="300"/>
        <v>0</v>
      </c>
      <c r="AF223" s="106">
        <f t="shared" si="286"/>
        <v>0</v>
      </c>
      <c r="AG223" s="218" t="str">
        <f>IFERROR(IF(AE223=1,①工事概要!$E$11,IF(AE223=2,①工事概要!$E$11,IF(WEEKDAY(Z223)=2,Z216,AG222))),"")</f>
        <v/>
      </c>
      <c r="AH223" s="222" t="str">
        <f t="shared" ref="AH223:BA223" si="317">IFERROR(IF(AG223+1&gt;$BB223,"",AG223+1),"")</f>
        <v/>
      </c>
      <c r="AI223" s="222" t="str">
        <f t="shared" si="317"/>
        <v/>
      </c>
      <c r="AJ223" s="222" t="str">
        <f t="shared" si="317"/>
        <v/>
      </c>
      <c r="AK223" s="222" t="str">
        <f t="shared" si="317"/>
        <v/>
      </c>
      <c r="AL223" s="222" t="str">
        <f t="shared" si="317"/>
        <v/>
      </c>
      <c r="AM223" s="222" t="str">
        <f t="shared" si="317"/>
        <v/>
      </c>
      <c r="AN223" s="222" t="str">
        <f t="shared" si="317"/>
        <v/>
      </c>
      <c r="AO223" s="222" t="str">
        <f t="shared" si="317"/>
        <v/>
      </c>
      <c r="AP223" s="222" t="str">
        <f t="shared" si="317"/>
        <v/>
      </c>
      <c r="AQ223" s="222" t="str">
        <f t="shared" si="317"/>
        <v/>
      </c>
      <c r="AR223" s="222" t="str">
        <f t="shared" si="317"/>
        <v/>
      </c>
      <c r="AS223" s="222" t="str">
        <f t="shared" si="317"/>
        <v/>
      </c>
      <c r="AT223" s="222" t="str">
        <f t="shared" si="317"/>
        <v/>
      </c>
      <c r="AU223" s="222" t="str">
        <f t="shared" si="317"/>
        <v/>
      </c>
      <c r="AV223" s="222" t="str">
        <f t="shared" si="317"/>
        <v/>
      </c>
      <c r="AW223" s="222" t="str">
        <f t="shared" si="317"/>
        <v/>
      </c>
      <c r="AX223" s="222" t="str">
        <f t="shared" si="317"/>
        <v/>
      </c>
      <c r="AY223" s="222" t="str">
        <f t="shared" si="317"/>
        <v/>
      </c>
      <c r="AZ223" s="222" t="str">
        <f t="shared" si="317"/>
        <v/>
      </c>
      <c r="BA223" s="222" t="str">
        <f t="shared" si="317"/>
        <v/>
      </c>
      <c r="BB223" s="219" t="str">
        <f>IFERROR(IF(IF(Z223=①工事概要!$E$12,①工事概要!$E$12,IF(WEEKDAY(Z223)=1,Z230,BB224))&gt;①工事概要!$E$12,①工事概要!$E$12,IF(Z223=①工事概要!$E$12,①工事概要!$E$12,IF(WEEKDAY(Z223)=1,Z230,BB224))),"")</f>
        <v/>
      </c>
      <c r="BE223" s="53"/>
      <c r="BF223" s="53"/>
      <c r="BG223" s="53" t="str">
        <f>IFERROR(VLOOKUP(B223,①工事概要!$C$11:$D$12,2,FALSE),"")</f>
        <v/>
      </c>
      <c r="BH223" s="53" t="str">
        <f>IFERROR(VLOOKUP(B223,①工事概要!$C$16:$D$21,2,FALSE),"")</f>
        <v/>
      </c>
      <c r="BI223" s="53" t="str">
        <f>IFERROR(VLOOKUP(B223,①工事概要!$C$22:$D$24,2,FALSE),"")</f>
        <v/>
      </c>
      <c r="BJ223" s="53" t="str">
        <f>IF(B223&gt;①工事概要!$C$26,"",IF(B223&gt;=①工事概要!$C$25,$BJ$13,""))</f>
        <v/>
      </c>
      <c r="BK223" s="53" t="str">
        <f>IF(B223&gt;①工事概要!$C$28,"",IF(B223&gt;=①工事概要!$C$27,$BK$13,""))</f>
        <v/>
      </c>
      <c r="BL223" s="53" t="str">
        <f>IF(B223&gt;①工事概要!$C$30,"",IF(B223&gt;=①工事概要!$C$29,$BL$13,""))</f>
        <v/>
      </c>
      <c r="BM223" s="53" t="str">
        <f>IF(B223&gt;①工事概要!$C$32,"",IF(B223&gt;=①工事概要!$C$31,$BM$13,""))</f>
        <v/>
      </c>
      <c r="BN223" s="53" t="str">
        <f>IF(B223&gt;①工事概要!$C$34,"",IF(B223&gt;=①工事概要!$C$33,$BN$13,""))</f>
        <v/>
      </c>
      <c r="BO223" s="53" t="str">
        <f>IF(B223&gt;①工事概要!$C$36,"",IF(B223&gt;=①工事概要!$C$35,$BO$13,""))</f>
        <v/>
      </c>
      <c r="BP223" s="53" t="str">
        <f>IF(B223&gt;①工事概要!$C$38,"",IF(B223&gt;=①工事概要!$C$37,$BP$13,""))</f>
        <v/>
      </c>
      <c r="BQ223" s="53" t="str">
        <f>IF(B223&gt;①工事概要!$C$40,"",IF(B223&gt;=①工事概要!$C$39,$BQ$13,""))</f>
        <v/>
      </c>
      <c r="BR223" s="53" t="str">
        <f>IF(B223&gt;①工事概要!$C$42,"",IF(B223&gt;=①工事概要!$C$41,$BR$13,""))</f>
        <v/>
      </c>
      <c r="BS223" s="53" t="str">
        <f>IF(B223&gt;①工事概要!$C$44,"",IF(B223&gt;=①工事概要!$C$43,$BS$13,""))</f>
        <v/>
      </c>
      <c r="BT223" s="53" t="str">
        <f>IF(B223&gt;①工事概要!$C$46,"",IF(B223&gt;=①工事概要!$C$45,$BT$13,""))</f>
        <v/>
      </c>
      <c r="BU223" s="53" t="str">
        <f>IF(B223&gt;①工事概要!$C$48,"",IF(B223&gt;=①工事概要!$C$47,$BU$13,""))</f>
        <v/>
      </c>
      <c r="BV223" s="53" t="str">
        <f>IF(B223&gt;①工事概要!$C$50,"",IF(B223&gt;=①工事概要!$C$49,$BV$13,""))</f>
        <v/>
      </c>
      <c r="BW223" s="53" t="str">
        <f>IF(B223&gt;①工事概要!$C$52,"",IF(B223&gt;=①工事概要!$C$51,$BW$13,""))</f>
        <v/>
      </c>
      <c r="BX223" s="53" t="str">
        <f>IF(B223&gt;①工事概要!$C$54,"",IF(B223&gt;=①工事概要!$C$53,$BX$13,""))</f>
        <v/>
      </c>
      <c r="BY223" s="53" t="str">
        <f>IF(B223&gt;①工事概要!$C$56,"",IF(B223&gt;=①工事概要!$C$55,$BY$13,""))</f>
        <v/>
      </c>
      <c r="BZ223" s="53" t="str">
        <f>IF(B223&gt;①工事概要!$C$58,"",IF(B223&gt;=①工事概要!$C$57,$BZ$13,""))</f>
        <v/>
      </c>
      <c r="CA223" s="53" t="str">
        <f>IF(B223&gt;①工事概要!$C$60,"",IF(B223&gt;=①工事概要!$C$59,$CA$13,""))</f>
        <v/>
      </c>
      <c r="CB223" s="53" t="str">
        <f>IF(B223&gt;①工事概要!$C$62,"",IF(B223&gt;=①工事概要!$C$61,$CB$13,""))</f>
        <v/>
      </c>
      <c r="CC223" s="53" t="str">
        <f>IF(B223&gt;①工事概要!$C$64,"",IF(B223&gt;=①工事概要!$C$63,$CC$13,""))</f>
        <v/>
      </c>
      <c r="CD223" s="53" t="str">
        <f>IF(B223&gt;①工事概要!$C$66,"",IF(B223&gt;=①工事概要!$C$65,$CD$13,""))</f>
        <v/>
      </c>
      <c r="CE223" s="50" t="str">
        <f t="shared" si="302"/>
        <v/>
      </c>
      <c r="CF223" s="50" t="str">
        <f t="shared" si="288"/>
        <v xml:space="preserve"> </v>
      </c>
    </row>
    <row r="224" spans="1:84" ht="39" customHeight="1" thickTop="1" thickBot="1" x14ac:dyDescent="0.2">
      <c r="A224" s="81" t="str">
        <f t="shared" si="274"/>
        <v>対象期間外</v>
      </c>
      <c r="B224" s="180" t="str">
        <f>IFERROR(IF(B223=①工事概要!$E$12+IF(WEEKDAY(①工事概要!$E$12)=1,①工事概要!$E$12,(8-WEEKDAY(①工事概要!$E$12))),"-",IF(B223="-","-",B223+1)),"-")</f>
        <v>-</v>
      </c>
      <c r="C224" s="89" t="str">
        <f t="shared" si="289"/>
        <v>-</v>
      </c>
      <c r="D224" s="199" t="str">
        <f t="shared" si="290"/>
        <v>×</v>
      </c>
      <c r="E224" s="200" t="str">
        <f t="shared" si="291"/>
        <v xml:space="preserve"> </v>
      </c>
      <c r="F224" s="201" t="s">
        <v>61</v>
      </c>
      <c r="G224" s="202"/>
      <c r="H224" s="203"/>
      <c r="I224" s="204"/>
      <c r="J224" s="187" t="str">
        <f t="shared" si="292"/>
        <v/>
      </c>
      <c r="K224" s="190" t="str">
        <f t="shared" si="275"/>
        <v/>
      </c>
      <c r="L224" s="190" t="str">
        <f t="shared" si="276"/>
        <v/>
      </c>
      <c r="M224" s="188" t="str">
        <f t="shared" si="293"/>
        <v/>
      </c>
      <c r="N224" s="87" t="str">
        <f t="shared" si="277"/>
        <v/>
      </c>
      <c r="O224" s="108"/>
      <c r="P224" s="156" t="str">
        <f>IF(B224&lt;①工事概要!$E$11,"",IF(B224&gt;①工事概要!$E$12,"",IF(LEN(CE224)=0,"○","")))</f>
        <v/>
      </c>
      <c r="Q224" s="162">
        <f t="shared" si="294"/>
        <v>0</v>
      </c>
      <c r="R224" s="93">
        <f t="shared" si="278"/>
        <v>181</v>
      </c>
      <c r="S224" s="156" t="str">
        <f t="shared" si="279"/>
        <v/>
      </c>
      <c r="T224" s="162">
        <f t="shared" si="280"/>
        <v>0</v>
      </c>
      <c r="U224" s="100">
        <f t="shared" si="295"/>
        <v>52</v>
      </c>
      <c r="V224" s="93" t="str">
        <f t="shared" si="281"/>
        <v/>
      </c>
      <c r="W224" s="169" t="str">
        <f t="shared" si="296"/>
        <v/>
      </c>
      <c r="X224" s="80" t="str">
        <f t="shared" si="297"/>
        <v/>
      </c>
      <c r="Y224" s="80" t="str">
        <f t="shared" si="298"/>
        <v/>
      </c>
      <c r="Z224" s="80" t="str">
        <f t="shared" si="282"/>
        <v>-</v>
      </c>
      <c r="AA224" s="80" t="str">
        <f t="shared" si="283"/>
        <v/>
      </c>
      <c r="AB224" s="80" t="str">
        <f t="shared" si="284"/>
        <v>OK（振替済み）</v>
      </c>
      <c r="AC224" s="154">
        <f t="shared" si="285"/>
        <v>0</v>
      </c>
      <c r="AD224" s="154" t="str">
        <f t="shared" si="299"/>
        <v/>
      </c>
      <c r="AE224" s="106">
        <f t="shared" si="300"/>
        <v>0</v>
      </c>
      <c r="AF224" s="106">
        <f t="shared" si="286"/>
        <v>0</v>
      </c>
      <c r="AG224" s="223" t="str">
        <f>IFERROR(IF(AE224=1,①工事概要!$E$11,IF(AE224=2,①工事概要!$E$11,IF(WEEKDAY(Z224)=2,Z217,AG223))),"")</f>
        <v/>
      </c>
      <c r="AH224" s="224" t="str">
        <f t="shared" ref="AH224:BA224" si="318">IFERROR(IF(AG224+1&gt;$BB224,"",AG224+1),"")</f>
        <v/>
      </c>
      <c r="AI224" s="224" t="str">
        <f t="shared" si="318"/>
        <v/>
      </c>
      <c r="AJ224" s="224" t="str">
        <f t="shared" si="318"/>
        <v/>
      </c>
      <c r="AK224" s="224" t="str">
        <f t="shared" si="318"/>
        <v/>
      </c>
      <c r="AL224" s="224" t="str">
        <f t="shared" si="318"/>
        <v/>
      </c>
      <c r="AM224" s="224" t="str">
        <f t="shared" si="318"/>
        <v/>
      </c>
      <c r="AN224" s="224" t="str">
        <f t="shared" si="318"/>
        <v/>
      </c>
      <c r="AO224" s="224" t="str">
        <f t="shared" si="318"/>
        <v/>
      </c>
      <c r="AP224" s="224" t="str">
        <f t="shared" si="318"/>
        <v/>
      </c>
      <c r="AQ224" s="224" t="str">
        <f t="shared" si="318"/>
        <v/>
      </c>
      <c r="AR224" s="224" t="str">
        <f t="shared" si="318"/>
        <v/>
      </c>
      <c r="AS224" s="224" t="str">
        <f t="shared" si="318"/>
        <v/>
      </c>
      <c r="AT224" s="224" t="str">
        <f t="shared" si="318"/>
        <v/>
      </c>
      <c r="AU224" s="224" t="str">
        <f t="shared" si="318"/>
        <v/>
      </c>
      <c r="AV224" s="224" t="str">
        <f t="shared" si="318"/>
        <v/>
      </c>
      <c r="AW224" s="224" t="str">
        <f t="shared" si="318"/>
        <v/>
      </c>
      <c r="AX224" s="224" t="str">
        <f t="shared" si="318"/>
        <v/>
      </c>
      <c r="AY224" s="224" t="str">
        <f t="shared" si="318"/>
        <v/>
      </c>
      <c r="AZ224" s="224" t="str">
        <f t="shared" si="318"/>
        <v/>
      </c>
      <c r="BA224" s="224" t="str">
        <f t="shared" si="318"/>
        <v/>
      </c>
      <c r="BB224" s="225" t="str">
        <f>IFERROR(IF(IF(Z224=①工事概要!$E$12,①工事概要!$E$12,IF(WEEKDAY(Z224)=1,Z231,BB225))&gt;①工事概要!$E$12,①工事概要!$E$12,IF(Z224=①工事概要!$E$12,①工事概要!$E$12,IF(WEEKDAY(Z224)=1,Z231,BB225))),"")</f>
        <v/>
      </c>
      <c r="BE224" s="53"/>
      <c r="BF224" s="53"/>
      <c r="BG224" s="53" t="str">
        <f>IFERROR(VLOOKUP(B224,①工事概要!$C$11:$D$12,2,FALSE),"")</f>
        <v/>
      </c>
      <c r="BH224" s="53" t="str">
        <f>IFERROR(VLOOKUP(B224,①工事概要!$C$16:$D$21,2,FALSE),"")</f>
        <v/>
      </c>
      <c r="BI224" s="53" t="str">
        <f>IFERROR(VLOOKUP(B224,①工事概要!$C$22:$D$24,2,FALSE),"")</f>
        <v/>
      </c>
      <c r="BJ224" s="53" t="str">
        <f>IF(B224&gt;①工事概要!$C$26,"",IF(B224&gt;=①工事概要!$C$25,$BJ$13,""))</f>
        <v/>
      </c>
      <c r="BK224" s="53" t="str">
        <f>IF(B224&gt;①工事概要!$C$28,"",IF(B224&gt;=①工事概要!$C$27,$BK$13,""))</f>
        <v/>
      </c>
      <c r="BL224" s="53" t="str">
        <f>IF(B224&gt;①工事概要!$C$30,"",IF(B224&gt;=①工事概要!$C$29,$BL$13,""))</f>
        <v/>
      </c>
      <c r="BM224" s="53" t="str">
        <f>IF(B224&gt;①工事概要!$C$32,"",IF(B224&gt;=①工事概要!$C$31,$BM$13,""))</f>
        <v/>
      </c>
      <c r="BN224" s="53" t="str">
        <f>IF(B224&gt;①工事概要!$C$34,"",IF(B224&gt;=①工事概要!$C$33,$BN$13,""))</f>
        <v/>
      </c>
      <c r="BO224" s="53" t="str">
        <f>IF(B224&gt;①工事概要!$C$36,"",IF(B224&gt;=①工事概要!$C$35,$BO$13,""))</f>
        <v/>
      </c>
      <c r="BP224" s="53" t="str">
        <f>IF(B224&gt;①工事概要!$C$38,"",IF(B224&gt;=①工事概要!$C$37,$BP$13,""))</f>
        <v/>
      </c>
      <c r="BQ224" s="53" t="str">
        <f>IF(B224&gt;①工事概要!$C$40,"",IF(B224&gt;=①工事概要!$C$39,$BQ$13,""))</f>
        <v/>
      </c>
      <c r="BR224" s="53" t="str">
        <f>IF(B224&gt;①工事概要!$C$42,"",IF(B224&gt;=①工事概要!$C$41,$BR$13,""))</f>
        <v/>
      </c>
      <c r="BS224" s="53" t="str">
        <f>IF(B224&gt;①工事概要!$C$44,"",IF(B224&gt;=①工事概要!$C$43,$BS$13,""))</f>
        <v/>
      </c>
      <c r="BT224" s="53" t="str">
        <f>IF(B224&gt;①工事概要!$C$46,"",IF(B224&gt;=①工事概要!$C$45,$BT$13,""))</f>
        <v/>
      </c>
      <c r="BU224" s="53" t="str">
        <f>IF(B224&gt;①工事概要!$C$48,"",IF(B224&gt;=①工事概要!$C$47,$BU$13,""))</f>
        <v/>
      </c>
      <c r="BV224" s="53" t="str">
        <f>IF(B224&gt;①工事概要!$C$50,"",IF(B224&gt;=①工事概要!$C$49,$BV$13,""))</f>
        <v/>
      </c>
      <c r="BW224" s="53" t="str">
        <f>IF(B224&gt;①工事概要!$C$52,"",IF(B224&gt;=①工事概要!$C$51,$BW$13,""))</f>
        <v/>
      </c>
      <c r="BX224" s="53" t="str">
        <f>IF(B224&gt;①工事概要!$C$54,"",IF(B224&gt;=①工事概要!$C$53,$BX$13,""))</f>
        <v/>
      </c>
      <c r="BY224" s="53" t="str">
        <f>IF(B224&gt;①工事概要!$C$56,"",IF(B224&gt;=①工事概要!$C$55,$BY$13,""))</f>
        <v/>
      </c>
      <c r="BZ224" s="53" t="str">
        <f>IF(B224&gt;①工事概要!$C$58,"",IF(B224&gt;=①工事概要!$C$57,$BZ$13,""))</f>
        <v/>
      </c>
      <c r="CA224" s="53" t="str">
        <f>IF(B224&gt;①工事概要!$C$60,"",IF(B224&gt;=①工事概要!$C$59,$CA$13,""))</f>
        <v/>
      </c>
      <c r="CB224" s="53" t="str">
        <f>IF(B224&gt;①工事概要!$C$62,"",IF(B224&gt;=①工事概要!$C$61,$CB$13,""))</f>
        <v/>
      </c>
      <c r="CC224" s="53" t="str">
        <f>IF(B224&gt;①工事概要!$C$64,"",IF(B224&gt;=①工事概要!$C$63,$CC$13,""))</f>
        <v/>
      </c>
      <c r="CD224" s="53" t="str">
        <f>IF(B224&gt;①工事概要!$C$66,"",IF(B224&gt;=①工事概要!$C$65,$CD$13,""))</f>
        <v/>
      </c>
      <c r="CE224" s="50" t="str">
        <f t="shared" si="302"/>
        <v/>
      </c>
      <c r="CF224" s="50" t="str">
        <f t="shared" si="288"/>
        <v xml:space="preserve"> </v>
      </c>
    </row>
    <row r="225" spans="1:84" ht="39" customHeight="1" thickTop="1" thickBot="1" x14ac:dyDescent="0.2">
      <c r="A225" s="81" t="str">
        <f t="shared" si="274"/>
        <v>対象期間外</v>
      </c>
      <c r="B225" s="180" t="str">
        <f>IFERROR(IF(B224=①工事概要!$E$12+IF(WEEKDAY(①工事概要!$E$12)=1,①工事概要!$E$12,(8-WEEKDAY(①工事概要!$E$12))),"-",IF(B224="-","-",B224+1)),"-")</f>
        <v>-</v>
      </c>
      <c r="C225" s="89" t="str">
        <f t="shared" si="289"/>
        <v>-</v>
      </c>
      <c r="D225" s="199" t="str">
        <f t="shared" si="290"/>
        <v>×</v>
      </c>
      <c r="E225" s="200" t="str">
        <f t="shared" si="291"/>
        <v xml:space="preserve"> </v>
      </c>
      <c r="F225" s="201" t="s">
        <v>60</v>
      </c>
      <c r="G225" s="202"/>
      <c r="H225" s="203"/>
      <c r="I225" s="204"/>
      <c r="J225" s="187" t="str">
        <f t="shared" si="292"/>
        <v/>
      </c>
      <c r="K225" s="190" t="str">
        <f t="shared" si="275"/>
        <v/>
      </c>
      <c r="L225" s="190" t="str">
        <f t="shared" si="276"/>
        <v/>
      </c>
      <c r="M225" s="188" t="str">
        <f t="shared" si="293"/>
        <v/>
      </c>
      <c r="N225" s="87" t="str">
        <f t="shared" si="277"/>
        <v/>
      </c>
      <c r="O225" s="108"/>
      <c r="P225" s="156" t="str">
        <f>IF(B225&lt;①工事概要!$E$11,"",IF(B225&gt;①工事概要!$E$12,"",IF(LEN(CE225)=0,"○","")))</f>
        <v/>
      </c>
      <c r="Q225" s="162">
        <f t="shared" si="294"/>
        <v>0</v>
      </c>
      <c r="R225" s="93">
        <f t="shared" si="278"/>
        <v>181</v>
      </c>
      <c r="S225" s="156" t="str">
        <f t="shared" si="279"/>
        <v/>
      </c>
      <c r="T225" s="162">
        <f t="shared" si="280"/>
        <v>0</v>
      </c>
      <c r="U225" s="100">
        <f t="shared" si="295"/>
        <v>52</v>
      </c>
      <c r="V225" s="93" t="str">
        <f t="shared" si="281"/>
        <v/>
      </c>
      <c r="W225" s="169" t="str">
        <f t="shared" si="296"/>
        <v/>
      </c>
      <c r="X225" s="80" t="str">
        <f t="shared" si="297"/>
        <v/>
      </c>
      <c r="Y225" s="80" t="str">
        <f t="shared" si="298"/>
        <v/>
      </c>
      <c r="Z225" s="80" t="str">
        <f t="shared" si="282"/>
        <v>-</v>
      </c>
      <c r="AA225" s="80" t="str">
        <f t="shared" si="283"/>
        <v/>
      </c>
      <c r="AB225" s="80" t="str">
        <f t="shared" si="284"/>
        <v>OK（振替済み）</v>
      </c>
      <c r="AC225" s="154">
        <f t="shared" si="285"/>
        <v>0</v>
      </c>
      <c r="AD225" s="154" t="str">
        <f t="shared" si="299"/>
        <v/>
      </c>
      <c r="AE225" s="106">
        <f t="shared" si="300"/>
        <v>0</v>
      </c>
      <c r="AF225" s="106">
        <f t="shared" si="286"/>
        <v>0</v>
      </c>
      <c r="AG225" s="216" t="str">
        <f>IFERROR(IF(AE225=1,①工事概要!$E$11,IF(AE225=2,①工事概要!$E$11,IF(WEEKDAY(Z225)=2,Z218,AG224))),"")</f>
        <v/>
      </c>
      <c r="AH225" s="221" t="str">
        <f t="shared" ref="AH225:BA225" si="319">IFERROR(IF(AG225+1&gt;$BB225,"",AG225+1),"")</f>
        <v/>
      </c>
      <c r="AI225" s="221" t="str">
        <f t="shared" si="319"/>
        <v/>
      </c>
      <c r="AJ225" s="221" t="str">
        <f t="shared" si="319"/>
        <v/>
      </c>
      <c r="AK225" s="221" t="str">
        <f t="shared" si="319"/>
        <v/>
      </c>
      <c r="AL225" s="221" t="str">
        <f t="shared" si="319"/>
        <v/>
      </c>
      <c r="AM225" s="221" t="str">
        <f t="shared" si="319"/>
        <v/>
      </c>
      <c r="AN225" s="221" t="str">
        <f t="shared" si="319"/>
        <v/>
      </c>
      <c r="AO225" s="221" t="str">
        <f t="shared" si="319"/>
        <v/>
      </c>
      <c r="AP225" s="221" t="str">
        <f t="shared" si="319"/>
        <v/>
      </c>
      <c r="AQ225" s="221" t="str">
        <f t="shared" si="319"/>
        <v/>
      </c>
      <c r="AR225" s="221" t="str">
        <f t="shared" si="319"/>
        <v/>
      </c>
      <c r="AS225" s="221" t="str">
        <f t="shared" si="319"/>
        <v/>
      </c>
      <c r="AT225" s="221" t="str">
        <f t="shared" si="319"/>
        <v/>
      </c>
      <c r="AU225" s="221" t="str">
        <f t="shared" si="319"/>
        <v/>
      </c>
      <c r="AV225" s="221" t="str">
        <f t="shared" si="319"/>
        <v/>
      </c>
      <c r="AW225" s="221" t="str">
        <f t="shared" si="319"/>
        <v/>
      </c>
      <c r="AX225" s="221" t="str">
        <f t="shared" si="319"/>
        <v/>
      </c>
      <c r="AY225" s="221" t="str">
        <f t="shared" si="319"/>
        <v/>
      </c>
      <c r="AZ225" s="221" t="str">
        <f t="shared" si="319"/>
        <v/>
      </c>
      <c r="BA225" s="221" t="str">
        <f t="shared" si="319"/>
        <v/>
      </c>
      <c r="BB225" s="217" t="str">
        <f>IFERROR(IF(IF(Z225=①工事概要!$E$12,①工事概要!$E$12,IF(WEEKDAY(Z225)=1,Z232,BB226))&gt;①工事概要!$E$12,①工事概要!$E$12,IF(Z225=①工事概要!$E$12,①工事概要!$E$12,IF(WEEKDAY(Z225)=1,Z232,BB226))),"")</f>
        <v/>
      </c>
      <c r="BE225" s="53"/>
      <c r="BF225" s="53"/>
      <c r="BG225" s="53" t="str">
        <f>IFERROR(VLOOKUP(B225,①工事概要!$C$11:$D$12,2,FALSE),"")</f>
        <v/>
      </c>
      <c r="BH225" s="53" t="str">
        <f>IFERROR(VLOOKUP(B225,①工事概要!$C$16:$D$21,2,FALSE),"")</f>
        <v/>
      </c>
      <c r="BI225" s="53" t="str">
        <f>IFERROR(VLOOKUP(B225,①工事概要!$C$22:$D$24,2,FALSE),"")</f>
        <v/>
      </c>
      <c r="BJ225" s="53" t="str">
        <f>IF(B225&gt;①工事概要!$C$26,"",IF(B225&gt;=①工事概要!$C$25,$BJ$13,""))</f>
        <v/>
      </c>
      <c r="BK225" s="53" t="str">
        <f>IF(B225&gt;①工事概要!$C$28,"",IF(B225&gt;=①工事概要!$C$27,$BK$13,""))</f>
        <v/>
      </c>
      <c r="BL225" s="53" t="str">
        <f>IF(B225&gt;①工事概要!$C$30,"",IF(B225&gt;=①工事概要!$C$29,$BL$13,""))</f>
        <v/>
      </c>
      <c r="BM225" s="53" t="str">
        <f>IF(B225&gt;①工事概要!$C$32,"",IF(B225&gt;=①工事概要!$C$31,$BM$13,""))</f>
        <v/>
      </c>
      <c r="BN225" s="53" t="str">
        <f>IF(B225&gt;①工事概要!$C$34,"",IF(B225&gt;=①工事概要!$C$33,$BN$13,""))</f>
        <v/>
      </c>
      <c r="BO225" s="53" t="str">
        <f>IF(B225&gt;①工事概要!$C$36,"",IF(B225&gt;=①工事概要!$C$35,$BO$13,""))</f>
        <v/>
      </c>
      <c r="BP225" s="53" t="str">
        <f>IF(B225&gt;①工事概要!$C$38,"",IF(B225&gt;=①工事概要!$C$37,$BP$13,""))</f>
        <v/>
      </c>
      <c r="BQ225" s="53" t="str">
        <f>IF(B225&gt;①工事概要!$C$40,"",IF(B225&gt;=①工事概要!$C$39,$BQ$13,""))</f>
        <v/>
      </c>
      <c r="BR225" s="53" t="str">
        <f>IF(B225&gt;①工事概要!$C$42,"",IF(B225&gt;=①工事概要!$C$41,$BR$13,""))</f>
        <v/>
      </c>
      <c r="BS225" s="53" t="str">
        <f>IF(B225&gt;①工事概要!$C$44,"",IF(B225&gt;=①工事概要!$C$43,$BS$13,""))</f>
        <v/>
      </c>
      <c r="BT225" s="53" t="str">
        <f>IF(B225&gt;①工事概要!$C$46,"",IF(B225&gt;=①工事概要!$C$45,$BT$13,""))</f>
        <v/>
      </c>
      <c r="BU225" s="53" t="str">
        <f>IF(B225&gt;①工事概要!$C$48,"",IF(B225&gt;=①工事概要!$C$47,$BU$13,""))</f>
        <v/>
      </c>
      <c r="BV225" s="53" t="str">
        <f>IF(B225&gt;①工事概要!$C$50,"",IF(B225&gt;=①工事概要!$C$49,$BV$13,""))</f>
        <v/>
      </c>
      <c r="BW225" s="53" t="str">
        <f>IF(B225&gt;①工事概要!$C$52,"",IF(B225&gt;=①工事概要!$C$51,$BW$13,""))</f>
        <v/>
      </c>
      <c r="BX225" s="53" t="str">
        <f>IF(B225&gt;①工事概要!$C$54,"",IF(B225&gt;=①工事概要!$C$53,$BX$13,""))</f>
        <v/>
      </c>
      <c r="BY225" s="53" t="str">
        <f>IF(B225&gt;①工事概要!$C$56,"",IF(B225&gt;=①工事概要!$C$55,$BY$13,""))</f>
        <v/>
      </c>
      <c r="BZ225" s="53" t="str">
        <f>IF(B225&gt;①工事概要!$C$58,"",IF(B225&gt;=①工事概要!$C$57,$BZ$13,""))</f>
        <v/>
      </c>
      <c r="CA225" s="53" t="str">
        <f>IF(B225&gt;①工事概要!$C$60,"",IF(B225&gt;=①工事概要!$C$59,$CA$13,""))</f>
        <v/>
      </c>
      <c r="CB225" s="53" t="str">
        <f>IF(B225&gt;①工事概要!$C$62,"",IF(B225&gt;=①工事概要!$C$61,$CB$13,""))</f>
        <v/>
      </c>
      <c r="CC225" s="53" t="str">
        <f>IF(B225&gt;①工事概要!$C$64,"",IF(B225&gt;=①工事概要!$C$63,$CC$13,""))</f>
        <v/>
      </c>
      <c r="CD225" s="53" t="str">
        <f>IF(B225&gt;①工事概要!$C$66,"",IF(B225&gt;=①工事概要!$C$65,$CD$13,""))</f>
        <v/>
      </c>
      <c r="CE225" s="50" t="str">
        <f t="shared" si="302"/>
        <v/>
      </c>
      <c r="CF225" s="50" t="str">
        <f t="shared" si="288"/>
        <v xml:space="preserve"> </v>
      </c>
    </row>
    <row r="226" spans="1:84" ht="39" customHeight="1" thickTop="1" thickBot="1" x14ac:dyDescent="0.2">
      <c r="A226" s="81" t="str">
        <f t="shared" si="274"/>
        <v>対象期間外</v>
      </c>
      <c r="B226" s="180" t="str">
        <f>IFERROR(IF(B225=①工事概要!$E$12+IF(WEEKDAY(①工事概要!$E$12)=1,①工事概要!$E$12,(8-WEEKDAY(①工事概要!$E$12))),"-",IF(B225="-","-",B225+1)),"-")</f>
        <v>-</v>
      </c>
      <c r="C226" s="89" t="str">
        <f t="shared" si="289"/>
        <v>-</v>
      </c>
      <c r="D226" s="199" t="str">
        <f t="shared" si="290"/>
        <v>×</v>
      </c>
      <c r="E226" s="200" t="str">
        <f t="shared" si="291"/>
        <v xml:space="preserve"> </v>
      </c>
      <c r="F226" s="201" t="s">
        <v>60</v>
      </c>
      <c r="G226" s="202"/>
      <c r="H226" s="203"/>
      <c r="I226" s="204"/>
      <c r="J226" s="187" t="str">
        <f t="shared" si="292"/>
        <v/>
      </c>
      <c r="K226" s="190" t="str">
        <f t="shared" si="275"/>
        <v/>
      </c>
      <c r="L226" s="190" t="str">
        <f t="shared" si="276"/>
        <v/>
      </c>
      <c r="M226" s="188" t="str">
        <f t="shared" si="293"/>
        <v/>
      </c>
      <c r="N226" s="87" t="str">
        <f t="shared" si="277"/>
        <v/>
      </c>
      <c r="O226" s="108"/>
      <c r="P226" s="156" t="str">
        <f>IF(B226&lt;①工事概要!$E$11,"",IF(B226&gt;①工事概要!$E$12,"",IF(LEN(CE226)=0,"○","")))</f>
        <v/>
      </c>
      <c r="Q226" s="162">
        <f t="shared" si="294"/>
        <v>0</v>
      </c>
      <c r="R226" s="93">
        <f t="shared" si="278"/>
        <v>181</v>
      </c>
      <c r="S226" s="156" t="str">
        <f t="shared" si="279"/>
        <v/>
      </c>
      <c r="T226" s="162">
        <f t="shared" si="280"/>
        <v>0</v>
      </c>
      <c r="U226" s="100">
        <f t="shared" si="295"/>
        <v>52</v>
      </c>
      <c r="V226" s="93" t="str">
        <f t="shared" si="281"/>
        <v/>
      </c>
      <c r="W226" s="169" t="str">
        <f t="shared" si="296"/>
        <v/>
      </c>
      <c r="X226" s="80" t="str">
        <f t="shared" si="297"/>
        <v/>
      </c>
      <c r="Y226" s="80" t="str">
        <f t="shared" si="298"/>
        <v/>
      </c>
      <c r="Z226" s="80" t="str">
        <f t="shared" si="282"/>
        <v>-</v>
      </c>
      <c r="AA226" s="80" t="str">
        <f t="shared" si="283"/>
        <v/>
      </c>
      <c r="AB226" s="80" t="str">
        <f t="shared" si="284"/>
        <v>OK（振替済み）</v>
      </c>
      <c r="AC226" s="154">
        <f t="shared" si="285"/>
        <v>0</v>
      </c>
      <c r="AD226" s="154" t="str">
        <f t="shared" si="299"/>
        <v/>
      </c>
      <c r="AE226" s="106">
        <f t="shared" si="300"/>
        <v>0</v>
      </c>
      <c r="AF226" s="106">
        <f t="shared" si="286"/>
        <v>0</v>
      </c>
      <c r="AG226" s="218" t="str">
        <f>IFERROR(IF(AE226=1,①工事概要!$E$11,IF(AE226=2,①工事概要!$E$11,IF(WEEKDAY(Z226)=2,Z219,AG225))),"")</f>
        <v/>
      </c>
      <c r="AH226" s="222" t="str">
        <f t="shared" ref="AH226:BA226" si="320">IFERROR(IF(AG226+1&gt;$BB226,"",AG226+1),"")</f>
        <v/>
      </c>
      <c r="AI226" s="222" t="str">
        <f t="shared" si="320"/>
        <v/>
      </c>
      <c r="AJ226" s="222" t="str">
        <f t="shared" si="320"/>
        <v/>
      </c>
      <c r="AK226" s="222" t="str">
        <f t="shared" si="320"/>
        <v/>
      </c>
      <c r="AL226" s="222" t="str">
        <f t="shared" si="320"/>
        <v/>
      </c>
      <c r="AM226" s="222" t="str">
        <f t="shared" si="320"/>
        <v/>
      </c>
      <c r="AN226" s="222" t="str">
        <f t="shared" si="320"/>
        <v/>
      </c>
      <c r="AO226" s="222" t="str">
        <f t="shared" si="320"/>
        <v/>
      </c>
      <c r="AP226" s="222" t="str">
        <f t="shared" si="320"/>
        <v/>
      </c>
      <c r="AQ226" s="222" t="str">
        <f t="shared" si="320"/>
        <v/>
      </c>
      <c r="AR226" s="222" t="str">
        <f t="shared" si="320"/>
        <v/>
      </c>
      <c r="AS226" s="222" t="str">
        <f t="shared" si="320"/>
        <v/>
      </c>
      <c r="AT226" s="222" t="str">
        <f t="shared" si="320"/>
        <v/>
      </c>
      <c r="AU226" s="222" t="str">
        <f t="shared" si="320"/>
        <v/>
      </c>
      <c r="AV226" s="222" t="str">
        <f t="shared" si="320"/>
        <v/>
      </c>
      <c r="AW226" s="222" t="str">
        <f t="shared" si="320"/>
        <v/>
      </c>
      <c r="AX226" s="222" t="str">
        <f t="shared" si="320"/>
        <v/>
      </c>
      <c r="AY226" s="222" t="str">
        <f t="shared" si="320"/>
        <v/>
      </c>
      <c r="AZ226" s="222" t="str">
        <f t="shared" si="320"/>
        <v/>
      </c>
      <c r="BA226" s="222" t="str">
        <f t="shared" si="320"/>
        <v/>
      </c>
      <c r="BB226" s="219" t="str">
        <f>IFERROR(IF(IF(Z226=①工事概要!$E$12,①工事概要!$E$12,IF(WEEKDAY(Z226)=1,Z233,BB227))&gt;①工事概要!$E$12,①工事概要!$E$12,IF(Z226=①工事概要!$E$12,①工事概要!$E$12,IF(WEEKDAY(Z226)=1,Z233,BB227))),"")</f>
        <v/>
      </c>
      <c r="BE226" s="53"/>
      <c r="BF226" s="53"/>
      <c r="BG226" s="53" t="str">
        <f>IFERROR(VLOOKUP(B226,①工事概要!$C$11:$D$12,2,FALSE),"")</f>
        <v/>
      </c>
      <c r="BH226" s="53" t="str">
        <f>IFERROR(VLOOKUP(B226,①工事概要!$C$16:$D$21,2,FALSE),"")</f>
        <v/>
      </c>
      <c r="BI226" s="53" t="str">
        <f>IFERROR(VLOOKUP(B226,①工事概要!$C$22:$D$24,2,FALSE),"")</f>
        <v/>
      </c>
      <c r="BJ226" s="53" t="str">
        <f>IF(B226&gt;①工事概要!$C$26,"",IF(B226&gt;=①工事概要!$C$25,$BJ$13,""))</f>
        <v/>
      </c>
      <c r="BK226" s="53" t="str">
        <f>IF(B226&gt;①工事概要!$C$28,"",IF(B226&gt;=①工事概要!$C$27,$BK$13,""))</f>
        <v/>
      </c>
      <c r="BL226" s="53" t="str">
        <f>IF(B226&gt;①工事概要!$C$30,"",IF(B226&gt;=①工事概要!$C$29,$BL$13,""))</f>
        <v/>
      </c>
      <c r="BM226" s="53" t="str">
        <f>IF(B226&gt;①工事概要!$C$32,"",IF(B226&gt;=①工事概要!$C$31,$BM$13,""))</f>
        <v/>
      </c>
      <c r="BN226" s="53" t="str">
        <f>IF(B226&gt;①工事概要!$C$34,"",IF(B226&gt;=①工事概要!$C$33,$BN$13,""))</f>
        <v/>
      </c>
      <c r="BO226" s="53" t="str">
        <f>IF(B226&gt;①工事概要!$C$36,"",IF(B226&gt;=①工事概要!$C$35,$BO$13,""))</f>
        <v/>
      </c>
      <c r="BP226" s="53" t="str">
        <f>IF(B226&gt;①工事概要!$C$38,"",IF(B226&gt;=①工事概要!$C$37,$BP$13,""))</f>
        <v/>
      </c>
      <c r="BQ226" s="53" t="str">
        <f>IF(B226&gt;①工事概要!$C$40,"",IF(B226&gt;=①工事概要!$C$39,$BQ$13,""))</f>
        <v/>
      </c>
      <c r="BR226" s="53" t="str">
        <f>IF(B226&gt;①工事概要!$C$42,"",IF(B226&gt;=①工事概要!$C$41,$BR$13,""))</f>
        <v/>
      </c>
      <c r="BS226" s="53" t="str">
        <f>IF(B226&gt;①工事概要!$C$44,"",IF(B226&gt;=①工事概要!$C$43,$BS$13,""))</f>
        <v/>
      </c>
      <c r="BT226" s="53" t="str">
        <f>IF(B226&gt;①工事概要!$C$46,"",IF(B226&gt;=①工事概要!$C$45,$BT$13,""))</f>
        <v/>
      </c>
      <c r="BU226" s="53" t="str">
        <f>IF(B226&gt;①工事概要!$C$48,"",IF(B226&gt;=①工事概要!$C$47,$BU$13,""))</f>
        <v/>
      </c>
      <c r="BV226" s="53" t="str">
        <f>IF(B226&gt;①工事概要!$C$50,"",IF(B226&gt;=①工事概要!$C$49,$BV$13,""))</f>
        <v/>
      </c>
      <c r="BW226" s="53" t="str">
        <f>IF(B226&gt;①工事概要!$C$52,"",IF(B226&gt;=①工事概要!$C$51,$BW$13,""))</f>
        <v/>
      </c>
      <c r="BX226" s="53" t="str">
        <f>IF(B226&gt;①工事概要!$C$54,"",IF(B226&gt;=①工事概要!$C$53,$BX$13,""))</f>
        <v/>
      </c>
      <c r="BY226" s="53" t="str">
        <f>IF(B226&gt;①工事概要!$C$56,"",IF(B226&gt;=①工事概要!$C$55,$BY$13,""))</f>
        <v/>
      </c>
      <c r="BZ226" s="53" t="str">
        <f>IF(B226&gt;①工事概要!$C$58,"",IF(B226&gt;=①工事概要!$C$57,$BZ$13,""))</f>
        <v/>
      </c>
      <c r="CA226" s="53" t="str">
        <f>IF(B226&gt;①工事概要!$C$60,"",IF(B226&gt;=①工事概要!$C$59,$CA$13,""))</f>
        <v/>
      </c>
      <c r="CB226" s="53" t="str">
        <f>IF(B226&gt;①工事概要!$C$62,"",IF(B226&gt;=①工事概要!$C$61,$CB$13,""))</f>
        <v/>
      </c>
      <c r="CC226" s="53" t="str">
        <f>IF(B226&gt;①工事概要!$C$64,"",IF(B226&gt;=①工事概要!$C$63,$CC$13,""))</f>
        <v/>
      </c>
      <c r="CD226" s="53" t="str">
        <f>IF(B226&gt;①工事概要!$C$66,"",IF(B226&gt;=①工事概要!$C$65,$CD$13,""))</f>
        <v/>
      </c>
      <c r="CE226" s="50" t="str">
        <f t="shared" si="302"/>
        <v/>
      </c>
      <c r="CF226" s="50" t="str">
        <f t="shared" si="288"/>
        <v xml:space="preserve"> </v>
      </c>
    </row>
    <row r="227" spans="1:84" ht="39" customHeight="1" thickTop="1" thickBot="1" x14ac:dyDescent="0.2">
      <c r="A227" s="81" t="str">
        <f t="shared" si="274"/>
        <v>対象期間外</v>
      </c>
      <c r="B227" s="180" t="str">
        <f>IFERROR(IF(B226=①工事概要!$E$12+IF(WEEKDAY(①工事概要!$E$12)=1,①工事概要!$E$12,(8-WEEKDAY(①工事概要!$E$12))),"-",IF(B226="-","-",B226+1)),"-")</f>
        <v>-</v>
      </c>
      <c r="C227" s="89" t="str">
        <f t="shared" si="289"/>
        <v>-</v>
      </c>
      <c r="D227" s="199" t="str">
        <f t="shared" si="290"/>
        <v>×</v>
      </c>
      <c r="E227" s="200" t="str">
        <f t="shared" si="291"/>
        <v xml:space="preserve"> </v>
      </c>
      <c r="F227" s="201" t="s">
        <v>60</v>
      </c>
      <c r="G227" s="202"/>
      <c r="H227" s="203"/>
      <c r="I227" s="204"/>
      <c r="J227" s="187" t="str">
        <f t="shared" si="292"/>
        <v/>
      </c>
      <c r="K227" s="190" t="str">
        <f t="shared" si="275"/>
        <v/>
      </c>
      <c r="L227" s="190" t="str">
        <f t="shared" si="276"/>
        <v/>
      </c>
      <c r="M227" s="188" t="str">
        <f t="shared" si="293"/>
        <v/>
      </c>
      <c r="N227" s="87" t="str">
        <f t="shared" si="277"/>
        <v/>
      </c>
      <c r="O227" s="108"/>
      <c r="P227" s="156" t="str">
        <f>IF(B227&lt;①工事概要!$E$11,"",IF(B227&gt;①工事概要!$E$12,"",IF(LEN(CE227)=0,"○","")))</f>
        <v/>
      </c>
      <c r="Q227" s="162">
        <f t="shared" si="294"/>
        <v>0</v>
      </c>
      <c r="R227" s="93">
        <f t="shared" si="278"/>
        <v>181</v>
      </c>
      <c r="S227" s="156" t="str">
        <f t="shared" si="279"/>
        <v/>
      </c>
      <c r="T227" s="162">
        <f t="shared" si="280"/>
        <v>0</v>
      </c>
      <c r="U227" s="100">
        <f t="shared" si="295"/>
        <v>52</v>
      </c>
      <c r="V227" s="93" t="str">
        <f t="shared" si="281"/>
        <v/>
      </c>
      <c r="W227" s="169" t="str">
        <f t="shared" si="296"/>
        <v/>
      </c>
      <c r="X227" s="80" t="str">
        <f t="shared" si="297"/>
        <v/>
      </c>
      <c r="Y227" s="80" t="str">
        <f t="shared" si="298"/>
        <v/>
      </c>
      <c r="Z227" s="80" t="str">
        <f t="shared" si="282"/>
        <v>-</v>
      </c>
      <c r="AA227" s="80" t="str">
        <f t="shared" si="283"/>
        <v/>
      </c>
      <c r="AB227" s="80" t="str">
        <f t="shared" si="284"/>
        <v>OK（振替済み）</v>
      </c>
      <c r="AC227" s="154">
        <f t="shared" si="285"/>
        <v>0</v>
      </c>
      <c r="AD227" s="154" t="str">
        <f t="shared" si="299"/>
        <v/>
      </c>
      <c r="AE227" s="106">
        <f t="shared" si="300"/>
        <v>0</v>
      </c>
      <c r="AF227" s="106">
        <f t="shared" si="286"/>
        <v>0</v>
      </c>
      <c r="AG227" s="218" t="str">
        <f>IFERROR(IF(AE227=1,①工事概要!$E$11,IF(AE227=2,①工事概要!$E$11,IF(WEEKDAY(Z227)=2,Z220,AG226))),"")</f>
        <v/>
      </c>
      <c r="AH227" s="222" t="str">
        <f t="shared" ref="AH227:BA227" si="321">IFERROR(IF(AG227+1&gt;$BB227,"",AG227+1),"")</f>
        <v/>
      </c>
      <c r="AI227" s="222" t="str">
        <f t="shared" si="321"/>
        <v/>
      </c>
      <c r="AJ227" s="222" t="str">
        <f t="shared" si="321"/>
        <v/>
      </c>
      <c r="AK227" s="222" t="str">
        <f t="shared" si="321"/>
        <v/>
      </c>
      <c r="AL227" s="222" t="str">
        <f t="shared" si="321"/>
        <v/>
      </c>
      <c r="AM227" s="222" t="str">
        <f t="shared" si="321"/>
        <v/>
      </c>
      <c r="AN227" s="222" t="str">
        <f t="shared" si="321"/>
        <v/>
      </c>
      <c r="AO227" s="222" t="str">
        <f t="shared" si="321"/>
        <v/>
      </c>
      <c r="AP227" s="222" t="str">
        <f t="shared" si="321"/>
        <v/>
      </c>
      <c r="AQ227" s="222" t="str">
        <f t="shared" si="321"/>
        <v/>
      </c>
      <c r="AR227" s="222" t="str">
        <f t="shared" si="321"/>
        <v/>
      </c>
      <c r="AS227" s="222" t="str">
        <f t="shared" si="321"/>
        <v/>
      </c>
      <c r="AT227" s="222" t="str">
        <f t="shared" si="321"/>
        <v/>
      </c>
      <c r="AU227" s="222" t="str">
        <f t="shared" si="321"/>
        <v/>
      </c>
      <c r="AV227" s="222" t="str">
        <f t="shared" si="321"/>
        <v/>
      </c>
      <c r="AW227" s="222" t="str">
        <f t="shared" si="321"/>
        <v/>
      </c>
      <c r="AX227" s="222" t="str">
        <f t="shared" si="321"/>
        <v/>
      </c>
      <c r="AY227" s="222" t="str">
        <f t="shared" si="321"/>
        <v/>
      </c>
      <c r="AZ227" s="222" t="str">
        <f t="shared" si="321"/>
        <v/>
      </c>
      <c r="BA227" s="222" t="str">
        <f t="shared" si="321"/>
        <v/>
      </c>
      <c r="BB227" s="219" t="str">
        <f>IFERROR(IF(IF(Z227=①工事概要!$E$12,①工事概要!$E$12,IF(WEEKDAY(Z227)=1,Z234,BB228))&gt;①工事概要!$E$12,①工事概要!$E$12,IF(Z227=①工事概要!$E$12,①工事概要!$E$12,IF(WEEKDAY(Z227)=1,Z234,BB228))),"")</f>
        <v/>
      </c>
      <c r="BE227" s="53"/>
      <c r="BF227" s="53"/>
      <c r="BG227" s="53" t="str">
        <f>IFERROR(VLOOKUP(B227,①工事概要!$C$11:$D$12,2,FALSE),"")</f>
        <v/>
      </c>
      <c r="BH227" s="53" t="str">
        <f>IFERROR(VLOOKUP(B227,①工事概要!$C$16:$D$21,2,FALSE),"")</f>
        <v/>
      </c>
      <c r="BI227" s="53" t="str">
        <f>IFERROR(VLOOKUP(B227,①工事概要!$C$22:$D$24,2,FALSE),"")</f>
        <v/>
      </c>
      <c r="BJ227" s="53" t="str">
        <f>IF(B227&gt;①工事概要!$C$26,"",IF(B227&gt;=①工事概要!$C$25,$BJ$13,""))</f>
        <v/>
      </c>
      <c r="BK227" s="53" t="str">
        <f>IF(B227&gt;①工事概要!$C$28,"",IF(B227&gt;=①工事概要!$C$27,$BK$13,""))</f>
        <v/>
      </c>
      <c r="BL227" s="53" t="str">
        <f>IF(B227&gt;①工事概要!$C$30,"",IF(B227&gt;=①工事概要!$C$29,$BL$13,""))</f>
        <v/>
      </c>
      <c r="BM227" s="53" t="str">
        <f>IF(B227&gt;①工事概要!$C$32,"",IF(B227&gt;=①工事概要!$C$31,$BM$13,""))</f>
        <v/>
      </c>
      <c r="BN227" s="53" t="str">
        <f>IF(B227&gt;①工事概要!$C$34,"",IF(B227&gt;=①工事概要!$C$33,$BN$13,""))</f>
        <v/>
      </c>
      <c r="BO227" s="53" t="str">
        <f>IF(B227&gt;①工事概要!$C$36,"",IF(B227&gt;=①工事概要!$C$35,$BO$13,""))</f>
        <v/>
      </c>
      <c r="BP227" s="53" t="str">
        <f>IF(B227&gt;①工事概要!$C$38,"",IF(B227&gt;=①工事概要!$C$37,$BP$13,""))</f>
        <v/>
      </c>
      <c r="BQ227" s="53" t="str">
        <f>IF(B227&gt;①工事概要!$C$40,"",IF(B227&gt;=①工事概要!$C$39,$BQ$13,""))</f>
        <v/>
      </c>
      <c r="BR227" s="53" t="str">
        <f>IF(B227&gt;①工事概要!$C$42,"",IF(B227&gt;=①工事概要!$C$41,$BR$13,""))</f>
        <v/>
      </c>
      <c r="BS227" s="53" t="str">
        <f>IF(B227&gt;①工事概要!$C$44,"",IF(B227&gt;=①工事概要!$C$43,$BS$13,""))</f>
        <v/>
      </c>
      <c r="BT227" s="53" t="str">
        <f>IF(B227&gt;①工事概要!$C$46,"",IF(B227&gt;=①工事概要!$C$45,$BT$13,""))</f>
        <v/>
      </c>
      <c r="BU227" s="53" t="str">
        <f>IF(B227&gt;①工事概要!$C$48,"",IF(B227&gt;=①工事概要!$C$47,$BU$13,""))</f>
        <v/>
      </c>
      <c r="BV227" s="53" t="str">
        <f>IF(B227&gt;①工事概要!$C$50,"",IF(B227&gt;=①工事概要!$C$49,$BV$13,""))</f>
        <v/>
      </c>
      <c r="BW227" s="53" t="str">
        <f>IF(B227&gt;①工事概要!$C$52,"",IF(B227&gt;=①工事概要!$C$51,$BW$13,""))</f>
        <v/>
      </c>
      <c r="BX227" s="53" t="str">
        <f>IF(B227&gt;①工事概要!$C$54,"",IF(B227&gt;=①工事概要!$C$53,$BX$13,""))</f>
        <v/>
      </c>
      <c r="BY227" s="53" t="str">
        <f>IF(B227&gt;①工事概要!$C$56,"",IF(B227&gt;=①工事概要!$C$55,$BY$13,""))</f>
        <v/>
      </c>
      <c r="BZ227" s="53" t="str">
        <f>IF(B227&gt;①工事概要!$C$58,"",IF(B227&gt;=①工事概要!$C$57,$BZ$13,""))</f>
        <v/>
      </c>
      <c r="CA227" s="53" t="str">
        <f>IF(B227&gt;①工事概要!$C$60,"",IF(B227&gt;=①工事概要!$C$59,$CA$13,""))</f>
        <v/>
      </c>
      <c r="CB227" s="53" t="str">
        <f>IF(B227&gt;①工事概要!$C$62,"",IF(B227&gt;=①工事概要!$C$61,$CB$13,""))</f>
        <v/>
      </c>
      <c r="CC227" s="53" t="str">
        <f>IF(B227&gt;①工事概要!$C$64,"",IF(B227&gt;=①工事概要!$C$63,$CC$13,""))</f>
        <v/>
      </c>
      <c r="CD227" s="53" t="str">
        <f>IF(B227&gt;①工事概要!$C$66,"",IF(B227&gt;=①工事概要!$C$65,$CD$13,""))</f>
        <v/>
      </c>
      <c r="CE227" s="50" t="str">
        <f t="shared" si="302"/>
        <v/>
      </c>
      <c r="CF227" s="50" t="str">
        <f t="shared" si="288"/>
        <v xml:space="preserve"> </v>
      </c>
    </row>
    <row r="228" spans="1:84" ht="39" customHeight="1" thickTop="1" thickBot="1" x14ac:dyDescent="0.2">
      <c r="A228" s="81" t="str">
        <f t="shared" si="274"/>
        <v>対象期間外</v>
      </c>
      <c r="B228" s="180" t="str">
        <f>IFERROR(IF(B227=①工事概要!$E$12+IF(WEEKDAY(①工事概要!$E$12)=1,①工事概要!$E$12,(8-WEEKDAY(①工事概要!$E$12))),"-",IF(B227="-","-",B227+1)),"-")</f>
        <v>-</v>
      </c>
      <c r="C228" s="89" t="str">
        <f t="shared" si="289"/>
        <v>-</v>
      </c>
      <c r="D228" s="199" t="str">
        <f t="shared" si="290"/>
        <v>×</v>
      </c>
      <c r="E228" s="200" t="str">
        <f t="shared" si="291"/>
        <v xml:space="preserve"> </v>
      </c>
      <c r="F228" s="201" t="s">
        <v>60</v>
      </c>
      <c r="G228" s="202"/>
      <c r="H228" s="203"/>
      <c r="I228" s="204"/>
      <c r="J228" s="187" t="str">
        <f t="shared" si="292"/>
        <v/>
      </c>
      <c r="K228" s="190" t="str">
        <f t="shared" si="275"/>
        <v/>
      </c>
      <c r="L228" s="190" t="str">
        <f t="shared" si="276"/>
        <v/>
      </c>
      <c r="M228" s="188" t="str">
        <f t="shared" si="293"/>
        <v/>
      </c>
      <c r="N228" s="87" t="str">
        <f t="shared" si="277"/>
        <v/>
      </c>
      <c r="O228" s="108"/>
      <c r="P228" s="156" t="str">
        <f>IF(B228&lt;①工事概要!$E$11,"",IF(B228&gt;①工事概要!$E$12,"",IF(LEN(CE228)=0,"○","")))</f>
        <v/>
      </c>
      <c r="Q228" s="162">
        <f t="shared" si="294"/>
        <v>0</v>
      </c>
      <c r="R228" s="93">
        <f t="shared" si="278"/>
        <v>181</v>
      </c>
      <c r="S228" s="156" t="str">
        <f t="shared" si="279"/>
        <v/>
      </c>
      <c r="T228" s="162">
        <f t="shared" si="280"/>
        <v>0</v>
      </c>
      <c r="U228" s="100">
        <f t="shared" si="295"/>
        <v>52</v>
      </c>
      <c r="V228" s="93" t="str">
        <f t="shared" si="281"/>
        <v/>
      </c>
      <c r="W228" s="169" t="str">
        <f t="shared" si="296"/>
        <v/>
      </c>
      <c r="X228" s="80" t="str">
        <f t="shared" si="297"/>
        <v/>
      </c>
      <c r="Y228" s="80" t="str">
        <f t="shared" si="298"/>
        <v/>
      </c>
      <c r="Z228" s="80" t="str">
        <f t="shared" si="282"/>
        <v>-</v>
      </c>
      <c r="AA228" s="80" t="str">
        <f t="shared" si="283"/>
        <v/>
      </c>
      <c r="AB228" s="80" t="str">
        <f t="shared" si="284"/>
        <v>OK（振替済み）</v>
      </c>
      <c r="AC228" s="154">
        <f t="shared" si="285"/>
        <v>0</v>
      </c>
      <c r="AD228" s="154" t="str">
        <f t="shared" si="299"/>
        <v/>
      </c>
      <c r="AE228" s="106">
        <f t="shared" si="300"/>
        <v>0</v>
      </c>
      <c r="AF228" s="106">
        <f t="shared" si="286"/>
        <v>0</v>
      </c>
      <c r="AG228" s="218" t="str">
        <f>IFERROR(IF(AE228=1,①工事概要!$E$11,IF(AE228=2,①工事概要!$E$11,IF(WEEKDAY(Z228)=2,Z221,AG227))),"")</f>
        <v/>
      </c>
      <c r="AH228" s="222" t="str">
        <f t="shared" ref="AH228:BA228" si="322">IFERROR(IF(AG228+1&gt;$BB228,"",AG228+1),"")</f>
        <v/>
      </c>
      <c r="AI228" s="222" t="str">
        <f t="shared" si="322"/>
        <v/>
      </c>
      <c r="AJ228" s="222" t="str">
        <f t="shared" si="322"/>
        <v/>
      </c>
      <c r="AK228" s="222" t="str">
        <f t="shared" si="322"/>
        <v/>
      </c>
      <c r="AL228" s="222" t="str">
        <f t="shared" si="322"/>
        <v/>
      </c>
      <c r="AM228" s="222" t="str">
        <f t="shared" si="322"/>
        <v/>
      </c>
      <c r="AN228" s="222" t="str">
        <f t="shared" si="322"/>
        <v/>
      </c>
      <c r="AO228" s="222" t="str">
        <f t="shared" si="322"/>
        <v/>
      </c>
      <c r="AP228" s="222" t="str">
        <f t="shared" si="322"/>
        <v/>
      </c>
      <c r="AQ228" s="222" t="str">
        <f t="shared" si="322"/>
        <v/>
      </c>
      <c r="AR228" s="222" t="str">
        <f t="shared" si="322"/>
        <v/>
      </c>
      <c r="AS228" s="222" t="str">
        <f t="shared" si="322"/>
        <v/>
      </c>
      <c r="AT228" s="222" t="str">
        <f t="shared" si="322"/>
        <v/>
      </c>
      <c r="AU228" s="222" t="str">
        <f t="shared" si="322"/>
        <v/>
      </c>
      <c r="AV228" s="222" t="str">
        <f t="shared" si="322"/>
        <v/>
      </c>
      <c r="AW228" s="222" t="str">
        <f t="shared" si="322"/>
        <v/>
      </c>
      <c r="AX228" s="222" t="str">
        <f t="shared" si="322"/>
        <v/>
      </c>
      <c r="AY228" s="222" t="str">
        <f t="shared" si="322"/>
        <v/>
      </c>
      <c r="AZ228" s="222" t="str">
        <f t="shared" si="322"/>
        <v/>
      </c>
      <c r="BA228" s="222" t="str">
        <f t="shared" si="322"/>
        <v/>
      </c>
      <c r="BB228" s="219" t="str">
        <f>IFERROR(IF(IF(Z228=①工事概要!$E$12,①工事概要!$E$12,IF(WEEKDAY(Z228)=1,Z235,BB229))&gt;①工事概要!$E$12,①工事概要!$E$12,IF(Z228=①工事概要!$E$12,①工事概要!$E$12,IF(WEEKDAY(Z228)=1,Z235,BB229))),"")</f>
        <v/>
      </c>
      <c r="BE228" s="53"/>
      <c r="BF228" s="53"/>
      <c r="BG228" s="53" t="str">
        <f>IFERROR(VLOOKUP(B228,①工事概要!$C$11:$D$12,2,FALSE),"")</f>
        <v/>
      </c>
      <c r="BH228" s="53" t="str">
        <f>IFERROR(VLOOKUP(B228,①工事概要!$C$16:$D$21,2,FALSE),"")</f>
        <v/>
      </c>
      <c r="BI228" s="53" t="str">
        <f>IFERROR(VLOOKUP(B228,①工事概要!$C$22:$D$24,2,FALSE),"")</f>
        <v/>
      </c>
      <c r="BJ228" s="53" t="str">
        <f>IF(B228&gt;①工事概要!$C$26,"",IF(B228&gt;=①工事概要!$C$25,$BJ$13,""))</f>
        <v/>
      </c>
      <c r="BK228" s="53" t="str">
        <f>IF(B228&gt;①工事概要!$C$28,"",IF(B228&gt;=①工事概要!$C$27,$BK$13,""))</f>
        <v/>
      </c>
      <c r="BL228" s="53" t="str">
        <f>IF(B228&gt;①工事概要!$C$30,"",IF(B228&gt;=①工事概要!$C$29,$BL$13,""))</f>
        <v/>
      </c>
      <c r="BM228" s="53" t="str">
        <f>IF(B228&gt;①工事概要!$C$32,"",IF(B228&gt;=①工事概要!$C$31,$BM$13,""))</f>
        <v/>
      </c>
      <c r="BN228" s="53" t="str">
        <f>IF(B228&gt;①工事概要!$C$34,"",IF(B228&gt;=①工事概要!$C$33,$BN$13,""))</f>
        <v/>
      </c>
      <c r="BO228" s="53" t="str">
        <f>IF(B228&gt;①工事概要!$C$36,"",IF(B228&gt;=①工事概要!$C$35,$BO$13,""))</f>
        <v/>
      </c>
      <c r="BP228" s="53" t="str">
        <f>IF(B228&gt;①工事概要!$C$38,"",IF(B228&gt;=①工事概要!$C$37,$BP$13,""))</f>
        <v/>
      </c>
      <c r="BQ228" s="53" t="str">
        <f>IF(B228&gt;①工事概要!$C$40,"",IF(B228&gt;=①工事概要!$C$39,$BQ$13,""))</f>
        <v/>
      </c>
      <c r="BR228" s="53" t="str">
        <f>IF(B228&gt;①工事概要!$C$42,"",IF(B228&gt;=①工事概要!$C$41,$BR$13,""))</f>
        <v/>
      </c>
      <c r="BS228" s="53" t="str">
        <f>IF(B228&gt;①工事概要!$C$44,"",IF(B228&gt;=①工事概要!$C$43,$BS$13,""))</f>
        <v/>
      </c>
      <c r="BT228" s="53" t="str">
        <f>IF(B228&gt;①工事概要!$C$46,"",IF(B228&gt;=①工事概要!$C$45,$BT$13,""))</f>
        <v/>
      </c>
      <c r="BU228" s="53" t="str">
        <f>IF(B228&gt;①工事概要!$C$48,"",IF(B228&gt;=①工事概要!$C$47,$BU$13,""))</f>
        <v/>
      </c>
      <c r="BV228" s="53" t="str">
        <f>IF(B228&gt;①工事概要!$C$50,"",IF(B228&gt;=①工事概要!$C$49,$BV$13,""))</f>
        <v/>
      </c>
      <c r="BW228" s="53" t="str">
        <f>IF(B228&gt;①工事概要!$C$52,"",IF(B228&gt;=①工事概要!$C$51,$BW$13,""))</f>
        <v/>
      </c>
      <c r="BX228" s="53" t="str">
        <f>IF(B228&gt;①工事概要!$C$54,"",IF(B228&gt;=①工事概要!$C$53,$BX$13,""))</f>
        <v/>
      </c>
      <c r="BY228" s="53" t="str">
        <f>IF(B228&gt;①工事概要!$C$56,"",IF(B228&gt;=①工事概要!$C$55,$BY$13,""))</f>
        <v/>
      </c>
      <c r="BZ228" s="53" t="str">
        <f>IF(B228&gt;①工事概要!$C$58,"",IF(B228&gt;=①工事概要!$C$57,$BZ$13,""))</f>
        <v/>
      </c>
      <c r="CA228" s="53" t="str">
        <f>IF(B228&gt;①工事概要!$C$60,"",IF(B228&gt;=①工事概要!$C$59,$CA$13,""))</f>
        <v/>
      </c>
      <c r="CB228" s="53" t="str">
        <f>IF(B228&gt;①工事概要!$C$62,"",IF(B228&gt;=①工事概要!$C$61,$CB$13,""))</f>
        <v/>
      </c>
      <c r="CC228" s="53" t="str">
        <f>IF(B228&gt;①工事概要!$C$64,"",IF(B228&gt;=①工事概要!$C$63,$CC$13,""))</f>
        <v/>
      </c>
      <c r="CD228" s="53" t="str">
        <f>IF(B228&gt;①工事概要!$C$66,"",IF(B228&gt;=①工事概要!$C$65,$CD$13,""))</f>
        <v/>
      </c>
      <c r="CE228" s="50" t="str">
        <f t="shared" si="302"/>
        <v/>
      </c>
      <c r="CF228" s="50" t="str">
        <f t="shared" si="288"/>
        <v xml:space="preserve"> </v>
      </c>
    </row>
    <row r="229" spans="1:84" ht="39" customHeight="1" thickTop="1" thickBot="1" x14ac:dyDescent="0.2">
      <c r="A229" s="81" t="str">
        <f t="shared" si="274"/>
        <v>対象期間外</v>
      </c>
      <c r="B229" s="180" t="str">
        <f>IFERROR(IF(B228=①工事概要!$E$12+IF(WEEKDAY(①工事概要!$E$12)=1,①工事概要!$E$12,(8-WEEKDAY(①工事概要!$E$12))),"-",IF(B228="-","-",B228+1)),"-")</f>
        <v>-</v>
      </c>
      <c r="C229" s="89" t="str">
        <f t="shared" si="289"/>
        <v>-</v>
      </c>
      <c r="D229" s="199" t="str">
        <f t="shared" si="290"/>
        <v>×</v>
      </c>
      <c r="E229" s="200" t="str">
        <f t="shared" si="291"/>
        <v xml:space="preserve"> </v>
      </c>
      <c r="F229" s="201" t="s">
        <v>60</v>
      </c>
      <c r="G229" s="202"/>
      <c r="H229" s="203"/>
      <c r="I229" s="204"/>
      <c r="J229" s="187" t="str">
        <f t="shared" si="292"/>
        <v/>
      </c>
      <c r="K229" s="190" t="str">
        <f t="shared" si="275"/>
        <v/>
      </c>
      <c r="L229" s="190" t="str">
        <f t="shared" si="276"/>
        <v/>
      </c>
      <c r="M229" s="188" t="str">
        <f t="shared" si="293"/>
        <v/>
      </c>
      <c r="N229" s="87" t="str">
        <f t="shared" si="277"/>
        <v/>
      </c>
      <c r="O229" s="108"/>
      <c r="P229" s="156" t="str">
        <f>IF(B229&lt;①工事概要!$E$11,"",IF(B229&gt;①工事概要!$E$12,"",IF(LEN(CE229)=0,"○","")))</f>
        <v/>
      </c>
      <c r="Q229" s="162">
        <f t="shared" si="294"/>
        <v>0</v>
      </c>
      <c r="R229" s="93">
        <f t="shared" si="278"/>
        <v>181</v>
      </c>
      <c r="S229" s="156" t="str">
        <f t="shared" si="279"/>
        <v/>
      </c>
      <c r="T229" s="162">
        <f t="shared" si="280"/>
        <v>0</v>
      </c>
      <c r="U229" s="100">
        <f t="shared" si="295"/>
        <v>52</v>
      </c>
      <c r="V229" s="93" t="str">
        <f t="shared" si="281"/>
        <v/>
      </c>
      <c r="W229" s="169" t="str">
        <f t="shared" si="296"/>
        <v/>
      </c>
      <c r="X229" s="80" t="str">
        <f t="shared" si="297"/>
        <v/>
      </c>
      <c r="Y229" s="80" t="str">
        <f t="shared" si="298"/>
        <v/>
      </c>
      <c r="Z229" s="80" t="str">
        <f t="shared" si="282"/>
        <v>-</v>
      </c>
      <c r="AA229" s="80" t="str">
        <f t="shared" si="283"/>
        <v/>
      </c>
      <c r="AB229" s="80" t="str">
        <f t="shared" si="284"/>
        <v>OK（振替済み）</v>
      </c>
      <c r="AC229" s="154">
        <f t="shared" si="285"/>
        <v>0</v>
      </c>
      <c r="AD229" s="154" t="str">
        <f t="shared" si="299"/>
        <v/>
      </c>
      <c r="AE229" s="106">
        <f t="shared" si="300"/>
        <v>0</v>
      </c>
      <c r="AF229" s="106">
        <f t="shared" si="286"/>
        <v>0</v>
      </c>
      <c r="AG229" s="218" t="str">
        <f>IFERROR(IF(AE229=1,①工事概要!$E$11,IF(AE229=2,①工事概要!$E$11,IF(WEEKDAY(Z229)=2,Z222,AG228))),"")</f>
        <v/>
      </c>
      <c r="AH229" s="222" t="str">
        <f t="shared" ref="AH229:BA229" si="323">IFERROR(IF(AG229+1&gt;$BB229,"",AG229+1),"")</f>
        <v/>
      </c>
      <c r="AI229" s="222" t="str">
        <f t="shared" si="323"/>
        <v/>
      </c>
      <c r="AJ229" s="222" t="str">
        <f t="shared" si="323"/>
        <v/>
      </c>
      <c r="AK229" s="222" t="str">
        <f t="shared" si="323"/>
        <v/>
      </c>
      <c r="AL229" s="222" t="str">
        <f t="shared" si="323"/>
        <v/>
      </c>
      <c r="AM229" s="222" t="str">
        <f t="shared" si="323"/>
        <v/>
      </c>
      <c r="AN229" s="222" t="str">
        <f t="shared" si="323"/>
        <v/>
      </c>
      <c r="AO229" s="222" t="str">
        <f t="shared" si="323"/>
        <v/>
      </c>
      <c r="AP229" s="222" t="str">
        <f t="shared" si="323"/>
        <v/>
      </c>
      <c r="AQ229" s="222" t="str">
        <f t="shared" si="323"/>
        <v/>
      </c>
      <c r="AR229" s="222" t="str">
        <f t="shared" si="323"/>
        <v/>
      </c>
      <c r="AS229" s="222" t="str">
        <f t="shared" si="323"/>
        <v/>
      </c>
      <c r="AT229" s="222" t="str">
        <f t="shared" si="323"/>
        <v/>
      </c>
      <c r="AU229" s="222" t="str">
        <f t="shared" si="323"/>
        <v/>
      </c>
      <c r="AV229" s="222" t="str">
        <f t="shared" si="323"/>
        <v/>
      </c>
      <c r="AW229" s="222" t="str">
        <f t="shared" si="323"/>
        <v/>
      </c>
      <c r="AX229" s="222" t="str">
        <f t="shared" si="323"/>
        <v/>
      </c>
      <c r="AY229" s="222" t="str">
        <f t="shared" si="323"/>
        <v/>
      </c>
      <c r="AZ229" s="222" t="str">
        <f t="shared" si="323"/>
        <v/>
      </c>
      <c r="BA229" s="222" t="str">
        <f t="shared" si="323"/>
        <v/>
      </c>
      <c r="BB229" s="219" t="str">
        <f>IFERROR(IF(IF(Z229=①工事概要!$E$12,①工事概要!$E$12,IF(WEEKDAY(Z229)=1,Z236,BB230))&gt;①工事概要!$E$12,①工事概要!$E$12,IF(Z229=①工事概要!$E$12,①工事概要!$E$12,IF(WEEKDAY(Z229)=1,Z236,BB230))),"")</f>
        <v/>
      </c>
      <c r="BE229" s="53"/>
      <c r="BF229" s="53"/>
      <c r="BG229" s="53" t="str">
        <f>IFERROR(VLOOKUP(B229,①工事概要!$C$11:$D$12,2,FALSE),"")</f>
        <v/>
      </c>
      <c r="BH229" s="53" t="str">
        <f>IFERROR(VLOOKUP(B229,①工事概要!$C$16:$D$21,2,FALSE),"")</f>
        <v/>
      </c>
      <c r="BI229" s="53" t="str">
        <f>IFERROR(VLOOKUP(B229,①工事概要!$C$22:$D$24,2,FALSE),"")</f>
        <v/>
      </c>
      <c r="BJ229" s="53" t="str">
        <f>IF(B229&gt;①工事概要!$C$26,"",IF(B229&gt;=①工事概要!$C$25,$BJ$13,""))</f>
        <v/>
      </c>
      <c r="BK229" s="53" t="str">
        <f>IF(B229&gt;①工事概要!$C$28,"",IF(B229&gt;=①工事概要!$C$27,$BK$13,""))</f>
        <v/>
      </c>
      <c r="BL229" s="53" t="str">
        <f>IF(B229&gt;①工事概要!$C$30,"",IF(B229&gt;=①工事概要!$C$29,$BL$13,""))</f>
        <v/>
      </c>
      <c r="BM229" s="53" t="str">
        <f>IF(B229&gt;①工事概要!$C$32,"",IF(B229&gt;=①工事概要!$C$31,$BM$13,""))</f>
        <v/>
      </c>
      <c r="BN229" s="53" t="str">
        <f>IF(B229&gt;①工事概要!$C$34,"",IF(B229&gt;=①工事概要!$C$33,$BN$13,""))</f>
        <v/>
      </c>
      <c r="BO229" s="53" t="str">
        <f>IF(B229&gt;①工事概要!$C$36,"",IF(B229&gt;=①工事概要!$C$35,$BO$13,""))</f>
        <v/>
      </c>
      <c r="BP229" s="53" t="str">
        <f>IF(B229&gt;①工事概要!$C$38,"",IF(B229&gt;=①工事概要!$C$37,$BP$13,""))</f>
        <v/>
      </c>
      <c r="BQ229" s="53" t="str">
        <f>IF(B229&gt;①工事概要!$C$40,"",IF(B229&gt;=①工事概要!$C$39,$BQ$13,""))</f>
        <v/>
      </c>
      <c r="BR229" s="53" t="str">
        <f>IF(B229&gt;①工事概要!$C$42,"",IF(B229&gt;=①工事概要!$C$41,$BR$13,""))</f>
        <v/>
      </c>
      <c r="BS229" s="53" t="str">
        <f>IF(B229&gt;①工事概要!$C$44,"",IF(B229&gt;=①工事概要!$C$43,$BS$13,""))</f>
        <v/>
      </c>
      <c r="BT229" s="53" t="str">
        <f>IF(B229&gt;①工事概要!$C$46,"",IF(B229&gt;=①工事概要!$C$45,$BT$13,""))</f>
        <v/>
      </c>
      <c r="BU229" s="53" t="str">
        <f>IF(B229&gt;①工事概要!$C$48,"",IF(B229&gt;=①工事概要!$C$47,$BU$13,""))</f>
        <v/>
      </c>
      <c r="BV229" s="53" t="str">
        <f>IF(B229&gt;①工事概要!$C$50,"",IF(B229&gt;=①工事概要!$C$49,$BV$13,""))</f>
        <v/>
      </c>
      <c r="BW229" s="53" t="str">
        <f>IF(B229&gt;①工事概要!$C$52,"",IF(B229&gt;=①工事概要!$C$51,$BW$13,""))</f>
        <v/>
      </c>
      <c r="BX229" s="53" t="str">
        <f>IF(B229&gt;①工事概要!$C$54,"",IF(B229&gt;=①工事概要!$C$53,$BX$13,""))</f>
        <v/>
      </c>
      <c r="BY229" s="53" t="str">
        <f>IF(B229&gt;①工事概要!$C$56,"",IF(B229&gt;=①工事概要!$C$55,$BY$13,""))</f>
        <v/>
      </c>
      <c r="BZ229" s="53" t="str">
        <f>IF(B229&gt;①工事概要!$C$58,"",IF(B229&gt;=①工事概要!$C$57,$BZ$13,""))</f>
        <v/>
      </c>
      <c r="CA229" s="53" t="str">
        <f>IF(B229&gt;①工事概要!$C$60,"",IF(B229&gt;=①工事概要!$C$59,$CA$13,""))</f>
        <v/>
      </c>
      <c r="CB229" s="53" t="str">
        <f>IF(B229&gt;①工事概要!$C$62,"",IF(B229&gt;=①工事概要!$C$61,$CB$13,""))</f>
        <v/>
      </c>
      <c r="CC229" s="53" t="str">
        <f>IF(B229&gt;①工事概要!$C$64,"",IF(B229&gt;=①工事概要!$C$63,$CC$13,""))</f>
        <v/>
      </c>
      <c r="CD229" s="53" t="str">
        <f>IF(B229&gt;①工事概要!$C$66,"",IF(B229&gt;=①工事概要!$C$65,$CD$13,""))</f>
        <v/>
      </c>
      <c r="CE229" s="50" t="str">
        <f t="shared" si="302"/>
        <v/>
      </c>
      <c r="CF229" s="50" t="str">
        <f t="shared" si="288"/>
        <v xml:space="preserve"> </v>
      </c>
    </row>
    <row r="230" spans="1:84" ht="39" customHeight="1" thickTop="1" thickBot="1" x14ac:dyDescent="0.2">
      <c r="A230" s="81" t="str">
        <f t="shared" si="274"/>
        <v>対象期間外</v>
      </c>
      <c r="B230" s="180" t="str">
        <f>IFERROR(IF(B229=①工事概要!$E$12+IF(WEEKDAY(①工事概要!$E$12)=1,①工事概要!$E$12,(8-WEEKDAY(①工事概要!$E$12))),"-",IF(B229="-","-",B229+1)),"-")</f>
        <v>-</v>
      </c>
      <c r="C230" s="89" t="str">
        <f t="shared" si="289"/>
        <v>-</v>
      </c>
      <c r="D230" s="199" t="str">
        <f t="shared" si="290"/>
        <v>×</v>
      </c>
      <c r="E230" s="200" t="str">
        <f t="shared" si="291"/>
        <v xml:space="preserve"> </v>
      </c>
      <c r="F230" s="201" t="s">
        <v>61</v>
      </c>
      <c r="G230" s="202"/>
      <c r="H230" s="203"/>
      <c r="I230" s="204"/>
      <c r="J230" s="187" t="str">
        <f t="shared" si="292"/>
        <v/>
      </c>
      <c r="K230" s="190" t="str">
        <f t="shared" si="275"/>
        <v/>
      </c>
      <c r="L230" s="190" t="str">
        <f t="shared" si="276"/>
        <v/>
      </c>
      <c r="M230" s="188" t="str">
        <f t="shared" si="293"/>
        <v/>
      </c>
      <c r="N230" s="87" t="str">
        <f t="shared" si="277"/>
        <v/>
      </c>
      <c r="O230" s="108"/>
      <c r="P230" s="156" t="str">
        <f>IF(B230&lt;①工事概要!$E$11,"",IF(B230&gt;①工事概要!$E$12,"",IF(LEN(CE230)=0,"○","")))</f>
        <v/>
      </c>
      <c r="Q230" s="162">
        <f t="shared" si="294"/>
        <v>0</v>
      </c>
      <c r="R230" s="93">
        <f t="shared" si="278"/>
        <v>181</v>
      </c>
      <c r="S230" s="156" t="str">
        <f t="shared" si="279"/>
        <v/>
      </c>
      <c r="T230" s="162">
        <f t="shared" si="280"/>
        <v>0</v>
      </c>
      <c r="U230" s="100">
        <f t="shared" si="295"/>
        <v>52</v>
      </c>
      <c r="V230" s="93" t="str">
        <f t="shared" si="281"/>
        <v/>
      </c>
      <c r="W230" s="169" t="str">
        <f t="shared" si="296"/>
        <v/>
      </c>
      <c r="X230" s="80" t="str">
        <f t="shared" si="297"/>
        <v/>
      </c>
      <c r="Y230" s="80" t="str">
        <f t="shared" si="298"/>
        <v/>
      </c>
      <c r="Z230" s="80" t="str">
        <f t="shared" si="282"/>
        <v>-</v>
      </c>
      <c r="AA230" s="80" t="str">
        <f t="shared" si="283"/>
        <v/>
      </c>
      <c r="AB230" s="80" t="str">
        <f t="shared" si="284"/>
        <v>OK（振替済み）</v>
      </c>
      <c r="AC230" s="154">
        <f t="shared" si="285"/>
        <v>0</v>
      </c>
      <c r="AD230" s="154" t="str">
        <f t="shared" si="299"/>
        <v/>
      </c>
      <c r="AE230" s="106">
        <f t="shared" si="300"/>
        <v>0</v>
      </c>
      <c r="AF230" s="106">
        <f t="shared" si="286"/>
        <v>0</v>
      </c>
      <c r="AG230" s="218" t="str">
        <f>IFERROR(IF(AE230=1,①工事概要!$E$11,IF(AE230=2,①工事概要!$E$11,IF(WEEKDAY(Z230)=2,Z223,AG229))),"")</f>
        <v/>
      </c>
      <c r="AH230" s="222" t="str">
        <f t="shared" ref="AH230:BA230" si="324">IFERROR(IF(AG230+1&gt;$BB230,"",AG230+1),"")</f>
        <v/>
      </c>
      <c r="AI230" s="222" t="str">
        <f t="shared" si="324"/>
        <v/>
      </c>
      <c r="AJ230" s="222" t="str">
        <f t="shared" si="324"/>
        <v/>
      </c>
      <c r="AK230" s="222" t="str">
        <f t="shared" si="324"/>
        <v/>
      </c>
      <c r="AL230" s="222" t="str">
        <f t="shared" si="324"/>
        <v/>
      </c>
      <c r="AM230" s="222" t="str">
        <f t="shared" si="324"/>
        <v/>
      </c>
      <c r="AN230" s="222" t="str">
        <f t="shared" si="324"/>
        <v/>
      </c>
      <c r="AO230" s="222" t="str">
        <f t="shared" si="324"/>
        <v/>
      </c>
      <c r="AP230" s="222" t="str">
        <f t="shared" si="324"/>
        <v/>
      </c>
      <c r="AQ230" s="222" t="str">
        <f t="shared" si="324"/>
        <v/>
      </c>
      <c r="AR230" s="222" t="str">
        <f t="shared" si="324"/>
        <v/>
      </c>
      <c r="AS230" s="222" t="str">
        <f t="shared" si="324"/>
        <v/>
      </c>
      <c r="AT230" s="222" t="str">
        <f t="shared" si="324"/>
        <v/>
      </c>
      <c r="AU230" s="222" t="str">
        <f t="shared" si="324"/>
        <v/>
      </c>
      <c r="AV230" s="222" t="str">
        <f t="shared" si="324"/>
        <v/>
      </c>
      <c r="AW230" s="222" t="str">
        <f t="shared" si="324"/>
        <v/>
      </c>
      <c r="AX230" s="222" t="str">
        <f t="shared" si="324"/>
        <v/>
      </c>
      <c r="AY230" s="222" t="str">
        <f t="shared" si="324"/>
        <v/>
      </c>
      <c r="AZ230" s="222" t="str">
        <f t="shared" si="324"/>
        <v/>
      </c>
      <c r="BA230" s="222" t="str">
        <f t="shared" si="324"/>
        <v/>
      </c>
      <c r="BB230" s="219" t="str">
        <f>IFERROR(IF(IF(Z230=①工事概要!$E$12,①工事概要!$E$12,IF(WEEKDAY(Z230)=1,Z237,BB231))&gt;①工事概要!$E$12,①工事概要!$E$12,IF(Z230=①工事概要!$E$12,①工事概要!$E$12,IF(WEEKDAY(Z230)=1,Z237,BB231))),"")</f>
        <v/>
      </c>
      <c r="BE230" s="53"/>
      <c r="BF230" s="53"/>
      <c r="BG230" s="53" t="str">
        <f>IFERROR(VLOOKUP(B230,①工事概要!$C$11:$D$12,2,FALSE),"")</f>
        <v/>
      </c>
      <c r="BH230" s="53" t="str">
        <f>IFERROR(VLOOKUP(B230,①工事概要!$C$16:$D$21,2,FALSE),"")</f>
        <v/>
      </c>
      <c r="BI230" s="53" t="str">
        <f>IFERROR(VLOOKUP(B230,①工事概要!$C$22:$D$24,2,FALSE),"")</f>
        <v/>
      </c>
      <c r="BJ230" s="53" t="str">
        <f>IF(B230&gt;①工事概要!$C$26,"",IF(B230&gt;=①工事概要!$C$25,$BJ$13,""))</f>
        <v/>
      </c>
      <c r="BK230" s="53" t="str">
        <f>IF(B230&gt;①工事概要!$C$28,"",IF(B230&gt;=①工事概要!$C$27,$BK$13,""))</f>
        <v/>
      </c>
      <c r="BL230" s="53" t="str">
        <f>IF(B230&gt;①工事概要!$C$30,"",IF(B230&gt;=①工事概要!$C$29,$BL$13,""))</f>
        <v/>
      </c>
      <c r="BM230" s="53" t="str">
        <f>IF(B230&gt;①工事概要!$C$32,"",IF(B230&gt;=①工事概要!$C$31,$BM$13,""))</f>
        <v/>
      </c>
      <c r="BN230" s="53" t="str">
        <f>IF(B230&gt;①工事概要!$C$34,"",IF(B230&gt;=①工事概要!$C$33,$BN$13,""))</f>
        <v/>
      </c>
      <c r="BO230" s="53" t="str">
        <f>IF(B230&gt;①工事概要!$C$36,"",IF(B230&gt;=①工事概要!$C$35,$BO$13,""))</f>
        <v/>
      </c>
      <c r="BP230" s="53" t="str">
        <f>IF(B230&gt;①工事概要!$C$38,"",IF(B230&gt;=①工事概要!$C$37,$BP$13,""))</f>
        <v/>
      </c>
      <c r="BQ230" s="53" t="str">
        <f>IF(B230&gt;①工事概要!$C$40,"",IF(B230&gt;=①工事概要!$C$39,$BQ$13,""))</f>
        <v/>
      </c>
      <c r="BR230" s="53" t="str">
        <f>IF(B230&gt;①工事概要!$C$42,"",IF(B230&gt;=①工事概要!$C$41,$BR$13,""))</f>
        <v/>
      </c>
      <c r="BS230" s="53" t="str">
        <f>IF(B230&gt;①工事概要!$C$44,"",IF(B230&gt;=①工事概要!$C$43,$BS$13,""))</f>
        <v/>
      </c>
      <c r="BT230" s="53" t="str">
        <f>IF(B230&gt;①工事概要!$C$46,"",IF(B230&gt;=①工事概要!$C$45,$BT$13,""))</f>
        <v/>
      </c>
      <c r="BU230" s="53" t="str">
        <f>IF(B230&gt;①工事概要!$C$48,"",IF(B230&gt;=①工事概要!$C$47,$BU$13,""))</f>
        <v/>
      </c>
      <c r="BV230" s="53" t="str">
        <f>IF(B230&gt;①工事概要!$C$50,"",IF(B230&gt;=①工事概要!$C$49,$BV$13,""))</f>
        <v/>
      </c>
      <c r="BW230" s="53" t="str">
        <f>IF(B230&gt;①工事概要!$C$52,"",IF(B230&gt;=①工事概要!$C$51,$BW$13,""))</f>
        <v/>
      </c>
      <c r="BX230" s="53" t="str">
        <f>IF(B230&gt;①工事概要!$C$54,"",IF(B230&gt;=①工事概要!$C$53,$BX$13,""))</f>
        <v/>
      </c>
      <c r="BY230" s="53" t="str">
        <f>IF(B230&gt;①工事概要!$C$56,"",IF(B230&gt;=①工事概要!$C$55,$BY$13,""))</f>
        <v/>
      </c>
      <c r="BZ230" s="53" t="str">
        <f>IF(B230&gt;①工事概要!$C$58,"",IF(B230&gt;=①工事概要!$C$57,$BZ$13,""))</f>
        <v/>
      </c>
      <c r="CA230" s="53" t="str">
        <f>IF(B230&gt;①工事概要!$C$60,"",IF(B230&gt;=①工事概要!$C$59,$CA$13,""))</f>
        <v/>
      </c>
      <c r="CB230" s="53" t="str">
        <f>IF(B230&gt;①工事概要!$C$62,"",IF(B230&gt;=①工事概要!$C$61,$CB$13,""))</f>
        <v/>
      </c>
      <c r="CC230" s="53" t="str">
        <f>IF(B230&gt;①工事概要!$C$64,"",IF(B230&gt;=①工事概要!$C$63,$CC$13,""))</f>
        <v/>
      </c>
      <c r="CD230" s="53" t="str">
        <f>IF(B230&gt;①工事概要!$C$66,"",IF(B230&gt;=①工事概要!$C$65,$CD$13,""))</f>
        <v/>
      </c>
      <c r="CE230" s="50" t="str">
        <f t="shared" si="302"/>
        <v/>
      </c>
      <c r="CF230" s="50" t="str">
        <f t="shared" si="288"/>
        <v xml:space="preserve"> </v>
      </c>
    </row>
    <row r="231" spans="1:84" ht="39" customHeight="1" thickTop="1" thickBot="1" x14ac:dyDescent="0.2">
      <c r="A231" s="81" t="str">
        <f t="shared" si="274"/>
        <v>対象期間外</v>
      </c>
      <c r="B231" s="180" t="str">
        <f>IFERROR(IF(B230=①工事概要!$E$12+IF(WEEKDAY(①工事概要!$E$12)=1,①工事概要!$E$12,(8-WEEKDAY(①工事概要!$E$12))),"-",IF(B230="-","-",B230+1)),"-")</f>
        <v>-</v>
      </c>
      <c r="C231" s="89" t="str">
        <f t="shared" si="289"/>
        <v>-</v>
      </c>
      <c r="D231" s="199" t="str">
        <f t="shared" si="290"/>
        <v>×</v>
      </c>
      <c r="E231" s="200" t="str">
        <f t="shared" si="291"/>
        <v xml:space="preserve"> </v>
      </c>
      <c r="F231" s="201" t="s">
        <v>61</v>
      </c>
      <c r="G231" s="202"/>
      <c r="H231" s="203"/>
      <c r="I231" s="204"/>
      <c r="J231" s="187" t="str">
        <f t="shared" si="292"/>
        <v/>
      </c>
      <c r="K231" s="190" t="str">
        <f t="shared" si="275"/>
        <v/>
      </c>
      <c r="L231" s="190" t="str">
        <f t="shared" si="276"/>
        <v/>
      </c>
      <c r="M231" s="188" t="str">
        <f t="shared" si="293"/>
        <v/>
      </c>
      <c r="N231" s="87" t="str">
        <f t="shared" si="277"/>
        <v/>
      </c>
      <c r="O231" s="108"/>
      <c r="P231" s="156" t="str">
        <f>IF(B231&lt;①工事概要!$E$11,"",IF(B231&gt;①工事概要!$E$12,"",IF(LEN(CE231)=0,"○","")))</f>
        <v/>
      </c>
      <c r="Q231" s="162">
        <f t="shared" si="294"/>
        <v>0</v>
      </c>
      <c r="R231" s="93">
        <f t="shared" si="278"/>
        <v>181</v>
      </c>
      <c r="S231" s="156" t="str">
        <f t="shared" si="279"/>
        <v/>
      </c>
      <c r="T231" s="162">
        <f t="shared" si="280"/>
        <v>0</v>
      </c>
      <c r="U231" s="100">
        <f t="shared" si="295"/>
        <v>52</v>
      </c>
      <c r="V231" s="93" t="str">
        <f t="shared" si="281"/>
        <v/>
      </c>
      <c r="W231" s="169" t="str">
        <f t="shared" si="296"/>
        <v/>
      </c>
      <c r="X231" s="80" t="str">
        <f t="shared" si="297"/>
        <v/>
      </c>
      <c r="Y231" s="80" t="str">
        <f t="shared" si="298"/>
        <v/>
      </c>
      <c r="Z231" s="80" t="str">
        <f t="shared" si="282"/>
        <v>-</v>
      </c>
      <c r="AA231" s="80" t="str">
        <f t="shared" si="283"/>
        <v/>
      </c>
      <c r="AB231" s="80" t="str">
        <f t="shared" si="284"/>
        <v>OK（振替済み）</v>
      </c>
      <c r="AC231" s="154">
        <f t="shared" si="285"/>
        <v>0</v>
      </c>
      <c r="AD231" s="154" t="str">
        <f t="shared" si="299"/>
        <v/>
      </c>
      <c r="AE231" s="106">
        <f t="shared" si="300"/>
        <v>0</v>
      </c>
      <c r="AF231" s="106">
        <f t="shared" si="286"/>
        <v>0</v>
      </c>
      <c r="AG231" s="223" t="str">
        <f>IFERROR(IF(AE231=1,①工事概要!$E$11,IF(AE231=2,①工事概要!$E$11,IF(WEEKDAY(Z231)=2,Z224,AG230))),"")</f>
        <v/>
      </c>
      <c r="AH231" s="224" t="str">
        <f t="shared" ref="AH231:BA231" si="325">IFERROR(IF(AG231+1&gt;$BB231,"",AG231+1),"")</f>
        <v/>
      </c>
      <c r="AI231" s="224" t="str">
        <f t="shared" si="325"/>
        <v/>
      </c>
      <c r="AJ231" s="224" t="str">
        <f t="shared" si="325"/>
        <v/>
      </c>
      <c r="AK231" s="224" t="str">
        <f t="shared" si="325"/>
        <v/>
      </c>
      <c r="AL231" s="224" t="str">
        <f t="shared" si="325"/>
        <v/>
      </c>
      <c r="AM231" s="224" t="str">
        <f t="shared" si="325"/>
        <v/>
      </c>
      <c r="AN231" s="224" t="str">
        <f t="shared" si="325"/>
        <v/>
      </c>
      <c r="AO231" s="224" t="str">
        <f t="shared" si="325"/>
        <v/>
      </c>
      <c r="AP231" s="224" t="str">
        <f t="shared" si="325"/>
        <v/>
      </c>
      <c r="AQ231" s="224" t="str">
        <f t="shared" si="325"/>
        <v/>
      </c>
      <c r="AR231" s="224" t="str">
        <f t="shared" si="325"/>
        <v/>
      </c>
      <c r="AS231" s="224" t="str">
        <f t="shared" si="325"/>
        <v/>
      </c>
      <c r="AT231" s="224" t="str">
        <f t="shared" si="325"/>
        <v/>
      </c>
      <c r="AU231" s="224" t="str">
        <f t="shared" si="325"/>
        <v/>
      </c>
      <c r="AV231" s="224" t="str">
        <f t="shared" si="325"/>
        <v/>
      </c>
      <c r="AW231" s="224" t="str">
        <f t="shared" si="325"/>
        <v/>
      </c>
      <c r="AX231" s="224" t="str">
        <f t="shared" si="325"/>
        <v/>
      </c>
      <c r="AY231" s="224" t="str">
        <f t="shared" si="325"/>
        <v/>
      </c>
      <c r="AZ231" s="224" t="str">
        <f t="shared" si="325"/>
        <v/>
      </c>
      <c r="BA231" s="224" t="str">
        <f t="shared" si="325"/>
        <v/>
      </c>
      <c r="BB231" s="225" t="str">
        <f>IFERROR(IF(IF(Z231=①工事概要!$E$12,①工事概要!$E$12,IF(WEEKDAY(Z231)=1,Z238,BB232))&gt;①工事概要!$E$12,①工事概要!$E$12,IF(Z231=①工事概要!$E$12,①工事概要!$E$12,IF(WEEKDAY(Z231)=1,Z238,BB232))),"")</f>
        <v/>
      </c>
      <c r="BE231" s="53"/>
      <c r="BF231" s="53"/>
      <c r="BG231" s="53" t="str">
        <f>IFERROR(VLOOKUP(B231,①工事概要!$C$11:$D$12,2,FALSE),"")</f>
        <v/>
      </c>
      <c r="BH231" s="53" t="str">
        <f>IFERROR(VLOOKUP(B231,①工事概要!$C$16:$D$21,2,FALSE),"")</f>
        <v/>
      </c>
      <c r="BI231" s="53" t="str">
        <f>IFERROR(VLOOKUP(B231,①工事概要!$C$22:$D$24,2,FALSE),"")</f>
        <v/>
      </c>
      <c r="BJ231" s="53" t="str">
        <f>IF(B231&gt;①工事概要!$C$26,"",IF(B231&gt;=①工事概要!$C$25,$BJ$13,""))</f>
        <v/>
      </c>
      <c r="BK231" s="53" t="str">
        <f>IF(B231&gt;①工事概要!$C$28,"",IF(B231&gt;=①工事概要!$C$27,$BK$13,""))</f>
        <v/>
      </c>
      <c r="BL231" s="53" t="str">
        <f>IF(B231&gt;①工事概要!$C$30,"",IF(B231&gt;=①工事概要!$C$29,$BL$13,""))</f>
        <v/>
      </c>
      <c r="BM231" s="53" t="str">
        <f>IF(B231&gt;①工事概要!$C$32,"",IF(B231&gt;=①工事概要!$C$31,$BM$13,""))</f>
        <v/>
      </c>
      <c r="BN231" s="53" t="str">
        <f>IF(B231&gt;①工事概要!$C$34,"",IF(B231&gt;=①工事概要!$C$33,$BN$13,""))</f>
        <v/>
      </c>
      <c r="BO231" s="53" t="str">
        <f>IF(B231&gt;①工事概要!$C$36,"",IF(B231&gt;=①工事概要!$C$35,$BO$13,""))</f>
        <v/>
      </c>
      <c r="BP231" s="53" t="str">
        <f>IF(B231&gt;①工事概要!$C$38,"",IF(B231&gt;=①工事概要!$C$37,$BP$13,""))</f>
        <v/>
      </c>
      <c r="BQ231" s="53" t="str">
        <f>IF(B231&gt;①工事概要!$C$40,"",IF(B231&gt;=①工事概要!$C$39,$BQ$13,""))</f>
        <v/>
      </c>
      <c r="BR231" s="53" t="str">
        <f>IF(B231&gt;①工事概要!$C$42,"",IF(B231&gt;=①工事概要!$C$41,$BR$13,""))</f>
        <v/>
      </c>
      <c r="BS231" s="53" t="str">
        <f>IF(B231&gt;①工事概要!$C$44,"",IF(B231&gt;=①工事概要!$C$43,$BS$13,""))</f>
        <v/>
      </c>
      <c r="BT231" s="53" t="str">
        <f>IF(B231&gt;①工事概要!$C$46,"",IF(B231&gt;=①工事概要!$C$45,$BT$13,""))</f>
        <v/>
      </c>
      <c r="BU231" s="53" t="str">
        <f>IF(B231&gt;①工事概要!$C$48,"",IF(B231&gt;=①工事概要!$C$47,$BU$13,""))</f>
        <v/>
      </c>
      <c r="BV231" s="53" t="str">
        <f>IF(B231&gt;①工事概要!$C$50,"",IF(B231&gt;=①工事概要!$C$49,$BV$13,""))</f>
        <v/>
      </c>
      <c r="BW231" s="53" t="str">
        <f>IF(B231&gt;①工事概要!$C$52,"",IF(B231&gt;=①工事概要!$C$51,$BW$13,""))</f>
        <v/>
      </c>
      <c r="BX231" s="53" t="str">
        <f>IF(B231&gt;①工事概要!$C$54,"",IF(B231&gt;=①工事概要!$C$53,$BX$13,""))</f>
        <v/>
      </c>
      <c r="BY231" s="53" t="str">
        <f>IF(B231&gt;①工事概要!$C$56,"",IF(B231&gt;=①工事概要!$C$55,$BY$13,""))</f>
        <v/>
      </c>
      <c r="BZ231" s="53" t="str">
        <f>IF(B231&gt;①工事概要!$C$58,"",IF(B231&gt;=①工事概要!$C$57,$BZ$13,""))</f>
        <v/>
      </c>
      <c r="CA231" s="53" t="str">
        <f>IF(B231&gt;①工事概要!$C$60,"",IF(B231&gt;=①工事概要!$C$59,$CA$13,""))</f>
        <v/>
      </c>
      <c r="CB231" s="53" t="str">
        <f>IF(B231&gt;①工事概要!$C$62,"",IF(B231&gt;=①工事概要!$C$61,$CB$13,""))</f>
        <v/>
      </c>
      <c r="CC231" s="53" t="str">
        <f>IF(B231&gt;①工事概要!$C$64,"",IF(B231&gt;=①工事概要!$C$63,$CC$13,""))</f>
        <v/>
      </c>
      <c r="CD231" s="53" t="str">
        <f>IF(B231&gt;①工事概要!$C$66,"",IF(B231&gt;=①工事概要!$C$65,$CD$13,""))</f>
        <v/>
      </c>
      <c r="CE231" s="50" t="str">
        <f t="shared" si="302"/>
        <v/>
      </c>
      <c r="CF231" s="50" t="str">
        <f t="shared" si="288"/>
        <v xml:space="preserve"> </v>
      </c>
    </row>
    <row r="232" spans="1:84" ht="39" customHeight="1" thickTop="1" thickBot="1" x14ac:dyDescent="0.2">
      <c r="A232" s="81" t="str">
        <f t="shared" si="274"/>
        <v>対象期間外</v>
      </c>
      <c r="B232" s="180" t="str">
        <f>IFERROR(IF(B231=①工事概要!$E$12+IF(WEEKDAY(①工事概要!$E$12)=1,①工事概要!$E$12,(8-WEEKDAY(①工事概要!$E$12))),"-",IF(B231="-","-",B231+1)),"-")</f>
        <v>-</v>
      </c>
      <c r="C232" s="89" t="str">
        <f t="shared" si="289"/>
        <v>-</v>
      </c>
      <c r="D232" s="199" t="str">
        <f t="shared" si="290"/>
        <v>×</v>
      </c>
      <c r="E232" s="200" t="str">
        <f t="shared" si="291"/>
        <v xml:space="preserve"> </v>
      </c>
      <c r="F232" s="201" t="s">
        <v>60</v>
      </c>
      <c r="G232" s="202"/>
      <c r="H232" s="203"/>
      <c r="I232" s="204"/>
      <c r="J232" s="187" t="str">
        <f t="shared" si="292"/>
        <v/>
      </c>
      <c r="K232" s="190" t="str">
        <f t="shared" si="275"/>
        <v/>
      </c>
      <c r="L232" s="190" t="str">
        <f t="shared" si="276"/>
        <v/>
      </c>
      <c r="M232" s="188" t="str">
        <f t="shared" si="293"/>
        <v/>
      </c>
      <c r="N232" s="87" t="str">
        <f t="shared" si="277"/>
        <v/>
      </c>
      <c r="O232" s="108"/>
      <c r="P232" s="156" t="str">
        <f>IF(B232&lt;①工事概要!$E$11,"",IF(B232&gt;①工事概要!$E$12,"",IF(LEN(CE232)=0,"○","")))</f>
        <v/>
      </c>
      <c r="Q232" s="162">
        <f t="shared" si="294"/>
        <v>0</v>
      </c>
      <c r="R232" s="93">
        <f t="shared" si="278"/>
        <v>181</v>
      </c>
      <c r="S232" s="156" t="str">
        <f t="shared" si="279"/>
        <v/>
      </c>
      <c r="T232" s="162">
        <f t="shared" si="280"/>
        <v>0</v>
      </c>
      <c r="U232" s="100">
        <f t="shared" si="295"/>
        <v>52</v>
      </c>
      <c r="V232" s="93" t="str">
        <f t="shared" si="281"/>
        <v/>
      </c>
      <c r="W232" s="169" t="str">
        <f t="shared" si="296"/>
        <v/>
      </c>
      <c r="X232" s="80" t="str">
        <f t="shared" si="297"/>
        <v/>
      </c>
      <c r="Y232" s="80" t="str">
        <f t="shared" si="298"/>
        <v/>
      </c>
      <c r="Z232" s="80" t="str">
        <f t="shared" si="282"/>
        <v>-</v>
      </c>
      <c r="AA232" s="80" t="str">
        <f t="shared" si="283"/>
        <v/>
      </c>
      <c r="AB232" s="80" t="str">
        <f t="shared" si="284"/>
        <v>OK（振替済み）</v>
      </c>
      <c r="AC232" s="154">
        <f t="shared" si="285"/>
        <v>0</v>
      </c>
      <c r="AD232" s="154" t="str">
        <f t="shared" si="299"/>
        <v/>
      </c>
      <c r="AE232" s="106">
        <f t="shared" si="300"/>
        <v>0</v>
      </c>
      <c r="AF232" s="106">
        <f t="shared" si="286"/>
        <v>0</v>
      </c>
      <c r="AG232" s="216" t="str">
        <f>IFERROR(IF(AE232=1,①工事概要!$E$11,IF(AE232=2,①工事概要!$E$11,IF(WEEKDAY(Z232)=2,Z225,AG231))),"")</f>
        <v/>
      </c>
      <c r="AH232" s="221" t="str">
        <f t="shared" ref="AH232:BA232" si="326">IFERROR(IF(AG232+1&gt;$BB232,"",AG232+1),"")</f>
        <v/>
      </c>
      <c r="AI232" s="221" t="str">
        <f t="shared" si="326"/>
        <v/>
      </c>
      <c r="AJ232" s="221" t="str">
        <f t="shared" si="326"/>
        <v/>
      </c>
      <c r="AK232" s="221" t="str">
        <f t="shared" si="326"/>
        <v/>
      </c>
      <c r="AL232" s="221" t="str">
        <f t="shared" si="326"/>
        <v/>
      </c>
      <c r="AM232" s="221" t="str">
        <f t="shared" si="326"/>
        <v/>
      </c>
      <c r="AN232" s="221" t="str">
        <f t="shared" si="326"/>
        <v/>
      </c>
      <c r="AO232" s="221" t="str">
        <f t="shared" si="326"/>
        <v/>
      </c>
      <c r="AP232" s="221" t="str">
        <f t="shared" si="326"/>
        <v/>
      </c>
      <c r="AQ232" s="221" t="str">
        <f t="shared" si="326"/>
        <v/>
      </c>
      <c r="AR232" s="221" t="str">
        <f t="shared" si="326"/>
        <v/>
      </c>
      <c r="AS232" s="221" t="str">
        <f t="shared" si="326"/>
        <v/>
      </c>
      <c r="AT232" s="221" t="str">
        <f t="shared" si="326"/>
        <v/>
      </c>
      <c r="AU232" s="221" t="str">
        <f t="shared" si="326"/>
        <v/>
      </c>
      <c r="AV232" s="221" t="str">
        <f t="shared" si="326"/>
        <v/>
      </c>
      <c r="AW232" s="221" t="str">
        <f t="shared" si="326"/>
        <v/>
      </c>
      <c r="AX232" s="221" t="str">
        <f t="shared" si="326"/>
        <v/>
      </c>
      <c r="AY232" s="221" t="str">
        <f t="shared" si="326"/>
        <v/>
      </c>
      <c r="AZ232" s="221" t="str">
        <f t="shared" si="326"/>
        <v/>
      </c>
      <c r="BA232" s="221" t="str">
        <f t="shared" si="326"/>
        <v/>
      </c>
      <c r="BB232" s="217" t="str">
        <f>IFERROR(IF(IF(Z232=①工事概要!$E$12,①工事概要!$E$12,IF(WEEKDAY(Z232)=1,Z239,BB233))&gt;①工事概要!$E$12,①工事概要!$E$12,IF(Z232=①工事概要!$E$12,①工事概要!$E$12,IF(WEEKDAY(Z232)=1,Z239,BB233))),"")</f>
        <v/>
      </c>
      <c r="BE232" s="53"/>
      <c r="BF232" s="53"/>
      <c r="BG232" s="53" t="str">
        <f>IFERROR(VLOOKUP(B232,①工事概要!$C$11:$D$12,2,FALSE),"")</f>
        <v/>
      </c>
      <c r="BH232" s="53" t="str">
        <f>IFERROR(VLOOKUP(B232,①工事概要!$C$16:$D$21,2,FALSE),"")</f>
        <v/>
      </c>
      <c r="BI232" s="53" t="str">
        <f>IFERROR(VLOOKUP(B232,①工事概要!$C$22:$D$24,2,FALSE),"")</f>
        <v/>
      </c>
      <c r="BJ232" s="53" t="str">
        <f>IF(B232&gt;①工事概要!$C$26,"",IF(B232&gt;=①工事概要!$C$25,$BJ$13,""))</f>
        <v/>
      </c>
      <c r="BK232" s="53" t="str">
        <f>IF(B232&gt;①工事概要!$C$28,"",IF(B232&gt;=①工事概要!$C$27,$BK$13,""))</f>
        <v/>
      </c>
      <c r="BL232" s="53" t="str">
        <f>IF(B232&gt;①工事概要!$C$30,"",IF(B232&gt;=①工事概要!$C$29,$BL$13,""))</f>
        <v/>
      </c>
      <c r="BM232" s="53" t="str">
        <f>IF(B232&gt;①工事概要!$C$32,"",IF(B232&gt;=①工事概要!$C$31,$BM$13,""))</f>
        <v/>
      </c>
      <c r="BN232" s="53" t="str">
        <f>IF(B232&gt;①工事概要!$C$34,"",IF(B232&gt;=①工事概要!$C$33,$BN$13,""))</f>
        <v/>
      </c>
      <c r="BO232" s="53" t="str">
        <f>IF(B232&gt;①工事概要!$C$36,"",IF(B232&gt;=①工事概要!$C$35,$BO$13,""))</f>
        <v/>
      </c>
      <c r="BP232" s="53" t="str">
        <f>IF(B232&gt;①工事概要!$C$38,"",IF(B232&gt;=①工事概要!$C$37,$BP$13,""))</f>
        <v/>
      </c>
      <c r="BQ232" s="53" t="str">
        <f>IF(B232&gt;①工事概要!$C$40,"",IF(B232&gt;=①工事概要!$C$39,$BQ$13,""))</f>
        <v/>
      </c>
      <c r="BR232" s="53" t="str">
        <f>IF(B232&gt;①工事概要!$C$42,"",IF(B232&gt;=①工事概要!$C$41,$BR$13,""))</f>
        <v/>
      </c>
      <c r="BS232" s="53" t="str">
        <f>IF(B232&gt;①工事概要!$C$44,"",IF(B232&gt;=①工事概要!$C$43,$BS$13,""))</f>
        <v/>
      </c>
      <c r="BT232" s="53" t="str">
        <f>IF(B232&gt;①工事概要!$C$46,"",IF(B232&gt;=①工事概要!$C$45,$BT$13,""))</f>
        <v/>
      </c>
      <c r="BU232" s="53" t="str">
        <f>IF(B232&gt;①工事概要!$C$48,"",IF(B232&gt;=①工事概要!$C$47,$BU$13,""))</f>
        <v/>
      </c>
      <c r="BV232" s="53" t="str">
        <f>IF(B232&gt;①工事概要!$C$50,"",IF(B232&gt;=①工事概要!$C$49,$BV$13,""))</f>
        <v/>
      </c>
      <c r="BW232" s="53" t="str">
        <f>IF(B232&gt;①工事概要!$C$52,"",IF(B232&gt;=①工事概要!$C$51,$BW$13,""))</f>
        <v/>
      </c>
      <c r="BX232" s="53" t="str">
        <f>IF(B232&gt;①工事概要!$C$54,"",IF(B232&gt;=①工事概要!$C$53,$BX$13,""))</f>
        <v/>
      </c>
      <c r="BY232" s="53" t="str">
        <f>IF(B232&gt;①工事概要!$C$56,"",IF(B232&gt;=①工事概要!$C$55,$BY$13,""))</f>
        <v/>
      </c>
      <c r="BZ232" s="53" t="str">
        <f>IF(B232&gt;①工事概要!$C$58,"",IF(B232&gt;=①工事概要!$C$57,$BZ$13,""))</f>
        <v/>
      </c>
      <c r="CA232" s="53" t="str">
        <f>IF(B232&gt;①工事概要!$C$60,"",IF(B232&gt;=①工事概要!$C$59,$CA$13,""))</f>
        <v/>
      </c>
      <c r="CB232" s="53" t="str">
        <f>IF(B232&gt;①工事概要!$C$62,"",IF(B232&gt;=①工事概要!$C$61,$CB$13,""))</f>
        <v/>
      </c>
      <c r="CC232" s="53" t="str">
        <f>IF(B232&gt;①工事概要!$C$64,"",IF(B232&gt;=①工事概要!$C$63,$CC$13,""))</f>
        <v/>
      </c>
      <c r="CD232" s="53" t="str">
        <f>IF(B232&gt;①工事概要!$C$66,"",IF(B232&gt;=①工事概要!$C$65,$CD$13,""))</f>
        <v/>
      </c>
      <c r="CE232" s="50" t="str">
        <f t="shared" si="302"/>
        <v/>
      </c>
      <c r="CF232" s="50" t="str">
        <f t="shared" si="288"/>
        <v xml:space="preserve"> </v>
      </c>
    </row>
    <row r="233" spans="1:84" ht="39" customHeight="1" thickTop="1" thickBot="1" x14ac:dyDescent="0.2">
      <c r="A233" s="81" t="str">
        <f t="shared" si="274"/>
        <v>対象期間外</v>
      </c>
      <c r="B233" s="180" t="str">
        <f>IFERROR(IF(B232=①工事概要!$E$12+IF(WEEKDAY(①工事概要!$E$12)=1,①工事概要!$E$12,(8-WEEKDAY(①工事概要!$E$12))),"-",IF(B232="-","-",B232+1)),"-")</f>
        <v>-</v>
      </c>
      <c r="C233" s="89" t="str">
        <f t="shared" si="289"/>
        <v>-</v>
      </c>
      <c r="D233" s="199" t="str">
        <f t="shared" si="290"/>
        <v>×</v>
      </c>
      <c r="E233" s="200" t="str">
        <f t="shared" si="291"/>
        <v xml:space="preserve"> </v>
      </c>
      <c r="F233" s="201" t="s">
        <v>60</v>
      </c>
      <c r="G233" s="202"/>
      <c r="H233" s="203"/>
      <c r="I233" s="204"/>
      <c r="J233" s="187" t="str">
        <f t="shared" si="292"/>
        <v/>
      </c>
      <c r="K233" s="190" t="str">
        <f t="shared" si="275"/>
        <v/>
      </c>
      <c r="L233" s="190" t="str">
        <f t="shared" si="276"/>
        <v/>
      </c>
      <c r="M233" s="188" t="str">
        <f t="shared" si="293"/>
        <v/>
      </c>
      <c r="N233" s="87" t="str">
        <f t="shared" si="277"/>
        <v/>
      </c>
      <c r="O233" s="108"/>
      <c r="P233" s="156" t="str">
        <f>IF(B233&lt;①工事概要!$E$11,"",IF(B233&gt;①工事概要!$E$12,"",IF(LEN(CE233)=0,"○","")))</f>
        <v/>
      </c>
      <c r="Q233" s="162">
        <f t="shared" si="294"/>
        <v>0</v>
      </c>
      <c r="R233" s="93">
        <f t="shared" si="278"/>
        <v>181</v>
      </c>
      <c r="S233" s="156" t="str">
        <f t="shared" si="279"/>
        <v/>
      </c>
      <c r="T233" s="162">
        <f t="shared" si="280"/>
        <v>0</v>
      </c>
      <c r="U233" s="100">
        <f t="shared" si="295"/>
        <v>52</v>
      </c>
      <c r="V233" s="93" t="str">
        <f t="shared" si="281"/>
        <v/>
      </c>
      <c r="W233" s="169" t="str">
        <f t="shared" si="296"/>
        <v/>
      </c>
      <c r="X233" s="80" t="str">
        <f t="shared" si="297"/>
        <v/>
      </c>
      <c r="Y233" s="80" t="str">
        <f t="shared" si="298"/>
        <v/>
      </c>
      <c r="Z233" s="80" t="str">
        <f t="shared" si="282"/>
        <v>-</v>
      </c>
      <c r="AA233" s="80" t="str">
        <f t="shared" si="283"/>
        <v/>
      </c>
      <c r="AB233" s="80" t="str">
        <f t="shared" si="284"/>
        <v>OK（振替済み）</v>
      </c>
      <c r="AC233" s="154">
        <f t="shared" si="285"/>
        <v>0</v>
      </c>
      <c r="AD233" s="154" t="str">
        <f t="shared" si="299"/>
        <v/>
      </c>
      <c r="AE233" s="106">
        <f t="shared" si="300"/>
        <v>0</v>
      </c>
      <c r="AF233" s="106">
        <f t="shared" si="286"/>
        <v>0</v>
      </c>
      <c r="AG233" s="218" t="str">
        <f>IFERROR(IF(AE233=1,①工事概要!$E$11,IF(AE233=2,①工事概要!$E$11,IF(WEEKDAY(Z233)=2,Z226,AG232))),"")</f>
        <v/>
      </c>
      <c r="AH233" s="222" t="str">
        <f t="shared" ref="AH233:BA233" si="327">IFERROR(IF(AG233+1&gt;$BB233,"",AG233+1),"")</f>
        <v/>
      </c>
      <c r="AI233" s="222" t="str">
        <f t="shared" si="327"/>
        <v/>
      </c>
      <c r="AJ233" s="222" t="str">
        <f t="shared" si="327"/>
        <v/>
      </c>
      <c r="AK233" s="222" t="str">
        <f t="shared" si="327"/>
        <v/>
      </c>
      <c r="AL233" s="222" t="str">
        <f t="shared" si="327"/>
        <v/>
      </c>
      <c r="AM233" s="222" t="str">
        <f t="shared" si="327"/>
        <v/>
      </c>
      <c r="AN233" s="222" t="str">
        <f t="shared" si="327"/>
        <v/>
      </c>
      <c r="AO233" s="222" t="str">
        <f t="shared" si="327"/>
        <v/>
      </c>
      <c r="AP233" s="222" t="str">
        <f t="shared" si="327"/>
        <v/>
      </c>
      <c r="AQ233" s="222" t="str">
        <f t="shared" si="327"/>
        <v/>
      </c>
      <c r="AR233" s="222" t="str">
        <f t="shared" si="327"/>
        <v/>
      </c>
      <c r="AS233" s="222" t="str">
        <f t="shared" si="327"/>
        <v/>
      </c>
      <c r="AT233" s="222" t="str">
        <f t="shared" si="327"/>
        <v/>
      </c>
      <c r="AU233" s="222" t="str">
        <f t="shared" si="327"/>
        <v/>
      </c>
      <c r="AV233" s="222" t="str">
        <f t="shared" si="327"/>
        <v/>
      </c>
      <c r="AW233" s="222" t="str">
        <f t="shared" si="327"/>
        <v/>
      </c>
      <c r="AX233" s="222" t="str">
        <f t="shared" si="327"/>
        <v/>
      </c>
      <c r="AY233" s="222" t="str">
        <f t="shared" si="327"/>
        <v/>
      </c>
      <c r="AZ233" s="222" t="str">
        <f t="shared" si="327"/>
        <v/>
      </c>
      <c r="BA233" s="222" t="str">
        <f t="shared" si="327"/>
        <v/>
      </c>
      <c r="BB233" s="219" t="str">
        <f>IFERROR(IF(IF(Z233=①工事概要!$E$12,①工事概要!$E$12,IF(WEEKDAY(Z233)=1,Z240,BB234))&gt;①工事概要!$E$12,①工事概要!$E$12,IF(Z233=①工事概要!$E$12,①工事概要!$E$12,IF(WEEKDAY(Z233)=1,Z240,BB234))),"")</f>
        <v/>
      </c>
      <c r="BE233" s="53"/>
      <c r="BF233" s="53"/>
      <c r="BG233" s="53" t="str">
        <f>IFERROR(VLOOKUP(B233,①工事概要!$C$11:$D$12,2,FALSE),"")</f>
        <v/>
      </c>
      <c r="BH233" s="53" t="str">
        <f>IFERROR(VLOOKUP(B233,①工事概要!$C$16:$D$21,2,FALSE),"")</f>
        <v/>
      </c>
      <c r="BI233" s="53" t="str">
        <f>IFERROR(VLOOKUP(B233,①工事概要!$C$22:$D$24,2,FALSE),"")</f>
        <v/>
      </c>
      <c r="BJ233" s="53" t="str">
        <f>IF(B233&gt;①工事概要!$C$26,"",IF(B233&gt;=①工事概要!$C$25,$BJ$13,""))</f>
        <v/>
      </c>
      <c r="BK233" s="53" t="str">
        <f>IF(B233&gt;①工事概要!$C$28,"",IF(B233&gt;=①工事概要!$C$27,$BK$13,""))</f>
        <v/>
      </c>
      <c r="BL233" s="53" t="str">
        <f>IF(B233&gt;①工事概要!$C$30,"",IF(B233&gt;=①工事概要!$C$29,$BL$13,""))</f>
        <v/>
      </c>
      <c r="BM233" s="53" t="str">
        <f>IF(B233&gt;①工事概要!$C$32,"",IF(B233&gt;=①工事概要!$C$31,$BM$13,""))</f>
        <v/>
      </c>
      <c r="BN233" s="53" t="str">
        <f>IF(B233&gt;①工事概要!$C$34,"",IF(B233&gt;=①工事概要!$C$33,$BN$13,""))</f>
        <v/>
      </c>
      <c r="BO233" s="53" t="str">
        <f>IF(B233&gt;①工事概要!$C$36,"",IF(B233&gt;=①工事概要!$C$35,$BO$13,""))</f>
        <v/>
      </c>
      <c r="BP233" s="53" t="str">
        <f>IF(B233&gt;①工事概要!$C$38,"",IF(B233&gt;=①工事概要!$C$37,$BP$13,""))</f>
        <v/>
      </c>
      <c r="BQ233" s="53" t="str">
        <f>IF(B233&gt;①工事概要!$C$40,"",IF(B233&gt;=①工事概要!$C$39,$BQ$13,""))</f>
        <v/>
      </c>
      <c r="BR233" s="53" t="str">
        <f>IF(B233&gt;①工事概要!$C$42,"",IF(B233&gt;=①工事概要!$C$41,$BR$13,""))</f>
        <v/>
      </c>
      <c r="BS233" s="53" t="str">
        <f>IF(B233&gt;①工事概要!$C$44,"",IF(B233&gt;=①工事概要!$C$43,$BS$13,""))</f>
        <v/>
      </c>
      <c r="BT233" s="53" t="str">
        <f>IF(B233&gt;①工事概要!$C$46,"",IF(B233&gt;=①工事概要!$C$45,$BT$13,""))</f>
        <v/>
      </c>
      <c r="BU233" s="53" t="str">
        <f>IF(B233&gt;①工事概要!$C$48,"",IF(B233&gt;=①工事概要!$C$47,$BU$13,""))</f>
        <v/>
      </c>
      <c r="BV233" s="53" t="str">
        <f>IF(B233&gt;①工事概要!$C$50,"",IF(B233&gt;=①工事概要!$C$49,$BV$13,""))</f>
        <v/>
      </c>
      <c r="BW233" s="53" t="str">
        <f>IF(B233&gt;①工事概要!$C$52,"",IF(B233&gt;=①工事概要!$C$51,$BW$13,""))</f>
        <v/>
      </c>
      <c r="BX233" s="53" t="str">
        <f>IF(B233&gt;①工事概要!$C$54,"",IF(B233&gt;=①工事概要!$C$53,$BX$13,""))</f>
        <v/>
      </c>
      <c r="BY233" s="53" t="str">
        <f>IF(B233&gt;①工事概要!$C$56,"",IF(B233&gt;=①工事概要!$C$55,$BY$13,""))</f>
        <v/>
      </c>
      <c r="BZ233" s="53" t="str">
        <f>IF(B233&gt;①工事概要!$C$58,"",IF(B233&gt;=①工事概要!$C$57,$BZ$13,""))</f>
        <v/>
      </c>
      <c r="CA233" s="53" t="str">
        <f>IF(B233&gt;①工事概要!$C$60,"",IF(B233&gt;=①工事概要!$C$59,$CA$13,""))</f>
        <v/>
      </c>
      <c r="CB233" s="53" t="str">
        <f>IF(B233&gt;①工事概要!$C$62,"",IF(B233&gt;=①工事概要!$C$61,$CB$13,""))</f>
        <v/>
      </c>
      <c r="CC233" s="53" t="str">
        <f>IF(B233&gt;①工事概要!$C$64,"",IF(B233&gt;=①工事概要!$C$63,$CC$13,""))</f>
        <v/>
      </c>
      <c r="CD233" s="53" t="str">
        <f>IF(B233&gt;①工事概要!$C$66,"",IF(B233&gt;=①工事概要!$C$65,$CD$13,""))</f>
        <v/>
      </c>
      <c r="CE233" s="50" t="str">
        <f t="shared" si="302"/>
        <v/>
      </c>
      <c r="CF233" s="50" t="str">
        <f t="shared" si="288"/>
        <v xml:space="preserve"> </v>
      </c>
    </row>
    <row r="234" spans="1:84" ht="39" customHeight="1" thickTop="1" thickBot="1" x14ac:dyDescent="0.2">
      <c r="A234" s="81" t="str">
        <f t="shared" si="274"/>
        <v>対象期間外</v>
      </c>
      <c r="B234" s="180" t="str">
        <f>IFERROR(IF(B233=①工事概要!$E$12+IF(WEEKDAY(①工事概要!$E$12)=1,①工事概要!$E$12,(8-WEEKDAY(①工事概要!$E$12))),"-",IF(B233="-","-",B233+1)),"-")</f>
        <v>-</v>
      </c>
      <c r="C234" s="89" t="str">
        <f t="shared" si="289"/>
        <v>-</v>
      </c>
      <c r="D234" s="199" t="str">
        <f t="shared" si="290"/>
        <v>×</v>
      </c>
      <c r="E234" s="200" t="str">
        <f t="shared" si="291"/>
        <v xml:space="preserve"> </v>
      </c>
      <c r="F234" s="201" t="s">
        <v>60</v>
      </c>
      <c r="G234" s="202"/>
      <c r="H234" s="203"/>
      <c r="I234" s="204"/>
      <c r="J234" s="187" t="str">
        <f t="shared" si="292"/>
        <v/>
      </c>
      <c r="K234" s="190" t="str">
        <f t="shared" si="275"/>
        <v/>
      </c>
      <c r="L234" s="190" t="str">
        <f t="shared" si="276"/>
        <v/>
      </c>
      <c r="M234" s="188" t="str">
        <f t="shared" si="293"/>
        <v/>
      </c>
      <c r="N234" s="87" t="str">
        <f t="shared" si="277"/>
        <v/>
      </c>
      <c r="O234" s="108"/>
      <c r="P234" s="156" t="str">
        <f>IF(B234&lt;①工事概要!$E$11,"",IF(B234&gt;①工事概要!$E$12,"",IF(LEN(CE234)=0,"○","")))</f>
        <v/>
      </c>
      <c r="Q234" s="162">
        <f t="shared" si="294"/>
        <v>0</v>
      </c>
      <c r="R234" s="93">
        <f t="shared" si="278"/>
        <v>181</v>
      </c>
      <c r="S234" s="156" t="str">
        <f t="shared" si="279"/>
        <v/>
      </c>
      <c r="T234" s="162">
        <f t="shared" si="280"/>
        <v>0</v>
      </c>
      <c r="U234" s="100">
        <f t="shared" si="295"/>
        <v>52</v>
      </c>
      <c r="V234" s="93" t="str">
        <f t="shared" si="281"/>
        <v/>
      </c>
      <c r="W234" s="169" t="str">
        <f t="shared" si="296"/>
        <v/>
      </c>
      <c r="X234" s="80" t="str">
        <f t="shared" si="297"/>
        <v/>
      </c>
      <c r="Y234" s="80" t="str">
        <f t="shared" si="298"/>
        <v/>
      </c>
      <c r="Z234" s="80" t="str">
        <f t="shared" si="282"/>
        <v>-</v>
      </c>
      <c r="AA234" s="80" t="str">
        <f t="shared" si="283"/>
        <v/>
      </c>
      <c r="AB234" s="80" t="str">
        <f t="shared" si="284"/>
        <v>OK（振替済み）</v>
      </c>
      <c r="AC234" s="154">
        <f t="shared" si="285"/>
        <v>0</v>
      </c>
      <c r="AD234" s="154" t="str">
        <f t="shared" si="299"/>
        <v/>
      </c>
      <c r="AE234" s="106">
        <f t="shared" si="300"/>
        <v>0</v>
      </c>
      <c r="AF234" s="106">
        <f t="shared" si="286"/>
        <v>0</v>
      </c>
      <c r="AG234" s="218" t="str">
        <f>IFERROR(IF(AE234=1,①工事概要!$E$11,IF(AE234=2,①工事概要!$E$11,IF(WEEKDAY(Z234)=2,Z227,AG233))),"")</f>
        <v/>
      </c>
      <c r="AH234" s="222" t="str">
        <f t="shared" ref="AH234:BA234" si="328">IFERROR(IF(AG234+1&gt;$BB234,"",AG234+1),"")</f>
        <v/>
      </c>
      <c r="AI234" s="222" t="str">
        <f t="shared" si="328"/>
        <v/>
      </c>
      <c r="AJ234" s="222" t="str">
        <f t="shared" si="328"/>
        <v/>
      </c>
      <c r="AK234" s="222" t="str">
        <f t="shared" si="328"/>
        <v/>
      </c>
      <c r="AL234" s="222" t="str">
        <f t="shared" si="328"/>
        <v/>
      </c>
      <c r="AM234" s="222" t="str">
        <f t="shared" si="328"/>
        <v/>
      </c>
      <c r="AN234" s="222" t="str">
        <f t="shared" si="328"/>
        <v/>
      </c>
      <c r="AO234" s="222" t="str">
        <f t="shared" si="328"/>
        <v/>
      </c>
      <c r="AP234" s="222" t="str">
        <f t="shared" si="328"/>
        <v/>
      </c>
      <c r="AQ234" s="222" t="str">
        <f t="shared" si="328"/>
        <v/>
      </c>
      <c r="AR234" s="222" t="str">
        <f t="shared" si="328"/>
        <v/>
      </c>
      <c r="AS234" s="222" t="str">
        <f t="shared" si="328"/>
        <v/>
      </c>
      <c r="AT234" s="222" t="str">
        <f t="shared" si="328"/>
        <v/>
      </c>
      <c r="AU234" s="222" t="str">
        <f t="shared" si="328"/>
        <v/>
      </c>
      <c r="AV234" s="222" t="str">
        <f t="shared" si="328"/>
        <v/>
      </c>
      <c r="AW234" s="222" t="str">
        <f t="shared" si="328"/>
        <v/>
      </c>
      <c r="AX234" s="222" t="str">
        <f t="shared" si="328"/>
        <v/>
      </c>
      <c r="AY234" s="222" t="str">
        <f t="shared" si="328"/>
        <v/>
      </c>
      <c r="AZ234" s="222" t="str">
        <f t="shared" si="328"/>
        <v/>
      </c>
      <c r="BA234" s="222" t="str">
        <f t="shared" si="328"/>
        <v/>
      </c>
      <c r="BB234" s="219" t="str">
        <f>IFERROR(IF(IF(Z234=①工事概要!$E$12,①工事概要!$E$12,IF(WEEKDAY(Z234)=1,Z241,BB235))&gt;①工事概要!$E$12,①工事概要!$E$12,IF(Z234=①工事概要!$E$12,①工事概要!$E$12,IF(WEEKDAY(Z234)=1,Z241,BB235))),"")</f>
        <v/>
      </c>
      <c r="BE234" s="53"/>
      <c r="BF234" s="53"/>
      <c r="BG234" s="53" t="str">
        <f>IFERROR(VLOOKUP(B234,①工事概要!$C$11:$D$12,2,FALSE),"")</f>
        <v/>
      </c>
      <c r="BH234" s="53" t="str">
        <f>IFERROR(VLOOKUP(B234,①工事概要!$C$16:$D$21,2,FALSE),"")</f>
        <v/>
      </c>
      <c r="BI234" s="53" t="str">
        <f>IFERROR(VLOOKUP(B234,①工事概要!$C$22:$D$24,2,FALSE),"")</f>
        <v/>
      </c>
      <c r="BJ234" s="53" t="str">
        <f>IF(B234&gt;①工事概要!$C$26,"",IF(B234&gt;=①工事概要!$C$25,$BJ$13,""))</f>
        <v/>
      </c>
      <c r="BK234" s="53" t="str">
        <f>IF(B234&gt;①工事概要!$C$28,"",IF(B234&gt;=①工事概要!$C$27,$BK$13,""))</f>
        <v/>
      </c>
      <c r="BL234" s="53" t="str">
        <f>IF(B234&gt;①工事概要!$C$30,"",IF(B234&gt;=①工事概要!$C$29,$BL$13,""))</f>
        <v/>
      </c>
      <c r="BM234" s="53" t="str">
        <f>IF(B234&gt;①工事概要!$C$32,"",IF(B234&gt;=①工事概要!$C$31,$BM$13,""))</f>
        <v/>
      </c>
      <c r="BN234" s="53" t="str">
        <f>IF(B234&gt;①工事概要!$C$34,"",IF(B234&gt;=①工事概要!$C$33,$BN$13,""))</f>
        <v/>
      </c>
      <c r="BO234" s="53" t="str">
        <f>IF(B234&gt;①工事概要!$C$36,"",IF(B234&gt;=①工事概要!$C$35,$BO$13,""))</f>
        <v/>
      </c>
      <c r="BP234" s="53" t="str">
        <f>IF(B234&gt;①工事概要!$C$38,"",IF(B234&gt;=①工事概要!$C$37,$BP$13,""))</f>
        <v/>
      </c>
      <c r="BQ234" s="53" t="str">
        <f>IF(B234&gt;①工事概要!$C$40,"",IF(B234&gt;=①工事概要!$C$39,$BQ$13,""))</f>
        <v/>
      </c>
      <c r="BR234" s="53" t="str">
        <f>IF(B234&gt;①工事概要!$C$42,"",IF(B234&gt;=①工事概要!$C$41,$BR$13,""))</f>
        <v/>
      </c>
      <c r="BS234" s="53" t="str">
        <f>IF(B234&gt;①工事概要!$C$44,"",IF(B234&gt;=①工事概要!$C$43,$BS$13,""))</f>
        <v/>
      </c>
      <c r="BT234" s="53" t="str">
        <f>IF(B234&gt;①工事概要!$C$46,"",IF(B234&gt;=①工事概要!$C$45,$BT$13,""))</f>
        <v/>
      </c>
      <c r="BU234" s="53" t="str">
        <f>IF(B234&gt;①工事概要!$C$48,"",IF(B234&gt;=①工事概要!$C$47,$BU$13,""))</f>
        <v/>
      </c>
      <c r="BV234" s="53" t="str">
        <f>IF(B234&gt;①工事概要!$C$50,"",IF(B234&gt;=①工事概要!$C$49,$BV$13,""))</f>
        <v/>
      </c>
      <c r="BW234" s="53" t="str">
        <f>IF(B234&gt;①工事概要!$C$52,"",IF(B234&gt;=①工事概要!$C$51,$BW$13,""))</f>
        <v/>
      </c>
      <c r="BX234" s="53" t="str">
        <f>IF(B234&gt;①工事概要!$C$54,"",IF(B234&gt;=①工事概要!$C$53,$BX$13,""))</f>
        <v/>
      </c>
      <c r="BY234" s="53" t="str">
        <f>IF(B234&gt;①工事概要!$C$56,"",IF(B234&gt;=①工事概要!$C$55,$BY$13,""))</f>
        <v/>
      </c>
      <c r="BZ234" s="53" t="str">
        <f>IF(B234&gt;①工事概要!$C$58,"",IF(B234&gt;=①工事概要!$C$57,$BZ$13,""))</f>
        <v/>
      </c>
      <c r="CA234" s="53" t="str">
        <f>IF(B234&gt;①工事概要!$C$60,"",IF(B234&gt;=①工事概要!$C$59,$CA$13,""))</f>
        <v/>
      </c>
      <c r="CB234" s="53" t="str">
        <f>IF(B234&gt;①工事概要!$C$62,"",IF(B234&gt;=①工事概要!$C$61,$CB$13,""))</f>
        <v/>
      </c>
      <c r="CC234" s="53" t="str">
        <f>IF(B234&gt;①工事概要!$C$64,"",IF(B234&gt;=①工事概要!$C$63,$CC$13,""))</f>
        <v/>
      </c>
      <c r="CD234" s="53" t="str">
        <f>IF(B234&gt;①工事概要!$C$66,"",IF(B234&gt;=①工事概要!$C$65,$CD$13,""))</f>
        <v/>
      </c>
      <c r="CE234" s="50" t="str">
        <f t="shared" si="302"/>
        <v/>
      </c>
      <c r="CF234" s="50" t="str">
        <f t="shared" si="288"/>
        <v xml:space="preserve"> </v>
      </c>
    </row>
    <row r="235" spans="1:84" ht="39" customHeight="1" thickTop="1" thickBot="1" x14ac:dyDescent="0.2">
      <c r="A235" s="81" t="str">
        <f t="shared" si="274"/>
        <v>対象期間外</v>
      </c>
      <c r="B235" s="180" t="str">
        <f>IFERROR(IF(B234=①工事概要!$E$12+IF(WEEKDAY(①工事概要!$E$12)=1,①工事概要!$E$12,(8-WEEKDAY(①工事概要!$E$12))),"-",IF(B234="-","-",B234+1)),"-")</f>
        <v>-</v>
      </c>
      <c r="C235" s="89" t="str">
        <f t="shared" si="289"/>
        <v>-</v>
      </c>
      <c r="D235" s="199" t="str">
        <f t="shared" si="290"/>
        <v>×</v>
      </c>
      <c r="E235" s="200" t="str">
        <f t="shared" si="291"/>
        <v xml:space="preserve"> </v>
      </c>
      <c r="F235" s="201" t="s">
        <v>60</v>
      </c>
      <c r="G235" s="202"/>
      <c r="H235" s="203"/>
      <c r="I235" s="204"/>
      <c r="J235" s="187" t="str">
        <f t="shared" si="292"/>
        <v/>
      </c>
      <c r="K235" s="190" t="str">
        <f t="shared" si="275"/>
        <v/>
      </c>
      <c r="L235" s="190" t="str">
        <f t="shared" si="276"/>
        <v/>
      </c>
      <c r="M235" s="188" t="str">
        <f t="shared" si="293"/>
        <v/>
      </c>
      <c r="N235" s="87" t="str">
        <f t="shared" si="277"/>
        <v/>
      </c>
      <c r="O235" s="108"/>
      <c r="P235" s="156" t="str">
        <f>IF(B235&lt;①工事概要!$E$11,"",IF(B235&gt;①工事概要!$E$12,"",IF(LEN(CE235)=0,"○","")))</f>
        <v/>
      </c>
      <c r="Q235" s="162">
        <f t="shared" si="294"/>
        <v>0</v>
      </c>
      <c r="R235" s="93">
        <f t="shared" si="278"/>
        <v>181</v>
      </c>
      <c r="S235" s="156" t="str">
        <f t="shared" si="279"/>
        <v/>
      </c>
      <c r="T235" s="162">
        <f t="shared" si="280"/>
        <v>0</v>
      </c>
      <c r="U235" s="100">
        <f t="shared" si="295"/>
        <v>52</v>
      </c>
      <c r="V235" s="93" t="str">
        <f t="shared" si="281"/>
        <v/>
      </c>
      <c r="W235" s="169" t="str">
        <f t="shared" si="296"/>
        <v/>
      </c>
      <c r="X235" s="80" t="str">
        <f t="shared" si="297"/>
        <v/>
      </c>
      <c r="Y235" s="80" t="str">
        <f t="shared" si="298"/>
        <v/>
      </c>
      <c r="Z235" s="80" t="str">
        <f t="shared" si="282"/>
        <v>-</v>
      </c>
      <c r="AA235" s="80" t="str">
        <f t="shared" si="283"/>
        <v/>
      </c>
      <c r="AB235" s="80" t="str">
        <f t="shared" si="284"/>
        <v>OK（振替済み）</v>
      </c>
      <c r="AC235" s="154">
        <f t="shared" si="285"/>
        <v>0</v>
      </c>
      <c r="AD235" s="154" t="str">
        <f t="shared" si="299"/>
        <v/>
      </c>
      <c r="AE235" s="106">
        <f t="shared" si="300"/>
        <v>0</v>
      </c>
      <c r="AF235" s="106">
        <f t="shared" si="286"/>
        <v>0</v>
      </c>
      <c r="AG235" s="218" t="str">
        <f>IFERROR(IF(AE235=1,①工事概要!$E$11,IF(AE235=2,①工事概要!$E$11,IF(WEEKDAY(Z235)=2,Z228,AG234))),"")</f>
        <v/>
      </c>
      <c r="AH235" s="222" t="str">
        <f t="shared" ref="AH235:BA235" si="329">IFERROR(IF(AG235+1&gt;$BB235,"",AG235+1),"")</f>
        <v/>
      </c>
      <c r="AI235" s="222" t="str">
        <f t="shared" si="329"/>
        <v/>
      </c>
      <c r="AJ235" s="222" t="str">
        <f t="shared" si="329"/>
        <v/>
      </c>
      <c r="AK235" s="222" t="str">
        <f t="shared" si="329"/>
        <v/>
      </c>
      <c r="AL235" s="222" t="str">
        <f t="shared" si="329"/>
        <v/>
      </c>
      <c r="AM235" s="222" t="str">
        <f t="shared" si="329"/>
        <v/>
      </c>
      <c r="AN235" s="222" t="str">
        <f t="shared" si="329"/>
        <v/>
      </c>
      <c r="AO235" s="222" t="str">
        <f t="shared" si="329"/>
        <v/>
      </c>
      <c r="AP235" s="222" t="str">
        <f t="shared" si="329"/>
        <v/>
      </c>
      <c r="AQ235" s="222" t="str">
        <f t="shared" si="329"/>
        <v/>
      </c>
      <c r="AR235" s="222" t="str">
        <f t="shared" si="329"/>
        <v/>
      </c>
      <c r="AS235" s="222" t="str">
        <f t="shared" si="329"/>
        <v/>
      </c>
      <c r="AT235" s="222" t="str">
        <f t="shared" si="329"/>
        <v/>
      </c>
      <c r="AU235" s="222" t="str">
        <f t="shared" si="329"/>
        <v/>
      </c>
      <c r="AV235" s="222" t="str">
        <f t="shared" si="329"/>
        <v/>
      </c>
      <c r="AW235" s="222" t="str">
        <f t="shared" si="329"/>
        <v/>
      </c>
      <c r="AX235" s="222" t="str">
        <f t="shared" si="329"/>
        <v/>
      </c>
      <c r="AY235" s="222" t="str">
        <f t="shared" si="329"/>
        <v/>
      </c>
      <c r="AZ235" s="222" t="str">
        <f t="shared" si="329"/>
        <v/>
      </c>
      <c r="BA235" s="222" t="str">
        <f t="shared" si="329"/>
        <v/>
      </c>
      <c r="BB235" s="219" t="str">
        <f>IFERROR(IF(IF(Z235=①工事概要!$E$12,①工事概要!$E$12,IF(WEEKDAY(Z235)=1,Z242,BB236))&gt;①工事概要!$E$12,①工事概要!$E$12,IF(Z235=①工事概要!$E$12,①工事概要!$E$12,IF(WEEKDAY(Z235)=1,Z242,BB236))),"")</f>
        <v/>
      </c>
      <c r="BE235" s="53"/>
      <c r="BF235" s="53"/>
      <c r="BG235" s="53" t="str">
        <f>IFERROR(VLOOKUP(B235,①工事概要!$C$11:$D$12,2,FALSE),"")</f>
        <v/>
      </c>
      <c r="BH235" s="53" t="str">
        <f>IFERROR(VLOOKUP(B235,①工事概要!$C$16:$D$21,2,FALSE),"")</f>
        <v/>
      </c>
      <c r="BI235" s="53" t="str">
        <f>IFERROR(VLOOKUP(B235,①工事概要!$C$22:$D$24,2,FALSE),"")</f>
        <v/>
      </c>
      <c r="BJ235" s="53" t="str">
        <f>IF(B235&gt;①工事概要!$C$26,"",IF(B235&gt;=①工事概要!$C$25,$BJ$13,""))</f>
        <v/>
      </c>
      <c r="BK235" s="53" t="str">
        <f>IF(B235&gt;①工事概要!$C$28,"",IF(B235&gt;=①工事概要!$C$27,$BK$13,""))</f>
        <v/>
      </c>
      <c r="BL235" s="53" t="str">
        <f>IF(B235&gt;①工事概要!$C$30,"",IF(B235&gt;=①工事概要!$C$29,$BL$13,""))</f>
        <v/>
      </c>
      <c r="BM235" s="53" t="str">
        <f>IF(B235&gt;①工事概要!$C$32,"",IF(B235&gt;=①工事概要!$C$31,$BM$13,""))</f>
        <v/>
      </c>
      <c r="BN235" s="53" t="str">
        <f>IF(B235&gt;①工事概要!$C$34,"",IF(B235&gt;=①工事概要!$C$33,$BN$13,""))</f>
        <v/>
      </c>
      <c r="BO235" s="53" t="str">
        <f>IF(B235&gt;①工事概要!$C$36,"",IF(B235&gt;=①工事概要!$C$35,$BO$13,""))</f>
        <v/>
      </c>
      <c r="BP235" s="53" t="str">
        <f>IF(B235&gt;①工事概要!$C$38,"",IF(B235&gt;=①工事概要!$C$37,$BP$13,""))</f>
        <v/>
      </c>
      <c r="BQ235" s="53" t="str">
        <f>IF(B235&gt;①工事概要!$C$40,"",IF(B235&gt;=①工事概要!$C$39,$BQ$13,""))</f>
        <v/>
      </c>
      <c r="BR235" s="53" t="str">
        <f>IF(B235&gt;①工事概要!$C$42,"",IF(B235&gt;=①工事概要!$C$41,$BR$13,""))</f>
        <v/>
      </c>
      <c r="BS235" s="53" t="str">
        <f>IF(B235&gt;①工事概要!$C$44,"",IF(B235&gt;=①工事概要!$C$43,$BS$13,""))</f>
        <v/>
      </c>
      <c r="BT235" s="53" t="str">
        <f>IF(B235&gt;①工事概要!$C$46,"",IF(B235&gt;=①工事概要!$C$45,$BT$13,""))</f>
        <v/>
      </c>
      <c r="BU235" s="53" t="str">
        <f>IF(B235&gt;①工事概要!$C$48,"",IF(B235&gt;=①工事概要!$C$47,$BU$13,""))</f>
        <v/>
      </c>
      <c r="BV235" s="53" t="str">
        <f>IF(B235&gt;①工事概要!$C$50,"",IF(B235&gt;=①工事概要!$C$49,$BV$13,""))</f>
        <v/>
      </c>
      <c r="BW235" s="53" t="str">
        <f>IF(B235&gt;①工事概要!$C$52,"",IF(B235&gt;=①工事概要!$C$51,$BW$13,""))</f>
        <v/>
      </c>
      <c r="BX235" s="53" t="str">
        <f>IF(B235&gt;①工事概要!$C$54,"",IF(B235&gt;=①工事概要!$C$53,$BX$13,""))</f>
        <v/>
      </c>
      <c r="BY235" s="53" t="str">
        <f>IF(B235&gt;①工事概要!$C$56,"",IF(B235&gt;=①工事概要!$C$55,$BY$13,""))</f>
        <v/>
      </c>
      <c r="BZ235" s="53" t="str">
        <f>IF(B235&gt;①工事概要!$C$58,"",IF(B235&gt;=①工事概要!$C$57,$BZ$13,""))</f>
        <v/>
      </c>
      <c r="CA235" s="53" t="str">
        <f>IF(B235&gt;①工事概要!$C$60,"",IF(B235&gt;=①工事概要!$C$59,$CA$13,""))</f>
        <v/>
      </c>
      <c r="CB235" s="53" t="str">
        <f>IF(B235&gt;①工事概要!$C$62,"",IF(B235&gt;=①工事概要!$C$61,$CB$13,""))</f>
        <v/>
      </c>
      <c r="CC235" s="53" t="str">
        <f>IF(B235&gt;①工事概要!$C$64,"",IF(B235&gt;=①工事概要!$C$63,$CC$13,""))</f>
        <v/>
      </c>
      <c r="CD235" s="53" t="str">
        <f>IF(B235&gt;①工事概要!$C$66,"",IF(B235&gt;=①工事概要!$C$65,$CD$13,""))</f>
        <v/>
      </c>
      <c r="CE235" s="50" t="str">
        <f t="shared" si="302"/>
        <v/>
      </c>
      <c r="CF235" s="50" t="str">
        <f t="shared" si="288"/>
        <v xml:space="preserve"> </v>
      </c>
    </row>
    <row r="236" spans="1:84" ht="39" customHeight="1" thickTop="1" thickBot="1" x14ac:dyDescent="0.2">
      <c r="A236" s="81" t="str">
        <f t="shared" si="274"/>
        <v>対象期間外</v>
      </c>
      <c r="B236" s="180" t="str">
        <f>IFERROR(IF(B235=①工事概要!$E$12+IF(WEEKDAY(①工事概要!$E$12)=1,①工事概要!$E$12,(8-WEEKDAY(①工事概要!$E$12))),"-",IF(B235="-","-",B235+1)),"-")</f>
        <v>-</v>
      </c>
      <c r="C236" s="89" t="str">
        <f t="shared" si="289"/>
        <v>-</v>
      </c>
      <c r="D236" s="199" t="str">
        <f t="shared" si="290"/>
        <v>×</v>
      </c>
      <c r="E236" s="200" t="str">
        <f t="shared" si="291"/>
        <v xml:space="preserve"> </v>
      </c>
      <c r="F236" s="201" t="s">
        <v>60</v>
      </c>
      <c r="G236" s="202"/>
      <c r="H236" s="203"/>
      <c r="I236" s="204"/>
      <c r="J236" s="187" t="str">
        <f t="shared" si="292"/>
        <v/>
      </c>
      <c r="K236" s="190" t="str">
        <f t="shared" si="275"/>
        <v/>
      </c>
      <c r="L236" s="190" t="str">
        <f t="shared" si="276"/>
        <v/>
      </c>
      <c r="M236" s="188" t="str">
        <f t="shared" si="293"/>
        <v/>
      </c>
      <c r="N236" s="87" t="str">
        <f t="shared" si="277"/>
        <v/>
      </c>
      <c r="O236" s="108"/>
      <c r="P236" s="156" t="str">
        <f>IF(B236&lt;①工事概要!$E$11,"",IF(B236&gt;①工事概要!$E$12,"",IF(LEN(CE236)=0,"○","")))</f>
        <v/>
      </c>
      <c r="Q236" s="162">
        <f t="shared" si="294"/>
        <v>0</v>
      </c>
      <c r="R236" s="93">
        <f t="shared" si="278"/>
        <v>181</v>
      </c>
      <c r="S236" s="156" t="str">
        <f t="shared" si="279"/>
        <v/>
      </c>
      <c r="T236" s="162">
        <f t="shared" si="280"/>
        <v>0</v>
      </c>
      <c r="U236" s="100">
        <f t="shared" si="295"/>
        <v>52</v>
      </c>
      <c r="V236" s="93" t="str">
        <f t="shared" si="281"/>
        <v/>
      </c>
      <c r="W236" s="169" t="str">
        <f t="shared" si="296"/>
        <v/>
      </c>
      <c r="X236" s="80" t="str">
        <f t="shared" si="297"/>
        <v/>
      </c>
      <c r="Y236" s="80" t="str">
        <f t="shared" si="298"/>
        <v/>
      </c>
      <c r="Z236" s="80" t="str">
        <f t="shared" si="282"/>
        <v>-</v>
      </c>
      <c r="AA236" s="80" t="str">
        <f t="shared" si="283"/>
        <v/>
      </c>
      <c r="AB236" s="80" t="str">
        <f t="shared" si="284"/>
        <v>OK（振替済み）</v>
      </c>
      <c r="AC236" s="154">
        <f t="shared" si="285"/>
        <v>0</v>
      </c>
      <c r="AD236" s="154" t="str">
        <f t="shared" si="299"/>
        <v/>
      </c>
      <c r="AE236" s="106">
        <f t="shared" si="300"/>
        <v>0</v>
      </c>
      <c r="AF236" s="106">
        <f t="shared" si="286"/>
        <v>0</v>
      </c>
      <c r="AG236" s="218" t="str">
        <f>IFERROR(IF(AE236=1,①工事概要!$E$11,IF(AE236=2,①工事概要!$E$11,IF(WEEKDAY(Z236)=2,Z229,AG235))),"")</f>
        <v/>
      </c>
      <c r="AH236" s="222" t="str">
        <f t="shared" ref="AH236:BA236" si="330">IFERROR(IF(AG236+1&gt;$BB236,"",AG236+1),"")</f>
        <v/>
      </c>
      <c r="AI236" s="222" t="str">
        <f t="shared" si="330"/>
        <v/>
      </c>
      <c r="AJ236" s="222" t="str">
        <f t="shared" si="330"/>
        <v/>
      </c>
      <c r="AK236" s="222" t="str">
        <f t="shared" si="330"/>
        <v/>
      </c>
      <c r="AL236" s="222" t="str">
        <f t="shared" si="330"/>
        <v/>
      </c>
      <c r="AM236" s="222" t="str">
        <f t="shared" si="330"/>
        <v/>
      </c>
      <c r="AN236" s="222" t="str">
        <f t="shared" si="330"/>
        <v/>
      </c>
      <c r="AO236" s="222" t="str">
        <f t="shared" si="330"/>
        <v/>
      </c>
      <c r="AP236" s="222" t="str">
        <f t="shared" si="330"/>
        <v/>
      </c>
      <c r="AQ236" s="222" t="str">
        <f t="shared" si="330"/>
        <v/>
      </c>
      <c r="AR236" s="222" t="str">
        <f t="shared" si="330"/>
        <v/>
      </c>
      <c r="AS236" s="222" t="str">
        <f t="shared" si="330"/>
        <v/>
      </c>
      <c r="AT236" s="222" t="str">
        <f t="shared" si="330"/>
        <v/>
      </c>
      <c r="AU236" s="222" t="str">
        <f t="shared" si="330"/>
        <v/>
      </c>
      <c r="AV236" s="222" t="str">
        <f t="shared" si="330"/>
        <v/>
      </c>
      <c r="AW236" s="222" t="str">
        <f t="shared" si="330"/>
        <v/>
      </c>
      <c r="AX236" s="222" t="str">
        <f t="shared" si="330"/>
        <v/>
      </c>
      <c r="AY236" s="222" t="str">
        <f t="shared" si="330"/>
        <v/>
      </c>
      <c r="AZ236" s="222" t="str">
        <f t="shared" si="330"/>
        <v/>
      </c>
      <c r="BA236" s="222" t="str">
        <f t="shared" si="330"/>
        <v/>
      </c>
      <c r="BB236" s="219" t="str">
        <f>IFERROR(IF(IF(Z236=①工事概要!$E$12,①工事概要!$E$12,IF(WEEKDAY(Z236)=1,Z243,BB237))&gt;①工事概要!$E$12,①工事概要!$E$12,IF(Z236=①工事概要!$E$12,①工事概要!$E$12,IF(WEEKDAY(Z236)=1,Z243,BB237))),"")</f>
        <v/>
      </c>
      <c r="BE236" s="53"/>
      <c r="BF236" s="53"/>
      <c r="BG236" s="53" t="str">
        <f>IFERROR(VLOOKUP(B236,①工事概要!$C$11:$D$12,2,FALSE),"")</f>
        <v/>
      </c>
      <c r="BH236" s="53" t="str">
        <f>IFERROR(VLOOKUP(B236,①工事概要!$C$16:$D$21,2,FALSE),"")</f>
        <v/>
      </c>
      <c r="BI236" s="53" t="str">
        <f>IFERROR(VLOOKUP(B236,①工事概要!$C$22:$D$24,2,FALSE),"")</f>
        <v/>
      </c>
      <c r="BJ236" s="53" t="str">
        <f>IF(B236&gt;①工事概要!$C$26,"",IF(B236&gt;=①工事概要!$C$25,$BJ$13,""))</f>
        <v/>
      </c>
      <c r="BK236" s="53" t="str">
        <f>IF(B236&gt;①工事概要!$C$28,"",IF(B236&gt;=①工事概要!$C$27,$BK$13,""))</f>
        <v/>
      </c>
      <c r="BL236" s="53" t="str">
        <f>IF(B236&gt;①工事概要!$C$30,"",IF(B236&gt;=①工事概要!$C$29,$BL$13,""))</f>
        <v/>
      </c>
      <c r="BM236" s="53" t="str">
        <f>IF(B236&gt;①工事概要!$C$32,"",IF(B236&gt;=①工事概要!$C$31,$BM$13,""))</f>
        <v/>
      </c>
      <c r="BN236" s="53" t="str">
        <f>IF(B236&gt;①工事概要!$C$34,"",IF(B236&gt;=①工事概要!$C$33,$BN$13,""))</f>
        <v/>
      </c>
      <c r="BO236" s="53" t="str">
        <f>IF(B236&gt;①工事概要!$C$36,"",IF(B236&gt;=①工事概要!$C$35,$BO$13,""))</f>
        <v/>
      </c>
      <c r="BP236" s="53" t="str">
        <f>IF(B236&gt;①工事概要!$C$38,"",IF(B236&gt;=①工事概要!$C$37,$BP$13,""))</f>
        <v/>
      </c>
      <c r="BQ236" s="53" t="str">
        <f>IF(B236&gt;①工事概要!$C$40,"",IF(B236&gt;=①工事概要!$C$39,$BQ$13,""))</f>
        <v/>
      </c>
      <c r="BR236" s="53" t="str">
        <f>IF(B236&gt;①工事概要!$C$42,"",IF(B236&gt;=①工事概要!$C$41,$BR$13,""))</f>
        <v/>
      </c>
      <c r="BS236" s="53" t="str">
        <f>IF(B236&gt;①工事概要!$C$44,"",IF(B236&gt;=①工事概要!$C$43,$BS$13,""))</f>
        <v/>
      </c>
      <c r="BT236" s="53" t="str">
        <f>IF(B236&gt;①工事概要!$C$46,"",IF(B236&gt;=①工事概要!$C$45,$BT$13,""))</f>
        <v/>
      </c>
      <c r="BU236" s="53" t="str">
        <f>IF(B236&gt;①工事概要!$C$48,"",IF(B236&gt;=①工事概要!$C$47,$BU$13,""))</f>
        <v/>
      </c>
      <c r="BV236" s="53" t="str">
        <f>IF(B236&gt;①工事概要!$C$50,"",IF(B236&gt;=①工事概要!$C$49,$BV$13,""))</f>
        <v/>
      </c>
      <c r="BW236" s="53" t="str">
        <f>IF(B236&gt;①工事概要!$C$52,"",IF(B236&gt;=①工事概要!$C$51,$BW$13,""))</f>
        <v/>
      </c>
      <c r="BX236" s="53" t="str">
        <f>IF(B236&gt;①工事概要!$C$54,"",IF(B236&gt;=①工事概要!$C$53,$BX$13,""))</f>
        <v/>
      </c>
      <c r="BY236" s="53" t="str">
        <f>IF(B236&gt;①工事概要!$C$56,"",IF(B236&gt;=①工事概要!$C$55,$BY$13,""))</f>
        <v/>
      </c>
      <c r="BZ236" s="53" t="str">
        <f>IF(B236&gt;①工事概要!$C$58,"",IF(B236&gt;=①工事概要!$C$57,$BZ$13,""))</f>
        <v/>
      </c>
      <c r="CA236" s="53" t="str">
        <f>IF(B236&gt;①工事概要!$C$60,"",IF(B236&gt;=①工事概要!$C$59,$CA$13,""))</f>
        <v/>
      </c>
      <c r="CB236" s="53" t="str">
        <f>IF(B236&gt;①工事概要!$C$62,"",IF(B236&gt;=①工事概要!$C$61,$CB$13,""))</f>
        <v/>
      </c>
      <c r="CC236" s="53" t="str">
        <f>IF(B236&gt;①工事概要!$C$64,"",IF(B236&gt;=①工事概要!$C$63,$CC$13,""))</f>
        <v/>
      </c>
      <c r="CD236" s="53" t="str">
        <f>IF(B236&gt;①工事概要!$C$66,"",IF(B236&gt;=①工事概要!$C$65,$CD$13,""))</f>
        <v/>
      </c>
      <c r="CE236" s="50" t="str">
        <f t="shared" si="302"/>
        <v/>
      </c>
      <c r="CF236" s="50" t="str">
        <f t="shared" si="288"/>
        <v xml:space="preserve"> </v>
      </c>
    </row>
    <row r="237" spans="1:84" ht="39" customHeight="1" thickTop="1" thickBot="1" x14ac:dyDescent="0.2">
      <c r="A237" s="81" t="str">
        <f t="shared" si="274"/>
        <v>対象期間外</v>
      </c>
      <c r="B237" s="180" t="str">
        <f>IFERROR(IF(B236=①工事概要!$E$12+IF(WEEKDAY(①工事概要!$E$12)=1,①工事概要!$E$12,(8-WEEKDAY(①工事概要!$E$12))),"-",IF(B236="-","-",B236+1)),"-")</f>
        <v>-</v>
      </c>
      <c r="C237" s="89" t="str">
        <f t="shared" si="289"/>
        <v>-</v>
      </c>
      <c r="D237" s="199" t="str">
        <f t="shared" si="290"/>
        <v>×</v>
      </c>
      <c r="E237" s="200" t="str">
        <f t="shared" si="291"/>
        <v xml:space="preserve"> </v>
      </c>
      <c r="F237" s="201" t="s">
        <v>61</v>
      </c>
      <c r="G237" s="202"/>
      <c r="H237" s="203"/>
      <c r="I237" s="204"/>
      <c r="J237" s="187" t="str">
        <f t="shared" si="292"/>
        <v/>
      </c>
      <c r="K237" s="190" t="str">
        <f t="shared" si="275"/>
        <v/>
      </c>
      <c r="L237" s="190" t="str">
        <f t="shared" si="276"/>
        <v/>
      </c>
      <c r="M237" s="188" t="str">
        <f t="shared" si="293"/>
        <v/>
      </c>
      <c r="N237" s="87" t="str">
        <f t="shared" si="277"/>
        <v/>
      </c>
      <c r="O237" s="108"/>
      <c r="P237" s="156" t="str">
        <f>IF(B237&lt;①工事概要!$E$11,"",IF(B237&gt;①工事概要!$E$12,"",IF(LEN(CE237)=0,"○","")))</f>
        <v/>
      </c>
      <c r="Q237" s="162">
        <f t="shared" si="294"/>
        <v>0</v>
      </c>
      <c r="R237" s="93">
        <f t="shared" si="278"/>
        <v>181</v>
      </c>
      <c r="S237" s="156" t="str">
        <f t="shared" si="279"/>
        <v/>
      </c>
      <c r="T237" s="162">
        <f t="shared" si="280"/>
        <v>0</v>
      </c>
      <c r="U237" s="100">
        <f t="shared" si="295"/>
        <v>52</v>
      </c>
      <c r="V237" s="93" t="str">
        <f t="shared" si="281"/>
        <v/>
      </c>
      <c r="W237" s="169" t="str">
        <f t="shared" si="296"/>
        <v/>
      </c>
      <c r="X237" s="80" t="str">
        <f t="shared" si="297"/>
        <v/>
      </c>
      <c r="Y237" s="80" t="str">
        <f t="shared" si="298"/>
        <v/>
      </c>
      <c r="Z237" s="80" t="str">
        <f t="shared" si="282"/>
        <v>-</v>
      </c>
      <c r="AA237" s="80" t="str">
        <f t="shared" si="283"/>
        <v/>
      </c>
      <c r="AB237" s="80" t="str">
        <f t="shared" si="284"/>
        <v>OK（振替済み）</v>
      </c>
      <c r="AC237" s="154">
        <f t="shared" si="285"/>
        <v>0</v>
      </c>
      <c r="AD237" s="154" t="str">
        <f t="shared" si="299"/>
        <v/>
      </c>
      <c r="AE237" s="106">
        <f t="shared" si="300"/>
        <v>0</v>
      </c>
      <c r="AF237" s="106">
        <f t="shared" si="286"/>
        <v>0</v>
      </c>
      <c r="AG237" s="218" t="str">
        <f>IFERROR(IF(AE237=1,①工事概要!$E$11,IF(AE237=2,①工事概要!$E$11,IF(WEEKDAY(Z237)=2,Z230,AG236))),"")</f>
        <v/>
      </c>
      <c r="AH237" s="222" t="str">
        <f t="shared" ref="AH237:BA237" si="331">IFERROR(IF(AG237+1&gt;$BB237,"",AG237+1),"")</f>
        <v/>
      </c>
      <c r="AI237" s="222" t="str">
        <f t="shared" si="331"/>
        <v/>
      </c>
      <c r="AJ237" s="222" t="str">
        <f t="shared" si="331"/>
        <v/>
      </c>
      <c r="AK237" s="222" t="str">
        <f t="shared" si="331"/>
        <v/>
      </c>
      <c r="AL237" s="222" t="str">
        <f t="shared" si="331"/>
        <v/>
      </c>
      <c r="AM237" s="222" t="str">
        <f t="shared" si="331"/>
        <v/>
      </c>
      <c r="AN237" s="222" t="str">
        <f t="shared" si="331"/>
        <v/>
      </c>
      <c r="AO237" s="222" t="str">
        <f t="shared" si="331"/>
        <v/>
      </c>
      <c r="AP237" s="222" t="str">
        <f t="shared" si="331"/>
        <v/>
      </c>
      <c r="AQ237" s="222" t="str">
        <f t="shared" si="331"/>
        <v/>
      </c>
      <c r="AR237" s="222" t="str">
        <f t="shared" si="331"/>
        <v/>
      </c>
      <c r="AS237" s="222" t="str">
        <f t="shared" si="331"/>
        <v/>
      </c>
      <c r="AT237" s="222" t="str">
        <f t="shared" si="331"/>
        <v/>
      </c>
      <c r="AU237" s="222" t="str">
        <f t="shared" si="331"/>
        <v/>
      </c>
      <c r="AV237" s="222" t="str">
        <f t="shared" si="331"/>
        <v/>
      </c>
      <c r="AW237" s="222" t="str">
        <f t="shared" si="331"/>
        <v/>
      </c>
      <c r="AX237" s="222" t="str">
        <f t="shared" si="331"/>
        <v/>
      </c>
      <c r="AY237" s="222" t="str">
        <f t="shared" si="331"/>
        <v/>
      </c>
      <c r="AZ237" s="222" t="str">
        <f t="shared" si="331"/>
        <v/>
      </c>
      <c r="BA237" s="222" t="str">
        <f t="shared" si="331"/>
        <v/>
      </c>
      <c r="BB237" s="219" t="str">
        <f>IFERROR(IF(IF(Z237=①工事概要!$E$12,①工事概要!$E$12,IF(WEEKDAY(Z237)=1,Z244,BB238))&gt;①工事概要!$E$12,①工事概要!$E$12,IF(Z237=①工事概要!$E$12,①工事概要!$E$12,IF(WEEKDAY(Z237)=1,Z244,BB238))),"")</f>
        <v/>
      </c>
      <c r="BE237" s="53"/>
      <c r="BF237" s="53"/>
      <c r="BG237" s="53" t="str">
        <f>IFERROR(VLOOKUP(B237,①工事概要!$C$11:$D$12,2,FALSE),"")</f>
        <v/>
      </c>
      <c r="BH237" s="53" t="str">
        <f>IFERROR(VLOOKUP(B237,①工事概要!$C$16:$D$21,2,FALSE),"")</f>
        <v/>
      </c>
      <c r="BI237" s="53" t="str">
        <f>IFERROR(VLOOKUP(B237,①工事概要!$C$22:$D$24,2,FALSE),"")</f>
        <v/>
      </c>
      <c r="BJ237" s="53" t="str">
        <f>IF(B237&gt;①工事概要!$C$26,"",IF(B237&gt;=①工事概要!$C$25,$BJ$13,""))</f>
        <v/>
      </c>
      <c r="BK237" s="53" t="str">
        <f>IF(B237&gt;①工事概要!$C$28,"",IF(B237&gt;=①工事概要!$C$27,$BK$13,""))</f>
        <v/>
      </c>
      <c r="BL237" s="53" t="str">
        <f>IF(B237&gt;①工事概要!$C$30,"",IF(B237&gt;=①工事概要!$C$29,$BL$13,""))</f>
        <v/>
      </c>
      <c r="BM237" s="53" t="str">
        <f>IF(B237&gt;①工事概要!$C$32,"",IF(B237&gt;=①工事概要!$C$31,$BM$13,""))</f>
        <v/>
      </c>
      <c r="BN237" s="53" t="str">
        <f>IF(B237&gt;①工事概要!$C$34,"",IF(B237&gt;=①工事概要!$C$33,$BN$13,""))</f>
        <v/>
      </c>
      <c r="BO237" s="53" t="str">
        <f>IF(B237&gt;①工事概要!$C$36,"",IF(B237&gt;=①工事概要!$C$35,$BO$13,""))</f>
        <v/>
      </c>
      <c r="BP237" s="53" t="str">
        <f>IF(B237&gt;①工事概要!$C$38,"",IF(B237&gt;=①工事概要!$C$37,$BP$13,""))</f>
        <v/>
      </c>
      <c r="BQ237" s="53" t="str">
        <f>IF(B237&gt;①工事概要!$C$40,"",IF(B237&gt;=①工事概要!$C$39,$BQ$13,""))</f>
        <v/>
      </c>
      <c r="BR237" s="53" t="str">
        <f>IF(B237&gt;①工事概要!$C$42,"",IF(B237&gt;=①工事概要!$C$41,$BR$13,""))</f>
        <v/>
      </c>
      <c r="BS237" s="53" t="str">
        <f>IF(B237&gt;①工事概要!$C$44,"",IF(B237&gt;=①工事概要!$C$43,$BS$13,""))</f>
        <v/>
      </c>
      <c r="BT237" s="53" t="str">
        <f>IF(B237&gt;①工事概要!$C$46,"",IF(B237&gt;=①工事概要!$C$45,$BT$13,""))</f>
        <v/>
      </c>
      <c r="BU237" s="53" t="str">
        <f>IF(B237&gt;①工事概要!$C$48,"",IF(B237&gt;=①工事概要!$C$47,$BU$13,""))</f>
        <v/>
      </c>
      <c r="BV237" s="53" t="str">
        <f>IF(B237&gt;①工事概要!$C$50,"",IF(B237&gt;=①工事概要!$C$49,$BV$13,""))</f>
        <v/>
      </c>
      <c r="BW237" s="53" t="str">
        <f>IF(B237&gt;①工事概要!$C$52,"",IF(B237&gt;=①工事概要!$C$51,$BW$13,""))</f>
        <v/>
      </c>
      <c r="BX237" s="53" t="str">
        <f>IF(B237&gt;①工事概要!$C$54,"",IF(B237&gt;=①工事概要!$C$53,$BX$13,""))</f>
        <v/>
      </c>
      <c r="BY237" s="53" t="str">
        <f>IF(B237&gt;①工事概要!$C$56,"",IF(B237&gt;=①工事概要!$C$55,$BY$13,""))</f>
        <v/>
      </c>
      <c r="BZ237" s="53" t="str">
        <f>IF(B237&gt;①工事概要!$C$58,"",IF(B237&gt;=①工事概要!$C$57,$BZ$13,""))</f>
        <v/>
      </c>
      <c r="CA237" s="53" t="str">
        <f>IF(B237&gt;①工事概要!$C$60,"",IF(B237&gt;=①工事概要!$C$59,$CA$13,""))</f>
        <v/>
      </c>
      <c r="CB237" s="53" t="str">
        <f>IF(B237&gt;①工事概要!$C$62,"",IF(B237&gt;=①工事概要!$C$61,$CB$13,""))</f>
        <v/>
      </c>
      <c r="CC237" s="53" t="str">
        <f>IF(B237&gt;①工事概要!$C$64,"",IF(B237&gt;=①工事概要!$C$63,$CC$13,""))</f>
        <v/>
      </c>
      <c r="CD237" s="53" t="str">
        <f>IF(B237&gt;①工事概要!$C$66,"",IF(B237&gt;=①工事概要!$C$65,$CD$13,""))</f>
        <v/>
      </c>
      <c r="CE237" s="50" t="str">
        <f t="shared" si="302"/>
        <v/>
      </c>
      <c r="CF237" s="50" t="str">
        <f t="shared" si="288"/>
        <v xml:space="preserve"> </v>
      </c>
    </row>
    <row r="238" spans="1:84" ht="39" customHeight="1" thickTop="1" thickBot="1" x14ac:dyDescent="0.2">
      <c r="A238" s="81" t="str">
        <f t="shared" si="274"/>
        <v>対象期間外</v>
      </c>
      <c r="B238" s="180" t="str">
        <f>IFERROR(IF(B237=①工事概要!$E$12+IF(WEEKDAY(①工事概要!$E$12)=1,①工事概要!$E$12,(8-WEEKDAY(①工事概要!$E$12))),"-",IF(B237="-","-",B237+1)),"-")</f>
        <v>-</v>
      </c>
      <c r="C238" s="89" t="str">
        <f t="shared" si="289"/>
        <v>-</v>
      </c>
      <c r="D238" s="199" t="str">
        <f t="shared" si="290"/>
        <v>×</v>
      </c>
      <c r="E238" s="200" t="str">
        <f t="shared" si="291"/>
        <v xml:space="preserve"> </v>
      </c>
      <c r="F238" s="201" t="s">
        <v>61</v>
      </c>
      <c r="G238" s="202"/>
      <c r="H238" s="203"/>
      <c r="I238" s="204"/>
      <c r="J238" s="187" t="str">
        <f t="shared" si="292"/>
        <v/>
      </c>
      <c r="K238" s="190" t="str">
        <f t="shared" si="275"/>
        <v/>
      </c>
      <c r="L238" s="190" t="str">
        <f t="shared" si="276"/>
        <v/>
      </c>
      <c r="M238" s="188" t="str">
        <f t="shared" si="293"/>
        <v/>
      </c>
      <c r="N238" s="87" t="str">
        <f t="shared" si="277"/>
        <v/>
      </c>
      <c r="O238" s="108"/>
      <c r="P238" s="156" t="str">
        <f>IF(B238&lt;①工事概要!$E$11,"",IF(B238&gt;①工事概要!$E$12,"",IF(LEN(CE238)=0,"○","")))</f>
        <v/>
      </c>
      <c r="Q238" s="162">
        <f t="shared" si="294"/>
        <v>0</v>
      </c>
      <c r="R238" s="93">
        <f t="shared" si="278"/>
        <v>181</v>
      </c>
      <c r="S238" s="156" t="str">
        <f t="shared" si="279"/>
        <v/>
      </c>
      <c r="T238" s="162">
        <f t="shared" si="280"/>
        <v>0</v>
      </c>
      <c r="U238" s="100">
        <f t="shared" si="295"/>
        <v>52</v>
      </c>
      <c r="V238" s="93" t="str">
        <f t="shared" si="281"/>
        <v/>
      </c>
      <c r="W238" s="169" t="str">
        <f t="shared" si="296"/>
        <v/>
      </c>
      <c r="X238" s="80" t="str">
        <f t="shared" si="297"/>
        <v/>
      </c>
      <c r="Y238" s="80" t="str">
        <f t="shared" si="298"/>
        <v/>
      </c>
      <c r="Z238" s="80" t="str">
        <f t="shared" si="282"/>
        <v>-</v>
      </c>
      <c r="AA238" s="80" t="str">
        <f t="shared" si="283"/>
        <v/>
      </c>
      <c r="AB238" s="80" t="str">
        <f t="shared" si="284"/>
        <v>OK（振替済み）</v>
      </c>
      <c r="AC238" s="154">
        <f t="shared" si="285"/>
        <v>0</v>
      </c>
      <c r="AD238" s="154" t="str">
        <f t="shared" si="299"/>
        <v/>
      </c>
      <c r="AE238" s="106">
        <f t="shared" si="300"/>
        <v>0</v>
      </c>
      <c r="AF238" s="106">
        <f t="shared" si="286"/>
        <v>0</v>
      </c>
      <c r="AG238" s="223" t="str">
        <f>IFERROR(IF(AE238=1,①工事概要!$E$11,IF(AE238=2,①工事概要!$E$11,IF(WEEKDAY(Z238)=2,Z231,AG237))),"")</f>
        <v/>
      </c>
      <c r="AH238" s="224" t="str">
        <f t="shared" ref="AH238:BA238" si="332">IFERROR(IF(AG238+1&gt;$BB238,"",AG238+1),"")</f>
        <v/>
      </c>
      <c r="AI238" s="224" t="str">
        <f t="shared" si="332"/>
        <v/>
      </c>
      <c r="AJ238" s="224" t="str">
        <f t="shared" si="332"/>
        <v/>
      </c>
      <c r="AK238" s="224" t="str">
        <f t="shared" si="332"/>
        <v/>
      </c>
      <c r="AL238" s="224" t="str">
        <f t="shared" si="332"/>
        <v/>
      </c>
      <c r="AM238" s="224" t="str">
        <f t="shared" si="332"/>
        <v/>
      </c>
      <c r="AN238" s="224" t="str">
        <f t="shared" si="332"/>
        <v/>
      </c>
      <c r="AO238" s="224" t="str">
        <f t="shared" si="332"/>
        <v/>
      </c>
      <c r="AP238" s="224" t="str">
        <f t="shared" si="332"/>
        <v/>
      </c>
      <c r="AQ238" s="224" t="str">
        <f t="shared" si="332"/>
        <v/>
      </c>
      <c r="AR238" s="224" t="str">
        <f t="shared" si="332"/>
        <v/>
      </c>
      <c r="AS238" s="224" t="str">
        <f t="shared" si="332"/>
        <v/>
      </c>
      <c r="AT238" s="224" t="str">
        <f t="shared" si="332"/>
        <v/>
      </c>
      <c r="AU238" s="224" t="str">
        <f t="shared" si="332"/>
        <v/>
      </c>
      <c r="AV238" s="224" t="str">
        <f t="shared" si="332"/>
        <v/>
      </c>
      <c r="AW238" s="224" t="str">
        <f t="shared" si="332"/>
        <v/>
      </c>
      <c r="AX238" s="224" t="str">
        <f t="shared" si="332"/>
        <v/>
      </c>
      <c r="AY238" s="224" t="str">
        <f t="shared" si="332"/>
        <v/>
      </c>
      <c r="AZ238" s="224" t="str">
        <f t="shared" si="332"/>
        <v/>
      </c>
      <c r="BA238" s="224" t="str">
        <f t="shared" si="332"/>
        <v/>
      </c>
      <c r="BB238" s="225" t="str">
        <f>IFERROR(IF(IF(Z238=①工事概要!$E$12,①工事概要!$E$12,IF(WEEKDAY(Z238)=1,Z245,BB239))&gt;①工事概要!$E$12,①工事概要!$E$12,IF(Z238=①工事概要!$E$12,①工事概要!$E$12,IF(WEEKDAY(Z238)=1,Z245,BB239))),"")</f>
        <v/>
      </c>
      <c r="BE238" s="53"/>
      <c r="BF238" s="53"/>
      <c r="BG238" s="53" t="str">
        <f>IFERROR(VLOOKUP(B238,①工事概要!$C$11:$D$12,2,FALSE),"")</f>
        <v/>
      </c>
      <c r="BH238" s="53" t="str">
        <f>IFERROR(VLOOKUP(B238,①工事概要!$C$16:$D$21,2,FALSE),"")</f>
        <v/>
      </c>
      <c r="BI238" s="53" t="str">
        <f>IFERROR(VLOOKUP(B238,①工事概要!$C$22:$D$24,2,FALSE),"")</f>
        <v/>
      </c>
      <c r="BJ238" s="53" t="str">
        <f>IF(B238&gt;①工事概要!$C$26,"",IF(B238&gt;=①工事概要!$C$25,$BJ$13,""))</f>
        <v/>
      </c>
      <c r="BK238" s="53" t="str">
        <f>IF(B238&gt;①工事概要!$C$28,"",IF(B238&gt;=①工事概要!$C$27,$BK$13,""))</f>
        <v/>
      </c>
      <c r="BL238" s="53" t="str">
        <f>IF(B238&gt;①工事概要!$C$30,"",IF(B238&gt;=①工事概要!$C$29,$BL$13,""))</f>
        <v/>
      </c>
      <c r="BM238" s="53" t="str">
        <f>IF(B238&gt;①工事概要!$C$32,"",IF(B238&gt;=①工事概要!$C$31,$BM$13,""))</f>
        <v/>
      </c>
      <c r="BN238" s="53" t="str">
        <f>IF(B238&gt;①工事概要!$C$34,"",IF(B238&gt;=①工事概要!$C$33,$BN$13,""))</f>
        <v/>
      </c>
      <c r="BO238" s="53" t="str">
        <f>IF(B238&gt;①工事概要!$C$36,"",IF(B238&gt;=①工事概要!$C$35,$BO$13,""))</f>
        <v/>
      </c>
      <c r="BP238" s="53" t="str">
        <f>IF(B238&gt;①工事概要!$C$38,"",IF(B238&gt;=①工事概要!$C$37,$BP$13,""))</f>
        <v/>
      </c>
      <c r="BQ238" s="53" t="str">
        <f>IF(B238&gt;①工事概要!$C$40,"",IF(B238&gt;=①工事概要!$C$39,$BQ$13,""))</f>
        <v/>
      </c>
      <c r="BR238" s="53" t="str">
        <f>IF(B238&gt;①工事概要!$C$42,"",IF(B238&gt;=①工事概要!$C$41,$BR$13,""))</f>
        <v/>
      </c>
      <c r="BS238" s="53" t="str">
        <f>IF(B238&gt;①工事概要!$C$44,"",IF(B238&gt;=①工事概要!$C$43,$BS$13,""))</f>
        <v/>
      </c>
      <c r="BT238" s="53" t="str">
        <f>IF(B238&gt;①工事概要!$C$46,"",IF(B238&gt;=①工事概要!$C$45,$BT$13,""))</f>
        <v/>
      </c>
      <c r="BU238" s="53" t="str">
        <f>IF(B238&gt;①工事概要!$C$48,"",IF(B238&gt;=①工事概要!$C$47,$BU$13,""))</f>
        <v/>
      </c>
      <c r="BV238" s="53" t="str">
        <f>IF(B238&gt;①工事概要!$C$50,"",IF(B238&gt;=①工事概要!$C$49,$BV$13,""))</f>
        <v/>
      </c>
      <c r="BW238" s="53" t="str">
        <f>IF(B238&gt;①工事概要!$C$52,"",IF(B238&gt;=①工事概要!$C$51,$BW$13,""))</f>
        <v/>
      </c>
      <c r="BX238" s="53" t="str">
        <f>IF(B238&gt;①工事概要!$C$54,"",IF(B238&gt;=①工事概要!$C$53,$BX$13,""))</f>
        <v/>
      </c>
      <c r="BY238" s="53" t="str">
        <f>IF(B238&gt;①工事概要!$C$56,"",IF(B238&gt;=①工事概要!$C$55,$BY$13,""))</f>
        <v/>
      </c>
      <c r="BZ238" s="53" t="str">
        <f>IF(B238&gt;①工事概要!$C$58,"",IF(B238&gt;=①工事概要!$C$57,$BZ$13,""))</f>
        <v/>
      </c>
      <c r="CA238" s="53" t="str">
        <f>IF(B238&gt;①工事概要!$C$60,"",IF(B238&gt;=①工事概要!$C$59,$CA$13,""))</f>
        <v/>
      </c>
      <c r="CB238" s="53" t="str">
        <f>IF(B238&gt;①工事概要!$C$62,"",IF(B238&gt;=①工事概要!$C$61,$CB$13,""))</f>
        <v/>
      </c>
      <c r="CC238" s="53" t="str">
        <f>IF(B238&gt;①工事概要!$C$64,"",IF(B238&gt;=①工事概要!$C$63,$CC$13,""))</f>
        <v/>
      </c>
      <c r="CD238" s="53" t="str">
        <f>IF(B238&gt;①工事概要!$C$66,"",IF(B238&gt;=①工事概要!$C$65,$CD$13,""))</f>
        <v/>
      </c>
      <c r="CE238" s="50" t="str">
        <f t="shared" si="302"/>
        <v/>
      </c>
      <c r="CF238" s="50" t="str">
        <f t="shared" si="288"/>
        <v xml:space="preserve"> </v>
      </c>
    </row>
    <row r="239" spans="1:84" ht="39" customHeight="1" thickTop="1" thickBot="1" x14ac:dyDescent="0.2">
      <c r="A239" s="81" t="str">
        <f t="shared" si="274"/>
        <v>対象期間外</v>
      </c>
      <c r="B239" s="180" t="str">
        <f>IFERROR(IF(B238=①工事概要!$E$12+IF(WEEKDAY(①工事概要!$E$12)=1,①工事概要!$E$12,(8-WEEKDAY(①工事概要!$E$12))),"-",IF(B238="-","-",B238+1)),"-")</f>
        <v>-</v>
      </c>
      <c r="C239" s="89" t="str">
        <f t="shared" si="289"/>
        <v>-</v>
      </c>
      <c r="D239" s="199" t="str">
        <f t="shared" si="290"/>
        <v>×</v>
      </c>
      <c r="E239" s="200" t="str">
        <f t="shared" si="291"/>
        <v xml:space="preserve"> </v>
      </c>
      <c r="F239" s="201" t="s">
        <v>60</v>
      </c>
      <c r="G239" s="202"/>
      <c r="H239" s="203"/>
      <c r="I239" s="204"/>
      <c r="J239" s="187" t="str">
        <f t="shared" si="292"/>
        <v/>
      </c>
      <c r="K239" s="190" t="str">
        <f t="shared" si="275"/>
        <v/>
      </c>
      <c r="L239" s="190" t="str">
        <f t="shared" si="276"/>
        <v/>
      </c>
      <c r="M239" s="188" t="str">
        <f t="shared" si="293"/>
        <v/>
      </c>
      <c r="N239" s="87" t="str">
        <f t="shared" si="277"/>
        <v/>
      </c>
      <c r="O239" s="108"/>
      <c r="P239" s="156" t="str">
        <f>IF(B239&lt;①工事概要!$E$11,"",IF(B239&gt;①工事概要!$E$12,"",IF(LEN(CE239)=0,"○","")))</f>
        <v/>
      </c>
      <c r="Q239" s="162">
        <f t="shared" si="294"/>
        <v>0</v>
      </c>
      <c r="R239" s="93">
        <f t="shared" si="278"/>
        <v>181</v>
      </c>
      <c r="S239" s="156" t="str">
        <f t="shared" si="279"/>
        <v/>
      </c>
      <c r="T239" s="162">
        <f t="shared" si="280"/>
        <v>0</v>
      </c>
      <c r="U239" s="100">
        <f t="shared" si="295"/>
        <v>52</v>
      </c>
      <c r="V239" s="93" t="str">
        <f t="shared" si="281"/>
        <v/>
      </c>
      <c r="W239" s="169" t="str">
        <f t="shared" si="296"/>
        <v/>
      </c>
      <c r="X239" s="80" t="str">
        <f t="shared" si="297"/>
        <v/>
      </c>
      <c r="Y239" s="80" t="str">
        <f t="shared" si="298"/>
        <v/>
      </c>
      <c r="Z239" s="80" t="str">
        <f t="shared" si="282"/>
        <v>-</v>
      </c>
      <c r="AA239" s="80" t="str">
        <f t="shared" si="283"/>
        <v/>
      </c>
      <c r="AB239" s="80" t="str">
        <f t="shared" si="284"/>
        <v>OK（振替済み）</v>
      </c>
      <c r="AC239" s="154">
        <f t="shared" si="285"/>
        <v>0</v>
      </c>
      <c r="AD239" s="154" t="str">
        <f t="shared" si="299"/>
        <v/>
      </c>
      <c r="AE239" s="106">
        <f t="shared" si="300"/>
        <v>0</v>
      </c>
      <c r="AF239" s="106">
        <f t="shared" si="286"/>
        <v>0</v>
      </c>
      <c r="AG239" s="216" t="str">
        <f>IFERROR(IF(AE239=1,①工事概要!$E$11,IF(AE239=2,①工事概要!$E$11,IF(WEEKDAY(Z239)=2,Z232,AG238))),"")</f>
        <v/>
      </c>
      <c r="AH239" s="221" t="str">
        <f t="shared" ref="AH239:BA239" si="333">IFERROR(IF(AG239+1&gt;$BB239,"",AG239+1),"")</f>
        <v/>
      </c>
      <c r="AI239" s="221" t="str">
        <f t="shared" si="333"/>
        <v/>
      </c>
      <c r="AJ239" s="221" t="str">
        <f t="shared" si="333"/>
        <v/>
      </c>
      <c r="AK239" s="221" t="str">
        <f t="shared" si="333"/>
        <v/>
      </c>
      <c r="AL239" s="221" t="str">
        <f t="shared" si="333"/>
        <v/>
      </c>
      <c r="AM239" s="221" t="str">
        <f t="shared" si="333"/>
        <v/>
      </c>
      <c r="AN239" s="221" t="str">
        <f t="shared" si="333"/>
        <v/>
      </c>
      <c r="AO239" s="221" t="str">
        <f t="shared" si="333"/>
        <v/>
      </c>
      <c r="AP239" s="221" t="str">
        <f t="shared" si="333"/>
        <v/>
      </c>
      <c r="AQ239" s="221" t="str">
        <f t="shared" si="333"/>
        <v/>
      </c>
      <c r="AR239" s="221" t="str">
        <f t="shared" si="333"/>
        <v/>
      </c>
      <c r="AS239" s="221" t="str">
        <f t="shared" si="333"/>
        <v/>
      </c>
      <c r="AT239" s="221" t="str">
        <f t="shared" si="333"/>
        <v/>
      </c>
      <c r="AU239" s="221" t="str">
        <f t="shared" si="333"/>
        <v/>
      </c>
      <c r="AV239" s="221" t="str">
        <f t="shared" si="333"/>
        <v/>
      </c>
      <c r="AW239" s="221" t="str">
        <f t="shared" si="333"/>
        <v/>
      </c>
      <c r="AX239" s="221" t="str">
        <f t="shared" si="333"/>
        <v/>
      </c>
      <c r="AY239" s="221" t="str">
        <f t="shared" si="333"/>
        <v/>
      </c>
      <c r="AZ239" s="221" t="str">
        <f t="shared" si="333"/>
        <v/>
      </c>
      <c r="BA239" s="221" t="str">
        <f t="shared" si="333"/>
        <v/>
      </c>
      <c r="BB239" s="217" t="str">
        <f>IFERROR(IF(IF(Z239=①工事概要!$E$12,①工事概要!$E$12,IF(WEEKDAY(Z239)=1,Z246,BB240))&gt;①工事概要!$E$12,①工事概要!$E$12,IF(Z239=①工事概要!$E$12,①工事概要!$E$12,IF(WEEKDAY(Z239)=1,Z246,BB240))),"")</f>
        <v/>
      </c>
      <c r="BE239" s="53"/>
      <c r="BF239" s="53"/>
      <c r="BG239" s="53" t="str">
        <f>IFERROR(VLOOKUP(B239,①工事概要!$C$11:$D$12,2,FALSE),"")</f>
        <v/>
      </c>
      <c r="BH239" s="53" t="str">
        <f>IFERROR(VLOOKUP(B239,①工事概要!$C$16:$D$21,2,FALSE),"")</f>
        <v/>
      </c>
      <c r="BI239" s="53" t="str">
        <f>IFERROR(VLOOKUP(B239,①工事概要!$C$22:$D$24,2,FALSE),"")</f>
        <v/>
      </c>
      <c r="BJ239" s="53" t="str">
        <f>IF(B239&gt;①工事概要!$C$26,"",IF(B239&gt;=①工事概要!$C$25,$BJ$13,""))</f>
        <v/>
      </c>
      <c r="BK239" s="53" t="str">
        <f>IF(B239&gt;①工事概要!$C$28,"",IF(B239&gt;=①工事概要!$C$27,$BK$13,""))</f>
        <v/>
      </c>
      <c r="BL239" s="53" t="str">
        <f>IF(B239&gt;①工事概要!$C$30,"",IF(B239&gt;=①工事概要!$C$29,$BL$13,""))</f>
        <v/>
      </c>
      <c r="BM239" s="53" t="str">
        <f>IF(B239&gt;①工事概要!$C$32,"",IF(B239&gt;=①工事概要!$C$31,$BM$13,""))</f>
        <v/>
      </c>
      <c r="BN239" s="53" t="str">
        <f>IF(B239&gt;①工事概要!$C$34,"",IF(B239&gt;=①工事概要!$C$33,$BN$13,""))</f>
        <v/>
      </c>
      <c r="BO239" s="53" t="str">
        <f>IF(B239&gt;①工事概要!$C$36,"",IF(B239&gt;=①工事概要!$C$35,$BO$13,""))</f>
        <v/>
      </c>
      <c r="BP239" s="53" t="str">
        <f>IF(B239&gt;①工事概要!$C$38,"",IF(B239&gt;=①工事概要!$C$37,$BP$13,""))</f>
        <v/>
      </c>
      <c r="BQ239" s="53" t="str">
        <f>IF(B239&gt;①工事概要!$C$40,"",IF(B239&gt;=①工事概要!$C$39,$BQ$13,""))</f>
        <v/>
      </c>
      <c r="BR239" s="53" t="str">
        <f>IF(B239&gt;①工事概要!$C$42,"",IF(B239&gt;=①工事概要!$C$41,$BR$13,""))</f>
        <v/>
      </c>
      <c r="BS239" s="53" t="str">
        <f>IF(B239&gt;①工事概要!$C$44,"",IF(B239&gt;=①工事概要!$C$43,$BS$13,""))</f>
        <v/>
      </c>
      <c r="BT239" s="53" t="str">
        <f>IF(B239&gt;①工事概要!$C$46,"",IF(B239&gt;=①工事概要!$C$45,$BT$13,""))</f>
        <v/>
      </c>
      <c r="BU239" s="53" t="str">
        <f>IF(B239&gt;①工事概要!$C$48,"",IF(B239&gt;=①工事概要!$C$47,$BU$13,""))</f>
        <v/>
      </c>
      <c r="BV239" s="53" t="str">
        <f>IF(B239&gt;①工事概要!$C$50,"",IF(B239&gt;=①工事概要!$C$49,$BV$13,""))</f>
        <v/>
      </c>
      <c r="BW239" s="53" t="str">
        <f>IF(B239&gt;①工事概要!$C$52,"",IF(B239&gt;=①工事概要!$C$51,$BW$13,""))</f>
        <v/>
      </c>
      <c r="BX239" s="53" t="str">
        <f>IF(B239&gt;①工事概要!$C$54,"",IF(B239&gt;=①工事概要!$C$53,$BX$13,""))</f>
        <v/>
      </c>
      <c r="BY239" s="53" t="str">
        <f>IF(B239&gt;①工事概要!$C$56,"",IF(B239&gt;=①工事概要!$C$55,$BY$13,""))</f>
        <v/>
      </c>
      <c r="BZ239" s="53" t="str">
        <f>IF(B239&gt;①工事概要!$C$58,"",IF(B239&gt;=①工事概要!$C$57,$BZ$13,""))</f>
        <v/>
      </c>
      <c r="CA239" s="53" t="str">
        <f>IF(B239&gt;①工事概要!$C$60,"",IF(B239&gt;=①工事概要!$C$59,$CA$13,""))</f>
        <v/>
      </c>
      <c r="CB239" s="53" t="str">
        <f>IF(B239&gt;①工事概要!$C$62,"",IF(B239&gt;=①工事概要!$C$61,$CB$13,""))</f>
        <v/>
      </c>
      <c r="CC239" s="53" t="str">
        <f>IF(B239&gt;①工事概要!$C$64,"",IF(B239&gt;=①工事概要!$C$63,$CC$13,""))</f>
        <v/>
      </c>
      <c r="CD239" s="53" t="str">
        <f>IF(B239&gt;①工事概要!$C$66,"",IF(B239&gt;=①工事概要!$C$65,$CD$13,""))</f>
        <v/>
      </c>
      <c r="CE239" s="50" t="str">
        <f t="shared" si="302"/>
        <v/>
      </c>
      <c r="CF239" s="50" t="str">
        <f t="shared" si="288"/>
        <v xml:space="preserve"> </v>
      </c>
    </row>
    <row r="240" spans="1:84" ht="39" customHeight="1" thickTop="1" thickBot="1" x14ac:dyDescent="0.2">
      <c r="A240" s="81" t="str">
        <f t="shared" si="274"/>
        <v>対象期間外</v>
      </c>
      <c r="B240" s="180" t="str">
        <f>IFERROR(IF(B239=①工事概要!$E$12+IF(WEEKDAY(①工事概要!$E$12)=1,①工事概要!$E$12,(8-WEEKDAY(①工事概要!$E$12))),"-",IF(B239="-","-",B239+1)),"-")</f>
        <v>-</v>
      </c>
      <c r="C240" s="89" t="str">
        <f t="shared" si="289"/>
        <v>-</v>
      </c>
      <c r="D240" s="199" t="str">
        <f t="shared" si="290"/>
        <v>×</v>
      </c>
      <c r="E240" s="200" t="str">
        <f t="shared" si="291"/>
        <v xml:space="preserve"> </v>
      </c>
      <c r="F240" s="201" t="s">
        <v>60</v>
      </c>
      <c r="G240" s="202"/>
      <c r="H240" s="203"/>
      <c r="I240" s="204"/>
      <c r="J240" s="187" t="str">
        <f t="shared" si="292"/>
        <v/>
      </c>
      <c r="K240" s="190" t="str">
        <f t="shared" si="275"/>
        <v/>
      </c>
      <c r="L240" s="190" t="str">
        <f t="shared" si="276"/>
        <v/>
      </c>
      <c r="M240" s="188" t="str">
        <f t="shared" si="293"/>
        <v/>
      </c>
      <c r="N240" s="87" t="str">
        <f t="shared" si="277"/>
        <v/>
      </c>
      <c r="O240" s="108"/>
      <c r="P240" s="156" t="str">
        <f>IF(B240&lt;①工事概要!$E$11,"",IF(B240&gt;①工事概要!$E$12,"",IF(LEN(CE240)=0,"○","")))</f>
        <v/>
      </c>
      <c r="Q240" s="162">
        <f t="shared" si="294"/>
        <v>0</v>
      </c>
      <c r="R240" s="93">
        <f t="shared" si="278"/>
        <v>181</v>
      </c>
      <c r="S240" s="156" t="str">
        <f t="shared" si="279"/>
        <v/>
      </c>
      <c r="T240" s="162">
        <f t="shared" si="280"/>
        <v>0</v>
      </c>
      <c r="U240" s="100">
        <f t="shared" si="295"/>
        <v>52</v>
      </c>
      <c r="V240" s="93" t="str">
        <f t="shared" si="281"/>
        <v/>
      </c>
      <c r="W240" s="169" t="str">
        <f t="shared" si="296"/>
        <v/>
      </c>
      <c r="X240" s="80" t="str">
        <f t="shared" si="297"/>
        <v/>
      </c>
      <c r="Y240" s="80" t="str">
        <f t="shared" si="298"/>
        <v/>
      </c>
      <c r="Z240" s="80" t="str">
        <f t="shared" si="282"/>
        <v>-</v>
      </c>
      <c r="AA240" s="80" t="str">
        <f t="shared" si="283"/>
        <v/>
      </c>
      <c r="AB240" s="80" t="str">
        <f t="shared" si="284"/>
        <v>OK（振替済み）</v>
      </c>
      <c r="AC240" s="154">
        <f t="shared" si="285"/>
        <v>0</v>
      </c>
      <c r="AD240" s="154" t="str">
        <f t="shared" si="299"/>
        <v/>
      </c>
      <c r="AE240" s="106">
        <f t="shared" si="300"/>
        <v>0</v>
      </c>
      <c r="AF240" s="106">
        <f t="shared" si="286"/>
        <v>0</v>
      </c>
      <c r="AG240" s="218" t="str">
        <f>IFERROR(IF(AE240=1,①工事概要!$E$11,IF(AE240=2,①工事概要!$E$11,IF(WEEKDAY(Z240)=2,Z233,AG239))),"")</f>
        <v/>
      </c>
      <c r="AH240" s="222" t="str">
        <f t="shared" ref="AH240:BA240" si="334">IFERROR(IF(AG240+1&gt;$BB240,"",AG240+1),"")</f>
        <v/>
      </c>
      <c r="AI240" s="222" t="str">
        <f t="shared" si="334"/>
        <v/>
      </c>
      <c r="AJ240" s="222" t="str">
        <f t="shared" si="334"/>
        <v/>
      </c>
      <c r="AK240" s="222" t="str">
        <f t="shared" si="334"/>
        <v/>
      </c>
      <c r="AL240" s="222" t="str">
        <f t="shared" si="334"/>
        <v/>
      </c>
      <c r="AM240" s="222" t="str">
        <f t="shared" si="334"/>
        <v/>
      </c>
      <c r="AN240" s="222" t="str">
        <f t="shared" si="334"/>
        <v/>
      </c>
      <c r="AO240" s="222" t="str">
        <f t="shared" si="334"/>
        <v/>
      </c>
      <c r="AP240" s="222" t="str">
        <f t="shared" si="334"/>
        <v/>
      </c>
      <c r="AQ240" s="222" t="str">
        <f t="shared" si="334"/>
        <v/>
      </c>
      <c r="AR240" s="222" t="str">
        <f t="shared" si="334"/>
        <v/>
      </c>
      <c r="AS240" s="222" t="str">
        <f t="shared" si="334"/>
        <v/>
      </c>
      <c r="AT240" s="222" t="str">
        <f t="shared" si="334"/>
        <v/>
      </c>
      <c r="AU240" s="222" t="str">
        <f t="shared" si="334"/>
        <v/>
      </c>
      <c r="AV240" s="222" t="str">
        <f t="shared" si="334"/>
        <v/>
      </c>
      <c r="AW240" s="222" t="str">
        <f t="shared" si="334"/>
        <v/>
      </c>
      <c r="AX240" s="222" t="str">
        <f t="shared" si="334"/>
        <v/>
      </c>
      <c r="AY240" s="222" t="str">
        <f t="shared" si="334"/>
        <v/>
      </c>
      <c r="AZ240" s="222" t="str">
        <f t="shared" si="334"/>
        <v/>
      </c>
      <c r="BA240" s="222" t="str">
        <f t="shared" si="334"/>
        <v/>
      </c>
      <c r="BB240" s="219" t="str">
        <f>IFERROR(IF(IF(Z240=①工事概要!$E$12,①工事概要!$E$12,IF(WEEKDAY(Z240)=1,Z247,BB241))&gt;①工事概要!$E$12,①工事概要!$E$12,IF(Z240=①工事概要!$E$12,①工事概要!$E$12,IF(WEEKDAY(Z240)=1,Z247,BB241))),"")</f>
        <v/>
      </c>
      <c r="BE240" s="53"/>
      <c r="BF240" s="53"/>
      <c r="BG240" s="53" t="str">
        <f>IFERROR(VLOOKUP(B240,①工事概要!$C$11:$D$12,2,FALSE),"")</f>
        <v/>
      </c>
      <c r="BH240" s="53" t="str">
        <f>IFERROR(VLOOKUP(B240,①工事概要!$C$16:$D$21,2,FALSE),"")</f>
        <v/>
      </c>
      <c r="BI240" s="53" t="str">
        <f>IFERROR(VLOOKUP(B240,①工事概要!$C$22:$D$24,2,FALSE),"")</f>
        <v/>
      </c>
      <c r="BJ240" s="53" t="str">
        <f>IF(B240&gt;①工事概要!$C$26,"",IF(B240&gt;=①工事概要!$C$25,$BJ$13,""))</f>
        <v/>
      </c>
      <c r="BK240" s="53" t="str">
        <f>IF(B240&gt;①工事概要!$C$28,"",IF(B240&gt;=①工事概要!$C$27,$BK$13,""))</f>
        <v/>
      </c>
      <c r="BL240" s="53" t="str">
        <f>IF(B240&gt;①工事概要!$C$30,"",IF(B240&gt;=①工事概要!$C$29,$BL$13,""))</f>
        <v/>
      </c>
      <c r="BM240" s="53" t="str">
        <f>IF(B240&gt;①工事概要!$C$32,"",IF(B240&gt;=①工事概要!$C$31,$BM$13,""))</f>
        <v/>
      </c>
      <c r="BN240" s="53" t="str">
        <f>IF(B240&gt;①工事概要!$C$34,"",IF(B240&gt;=①工事概要!$C$33,$BN$13,""))</f>
        <v/>
      </c>
      <c r="BO240" s="53" t="str">
        <f>IF(B240&gt;①工事概要!$C$36,"",IF(B240&gt;=①工事概要!$C$35,$BO$13,""))</f>
        <v/>
      </c>
      <c r="BP240" s="53" t="str">
        <f>IF(B240&gt;①工事概要!$C$38,"",IF(B240&gt;=①工事概要!$C$37,$BP$13,""))</f>
        <v/>
      </c>
      <c r="BQ240" s="53" t="str">
        <f>IF(B240&gt;①工事概要!$C$40,"",IF(B240&gt;=①工事概要!$C$39,$BQ$13,""))</f>
        <v/>
      </c>
      <c r="BR240" s="53" t="str">
        <f>IF(B240&gt;①工事概要!$C$42,"",IF(B240&gt;=①工事概要!$C$41,$BR$13,""))</f>
        <v/>
      </c>
      <c r="BS240" s="53" t="str">
        <f>IF(B240&gt;①工事概要!$C$44,"",IF(B240&gt;=①工事概要!$C$43,$BS$13,""))</f>
        <v/>
      </c>
      <c r="BT240" s="53" t="str">
        <f>IF(B240&gt;①工事概要!$C$46,"",IF(B240&gt;=①工事概要!$C$45,$BT$13,""))</f>
        <v/>
      </c>
      <c r="BU240" s="53" t="str">
        <f>IF(B240&gt;①工事概要!$C$48,"",IF(B240&gt;=①工事概要!$C$47,$BU$13,""))</f>
        <v/>
      </c>
      <c r="BV240" s="53" t="str">
        <f>IF(B240&gt;①工事概要!$C$50,"",IF(B240&gt;=①工事概要!$C$49,$BV$13,""))</f>
        <v/>
      </c>
      <c r="BW240" s="53" t="str">
        <f>IF(B240&gt;①工事概要!$C$52,"",IF(B240&gt;=①工事概要!$C$51,$BW$13,""))</f>
        <v/>
      </c>
      <c r="BX240" s="53" t="str">
        <f>IF(B240&gt;①工事概要!$C$54,"",IF(B240&gt;=①工事概要!$C$53,$BX$13,""))</f>
        <v/>
      </c>
      <c r="BY240" s="53" t="str">
        <f>IF(B240&gt;①工事概要!$C$56,"",IF(B240&gt;=①工事概要!$C$55,$BY$13,""))</f>
        <v/>
      </c>
      <c r="BZ240" s="53" t="str">
        <f>IF(B240&gt;①工事概要!$C$58,"",IF(B240&gt;=①工事概要!$C$57,$BZ$13,""))</f>
        <v/>
      </c>
      <c r="CA240" s="53" t="str">
        <f>IF(B240&gt;①工事概要!$C$60,"",IF(B240&gt;=①工事概要!$C$59,$CA$13,""))</f>
        <v/>
      </c>
      <c r="CB240" s="53" t="str">
        <f>IF(B240&gt;①工事概要!$C$62,"",IF(B240&gt;=①工事概要!$C$61,$CB$13,""))</f>
        <v/>
      </c>
      <c r="CC240" s="53" t="str">
        <f>IF(B240&gt;①工事概要!$C$64,"",IF(B240&gt;=①工事概要!$C$63,$CC$13,""))</f>
        <v/>
      </c>
      <c r="CD240" s="53" t="str">
        <f>IF(B240&gt;①工事概要!$C$66,"",IF(B240&gt;=①工事概要!$C$65,$CD$13,""))</f>
        <v/>
      </c>
      <c r="CE240" s="50" t="str">
        <f t="shared" si="302"/>
        <v/>
      </c>
      <c r="CF240" s="50" t="str">
        <f t="shared" si="288"/>
        <v xml:space="preserve"> </v>
      </c>
    </row>
    <row r="241" spans="1:84" ht="39" customHeight="1" thickTop="1" thickBot="1" x14ac:dyDescent="0.2">
      <c r="A241" s="81" t="str">
        <f t="shared" si="274"/>
        <v>対象期間外</v>
      </c>
      <c r="B241" s="180" t="str">
        <f>IFERROR(IF(B240=①工事概要!$E$12+IF(WEEKDAY(①工事概要!$E$12)=1,①工事概要!$E$12,(8-WEEKDAY(①工事概要!$E$12))),"-",IF(B240="-","-",B240+1)),"-")</f>
        <v>-</v>
      </c>
      <c r="C241" s="89" t="str">
        <f t="shared" si="289"/>
        <v>-</v>
      </c>
      <c r="D241" s="199" t="str">
        <f t="shared" si="290"/>
        <v>×</v>
      </c>
      <c r="E241" s="200" t="str">
        <f t="shared" si="291"/>
        <v xml:space="preserve"> </v>
      </c>
      <c r="F241" s="201" t="s">
        <v>60</v>
      </c>
      <c r="G241" s="202"/>
      <c r="H241" s="203"/>
      <c r="I241" s="204"/>
      <c r="J241" s="187" t="str">
        <f t="shared" si="292"/>
        <v/>
      </c>
      <c r="K241" s="190" t="str">
        <f t="shared" si="275"/>
        <v/>
      </c>
      <c r="L241" s="190" t="str">
        <f t="shared" si="276"/>
        <v/>
      </c>
      <c r="M241" s="188" t="str">
        <f t="shared" si="293"/>
        <v/>
      </c>
      <c r="N241" s="87" t="str">
        <f t="shared" si="277"/>
        <v/>
      </c>
      <c r="O241" s="108"/>
      <c r="P241" s="156" t="str">
        <f>IF(B241&lt;①工事概要!$E$11,"",IF(B241&gt;①工事概要!$E$12,"",IF(LEN(CE241)=0,"○","")))</f>
        <v/>
      </c>
      <c r="Q241" s="162">
        <f t="shared" si="294"/>
        <v>0</v>
      </c>
      <c r="R241" s="93">
        <f t="shared" si="278"/>
        <v>181</v>
      </c>
      <c r="S241" s="156" t="str">
        <f t="shared" si="279"/>
        <v/>
      </c>
      <c r="T241" s="162">
        <f t="shared" si="280"/>
        <v>0</v>
      </c>
      <c r="U241" s="100">
        <f t="shared" si="295"/>
        <v>52</v>
      </c>
      <c r="V241" s="93" t="str">
        <f t="shared" si="281"/>
        <v/>
      </c>
      <c r="W241" s="169" t="str">
        <f t="shared" si="296"/>
        <v/>
      </c>
      <c r="X241" s="80" t="str">
        <f t="shared" si="297"/>
        <v/>
      </c>
      <c r="Y241" s="80" t="str">
        <f t="shared" si="298"/>
        <v/>
      </c>
      <c r="Z241" s="80" t="str">
        <f t="shared" si="282"/>
        <v>-</v>
      </c>
      <c r="AA241" s="80" t="str">
        <f t="shared" si="283"/>
        <v/>
      </c>
      <c r="AB241" s="80" t="str">
        <f t="shared" si="284"/>
        <v>OK（振替済み）</v>
      </c>
      <c r="AC241" s="154">
        <f t="shared" si="285"/>
        <v>0</v>
      </c>
      <c r="AD241" s="154" t="str">
        <f t="shared" si="299"/>
        <v/>
      </c>
      <c r="AE241" s="106">
        <f t="shared" si="300"/>
        <v>0</v>
      </c>
      <c r="AF241" s="106">
        <f t="shared" si="286"/>
        <v>0</v>
      </c>
      <c r="AG241" s="218" t="str">
        <f>IFERROR(IF(AE241=1,①工事概要!$E$11,IF(AE241=2,①工事概要!$E$11,IF(WEEKDAY(Z241)=2,Z234,AG240))),"")</f>
        <v/>
      </c>
      <c r="AH241" s="222" t="str">
        <f t="shared" ref="AH241:BA241" si="335">IFERROR(IF(AG241+1&gt;$BB241,"",AG241+1),"")</f>
        <v/>
      </c>
      <c r="AI241" s="222" t="str">
        <f t="shared" si="335"/>
        <v/>
      </c>
      <c r="AJ241" s="222" t="str">
        <f t="shared" si="335"/>
        <v/>
      </c>
      <c r="AK241" s="222" t="str">
        <f t="shared" si="335"/>
        <v/>
      </c>
      <c r="AL241" s="222" t="str">
        <f t="shared" si="335"/>
        <v/>
      </c>
      <c r="AM241" s="222" t="str">
        <f t="shared" si="335"/>
        <v/>
      </c>
      <c r="AN241" s="222" t="str">
        <f t="shared" si="335"/>
        <v/>
      </c>
      <c r="AO241" s="222" t="str">
        <f t="shared" si="335"/>
        <v/>
      </c>
      <c r="AP241" s="222" t="str">
        <f t="shared" si="335"/>
        <v/>
      </c>
      <c r="AQ241" s="222" t="str">
        <f t="shared" si="335"/>
        <v/>
      </c>
      <c r="AR241" s="222" t="str">
        <f t="shared" si="335"/>
        <v/>
      </c>
      <c r="AS241" s="222" t="str">
        <f t="shared" si="335"/>
        <v/>
      </c>
      <c r="AT241" s="222" t="str">
        <f t="shared" si="335"/>
        <v/>
      </c>
      <c r="AU241" s="222" t="str">
        <f t="shared" si="335"/>
        <v/>
      </c>
      <c r="AV241" s="222" t="str">
        <f t="shared" si="335"/>
        <v/>
      </c>
      <c r="AW241" s="222" t="str">
        <f t="shared" si="335"/>
        <v/>
      </c>
      <c r="AX241" s="222" t="str">
        <f t="shared" si="335"/>
        <v/>
      </c>
      <c r="AY241" s="222" t="str">
        <f t="shared" si="335"/>
        <v/>
      </c>
      <c r="AZ241" s="222" t="str">
        <f t="shared" si="335"/>
        <v/>
      </c>
      <c r="BA241" s="222" t="str">
        <f t="shared" si="335"/>
        <v/>
      </c>
      <c r="BB241" s="219" t="str">
        <f>IFERROR(IF(IF(Z241=①工事概要!$E$12,①工事概要!$E$12,IF(WEEKDAY(Z241)=1,Z248,BB242))&gt;①工事概要!$E$12,①工事概要!$E$12,IF(Z241=①工事概要!$E$12,①工事概要!$E$12,IF(WEEKDAY(Z241)=1,Z248,BB242))),"")</f>
        <v/>
      </c>
      <c r="BE241" s="53"/>
      <c r="BF241" s="53"/>
      <c r="BG241" s="53" t="str">
        <f>IFERROR(VLOOKUP(B241,①工事概要!$C$11:$D$12,2,FALSE),"")</f>
        <v/>
      </c>
      <c r="BH241" s="53" t="str">
        <f>IFERROR(VLOOKUP(B241,①工事概要!$C$16:$D$21,2,FALSE),"")</f>
        <v/>
      </c>
      <c r="BI241" s="53" t="str">
        <f>IFERROR(VLOOKUP(B241,①工事概要!$C$22:$D$24,2,FALSE),"")</f>
        <v/>
      </c>
      <c r="BJ241" s="53" t="str">
        <f>IF(B241&gt;①工事概要!$C$26,"",IF(B241&gt;=①工事概要!$C$25,$BJ$13,""))</f>
        <v/>
      </c>
      <c r="BK241" s="53" t="str">
        <f>IF(B241&gt;①工事概要!$C$28,"",IF(B241&gt;=①工事概要!$C$27,$BK$13,""))</f>
        <v/>
      </c>
      <c r="BL241" s="53" t="str">
        <f>IF(B241&gt;①工事概要!$C$30,"",IF(B241&gt;=①工事概要!$C$29,$BL$13,""))</f>
        <v/>
      </c>
      <c r="BM241" s="53" t="str">
        <f>IF(B241&gt;①工事概要!$C$32,"",IF(B241&gt;=①工事概要!$C$31,$BM$13,""))</f>
        <v/>
      </c>
      <c r="BN241" s="53" t="str">
        <f>IF(B241&gt;①工事概要!$C$34,"",IF(B241&gt;=①工事概要!$C$33,$BN$13,""))</f>
        <v/>
      </c>
      <c r="BO241" s="53" t="str">
        <f>IF(B241&gt;①工事概要!$C$36,"",IF(B241&gt;=①工事概要!$C$35,$BO$13,""))</f>
        <v/>
      </c>
      <c r="BP241" s="53" t="str">
        <f>IF(B241&gt;①工事概要!$C$38,"",IF(B241&gt;=①工事概要!$C$37,$BP$13,""))</f>
        <v/>
      </c>
      <c r="BQ241" s="53" t="str">
        <f>IF(B241&gt;①工事概要!$C$40,"",IF(B241&gt;=①工事概要!$C$39,$BQ$13,""))</f>
        <v/>
      </c>
      <c r="BR241" s="53" t="str">
        <f>IF(B241&gt;①工事概要!$C$42,"",IF(B241&gt;=①工事概要!$C$41,$BR$13,""))</f>
        <v/>
      </c>
      <c r="BS241" s="53" t="str">
        <f>IF(B241&gt;①工事概要!$C$44,"",IF(B241&gt;=①工事概要!$C$43,$BS$13,""))</f>
        <v/>
      </c>
      <c r="BT241" s="53" t="str">
        <f>IF(B241&gt;①工事概要!$C$46,"",IF(B241&gt;=①工事概要!$C$45,$BT$13,""))</f>
        <v/>
      </c>
      <c r="BU241" s="53" t="str">
        <f>IF(B241&gt;①工事概要!$C$48,"",IF(B241&gt;=①工事概要!$C$47,$BU$13,""))</f>
        <v/>
      </c>
      <c r="BV241" s="53" t="str">
        <f>IF(B241&gt;①工事概要!$C$50,"",IF(B241&gt;=①工事概要!$C$49,$BV$13,""))</f>
        <v/>
      </c>
      <c r="BW241" s="53" t="str">
        <f>IF(B241&gt;①工事概要!$C$52,"",IF(B241&gt;=①工事概要!$C$51,$BW$13,""))</f>
        <v/>
      </c>
      <c r="BX241" s="53" t="str">
        <f>IF(B241&gt;①工事概要!$C$54,"",IF(B241&gt;=①工事概要!$C$53,$BX$13,""))</f>
        <v/>
      </c>
      <c r="BY241" s="53" t="str">
        <f>IF(B241&gt;①工事概要!$C$56,"",IF(B241&gt;=①工事概要!$C$55,$BY$13,""))</f>
        <v/>
      </c>
      <c r="BZ241" s="53" t="str">
        <f>IF(B241&gt;①工事概要!$C$58,"",IF(B241&gt;=①工事概要!$C$57,$BZ$13,""))</f>
        <v/>
      </c>
      <c r="CA241" s="53" t="str">
        <f>IF(B241&gt;①工事概要!$C$60,"",IF(B241&gt;=①工事概要!$C$59,$CA$13,""))</f>
        <v/>
      </c>
      <c r="CB241" s="53" t="str">
        <f>IF(B241&gt;①工事概要!$C$62,"",IF(B241&gt;=①工事概要!$C$61,$CB$13,""))</f>
        <v/>
      </c>
      <c r="CC241" s="53" t="str">
        <f>IF(B241&gt;①工事概要!$C$64,"",IF(B241&gt;=①工事概要!$C$63,$CC$13,""))</f>
        <v/>
      </c>
      <c r="CD241" s="53" t="str">
        <f>IF(B241&gt;①工事概要!$C$66,"",IF(B241&gt;=①工事概要!$C$65,$CD$13,""))</f>
        <v/>
      </c>
      <c r="CE241" s="50" t="str">
        <f t="shared" si="302"/>
        <v/>
      </c>
      <c r="CF241" s="50" t="str">
        <f t="shared" si="288"/>
        <v xml:space="preserve"> </v>
      </c>
    </row>
    <row r="242" spans="1:84" ht="39" customHeight="1" thickTop="1" thickBot="1" x14ac:dyDescent="0.2">
      <c r="A242" s="81" t="str">
        <f t="shared" si="274"/>
        <v>対象期間外</v>
      </c>
      <c r="B242" s="180" t="str">
        <f>IFERROR(IF(B241=①工事概要!$E$12+IF(WEEKDAY(①工事概要!$E$12)=1,①工事概要!$E$12,(8-WEEKDAY(①工事概要!$E$12))),"-",IF(B241="-","-",B241+1)),"-")</f>
        <v>-</v>
      </c>
      <c r="C242" s="89" t="str">
        <f t="shared" si="289"/>
        <v>-</v>
      </c>
      <c r="D242" s="199" t="str">
        <f t="shared" si="290"/>
        <v>×</v>
      </c>
      <c r="E242" s="200" t="str">
        <f t="shared" si="291"/>
        <v xml:space="preserve"> </v>
      </c>
      <c r="F242" s="201" t="s">
        <v>60</v>
      </c>
      <c r="G242" s="202"/>
      <c r="H242" s="203"/>
      <c r="I242" s="204"/>
      <c r="J242" s="187" t="str">
        <f t="shared" si="292"/>
        <v/>
      </c>
      <c r="K242" s="190" t="str">
        <f t="shared" si="275"/>
        <v/>
      </c>
      <c r="L242" s="190" t="str">
        <f t="shared" si="276"/>
        <v/>
      </c>
      <c r="M242" s="188" t="str">
        <f t="shared" si="293"/>
        <v/>
      </c>
      <c r="N242" s="87" t="str">
        <f t="shared" si="277"/>
        <v/>
      </c>
      <c r="O242" s="108"/>
      <c r="P242" s="156" t="str">
        <f>IF(B242&lt;①工事概要!$E$11,"",IF(B242&gt;①工事概要!$E$12,"",IF(LEN(CE242)=0,"○","")))</f>
        <v/>
      </c>
      <c r="Q242" s="162">
        <f t="shared" si="294"/>
        <v>0</v>
      </c>
      <c r="R242" s="93">
        <f t="shared" si="278"/>
        <v>181</v>
      </c>
      <c r="S242" s="156" t="str">
        <f t="shared" si="279"/>
        <v/>
      </c>
      <c r="T242" s="162">
        <f t="shared" si="280"/>
        <v>0</v>
      </c>
      <c r="U242" s="100">
        <f t="shared" si="295"/>
        <v>52</v>
      </c>
      <c r="V242" s="93" t="str">
        <f t="shared" si="281"/>
        <v/>
      </c>
      <c r="W242" s="169" t="str">
        <f t="shared" si="296"/>
        <v/>
      </c>
      <c r="X242" s="80" t="str">
        <f t="shared" si="297"/>
        <v/>
      </c>
      <c r="Y242" s="80" t="str">
        <f t="shared" si="298"/>
        <v/>
      </c>
      <c r="Z242" s="80" t="str">
        <f t="shared" si="282"/>
        <v>-</v>
      </c>
      <c r="AA242" s="80" t="str">
        <f t="shared" si="283"/>
        <v/>
      </c>
      <c r="AB242" s="80" t="str">
        <f t="shared" si="284"/>
        <v>OK（振替済み）</v>
      </c>
      <c r="AC242" s="154">
        <f t="shared" si="285"/>
        <v>0</v>
      </c>
      <c r="AD242" s="154" t="str">
        <f t="shared" si="299"/>
        <v/>
      </c>
      <c r="AE242" s="106">
        <f t="shared" si="300"/>
        <v>0</v>
      </c>
      <c r="AF242" s="106">
        <f t="shared" si="286"/>
        <v>0</v>
      </c>
      <c r="AG242" s="218" t="str">
        <f>IFERROR(IF(AE242=1,①工事概要!$E$11,IF(AE242=2,①工事概要!$E$11,IF(WEEKDAY(Z242)=2,Z235,AG241))),"")</f>
        <v/>
      </c>
      <c r="AH242" s="222" t="str">
        <f t="shared" ref="AH242:BA242" si="336">IFERROR(IF(AG242+1&gt;$BB242,"",AG242+1),"")</f>
        <v/>
      </c>
      <c r="AI242" s="222" t="str">
        <f t="shared" si="336"/>
        <v/>
      </c>
      <c r="AJ242" s="222" t="str">
        <f t="shared" si="336"/>
        <v/>
      </c>
      <c r="AK242" s="222" t="str">
        <f t="shared" si="336"/>
        <v/>
      </c>
      <c r="AL242" s="222" t="str">
        <f t="shared" si="336"/>
        <v/>
      </c>
      <c r="AM242" s="222" t="str">
        <f t="shared" si="336"/>
        <v/>
      </c>
      <c r="AN242" s="222" t="str">
        <f t="shared" si="336"/>
        <v/>
      </c>
      <c r="AO242" s="222" t="str">
        <f t="shared" si="336"/>
        <v/>
      </c>
      <c r="AP242" s="222" t="str">
        <f t="shared" si="336"/>
        <v/>
      </c>
      <c r="AQ242" s="222" t="str">
        <f t="shared" si="336"/>
        <v/>
      </c>
      <c r="AR242" s="222" t="str">
        <f t="shared" si="336"/>
        <v/>
      </c>
      <c r="AS242" s="222" t="str">
        <f t="shared" si="336"/>
        <v/>
      </c>
      <c r="AT242" s="222" t="str">
        <f t="shared" si="336"/>
        <v/>
      </c>
      <c r="AU242" s="222" t="str">
        <f t="shared" si="336"/>
        <v/>
      </c>
      <c r="AV242" s="222" t="str">
        <f t="shared" si="336"/>
        <v/>
      </c>
      <c r="AW242" s="222" t="str">
        <f t="shared" si="336"/>
        <v/>
      </c>
      <c r="AX242" s="222" t="str">
        <f t="shared" si="336"/>
        <v/>
      </c>
      <c r="AY242" s="222" t="str">
        <f t="shared" si="336"/>
        <v/>
      </c>
      <c r="AZ242" s="222" t="str">
        <f t="shared" si="336"/>
        <v/>
      </c>
      <c r="BA242" s="222" t="str">
        <f t="shared" si="336"/>
        <v/>
      </c>
      <c r="BB242" s="219" t="str">
        <f>IFERROR(IF(IF(Z242=①工事概要!$E$12,①工事概要!$E$12,IF(WEEKDAY(Z242)=1,Z249,BB243))&gt;①工事概要!$E$12,①工事概要!$E$12,IF(Z242=①工事概要!$E$12,①工事概要!$E$12,IF(WEEKDAY(Z242)=1,Z249,BB243))),"")</f>
        <v/>
      </c>
      <c r="BE242" s="53"/>
      <c r="BF242" s="53"/>
      <c r="BG242" s="53" t="str">
        <f>IFERROR(VLOOKUP(B242,①工事概要!$C$11:$D$12,2,FALSE),"")</f>
        <v/>
      </c>
      <c r="BH242" s="53" t="str">
        <f>IFERROR(VLOOKUP(B242,①工事概要!$C$16:$D$21,2,FALSE),"")</f>
        <v/>
      </c>
      <c r="BI242" s="53" t="str">
        <f>IFERROR(VLOOKUP(B242,①工事概要!$C$22:$D$24,2,FALSE),"")</f>
        <v/>
      </c>
      <c r="BJ242" s="53" t="str">
        <f>IF(B242&gt;①工事概要!$C$26,"",IF(B242&gt;=①工事概要!$C$25,$BJ$13,""))</f>
        <v/>
      </c>
      <c r="BK242" s="53" t="str">
        <f>IF(B242&gt;①工事概要!$C$28,"",IF(B242&gt;=①工事概要!$C$27,$BK$13,""))</f>
        <v/>
      </c>
      <c r="BL242" s="53" t="str">
        <f>IF(B242&gt;①工事概要!$C$30,"",IF(B242&gt;=①工事概要!$C$29,$BL$13,""))</f>
        <v/>
      </c>
      <c r="BM242" s="53" t="str">
        <f>IF(B242&gt;①工事概要!$C$32,"",IF(B242&gt;=①工事概要!$C$31,$BM$13,""))</f>
        <v/>
      </c>
      <c r="BN242" s="53" t="str">
        <f>IF(B242&gt;①工事概要!$C$34,"",IF(B242&gt;=①工事概要!$C$33,$BN$13,""))</f>
        <v/>
      </c>
      <c r="BO242" s="53" t="str">
        <f>IF(B242&gt;①工事概要!$C$36,"",IF(B242&gt;=①工事概要!$C$35,$BO$13,""))</f>
        <v/>
      </c>
      <c r="BP242" s="53" t="str">
        <f>IF(B242&gt;①工事概要!$C$38,"",IF(B242&gt;=①工事概要!$C$37,$BP$13,""))</f>
        <v/>
      </c>
      <c r="BQ242" s="53" t="str">
        <f>IF(B242&gt;①工事概要!$C$40,"",IF(B242&gt;=①工事概要!$C$39,$BQ$13,""))</f>
        <v/>
      </c>
      <c r="BR242" s="53" t="str">
        <f>IF(B242&gt;①工事概要!$C$42,"",IF(B242&gt;=①工事概要!$C$41,$BR$13,""))</f>
        <v/>
      </c>
      <c r="BS242" s="53" t="str">
        <f>IF(B242&gt;①工事概要!$C$44,"",IF(B242&gt;=①工事概要!$C$43,$BS$13,""))</f>
        <v/>
      </c>
      <c r="BT242" s="53" t="str">
        <f>IF(B242&gt;①工事概要!$C$46,"",IF(B242&gt;=①工事概要!$C$45,$BT$13,""))</f>
        <v/>
      </c>
      <c r="BU242" s="53" t="str">
        <f>IF(B242&gt;①工事概要!$C$48,"",IF(B242&gt;=①工事概要!$C$47,$BU$13,""))</f>
        <v/>
      </c>
      <c r="BV242" s="53" t="str">
        <f>IF(B242&gt;①工事概要!$C$50,"",IF(B242&gt;=①工事概要!$C$49,$BV$13,""))</f>
        <v/>
      </c>
      <c r="BW242" s="53" t="str">
        <f>IF(B242&gt;①工事概要!$C$52,"",IF(B242&gt;=①工事概要!$C$51,$BW$13,""))</f>
        <v/>
      </c>
      <c r="BX242" s="53" t="str">
        <f>IF(B242&gt;①工事概要!$C$54,"",IF(B242&gt;=①工事概要!$C$53,$BX$13,""))</f>
        <v/>
      </c>
      <c r="BY242" s="53" t="str">
        <f>IF(B242&gt;①工事概要!$C$56,"",IF(B242&gt;=①工事概要!$C$55,$BY$13,""))</f>
        <v/>
      </c>
      <c r="BZ242" s="53" t="str">
        <f>IF(B242&gt;①工事概要!$C$58,"",IF(B242&gt;=①工事概要!$C$57,$BZ$13,""))</f>
        <v/>
      </c>
      <c r="CA242" s="53" t="str">
        <f>IF(B242&gt;①工事概要!$C$60,"",IF(B242&gt;=①工事概要!$C$59,$CA$13,""))</f>
        <v/>
      </c>
      <c r="CB242" s="53" t="str">
        <f>IF(B242&gt;①工事概要!$C$62,"",IF(B242&gt;=①工事概要!$C$61,$CB$13,""))</f>
        <v/>
      </c>
      <c r="CC242" s="53" t="str">
        <f>IF(B242&gt;①工事概要!$C$64,"",IF(B242&gt;=①工事概要!$C$63,$CC$13,""))</f>
        <v/>
      </c>
      <c r="CD242" s="53" t="str">
        <f>IF(B242&gt;①工事概要!$C$66,"",IF(B242&gt;=①工事概要!$C$65,$CD$13,""))</f>
        <v/>
      </c>
      <c r="CE242" s="50" t="str">
        <f t="shared" si="302"/>
        <v/>
      </c>
      <c r="CF242" s="50" t="str">
        <f t="shared" si="288"/>
        <v xml:space="preserve"> </v>
      </c>
    </row>
    <row r="243" spans="1:84" ht="39" customHeight="1" thickTop="1" thickBot="1" x14ac:dyDescent="0.2">
      <c r="A243" s="81" t="str">
        <f t="shared" si="274"/>
        <v>対象期間外</v>
      </c>
      <c r="B243" s="180" t="str">
        <f>IFERROR(IF(B242=①工事概要!$E$12+IF(WEEKDAY(①工事概要!$E$12)=1,①工事概要!$E$12,(8-WEEKDAY(①工事概要!$E$12))),"-",IF(B242="-","-",B242+1)),"-")</f>
        <v>-</v>
      </c>
      <c r="C243" s="89" t="str">
        <f t="shared" si="289"/>
        <v>-</v>
      </c>
      <c r="D243" s="199" t="str">
        <f t="shared" si="290"/>
        <v>×</v>
      </c>
      <c r="E243" s="200" t="str">
        <f t="shared" si="291"/>
        <v xml:space="preserve"> </v>
      </c>
      <c r="F243" s="201" t="s">
        <v>60</v>
      </c>
      <c r="G243" s="202"/>
      <c r="H243" s="203"/>
      <c r="I243" s="204"/>
      <c r="J243" s="187" t="str">
        <f t="shared" si="292"/>
        <v/>
      </c>
      <c r="K243" s="190" t="str">
        <f t="shared" si="275"/>
        <v/>
      </c>
      <c r="L243" s="190" t="str">
        <f t="shared" si="276"/>
        <v/>
      </c>
      <c r="M243" s="188" t="str">
        <f t="shared" si="293"/>
        <v/>
      </c>
      <c r="N243" s="87" t="str">
        <f t="shared" si="277"/>
        <v/>
      </c>
      <c r="O243" s="108"/>
      <c r="P243" s="156" t="str">
        <f>IF(B243&lt;①工事概要!$E$11,"",IF(B243&gt;①工事概要!$E$12,"",IF(LEN(CE243)=0,"○","")))</f>
        <v/>
      </c>
      <c r="Q243" s="162">
        <f t="shared" si="294"/>
        <v>0</v>
      </c>
      <c r="R243" s="93">
        <f t="shared" si="278"/>
        <v>181</v>
      </c>
      <c r="S243" s="156" t="str">
        <f t="shared" si="279"/>
        <v/>
      </c>
      <c r="T243" s="162">
        <f t="shared" si="280"/>
        <v>0</v>
      </c>
      <c r="U243" s="100">
        <f t="shared" si="295"/>
        <v>52</v>
      </c>
      <c r="V243" s="93" t="str">
        <f t="shared" si="281"/>
        <v/>
      </c>
      <c r="W243" s="169" t="str">
        <f t="shared" si="296"/>
        <v/>
      </c>
      <c r="X243" s="80" t="str">
        <f t="shared" si="297"/>
        <v/>
      </c>
      <c r="Y243" s="80" t="str">
        <f t="shared" si="298"/>
        <v/>
      </c>
      <c r="Z243" s="80" t="str">
        <f t="shared" si="282"/>
        <v>-</v>
      </c>
      <c r="AA243" s="80" t="str">
        <f t="shared" si="283"/>
        <v/>
      </c>
      <c r="AB243" s="80" t="str">
        <f t="shared" si="284"/>
        <v>OK（振替済み）</v>
      </c>
      <c r="AC243" s="154">
        <f t="shared" si="285"/>
        <v>0</v>
      </c>
      <c r="AD243" s="154" t="str">
        <f t="shared" si="299"/>
        <v/>
      </c>
      <c r="AE243" s="106">
        <f t="shared" si="300"/>
        <v>0</v>
      </c>
      <c r="AF243" s="106">
        <f t="shared" si="286"/>
        <v>0</v>
      </c>
      <c r="AG243" s="218" t="str">
        <f>IFERROR(IF(AE243=1,①工事概要!$E$11,IF(AE243=2,①工事概要!$E$11,IF(WEEKDAY(Z243)=2,Z236,AG242))),"")</f>
        <v/>
      </c>
      <c r="AH243" s="222" t="str">
        <f t="shared" ref="AH243:BA243" si="337">IFERROR(IF(AG243+1&gt;$BB243,"",AG243+1),"")</f>
        <v/>
      </c>
      <c r="AI243" s="222" t="str">
        <f t="shared" si="337"/>
        <v/>
      </c>
      <c r="AJ243" s="222" t="str">
        <f t="shared" si="337"/>
        <v/>
      </c>
      <c r="AK243" s="222" t="str">
        <f t="shared" si="337"/>
        <v/>
      </c>
      <c r="AL243" s="222" t="str">
        <f t="shared" si="337"/>
        <v/>
      </c>
      <c r="AM243" s="222" t="str">
        <f t="shared" si="337"/>
        <v/>
      </c>
      <c r="AN243" s="222" t="str">
        <f t="shared" si="337"/>
        <v/>
      </c>
      <c r="AO243" s="222" t="str">
        <f t="shared" si="337"/>
        <v/>
      </c>
      <c r="AP243" s="222" t="str">
        <f t="shared" si="337"/>
        <v/>
      </c>
      <c r="AQ243" s="222" t="str">
        <f t="shared" si="337"/>
        <v/>
      </c>
      <c r="AR243" s="222" t="str">
        <f t="shared" si="337"/>
        <v/>
      </c>
      <c r="AS243" s="222" t="str">
        <f t="shared" si="337"/>
        <v/>
      </c>
      <c r="AT243" s="222" t="str">
        <f t="shared" si="337"/>
        <v/>
      </c>
      <c r="AU243" s="222" t="str">
        <f t="shared" si="337"/>
        <v/>
      </c>
      <c r="AV243" s="222" t="str">
        <f t="shared" si="337"/>
        <v/>
      </c>
      <c r="AW243" s="222" t="str">
        <f t="shared" si="337"/>
        <v/>
      </c>
      <c r="AX243" s="222" t="str">
        <f t="shared" si="337"/>
        <v/>
      </c>
      <c r="AY243" s="222" t="str">
        <f t="shared" si="337"/>
        <v/>
      </c>
      <c r="AZ243" s="222" t="str">
        <f t="shared" si="337"/>
        <v/>
      </c>
      <c r="BA243" s="222" t="str">
        <f t="shared" si="337"/>
        <v/>
      </c>
      <c r="BB243" s="219" t="str">
        <f>IFERROR(IF(IF(Z243=①工事概要!$E$12,①工事概要!$E$12,IF(WEEKDAY(Z243)=1,Z250,BB244))&gt;①工事概要!$E$12,①工事概要!$E$12,IF(Z243=①工事概要!$E$12,①工事概要!$E$12,IF(WEEKDAY(Z243)=1,Z250,BB244))),"")</f>
        <v/>
      </c>
      <c r="BE243" s="53"/>
      <c r="BF243" s="53"/>
      <c r="BG243" s="53" t="str">
        <f>IFERROR(VLOOKUP(B243,①工事概要!$C$11:$D$12,2,FALSE),"")</f>
        <v/>
      </c>
      <c r="BH243" s="53" t="str">
        <f>IFERROR(VLOOKUP(B243,①工事概要!$C$16:$D$21,2,FALSE),"")</f>
        <v/>
      </c>
      <c r="BI243" s="53" t="str">
        <f>IFERROR(VLOOKUP(B243,①工事概要!$C$22:$D$24,2,FALSE),"")</f>
        <v/>
      </c>
      <c r="BJ243" s="53" t="str">
        <f>IF(B243&gt;①工事概要!$C$26,"",IF(B243&gt;=①工事概要!$C$25,$BJ$13,""))</f>
        <v/>
      </c>
      <c r="BK243" s="53" t="str">
        <f>IF(B243&gt;①工事概要!$C$28,"",IF(B243&gt;=①工事概要!$C$27,$BK$13,""))</f>
        <v/>
      </c>
      <c r="BL243" s="53" t="str">
        <f>IF(B243&gt;①工事概要!$C$30,"",IF(B243&gt;=①工事概要!$C$29,$BL$13,""))</f>
        <v/>
      </c>
      <c r="BM243" s="53" t="str">
        <f>IF(B243&gt;①工事概要!$C$32,"",IF(B243&gt;=①工事概要!$C$31,$BM$13,""))</f>
        <v/>
      </c>
      <c r="BN243" s="53" t="str">
        <f>IF(B243&gt;①工事概要!$C$34,"",IF(B243&gt;=①工事概要!$C$33,$BN$13,""))</f>
        <v/>
      </c>
      <c r="BO243" s="53" t="str">
        <f>IF(B243&gt;①工事概要!$C$36,"",IF(B243&gt;=①工事概要!$C$35,$BO$13,""))</f>
        <v/>
      </c>
      <c r="BP243" s="53" t="str">
        <f>IF(B243&gt;①工事概要!$C$38,"",IF(B243&gt;=①工事概要!$C$37,$BP$13,""))</f>
        <v/>
      </c>
      <c r="BQ243" s="53" t="str">
        <f>IF(B243&gt;①工事概要!$C$40,"",IF(B243&gt;=①工事概要!$C$39,$BQ$13,""))</f>
        <v/>
      </c>
      <c r="BR243" s="53" t="str">
        <f>IF(B243&gt;①工事概要!$C$42,"",IF(B243&gt;=①工事概要!$C$41,$BR$13,""))</f>
        <v/>
      </c>
      <c r="BS243" s="53" t="str">
        <f>IF(B243&gt;①工事概要!$C$44,"",IF(B243&gt;=①工事概要!$C$43,$BS$13,""))</f>
        <v/>
      </c>
      <c r="BT243" s="53" t="str">
        <f>IF(B243&gt;①工事概要!$C$46,"",IF(B243&gt;=①工事概要!$C$45,$BT$13,""))</f>
        <v/>
      </c>
      <c r="BU243" s="53" t="str">
        <f>IF(B243&gt;①工事概要!$C$48,"",IF(B243&gt;=①工事概要!$C$47,$BU$13,""))</f>
        <v/>
      </c>
      <c r="BV243" s="53" t="str">
        <f>IF(B243&gt;①工事概要!$C$50,"",IF(B243&gt;=①工事概要!$C$49,$BV$13,""))</f>
        <v/>
      </c>
      <c r="BW243" s="53" t="str">
        <f>IF(B243&gt;①工事概要!$C$52,"",IF(B243&gt;=①工事概要!$C$51,$BW$13,""))</f>
        <v/>
      </c>
      <c r="BX243" s="53" t="str">
        <f>IF(B243&gt;①工事概要!$C$54,"",IF(B243&gt;=①工事概要!$C$53,$BX$13,""))</f>
        <v/>
      </c>
      <c r="BY243" s="53" t="str">
        <f>IF(B243&gt;①工事概要!$C$56,"",IF(B243&gt;=①工事概要!$C$55,$BY$13,""))</f>
        <v/>
      </c>
      <c r="BZ243" s="53" t="str">
        <f>IF(B243&gt;①工事概要!$C$58,"",IF(B243&gt;=①工事概要!$C$57,$BZ$13,""))</f>
        <v/>
      </c>
      <c r="CA243" s="53" t="str">
        <f>IF(B243&gt;①工事概要!$C$60,"",IF(B243&gt;=①工事概要!$C$59,$CA$13,""))</f>
        <v/>
      </c>
      <c r="CB243" s="53" t="str">
        <f>IF(B243&gt;①工事概要!$C$62,"",IF(B243&gt;=①工事概要!$C$61,$CB$13,""))</f>
        <v/>
      </c>
      <c r="CC243" s="53" t="str">
        <f>IF(B243&gt;①工事概要!$C$64,"",IF(B243&gt;=①工事概要!$C$63,$CC$13,""))</f>
        <v/>
      </c>
      <c r="CD243" s="53" t="str">
        <f>IF(B243&gt;①工事概要!$C$66,"",IF(B243&gt;=①工事概要!$C$65,$CD$13,""))</f>
        <v/>
      </c>
      <c r="CE243" s="50" t="str">
        <f t="shared" si="302"/>
        <v/>
      </c>
      <c r="CF243" s="50" t="str">
        <f t="shared" si="288"/>
        <v xml:space="preserve"> </v>
      </c>
    </row>
    <row r="244" spans="1:84" ht="39" customHeight="1" thickTop="1" thickBot="1" x14ac:dyDescent="0.2">
      <c r="A244" s="81" t="str">
        <f t="shared" si="274"/>
        <v>対象期間外</v>
      </c>
      <c r="B244" s="180" t="str">
        <f>IFERROR(IF(B243=①工事概要!$E$12+IF(WEEKDAY(①工事概要!$E$12)=1,①工事概要!$E$12,(8-WEEKDAY(①工事概要!$E$12))),"-",IF(B243="-","-",B243+1)),"-")</f>
        <v>-</v>
      </c>
      <c r="C244" s="89" t="str">
        <f t="shared" si="289"/>
        <v>-</v>
      </c>
      <c r="D244" s="199" t="str">
        <f t="shared" si="290"/>
        <v>×</v>
      </c>
      <c r="E244" s="200" t="str">
        <f t="shared" si="291"/>
        <v xml:space="preserve"> </v>
      </c>
      <c r="F244" s="201" t="s">
        <v>61</v>
      </c>
      <c r="G244" s="202"/>
      <c r="H244" s="203"/>
      <c r="I244" s="204"/>
      <c r="J244" s="187" t="str">
        <f t="shared" si="292"/>
        <v/>
      </c>
      <c r="K244" s="190" t="str">
        <f t="shared" si="275"/>
        <v/>
      </c>
      <c r="L244" s="190" t="str">
        <f t="shared" si="276"/>
        <v/>
      </c>
      <c r="M244" s="188" t="str">
        <f t="shared" si="293"/>
        <v/>
      </c>
      <c r="N244" s="87" t="str">
        <f t="shared" si="277"/>
        <v/>
      </c>
      <c r="O244" s="108"/>
      <c r="P244" s="156" t="str">
        <f>IF(B244&lt;①工事概要!$E$11,"",IF(B244&gt;①工事概要!$E$12,"",IF(LEN(CE244)=0,"○","")))</f>
        <v/>
      </c>
      <c r="Q244" s="162">
        <f t="shared" si="294"/>
        <v>0</v>
      </c>
      <c r="R244" s="93">
        <f t="shared" si="278"/>
        <v>181</v>
      </c>
      <c r="S244" s="156" t="str">
        <f t="shared" si="279"/>
        <v/>
      </c>
      <c r="T244" s="162">
        <f t="shared" si="280"/>
        <v>0</v>
      </c>
      <c r="U244" s="100">
        <f t="shared" si="295"/>
        <v>52</v>
      </c>
      <c r="V244" s="93" t="str">
        <f t="shared" si="281"/>
        <v/>
      </c>
      <c r="W244" s="169" t="str">
        <f t="shared" si="296"/>
        <v/>
      </c>
      <c r="X244" s="80" t="str">
        <f t="shared" si="297"/>
        <v/>
      </c>
      <c r="Y244" s="80" t="str">
        <f t="shared" si="298"/>
        <v/>
      </c>
      <c r="Z244" s="80" t="str">
        <f t="shared" si="282"/>
        <v>-</v>
      </c>
      <c r="AA244" s="80" t="str">
        <f t="shared" si="283"/>
        <v/>
      </c>
      <c r="AB244" s="80" t="str">
        <f t="shared" si="284"/>
        <v>OK（振替済み）</v>
      </c>
      <c r="AC244" s="154">
        <f t="shared" si="285"/>
        <v>0</v>
      </c>
      <c r="AD244" s="154" t="str">
        <f t="shared" si="299"/>
        <v/>
      </c>
      <c r="AE244" s="106">
        <f t="shared" si="300"/>
        <v>0</v>
      </c>
      <c r="AF244" s="106">
        <f t="shared" si="286"/>
        <v>0</v>
      </c>
      <c r="AG244" s="218" t="str">
        <f>IFERROR(IF(AE244=1,①工事概要!$E$11,IF(AE244=2,①工事概要!$E$11,IF(WEEKDAY(Z244)=2,Z237,AG243))),"")</f>
        <v/>
      </c>
      <c r="AH244" s="222" t="str">
        <f t="shared" ref="AH244:BA244" si="338">IFERROR(IF(AG244+1&gt;$BB244,"",AG244+1),"")</f>
        <v/>
      </c>
      <c r="AI244" s="222" t="str">
        <f t="shared" si="338"/>
        <v/>
      </c>
      <c r="AJ244" s="222" t="str">
        <f t="shared" si="338"/>
        <v/>
      </c>
      <c r="AK244" s="222" t="str">
        <f t="shared" si="338"/>
        <v/>
      </c>
      <c r="AL244" s="222" t="str">
        <f t="shared" si="338"/>
        <v/>
      </c>
      <c r="AM244" s="222" t="str">
        <f t="shared" si="338"/>
        <v/>
      </c>
      <c r="AN244" s="222" t="str">
        <f t="shared" si="338"/>
        <v/>
      </c>
      <c r="AO244" s="222" t="str">
        <f t="shared" si="338"/>
        <v/>
      </c>
      <c r="AP244" s="222" t="str">
        <f t="shared" si="338"/>
        <v/>
      </c>
      <c r="AQ244" s="222" t="str">
        <f t="shared" si="338"/>
        <v/>
      </c>
      <c r="AR244" s="222" t="str">
        <f t="shared" si="338"/>
        <v/>
      </c>
      <c r="AS244" s="222" t="str">
        <f t="shared" si="338"/>
        <v/>
      </c>
      <c r="AT244" s="222" t="str">
        <f t="shared" si="338"/>
        <v/>
      </c>
      <c r="AU244" s="222" t="str">
        <f t="shared" si="338"/>
        <v/>
      </c>
      <c r="AV244" s="222" t="str">
        <f t="shared" si="338"/>
        <v/>
      </c>
      <c r="AW244" s="222" t="str">
        <f t="shared" si="338"/>
        <v/>
      </c>
      <c r="AX244" s="222" t="str">
        <f t="shared" si="338"/>
        <v/>
      </c>
      <c r="AY244" s="222" t="str">
        <f t="shared" si="338"/>
        <v/>
      </c>
      <c r="AZ244" s="222" t="str">
        <f t="shared" si="338"/>
        <v/>
      </c>
      <c r="BA244" s="222" t="str">
        <f t="shared" si="338"/>
        <v/>
      </c>
      <c r="BB244" s="219" t="str">
        <f>IFERROR(IF(IF(Z244=①工事概要!$E$12,①工事概要!$E$12,IF(WEEKDAY(Z244)=1,Z251,BB245))&gt;①工事概要!$E$12,①工事概要!$E$12,IF(Z244=①工事概要!$E$12,①工事概要!$E$12,IF(WEEKDAY(Z244)=1,Z251,BB245))),"")</f>
        <v/>
      </c>
      <c r="BE244" s="53"/>
      <c r="BF244" s="53"/>
      <c r="BG244" s="53" t="str">
        <f>IFERROR(VLOOKUP(B244,①工事概要!$C$11:$D$12,2,FALSE),"")</f>
        <v/>
      </c>
      <c r="BH244" s="53" t="str">
        <f>IFERROR(VLOOKUP(B244,①工事概要!$C$16:$D$21,2,FALSE),"")</f>
        <v/>
      </c>
      <c r="BI244" s="53" t="str">
        <f>IFERROR(VLOOKUP(B244,①工事概要!$C$22:$D$24,2,FALSE),"")</f>
        <v/>
      </c>
      <c r="BJ244" s="53" t="str">
        <f>IF(B244&gt;①工事概要!$C$26,"",IF(B244&gt;=①工事概要!$C$25,$BJ$13,""))</f>
        <v/>
      </c>
      <c r="BK244" s="53" t="str">
        <f>IF(B244&gt;①工事概要!$C$28,"",IF(B244&gt;=①工事概要!$C$27,$BK$13,""))</f>
        <v/>
      </c>
      <c r="BL244" s="53" t="str">
        <f>IF(B244&gt;①工事概要!$C$30,"",IF(B244&gt;=①工事概要!$C$29,$BL$13,""))</f>
        <v/>
      </c>
      <c r="BM244" s="53" t="str">
        <f>IF(B244&gt;①工事概要!$C$32,"",IF(B244&gt;=①工事概要!$C$31,$BM$13,""))</f>
        <v/>
      </c>
      <c r="BN244" s="53" t="str">
        <f>IF(B244&gt;①工事概要!$C$34,"",IF(B244&gt;=①工事概要!$C$33,$BN$13,""))</f>
        <v/>
      </c>
      <c r="BO244" s="53" t="str">
        <f>IF(B244&gt;①工事概要!$C$36,"",IF(B244&gt;=①工事概要!$C$35,$BO$13,""))</f>
        <v/>
      </c>
      <c r="BP244" s="53" t="str">
        <f>IF(B244&gt;①工事概要!$C$38,"",IF(B244&gt;=①工事概要!$C$37,$BP$13,""))</f>
        <v/>
      </c>
      <c r="BQ244" s="53" t="str">
        <f>IF(B244&gt;①工事概要!$C$40,"",IF(B244&gt;=①工事概要!$C$39,$BQ$13,""))</f>
        <v/>
      </c>
      <c r="BR244" s="53" t="str">
        <f>IF(B244&gt;①工事概要!$C$42,"",IF(B244&gt;=①工事概要!$C$41,$BR$13,""))</f>
        <v/>
      </c>
      <c r="BS244" s="53" t="str">
        <f>IF(B244&gt;①工事概要!$C$44,"",IF(B244&gt;=①工事概要!$C$43,$BS$13,""))</f>
        <v/>
      </c>
      <c r="BT244" s="53" t="str">
        <f>IF(B244&gt;①工事概要!$C$46,"",IF(B244&gt;=①工事概要!$C$45,$BT$13,""))</f>
        <v/>
      </c>
      <c r="BU244" s="53" t="str">
        <f>IF(B244&gt;①工事概要!$C$48,"",IF(B244&gt;=①工事概要!$C$47,$BU$13,""))</f>
        <v/>
      </c>
      <c r="BV244" s="53" t="str">
        <f>IF(B244&gt;①工事概要!$C$50,"",IF(B244&gt;=①工事概要!$C$49,$BV$13,""))</f>
        <v/>
      </c>
      <c r="BW244" s="53" t="str">
        <f>IF(B244&gt;①工事概要!$C$52,"",IF(B244&gt;=①工事概要!$C$51,$BW$13,""))</f>
        <v/>
      </c>
      <c r="BX244" s="53" t="str">
        <f>IF(B244&gt;①工事概要!$C$54,"",IF(B244&gt;=①工事概要!$C$53,$BX$13,""))</f>
        <v/>
      </c>
      <c r="BY244" s="53" t="str">
        <f>IF(B244&gt;①工事概要!$C$56,"",IF(B244&gt;=①工事概要!$C$55,$BY$13,""))</f>
        <v/>
      </c>
      <c r="BZ244" s="53" t="str">
        <f>IF(B244&gt;①工事概要!$C$58,"",IF(B244&gt;=①工事概要!$C$57,$BZ$13,""))</f>
        <v/>
      </c>
      <c r="CA244" s="53" t="str">
        <f>IF(B244&gt;①工事概要!$C$60,"",IF(B244&gt;=①工事概要!$C$59,$CA$13,""))</f>
        <v/>
      </c>
      <c r="CB244" s="53" t="str">
        <f>IF(B244&gt;①工事概要!$C$62,"",IF(B244&gt;=①工事概要!$C$61,$CB$13,""))</f>
        <v/>
      </c>
      <c r="CC244" s="53" t="str">
        <f>IF(B244&gt;①工事概要!$C$64,"",IF(B244&gt;=①工事概要!$C$63,$CC$13,""))</f>
        <v/>
      </c>
      <c r="CD244" s="53" t="str">
        <f>IF(B244&gt;①工事概要!$C$66,"",IF(B244&gt;=①工事概要!$C$65,$CD$13,""))</f>
        <v/>
      </c>
      <c r="CE244" s="50" t="str">
        <f t="shared" si="302"/>
        <v/>
      </c>
      <c r="CF244" s="50" t="str">
        <f t="shared" si="288"/>
        <v xml:space="preserve"> </v>
      </c>
    </row>
    <row r="245" spans="1:84" ht="39" customHeight="1" thickTop="1" thickBot="1" x14ac:dyDescent="0.2">
      <c r="A245" s="81" t="str">
        <f t="shared" si="274"/>
        <v>対象期間外</v>
      </c>
      <c r="B245" s="180" t="str">
        <f>IFERROR(IF(B244=①工事概要!$E$12+IF(WEEKDAY(①工事概要!$E$12)=1,①工事概要!$E$12,(8-WEEKDAY(①工事概要!$E$12))),"-",IF(B244="-","-",B244+1)),"-")</f>
        <v>-</v>
      </c>
      <c r="C245" s="89" t="str">
        <f t="shared" si="289"/>
        <v>-</v>
      </c>
      <c r="D245" s="199" t="str">
        <f t="shared" si="290"/>
        <v>×</v>
      </c>
      <c r="E245" s="200" t="str">
        <f t="shared" si="291"/>
        <v xml:space="preserve"> </v>
      </c>
      <c r="F245" s="201" t="s">
        <v>61</v>
      </c>
      <c r="G245" s="202"/>
      <c r="H245" s="203"/>
      <c r="I245" s="204"/>
      <c r="J245" s="187" t="str">
        <f t="shared" si="292"/>
        <v/>
      </c>
      <c r="K245" s="190" t="str">
        <f t="shared" si="275"/>
        <v/>
      </c>
      <c r="L245" s="190" t="str">
        <f t="shared" si="276"/>
        <v/>
      </c>
      <c r="M245" s="188" t="str">
        <f t="shared" si="293"/>
        <v/>
      </c>
      <c r="N245" s="87" t="str">
        <f t="shared" si="277"/>
        <v/>
      </c>
      <c r="O245" s="108"/>
      <c r="P245" s="156" t="str">
        <f>IF(B245&lt;①工事概要!$E$11,"",IF(B245&gt;①工事概要!$E$12,"",IF(LEN(CE245)=0,"○","")))</f>
        <v/>
      </c>
      <c r="Q245" s="162">
        <f t="shared" si="294"/>
        <v>0</v>
      </c>
      <c r="R245" s="93">
        <f t="shared" si="278"/>
        <v>181</v>
      </c>
      <c r="S245" s="156" t="str">
        <f t="shared" si="279"/>
        <v/>
      </c>
      <c r="T245" s="162">
        <f t="shared" si="280"/>
        <v>0</v>
      </c>
      <c r="U245" s="100">
        <f t="shared" si="295"/>
        <v>52</v>
      </c>
      <c r="V245" s="93" t="str">
        <f t="shared" si="281"/>
        <v/>
      </c>
      <c r="W245" s="169" t="str">
        <f t="shared" si="296"/>
        <v/>
      </c>
      <c r="X245" s="80" t="str">
        <f t="shared" si="297"/>
        <v/>
      </c>
      <c r="Y245" s="80" t="str">
        <f t="shared" si="298"/>
        <v/>
      </c>
      <c r="Z245" s="80" t="str">
        <f t="shared" si="282"/>
        <v>-</v>
      </c>
      <c r="AA245" s="80" t="str">
        <f t="shared" si="283"/>
        <v/>
      </c>
      <c r="AB245" s="80" t="str">
        <f t="shared" si="284"/>
        <v>OK（振替済み）</v>
      </c>
      <c r="AC245" s="154">
        <f t="shared" si="285"/>
        <v>0</v>
      </c>
      <c r="AD245" s="154" t="str">
        <f t="shared" si="299"/>
        <v/>
      </c>
      <c r="AE245" s="106">
        <f t="shared" si="300"/>
        <v>0</v>
      </c>
      <c r="AF245" s="106">
        <f t="shared" si="286"/>
        <v>0</v>
      </c>
      <c r="AG245" s="223" t="str">
        <f>IFERROR(IF(AE245=1,①工事概要!$E$11,IF(AE245=2,①工事概要!$E$11,IF(WEEKDAY(Z245)=2,Z238,AG244))),"")</f>
        <v/>
      </c>
      <c r="AH245" s="224" t="str">
        <f t="shared" ref="AH245:BA245" si="339">IFERROR(IF(AG245+1&gt;$BB245,"",AG245+1),"")</f>
        <v/>
      </c>
      <c r="AI245" s="224" t="str">
        <f t="shared" si="339"/>
        <v/>
      </c>
      <c r="AJ245" s="224" t="str">
        <f t="shared" si="339"/>
        <v/>
      </c>
      <c r="AK245" s="224" t="str">
        <f t="shared" si="339"/>
        <v/>
      </c>
      <c r="AL245" s="224" t="str">
        <f t="shared" si="339"/>
        <v/>
      </c>
      <c r="AM245" s="224" t="str">
        <f t="shared" si="339"/>
        <v/>
      </c>
      <c r="AN245" s="224" t="str">
        <f t="shared" si="339"/>
        <v/>
      </c>
      <c r="AO245" s="224" t="str">
        <f t="shared" si="339"/>
        <v/>
      </c>
      <c r="AP245" s="224" t="str">
        <f t="shared" si="339"/>
        <v/>
      </c>
      <c r="AQ245" s="224" t="str">
        <f t="shared" si="339"/>
        <v/>
      </c>
      <c r="AR245" s="224" t="str">
        <f t="shared" si="339"/>
        <v/>
      </c>
      <c r="AS245" s="224" t="str">
        <f t="shared" si="339"/>
        <v/>
      </c>
      <c r="AT245" s="224" t="str">
        <f t="shared" si="339"/>
        <v/>
      </c>
      <c r="AU245" s="224" t="str">
        <f t="shared" si="339"/>
        <v/>
      </c>
      <c r="AV245" s="224" t="str">
        <f t="shared" si="339"/>
        <v/>
      </c>
      <c r="AW245" s="224" t="str">
        <f t="shared" si="339"/>
        <v/>
      </c>
      <c r="AX245" s="224" t="str">
        <f t="shared" si="339"/>
        <v/>
      </c>
      <c r="AY245" s="224" t="str">
        <f t="shared" si="339"/>
        <v/>
      </c>
      <c r="AZ245" s="224" t="str">
        <f t="shared" si="339"/>
        <v/>
      </c>
      <c r="BA245" s="224" t="str">
        <f t="shared" si="339"/>
        <v/>
      </c>
      <c r="BB245" s="225" t="str">
        <f>IFERROR(IF(IF(Z245=①工事概要!$E$12,①工事概要!$E$12,IF(WEEKDAY(Z245)=1,Z252,BB246))&gt;①工事概要!$E$12,①工事概要!$E$12,IF(Z245=①工事概要!$E$12,①工事概要!$E$12,IF(WEEKDAY(Z245)=1,Z252,BB246))),"")</f>
        <v/>
      </c>
      <c r="BE245" s="53"/>
      <c r="BF245" s="53"/>
      <c r="BG245" s="53" t="str">
        <f>IFERROR(VLOOKUP(B245,①工事概要!$C$11:$D$12,2,FALSE),"")</f>
        <v/>
      </c>
      <c r="BH245" s="53" t="str">
        <f>IFERROR(VLOOKUP(B245,①工事概要!$C$16:$D$21,2,FALSE),"")</f>
        <v/>
      </c>
      <c r="BI245" s="53" t="str">
        <f>IFERROR(VLOOKUP(B245,①工事概要!$C$22:$D$24,2,FALSE),"")</f>
        <v/>
      </c>
      <c r="BJ245" s="53" t="str">
        <f>IF(B245&gt;①工事概要!$C$26,"",IF(B245&gt;=①工事概要!$C$25,$BJ$13,""))</f>
        <v/>
      </c>
      <c r="BK245" s="53" t="str">
        <f>IF(B245&gt;①工事概要!$C$28,"",IF(B245&gt;=①工事概要!$C$27,$BK$13,""))</f>
        <v/>
      </c>
      <c r="BL245" s="53" t="str">
        <f>IF(B245&gt;①工事概要!$C$30,"",IF(B245&gt;=①工事概要!$C$29,$BL$13,""))</f>
        <v/>
      </c>
      <c r="BM245" s="53" t="str">
        <f>IF(B245&gt;①工事概要!$C$32,"",IF(B245&gt;=①工事概要!$C$31,$BM$13,""))</f>
        <v/>
      </c>
      <c r="BN245" s="53" t="str">
        <f>IF(B245&gt;①工事概要!$C$34,"",IF(B245&gt;=①工事概要!$C$33,$BN$13,""))</f>
        <v/>
      </c>
      <c r="BO245" s="53" t="str">
        <f>IF(B245&gt;①工事概要!$C$36,"",IF(B245&gt;=①工事概要!$C$35,$BO$13,""))</f>
        <v/>
      </c>
      <c r="BP245" s="53" t="str">
        <f>IF(B245&gt;①工事概要!$C$38,"",IF(B245&gt;=①工事概要!$C$37,$BP$13,""))</f>
        <v/>
      </c>
      <c r="BQ245" s="53" t="str">
        <f>IF(B245&gt;①工事概要!$C$40,"",IF(B245&gt;=①工事概要!$C$39,$BQ$13,""))</f>
        <v/>
      </c>
      <c r="BR245" s="53" t="str">
        <f>IF(B245&gt;①工事概要!$C$42,"",IF(B245&gt;=①工事概要!$C$41,$BR$13,""))</f>
        <v/>
      </c>
      <c r="BS245" s="53" t="str">
        <f>IF(B245&gt;①工事概要!$C$44,"",IF(B245&gt;=①工事概要!$C$43,$BS$13,""))</f>
        <v/>
      </c>
      <c r="BT245" s="53" t="str">
        <f>IF(B245&gt;①工事概要!$C$46,"",IF(B245&gt;=①工事概要!$C$45,$BT$13,""))</f>
        <v/>
      </c>
      <c r="BU245" s="53" t="str">
        <f>IF(B245&gt;①工事概要!$C$48,"",IF(B245&gt;=①工事概要!$C$47,$BU$13,""))</f>
        <v/>
      </c>
      <c r="BV245" s="53" t="str">
        <f>IF(B245&gt;①工事概要!$C$50,"",IF(B245&gt;=①工事概要!$C$49,$BV$13,""))</f>
        <v/>
      </c>
      <c r="BW245" s="53" t="str">
        <f>IF(B245&gt;①工事概要!$C$52,"",IF(B245&gt;=①工事概要!$C$51,$BW$13,""))</f>
        <v/>
      </c>
      <c r="BX245" s="53" t="str">
        <f>IF(B245&gt;①工事概要!$C$54,"",IF(B245&gt;=①工事概要!$C$53,$BX$13,""))</f>
        <v/>
      </c>
      <c r="BY245" s="53" t="str">
        <f>IF(B245&gt;①工事概要!$C$56,"",IF(B245&gt;=①工事概要!$C$55,$BY$13,""))</f>
        <v/>
      </c>
      <c r="BZ245" s="53" t="str">
        <f>IF(B245&gt;①工事概要!$C$58,"",IF(B245&gt;=①工事概要!$C$57,$BZ$13,""))</f>
        <v/>
      </c>
      <c r="CA245" s="53" t="str">
        <f>IF(B245&gt;①工事概要!$C$60,"",IF(B245&gt;=①工事概要!$C$59,$CA$13,""))</f>
        <v/>
      </c>
      <c r="CB245" s="53" t="str">
        <f>IF(B245&gt;①工事概要!$C$62,"",IF(B245&gt;=①工事概要!$C$61,$CB$13,""))</f>
        <v/>
      </c>
      <c r="CC245" s="53" t="str">
        <f>IF(B245&gt;①工事概要!$C$64,"",IF(B245&gt;=①工事概要!$C$63,$CC$13,""))</f>
        <v/>
      </c>
      <c r="CD245" s="53" t="str">
        <f>IF(B245&gt;①工事概要!$C$66,"",IF(B245&gt;=①工事概要!$C$65,$CD$13,""))</f>
        <v/>
      </c>
      <c r="CE245" s="50" t="str">
        <f t="shared" si="302"/>
        <v/>
      </c>
      <c r="CF245" s="50" t="str">
        <f t="shared" si="288"/>
        <v xml:space="preserve"> </v>
      </c>
    </row>
    <row r="246" spans="1:84" ht="39" customHeight="1" thickTop="1" thickBot="1" x14ac:dyDescent="0.2">
      <c r="A246" s="81" t="str">
        <f t="shared" si="274"/>
        <v>対象期間外</v>
      </c>
      <c r="B246" s="180" t="str">
        <f>IFERROR(IF(B245=①工事概要!$E$12+IF(WEEKDAY(①工事概要!$E$12)=1,①工事概要!$E$12,(8-WEEKDAY(①工事概要!$E$12))),"-",IF(B245="-","-",B245+1)),"-")</f>
        <v>-</v>
      </c>
      <c r="C246" s="89" t="str">
        <f t="shared" si="289"/>
        <v>-</v>
      </c>
      <c r="D246" s="199" t="str">
        <f t="shared" si="290"/>
        <v>×</v>
      </c>
      <c r="E246" s="200" t="str">
        <f t="shared" si="291"/>
        <v xml:space="preserve"> </v>
      </c>
      <c r="F246" s="201" t="s">
        <v>60</v>
      </c>
      <c r="G246" s="202"/>
      <c r="H246" s="203"/>
      <c r="I246" s="204"/>
      <c r="J246" s="187" t="str">
        <f t="shared" si="292"/>
        <v/>
      </c>
      <c r="K246" s="190" t="str">
        <f t="shared" si="275"/>
        <v/>
      </c>
      <c r="L246" s="190" t="str">
        <f t="shared" si="276"/>
        <v/>
      </c>
      <c r="M246" s="188" t="str">
        <f t="shared" si="293"/>
        <v/>
      </c>
      <c r="N246" s="87" t="str">
        <f t="shared" si="277"/>
        <v/>
      </c>
      <c r="O246" s="108"/>
      <c r="P246" s="156" t="str">
        <f>IF(B246&lt;①工事概要!$E$11,"",IF(B246&gt;①工事概要!$E$12,"",IF(LEN(CE246)=0,"○","")))</f>
        <v/>
      </c>
      <c r="Q246" s="162">
        <f t="shared" si="294"/>
        <v>0</v>
      </c>
      <c r="R246" s="93">
        <f t="shared" si="278"/>
        <v>181</v>
      </c>
      <c r="S246" s="156" t="str">
        <f t="shared" si="279"/>
        <v/>
      </c>
      <c r="T246" s="162">
        <f t="shared" si="280"/>
        <v>0</v>
      </c>
      <c r="U246" s="100">
        <f t="shared" si="295"/>
        <v>52</v>
      </c>
      <c r="V246" s="93" t="str">
        <f t="shared" si="281"/>
        <v/>
      </c>
      <c r="W246" s="169" t="str">
        <f t="shared" si="296"/>
        <v/>
      </c>
      <c r="X246" s="80" t="str">
        <f t="shared" si="297"/>
        <v/>
      </c>
      <c r="Y246" s="80" t="str">
        <f t="shared" si="298"/>
        <v/>
      </c>
      <c r="Z246" s="80" t="str">
        <f t="shared" si="282"/>
        <v>-</v>
      </c>
      <c r="AA246" s="80" t="str">
        <f t="shared" si="283"/>
        <v/>
      </c>
      <c r="AB246" s="80" t="str">
        <f t="shared" si="284"/>
        <v>OK（振替済み）</v>
      </c>
      <c r="AC246" s="154">
        <f t="shared" si="285"/>
        <v>0</v>
      </c>
      <c r="AD246" s="154" t="str">
        <f t="shared" si="299"/>
        <v/>
      </c>
      <c r="AE246" s="106">
        <f t="shared" si="300"/>
        <v>0</v>
      </c>
      <c r="AF246" s="106">
        <f t="shared" si="286"/>
        <v>0</v>
      </c>
      <c r="AG246" s="216" t="str">
        <f>IFERROR(IF(AE246=1,①工事概要!$E$11,IF(AE246=2,①工事概要!$E$11,IF(WEEKDAY(Z246)=2,Z239,AG245))),"")</f>
        <v/>
      </c>
      <c r="AH246" s="221" t="str">
        <f t="shared" ref="AH246:BA246" si="340">IFERROR(IF(AG246+1&gt;$BB246,"",AG246+1),"")</f>
        <v/>
      </c>
      <c r="AI246" s="221" t="str">
        <f t="shared" si="340"/>
        <v/>
      </c>
      <c r="AJ246" s="221" t="str">
        <f t="shared" si="340"/>
        <v/>
      </c>
      <c r="AK246" s="221" t="str">
        <f t="shared" si="340"/>
        <v/>
      </c>
      <c r="AL246" s="221" t="str">
        <f t="shared" si="340"/>
        <v/>
      </c>
      <c r="AM246" s="221" t="str">
        <f t="shared" si="340"/>
        <v/>
      </c>
      <c r="AN246" s="221" t="str">
        <f t="shared" si="340"/>
        <v/>
      </c>
      <c r="AO246" s="221" t="str">
        <f t="shared" si="340"/>
        <v/>
      </c>
      <c r="AP246" s="221" t="str">
        <f t="shared" si="340"/>
        <v/>
      </c>
      <c r="AQ246" s="221" t="str">
        <f t="shared" si="340"/>
        <v/>
      </c>
      <c r="AR246" s="221" t="str">
        <f t="shared" si="340"/>
        <v/>
      </c>
      <c r="AS246" s="221" t="str">
        <f t="shared" si="340"/>
        <v/>
      </c>
      <c r="AT246" s="221" t="str">
        <f t="shared" si="340"/>
        <v/>
      </c>
      <c r="AU246" s="221" t="str">
        <f t="shared" si="340"/>
        <v/>
      </c>
      <c r="AV246" s="221" t="str">
        <f t="shared" si="340"/>
        <v/>
      </c>
      <c r="AW246" s="221" t="str">
        <f t="shared" si="340"/>
        <v/>
      </c>
      <c r="AX246" s="221" t="str">
        <f t="shared" si="340"/>
        <v/>
      </c>
      <c r="AY246" s="221" t="str">
        <f t="shared" si="340"/>
        <v/>
      </c>
      <c r="AZ246" s="221" t="str">
        <f t="shared" si="340"/>
        <v/>
      </c>
      <c r="BA246" s="221" t="str">
        <f t="shared" si="340"/>
        <v/>
      </c>
      <c r="BB246" s="217" t="str">
        <f>IFERROR(IF(IF(Z246=①工事概要!$E$12,①工事概要!$E$12,IF(WEEKDAY(Z246)=1,Z253,BB247))&gt;①工事概要!$E$12,①工事概要!$E$12,IF(Z246=①工事概要!$E$12,①工事概要!$E$12,IF(WEEKDAY(Z246)=1,Z253,BB247))),"")</f>
        <v/>
      </c>
      <c r="BE246" s="53"/>
      <c r="BF246" s="53"/>
      <c r="BG246" s="53" t="str">
        <f>IFERROR(VLOOKUP(B246,①工事概要!$C$11:$D$12,2,FALSE),"")</f>
        <v/>
      </c>
      <c r="BH246" s="53" t="str">
        <f>IFERROR(VLOOKUP(B246,①工事概要!$C$16:$D$21,2,FALSE),"")</f>
        <v/>
      </c>
      <c r="BI246" s="53" t="str">
        <f>IFERROR(VLOOKUP(B246,①工事概要!$C$22:$D$24,2,FALSE),"")</f>
        <v/>
      </c>
      <c r="BJ246" s="53" t="str">
        <f>IF(B246&gt;①工事概要!$C$26,"",IF(B246&gt;=①工事概要!$C$25,$BJ$13,""))</f>
        <v/>
      </c>
      <c r="BK246" s="53" t="str">
        <f>IF(B246&gt;①工事概要!$C$28,"",IF(B246&gt;=①工事概要!$C$27,$BK$13,""))</f>
        <v/>
      </c>
      <c r="BL246" s="53" t="str">
        <f>IF(B246&gt;①工事概要!$C$30,"",IF(B246&gt;=①工事概要!$C$29,$BL$13,""))</f>
        <v/>
      </c>
      <c r="BM246" s="53" t="str">
        <f>IF(B246&gt;①工事概要!$C$32,"",IF(B246&gt;=①工事概要!$C$31,$BM$13,""))</f>
        <v/>
      </c>
      <c r="BN246" s="53" t="str">
        <f>IF(B246&gt;①工事概要!$C$34,"",IF(B246&gt;=①工事概要!$C$33,$BN$13,""))</f>
        <v/>
      </c>
      <c r="BO246" s="53" t="str">
        <f>IF(B246&gt;①工事概要!$C$36,"",IF(B246&gt;=①工事概要!$C$35,$BO$13,""))</f>
        <v/>
      </c>
      <c r="BP246" s="53" t="str">
        <f>IF(B246&gt;①工事概要!$C$38,"",IF(B246&gt;=①工事概要!$C$37,$BP$13,""))</f>
        <v/>
      </c>
      <c r="BQ246" s="53" t="str">
        <f>IF(B246&gt;①工事概要!$C$40,"",IF(B246&gt;=①工事概要!$C$39,$BQ$13,""))</f>
        <v/>
      </c>
      <c r="BR246" s="53" t="str">
        <f>IF(B246&gt;①工事概要!$C$42,"",IF(B246&gt;=①工事概要!$C$41,$BR$13,""))</f>
        <v/>
      </c>
      <c r="BS246" s="53" t="str">
        <f>IF(B246&gt;①工事概要!$C$44,"",IF(B246&gt;=①工事概要!$C$43,$BS$13,""))</f>
        <v/>
      </c>
      <c r="BT246" s="53" t="str">
        <f>IF(B246&gt;①工事概要!$C$46,"",IF(B246&gt;=①工事概要!$C$45,$BT$13,""))</f>
        <v/>
      </c>
      <c r="BU246" s="53" t="str">
        <f>IF(B246&gt;①工事概要!$C$48,"",IF(B246&gt;=①工事概要!$C$47,$BU$13,""))</f>
        <v/>
      </c>
      <c r="BV246" s="53" t="str">
        <f>IF(B246&gt;①工事概要!$C$50,"",IF(B246&gt;=①工事概要!$C$49,$BV$13,""))</f>
        <v/>
      </c>
      <c r="BW246" s="53" t="str">
        <f>IF(B246&gt;①工事概要!$C$52,"",IF(B246&gt;=①工事概要!$C$51,$BW$13,""))</f>
        <v/>
      </c>
      <c r="BX246" s="53" t="str">
        <f>IF(B246&gt;①工事概要!$C$54,"",IF(B246&gt;=①工事概要!$C$53,$BX$13,""))</f>
        <v/>
      </c>
      <c r="BY246" s="53" t="str">
        <f>IF(B246&gt;①工事概要!$C$56,"",IF(B246&gt;=①工事概要!$C$55,$BY$13,""))</f>
        <v/>
      </c>
      <c r="BZ246" s="53" t="str">
        <f>IF(B246&gt;①工事概要!$C$58,"",IF(B246&gt;=①工事概要!$C$57,$BZ$13,""))</f>
        <v/>
      </c>
      <c r="CA246" s="53" t="str">
        <f>IF(B246&gt;①工事概要!$C$60,"",IF(B246&gt;=①工事概要!$C$59,$CA$13,""))</f>
        <v/>
      </c>
      <c r="CB246" s="53" t="str">
        <f>IF(B246&gt;①工事概要!$C$62,"",IF(B246&gt;=①工事概要!$C$61,$CB$13,""))</f>
        <v/>
      </c>
      <c r="CC246" s="53" t="str">
        <f>IF(B246&gt;①工事概要!$C$64,"",IF(B246&gt;=①工事概要!$C$63,$CC$13,""))</f>
        <v/>
      </c>
      <c r="CD246" s="53" t="str">
        <f>IF(B246&gt;①工事概要!$C$66,"",IF(B246&gt;=①工事概要!$C$65,$CD$13,""))</f>
        <v/>
      </c>
      <c r="CE246" s="50" t="str">
        <f t="shared" si="302"/>
        <v/>
      </c>
      <c r="CF246" s="50" t="str">
        <f t="shared" si="288"/>
        <v xml:space="preserve"> </v>
      </c>
    </row>
    <row r="247" spans="1:84" ht="39" customHeight="1" thickTop="1" thickBot="1" x14ac:dyDescent="0.2">
      <c r="A247" s="81" t="str">
        <f t="shared" si="274"/>
        <v>対象期間外</v>
      </c>
      <c r="B247" s="180" t="str">
        <f>IFERROR(IF(B246=①工事概要!$E$12+IF(WEEKDAY(①工事概要!$E$12)=1,①工事概要!$E$12,(8-WEEKDAY(①工事概要!$E$12))),"-",IF(B246="-","-",B246+1)),"-")</f>
        <v>-</v>
      </c>
      <c r="C247" s="89" t="str">
        <f t="shared" si="289"/>
        <v>-</v>
      </c>
      <c r="D247" s="199" t="str">
        <f t="shared" si="290"/>
        <v>×</v>
      </c>
      <c r="E247" s="200" t="str">
        <f t="shared" si="291"/>
        <v xml:space="preserve"> </v>
      </c>
      <c r="F247" s="201" t="s">
        <v>60</v>
      </c>
      <c r="G247" s="202"/>
      <c r="H247" s="203"/>
      <c r="I247" s="204"/>
      <c r="J247" s="187" t="str">
        <f t="shared" si="292"/>
        <v/>
      </c>
      <c r="K247" s="190" t="str">
        <f t="shared" si="275"/>
        <v/>
      </c>
      <c r="L247" s="190" t="str">
        <f t="shared" si="276"/>
        <v/>
      </c>
      <c r="M247" s="188" t="str">
        <f t="shared" si="293"/>
        <v/>
      </c>
      <c r="N247" s="87" t="str">
        <f t="shared" si="277"/>
        <v/>
      </c>
      <c r="O247" s="108"/>
      <c r="P247" s="156" t="str">
        <f>IF(B247&lt;①工事概要!$E$11,"",IF(B247&gt;①工事概要!$E$12,"",IF(LEN(CE247)=0,"○","")))</f>
        <v/>
      </c>
      <c r="Q247" s="162">
        <f t="shared" si="294"/>
        <v>0</v>
      </c>
      <c r="R247" s="93">
        <f t="shared" si="278"/>
        <v>181</v>
      </c>
      <c r="S247" s="156" t="str">
        <f t="shared" si="279"/>
        <v/>
      </c>
      <c r="T247" s="162">
        <f t="shared" si="280"/>
        <v>0</v>
      </c>
      <c r="U247" s="100">
        <f t="shared" si="295"/>
        <v>52</v>
      </c>
      <c r="V247" s="93" t="str">
        <f t="shared" si="281"/>
        <v/>
      </c>
      <c r="W247" s="169" t="str">
        <f t="shared" si="296"/>
        <v/>
      </c>
      <c r="X247" s="80" t="str">
        <f t="shared" si="297"/>
        <v/>
      </c>
      <c r="Y247" s="80" t="str">
        <f t="shared" si="298"/>
        <v/>
      </c>
      <c r="Z247" s="80" t="str">
        <f t="shared" si="282"/>
        <v>-</v>
      </c>
      <c r="AA247" s="80" t="str">
        <f t="shared" si="283"/>
        <v/>
      </c>
      <c r="AB247" s="80" t="str">
        <f t="shared" si="284"/>
        <v>OK（振替済み）</v>
      </c>
      <c r="AC247" s="154">
        <f t="shared" si="285"/>
        <v>0</v>
      </c>
      <c r="AD247" s="154" t="str">
        <f t="shared" si="299"/>
        <v/>
      </c>
      <c r="AE247" s="106">
        <f t="shared" si="300"/>
        <v>0</v>
      </c>
      <c r="AF247" s="106">
        <f t="shared" si="286"/>
        <v>0</v>
      </c>
      <c r="AG247" s="218" t="str">
        <f>IFERROR(IF(AE247=1,①工事概要!$E$11,IF(AE247=2,①工事概要!$E$11,IF(WEEKDAY(Z247)=2,Z240,AG246))),"")</f>
        <v/>
      </c>
      <c r="AH247" s="222" t="str">
        <f t="shared" ref="AH247:BA247" si="341">IFERROR(IF(AG247+1&gt;$BB247,"",AG247+1),"")</f>
        <v/>
      </c>
      <c r="AI247" s="222" t="str">
        <f t="shared" si="341"/>
        <v/>
      </c>
      <c r="AJ247" s="222" t="str">
        <f t="shared" si="341"/>
        <v/>
      </c>
      <c r="AK247" s="222" t="str">
        <f t="shared" si="341"/>
        <v/>
      </c>
      <c r="AL247" s="222" t="str">
        <f t="shared" si="341"/>
        <v/>
      </c>
      <c r="AM247" s="222" t="str">
        <f t="shared" si="341"/>
        <v/>
      </c>
      <c r="AN247" s="222" t="str">
        <f t="shared" si="341"/>
        <v/>
      </c>
      <c r="AO247" s="222" t="str">
        <f t="shared" si="341"/>
        <v/>
      </c>
      <c r="AP247" s="222" t="str">
        <f t="shared" si="341"/>
        <v/>
      </c>
      <c r="AQ247" s="222" t="str">
        <f t="shared" si="341"/>
        <v/>
      </c>
      <c r="AR247" s="222" t="str">
        <f t="shared" si="341"/>
        <v/>
      </c>
      <c r="AS247" s="222" t="str">
        <f t="shared" si="341"/>
        <v/>
      </c>
      <c r="AT247" s="222" t="str">
        <f t="shared" si="341"/>
        <v/>
      </c>
      <c r="AU247" s="222" t="str">
        <f t="shared" si="341"/>
        <v/>
      </c>
      <c r="AV247" s="222" t="str">
        <f t="shared" si="341"/>
        <v/>
      </c>
      <c r="AW247" s="222" t="str">
        <f t="shared" si="341"/>
        <v/>
      </c>
      <c r="AX247" s="222" t="str">
        <f t="shared" si="341"/>
        <v/>
      </c>
      <c r="AY247" s="222" t="str">
        <f t="shared" si="341"/>
        <v/>
      </c>
      <c r="AZ247" s="222" t="str">
        <f t="shared" si="341"/>
        <v/>
      </c>
      <c r="BA247" s="222" t="str">
        <f t="shared" si="341"/>
        <v/>
      </c>
      <c r="BB247" s="219" t="str">
        <f>IFERROR(IF(IF(Z247=①工事概要!$E$12,①工事概要!$E$12,IF(WEEKDAY(Z247)=1,Z254,BB248))&gt;①工事概要!$E$12,①工事概要!$E$12,IF(Z247=①工事概要!$E$12,①工事概要!$E$12,IF(WEEKDAY(Z247)=1,Z254,BB248))),"")</f>
        <v/>
      </c>
      <c r="BE247" s="53"/>
      <c r="BF247" s="53"/>
      <c r="BG247" s="53" t="str">
        <f>IFERROR(VLOOKUP(B247,①工事概要!$C$11:$D$12,2,FALSE),"")</f>
        <v/>
      </c>
      <c r="BH247" s="53" t="str">
        <f>IFERROR(VLOOKUP(B247,①工事概要!$C$16:$D$21,2,FALSE),"")</f>
        <v/>
      </c>
      <c r="BI247" s="53" t="str">
        <f>IFERROR(VLOOKUP(B247,①工事概要!$C$22:$D$24,2,FALSE),"")</f>
        <v/>
      </c>
      <c r="BJ247" s="53" t="str">
        <f>IF(B247&gt;①工事概要!$C$26,"",IF(B247&gt;=①工事概要!$C$25,$BJ$13,""))</f>
        <v/>
      </c>
      <c r="BK247" s="53" t="str">
        <f>IF(B247&gt;①工事概要!$C$28,"",IF(B247&gt;=①工事概要!$C$27,$BK$13,""))</f>
        <v/>
      </c>
      <c r="BL247" s="53" t="str">
        <f>IF(B247&gt;①工事概要!$C$30,"",IF(B247&gt;=①工事概要!$C$29,$BL$13,""))</f>
        <v/>
      </c>
      <c r="BM247" s="53" t="str">
        <f>IF(B247&gt;①工事概要!$C$32,"",IF(B247&gt;=①工事概要!$C$31,$BM$13,""))</f>
        <v/>
      </c>
      <c r="BN247" s="53" t="str">
        <f>IF(B247&gt;①工事概要!$C$34,"",IF(B247&gt;=①工事概要!$C$33,$BN$13,""))</f>
        <v/>
      </c>
      <c r="BO247" s="53" t="str">
        <f>IF(B247&gt;①工事概要!$C$36,"",IF(B247&gt;=①工事概要!$C$35,$BO$13,""))</f>
        <v/>
      </c>
      <c r="BP247" s="53" t="str">
        <f>IF(B247&gt;①工事概要!$C$38,"",IF(B247&gt;=①工事概要!$C$37,$BP$13,""))</f>
        <v/>
      </c>
      <c r="BQ247" s="53" t="str">
        <f>IF(B247&gt;①工事概要!$C$40,"",IF(B247&gt;=①工事概要!$C$39,$BQ$13,""))</f>
        <v/>
      </c>
      <c r="BR247" s="53" t="str">
        <f>IF(B247&gt;①工事概要!$C$42,"",IF(B247&gt;=①工事概要!$C$41,$BR$13,""))</f>
        <v/>
      </c>
      <c r="BS247" s="53" t="str">
        <f>IF(B247&gt;①工事概要!$C$44,"",IF(B247&gt;=①工事概要!$C$43,$BS$13,""))</f>
        <v/>
      </c>
      <c r="BT247" s="53" t="str">
        <f>IF(B247&gt;①工事概要!$C$46,"",IF(B247&gt;=①工事概要!$C$45,$BT$13,""))</f>
        <v/>
      </c>
      <c r="BU247" s="53" t="str">
        <f>IF(B247&gt;①工事概要!$C$48,"",IF(B247&gt;=①工事概要!$C$47,$BU$13,""))</f>
        <v/>
      </c>
      <c r="BV247" s="53" t="str">
        <f>IF(B247&gt;①工事概要!$C$50,"",IF(B247&gt;=①工事概要!$C$49,$BV$13,""))</f>
        <v/>
      </c>
      <c r="BW247" s="53" t="str">
        <f>IF(B247&gt;①工事概要!$C$52,"",IF(B247&gt;=①工事概要!$C$51,$BW$13,""))</f>
        <v/>
      </c>
      <c r="BX247" s="53" t="str">
        <f>IF(B247&gt;①工事概要!$C$54,"",IF(B247&gt;=①工事概要!$C$53,$BX$13,""))</f>
        <v/>
      </c>
      <c r="BY247" s="53" t="str">
        <f>IF(B247&gt;①工事概要!$C$56,"",IF(B247&gt;=①工事概要!$C$55,$BY$13,""))</f>
        <v/>
      </c>
      <c r="BZ247" s="53" t="str">
        <f>IF(B247&gt;①工事概要!$C$58,"",IF(B247&gt;=①工事概要!$C$57,$BZ$13,""))</f>
        <v/>
      </c>
      <c r="CA247" s="53" t="str">
        <f>IF(B247&gt;①工事概要!$C$60,"",IF(B247&gt;=①工事概要!$C$59,$CA$13,""))</f>
        <v/>
      </c>
      <c r="CB247" s="53" t="str">
        <f>IF(B247&gt;①工事概要!$C$62,"",IF(B247&gt;=①工事概要!$C$61,$CB$13,""))</f>
        <v/>
      </c>
      <c r="CC247" s="53" t="str">
        <f>IF(B247&gt;①工事概要!$C$64,"",IF(B247&gt;=①工事概要!$C$63,$CC$13,""))</f>
        <v/>
      </c>
      <c r="CD247" s="53" t="str">
        <f>IF(B247&gt;①工事概要!$C$66,"",IF(B247&gt;=①工事概要!$C$65,$CD$13,""))</f>
        <v/>
      </c>
      <c r="CE247" s="50" t="str">
        <f t="shared" si="302"/>
        <v/>
      </c>
      <c r="CF247" s="50" t="str">
        <f t="shared" si="288"/>
        <v xml:space="preserve"> </v>
      </c>
    </row>
    <row r="248" spans="1:84" ht="39" customHeight="1" thickTop="1" thickBot="1" x14ac:dyDescent="0.2">
      <c r="A248" s="81" t="str">
        <f t="shared" si="274"/>
        <v>対象期間外</v>
      </c>
      <c r="B248" s="180" t="str">
        <f>IFERROR(IF(B247=①工事概要!$E$12+IF(WEEKDAY(①工事概要!$E$12)=1,①工事概要!$E$12,(8-WEEKDAY(①工事概要!$E$12))),"-",IF(B247="-","-",B247+1)),"-")</f>
        <v>-</v>
      </c>
      <c r="C248" s="89" t="str">
        <f t="shared" si="289"/>
        <v>-</v>
      </c>
      <c r="D248" s="199" t="str">
        <f t="shared" si="290"/>
        <v>×</v>
      </c>
      <c r="E248" s="200" t="str">
        <f t="shared" si="291"/>
        <v xml:space="preserve"> </v>
      </c>
      <c r="F248" s="201" t="s">
        <v>60</v>
      </c>
      <c r="G248" s="202"/>
      <c r="H248" s="203"/>
      <c r="I248" s="204"/>
      <c r="J248" s="187" t="str">
        <f t="shared" si="292"/>
        <v/>
      </c>
      <c r="K248" s="190" t="str">
        <f t="shared" si="275"/>
        <v/>
      </c>
      <c r="L248" s="190" t="str">
        <f t="shared" si="276"/>
        <v/>
      </c>
      <c r="M248" s="188" t="str">
        <f t="shared" si="293"/>
        <v/>
      </c>
      <c r="N248" s="87" t="str">
        <f t="shared" si="277"/>
        <v/>
      </c>
      <c r="O248" s="108"/>
      <c r="P248" s="156" t="str">
        <f>IF(B248&lt;①工事概要!$E$11,"",IF(B248&gt;①工事概要!$E$12,"",IF(LEN(CE248)=0,"○","")))</f>
        <v/>
      </c>
      <c r="Q248" s="162">
        <f t="shared" si="294"/>
        <v>0</v>
      </c>
      <c r="R248" s="93">
        <f t="shared" si="278"/>
        <v>181</v>
      </c>
      <c r="S248" s="156" t="str">
        <f t="shared" si="279"/>
        <v/>
      </c>
      <c r="T248" s="162">
        <f t="shared" si="280"/>
        <v>0</v>
      </c>
      <c r="U248" s="100">
        <f t="shared" si="295"/>
        <v>52</v>
      </c>
      <c r="V248" s="93" t="str">
        <f t="shared" si="281"/>
        <v/>
      </c>
      <c r="W248" s="169" t="str">
        <f t="shared" si="296"/>
        <v/>
      </c>
      <c r="X248" s="80" t="str">
        <f t="shared" si="297"/>
        <v/>
      </c>
      <c r="Y248" s="80" t="str">
        <f t="shared" si="298"/>
        <v/>
      </c>
      <c r="Z248" s="80" t="str">
        <f t="shared" si="282"/>
        <v>-</v>
      </c>
      <c r="AA248" s="80" t="str">
        <f t="shared" si="283"/>
        <v/>
      </c>
      <c r="AB248" s="80" t="str">
        <f t="shared" si="284"/>
        <v>OK（振替済み）</v>
      </c>
      <c r="AC248" s="154">
        <f t="shared" si="285"/>
        <v>0</v>
      </c>
      <c r="AD248" s="154" t="str">
        <f t="shared" si="299"/>
        <v/>
      </c>
      <c r="AE248" s="106">
        <f t="shared" si="300"/>
        <v>0</v>
      </c>
      <c r="AF248" s="106">
        <f t="shared" si="286"/>
        <v>0</v>
      </c>
      <c r="AG248" s="218" t="str">
        <f>IFERROR(IF(AE248=1,①工事概要!$E$11,IF(AE248=2,①工事概要!$E$11,IF(WEEKDAY(Z248)=2,Z241,AG247))),"")</f>
        <v/>
      </c>
      <c r="AH248" s="222" t="str">
        <f t="shared" ref="AH248:BA248" si="342">IFERROR(IF(AG248+1&gt;$BB248,"",AG248+1),"")</f>
        <v/>
      </c>
      <c r="AI248" s="222" t="str">
        <f t="shared" si="342"/>
        <v/>
      </c>
      <c r="AJ248" s="222" t="str">
        <f t="shared" si="342"/>
        <v/>
      </c>
      <c r="AK248" s="222" t="str">
        <f t="shared" si="342"/>
        <v/>
      </c>
      <c r="AL248" s="222" t="str">
        <f t="shared" si="342"/>
        <v/>
      </c>
      <c r="AM248" s="222" t="str">
        <f t="shared" si="342"/>
        <v/>
      </c>
      <c r="AN248" s="222" t="str">
        <f t="shared" si="342"/>
        <v/>
      </c>
      <c r="AO248" s="222" t="str">
        <f t="shared" si="342"/>
        <v/>
      </c>
      <c r="AP248" s="222" t="str">
        <f t="shared" si="342"/>
        <v/>
      </c>
      <c r="AQ248" s="222" t="str">
        <f t="shared" si="342"/>
        <v/>
      </c>
      <c r="AR248" s="222" t="str">
        <f t="shared" si="342"/>
        <v/>
      </c>
      <c r="AS248" s="222" t="str">
        <f t="shared" si="342"/>
        <v/>
      </c>
      <c r="AT248" s="222" t="str">
        <f t="shared" si="342"/>
        <v/>
      </c>
      <c r="AU248" s="222" t="str">
        <f t="shared" si="342"/>
        <v/>
      </c>
      <c r="AV248" s="222" t="str">
        <f t="shared" si="342"/>
        <v/>
      </c>
      <c r="AW248" s="222" t="str">
        <f t="shared" si="342"/>
        <v/>
      </c>
      <c r="AX248" s="222" t="str">
        <f t="shared" si="342"/>
        <v/>
      </c>
      <c r="AY248" s="222" t="str">
        <f t="shared" si="342"/>
        <v/>
      </c>
      <c r="AZ248" s="222" t="str">
        <f t="shared" si="342"/>
        <v/>
      </c>
      <c r="BA248" s="222" t="str">
        <f t="shared" si="342"/>
        <v/>
      </c>
      <c r="BB248" s="219" t="str">
        <f>IFERROR(IF(IF(Z248=①工事概要!$E$12,①工事概要!$E$12,IF(WEEKDAY(Z248)=1,Z255,BB249))&gt;①工事概要!$E$12,①工事概要!$E$12,IF(Z248=①工事概要!$E$12,①工事概要!$E$12,IF(WEEKDAY(Z248)=1,Z255,BB249))),"")</f>
        <v/>
      </c>
      <c r="BE248" s="53"/>
      <c r="BF248" s="53"/>
      <c r="BG248" s="53" t="str">
        <f>IFERROR(VLOOKUP(B248,①工事概要!$C$11:$D$12,2,FALSE),"")</f>
        <v/>
      </c>
      <c r="BH248" s="53" t="str">
        <f>IFERROR(VLOOKUP(B248,①工事概要!$C$16:$D$21,2,FALSE),"")</f>
        <v/>
      </c>
      <c r="BI248" s="53" t="str">
        <f>IFERROR(VLOOKUP(B248,①工事概要!$C$22:$D$24,2,FALSE),"")</f>
        <v/>
      </c>
      <c r="BJ248" s="53" t="str">
        <f>IF(B248&gt;①工事概要!$C$26,"",IF(B248&gt;=①工事概要!$C$25,$BJ$13,""))</f>
        <v/>
      </c>
      <c r="BK248" s="53" t="str">
        <f>IF(B248&gt;①工事概要!$C$28,"",IF(B248&gt;=①工事概要!$C$27,$BK$13,""))</f>
        <v/>
      </c>
      <c r="BL248" s="53" t="str">
        <f>IF(B248&gt;①工事概要!$C$30,"",IF(B248&gt;=①工事概要!$C$29,$BL$13,""))</f>
        <v/>
      </c>
      <c r="BM248" s="53" t="str">
        <f>IF(B248&gt;①工事概要!$C$32,"",IF(B248&gt;=①工事概要!$C$31,$BM$13,""))</f>
        <v/>
      </c>
      <c r="BN248" s="53" t="str">
        <f>IF(B248&gt;①工事概要!$C$34,"",IF(B248&gt;=①工事概要!$C$33,$BN$13,""))</f>
        <v/>
      </c>
      <c r="BO248" s="53" t="str">
        <f>IF(B248&gt;①工事概要!$C$36,"",IF(B248&gt;=①工事概要!$C$35,$BO$13,""))</f>
        <v/>
      </c>
      <c r="BP248" s="53" t="str">
        <f>IF(B248&gt;①工事概要!$C$38,"",IF(B248&gt;=①工事概要!$C$37,$BP$13,""))</f>
        <v/>
      </c>
      <c r="BQ248" s="53" t="str">
        <f>IF(B248&gt;①工事概要!$C$40,"",IF(B248&gt;=①工事概要!$C$39,$BQ$13,""))</f>
        <v/>
      </c>
      <c r="BR248" s="53" t="str">
        <f>IF(B248&gt;①工事概要!$C$42,"",IF(B248&gt;=①工事概要!$C$41,$BR$13,""))</f>
        <v/>
      </c>
      <c r="BS248" s="53" t="str">
        <f>IF(B248&gt;①工事概要!$C$44,"",IF(B248&gt;=①工事概要!$C$43,$BS$13,""))</f>
        <v/>
      </c>
      <c r="BT248" s="53" t="str">
        <f>IF(B248&gt;①工事概要!$C$46,"",IF(B248&gt;=①工事概要!$C$45,$BT$13,""))</f>
        <v/>
      </c>
      <c r="BU248" s="53" t="str">
        <f>IF(B248&gt;①工事概要!$C$48,"",IF(B248&gt;=①工事概要!$C$47,$BU$13,""))</f>
        <v/>
      </c>
      <c r="BV248" s="53" t="str">
        <f>IF(B248&gt;①工事概要!$C$50,"",IF(B248&gt;=①工事概要!$C$49,$BV$13,""))</f>
        <v/>
      </c>
      <c r="BW248" s="53" t="str">
        <f>IF(B248&gt;①工事概要!$C$52,"",IF(B248&gt;=①工事概要!$C$51,$BW$13,""))</f>
        <v/>
      </c>
      <c r="BX248" s="53" t="str">
        <f>IF(B248&gt;①工事概要!$C$54,"",IF(B248&gt;=①工事概要!$C$53,$BX$13,""))</f>
        <v/>
      </c>
      <c r="BY248" s="53" t="str">
        <f>IF(B248&gt;①工事概要!$C$56,"",IF(B248&gt;=①工事概要!$C$55,$BY$13,""))</f>
        <v/>
      </c>
      <c r="BZ248" s="53" t="str">
        <f>IF(B248&gt;①工事概要!$C$58,"",IF(B248&gt;=①工事概要!$C$57,$BZ$13,""))</f>
        <v/>
      </c>
      <c r="CA248" s="53" t="str">
        <f>IF(B248&gt;①工事概要!$C$60,"",IF(B248&gt;=①工事概要!$C$59,$CA$13,""))</f>
        <v/>
      </c>
      <c r="CB248" s="53" t="str">
        <f>IF(B248&gt;①工事概要!$C$62,"",IF(B248&gt;=①工事概要!$C$61,$CB$13,""))</f>
        <v/>
      </c>
      <c r="CC248" s="53" t="str">
        <f>IF(B248&gt;①工事概要!$C$64,"",IF(B248&gt;=①工事概要!$C$63,$CC$13,""))</f>
        <v/>
      </c>
      <c r="CD248" s="53" t="str">
        <f>IF(B248&gt;①工事概要!$C$66,"",IF(B248&gt;=①工事概要!$C$65,$CD$13,""))</f>
        <v/>
      </c>
      <c r="CE248" s="50" t="str">
        <f t="shared" si="302"/>
        <v/>
      </c>
      <c r="CF248" s="50" t="str">
        <f t="shared" si="288"/>
        <v xml:space="preserve"> </v>
      </c>
    </row>
    <row r="249" spans="1:84" ht="39" customHeight="1" thickTop="1" thickBot="1" x14ac:dyDescent="0.2">
      <c r="A249" s="81" t="str">
        <f t="shared" si="274"/>
        <v>対象期間外</v>
      </c>
      <c r="B249" s="180" t="str">
        <f>IFERROR(IF(B248=①工事概要!$E$12+IF(WEEKDAY(①工事概要!$E$12)=1,①工事概要!$E$12,(8-WEEKDAY(①工事概要!$E$12))),"-",IF(B248="-","-",B248+1)),"-")</f>
        <v>-</v>
      </c>
      <c r="C249" s="89" t="str">
        <f t="shared" si="289"/>
        <v>-</v>
      </c>
      <c r="D249" s="199" t="str">
        <f t="shared" si="290"/>
        <v>×</v>
      </c>
      <c r="E249" s="200" t="str">
        <f t="shared" si="291"/>
        <v xml:space="preserve"> </v>
      </c>
      <c r="F249" s="201" t="s">
        <v>60</v>
      </c>
      <c r="G249" s="202"/>
      <c r="H249" s="203"/>
      <c r="I249" s="204"/>
      <c r="J249" s="187" t="str">
        <f t="shared" si="292"/>
        <v/>
      </c>
      <c r="K249" s="190" t="str">
        <f t="shared" si="275"/>
        <v/>
      </c>
      <c r="L249" s="190" t="str">
        <f t="shared" si="276"/>
        <v/>
      </c>
      <c r="M249" s="188" t="str">
        <f t="shared" si="293"/>
        <v/>
      </c>
      <c r="N249" s="87" t="str">
        <f t="shared" si="277"/>
        <v/>
      </c>
      <c r="O249" s="108"/>
      <c r="P249" s="156" t="str">
        <f>IF(B249&lt;①工事概要!$E$11,"",IF(B249&gt;①工事概要!$E$12,"",IF(LEN(CE249)=0,"○","")))</f>
        <v/>
      </c>
      <c r="Q249" s="162">
        <f t="shared" si="294"/>
        <v>0</v>
      </c>
      <c r="R249" s="93">
        <f t="shared" si="278"/>
        <v>181</v>
      </c>
      <c r="S249" s="156" t="str">
        <f t="shared" si="279"/>
        <v/>
      </c>
      <c r="T249" s="162">
        <f t="shared" si="280"/>
        <v>0</v>
      </c>
      <c r="U249" s="100">
        <f t="shared" si="295"/>
        <v>52</v>
      </c>
      <c r="V249" s="93" t="str">
        <f t="shared" si="281"/>
        <v/>
      </c>
      <c r="W249" s="169" t="str">
        <f t="shared" si="296"/>
        <v/>
      </c>
      <c r="X249" s="80" t="str">
        <f t="shared" si="297"/>
        <v/>
      </c>
      <c r="Y249" s="80" t="str">
        <f t="shared" si="298"/>
        <v/>
      </c>
      <c r="Z249" s="80" t="str">
        <f t="shared" si="282"/>
        <v>-</v>
      </c>
      <c r="AA249" s="80" t="str">
        <f t="shared" si="283"/>
        <v/>
      </c>
      <c r="AB249" s="80" t="str">
        <f t="shared" si="284"/>
        <v>OK（振替済み）</v>
      </c>
      <c r="AC249" s="154">
        <f t="shared" si="285"/>
        <v>0</v>
      </c>
      <c r="AD249" s="154" t="str">
        <f t="shared" si="299"/>
        <v/>
      </c>
      <c r="AE249" s="106">
        <f t="shared" si="300"/>
        <v>0</v>
      </c>
      <c r="AF249" s="106">
        <f t="shared" si="286"/>
        <v>0</v>
      </c>
      <c r="AG249" s="218" t="str">
        <f>IFERROR(IF(AE249=1,①工事概要!$E$11,IF(AE249=2,①工事概要!$E$11,IF(WEEKDAY(Z249)=2,Z242,AG248))),"")</f>
        <v/>
      </c>
      <c r="AH249" s="222" t="str">
        <f t="shared" ref="AH249:BA249" si="343">IFERROR(IF(AG249+1&gt;$BB249,"",AG249+1),"")</f>
        <v/>
      </c>
      <c r="AI249" s="222" t="str">
        <f t="shared" si="343"/>
        <v/>
      </c>
      <c r="AJ249" s="222" t="str">
        <f t="shared" si="343"/>
        <v/>
      </c>
      <c r="AK249" s="222" t="str">
        <f t="shared" si="343"/>
        <v/>
      </c>
      <c r="AL249" s="222" t="str">
        <f t="shared" si="343"/>
        <v/>
      </c>
      <c r="AM249" s="222" t="str">
        <f t="shared" si="343"/>
        <v/>
      </c>
      <c r="AN249" s="222" t="str">
        <f t="shared" si="343"/>
        <v/>
      </c>
      <c r="AO249" s="222" t="str">
        <f t="shared" si="343"/>
        <v/>
      </c>
      <c r="AP249" s="222" t="str">
        <f t="shared" si="343"/>
        <v/>
      </c>
      <c r="AQ249" s="222" t="str">
        <f t="shared" si="343"/>
        <v/>
      </c>
      <c r="AR249" s="222" t="str">
        <f t="shared" si="343"/>
        <v/>
      </c>
      <c r="AS249" s="222" t="str">
        <f t="shared" si="343"/>
        <v/>
      </c>
      <c r="AT249" s="222" t="str">
        <f t="shared" si="343"/>
        <v/>
      </c>
      <c r="AU249" s="222" t="str">
        <f t="shared" si="343"/>
        <v/>
      </c>
      <c r="AV249" s="222" t="str">
        <f t="shared" si="343"/>
        <v/>
      </c>
      <c r="AW249" s="222" t="str">
        <f t="shared" si="343"/>
        <v/>
      </c>
      <c r="AX249" s="222" t="str">
        <f t="shared" si="343"/>
        <v/>
      </c>
      <c r="AY249" s="222" t="str">
        <f t="shared" si="343"/>
        <v/>
      </c>
      <c r="AZ249" s="222" t="str">
        <f t="shared" si="343"/>
        <v/>
      </c>
      <c r="BA249" s="222" t="str">
        <f t="shared" si="343"/>
        <v/>
      </c>
      <c r="BB249" s="219" t="str">
        <f>IFERROR(IF(IF(Z249=①工事概要!$E$12,①工事概要!$E$12,IF(WEEKDAY(Z249)=1,Z256,BB250))&gt;①工事概要!$E$12,①工事概要!$E$12,IF(Z249=①工事概要!$E$12,①工事概要!$E$12,IF(WEEKDAY(Z249)=1,Z256,BB250))),"")</f>
        <v/>
      </c>
      <c r="BE249" s="53"/>
      <c r="BF249" s="53"/>
      <c r="BG249" s="53" t="str">
        <f>IFERROR(VLOOKUP(B249,①工事概要!$C$11:$D$12,2,FALSE),"")</f>
        <v/>
      </c>
      <c r="BH249" s="53" t="str">
        <f>IFERROR(VLOOKUP(B249,①工事概要!$C$16:$D$21,2,FALSE),"")</f>
        <v/>
      </c>
      <c r="BI249" s="53" t="str">
        <f>IFERROR(VLOOKUP(B249,①工事概要!$C$22:$D$24,2,FALSE),"")</f>
        <v/>
      </c>
      <c r="BJ249" s="53" t="str">
        <f>IF(B249&gt;①工事概要!$C$26,"",IF(B249&gt;=①工事概要!$C$25,$BJ$13,""))</f>
        <v/>
      </c>
      <c r="BK249" s="53" t="str">
        <f>IF(B249&gt;①工事概要!$C$28,"",IF(B249&gt;=①工事概要!$C$27,$BK$13,""))</f>
        <v/>
      </c>
      <c r="BL249" s="53" t="str">
        <f>IF(B249&gt;①工事概要!$C$30,"",IF(B249&gt;=①工事概要!$C$29,$BL$13,""))</f>
        <v/>
      </c>
      <c r="BM249" s="53" t="str">
        <f>IF(B249&gt;①工事概要!$C$32,"",IF(B249&gt;=①工事概要!$C$31,$BM$13,""))</f>
        <v/>
      </c>
      <c r="BN249" s="53" t="str">
        <f>IF(B249&gt;①工事概要!$C$34,"",IF(B249&gt;=①工事概要!$C$33,$BN$13,""))</f>
        <v/>
      </c>
      <c r="BO249" s="53" t="str">
        <f>IF(B249&gt;①工事概要!$C$36,"",IF(B249&gt;=①工事概要!$C$35,$BO$13,""))</f>
        <v/>
      </c>
      <c r="BP249" s="53" t="str">
        <f>IF(B249&gt;①工事概要!$C$38,"",IF(B249&gt;=①工事概要!$C$37,$BP$13,""))</f>
        <v/>
      </c>
      <c r="BQ249" s="53" t="str">
        <f>IF(B249&gt;①工事概要!$C$40,"",IF(B249&gt;=①工事概要!$C$39,$BQ$13,""))</f>
        <v/>
      </c>
      <c r="BR249" s="53" t="str">
        <f>IF(B249&gt;①工事概要!$C$42,"",IF(B249&gt;=①工事概要!$C$41,$BR$13,""))</f>
        <v/>
      </c>
      <c r="BS249" s="53" t="str">
        <f>IF(B249&gt;①工事概要!$C$44,"",IF(B249&gt;=①工事概要!$C$43,$BS$13,""))</f>
        <v/>
      </c>
      <c r="BT249" s="53" t="str">
        <f>IF(B249&gt;①工事概要!$C$46,"",IF(B249&gt;=①工事概要!$C$45,$BT$13,""))</f>
        <v/>
      </c>
      <c r="BU249" s="53" t="str">
        <f>IF(B249&gt;①工事概要!$C$48,"",IF(B249&gt;=①工事概要!$C$47,$BU$13,""))</f>
        <v/>
      </c>
      <c r="BV249" s="53" t="str">
        <f>IF(B249&gt;①工事概要!$C$50,"",IF(B249&gt;=①工事概要!$C$49,$BV$13,""))</f>
        <v/>
      </c>
      <c r="BW249" s="53" t="str">
        <f>IF(B249&gt;①工事概要!$C$52,"",IF(B249&gt;=①工事概要!$C$51,$BW$13,""))</f>
        <v/>
      </c>
      <c r="BX249" s="53" t="str">
        <f>IF(B249&gt;①工事概要!$C$54,"",IF(B249&gt;=①工事概要!$C$53,$BX$13,""))</f>
        <v/>
      </c>
      <c r="BY249" s="53" t="str">
        <f>IF(B249&gt;①工事概要!$C$56,"",IF(B249&gt;=①工事概要!$C$55,$BY$13,""))</f>
        <v/>
      </c>
      <c r="BZ249" s="53" t="str">
        <f>IF(B249&gt;①工事概要!$C$58,"",IF(B249&gt;=①工事概要!$C$57,$BZ$13,""))</f>
        <v/>
      </c>
      <c r="CA249" s="53" t="str">
        <f>IF(B249&gt;①工事概要!$C$60,"",IF(B249&gt;=①工事概要!$C$59,$CA$13,""))</f>
        <v/>
      </c>
      <c r="CB249" s="53" t="str">
        <f>IF(B249&gt;①工事概要!$C$62,"",IF(B249&gt;=①工事概要!$C$61,$CB$13,""))</f>
        <v/>
      </c>
      <c r="CC249" s="53" t="str">
        <f>IF(B249&gt;①工事概要!$C$64,"",IF(B249&gt;=①工事概要!$C$63,$CC$13,""))</f>
        <v/>
      </c>
      <c r="CD249" s="53" t="str">
        <f>IF(B249&gt;①工事概要!$C$66,"",IF(B249&gt;=①工事概要!$C$65,$CD$13,""))</f>
        <v/>
      </c>
      <c r="CE249" s="50" t="str">
        <f t="shared" si="302"/>
        <v/>
      </c>
      <c r="CF249" s="50" t="str">
        <f t="shared" si="288"/>
        <v xml:space="preserve"> </v>
      </c>
    </row>
    <row r="250" spans="1:84" ht="39" customHeight="1" thickTop="1" thickBot="1" x14ac:dyDescent="0.2">
      <c r="A250" s="81" t="str">
        <f t="shared" si="274"/>
        <v>対象期間外</v>
      </c>
      <c r="B250" s="180" t="str">
        <f>IFERROR(IF(B249=①工事概要!$E$12+IF(WEEKDAY(①工事概要!$E$12)=1,①工事概要!$E$12,(8-WEEKDAY(①工事概要!$E$12))),"-",IF(B249="-","-",B249+1)),"-")</f>
        <v>-</v>
      </c>
      <c r="C250" s="89" t="str">
        <f t="shared" si="289"/>
        <v>-</v>
      </c>
      <c r="D250" s="199" t="str">
        <f t="shared" si="290"/>
        <v>×</v>
      </c>
      <c r="E250" s="200" t="str">
        <f t="shared" si="291"/>
        <v xml:space="preserve"> </v>
      </c>
      <c r="F250" s="201" t="s">
        <v>60</v>
      </c>
      <c r="G250" s="202"/>
      <c r="H250" s="203"/>
      <c r="I250" s="204"/>
      <c r="J250" s="187" t="str">
        <f t="shared" si="292"/>
        <v/>
      </c>
      <c r="K250" s="190" t="str">
        <f t="shared" si="275"/>
        <v/>
      </c>
      <c r="L250" s="190" t="str">
        <f t="shared" si="276"/>
        <v/>
      </c>
      <c r="M250" s="188" t="str">
        <f t="shared" si="293"/>
        <v/>
      </c>
      <c r="N250" s="87" t="str">
        <f t="shared" si="277"/>
        <v/>
      </c>
      <c r="O250" s="108"/>
      <c r="P250" s="156" t="str">
        <f>IF(B250&lt;①工事概要!$E$11,"",IF(B250&gt;①工事概要!$E$12,"",IF(LEN(CE250)=0,"○","")))</f>
        <v/>
      </c>
      <c r="Q250" s="162">
        <f t="shared" si="294"/>
        <v>0</v>
      </c>
      <c r="R250" s="93">
        <f t="shared" si="278"/>
        <v>181</v>
      </c>
      <c r="S250" s="156" t="str">
        <f t="shared" si="279"/>
        <v/>
      </c>
      <c r="T250" s="162">
        <f t="shared" si="280"/>
        <v>0</v>
      </c>
      <c r="U250" s="100">
        <f t="shared" si="295"/>
        <v>52</v>
      </c>
      <c r="V250" s="93" t="str">
        <f t="shared" si="281"/>
        <v/>
      </c>
      <c r="W250" s="169" t="str">
        <f t="shared" si="296"/>
        <v/>
      </c>
      <c r="X250" s="80" t="str">
        <f t="shared" si="297"/>
        <v/>
      </c>
      <c r="Y250" s="80" t="str">
        <f t="shared" si="298"/>
        <v/>
      </c>
      <c r="Z250" s="80" t="str">
        <f t="shared" si="282"/>
        <v>-</v>
      </c>
      <c r="AA250" s="80" t="str">
        <f t="shared" si="283"/>
        <v/>
      </c>
      <c r="AB250" s="80" t="str">
        <f t="shared" si="284"/>
        <v>OK（振替済み）</v>
      </c>
      <c r="AC250" s="154">
        <f t="shared" si="285"/>
        <v>0</v>
      </c>
      <c r="AD250" s="154" t="str">
        <f t="shared" si="299"/>
        <v/>
      </c>
      <c r="AE250" s="106">
        <f t="shared" si="300"/>
        <v>0</v>
      </c>
      <c r="AF250" s="106">
        <f t="shared" si="286"/>
        <v>0</v>
      </c>
      <c r="AG250" s="218" t="str">
        <f>IFERROR(IF(AE250=1,①工事概要!$E$11,IF(AE250=2,①工事概要!$E$11,IF(WEEKDAY(Z250)=2,Z243,AG249))),"")</f>
        <v/>
      </c>
      <c r="AH250" s="222" t="str">
        <f t="shared" ref="AH250:BA250" si="344">IFERROR(IF(AG250+1&gt;$BB250,"",AG250+1),"")</f>
        <v/>
      </c>
      <c r="AI250" s="222" t="str">
        <f t="shared" si="344"/>
        <v/>
      </c>
      <c r="AJ250" s="222" t="str">
        <f t="shared" si="344"/>
        <v/>
      </c>
      <c r="AK250" s="222" t="str">
        <f t="shared" si="344"/>
        <v/>
      </c>
      <c r="AL250" s="222" t="str">
        <f t="shared" si="344"/>
        <v/>
      </c>
      <c r="AM250" s="222" t="str">
        <f t="shared" si="344"/>
        <v/>
      </c>
      <c r="AN250" s="222" t="str">
        <f t="shared" si="344"/>
        <v/>
      </c>
      <c r="AO250" s="222" t="str">
        <f t="shared" si="344"/>
        <v/>
      </c>
      <c r="AP250" s="222" t="str">
        <f t="shared" si="344"/>
        <v/>
      </c>
      <c r="AQ250" s="222" t="str">
        <f t="shared" si="344"/>
        <v/>
      </c>
      <c r="AR250" s="222" t="str">
        <f t="shared" si="344"/>
        <v/>
      </c>
      <c r="AS250" s="222" t="str">
        <f t="shared" si="344"/>
        <v/>
      </c>
      <c r="AT250" s="222" t="str">
        <f t="shared" si="344"/>
        <v/>
      </c>
      <c r="AU250" s="222" t="str">
        <f t="shared" si="344"/>
        <v/>
      </c>
      <c r="AV250" s="222" t="str">
        <f t="shared" si="344"/>
        <v/>
      </c>
      <c r="AW250" s="222" t="str">
        <f t="shared" si="344"/>
        <v/>
      </c>
      <c r="AX250" s="222" t="str">
        <f t="shared" si="344"/>
        <v/>
      </c>
      <c r="AY250" s="222" t="str">
        <f t="shared" si="344"/>
        <v/>
      </c>
      <c r="AZ250" s="222" t="str">
        <f t="shared" si="344"/>
        <v/>
      </c>
      <c r="BA250" s="222" t="str">
        <f t="shared" si="344"/>
        <v/>
      </c>
      <c r="BB250" s="219" t="str">
        <f>IFERROR(IF(IF(Z250=①工事概要!$E$12,①工事概要!$E$12,IF(WEEKDAY(Z250)=1,Z257,BB251))&gt;①工事概要!$E$12,①工事概要!$E$12,IF(Z250=①工事概要!$E$12,①工事概要!$E$12,IF(WEEKDAY(Z250)=1,Z257,BB251))),"")</f>
        <v/>
      </c>
      <c r="BE250" s="53"/>
      <c r="BF250" s="53"/>
      <c r="BG250" s="53" t="str">
        <f>IFERROR(VLOOKUP(B250,①工事概要!$C$11:$D$12,2,FALSE),"")</f>
        <v/>
      </c>
      <c r="BH250" s="53" t="str">
        <f>IFERROR(VLOOKUP(B250,①工事概要!$C$16:$D$21,2,FALSE),"")</f>
        <v/>
      </c>
      <c r="BI250" s="53" t="str">
        <f>IFERROR(VLOOKUP(B250,①工事概要!$C$22:$D$24,2,FALSE),"")</f>
        <v/>
      </c>
      <c r="BJ250" s="53" t="str">
        <f>IF(B250&gt;①工事概要!$C$26,"",IF(B250&gt;=①工事概要!$C$25,$BJ$13,""))</f>
        <v/>
      </c>
      <c r="BK250" s="53" t="str">
        <f>IF(B250&gt;①工事概要!$C$28,"",IF(B250&gt;=①工事概要!$C$27,$BK$13,""))</f>
        <v/>
      </c>
      <c r="BL250" s="53" t="str">
        <f>IF(B250&gt;①工事概要!$C$30,"",IF(B250&gt;=①工事概要!$C$29,$BL$13,""))</f>
        <v/>
      </c>
      <c r="BM250" s="53" t="str">
        <f>IF(B250&gt;①工事概要!$C$32,"",IF(B250&gt;=①工事概要!$C$31,$BM$13,""))</f>
        <v/>
      </c>
      <c r="BN250" s="53" t="str">
        <f>IF(B250&gt;①工事概要!$C$34,"",IF(B250&gt;=①工事概要!$C$33,$BN$13,""))</f>
        <v/>
      </c>
      <c r="BO250" s="53" t="str">
        <f>IF(B250&gt;①工事概要!$C$36,"",IF(B250&gt;=①工事概要!$C$35,$BO$13,""))</f>
        <v/>
      </c>
      <c r="BP250" s="53" t="str">
        <f>IF(B250&gt;①工事概要!$C$38,"",IF(B250&gt;=①工事概要!$C$37,$BP$13,""))</f>
        <v/>
      </c>
      <c r="BQ250" s="53" t="str">
        <f>IF(B250&gt;①工事概要!$C$40,"",IF(B250&gt;=①工事概要!$C$39,$BQ$13,""))</f>
        <v/>
      </c>
      <c r="BR250" s="53" t="str">
        <f>IF(B250&gt;①工事概要!$C$42,"",IF(B250&gt;=①工事概要!$C$41,$BR$13,""))</f>
        <v/>
      </c>
      <c r="BS250" s="53" t="str">
        <f>IF(B250&gt;①工事概要!$C$44,"",IF(B250&gt;=①工事概要!$C$43,$BS$13,""))</f>
        <v/>
      </c>
      <c r="BT250" s="53" t="str">
        <f>IF(B250&gt;①工事概要!$C$46,"",IF(B250&gt;=①工事概要!$C$45,$BT$13,""))</f>
        <v/>
      </c>
      <c r="BU250" s="53" t="str">
        <f>IF(B250&gt;①工事概要!$C$48,"",IF(B250&gt;=①工事概要!$C$47,$BU$13,""))</f>
        <v/>
      </c>
      <c r="BV250" s="53" t="str">
        <f>IF(B250&gt;①工事概要!$C$50,"",IF(B250&gt;=①工事概要!$C$49,$BV$13,""))</f>
        <v/>
      </c>
      <c r="BW250" s="53" t="str">
        <f>IF(B250&gt;①工事概要!$C$52,"",IF(B250&gt;=①工事概要!$C$51,$BW$13,""))</f>
        <v/>
      </c>
      <c r="BX250" s="53" t="str">
        <f>IF(B250&gt;①工事概要!$C$54,"",IF(B250&gt;=①工事概要!$C$53,$BX$13,""))</f>
        <v/>
      </c>
      <c r="BY250" s="53" t="str">
        <f>IF(B250&gt;①工事概要!$C$56,"",IF(B250&gt;=①工事概要!$C$55,$BY$13,""))</f>
        <v/>
      </c>
      <c r="BZ250" s="53" t="str">
        <f>IF(B250&gt;①工事概要!$C$58,"",IF(B250&gt;=①工事概要!$C$57,$BZ$13,""))</f>
        <v/>
      </c>
      <c r="CA250" s="53" t="str">
        <f>IF(B250&gt;①工事概要!$C$60,"",IF(B250&gt;=①工事概要!$C$59,$CA$13,""))</f>
        <v/>
      </c>
      <c r="CB250" s="53" t="str">
        <f>IF(B250&gt;①工事概要!$C$62,"",IF(B250&gt;=①工事概要!$C$61,$CB$13,""))</f>
        <v/>
      </c>
      <c r="CC250" s="53" t="str">
        <f>IF(B250&gt;①工事概要!$C$64,"",IF(B250&gt;=①工事概要!$C$63,$CC$13,""))</f>
        <v/>
      </c>
      <c r="CD250" s="53" t="str">
        <f>IF(B250&gt;①工事概要!$C$66,"",IF(B250&gt;=①工事概要!$C$65,$CD$13,""))</f>
        <v/>
      </c>
      <c r="CE250" s="50" t="str">
        <f t="shared" si="302"/>
        <v/>
      </c>
      <c r="CF250" s="50" t="str">
        <f t="shared" si="288"/>
        <v xml:space="preserve"> </v>
      </c>
    </row>
    <row r="251" spans="1:84" ht="39" customHeight="1" thickTop="1" thickBot="1" x14ac:dyDescent="0.2">
      <c r="A251" s="81" t="str">
        <f t="shared" si="274"/>
        <v>対象期間外</v>
      </c>
      <c r="B251" s="180" t="str">
        <f>IFERROR(IF(B250=①工事概要!$E$12+IF(WEEKDAY(①工事概要!$E$12)=1,①工事概要!$E$12,(8-WEEKDAY(①工事概要!$E$12))),"-",IF(B250="-","-",B250+1)),"-")</f>
        <v>-</v>
      </c>
      <c r="C251" s="89" t="str">
        <f t="shared" si="289"/>
        <v>-</v>
      </c>
      <c r="D251" s="199" t="str">
        <f t="shared" si="290"/>
        <v>×</v>
      </c>
      <c r="E251" s="200" t="str">
        <f t="shared" si="291"/>
        <v xml:space="preserve"> </v>
      </c>
      <c r="F251" s="201" t="s">
        <v>61</v>
      </c>
      <c r="G251" s="202"/>
      <c r="H251" s="203"/>
      <c r="I251" s="204"/>
      <c r="J251" s="187" t="str">
        <f t="shared" si="292"/>
        <v/>
      </c>
      <c r="K251" s="190" t="str">
        <f t="shared" si="275"/>
        <v/>
      </c>
      <c r="L251" s="190" t="str">
        <f t="shared" si="276"/>
        <v/>
      </c>
      <c r="M251" s="188" t="str">
        <f t="shared" si="293"/>
        <v/>
      </c>
      <c r="N251" s="87" t="str">
        <f t="shared" si="277"/>
        <v/>
      </c>
      <c r="O251" s="108"/>
      <c r="P251" s="156" t="str">
        <f>IF(B251&lt;①工事概要!$E$11,"",IF(B251&gt;①工事概要!$E$12,"",IF(LEN(CE251)=0,"○","")))</f>
        <v/>
      </c>
      <c r="Q251" s="162">
        <f t="shared" si="294"/>
        <v>0</v>
      </c>
      <c r="R251" s="93">
        <f t="shared" si="278"/>
        <v>181</v>
      </c>
      <c r="S251" s="156" t="str">
        <f t="shared" si="279"/>
        <v/>
      </c>
      <c r="T251" s="162">
        <f t="shared" si="280"/>
        <v>0</v>
      </c>
      <c r="U251" s="100">
        <f t="shared" si="295"/>
        <v>52</v>
      </c>
      <c r="V251" s="93" t="str">
        <f t="shared" si="281"/>
        <v/>
      </c>
      <c r="W251" s="169" t="str">
        <f t="shared" si="296"/>
        <v/>
      </c>
      <c r="X251" s="80" t="str">
        <f t="shared" si="297"/>
        <v/>
      </c>
      <c r="Y251" s="80" t="str">
        <f t="shared" si="298"/>
        <v/>
      </c>
      <c r="Z251" s="80" t="str">
        <f t="shared" si="282"/>
        <v>-</v>
      </c>
      <c r="AA251" s="80" t="str">
        <f t="shared" si="283"/>
        <v/>
      </c>
      <c r="AB251" s="80" t="str">
        <f t="shared" si="284"/>
        <v>OK（振替済み）</v>
      </c>
      <c r="AC251" s="154">
        <f t="shared" si="285"/>
        <v>0</v>
      </c>
      <c r="AD251" s="154" t="str">
        <f t="shared" si="299"/>
        <v/>
      </c>
      <c r="AE251" s="106">
        <f t="shared" si="300"/>
        <v>0</v>
      </c>
      <c r="AF251" s="106">
        <f t="shared" si="286"/>
        <v>0</v>
      </c>
      <c r="AG251" s="218" t="str">
        <f>IFERROR(IF(AE251=1,①工事概要!$E$11,IF(AE251=2,①工事概要!$E$11,IF(WEEKDAY(Z251)=2,Z244,AG250))),"")</f>
        <v/>
      </c>
      <c r="AH251" s="222" t="str">
        <f t="shared" ref="AH251:BA251" si="345">IFERROR(IF(AG251+1&gt;$BB251,"",AG251+1),"")</f>
        <v/>
      </c>
      <c r="AI251" s="222" t="str">
        <f t="shared" si="345"/>
        <v/>
      </c>
      <c r="AJ251" s="222" t="str">
        <f t="shared" si="345"/>
        <v/>
      </c>
      <c r="AK251" s="222" t="str">
        <f t="shared" si="345"/>
        <v/>
      </c>
      <c r="AL251" s="222" t="str">
        <f t="shared" si="345"/>
        <v/>
      </c>
      <c r="AM251" s="222" t="str">
        <f t="shared" si="345"/>
        <v/>
      </c>
      <c r="AN251" s="222" t="str">
        <f t="shared" si="345"/>
        <v/>
      </c>
      <c r="AO251" s="222" t="str">
        <f t="shared" si="345"/>
        <v/>
      </c>
      <c r="AP251" s="222" t="str">
        <f t="shared" si="345"/>
        <v/>
      </c>
      <c r="AQ251" s="222" t="str">
        <f t="shared" si="345"/>
        <v/>
      </c>
      <c r="AR251" s="222" t="str">
        <f t="shared" si="345"/>
        <v/>
      </c>
      <c r="AS251" s="222" t="str">
        <f t="shared" si="345"/>
        <v/>
      </c>
      <c r="AT251" s="222" t="str">
        <f t="shared" si="345"/>
        <v/>
      </c>
      <c r="AU251" s="222" t="str">
        <f t="shared" si="345"/>
        <v/>
      </c>
      <c r="AV251" s="222" t="str">
        <f t="shared" si="345"/>
        <v/>
      </c>
      <c r="AW251" s="222" t="str">
        <f t="shared" si="345"/>
        <v/>
      </c>
      <c r="AX251" s="222" t="str">
        <f t="shared" si="345"/>
        <v/>
      </c>
      <c r="AY251" s="222" t="str">
        <f t="shared" si="345"/>
        <v/>
      </c>
      <c r="AZ251" s="222" t="str">
        <f t="shared" si="345"/>
        <v/>
      </c>
      <c r="BA251" s="222" t="str">
        <f t="shared" si="345"/>
        <v/>
      </c>
      <c r="BB251" s="219" t="str">
        <f>IFERROR(IF(IF(Z251=①工事概要!$E$12,①工事概要!$E$12,IF(WEEKDAY(Z251)=1,Z258,BB252))&gt;①工事概要!$E$12,①工事概要!$E$12,IF(Z251=①工事概要!$E$12,①工事概要!$E$12,IF(WEEKDAY(Z251)=1,Z258,BB252))),"")</f>
        <v/>
      </c>
      <c r="BE251" s="53"/>
      <c r="BF251" s="53"/>
      <c r="BG251" s="53" t="str">
        <f>IFERROR(VLOOKUP(B251,①工事概要!$C$11:$D$12,2,FALSE),"")</f>
        <v/>
      </c>
      <c r="BH251" s="53" t="str">
        <f>IFERROR(VLOOKUP(B251,①工事概要!$C$16:$D$21,2,FALSE),"")</f>
        <v/>
      </c>
      <c r="BI251" s="53" t="str">
        <f>IFERROR(VLOOKUP(B251,①工事概要!$C$22:$D$24,2,FALSE),"")</f>
        <v/>
      </c>
      <c r="BJ251" s="53" t="str">
        <f>IF(B251&gt;①工事概要!$C$26,"",IF(B251&gt;=①工事概要!$C$25,$BJ$13,""))</f>
        <v/>
      </c>
      <c r="BK251" s="53" t="str">
        <f>IF(B251&gt;①工事概要!$C$28,"",IF(B251&gt;=①工事概要!$C$27,$BK$13,""))</f>
        <v/>
      </c>
      <c r="BL251" s="53" t="str">
        <f>IF(B251&gt;①工事概要!$C$30,"",IF(B251&gt;=①工事概要!$C$29,$BL$13,""))</f>
        <v/>
      </c>
      <c r="BM251" s="53" t="str">
        <f>IF(B251&gt;①工事概要!$C$32,"",IF(B251&gt;=①工事概要!$C$31,$BM$13,""))</f>
        <v/>
      </c>
      <c r="BN251" s="53" t="str">
        <f>IF(B251&gt;①工事概要!$C$34,"",IF(B251&gt;=①工事概要!$C$33,$BN$13,""))</f>
        <v/>
      </c>
      <c r="BO251" s="53" t="str">
        <f>IF(B251&gt;①工事概要!$C$36,"",IF(B251&gt;=①工事概要!$C$35,$BO$13,""))</f>
        <v/>
      </c>
      <c r="BP251" s="53" t="str">
        <f>IF(B251&gt;①工事概要!$C$38,"",IF(B251&gt;=①工事概要!$C$37,$BP$13,""))</f>
        <v/>
      </c>
      <c r="BQ251" s="53" t="str">
        <f>IF(B251&gt;①工事概要!$C$40,"",IF(B251&gt;=①工事概要!$C$39,$BQ$13,""))</f>
        <v/>
      </c>
      <c r="BR251" s="53" t="str">
        <f>IF(B251&gt;①工事概要!$C$42,"",IF(B251&gt;=①工事概要!$C$41,$BR$13,""))</f>
        <v/>
      </c>
      <c r="BS251" s="53" t="str">
        <f>IF(B251&gt;①工事概要!$C$44,"",IF(B251&gt;=①工事概要!$C$43,$BS$13,""))</f>
        <v/>
      </c>
      <c r="BT251" s="53" t="str">
        <f>IF(B251&gt;①工事概要!$C$46,"",IF(B251&gt;=①工事概要!$C$45,$BT$13,""))</f>
        <v/>
      </c>
      <c r="BU251" s="53" t="str">
        <f>IF(B251&gt;①工事概要!$C$48,"",IF(B251&gt;=①工事概要!$C$47,$BU$13,""))</f>
        <v/>
      </c>
      <c r="BV251" s="53" t="str">
        <f>IF(B251&gt;①工事概要!$C$50,"",IF(B251&gt;=①工事概要!$C$49,$BV$13,""))</f>
        <v/>
      </c>
      <c r="BW251" s="53" t="str">
        <f>IF(B251&gt;①工事概要!$C$52,"",IF(B251&gt;=①工事概要!$C$51,$BW$13,""))</f>
        <v/>
      </c>
      <c r="BX251" s="53" t="str">
        <f>IF(B251&gt;①工事概要!$C$54,"",IF(B251&gt;=①工事概要!$C$53,$BX$13,""))</f>
        <v/>
      </c>
      <c r="BY251" s="53" t="str">
        <f>IF(B251&gt;①工事概要!$C$56,"",IF(B251&gt;=①工事概要!$C$55,$BY$13,""))</f>
        <v/>
      </c>
      <c r="BZ251" s="53" t="str">
        <f>IF(B251&gt;①工事概要!$C$58,"",IF(B251&gt;=①工事概要!$C$57,$BZ$13,""))</f>
        <v/>
      </c>
      <c r="CA251" s="53" t="str">
        <f>IF(B251&gt;①工事概要!$C$60,"",IF(B251&gt;=①工事概要!$C$59,$CA$13,""))</f>
        <v/>
      </c>
      <c r="CB251" s="53" t="str">
        <f>IF(B251&gt;①工事概要!$C$62,"",IF(B251&gt;=①工事概要!$C$61,$CB$13,""))</f>
        <v/>
      </c>
      <c r="CC251" s="53" t="str">
        <f>IF(B251&gt;①工事概要!$C$64,"",IF(B251&gt;=①工事概要!$C$63,$CC$13,""))</f>
        <v/>
      </c>
      <c r="CD251" s="53" t="str">
        <f>IF(B251&gt;①工事概要!$C$66,"",IF(B251&gt;=①工事概要!$C$65,$CD$13,""))</f>
        <v/>
      </c>
      <c r="CE251" s="50" t="str">
        <f t="shared" si="302"/>
        <v/>
      </c>
      <c r="CF251" s="50" t="str">
        <f t="shared" si="288"/>
        <v xml:space="preserve"> </v>
      </c>
    </row>
    <row r="252" spans="1:84" ht="39" customHeight="1" thickTop="1" thickBot="1" x14ac:dyDescent="0.2">
      <c r="A252" s="81" t="str">
        <f t="shared" si="274"/>
        <v>対象期間外</v>
      </c>
      <c r="B252" s="180" t="str">
        <f>IFERROR(IF(B251=①工事概要!$E$12+IF(WEEKDAY(①工事概要!$E$12)=1,①工事概要!$E$12,(8-WEEKDAY(①工事概要!$E$12))),"-",IF(B251="-","-",B251+1)),"-")</f>
        <v>-</v>
      </c>
      <c r="C252" s="89" t="str">
        <f t="shared" si="289"/>
        <v>-</v>
      </c>
      <c r="D252" s="199" t="str">
        <f t="shared" si="290"/>
        <v>×</v>
      </c>
      <c r="E252" s="200" t="str">
        <f t="shared" si="291"/>
        <v xml:space="preserve"> </v>
      </c>
      <c r="F252" s="201" t="s">
        <v>61</v>
      </c>
      <c r="G252" s="202"/>
      <c r="H252" s="203"/>
      <c r="I252" s="204"/>
      <c r="J252" s="187" t="str">
        <f t="shared" si="292"/>
        <v/>
      </c>
      <c r="K252" s="190" t="str">
        <f t="shared" si="275"/>
        <v/>
      </c>
      <c r="L252" s="190" t="str">
        <f t="shared" si="276"/>
        <v/>
      </c>
      <c r="M252" s="188" t="str">
        <f t="shared" si="293"/>
        <v/>
      </c>
      <c r="N252" s="87" t="str">
        <f t="shared" si="277"/>
        <v/>
      </c>
      <c r="O252" s="108"/>
      <c r="P252" s="156" t="str">
        <f>IF(B252&lt;①工事概要!$E$11,"",IF(B252&gt;①工事概要!$E$12,"",IF(LEN(CE252)=0,"○","")))</f>
        <v/>
      </c>
      <c r="Q252" s="162">
        <f t="shared" si="294"/>
        <v>0</v>
      </c>
      <c r="R252" s="93">
        <f t="shared" si="278"/>
        <v>181</v>
      </c>
      <c r="S252" s="156" t="str">
        <f t="shared" si="279"/>
        <v/>
      </c>
      <c r="T252" s="162">
        <f t="shared" si="280"/>
        <v>0</v>
      </c>
      <c r="U252" s="100">
        <f t="shared" si="295"/>
        <v>52</v>
      </c>
      <c r="V252" s="93" t="str">
        <f t="shared" si="281"/>
        <v/>
      </c>
      <c r="W252" s="169" t="str">
        <f t="shared" si="296"/>
        <v/>
      </c>
      <c r="X252" s="80" t="str">
        <f t="shared" si="297"/>
        <v/>
      </c>
      <c r="Y252" s="80" t="str">
        <f t="shared" si="298"/>
        <v/>
      </c>
      <c r="Z252" s="80" t="str">
        <f t="shared" si="282"/>
        <v>-</v>
      </c>
      <c r="AA252" s="80" t="str">
        <f t="shared" si="283"/>
        <v/>
      </c>
      <c r="AB252" s="80" t="str">
        <f t="shared" si="284"/>
        <v>OK（振替済み）</v>
      </c>
      <c r="AC252" s="154">
        <f t="shared" si="285"/>
        <v>0</v>
      </c>
      <c r="AD252" s="154" t="str">
        <f t="shared" si="299"/>
        <v/>
      </c>
      <c r="AE252" s="106">
        <f t="shared" si="300"/>
        <v>0</v>
      </c>
      <c r="AF252" s="106">
        <f t="shared" si="286"/>
        <v>0</v>
      </c>
      <c r="AG252" s="223" t="str">
        <f>IFERROR(IF(AE252=1,①工事概要!$E$11,IF(AE252=2,①工事概要!$E$11,IF(WEEKDAY(Z252)=2,Z245,AG251))),"")</f>
        <v/>
      </c>
      <c r="AH252" s="224" t="str">
        <f t="shared" ref="AH252:BA252" si="346">IFERROR(IF(AG252+1&gt;$BB252,"",AG252+1),"")</f>
        <v/>
      </c>
      <c r="AI252" s="224" t="str">
        <f t="shared" si="346"/>
        <v/>
      </c>
      <c r="AJ252" s="224" t="str">
        <f t="shared" si="346"/>
        <v/>
      </c>
      <c r="AK252" s="224" t="str">
        <f t="shared" si="346"/>
        <v/>
      </c>
      <c r="AL252" s="224" t="str">
        <f t="shared" si="346"/>
        <v/>
      </c>
      <c r="AM252" s="224" t="str">
        <f t="shared" si="346"/>
        <v/>
      </c>
      <c r="AN252" s="224" t="str">
        <f t="shared" si="346"/>
        <v/>
      </c>
      <c r="AO252" s="224" t="str">
        <f t="shared" si="346"/>
        <v/>
      </c>
      <c r="AP252" s="224" t="str">
        <f t="shared" si="346"/>
        <v/>
      </c>
      <c r="AQ252" s="224" t="str">
        <f t="shared" si="346"/>
        <v/>
      </c>
      <c r="AR252" s="224" t="str">
        <f t="shared" si="346"/>
        <v/>
      </c>
      <c r="AS252" s="224" t="str">
        <f t="shared" si="346"/>
        <v/>
      </c>
      <c r="AT252" s="224" t="str">
        <f t="shared" si="346"/>
        <v/>
      </c>
      <c r="AU252" s="224" t="str">
        <f t="shared" si="346"/>
        <v/>
      </c>
      <c r="AV252" s="224" t="str">
        <f t="shared" si="346"/>
        <v/>
      </c>
      <c r="AW252" s="224" t="str">
        <f t="shared" si="346"/>
        <v/>
      </c>
      <c r="AX252" s="224" t="str">
        <f t="shared" si="346"/>
        <v/>
      </c>
      <c r="AY252" s="224" t="str">
        <f t="shared" si="346"/>
        <v/>
      </c>
      <c r="AZ252" s="224" t="str">
        <f t="shared" si="346"/>
        <v/>
      </c>
      <c r="BA252" s="224" t="str">
        <f t="shared" si="346"/>
        <v/>
      </c>
      <c r="BB252" s="225" t="str">
        <f>IFERROR(IF(IF(Z252=①工事概要!$E$12,①工事概要!$E$12,IF(WEEKDAY(Z252)=1,Z259,BB253))&gt;①工事概要!$E$12,①工事概要!$E$12,IF(Z252=①工事概要!$E$12,①工事概要!$E$12,IF(WEEKDAY(Z252)=1,Z259,BB253))),"")</f>
        <v/>
      </c>
      <c r="BE252" s="53"/>
      <c r="BF252" s="53"/>
      <c r="BG252" s="53" t="str">
        <f>IFERROR(VLOOKUP(B252,①工事概要!$C$11:$D$12,2,FALSE),"")</f>
        <v/>
      </c>
      <c r="BH252" s="53" t="str">
        <f>IFERROR(VLOOKUP(B252,①工事概要!$C$16:$D$21,2,FALSE),"")</f>
        <v/>
      </c>
      <c r="BI252" s="53" t="str">
        <f>IFERROR(VLOOKUP(B252,①工事概要!$C$22:$D$24,2,FALSE),"")</f>
        <v/>
      </c>
      <c r="BJ252" s="53" t="str">
        <f>IF(B252&gt;①工事概要!$C$26,"",IF(B252&gt;=①工事概要!$C$25,$BJ$13,""))</f>
        <v/>
      </c>
      <c r="BK252" s="53" t="str">
        <f>IF(B252&gt;①工事概要!$C$28,"",IF(B252&gt;=①工事概要!$C$27,$BK$13,""))</f>
        <v/>
      </c>
      <c r="BL252" s="53" t="str">
        <f>IF(B252&gt;①工事概要!$C$30,"",IF(B252&gt;=①工事概要!$C$29,$BL$13,""))</f>
        <v/>
      </c>
      <c r="BM252" s="53" t="str">
        <f>IF(B252&gt;①工事概要!$C$32,"",IF(B252&gt;=①工事概要!$C$31,$BM$13,""))</f>
        <v/>
      </c>
      <c r="BN252" s="53" t="str">
        <f>IF(B252&gt;①工事概要!$C$34,"",IF(B252&gt;=①工事概要!$C$33,$BN$13,""))</f>
        <v/>
      </c>
      <c r="BO252" s="53" t="str">
        <f>IF(B252&gt;①工事概要!$C$36,"",IF(B252&gt;=①工事概要!$C$35,$BO$13,""))</f>
        <v/>
      </c>
      <c r="BP252" s="53" t="str">
        <f>IF(B252&gt;①工事概要!$C$38,"",IF(B252&gt;=①工事概要!$C$37,$BP$13,""))</f>
        <v/>
      </c>
      <c r="BQ252" s="53" t="str">
        <f>IF(B252&gt;①工事概要!$C$40,"",IF(B252&gt;=①工事概要!$C$39,$BQ$13,""))</f>
        <v/>
      </c>
      <c r="BR252" s="53" t="str">
        <f>IF(B252&gt;①工事概要!$C$42,"",IF(B252&gt;=①工事概要!$C$41,$BR$13,""))</f>
        <v/>
      </c>
      <c r="BS252" s="53" t="str">
        <f>IF(B252&gt;①工事概要!$C$44,"",IF(B252&gt;=①工事概要!$C$43,$BS$13,""))</f>
        <v/>
      </c>
      <c r="BT252" s="53" t="str">
        <f>IF(B252&gt;①工事概要!$C$46,"",IF(B252&gt;=①工事概要!$C$45,$BT$13,""))</f>
        <v/>
      </c>
      <c r="BU252" s="53" t="str">
        <f>IF(B252&gt;①工事概要!$C$48,"",IF(B252&gt;=①工事概要!$C$47,$BU$13,""))</f>
        <v/>
      </c>
      <c r="BV252" s="53" t="str">
        <f>IF(B252&gt;①工事概要!$C$50,"",IF(B252&gt;=①工事概要!$C$49,$BV$13,""))</f>
        <v/>
      </c>
      <c r="BW252" s="53" t="str">
        <f>IF(B252&gt;①工事概要!$C$52,"",IF(B252&gt;=①工事概要!$C$51,$BW$13,""))</f>
        <v/>
      </c>
      <c r="BX252" s="53" t="str">
        <f>IF(B252&gt;①工事概要!$C$54,"",IF(B252&gt;=①工事概要!$C$53,$BX$13,""))</f>
        <v/>
      </c>
      <c r="BY252" s="53" t="str">
        <f>IF(B252&gt;①工事概要!$C$56,"",IF(B252&gt;=①工事概要!$C$55,$BY$13,""))</f>
        <v/>
      </c>
      <c r="BZ252" s="53" t="str">
        <f>IF(B252&gt;①工事概要!$C$58,"",IF(B252&gt;=①工事概要!$C$57,$BZ$13,""))</f>
        <v/>
      </c>
      <c r="CA252" s="53" t="str">
        <f>IF(B252&gt;①工事概要!$C$60,"",IF(B252&gt;=①工事概要!$C$59,$CA$13,""))</f>
        <v/>
      </c>
      <c r="CB252" s="53" t="str">
        <f>IF(B252&gt;①工事概要!$C$62,"",IF(B252&gt;=①工事概要!$C$61,$CB$13,""))</f>
        <v/>
      </c>
      <c r="CC252" s="53" t="str">
        <f>IF(B252&gt;①工事概要!$C$64,"",IF(B252&gt;=①工事概要!$C$63,$CC$13,""))</f>
        <v/>
      </c>
      <c r="CD252" s="53" t="str">
        <f>IF(B252&gt;①工事概要!$C$66,"",IF(B252&gt;=①工事概要!$C$65,$CD$13,""))</f>
        <v/>
      </c>
      <c r="CE252" s="50" t="str">
        <f t="shared" si="302"/>
        <v/>
      </c>
      <c r="CF252" s="50" t="str">
        <f t="shared" si="288"/>
        <v xml:space="preserve"> </v>
      </c>
    </row>
    <row r="253" spans="1:84" ht="39" customHeight="1" thickTop="1" thickBot="1" x14ac:dyDescent="0.2">
      <c r="A253" s="81" t="str">
        <f t="shared" si="274"/>
        <v>対象期間外</v>
      </c>
      <c r="B253" s="180" t="str">
        <f>IFERROR(IF(B252=①工事概要!$E$12+IF(WEEKDAY(①工事概要!$E$12)=1,①工事概要!$E$12,(8-WEEKDAY(①工事概要!$E$12))),"-",IF(B252="-","-",B252+1)),"-")</f>
        <v>-</v>
      </c>
      <c r="C253" s="89" t="str">
        <f t="shared" si="289"/>
        <v>-</v>
      </c>
      <c r="D253" s="199" t="str">
        <f t="shared" si="290"/>
        <v>×</v>
      </c>
      <c r="E253" s="200" t="str">
        <f t="shared" si="291"/>
        <v xml:space="preserve"> </v>
      </c>
      <c r="F253" s="201" t="s">
        <v>60</v>
      </c>
      <c r="G253" s="202"/>
      <c r="H253" s="203"/>
      <c r="I253" s="204"/>
      <c r="J253" s="187" t="str">
        <f t="shared" si="292"/>
        <v/>
      </c>
      <c r="K253" s="190" t="str">
        <f t="shared" si="275"/>
        <v/>
      </c>
      <c r="L253" s="190" t="str">
        <f t="shared" si="276"/>
        <v/>
      </c>
      <c r="M253" s="188" t="str">
        <f t="shared" si="293"/>
        <v/>
      </c>
      <c r="N253" s="87" t="str">
        <f t="shared" si="277"/>
        <v/>
      </c>
      <c r="O253" s="108"/>
      <c r="P253" s="156" t="str">
        <f>IF(B253&lt;①工事概要!$E$11,"",IF(B253&gt;①工事概要!$E$12,"",IF(LEN(CE253)=0,"○","")))</f>
        <v/>
      </c>
      <c r="Q253" s="162">
        <f t="shared" si="294"/>
        <v>0</v>
      </c>
      <c r="R253" s="93">
        <f t="shared" si="278"/>
        <v>181</v>
      </c>
      <c r="S253" s="156" t="str">
        <f t="shared" si="279"/>
        <v/>
      </c>
      <c r="T253" s="162">
        <f t="shared" si="280"/>
        <v>0</v>
      </c>
      <c r="U253" s="100">
        <f t="shared" si="295"/>
        <v>52</v>
      </c>
      <c r="V253" s="93" t="str">
        <f t="shared" si="281"/>
        <v/>
      </c>
      <c r="W253" s="169" t="str">
        <f t="shared" si="296"/>
        <v/>
      </c>
      <c r="X253" s="80" t="str">
        <f t="shared" si="297"/>
        <v/>
      </c>
      <c r="Y253" s="80" t="str">
        <f t="shared" si="298"/>
        <v/>
      </c>
      <c r="Z253" s="80" t="str">
        <f t="shared" si="282"/>
        <v>-</v>
      </c>
      <c r="AA253" s="80" t="str">
        <f t="shared" si="283"/>
        <v/>
      </c>
      <c r="AB253" s="80" t="str">
        <f t="shared" si="284"/>
        <v>OK（振替済み）</v>
      </c>
      <c r="AC253" s="154">
        <f t="shared" si="285"/>
        <v>0</v>
      </c>
      <c r="AD253" s="154" t="str">
        <f t="shared" si="299"/>
        <v/>
      </c>
      <c r="AE253" s="106">
        <f t="shared" si="300"/>
        <v>0</v>
      </c>
      <c r="AF253" s="106">
        <f t="shared" si="286"/>
        <v>0</v>
      </c>
      <c r="AG253" s="216" t="str">
        <f>IFERROR(IF(AE253=1,①工事概要!$E$11,IF(AE253=2,①工事概要!$E$11,IF(WEEKDAY(Z253)=2,Z246,AG252))),"")</f>
        <v/>
      </c>
      <c r="AH253" s="221" t="str">
        <f t="shared" ref="AH253:BA253" si="347">IFERROR(IF(AG253+1&gt;$BB253,"",AG253+1),"")</f>
        <v/>
      </c>
      <c r="AI253" s="221" t="str">
        <f t="shared" si="347"/>
        <v/>
      </c>
      <c r="AJ253" s="221" t="str">
        <f t="shared" si="347"/>
        <v/>
      </c>
      <c r="AK253" s="221" t="str">
        <f t="shared" si="347"/>
        <v/>
      </c>
      <c r="AL253" s="221" t="str">
        <f t="shared" si="347"/>
        <v/>
      </c>
      <c r="AM253" s="221" t="str">
        <f t="shared" si="347"/>
        <v/>
      </c>
      <c r="AN253" s="221" t="str">
        <f t="shared" si="347"/>
        <v/>
      </c>
      <c r="AO253" s="221" t="str">
        <f t="shared" si="347"/>
        <v/>
      </c>
      <c r="AP253" s="221" t="str">
        <f t="shared" si="347"/>
        <v/>
      </c>
      <c r="AQ253" s="221" t="str">
        <f t="shared" si="347"/>
        <v/>
      </c>
      <c r="AR253" s="221" t="str">
        <f t="shared" si="347"/>
        <v/>
      </c>
      <c r="AS253" s="221" t="str">
        <f t="shared" si="347"/>
        <v/>
      </c>
      <c r="AT253" s="221" t="str">
        <f t="shared" si="347"/>
        <v/>
      </c>
      <c r="AU253" s="221" t="str">
        <f t="shared" si="347"/>
        <v/>
      </c>
      <c r="AV253" s="221" t="str">
        <f t="shared" si="347"/>
        <v/>
      </c>
      <c r="AW253" s="221" t="str">
        <f t="shared" si="347"/>
        <v/>
      </c>
      <c r="AX253" s="221" t="str">
        <f t="shared" si="347"/>
        <v/>
      </c>
      <c r="AY253" s="221" t="str">
        <f t="shared" si="347"/>
        <v/>
      </c>
      <c r="AZ253" s="221" t="str">
        <f t="shared" si="347"/>
        <v/>
      </c>
      <c r="BA253" s="221" t="str">
        <f t="shared" si="347"/>
        <v/>
      </c>
      <c r="BB253" s="217" t="str">
        <f>IFERROR(IF(IF(Z253=①工事概要!$E$12,①工事概要!$E$12,IF(WEEKDAY(Z253)=1,Z260,BB254))&gt;①工事概要!$E$12,①工事概要!$E$12,IF(Z253=①工事概要!$E$12,①工事概要!$E$12,IF(WEEKDAY(Z253)=1,Z260,BB254))),"")</f>
        <v/>
      </c>
      <c r="BE253" s="53"/>
      <c r="BF253" s="53"/>
      <c r="BG253" s="53" t="str">
        <f>IFERROR(VLOOKUP(B253,①工事概要!$C$11:$D$12,2,FALSE),"")</f>
        <v/>
      </c>
      <c r="BH253" s="53" t="str">
        <f>IFERROR(VLOOKUP(B253,①工事概要!$C$16:$D$21,2,FALSE),"")</f>
        <v/>
      </c>
      <c r="BI253" s="53" t="str">
        <f>IFERROR(VLOOKUP(B253,①工事概要!$C$22:$D$24,2,FALSE),"")</f>
        <v/>
      </c>
      <c r="BJ253" s="53" t="str">
        <f>IF(B253&gt;①工事概要!$C$26,"",IF(B253&gt;=①工事概要!$C$25,$BJ$13,""))</f>
        <v/>
      </c>
      <c r="BK253" s="53" t="str">
        <f>IF(B253&gt;①工事概要!$C$28,"",IF(B253&gt;=①工事概要!$C$27,$BK$13,""))</f>
        <v/>
      </c>
      <c r="BL253" s="53" t="str">
        <f>IF(B253&gt;①工事概要!$C$30,"",IF(B253&gt;=①工事概要!$C$29,$BL$13,""))</f>
        <v/>
      </c>
      <c r="BM253" s="53" t="str">
        <f>IF(B253&gt;①工事概要!$C$32,"",IF(B253&gt;=①工事概要!$C$31,$BM$13,""))</f>
        <v/>
      </c>
      <c r="BN253" s="53" t="str">
        <f>IF(B253&gt;①工事概要!$C$34,"",IF(B253&gt;=①工事概要!$C$33,$BN$13,""))</f>
        <v/>
      </c>
      <c r="BO253" s="53" t="str">
        <f>IF(B253&gt;①工事概要!$C$36,"",IF(B253&gt;=①工事概要!$C$35,$BO$13,""))</f>
        <v/>
      </c>
      <c r="BP253" s="53" t="str">
        <f>IF(B253&gt;①工事概要!$C$38,"",IF(B253&gt;=①工事概要!$C$37,$BP$13,""))</f>
        <v/>
      </c>
      <c r="BQ253" s="53" t="str">
        <f>IF(B253&gt;①工事概要!$C$40,"",IF(B253&gt;=①工事概要!$C$39,$BQ$13,""))</f>
        <v/>
      </c>
      <c r="BR253" s="53" t="str">
        <f>IF(B253&gt;①工事概要!$C$42,"",IF(B253&gt;=①工事概要!$C$41,$BR$13,""))</f>
        <v/>
      </c>
      <c r="BS253" s="53" t="str">
        <f>IF(B253&gt;①工事概要!$C$44,"",IF(B253&gt;=①工事概要!$C$43,$BS$13,""))</f>
        <v/>
      </c>
      <c r="BT253" s="53" t="str">
        <f>IF(B253&gt;①工事概要!$C$46,"",IF(B253&gt;=①工事概要!$C$45,$BT$13,""))</f>
        <v/>
      </c>
      <c r="BU253" s="53" t="str">
        <f>IF(B253&gt;①工事概要!$C$48,"",IF(B253&gt;=①工事概要!$C$47,$BU$13,""))</f>
        <v/>
      </c>
      <c r="BV253" s="53" t="str">
        <f>IF(B253&gt;①工事概要!$C$50,"",IF(B253&gt;=①工事概要!$C$49,$BV$13,""))</f>
        <v/>
      </c>
      <c r="BW253" s="53" t="str">
        <f>IF(B253&gt;①工事概要!$C$52,"",IF(B253&gt;=①工事概要!$C$51,$BW$13,""))</f>
        <v/>
      </c>
      <c r="BX253" s="53" t="str">
        <f>IF(B253&gt;①工事概要!$C$54,"",IF(B253&gt;=①工事概要!$C$53,$BX$13,""))</f>
        <v/>
      </c>
      <c r="BY253" s="53" t="str">
        <f>IF(B253&gt;①工事概要!$C$56,"",IF(B253&gt;=①工事概要!$C$55,$BY$13,""))</f>
        <v/>
      </c>
      <c r="BZ253" s="53" t="str">
        <f>IF(B253&gt;①工事概要!$C$58,"",IF(B253&gt;=①工事概要!$C$57,$BZ$13,""))</f>
        <v/>
      </c>
      <c r="CA253" s="53" t="str">
        <f>IF(B253&gt;①工事概要!$C$60,"",IF(B253&gt;=①工事概要!$C$59,$CA$13,""))</f>
        <v/>
      </c>
      <c r="CB253" s="53" t="str">
        <f>IF(B253&gt;①工事概要!$C$62,"",IF(B253&gt;=①工事概要!$C$61,$CB$13,""))</f>
        <v/>
      </c>
      <c r="CC253" s="53" t="str">
        <f>IF(B253&gt;①工事概要!$C$64,"",IF(B253&gt;=①工事概要!$C$63,$CC$13,""))</f>
        <v/>
      </c>
      <c r="CD253" s="53" t="str">
        <f>IF(B253&gt;①工事概要!$C$66,"",IF(B253&gt;=①工事概要!$C$65,$CD$13,""))</f>
        <v/>
      </c>
      <c r="CE253" s="50" t="str">
        <f t="shared" si="302"/>
        <v/>
      </c>
      <c r="CF253" s="50" t="str">
        <f t="shared" si="288"/>
        <v xml:space="preserve"> </v>
      </c>
    </row>
    <row r="254" spans="1:84" ht="39" customHeight="1" thickTop="1" thickBot="1" x14ac:dyDescent="0.2">
      <c r="A254" s="81" t="str">
        <f t="shared" si="274"/>
        <v>対象期間外</v>
      </c>
      <c r="B254" s="180" t="str">
        <f>IFERROR(IF(B253=①工事概要!$E$12+IF(WEEKDAY(①工事概要!$E$12)=1,①工事概要!$E$12,(8-WEEKDAY(①工事概要!$E$12))),"-",IF(B253="-","-",B253+1)),"-")</f>
        <v>-</v>
      </c>
      <c r="C254" s="89" t="str">
        <f t="shared" si="289"/>
        <v>-</v>
      </c>
      <c r="D254" s="199" t="str">
        <f t="shared" si="290"/>
        <v>×</v>
      </c>
      <c r="E254" s="200" t="str">
        <f t="shared" si="291"/>
        <v xml:space="preserve"> </v>
      </c>
      <c r="F254" s="201" t="s">
        <v>60</v>
      </c>
      <c r="G254" s="202"/>
      <c r="H254" s="203"/>
      <c r="I254" s="204"/>
      <c r="J254" s="187" t="str">
        <f t="shared" si="292"/>
        <v/>
      </c>
      <c r="K254" s="190" t="str">
        <f t="shared" si="275"/>
        <v/>
      </c>
      <c r="L254" s="190" t="str">
        <f t="shared" si="276"/>
        <v/>
      </c>
      <c r="M254" s="188" t="str">
        <f t="shared" si="293"/>
        <v/>
      </c>
      <c r="N254" s="87" t="str">
        <f t="shared" si="277"/>
        <v/>
      </c>
      <c r="O254" s="108"/>
      <c r="P254" s="156" t="str">
        <f>IF(B254&lt;①工事概要!$E$11,"",IF(B254&gt;①工事概要!$E$12,"",IF(LEN(CE254)=0,"○","")))</f>
        <v/>
      </c>
      <c r="Q254" s="162">
        <f t="shared" si="294"/>
        <v>0</v>
      </c>
      <c r="R254" s="93">
        <f t="shared" si="278"/>
        <v>181</v>
      </c>
      <c r="S254" s="156" t="str">
        <f t="shared" si="279"/>
        <v/>
      </c>
      <c r="T254" s="162">
        <f t="shared" si="280"/>
        <v>0</v>
      </c>
      <c r="U254" s="100">
        <f t="shared" si="295"/>
        <v>52</v>
      </c>
      <c r="V254" s="93" t="str">
        <f t="shared" si="281"/>
        <v/>
      </c>
      <c r="W254" s="169" t="str">
        <f t="shared" si="296"/>
        <v/>
      </c>
      <c r="X254" s="80" t="str">
        <f t="shared" si="297"/>
        <v/>
      </c>
      <c r="Y254" s="80" t="str">
        <f t="shared" si="298"/>
        <v/>
      </c>
      <c r="Z254" s="80" t="str">
        <f t="shared" si="282"/>
        <v>-</v>
      </c>
      <c r="AA254" s="80" t="str">
        <f t="shared" si="283"/>
        <v/>
      </c>
      <c r="AB254" s="80" t="str">
        <f t="shared" si="284"/>
        <v>OK（振替済み）</v>
      </c>
      <c r="AC254" s="154">
        <f t="shared" si="285"/>
        <v>0</v>
      </c>
      <c r="AD254" s="154" t="str">
        <f t="shared" si="299"/>
        <v/>
      </c>
      <c r="AE254" s="106">
        <f t="shared" si="300"/>
        <v>0</v>
      </c>
      <c r="AF254" s="106">
        <f t="shared" si="286"/>
        <v>0</v>
      </c>
      <c r="AG254" s="218" t="str">
        <f>IFERROR(IF(AE254=1,①工事概要!$E$11,IF(AE254=2,①工事概要!$E$11,IF(WEEKDAY(Z254)=2,Z247,AG253))),"")</f>
        <v/>
      </c>
      <c r="AH254" s="222" t="str">
        <f t="shared" ref="AH254:BA254" si="348">IFERROR(IF(AG254+1&gt;$BB254,"",AG254+1),"")</f>
        <v/>
      </c>
      <c r="AI254" s="222" t="str">
        <f t="shared" si="348"/>
        <v/>
      </c>
      <c r="AJ254" s="222" t="str">
        <f t="shared" si="348"/>
        <v/>
      </c>
      <c r="AK254" s="222" t="str">
        <f t="shared" si="348"/>
        <v/>
      </c>
      <c r="AL254" s="222" t="str">
        <f t="shared" si="348"/>
        <v/>
      </c>
      <c r="AM254" s="222" t="str">
        <f t="shared" si="348"/>
        <v/>
      </c>
      <c r="AN254" s="222" t="str">
        <f t="shared" si="348"/>
        <v/>
      </c>
      <c r="AO254" s="222" t="str">
        <f t="shared" si="348"/>
        <v/>
      </c>
      <c r="AP254" s="222" t="str">
        <f t="shared" si="348"/>
        <v/>
      </c>
      <c r="AQ254" s="222" t="str">
        <f t="shared" si="348"/>
        <v/>
      </c>
      <c r="AR254" s="222" t="str">
        <f t="shared" si="348"/>
        <v/>
      </c>
      <c r="AS254" s="222" t="str">
        <f t="shared" si="348"/>
        <v/>
      </c>
      <c r="AT254" s="222" t="str">
        <f t="shared" si="348"/>
        <v/>
      </c>
      <c r="AU254" s="222" t="str">
        <f t="shared" si="348"/>
        <v/>
      </c>
      <c r="AV254" s="222" t="str">
        <f t="shared" si="348"/>
        <v/>
      </c>
      <c r="AW254" s="222" t="str">
        <f t="shared" si="348"/>
        <v/>
      </c>
      <c r="AX254" s="222" t="str">
        <f t="shared" si="348"/>
        <v/>
      </c>
      <c r="AY254" s="222" t="str">
        <f t="shared" si="348"/>
        <v/>
      </c>
      <c r="AZ254" s="222" t="str">
        <f t="shared" si="348"/>
        <v/>
      </c>
      <c r="BA254" s="222" t="str">
        <f t="shared" si="348"/>
        <v/>
      </c>
      <c r="BB254" s="219" t="str">
        <f>IFERROR(IF(IF(Z254=①工事概要!$E$12,①工事概要!$E$12,IF(WEEKDAY(Z254)=1,Z261,BB255))&gt;①工事概要!$E$12,①工事概要!$E$12,IF(Z254=①工事概要!$E$12,①工事概要!$E$12,IF(WEEKDAY(Z254)=1,Z261,BB255))),"")</f>
        <v/>
      </c>
      <c r="BE254" s="53"/>
      <c r="BF254" s="53"/>
      <c r="BG254" s="53" t="str">
        <f>IFERROR(VLOOKUP(B254,①工事概要!$C$11:$D$12,2,FALSE),"")</f>
        <v/>
      </c>
      <c r="BH254" s="53" t="str">
        <f>IFERROR(VLOOKUP(B254,①工事概要!$C$16:$D$21,2,FALSE),"")</f>
        <v/>
      </c>
      <c r="BI254" s="53" t="str">
        <f>IFERROR(VLOOKUP(B254,①工事概要!$C$22:$D$24,2,FALSE),"")</f>
        <v/>
      </c>
      <c r="BJ254" s="53" t="str">
        <f>IF(B254&gt;①工事概要!$C$26,"",IF(B254&gt;=①工事概要!$C$25,$BJ$13,""))</f>
        <v/>
      </c>
      <c r="BK254" s="53" t="str">
        <f>IF(B254&gt;①工事概要!$C$28,"",IF(B254&gt;=①工事概要!$C$27,$BK$13,""))</f>
        <v/>
      </c>
      <c r="BL254" s="53" t="str">
        <f>IF(B254&gt;①工事概要!$C$30,"",IF(B254&gt;=①工事概要!$C$29,$BL$13,""))</f>
        <v/>
      </c>
      <c r="BM254" s="53" t="str">
        <f>IF(B254&gt;①工事概要!$C$32,"",IF(B254&gt;=①工事概要!$C$31,$BM$13,""))</f>
        <v/>
      </c>
      <c r="BN254" s="53" t="str">
        <f>IF(B254&gt;①工事概要!$C$34,"",IF(B254&gt;=①工事概要!$C$33,$BN$13,""))</f>
        <v/>
      </c>
      <c r="BO254" s="53" t="str">
        <f>IF(B254&gt;①工事概要!$C$36,"",IF(B254&gt;=①工事概要!$C$35,$BO$13,""))</f>
        <v/>
      </c>
      <c r="BP254" s="53" t="str">
        <f>IF(B254&gt;①工事概要!$C$38,"",IF(B254&gt;=①工事概要!$C$37,$BP$13,""))</f>
        <v/>
      </c>
      <c r="BQ254" s="53" t="str">
        <f>IF(B254&gt;①工事概要!$C$40,"",IF(B254&gt;=①工事概要!$C$39,$BQ$13,""))</f>
        <v/>
      </c>
      <c r="BR254" s="53" t="str">
        <f>IF(B254&gt;①工事概要!$C$42,"",IF(B254&gt;=①工事概要!$C$41,$BR$13,""))</f>
        <v/>
      </c>
      <c r="BS254" s="53" t="str">
        <f>IF(B254&gt;①工事概要!$C$44,"",IF(B254&gt;=①工事概要!$C$43,$BS$13,""))</f>
        <v/>
      </c>
      <c r="BT254" s="53" t="str">
        <f>IF(B254&gt;①工事概要!$C$46,"",IF(B254&gt;=①工事概要!$C$45,$BT$13,""))</f>
        <v/>
      </c>
      <c r="BU254" s="53" t="str">
        <f>IF(B254&gt;①工事概要!$C$48,"",IF(B254&gt;=①工事概要!$C$47,$BU$13,""))</f>
        <v/>
      </c>
      <c r="BV254" s="53" t="str">
        <f>IF(B254&gt;①工事概要!$C$50,"",IF(B254&gt;=①工事概要!$C$49,$BV$13,""))</f>
        <v/>
      </c>
      <c r="BW254" s="53" t="str">
        <f>IF(B254&gt;①工事概要!$C$52,"",IF(B254&gt;=①工事概要!$C$51,$BW$13,""))</f>
        <v/>
      </c>
      <c r="BX254" s="53" t="str">
        <f>IF(B254&gt;①工事概要!$C$54,"",IF(B254&gt;=①工事概要!$C$53,$BX$13,""))</f>
        <v/>
      </c>
      <c r="BY254" s="53" t="str">
        <f>IF(B254&gt;①工事概要!$C$56,"",IF(B254&gt;=①工事概要!$C$55,$BY$13,""))</f>
        <v/>
      </c>
      <c r="BZ254" s="53" t="str">
        <f>IF(B254&gt;①工事概要!$C$58,"",IF(B254&gt;=①工事概要!$C$57,$BZ$13,""))</f>
        <v/>
      </c>
      <c r="CA254" s="53" t="str">
        <f>IF(B254&gt;①工事概要!$C$60,"",IF(B254&gt;=①工事概要!$C$59,$CA$13,""))</f>
        <v/>
      </c>
      <c r="CB254" s="53" t="str">
        <f>IF(B254&gt;①工事概要!$C$62,"",IF(B254&gt;=①工事概要!$C$61,$CB$13,""))</f>
        <v/>
      </c>
      <c r="CC254" s="53" t="str">
        <f>IF(B254&gt;①工事概要!$C$64,"",IF(B254&gt;=①工事概要!$C$63,$CC$13,""))</f>
        <v/>
      </c>
      <c r="CD254" s="53" t="str">
        <f>IF(B254&gt;①工事概要!$C$66,"",IF(B254&gt;=①工事概要!$C$65,$CD$13,""))</f>
        <v/>
      </c>
      <c r="CE254" s="50" t="str">
        <f t="shared" si="302"/>
        <v/>
      </c>
      <c r="CF254" s="50" t="str">
        <f t="shared" si="288"/>
        <v xml:space="preserve"> </v>
      </c>
    </row>
    <row r="255" spans="1:84" ht="39" customHeight="1" thickTop="1" thickBot="1" x14ac:dyDescent="0.2">
      <c r="A255" s="81" t="str">
        <f t="shared" si="274"/>
        <v>対象期間外</v>
      </c>
      <c r="B255" s="180" t="str">
        <f>IFERROR(IF(B254=①工事概要!$E$12+IF(WEEKDAY(①工事概要!$E$12)=1,①工事概要!$E$12,(8-WEEKDAY(①工事概要!$E$12))),"-",IF(B254="-","-",B254+1)),"-")</f>
        <v>-</v>
      </c>
      <c r="C255" s="89" t="str">
        <f t="shared" si="289"/>
        <v>-</v>
      </c>
      <c r="D255" s="199" t="str">
        <f t="shared" si="290"/>
        <v>×</v>
      </c>
      <c r="E255" s="200" t="str">
        <f t="shared" si="291"/>
        <v xml:space="preserve"> </v>
      </c>
      <c r="F255" s="201" t="s">
        <v>60</v>
      </c>
      <c r="G255" s="202"/>
      <c r="H255" s="203"/>
      <c r="I255" s="204"/>
      <c r="J255" s="187" t="str">
        <f t="shared" si="292"/>
        <v/>
      </c>
      <c r="K255" s="190" t="str">
        <f t="shared" si="275"/>
        <v/>
      </c>
      <c r="L255" s="190" t="str">
        <f t="shared" si="276"/>
        <v/>
      </c>
      <c r="M255" s="188" t="str">
        <f t="shared" si="293"/>
        <v/>
      </c>
      <c r="N255" s="87" t="str">
        <f t="shared" si="277"/>
        <v/>
      </c>
      <c r="O255" s="108"/>
      <c r="P255" s="156" t="str">
        <f>IF(B255&lt;①工事概要!$E$11,"",IF(B255&gt;①工事概要!$E$12,"",IF(LEN(CE255)=0,"○","")))</f>
        <v/>
      </c>
      <c r="Q255" s="162">
        <f t="shared" si="294"/>
        <v>0</v>
      </c>
      <c r="R255" s="93">
        <f t="shared" si="278"/>
        <v>181</v>
      </c>
      <c r="S255" s="156" t="str">
        <f t="shared" si="279"/>
        <v/>
      </c>
      <c r="T255" s="162">
        <f t="shared" si="280"/>
        <v>0</v>
      </c>
      <c r="U255" s="100">
        <f t="shared" si="295"/>
        <v>52</v>
      </c>
      <c r="V255" s="93" t="str">
        <f t="shared" si="281"/>
        <v/>
      </c>
      <c r="W255" s="169" t="str">
        <f t="shared" si="296"/>
        <v/>
      </c>
      <c r="X255" s="80" t="str">
        <f t="shared" si="297"/>
        <v/>
      </c>
      <c r="Y255" s="80" t="str">
        <f t="shared" si="298"/>
        <v/>
      </c>
      <c r="Z255" s="80" t="str">
        <f t="shared" si="282"/>
        <v>-</v>
      </c>
      <c r="AA255" s="80" t="str">
        <f t="shared" si="283"/>
        <v/>
      </c>
      <c r="AB255" s="80" t="str">
        <f t="shared" si="284"/>
        <v>OK（振替済み）</v>
      </c>
      <c r="AC255" s="154">
        <f t="shared" si="285"/>
        <v>0</v>
      </c>
      <c r="AD255" s="154" t="str">
        <f t="shared" si="299"/>
        <v/>
      </c>
      <c r="AE255" s="106">
        <f t="shared" si="300"/>
        <v>0</v>
      </c>
      <c r="AF255" s="106">
        <f t="shared" si="286"/>
        <v>0</v>
      </c>
      <c r="AG255" s="218" t="str">
        <f>IFERROR(IF(AE255=1,①工事概要!$E$11,IF(AE255=2,①工事概要!$E$11,IF(WEEKDAY(Z255)=2,Z248,AG254))),"")</f>
        <v/>
      </c>
      <c r="AH255" s="222" t="str">
        <f t="shared" ref="AH255:BA255" si="349">IFERROR(IF(AG255+1&gt;$BB255,"",AG255+1),"")</f>
        <v/>
      </c>
      <c r="AI255" s="222" t="str">
        <f t="shared" si="349"/>
        <v/>
      </c>
      <c r="AJ255" s="222" t="str">
        <f t="shared" si="349"/>
        <v/>
      </c>
      <c r="AK255" s="222" t="str">
        <f t="shared" si="349"/>
        <v/>
      </c>
      <c r="AL255" s="222" t="str">
        <f t="shared" si="349"/>
        <v/>
      </c>
      <c r="AM255" s="222" t="str">
        <f t="shared" si="349"/>
        <v/>
      </c>
      <c r="AN255" s="222" t="str">
        <f t="shared" si="349"/>
        <v/>
      </c>
      <c r="AO255" s="222" t="str">
        <f t="shared" si="349"/>
        <v/>
      </c>
      <c r="AP255" s="222" t="str">
        <f t="shared" si="349"/>
        <v/>
      </c>
      <c r="AQ255" s="222" t="str">
        <f t="shared" si="349"/>
        <v/>
      </c>
      <c r="AR255" s="222" t="str">
        <f t="shared" si="349"/>
        <v/>
      </c>
      <c r="AS255" s="222" t="str">
        <f t="shared" si="349"/>
        <v/>
      </c>
      <c r="AT255" s="222" t="str">
        <f t="shared" si="349"/>
        <v/>
      </c>
      <c r="AU255" s="222" t="str">
        <f t="shared" si="349"/>
        <v/>
      </c>
      <c r="AV255" s="222" t="str">
        <f t="shared" si="349"/>
        <v/>
      </c>
      <c r="AW255" s="222" t="str">
        <f t="shared" si="349"/>
        <v/>
      </c>
      <c r="AX255" s="222" t="str">
        <f t="shared" si="349"/>
        <v/>
      </c>
      <c r="AY255" s="222" t="str">
        <f t="shared" si="349"/>
        <v/>
      </c>
      <c r="AZ255" s="222" t="str">
        <f t="shared" si="349"/>
        <v/>
      </c>
      <c r="BA255" s="222" t="str">
        <f t="shared" si="349"/>
        <v/>
      </c>
      <c r="BB255" s="219" t="str">
        <f>IFERROR(IF(IF(Z255=①工事概要!$E$12,①工事概要!$E$12,IF(WEEKDAY(Z255)=1,Z262,BB256))&gt;①工事概要!$E$12,①工事概要!$E$12,IF(Z255=①工事概要!$E$12,①工事概要!$E$12,IF(WEEKDAY(Z255)=1,Z262,BB256))),"")</f>
        <v/>
      </c>
      <c r="BE255" s="53"/>
      <c r="BF255" s="53"/>
      <c r="BG255" s="53" t="str">
        <f>IFERROR(VLOOKUP(B255,①工事概要!$C$11:$D$12,2,FALSE),"")</f>
        <v/>
      </c>
      <c r="BH255" s="53" t="str">
        <f>IFERROR(VLOOKUP(B255,①工事概要!$C$16:$D$21,2,FALSE),"")</f>
        <v/>
      </c>
      <c r="BI255" s="53" t="str">
        <f>IFERROR(VLOOKUP(B255,①工事概要!$C$22:$D$24,2,FALSE),"")</f>
        <v/>
      </c>
      <c r="BJ255" s="53" t="str">
        <f>IF(B255&gt;①工事概要!$C$26,"",IF(B255&gt;=①工事概要!$C$25,$BJ$13,""))</f>
        <v/>
      </c>
      <c r="BK255" s="53" t="str">
        <f>IF(B255&gt;①工事概要!$C$28,"",IF(B255&gt;=①工事概要!$C$27,$BK$13,""))</f>
        <v/>
      </c>
      <c r="BL255" s="53" t="str">
        <f>IF(B255&gt;①工事概要!$C$30,"",IF(B255&gt;=①工事概要!$C$29,$BL$13,""))</f>
        <v/>
      </c>
      <c r="BM255" s="53" t="str">
        <f>IF(B255&gt;①工事概要!$C$32,"",IF(B255&gt;=①工事概要!$C$31,$BM$13,""))</f>
        <v/>
      </c>
      <c r="BN255" s="53" t="str">
        <f>IF(B255&gt;①工事概要!$C$34,"",IF(B255&gt;=①工事概要!$C$33,$BN$13,""))</f>
        <v/>
      </c>
      <c r="BO255" s="53" t="str">
        <f>IF(B255&gt;①工事概要!$C$36,"",IF(B255&gt;=①工事概要!$C$35,$BO$13,""))</f>
        <v/>
      </c>
      <c r="BP255" s="53" t="str">
        <f>IF(B255&gt;①工事概要!$C$38,"",IF(B255&gt;=①工事概要!$C$37,$BP$13,""))</f>
        <v/>
      </c>
      <c r="BQ255" s="53" t="str">
        <f>IF(B255&gt;①工事概要!$C$40,"",IF(B255&gt;=①工事概要!$C$39,$BQ$13,""))</f>
        <v/>
      </c>
      <c r="BR255" s="53" t="str">
        <f>IF(B255&gt;①工事概要!$C$42,"",IF(B255&gt;=①工事概要!$C$41,$BR$13,""))</f>
        <v/>
      </c>
      <c r="BS255" s="53" t="str">
        <f>IF(B255&gt;①工事概要!$C$44,"",IF(B255&gt;=①工事概要!$C$43,$BS$13,""))</f>
        <v/>
      </c>
      <c r="BT255" s="53" t="str">
        <f>IF(B255&gt;①工事概要!$C$46,"",IF(B255&gt;=①工事概要!$C$45,$BT$13,""))</f>
        <v/>
      </c>
      <c r="BU255" s="53" t="str">
        <f>IF(B255&gt;①工事概要!$C$48,"",IF(B255&gt;=①工事概要!$C$47,$BU$13,""))</f>
        <v/>
      </c>
      <c r="BV255" s="53" t="str">
        <f>IF(B255&gt;①工事概要!$C$50,"",IF(B255&gt;=①工事概要!$C$49,$BV$13,""))</f>
        <v/>
      </c>
      <c r="BW255" s="53" t="str">
        <f>IF(B255&gt;①工事概要!$C$52,"",IF(B255&gt;=①工事概要!$C$51,$BW$13,""))</f>
        <v/>
      </c>
      <c r="BX255" s="53" t="str">
        <f>IF(B255&gt;①工事概要!$C$54,"",IF(B255&gt;=①工事概要!$C$53,$BX$13,""))</f>
        <v/>
      </c>
      <c r="BY255" s="53" t="str">
        <f>IF(B255&gt;①工事概要!$C$56,"",IF(B255&gt;=①工事概要!$C$55,$BY$13,""))</f>
        <v/>
      </c>
      <c r="BZ255" s="53" t="str">
        <f>IF(B255&gt;①工事概要!$C$58,"",IF(B255&gt;=①工事概要!$C$57,$BZ$13,""))</f>
        <v/>
      </c>
      <c r="CA255" s="53" t="str">
        <f>IF(B255&gt;①工事概要!$C$60,"",IF(B255&gt;=①工事概要!$C$59,$CA$13,""))</f>
        <v/>
      </c>
      <c r="CB255" s="53" t="str">
        <f>IF(B255&gt;①工事概要!$C$62,"",IF(B255&gt;=①工事概要!$C$61,$CB$13,""))</f>
        <v/>
      </c>
      <c r="CC255" s="53" t="str">
        <f>IF(B255&gt;①工事概要!$C$64,"",IF(B255&gt;=①工事概要!$C$63,$CC$13,""))</f>
        <v/>
      </c>
      <c r="CD255" s="53" t="str">
        <f>IF(B255&gt;①工事概要!$C$66,"",IF(B255&gt;=①工事概要!$C$65,$CD$13,""))</f>
        <v/>
      </c>
      <c r="CE255" s="50" t="str">
        <f t="shared" si="302"/>
        <v/>
      </c>
      <c r="CF255" s="50" t="str">
        <f t="shared" si="288"/>
        <v xml:space="preserve"> </v>
      </c>
    </row>
    <row r="256" spans="1:84" ht="39" customHeight="1" thickTop="1" thickBot="1" x14ac:dyDescent="0.2">
      <c r="A256" s="81" t="str">
        <f t="shared" si="274"/>
        <v>対象期間外</v>
      </c>
      <c r="B256" s="180" t="str">
        <f>IFERROR(IF(B255=①工事概要!$E$12+IF(WEEKDAY(①工事概要!$E$12)=1,①工事概要!$E$12,(8-WEEKDAY(①工事概要!$E$12))),"-",IF(B255="-","-",B255+1)),"-")</f>
        <v>-</v>
      </c>
      <c r="C256" s="89" t="str">
        <f t="shared" si="289"/>
        <v>-</v>
      </c>
      <c r="D256" s="199" t="str">
        <f t="shared" si="290"/>
        <v>×</v>
      </c>
      <c r="E256" s="200" t="str">
        <f t="shared" si="291"/>
        <v xml:space="preserve"> </v>
      </c>
      <c r="F256" s="201" t="s">
        <v>60</v>
      </c>
      <c r="G256" s="202"/>
      <c r="H256" s="203"/>
      <c r="I256" s="204"/>
      <c r="J256" s="187" t="str">
        <f t="shared" si="292"/>
        <v/>
      </c>
      <c r="K256" s="190" t="str">
        <f t="shared" si="275"/>
        <v/>
      </c>
      <c r="L256" s="190" t="str">
        <f t="shared" si="276"/>
        <v/>
      </c>
      <c r="M256" s="188" t="str">
        <f t="shared" si="293"/>
        <v/>
      </c>
      <c r="N256" s="87" t="str">
        <f t="shared" si="277"/>
        <v/>
      </c>
      <c r="O256" s="108"/>
      <c r="P256" s="156" t="str">
        <f>IF(B256&lt;①工事概要!$E$11,"",IF(B256&gt;①工事概要!$E$12,"",IF(LEN(CE256)=0,"○","")))</f>
        <v/>
      </c>
      <c r="Q256" s="162">
        <f t="shared" si="294"/>
        <v>0</v>
      </c>
      <c r="R256" s="93">
        <f t="shared" si="278"/>
        <v>181</v>
      </c>
      <c r="S256" s="156" t="str">
        <f t="shared" si="279"/>
        <v/>
      </c>
      <c r="T256" s="162">
        <f t="shared" si="280"/>
        <v>0</v>
      </c>
      <c r="U256" s="100">
        <f t="shared" si="295"/>
        <v>52</v>
      </c>
      <c r="V256" s="93" t="str">
        <f t="shared" si="281"/>
        <v/>
      </c>
      <c r="W256" s="169" t="str">
        <f t="shared" si="296"/>
        <v/>
      </c>
      <c r="X256" s="80" t="str">
        <f t="shared" si="297"/>
        <v/>
      </c>
      <c r="Y256" s="80" t="str">
        <f t="shared" si="298"/>
        <v/>
      </c>
      <c r="Z256" s="80" t="str">
        <f t="shared" si="282"/>
        <v>-</v>
      </c>
      <c r="AA256" s="80" t="str">
        <f t="shared" si="283"/>
        <v/>
      </c>
      <c r="AB256" s="80" t="str">
        <f t="shared" si="284"/>
        <v>OK（振替済み）</v>
      </c>
      <c r="AC256" s="154">
        <f t="shared" si="285"/>
        <v>0</v>
      </c>
      <c r="AD256" s="154" t="str">
        <f t="shared" si="299"/>
        <v/>
      </c>
      <c r="AE256" s="106">
        <f t="shared" si="300"/>
        <v>0</v>
      </c>
      <c r="AF256" s="106">
        <f t="shared" si="286"/>
        <v>0</v>
      </c>
      <c r="AG256" s="218" t="str">
        <f>IFERROR(IF(AE256=1,①工事概要!$E$11,IF(AE256=2,①工事概要!$E$11,IF(WEEKDAY(Z256)=2,Z249,AG255))),"")</f>
        <v/>
      </c>
      <c r="AH256" s="222" t="str">
        <f t="shared" ref="AH256:BA256" si="350">IFERROR(IF(AG256+1&gt;$BB256,"",AG256+1),"")</f>
        <v/>
      </c>
      <c r="AI256" s="222" t="str">
        <f t="shared" si="350"/>
        <v/>
      </c>
      <c r="AJ256" s="222" t="str">
        <f t="shared" si="350"/>
        <v/>
      </c>
      <c r="AK256" s="222" t="str">
        <f t="shared" si="350"/>
        <v/>
      </c>
      <c r="AL256" s="222" t="str">
        <f t="shared" si="350"/>
        <v/>
      </c>
      <c r="AM256" s="222" t="str">
        <f t="shared" si="350"/>
        <v/>
      </c>
      <c r="AN256" s="222" t="str">
        <f t="shared" si="350"/>
        <v/>
      </c>
      <c r="AO256" s="222" t="str">
        <f t="shared" si="350"/>
        <v/>
      </c>
      <c r="AP256" s="222" t="str">
        <f t="shared" si="350"/>
        <v/>
      </c>
      <c r="AQ256" s="222" t="str">
        <f t="shared" si="350"/>
        <v/>
      </c>
      <c r="AR256" s="222" t="str">
        <f t="shared" si="350"/>
        <v/>
      </c>
      <c r="AS256" s="222" t="str">
        <f t="shared" si="350"/>
        <v/>
      </c>
      <c r="AT256" s="222" t="str">
        <f t="shared" si="350"/>
        <v/>
      </c>
      <c r="AU256" s="222" t="str">
        <f t="shared" si="350"/>
        <v/>
      </c>
      <c r="AV256" s="222" t="str">
        <f t="shared" si="350"/>
        <v/>
      </c>
      <c r="AW256" s="222" t="str">
        <f t="shared" si="350"/>
        <v/>
      </c>
      <c r="AX256" s="222" t="str">
        <f t="shared" si="350"/>
        <v/>
      </c>
      <c r="AY256" s="222" t="str">
        <f t="shared" si="350"/>
        <v/>
      </c>
      <c r="AZ256" s="222" t="str">
        <f t="shared" si="350"/>
        <v/>
      </c>
      <c r="BA256" s="222" t="str">
        <f t="shared" si="350"/>
        <v/>
      </c>
      <c r="BB256" s="219" t="str">
        <f>IFERROR(IF(IF(Z256=①工事概要!$E$12,①工事概要!$E$12,IF(WEEKDAY(Z256)=1,Z263,BB257))&gt;①工事概要!$E$12,①工事概要!$E$12,IF(Z256=①工事概要!$E$12,①工事概要!$E$12,IF(WEEKDAY(Z256)=1,Z263,BB257))),"")</f>
        <v/>
      </c>
      <c r="BE256" s="53"/>
      <c r="BF256" s="53"/>
      <c r="BG256" s="53" t="str">
        <f>IFERROR(VLOOKUP(B256,①工事概要!$C$11:$D$12,2,FALSE),"")</f>
        <v/>
      </c>
      <c r="BH256" s="53" t="str">
        <f>IFERROR(VLOOKUP(B256,①工事概要!$C$16:$D$21,2,FALSE),"")</f>
        <v/>
      </c>
      <c r="BI256" s="53" t="str">
        <f>IFERROR(VLOOKUP(B256,①工事概要!$C$22:$D$24,2,FALSE),"")</f>
        <v/>
      </c>
      <c r="BJ256" s="53" t="str">
        <f>IF(B256&gt;①工事概要!$C$26,"",IF(B256&gt;=①工事概要!$C$25,$BJ$13,""))</f>
        <v/>
      </c>
      <c r="BK256" s="53" t="str">
        <f>IF(B256&gt;①工事概要!$C$28,"",IF(B256&gt;=①工事概要!$C$27,$BK$13,""))</f>
        <v/>
      </c>
      <c r="BL256" s="53" t="str">
        <f>IF(B256&gt;①工事概要!$C$30,"",IF(B256&gt;=①工事概要!$C$29,$BL$13,""))</f>
        <v/>
      </c>
      <c r="BM256" s="53" t="str">
        <f>IF(B256&gt;①工事概要!$C$32,"",IF(B256&gt;=①工事概要!$C$31,$BM$13,""))</f>
        <v/>
      </c>
      <c r="BN256" s="53" t="str">
        <f>IF(B256&gt;①工事概要!$C$34,"",IF(B256&gt;=①工事概要!$C$33,$BN$13,""))</f>
        <v/>
      </c>
      <c r="BO256" s="53" t="str">
        <f>IF(B256&gt;①工事概要!$C$36,"",IF(B256&gt;=①工事概要!$C$35,$BO$13,""))</f>
        <v/>
      </c>
      <c r="BP256" s="53" t="str">
        <f>IF(B256&gt;①工事概要!$C$38,"",IF(B256&gt;=①工事概要!$C$37,$BP$13,""))</f>
        <v/>
      </c>
      <c r="BQ256" s="53" t="str">
        <f>IF(B256&gt;①工事概要!$C$40,"",IF(B256&gt;=①工事概要!$C$39,$BQ$13,""))</f>
        <v/>
      </c>
      <c r="BR256" s="53" t="str">
        <f>IF(B256&gt;①工事概要!$C$42,"",IF(B256&gt;=①工事概要!$C$41,$BR$13,""))</f>
        <v/>
      </c>
      <c r="BS256" s="53" t="str">
        <f>IF(B256&gt;①工事概要!$C$44,"",IF(B256&gt;=①工事概要!$C$43,$BS$13,""))</f>
        <v/>
      </c>
      <c r="BT256" s="53" t="str">
        <f>IF(B256&gt;①工事概要!$C$46,"",IF(B256&gt;=①工事概要!$C$45,$BT$13,""))</f>
        <v/>
      </c>
      <c r="BU256" s="53" t="str">
        <f>IF(B256&gt;①工事概要!$C$48,"",IF(B256&gt;=①工事概要!$C$47,$BU$13,""))</f>
        <v/>
      </c>
      <c r="BV256" s="53" t="str">
        <f>IF(B256&gt;①工事概要!$C$50,"",IF(B256&gt;=①工事概要!$C$49,$BV$13,""))</f>
        <v/>
      </c>
      <c r="BW256" s="53" t="str">
        <f>IF(B256&gt;①工事概要!$C$52,"",IF(B256&gt;=①工事概要!$C$51,$BW$13,""))</f>
        <v/>
      </c>
      <c r="BX256" s="53" t="str">
        <f>IF(B256&gt;①工事概要!$C$54,"",IF(B256&gt;=①工事概要!$C$53,$BX$13,""))</f>
        <v/>
      </c>
      <c r="BY256" s="53" t="str">
        <f>IF(B256&gt;①工事概要!$C$56,"",IF(B256&gt;=①工事概要!$C$55,$BY$13,""))</f>
        <v/>
      </c>
      <c r="BZ256" s="53" t="str">
        <f>IF(B256&gt;①工事概要!$C$58,"",IF(B256&gt;=①工事概要!$C$57,$BZ$13,""))</f>
        <v/>
      </c>
      <c r="CA256" s="53" t="str">
        <f>IF(B256&gt;①工事概要!$C$60,"",IF(B256&gt;=①工事概要!$C$59,$CA$13,""))</f>
        <v/>
      </c>
      <c r="CB256" s="53" t="str">
        <f>IF(B256&gt;①工事概要!$C$62,"",IF(B256&gt;=①工事概要!$C$61,$CB$13,""))</f>
        <v/>
      </c>
      <c r="CC256" s="53" t="str">
        <f>IF(B256&gt;①工事概要!$C$64,"",IF(B256&gt;=①工事概要!$C$63,$CC$13,""))</f>
        <v/>
      </c>
      <c r="CD256" s="53" t="str">
        <f>IF(B256&gt;①工事概要!$C$66,"",IF(B256&gt;=①工事概要!$C$65,$CD$13,""))</f>
        <v/>
      </c>
      <c r="CE256" s="50" t="str">
        <f t="shared" si="302"/>
        <v/>
      </c>
      <c r="CF256" s="50" t="str">
        <f t="shared" si="288"/>
        <v xml:space="preserve"> </v>
      </c>
    </row>
    <row r="257" spans="1:84" ht="39" customHeight="1" thickTop="1" thickBot="1" x14ac:dyDescent="0.2">
      <c r="A257" s="81" t="str">
        <f t="shared" si="274"/>
        <v>対象期間外</v>
      </c>
      <c r="B257" s="180" t="str">
        <f>IFERROR(IF(B256=①工事概要!$E$12+IF(WEEKDAY(①工事概要!$E$12)=1,①工事概要!$E$12,(8-WEEKDAY(①工事概要!$E$12))),"-",IF(B256="-","-",B256+1)),"-")</f>
        <v>-</v>
      </c>
      <c r="C257" s="89" t="str">
        <f t="shared" si="289"/>
        <v>-</v>
      </c>
      <c r="D257" s="199" t="str">
        <f t="shared" si="290"/>
        <v>×</v>
      </c>
      <c r="E257" s="200" t="str">
        <f t="shared" si="291"/>
        <v xml:space="preserve"> </v>
      </c>
      <c r="F257" s="201" t="s">
        <v>60</v>
      </c>
      <c r="G257" s="202"/>
      <c r="H257" s="203"/>
      <c r="I257" s="204"/>
      <c r="J257" s="187" t="str">
        <f t="shared" si="292"/>
        <v/>
      </c>
      <c r="K257" s="190" t="str">
        <f t="shared" si="275"/>
        <v/>
      </c>
      <c r="L257" s="190" t="str">
        <f t="shared" si="276"/>
        <v/>
      </c>
      <c r="M257" s="188" t="str">
        <f t="shared" si="293"/>
        <v/>
      </c>
      <c r="N257" s="87" t="str">
        <f t="shared" si="277"/>
        <v/>
      </c>
      <c r="O257" s="108"/>
      <c r="P257" s="156" t="str">
        <f>IF(B257&lt;①工事概要!$E$11,"",IF(B257&gt;①工事概要!$E$12,"",IF(LEN(CE257)=0,"○","")))</f>
        <v/>
      </c>
      <c r="Q257" s="162">
        <f t="shared" si="294"/>
        <v>0</v>
      </c>
      <c r="R257" s="93">
        <f t="shared" si="278"/>
        <v>181</v>
      </c>
      <c r="S257" s="156" t="str">
        <f t="shared" si="279"/>
        <v/>
      </c>
      <c r="T257" s="162">
        <f t="shared" si="280"/>
        <v>0</v>
      </c>
      <c r="U257" s="100">
        <f t="shared" si="295"/>
        <v>52</v>
      </c>
      <c r="V257" s="93" t="str">
        <f t="shared" si="281"/>
        <v/>
      </c>
      <c r="W257" s="169" t="str">
        <f t="shared" si="296"/>
        <v/>
      </c>
      <c r="X257" s="80" t="str">
        <f t="shared" si="297"/>
        <v/>
      </c>
      <c r="Y257" s="80" t="str">
        <f t="shared" si="298"/>
        <v/>
      </c>
      <c r="Z257" s="80" t="str">
        <f t="shared" si="282"/>
        <v>-</v>
      </c>
      <c r="AA257" s="80" t="str">
        <f t="shared" si="283"/>
        <v/>
      </c>
      <c r="AB257" s="80" t="str">
        <f t="shared" si="284"/>
        <v>OK（振替済み）</v>
      </c>
      <c r="AC257" s="154">
        <f t="shared" si="285"/>
        <v>0</v>
      </c>
      <c r="AD257" s="154" t="str">
        <f t="shared" si="299"/>
        <v/>
      </c>
      <c r="AE257" s="106">
        <f t="shared" si="300"/>
        <v>0</v>
      </c>
      <c r="AF257" s="106">
        <f t="shared" si="286"/>
        <v>0</v>
      </c>
      <c r="AG257" s="218" t="str">
        <f>IFERROR(IF(AE257=1,①工事概要!$E$11,IF(AE257=2,①工事概要!$E$11,IF(WEEKDAY(Z257)=2,Z250,AG256))),"")</f>
        <v/>
      </c>
      <c r="AH257" s="222" t="str">
        <f t="shared" ref="AH257:BA257" si="351">IFERROR(IF(AG257+1&gt;$BB257,"",AG257+1),"")</f>
        <v/>
      </c>
      <c r="AI257" s="222" t="str">
        <f t="shared" si="351"/>
        <v/>
      </c>
      <c r="AJ257" s="222" t="str">
        <f t="shared" si="351"/>
        <v/>
      </c>
      <c r="AK257" s="222" t="str">
        <f t="shared" si="351"/>
        <v/>
      </c>
      <c r="AL257" s="222" t="str">
        <f t="shared" si="351"/>
        <v/>
      </c>
      <c r="AM257" s="222" t="str">
        <f t="shared" si="351"/>
        <v/>
      </c>
      <c r="AN257" s="222" t="str">
        <f t="shared" si="351"/>
        <v/>
      </c>
      <c r="AO257" s="222" t="str">
        <f t="shared" si="351"/>
        <v/>
      </c>
      <c r="AP257" s="222" t="str">
        <f t="shared" si="351"/>
        <v/>
      </c>
      <c r="AQ257" s="222" t="str">
        <f t="shared" si="351"/>
        <v/>
      </c>
      <c r="AR257" s="222" t="str">
        <f t="shared" si="351"/>
        <v/>
      </c>
      <c r="AS257" s="222" t="str">
        <f t="shared" si="351"/>
        <v/>
      </c>
      <c r="AT257" s="222" t="str">
        <f t="shared" si="351"/>
        <v/>
      </c>
      <c r="AU257" s="222" t="str">
        <f t="shared" si="351"/>
        <v/>
      </c>
      <c r="AV257" s="222" t="str">
        <f t="shared" si="351"/>
        <v/>
      </c>
      <c r="AW257" s="222" t="str">
        <f t="shared" si="351"/>
        <v/>
      </c>
      <c r="AX257" s="222" t="str">
        <f t="shared" si="351"/>
        <v/>
      </c>
      <c r="AY257" s="222" t="str">
        <f t="shared" si="351"/>
        <v/>
      </c>
      <c r="AZ257" s="222" t="str">
        <f t="shared" si="351"/>
        <v/>
      </c>
      <c r="BA257" s="222" t="str">
        <f t="shared" si="351"/>
        <v/>
      </c>
      <c r="BB257" s="219" t="str">
        <f>IFERROR(IF(IF(Z257=①工事概要!$E$12,①工事概要!$E$12,IF(WEEKDAY(Z257)=1,Z264,BB258))&gt;①工事概要!$E$12,①工事概要!$E$12,IF(Z257=①工事概要!$E$12,①工事概要!$E$12,IF(WEEKDAY(Z257)=1,Z264,BB258))),"")</f>
        <v/>
      </c>
      <c r="BE257" s="53"/>
      <c r="BF257" s="53"/>
      <c r="BG257" s="53" t="str">
        <f>IFERROR(VLOOKUP(B257,①工事概要!$C$11:$D$12,2,FALSE),"")</f>
        <v/>
      </c>
      <c r="BH257" s="53" t="str">
        <f>IFERROR(VLOOKUP(B257,①工事概要!$C$16:$D$21,2,FALSE),"")</f>
        <v/>
      </c>
      <c r="BI257" s="53" t="str">
        <f>IFERROR(VLOOKUP(B257,①工事概要!$C$22:$D$24,2,FALSE),"")</f>
        <v/>
      </c>
      <c r="BJ257" s="53" t="str">
        <f>IF(B257&gt;①工事概要!$C$26,"",IF(B257&gt;=①工事概要!$C$25,$BJ$13,""))</f>
        <v/>
      </c>
      <c r="BK257" s="53" t="str">
        <f>IF(B257&gt;①工事概要!$C$28,"",IF(B257&gt;=①工事概要!$C$27,$BK$13,""))</f>
        <v/>
      </c>
      <c r="BL257" s="53" t="str">
        <f>IF(B257&gt;①工事概要!$C$30,"",IF(B257&gt;=①工事概要!$C$29,$BL$13,""))</f>
        <v/>
      </c>
      <c r="BM257" s="53" t="str">
        <f>IF(B257&gt;①工事概要!$C$32,"",IF(B257&gt;=①工事概要!$C$31,$BM$13,""))</f>
        <v/>
      </c>
      <c r="BN257" s="53" t="str">
        <f>IF(B257&gt;①工事概要!$C$34,"",IF(B257&gt;=①工事概要!$C$33,$BN$13,""))</f>
        <v/>
      </c>
      <c r="BO257" s="53" t="str">
        <f>IF(B257&gt;①工事概要!$C$36,"",IF(B257&gt;=①工事概要!$C$35,$BO$13,""))</f>
        <v/>
      </c>
      <c r="BP257" s="53" t="str">
        <f>IF(B257&gt;①工事概要!$C$38,"",IF(B257&gt;=①工事概要!$C$37,$BP$13,""))</f>
        <v/>
      </c>
      <c r="BQ257" s="53" t="str">
        <f>IF(B257&gt;①工事概要!$C$40,"",IF(B257&gt;=①工事概要!$C$39,$BQ$13,""))</f>
        <v/>
      </c>
      <c r="BR257" s="53" t="str">
        <f>IF(B257&gt;①工事概要!$C$42,"",IF(B257&gt;=①工事概要!$C$41,$BR$13,""))</f>
        <v/>
      </c>
      <c r="BS257" s="53" t="str">
        <f>IF(B257&gt;①工事概要!$C$44,"",IF(B257&gt;=①工事概要!$C$43,$BS$13,""))</f>
        <v/>
      </c>
      <c r="BT257" s="53" t="str">
        <f>IF(B257&gt;①工事概要!$C$46,"",IF(B257&gt;=①工事概要!$C$45,$BT$13,""))</f>
        <v/>
      </c>
      <c r="BU257" s="53" t="str">
        <f>IF(B257&gt;①工事概要!$C$48,"",IF(B257&gt;=①工事概要!$C$47,$BU$13,""))</f>
        <v/>
      </c>
      <c r="BV257" s="53" t="str">
        <f>IF(B257&gt;①工事概要!$C$50,"",IF(B257&gt;=①工事概要!$C$49,$BV$13,""))</f>
        <v/>
      </c>
      <c r="BW257" s="53" t="str">
        <f>IF(B257&gt;①工事概要!$C$52,"",IF(B257&gt;=①工事概要!$C$51,$BW$13,""))</f>
        <v/>
      </c>
      <c r="BX257" s="53" t="str">
        <f>IF(B257&gt;①工事概要!$C$54,"",IF(B257&gt;=①工事概要!$C$53,$BX$13,""))</f>
        <v/>
      </c>
      <c r="BY257" s="53" t="str">
        <f>IF(B257&gt;①工事概要!$C$56,"",IF(B257&gt;=①工事概要!$C$55,$BY$13,""))</f>
        <v/>
      </c>
      <c r="BZ257" s="53" t="str">
        <f>IF(B257&gt;①工事概要!$C$58,"",IF(B257&gt;=①工事概要!$C$57,$BZ$13,""))</f>
        <v/>
      </c>
      <c r="CA257" s="53" t="str">
        <f>IF(B257&gt;①工事概要!$C$60,"",IF(B257&gt;=①工事概要!$C$59,$CA$13,""))</f>
        <v/>
      </c>
      <c r="CB257" s="53" t="str">
        <f>IF(B257&gt;①工事概要!$C$62,"",IF(B257&gt;=①工事概要!$C$61,$CB$13,""))</f>
        <v/>
      </c>
      <c r="CC257" s="53" t="str">
        <f>IF(B257&gt;①工事概要!$C$64,"",IF(B257&gt;=①工事概要!$C$63,$CC$13,""))</f>
        <v/>
      </c>
      <c r="CD257" s="53" t="str">
        <f>IF(B257&gt;①工事概要!$C$66,"",IF(B257&gt;=①工事概要!$C$65,$CD$13,""))</f>
        <v/>
      </c>
      <c r="CE257" s="50" t="str">
        <f t="shared" si="302"/>
        <v/>
      </c>
      <c r="CF257" s="50" t="str">
        <f t="shared" si="288"/>
        <v xml:space="preserve"> </v>
      </c>
    </row>
    <row r="258" spans="1:84" ht="39" customHeight="1" thickTop="1" thickBot="1" x14ac:dyDescent="0.2">
      <c r="A258" s="81" t="str">
        <f t="shared" si="274"/>
        <v>対象期間外</v>
      </c>
      <c r="B258" s="180" t="str">
        <f>IFERROR(IF(B257=①工事概要!$E$12+IF(WEEKDAY(①工事概要!$E$12)=1,①工事概要!$E$12,(8-WEEKDAY(①工事概要!$E$12))),"-",IF(B257="-","-",B257+1)),"-")</f>
        <v>-</v>
      </c>
      <c r="C258" s="89" t="str">
        <f t="shared" si="289"/>
        <v>-</v>
      </c>
      <c r="D258" s="199" t="str">
        <f t="shared" si="290"/>
        <v>×</v>
      </c>
      <c r="E258" s="200" t="str">
        <f t="shared" si="291"/>
        <v xml:space="preserve"> </v>
      </c>
      <c r="F258" s="201" t="s">
        <v>61</v>
      </c>
      <c r="G258" s="202"/>
      <c r="H258" s="203"/>
      <c r="I258" s="204"/>
      <c r="J258" s="187" t="str">
        <f t="shared" si="292"/>
        <v/>
      </c>
      <c r="K258" s="190" t="str">
        <f t="shared" si="275"/>
        <v/>
      </c>
      <c r="L258" s="190" t="str">
        <f t="shared" si="276"/>
        <v/>
      </c>
      <c r="M258" s="188" t="str">
        <f t="shared" si="293"/>
        <v/>
      </c>
      <c r="N258" s="87" t="str">
        <f t="shared" si="277"/>
        <v/>
      </c>
      <c r="O258" s="108"/>
      <c r="P258" s="156" t="str">
        <f>IF(B258&lt;①工事概要!$E$11,"",IF(B258&gt;①工事概要!$E$12,"",IF(LEN(CE258)=0,"○","")))</f>
        <v/>
      </c>
      <c r="Q258" s="162">
        <f t="shared" si="294"/>
        <v>0</v>
      </c>
      <c r="R258" s="93">
        <f t="shared" si="278"/>
        <v>181</v>
      </c>
      <c r="S258" s="156" t="str">
        <f t="shared" si="279"/>
        <v/>
      </c>
      <c r="T258" s="162">
        <f t="shared" si="280"/>
        <v>0</v>
      </c>
      <c r="U258" s="100">
        <f t="shared" si="295"/>
        <v>52</v>
      </c>
      <c r="V258" s="93" t="str">
        <f t="shared" si="281"/>
        <v/>
      </c>
      <c r="W258" s="169" t="str">
        <f t="shared" si="296"/>
        <v/>
      </c>
      <c r="X258" s="80" t="str">
        <f t="shared" si="297"/>
        <v/>
      </c>
      <c r="Y258" s="80" t="str">
        <f t="shared" si="298"/>
        <v/>
      </c>
      <c r="Z258" s="80" t="str">
        <f t="shared" si="282"/>
        <v>-</v>
      </c>
      <c r="AA258" s="80" t="str">
        <f t="shared" si="283"/>
        <v/>
      </c>
      <c r="AB258" s="80" t="str">
        <f t="shared" si="284"/>
        <v>OK（振替済み）</v>
      </c>
      <c r="AC258" s="154">
        <f t="shared" si="285"/>
        <v>0</v>
      </c>
      <c r="AD258" s="154" t="str">
        <f t="shared" si="299"/>
        <v/>
      </c>
      <c r="AE258" s="106">
        <f t="shared" si="300"/>
        <v>0</v>
      </c>
      <c r="AF258" s="106">
        <f t="shared" si="286"/>
        <v>0</v>
      </c>
      <c r="AG258" s="218" t="str">
        <f>IFERROR(IF(AE258=1,①工事概要!$E$11,IF(AE258=2,①工事概要!$E$11,IF(WEEKDAY(Z258)=2,Z251,AG257))),"")</f>
        <v/>
      </c>
      <c r="AH258" s="222" t="str">
        <f t="shared" ref="AH258:BA258" si="352">IFERROR(IF(AG258+1&gt;$BB258,"",AG258+1),"")</f>
        <v/>
      </c>
      <c r="AI258" s="222" t="str">
        <f t="shared" si="352"/>
        <v/>
      </c>
      <c r="AJ258" s="222" t="str">
        <f t="shared" si="352"/>
        <v/>
      </c>
      <c r="AK258" s="222" t="str">
        <f t="shared" si="352"/>
        <v/>
      </c>
      <c r="AL258" s="222" t="str">
        <f t="shared" si="352"/>
        <v/>
      </c>
      <c r="AM258" s="222" t="str">
        <f t="shared" si="352"/>
        <v/>
      </c>
      <c r="AN258" s="222" t="str">
        <f t="shared" si="352"/>
        <v/>
      </c>
      <c r="AO258" s="222" t="str">
        <f t="shared" si="352"/>
        <v/>
      </c>
      <c r="AP258" s="222" t="str">
        <f t="shared" si="352"/>
        <v/>
      </c>
      <c r="AQ258" s="222" t="str">
        <f t="shared" si="352"/>
        <v/>
      </c>
      <c r="AR258" s="222" t="str">
        <f t="shared" si="352"/>
        <v/>
      </c>
      <c r="AS258" s="222" t="str">
        <f t="shared" si="352"/>
        <v/>
      </c>
      <c r="AT258" s="222" t="str">
        <f t="shared" si="352"/>
        <v/>
      </c>
      <c r="AU258" s="222" t="str">
        <f t="shared" si="352"/>
        <v/>
      </c>
      <c r="AV258" s="222" t="str">
        <f t="shared" si="352"/>
        <v/>
      </c>
      <c r="AW258" s="222" t="str">
        <f t="shared" si="352"/>
        <v/>
      </c>
      <c r="AX258" s="222" t="str">
        <f t="shared" si="352"/>
        <v/>
      </c>
      <c r="AY258" s="222" t="str">
        <f t="shared" si="352"/>
        <v/>
      </c>
      <c r="AZ258" s="222" t="str">
        <f t="shared" si="352"/>
        <v/>
      </c>
      <c r="BA258" s="222" t="str">
        <f t="shared" si="352"/>
        <v/>
      </c>
      <c r="BB258" s="219" t="str">
        <f>IFERROR(IF(IF(Z258=①工事概要!$E$12,①工事概要!$E$12,IF(WEEKDAY(Z258)=1,Z265,BB259))&gt;①工事概要!$E$12,①工事概要!$E$12,IF(Z258=①工事概要!$E$12,①工事概要!$E$12,IF(WEEKDAY(Z258)=1,Z265,BB259))),"")</f>
        <v/>
      </c>
      <c r="BE258" s="53"/>
      <c r="BF258" s="53"/>
      <c r="BG258" s="53" t="str">
        <f>IFERROR(VLOOKUP(B258,①工事概要!$C$11:$D$12,2,FALSE),"")</f>
        <v/>
      </c>
      <c r="BH258" s="53" t="str">
        <f>IFERROR(VLOOKUP(B258,①工事概要!$C$16:$D$21,2,FALSE),"")</f>
        <v/>
      </c>
      <c r="BI258" s="53" t="str">
        <f>IFERROR(VLOOKUP(B258,①工事概要!$C$22:$D$24,2,FALSE),"")</f>
        <v/>
      </c>
      <c r="BJ258" s="53" t="str">
        <f>IF(B258&gt;①工事概要!$C$26,"",IF(B258&gt;=①工事概要!$C$25,$BJ$13,""))</f>
        <v/>
      </c>
      <c r="BK258" s="53" t="str">
        <f>IF(B258&gt;①工事概要!$C$28,"",IF(B258&gt;=①工事概要!$C$27,$BK$13,""))</f>
        <v/>
      </c>
      <c r="BL258" s="53" t="str">
        <f>IF(B258&gt;①工事概要!$C$30,"",IF(B258&gt;=①工事概要!$C$29,$BL$13,""))</f>
        <v/>
      </c>
      <c r="BM258" s="53" t="str">
        <f>IF(B258&gt;①工事概要!$C$32,"",IF(B258&gt;=①工事概要!$C$31,$BM$13,""))</f>
        <v/>
      </c>
      <c r="BN258" s="53" t="str">
        <f>IF(B258&gt;①工事概要!$C$34,"",IF(B258&gt;=①工事概要!$C$33,$BN$13,""))</f>
        <v/>
      </c>
      <c r="BO258" s="53" t="str">
        <f>IF(B258&gt;①工事概要!$C$36,"",IF(B258&gt;=①工事概要!$C$35,$BO$13,""))</f>
        <v/>
      </c>
      <c r="BP258" s="53" t="str">
        <f>IF(B258&gt;①工事概要!$C$38,"",IF(B258&gt;=①工事概要!$C$37,$BP$13,""))</f>
        <v/>
      </c>
      <c r="BQ258" s="53" t="str">
        <f>IF(B258&gt;①工事概要!$C$40,"",IF(B258&gt;=①工事概要!$C$39,$BQ$13,""))</f>
        <v/>
      </c>
      <c r="BR258" s="53" t="str">
        <f>IF(B258&gt;①工事概要!$C$42,"",IF(B258&gt;=①工事概要!$C$41,$BR$13,""))</f>
        <v/>
      </c>
      <c r="BS258" s="53" t="str">
        <f>IF(B258&gt;①工事概要!$C$44,"",IF(B258&gt;=①工事概要!$C$43,$BS$13,""))</f>
        <v/>
      </c>
      <c r="BT258" s="53" t="str">
        <f>IF(B258&gt;①工事概要!$C$46,"",IF(B258&gt;=①工事概要!$C$45,$BT$13,""))</f>
        <v/>
      </c>
      <c r="BU258" s="53" t="str">
        <f>IF(B258&gt;①工事概要!$C$48,"",IF(B258&gt;=①工事概要!$C$47,$BU$13,""))</f>
        <v/>
      </c>
      <c r="BV258" s="53" t="str">
        <f>IF(B258&gt;①工事概要!$C$50,"",IF(B258&gt;=①工事概要!$C$49,$BV$13,""))</f>
        <v/>
      </c>
      <c r="BW258" s="53" t="str">
        <f>IF(B258&gt;①工事概要!$C$52,"",IF(B258&gt;=①工事概要!$C$51,$BW$13,""))</f>
        <v/>
      </c>
      <c r="BX258" s="53" t="str">
        <f>IF(B258&gt;①工事概要!$C$54,"",IF(B258&gt;=①工事概要!$C$53,$BX$13,""))</f>
        <v/>
      </c>
      <c r="BY258" s="53" t="str">
        <f>IF(B258&gt;①工事概要!$C$56,"",IF(B258&gt;=①工事概要!$C$55,$BY$13,""))</f>
        <v/>
      </c>
      <c r="BZ258" s="53" t="str">
        <f>IF(B258&gt;①工事概要!$C$58,"",IF(B258&gt;=①工事概要!$C$57,$BZ$13,""))</f>
        <v/>
      </c>
      <c r="CA258" s="53" t="str">
        <f>IF(B258&gt;①工事概要!$C$60,"",IF(B258&gt;=①工事概要!$C$59,$CA$13,""))</f>
        <v/>
      </c>
      <c r="CB258" s="53" t="str">
        <f>IF(B258&gt;①工事概要!$C$62,"",IF(B258&gt;=①工事概要!$C$61,$CB$13,""))</f>
        <v/>
      </c>
      <c r="CC258" s="53" t="str">
        <f>IF(B258&gt;①工事概要!$C$64,"",IF(B258&gt;=①工事概要!$C$63,$CC$13,""))</f>
        <v/>
      </c>
      <c r="CD258" s="53" t="str">
        <f>IF(B258&gt;①工事概要!$C$66,"",IF(B258&gt;=①工事概要!$C$65,$CD$13,""))</f>
        <v/>
      </c>
      <c r="CE258" s="50" t="str">
        <f t="shared" si="302"/>
        <v/>
      </c>
      <c r="CF258" s="50" t="str">
        <f t="shared" si="288"/>
        <v xml:space="preserve"> </v>
      </c>
    </row>
    <row r="259" spans="1:84" ht="39" customHeight="1" thickTop="1" thickBot="1" x14ac:dyDescent="0.2">
      <c r="A259" s="81" t="str">
        <f t="shared" si="274"/>
        <v>対象期間外</v>
      </c>
      <c r="B259" s="180" t="str">
        <f>IFERROR(IF(B258=①工事概要!$E$12+IF(WEEKDAY(①工事概要!$E$12)=1,①工事概要!$E$12,(8-WEEKDAY(①工事概要!$E$12))),"-",IF(B258="-","-",B258+1)),"-")</f>
        <v>-</v>
      </c>
      <c r="C259" s="89" t="str">
        <f t="shared" si="289"/>
        <v>-</v>
      </c>
      <c r="D259" s="199" t="str">
        <f t="shared" si="290"/>
        <v>×</v>
      </c>
      <c r="E259" s="200" t="str">
        <f t="shared" si="291"/>
        <v xml:space="preserve"> </v>
      </c>
      <c r="F259" s="201" t="s">
        <v>61</v>
      </c>
      <c r="G259" s="202"/>
      <c r="H259" s="203"/>
      <c r="I259" s="204"/>
      <c r="J259" s="187" t="str">
        <f t="shared" si="292"/>
        <v/>
      </c>
      <c r="K259" s="190" t="str">
        <f t="shared" si="275"/>
        <v/>
      </c>
      <c r="L259" s="190" t="str">
        <f t="shared" si="276"/>
        <v/>
      </c>
      <c r="M259" s="188" t="str">
        <f t="shared" si="293"/>
        <v/>
      </c>
      <c r="N259" s="87" t="str">
        <f t="shared" si="277"/>
        <v/>
      </c>
      <c r="O259" s="108"/>
      <c r="P259" s="156" t="str">
        <f>IF(B259&lt;①工事概要!$E$11,"",IF(B259&gt;①工事概要!$E$12,"",IF(LEN(CE259)=0,"○","")))</f>
        <v/>
      </c>
      <c r="Q259" s="162">
        <f t="shared" si="294"/>
        <v>0</v>
      </c>
      <c r="R259" s="93">
        <f t="shared" si="278"/>
        <v>181</v>
      </c>
      <c r="S259" s="156" t="str">
        <f t="shared" si="279"/>
        <v/>
      </c>
      <c r="T259" s="162">
        <f t="shared" si="280"/>
        <v>0</v>
      </c>
      <c r="U259" s="100">
        <f t="shared" si="295"/>
        <v>52</v>
      </c>
      <c r="V259" s="93" t="str">
        <f t="shared" si="281"/>
        <v/>
      </c>
      <c r="W259" s="169" t="str">
        <f t="shared" si="296"/>
        <v/>
      </c>
      <c r="X259" s="80" t="str">
        <f t="shared" si="297"/>
        <v/>
      </c>
      <c r="Y259" s="80" t="str">
        <f t="shared" si="298"/>
        <v/>
      </c>
      <c r="Z259" s="80" t="str">
        <f t="shared" si="282"/>
        <v>-</v>
      </c>
      <c r="AA259" s="80" t="str">
        <f t="shared" si="283"/>
        <v/>
      </c>
      <c r="AB259" s="80" t="str">
        <f t="shared" si="284"/>
        <v>OK（振替済み）</v>
      </c>
      <c r="AC259" s="154">
        <f t="shared" si="285"/>
        <v>0</v>
      </c>
      <c r="AD259" s="154" t="str">
        <f t="shared" si="299"/>
        <v/>
      </c>
      <c r="AE259" s="106">
        <f t="shared" si="300"/>
        <v>0</v>
      </c>
      <c r="AF259" s="106">
        <f t="shared" si="286"/>
        <v>0</v>
      </c>
      <c r="AG259" s="223" t="str">
        <f>IFERROR(IF(AE259=1,①工事概要!$E$11,IF(AE259=2,①工事概要!$E$11,IF(WEEKDAY(Z259)=2,Z252,AG258))),"")</f>
        <v/>
      </c>
      <c r="AH259" s="224" t="str">
        <f t="shared" ref="AH259:BA259" si="353">IFERROR(IF(AG259+1&gt;$BB259,"",AG259+1),"")</f>
        <v/>
      </c>
      <c r="AI259" s="224" t="str">
        <f t="shared" si="353"/>
        <v/>
      </c>
      <c r="AJ259" s="224" t="str">
        <f t="shared" si="353"/>
        <v/>
      </c>
      <c r="AK259" s="224" t="str">
        <f t="shared" si="353"/>
        <v/>
      </c>
      <c r="AL259" s="224" t="str">
        <f t="shared" si="353"/>
        <v/>
      </c>
      <c r="AM259" s="224" t="str">
        <f t="shared" si="353"/>
        <v/>
      </c>
      <c r="AN259" s="224" t="str">
        <f t="shared" si="353"/>
        <v/>
      </c>
      <c r="AO259" s="224" t="str">
        <f t="shared" si="353"/>
        <v/>
      </c>
      <c r="AP259" s="224" t="str">
        <f t="shared" si="353"/>
        <v/>
      </c>
      <c r="AQ259" s="224" t="str">
        <f t="shared" si="353"/>
        <v/>
      </c>
      <c r="AR259" s="224" t="str">
        <f t="shared" si="353"/>
        <v/>
      </c>
      <c r="AS259" s="224" t="str">
        <f t="shared" si="353"/>
        <v/>
      </c>
      <c r="AT259" s="224" t="str">
        <f t="shared" si="353"/>
        <v/>
      </c>
      <c r="AU259" s="224" t="str">
        <f t="shared" si="353"/>
        <v/>
      </c>
      <c r="AV259" s="224" t="str">
        <f t="shared" si="353"/>
        <v/>
      </c>
      <c r="AW259" s="224" t="str">
        <f t="shared" si="353"/>
        <v/>
      </c>
      <c r="AX259" s="224" t="str">
        <f t="shared" si="353"/>
        <v/>
      </c>
      <c r="AY259" s="224" t="str">
        <f t="shared" si="353"/>
        <v/>
      </c>
      <c r="AZ259" s="224" t="str">
        <f t="shared" si="353"/>
        <v/>
      </c>
      <c r="BA259" s="224" t="str">
        <f t="shared" si="353"/>
        <v/>
      </c>
      <c r="BB259" s="225" t="str">
        <f>IFERROR(IF(IF(Z259=①工事概要!$E$12,①工事概要!$E$12,IF(WEEKDAY(Z259)=1,Z266,BB260))&gt;①工事概要!$E$12,①工事概要!$E$12,IF(Z259=①工事概要!$E$12,①工事概要!$E$12,IF(WEEKDAY(Z259)=1,Z266,BB260))),"")</f>
        <v/>
      </c>
      <c r="BE259" s="53"/>
      <c r="BF259" s="53"/>
      <c r="BG259" s="53" t="str">
        <f>IFERROR(VLOOKUP(B259,①工事概要!$C$11:$D$12,2,FALSE),"")</f>
        <v/>
      </c>
      <c r="BH259" s="53" t="str">
        <f>IFERROR(VLOOKUP(B259,①工事概要!$C$16:$D$21,2,FALSE),"")</f>
        <v/>
      </c>
      <c r="BI259" s="53" t="str">
        <f>IFERROR(VLOOKUP(B259,①工事概要!$C$22:$D$24,2,FALSE),"")</f>
        <v/>
      </c>
      <c r="BJ259" s="53" t="str">
        <f>IF(B259&gt;①工事概要!$C$26,"",IF(B259&gt;=①工事概要!$C$25,$BJ$13,""))</f>
        <v/>
      </c>
      <c r="BK259" s="53" t="str">
        <f>IF(B259&gt;①工事概要!$C$28,"",IF(B259&gt;=①工事概要!$C$27,$BK$13,""))</f>
        <v/>
      </c>
      <c r="BL259" s="53" t="str">
        <f>IF(B259&gt;①工事概要!$C$30,"",IF(B259&gt;=①工事概要!$C$29,$BL$13,""))</f>
        <v/>
      </c>
      <c r="BM259" s="53" t="str">
        <f>IF(B259&gt;①工事概要!$C$32,"",IF(B259&gt;=①工事概要!$C$31,$BM$13,""))</f>
        <v/>
      </c>
      <c r="BN259" s="53" t="str">
        <f>IF(B259&gt;①工事概要!$C$34,"",IF(B259&gt;=①工事概要!$C$33,$BN$13,""))</f>
        <v/>
      </c>
      <c r="BO259" s="53" t="str">
        <f>IF(B259&gt;①工事概要!$C$36,"",IF(B259&gt;=①工事概要!$C$35,$BO$13,""))</f>
        <v/>
      </c>
      <c r="BP259" s="53" t="str">
        <f>IF(B259&gt;①工事概要!$C$38,"",IF(B259&gt;=①工事概要!$C$37,$BP$13,""))</f>
        <v/>
      </c>
      <c r="BQ259" s="53" t="str">
        <f>IF(B259&gt;①工事概要!$C$40,"",IF(B259&gt;=①工事概要!$C$39,$BQ$13,""))</f>
        <v/>
      </c>
      <c r="BR259" s="53" t="str">
        <f>IF(B259&gt;①工事概要!$C$42,"",IF(B259&gt;=①工事概要!$C$41,$BR$13,""))</f>
        <v/>
      </c>
      <c r="BS259" s="53" t="str">
        <f>IF(B259&gt;①工事概要!$C$44,"",IF(B259&gt;=①工事概要!$C$43,$BS$13,""))</f>
        <v/>
      </c>
      <c r="BT259" s="53" t="str">
        <f>IF(B259&gt;①工事概要!$C$46,"",IF(B259&gt;=①工事概要!$C$45,$BT$13,""))</f>
        <v/>
      </c>
      <c r="BU259" s="53" t="str">
        <f>IF(B259&gt;①工事概要!$C$48,"",IF(B259&gt;=①工事概要!$C$47,$BU$13,""))</f>
        <v/>
      </c>
      <c r="BV259" s="53" t="str">
        <f>IF(B259&gt;①工事概要!$C$50,"",IF(B259&gt;=①工事概要!$C$49,$BV$13,""))</f>
        <v/>
      </c>
      <c r="BW259" s="53" t="str">
        <f>IF(B259&gt;①工事概要!$C$52,"",IF(B259&gt;=①工事概要!$C$51,$BW$13,""))</f>
        <v/>
      </c>
      <c r="BX259" s="53" t="str">
        <f>IF(B259&gt;①工事概要!$C$54,"",IF(B259&gt;=①工事概要!$C$53,$BX$13,""))</f>
        <v/>
      </c>
      <c r="BY259" s="53" t="str">
        <f>IF(B259&gt;①工事概要!$C$56,"",IF(B259&gt;=①工事概要!$C$55,$BY$13,""))</f>
        <v/>
      </c>
      <c r="BZ259" s="53" t="str">
        <f>IF(B259&gt;①工事概要!$C$58,"",IF(B259&gt;=①工事概要!$C$57,$BZ$13,""))</f>
        <v/>
      </c>
      <c r="CA259" s="53" t="str">
        <f>IF(B259&gt;①工事概要!$C$60,"",IF(B259&gt;=①工事概要!$C$59,$CA$13,""))</f>
        <v/>
      </c>
      <c r="CB259" s="53" t="str">
        <f>IF(B259&gt;①工事概要!$C$62,"",IF(B259&gt;=①工事概要!$C$61,$CB$13,""))</f>
        <v/>
      </c>
      <c r="CC259" s="53" t="str">
        <f>IF(B259&gt;①工事概要!$C$64,"",IF(B259&gt;=①工事概要!$C$63,$CC$13,""))</f>
        <v/>
      </c>
      <c r="CD259" s="53" t="str">
        <f>IF(B259&gt;①工事概要!$C$66,"",IF(B259&gt;=①工事概要!$C$65,$CD$13,""))</f>
        <v/>
      </c>
      <c r="CE259" s="50" t="str">
        <f t="shared" si="302"/>
        <v/>
      </c>
      <c r="CF259" s="50" t="str">
        <f t="shared" si="288"/>
        <v xml:space="preserve"> </v>
      </c>
    </row>
    <row r="260" spans="1:84" ht="39" customHeight="1" thickTop="1" thickBot="1" x14ac:dyDescent="0.2">
      <c r="A260" s="81" t="str">
        <f t="shared" si="274"/>
        <v>対象期間外</v>
      </c>
      <c r="B260" s="180" t="str">
        <f>IFERROR(IF(B259=①工事概要!$E$12+IF(WEEKDAY(①工事概要!$E$12)=1,①工事概要!$E$12,(8-WEEKDAY(①工事概要!$E$12))),"-",IF(B259="-","-",B259+1)),"-")</f>
        <v>-</v>
      </c>
      <c r="C260" s="89" t="str">
        <f t="shared" si="289"/>
        <v>-</v>
      </c>
      <c r="D260" s="199" t="str">
        <f t="shared" si="290"/>
        <v>×</v>
      </c>
      <c r="E260" s="200" t="str">
        <f t="shared" si="291"/>
        <v xml:space="preserve"> </v>
      </c>
      <c r="F260" s="201" t="s">
        <v>60</v>
      </c>
      <c r="G260" s="202"/>
      <c r="H260" s="203"/>
      <c r="I260" s="204"/>
      <c r="J260" s="187" t="str">
        <f t="shared" si="292"/>
        <v/>
      </c>
      <c r="K260" s="190" t="str">
        <f t="shared" si="275"/>
        <v/>
      </c>
      <c r="L260" s="190" t="str">
        <f t="shared" si="276"/>
        <v/>
      </c>
      <c r="M260" s="188" t="str">
        <f t="shared" si="293"/>
        <v/>
      </c>
      <c r="N260" s="87" t="str">
        <f t="shared" si="277"/>
        <v/>
      </c>
      <c r="O260" s="108"/>
      <c r="P260" s="156" t="str">
        <f>IF(B260&lt;①工事概要!$E$11,"",IF(B260&gt;①工事概要!$E$12,"",IF(LEN(CE260)=0,"○","")))</f>
        <v/>
      </c>
      <c r="Q260" s="162">
        <f t="shared" si="294"/>
        <v>0</v>
      </c>
      <c r="R260" s="93">
        <f t="shared" si="278"/>
        <v>181</v>
      </c>
      <c r="S260" s="156" t="str">
        <f t="shared" si="279"/>
        <v/>
      </c>
      <c r="T260" s="162">
        <f t="shared" si="280"/>
        <v>0</v>
      </c>
      <c r="U260" s="100">
        <f t="shared" si="295"/>
        <v>52</v>
      </c>
      <c r="V260" s="93" t="str">
        <f t="shared" si="281"/>
        <v/>
      </c>
      <c r="W260" s="169" t="str">
        <f t="shared" si="296"/>
        <v/>
      </c>
      <c r="X260" s="80" t="str">
        <f t="shared" si="297"/>
        <v/>
      </c>
      <c r="Y260" s="80" t="str">
        <f t="shared" si="298"/>
        <v/>
      </c>
      <c r="Z260" s="80" t="str">
        <f t="shared" si="282"/>
        <v>-</v>
      </c>
      <c r="AA260" s="80" t="str">
        <f t="shared" si="283"/>
        <v/>
      </c>
      <c r="AB260" s="80" t="str">
        <f t="shared" si="284"/>
        <v>OK（振替済み）</v>
      </c>
      <c r="AC260" s="154">
        <f t="shared" si="285"/>
        <v>0</v>
      </c>
      <c r="AD260" s="154" t="str">
        <f t="shared" si="299"/>
        <v/>
      </c>
      <c r="AE260" s="106">
        <f t="shared" si="300"/>
        <v>0</v>
      </c>
      <c r="AF260" s="106">
        <f t="shared" si="286"/>
        <v>0</v>
      </c>
      <c r="AG260" s="216" t="str">
        <f>IFERROR(IF(AE260=1,①工事概要!$E$11,IF(AE260=2,①工事概要!$E$11,IF(WEEKDAY(Z260)=2,Z253,AG259))),"")</f>
        <v/>
      </c>
      <c r="AH260" s="221" t="str">
        <f t="shared" ref="AH260:BA260" si="354">IFERROR(IF(AG260+1&gt;$BB260,"",AG260+1),"")</f>
        <v/>
      </c>
      <c r="AI260" s="221" t="str">
        <f t="shared" si="354"/>
        <v/>
      </c>
      <c r="AJ260" s="221" t="str">
        <f t="shared" si="354"/>
        <v/>
      </c>
      <c r="AK260" s="221" t="str">
        <f t="shared" si="354"/>
        <v/>
      </c>
      <c r="AL260" s="221" t="str">
        <f t="shared" si="354"/>
        <v/>
      </c>
      <c r="AM260" s="221" t="str">
        <f t="shared" si="354"/>
        <v/>
      </c>
      <c r="AN260" s="221" t="str">
        <f t="shared" si="354"/>
        <v/>
      </c>
      <c r="AO260" s="221" t="str">
        <f t="shared" si="354"/>
        <v/>
      </c>
      <c r="AP260" s="221" t="str">
        <f t="shared" si="354"/>
        <v/>
      </c>
      <c r="AQ260" s="221" t="str">
        <f t="shared" si="354"/>
        <v/>
      </c>
      <c r="AR260" s="221" t="str">
        <f t="shared" si="354"/>
        <v/>
      </c>
      <c r="AS260" s="221" t="str">
        <f t="shared" si="354"/>
        <v/>
      </c>
      <c r="AT260" s="221" t="str">
        <f t="shared" si="354"/>
        <v/>
      </c>
      <c r="AU260" s="221" t="str">
        <f t="shared" si="354"/>
        <v/>
      </c>
      <c r="AV260" s="221" t="str">
        <f t="shared" si="354"/>
        <v/>
      </c>
      <c r="AW260" s="221" t="str">
        <f t="shared" si="354"/>
        <v/>
      </c>
      <c r="AX260" s="221" t="str">
        <f t="shared" si="354"/>
        <v/>
      </c>
      <c r="AY260" s="221" t="str">
        <f t="shared" si="354"/>
        <v/>
      </c>
      <c r="AZ260" s="221" t="str">
        <f t="shared" si="354"/>
        <v/>
      </c>
      <c r="BA260" s="221" t="str">
        <f t="shared" si="354"/>
        <v/>
      </c>
      <c r="BB260" s="217" t="str">
        <f>IFERROR(IF(IF(Z260=①工事概要!$E$12,①工事概要!$E$12,IF(WEEKDAY(Z260)=1,Z267,BB261))&gt;①工事概要!$E$12,①工事概要!$E$12,IF(Z260=①工事概要!$E$12,①工事概要!$E$12,IF(WEEKDAY(Z260)=1,Z267,BB261))),"")</f>
        <v/>
      </c>
      <c r="BE260" s="53"/>
      <c r="BF260" s="53"/>
      <c r="BG260" s="53" t="str">
        <f>IFERROR(VLOOKUP(B260,①工事概要!$C$11:$D$12,2,FALSE),"")</f>
        <v/>
      </c>
      <c r="BH260" s="53" t="str">
        <f>IFERROR(VLOOKUP(B260,①工事概要!$C$16:$D$21,2,FALSE),"")</f>
        <v/>
      </c>
      <c r="BI260" s="53" t="str">
        <f>IFERROR(VLOOKUP(B260,①工事概要!$C$22:$D$24,2,FALSE),"")</f>
        <v/>
      </c>
      <c r="BJ260" s="53" t="str">
        <f>IF(B260&gt;①工事概要!$C$26,"",IF(B260&gt;=①工事概要!$C$25,$BJ$13,""))</f>
        <v/>
      </c>
      <c r="BK260" s="53" t="str">
        <f>IF(B260&gt;①工事概要!$C$28,"",IF(B260&gt;=①工事概要!$C$27,$BK$13,""))</f>
        <v/>
      </c>
      <c r="BL260" s="53" t="str">
        <f>IF(B260&gt;①工事概要!$C$30,"",IF(B260&gt;=①工事概要!$C$29,$BL$13,""))</f>
        <v/>
      </c>
      <c r="BM260" s="53" t="str">
        <f>IF(B260&gt;①工事概要!$C$32,"",IF(B260&gt;=①工事概要!$C$31,$BM$13,""))</f>
        <v/>
      </c>
      <c r="BN260" s="53" t="str">
        <f>IF(B260&gt;①工事概要!$C$34,"",IF(B260&gt;=①工事概要!$C$33,$BN$13,""))</f>
        <v/>
      </c>
      <c r="BO260" s="53" t="str">
        <f>IF(B260&gt;①工事概要!$C$36,"",IF(B260&gt;=①工事概要!$C$35,$BO$13,""))</f>
        <v/>
      </c>
      <c r="BP260" s="53" t="str">
        <f>IF(B260&gt;①工事概要!$C$38,"",IF(B260&gt;=①工事概要!$C$37,$BP$13,""))</f>
        <v/>
      </c>
      <c r="BQ260" s="53" t="str">
        <f>IF(B260&gt;①工事概要!$C$40,"",IF(B260&gt;=①工事概要!$C$39,$BQ$13,""))</f>
        <v/>
      </c>
      <c r="BR260" s="53" t="str">
        <f>IF(B260&gt;①工事概要!$C$42,"",IF(B260&gt;=①工事概要!$C$41,$BR$13,""))</f>
        <v/>
      </c>
      <c r="BS260" s="53" t="str">
        <f>IF(B260&gt;①工事概要!$C$44,"",IF(B260&gt;=①工事概要!$C$43,$BS$13,""))</f>
        <v/>
      </c>
      <c r="BT260" s="53" t="str">
        <f>IF(B260&gt;①工事概要!$C$46,"",IF(B260&gt;=①工事概要!$C$45,$BT$13,""))</f>
        <v/>
      </c>
      <c r="BU260" s="53" t="str">
        <f>IF(B260&gt;①工事概要!$C$48,"",IF(B260&gt;=①工事概要!$C$47,$BU$13,""))</f>
        <v/>
      </c>
      <c r="BV260" s="53" t="str">
        <f>IF(B260&gt;①工事概要!$C$50,"",IF(B260&gt;=①工事概要!$C$49,$BV$13,""))</f>
        <v/>
      </c>
      <c r="BW260" s="53" t="str">
        <f>IF(B260&gt;①工事概要!$C$52,"",IF(B260&gt;=①工事概要!$C$51,$BW$13,""))</f>
        <v/>
      </c>
      <c r="BX260" s="53" t="str">
        <f>IF(B260&gt;①工事概要!$C$54,"",IF(B260&gt;=①工事概要!$C$53,$BX$13,""))</f>
        <v/>
      </c>
      <c r="BY260" s="53" t="str">
        <f>IF(B260&gt;①工事概要!$C$56,"",IF(B260&gt;=①工事概要!$C$55,$BY$13,""))</f>
        <v/>
      </c>
      <c r="BZ260" s="53" t="str">
        <f>IF(B260&gt;①工事概要!$C$58,"",IF(B260&gt;=①工事概要!$C$57,$BZ$13,""))</f>
        <v/>
      </c>
      <c r="CA260" s="53" t="str">
        <f>IF(B260&gt;①工事概要!$C$60,"",IF(B260&gt;=①工事概要!$C$59,$CA$13,""))</f>
        <v/>
      </c>
      <c r="CB260" s="53" t="str">
        <f>IF(B260&gt;①工事概要!$C$62,"",IF(B260&gt;=①工事概要!$C$61,$CB$13,""))</f>
        <v/>
      </c>
      <c r="CC260" s="53" t="str">
        <f>IF(B260&gt;①工事概要!$C$64,"",IF(B260&gt;=①工事概要!$C$63,$CC$13,""))</f>
        <v/>
      </c>
      <c r="CD260" s="53" t="str">
        <f>IF(B260&gt;①工事概要!$C$66,"",IF(B260&gt;=①工事概要!$C$65,$CD$13,""))</f>
        <v/>
      </c>
      <c r="CE260" s="50" t="str">
        <f t="shared" si="302"/>
        <v/>
      </c>
      <c r="CF260" s="50" t="str">
        <f t="shared" si="288"/>
        <v xml:space="preserve"> </v>
      </c>
    </row>
    <row r="261" spans="1:84" ht="39" customHeight="1" thickTop="1" thickBot="1" x14ac:dyDescent="0.2">
      <c r="A261" s="81" t="str">
        <f t="shared" si="274"/>
        <v>対象期間外</v>
      </c>
      <c r="B261" s="180" t="str">
        <f>IFERROR(IF(B260=①工事概要!$E$12+IF(WEEKDAY(①工事概要!$E$12)=1,①工事概要!$E$12,(8-WEEKDAY(①工事概要!$E$12))),"-",IF(B260="-","-",B260+1)),"-")</f>
        <v>-</v>
      </c>
      <c r="C261" s="89" t="str">
        <f t="shared" si="289"/>
        <v>-</v>
      </c>
      <c r="D261" s="199" t="str">
        <f t="shared" si="290"/>
        <v>×</v>
      </c>
      <c r="E261" s="200" t="str">
        <f t="shared" si="291"/>
        <v xml:space="preserve"> </v>
      </c>
      <c r="F261" s="201" t="s">
        <v>60</v>
      </c>
      <c r="G261" s="202"/>
      <c r="H261" s="203"/>
      <c r="I261" s="204"/>
      <c r="J261" s="187" t="str">
        <f t="shared" si="292"/>
        <v/>
      </c>
      <c r="K261" s="190" t="str">
        <f t="shared" si="275"/>
        <v/>
      </c>
      <c r="L261" s="190" t="str">
        <f t="shared" si="276"/>
        <v/>
      </c>
      <c r="M261" s="188" t="str">
        <f t="shared" si="293"/>
        <v/>
      </c>
      <c r="N261" s="87" t="str">
        <f t="shared" si="277"/>
        <v/>
      </c>
      <c r="O261" s="108"/>
      <c r="P261" s="156" t="str">
        <f>IF(B261&lt;①工事概要!$E$11,"",IF(B261&gt;①工事概要!$E$12,"",IF(LEN(CE261)=0,"○","")))</f>
        <v/>
      </c>
      <c r="Q261" s="162">
        <f t="shared" si="294"/>
        <v>0</v>
      </c>
      <c r="R261" s="93">
        <f t="shared" si="278"/>
        <v>181</v>
      </c>
      <c r="S261" s="156" t="str">
        <f t="shared" si="279"/>
        <v/>
      </c>
      <c r="T261" s="162">
        <f t="shared" si="280"/>
        <v>0</v>
      </c>
      <c r="U261" s="100">
        <f t="shared" si="295"/>
        <v>52</v>
      </c>
      <c r="V261" s="93" t="str">
        <f t="shared" si="281"/>
        <v/>
      </c>
      <c r="W261" s="169" t="str">
        <f t="shared" si="296"/>
        <v/>
      </c>
      <c r="X261" s="80" t="str">
        <f t="shared" si="297"/>
        <v/>
      </c>
      <c r="Y261" s="80" t="str">
        <f t="shared" si="298"/>
        <v/>
      </c>
      <c r="Z261" s="80" t="str">
        <f t="shared" si="282"/>
        <v>-</v>
      </c>
      <c r="AA261" s="80" t="str">
        <f t="shared" si="283"/>
        <v/>
      </c>
      <c r="AB261" s="80" t="str">
        <f t="shared" si="284"/>
        <v>OK（振替済み）</v>
      </c>
      <c r="AC261" s="154">
        <f t="shared" si="285"/>
        <v>0</v>
      </c>
      <c r="AD261" s="154" t="str">
        <f t="shared" si="299"/>
        <v/>
      </c>
      <c r="AE261" s="106">
        <f t="shared" si="300"/>
        <v>0</v>
      </c>
      <c r="AF261" s="106">
        <f t="shared" si="286"/>
        <v>0</v>
      </c>
      <c r="AG261" s="218" t="str">
        <f>IFERROR(IF(AE261=1,①工事概要!$E$11,IF(AE261=2,①工事概要!$E$11,IF(WEEKDAY(Z261)=2,Z254,AG260))),"")</f>
        <v/>
      </c>
      <c r="AH261" s="222" t="str">
        <f t="shared" ref="AH261:BA261" si="355">IFERROR(IF(AG261+1&gt;$BB261,"",AG261+1),"")</f>
        <v/>
      </c>
      <c r="AI261" s="222" t="str">
        <f t="shared" si="355"/>
        <v/>
      </c>
      <c r="AJ261" s="222" t="str">
        <f t="shared" si="355"/>
        <v/>
      </c>
      <c r="AK261" s="222" t="str">
        <f t="shared" si="355"/>
        <v/>
      </c>
      <c r="AL261" s="222" t="str">
        <f t="shared" si="355"/>
        <v/>
      </c>
      <c r="AM261" s="222" t="str">
        <f t="shared" si="355"/>
        <v/>
      </c>
      <c r="AN261" s="222" t="str">
        <f t="shared" si="355"/>
        <v/>
      </c>
      <c r="AO261" s="222" t="str">
        <f t="shared" si="355"/>
        <v/>
      </c>
      <c r="AP261" s="222" t="str">
        <f t="shared" si="355"/>
        <v/>
      </c>
      <c r="AQ261" s="222" t="str">
        <f t="shared" si="355"/>
        <v/>
      </c>
      <c r="AR261" s="222" t="str">
        <f t="shared" si="355"/>
        <v/>
      </c>
      <c r="AS261" s="222" t="str">
        <f t="shared" si="355"/>
        <v/>
      </c>
      <c r="AT261" s="222" t="str">
        <f t="shared" si="355"/>
        <v/>
      </c>
      <c r="AU261" s="222" t="str">
        <f t="shared" si="355"/>
        <v/>
      </c>
      <c r="AV261" s="222" t="str">
        <f t="shared" si="355"/>
        <v/>
      </c>
      <c r="AW261" s="222" t="str">
        <f t="shared" si="355"/>
        <v/>
      </c>
      <c r="AX261" s="222" t="str">
        <f t="shared" si="355"/>
        <v/>
      </c>
      <c r="AY261" s="222" t="str">
        <f t="shared" si="355"/>
        <v/>
      </c>
      <c r="AZ261" s="222" t="str">
        <f t="shared" si="355"/>
        <v/>
      </c>
      <c r="BA261" s="222" t="str">
        <f t="shared" si="355"/>
        <v/>
      </c>
      <c r="BB261" s="219" t="str">
        <f>IFERROR(IF(IF(Z261=①工事概要!$E$12,①工事概要!$E$12,IF(WEEKDAY(Z261)=1,Z268,BB262))&gt;①工事概要!$E$12,①工事概要!$E$12,IF(Z261=①工事概要!$E$12,①工事概要!$E$12,IF(WEEKDAY(Z261)=1,Z268,BB262))),"")</f>
        <v/>
      </c>
      <c r="BE261" s="53"/>
      <c r="BF261" s="53"/>
      <c r="BG261" s="53" t="str">
        <f>IFERROR(VLOOKUP(B261,①工事概要!$C$11:$D$12,2,FALSE),"")</f>
        <v/>
      </c>
      <c r="BH261" s="53" t="str">
        <f>IFERROR(VLOOKUP(B261,①工事概要!$C$16:$D$21,2,FALSE),"")</f>
        <v/>
      </c>
      <c r="BI261" s="53" t="str">
        <f>IFERROR(VLOOKUP(B261,①工事概要!$C$22:$D$24,2,FALSE),"")</f>
        <v/>
      </c>
      <c r="BJ261" s="53" t="str">
        <f>IF(B261&gt;①工事概要!$C$26,"",IF(B261&gt;=①工事概要!$C$25,$BJ$13,""))</f>
        <v/>
      </c>
      <c r="BK261" s="53" t="str">
        <f>IF(B261&gt;①工事概要!$C$28,"",IF(B261&gt;=①工事概要!$C$27,$BK$13,""))</f>
        <v/>
      </c>
      <c r="BL261" s="53" t="str">
        <f>IF(B261&gt;①工事概要!$C$30,"",IF(B261&gt;=①工事概要!$C$29,$BL$13,""))</f>
        <v/>
      </c>
      <c r="BM261" s="53" t="str">
        <f>IF(B261&gt;①工事概要!$C$32,"",IF(B261&gt;=①工事概要!$C$31,$BM$13,""))</f>
        <v/>
      </c>
      <c r="BN261" s="53" t="str">
        <f>IF(B261&gt;①工事概要!$C$34,"",IF(B261&gt;=①工事概要!$C$33,$BN$13,""))</f>
        <v/>
      </c>
      <c r="BO261" s="53" t="str">
        <f>IF(B261&gt;①工事概要!$C$36,"",IF(B261&gt;=①工事概要!$C$35,$BO$13,""))</f>
        <v/>
      </c>
      <c r="BP261" s="53" t="str">
        <f>IF(B261&gt;①工事概要!$C$38,"",IF(B261&gt;=①工事概要!$C$37,$BP$13,""))</f>
        <v/>
      </c>
      <c r="BQ261" s="53" t="str">
        <f>IF(B261&gt;①工事概要!$C$40,"",IF(B261&gt;=①工事概要!$C$39,$BQ$13,""))</f>
        <v/>
      </c>
      <c r="BR261" s="53" t="str">
        <f>IF(B261&gt;①工事概要!$C$42,"",IF(B261&gt;=①工事概要!$C$41,$BR$13,""))</f>
        <v/>
      </c>
      <c r="BS261" s="53" t="str">
        <f>IF(B261&gt;①工事概要!$C$44,"",IF(B261&gt;=①工事概要!$C$43,$BS$13,""))</f>
        <v/>
      </c>
      <c r="BT261" s="53" t="str">
        <f>IF(B261&gt;①工事概要!$C$46,"",IF(B261&gt;=①工事概要!$C$45,$BT$13,""))</f>
        <v/>
      </c>
      <c r="BU261" s="53" t="str">
        <f>IF(B261&gt;①工事概要!$C$48,"",IF(B261&gt;=①工事概要!$C$47,$BU$13,""))</f>
        <v/>
      </c>
      <c r="BV261" s="53" t="str">
        <f>IF(B261&gt;①工事概要!$C$50,"",IF(B261&gt;=①工事概要!$C$49,$BV$13,""))</f>
        <v/>
      </c>
      <c r="BW261" s="53" t="str">
        <f>IF(B261&gt;①工事概要!$C$52,"",IF(B261&gt;=①工事概要!$C$51,$BW$13,""))</f>
        <v/>
      </c>
      <c r="BX261" s="53" t="str">
        <f>IF(B261&gt;①工事概要!$C$54,"",IF(B261&gt;=①工事概要!$C$53,$BX$13,""))</f>
        <v/>
      </c>
      <c r="BY261" s="53" t="str">
        <f>IF(B261&gt;①工事概要!$C$56,"",IF(B261&gt;=①工事概要!$C$55,$BY$13,""))</f>
        <v/>
      </c>
      <c r="BZ261" s="53" t="str">
        <f>IF(B261&gt;①工事概要!$C$58,"",IF(B261&gt;=①工事概要!$C$57,$BZ$13,""))</f>
        <v/>
      </c>
      <c r="CA261" s="53" t="str">
        <f>IF(B261&gt;①工事概要!$C$60,"",IF(B261&gt;=①工事概要!$C$59,$CA$13,""))</f>
        <v/>
      </c>
      <c r="CB261" s="53" t="str">
        <f>IF(B261&gt;①工事概要!$C$62,"",IF(B261&gt;=①工事概要!$C$61,$CB$13,""))</f>
        <v/>
      </c>
      <c r="CC261" s="53" t="str">
        <f>IF(B261&gt;①工事概要!$C$64,"",IF(B261&gt;=①工事概要!$C$63,$CC$13,""))</f>
        <v/>
      </c>
      <c r="CD261" s="53" t="str">
        <f>IF(B261&gt;①工事概要!$C$66,"",IF(B261&gt;=①工事概要!$C$65,$CD$13,""))</f>
        <v/>
      </c>
      <c r="CE261" s="50" t="str">
        <f t="shared" si="302"/>
        <v/>
      </c>
      <c r="CF261" s="50" t="str">
        <f t="shared" si="288"/>
        <v xml:space="preserve"> </v>
      </c>
    </row>
    <row r="262" spans="1:84" ht="39" customHeight="1" thickTop="1" thickBot="1" x14ac:dyDescent="0.2">
      <c r="A262" s="81" t="str">
        <f t="shared" si="274"/>
        <v>対象期間外</v>
      </c>
      <c r="B262" s="180" t="str">
        <f>IFERROR(IF(B261=①工事概要!$E$12+IF(WEEKDAY(①工事概要!$E$12)=1,①工事概要!$E$12,(8-WEEKDAY(①工事概要!$E$12))),"-",IF(B261="-","-",B261+1)),"-")</f>
        <v>-</v>
      </c>
      <c r="C262" s="89" t="str">
        <f t="shared" si="289"/>
        <v>-</v>
      </c>
      <c r="D262" s="199" t="str">
        <f t="shared" si="290"/>
        <v>×</v>
      </c>
      <c r="E262" s="200" t="str">
        <f t="shared" si="291"/>
        <v xml:space="preserve"> </v>
      </c>
      <c r="F262" s="201" t="s">
        <v>60</v>
      </c>
      <c r="G262" s="202"/>
      <c r="H262" s="203"/>
      <c r="I262" s="204"/>
      <c r="J262" s="187" t="str">
        <f t="shared" si="292"/>
        <v/>
      </c>
      <c r="K262" s="190" t="str">
        <f t="shared" si="275"/>
        <v/>
      </c>
      <c r="L262" s="190" t="str">
        <f t="shared" si="276"/>
        <v/>
      </c>
      <c r="M262" s="188" t="str">
        <f t="shared" si="293"/>
        <v/>
      </c>
      <c r="N262" s="87" t="str">
        <f t="shared" si="277"/>
        <v/>
      </c>
      <c r="O262" s="108"/>
      <c r="P262" s="156" t="str">
        <f>IF(B262&lt;①工事概要!$E$11,"",IF(B262&gt;①工事概要!$E$12,"",IF(LEN(CE262)=0,"○","")))</f>
        <v/>
      </c>
      <c r="Q262" s="162">
        <f t="shared" si="294"/>
        <v>0</v>
      </c>
      <c r="R262" s="93">
        <f t="shared" si="278"/>
        <v>181</v>
      </c>
      <c r="S262" s="156" t="str">
        <f t="shared" si="279"/>
        <v/>
      </c>
      <c r="T262" s="162">
        <f t="shared" si="280"/>
        <v>0</v>
      </c>
      <c r="U262" s="100">
        <f t="shared" si="295"/>
        <v>52</v>
      </c>
      <c r="V262" s="93" t="str">
        <f t="shared" si="281"/>
        <v/>
      </c>
      <c r="W262" s="169" t="str">
        <f t="shared" si="296"/>
        <v/>
      </c>
      <c r="X262" s="80" t="str">
        <f t="shared" si="297"/>
        <v/>
      </c>
      <c r="Y262" s="80" t="str">
        <f t="shared" si="298"/>
        <v/>
      </c>
      <c r="Z262" s="80" t="str">
        <f t="shared" si="282"/>
        <v>-</v>
      </c>
      <c r="AA262" s="80" t="str">
        <f t="shared" si="283"/>
        <v/>
      </c>
      <c r="AB262" s="80" t="str">
        <f t="shared" si="284"/>
        <v>OK（振替済み）</v>
      </c>
      <c r="AC262" s="154">
        <f t="shared" si="285"/>
        <v>0</v>
      </c>
      <c r="AD262" s="154" t="str">
        <f t="shared" si="299"/>
        <v/>
      </c>
      <c r="AE262" s="106">
        <f t="shared" si="300"/>
        <v>0</v>
      </c>
      <c r="AF262" s="106">
        <f t="shared" si="286"/>
        <v>0</v>
      </c>
      <c r="AG262" s="218" t="str">
        <f>IFERROR(IF(AE262=1,①工事概要!$E$11,IF(AE262=2,①工事概要!$E$11,IF(WEEKDAY(Z262)=2,Z255,AG261))),"")</f>
        <v/>
      </c>
      <c r="AH262" s="222" t="str">
        <f t="shared" ref="AH262:BA262" si="356">IFERROR(IF(AG262+1&gt;$BB262,"",AG262+1),"")</f>
        <v/>
      </c>
      <c r="AI262" s="222" t="str">
        <f t="shared" si="356"/>
        <v/>
      </c>
      <c r="AJ262" s="222" t="str">
        <f t="shared" si="356"/>
        <v/>
      </c>
      <c r="AK262" s="222" t="str">
        <f t="shared" si="356"/>
        <v/>
      </c>
      <c r="AL262" s="222" t="str">
        <f t="shared" si="356"/>
        <v/>
      </c>
      <c r="AM262" s="222" t="str">
        <f t="shared" si="356"/>
        <v/>
      </c>
      <c r="AN262" s="222" t="str">
        <f t="shared" si="356"/>
        <v/>
      </c>
      <c r="AO262" s="222" t="str">
        <f t="shared" si="356"/>
        <v/>
      </c>
      <c r="AP262" s="222" t="str">
        <f t="shared" si="356"/>
        <v/>
      </c>
      <c r="AQ262" s="222" t="str">
        <f t="shared" si="356"/>
        <v/>
      </c>
      <c r="AR262" s="222" t="str">
        <f t="shared" si="356"/>
        <v/>
      </c>
      <c r="AS262" s="222" t="str">
        <f t="shared" si="356"/>
        <v/>
      </c>
      <c r="AT262" s="222" t="str">
        <f t="shared" si="356"/>
        <v/>
      </c>
      <c r="AU262" s="222" t="str">
        <f t="shared" si="356"/>
        <v/>
      </c>
      <c r="AV262" s="222" t="str">
        <f t="shared" si="356"/>
        <v/>
      </c>
      <c r="AW262" s="222" t="str">
        <f t="shared" si="356"/>
        <v/>
      </c>
      <c r="AX262" s="222" t="str">
        <f t="shared" si="356"/>
        <v/>
      </c>
      <c r="AY262" s="222" t="str">
        <f t="shared" si="356"/>
        <v/>
      </c>
      <c r="AZ262" s="222" t="str">
        <f t="shared" si="356"/>
        <v/>
      </c>
      <c r="BA262" s="222" t="str">
        <f t="shared" si="356"/>
        <v/>
      </c>
      <c r="BB262" s="219" t="str">
        <f>IFERROR(IF(IF(Z262=①工事概要!$E$12,①工事概要!$E$12,IF(WEEKDAY(Z262)=1,Z269,BB263))&gt;①工事概要!$E$12,①工事概要!$E$12,IF(Z262=①工事概要!$E$12,①工事概要!$E$12,IF(WEEKDAY(Z262)=1,Z269,BB263))),"")</f>
        <v/>
      </c>
      <c r="BE262" s="53"/>
      <c r="BF262" s="53"/>
      <c r="BG262" s="53" t="str">
        <f>IFERROR(VLOOKUP(B262,①工事概要!$C$11:$D$12,2,FALSE),"")</f>
        <v/>
      </c>
      <c r="BH262" s="53" t="str">
        <f>IFERROR(VLOOKUP(B262,①工事概要!$C$16:$D$21,2,FALSE),"")</f>
        <v/>
      </c>
      <c r="BI262" s="53" t="str">
        <f>IFERROR(VLOOKUP(B262,①工事概要!$C$22:$D$24,2,FALSE),"")</f>
        <v/>
      </c>
      <c r="BJ262" s="53" t="str">
        <f>IF(B262&gt;①工事概要!$C$26,"",IF(B262&gt;=①工事概要!$C$25,$BJ$13,""))</f>
        <v/>
      </c>
      <c r="BK262" s="53" t="str">
        <f>IF(B262&gt;①工事概要!$C$28,"",IF(B262&gt;=①工事概要!$C$27,$BK$13,""))</f>
        <v/>
      </c>
      <c r="BL262" s="53" t="str">
        <f>IF(B262&gt;①工事概要!$C$30,"",IF(B262&gt;=①工事概要!$C$29,$BL$13,""))</f>
        <v/>
      </c>
      <c r="BM262" s="53" t="str">
        <f>IF(B262&gt;①工事概要!$C$32,"",IF(B262&gt;=①工事概要!$C$31,$BM$13,""))</f>
        <v/>
      </c>
      <c r="BN262" s="53" t="str">
        <f>IF(B262&gt;①工事概要!$C$34,"",IF(B262&gt;=①工事概要!$C$33,$BN$13,""))</f>
        <v/>
      </c>
      <c r="BO262" s="53" t="str">
        <f>IF(B262&gt;①工事概要!$C$36,"",IF(B262&gt;=①工事概要!$C$35,$BO$13,""))</f>
        <v/>
      </c>
      <c r="BP262" s="53" t="str">
        <f>IF(B262&gt;①工事概要!$C$38,"",IF(B262&gt;=①工事概要!$C$37,$BP$13,""))</f>
        <v/>
      </c>
      <c r="BQ262" s="53" t="str">
        <f>IF(B262&gt;①工事概要!$C$40,"",IF(B262&gt;=①工事概要!$C$39,$BQ$13,""))</f>
        <v/>
      </c>
      <c r="BR262" s="53" t="str">
        <f>IF(B262&gt;①工事概要!$C$42,"",IF(B262&gt;=①工事概要!$C$41,$BR$13,""))</f>
        <v/>
      </c>
      <c r="BS262" s="53" t="str">
        <f>IF(B262&gt;①工事概要!$C$44,"",IF(B262&gt;=①工事概要!$C$43,$BS$13,""))</f>
        <v/>
      </c>
      <c r="BT262" s="53" t="str">
        <f>IF(B262&gt;①工事概要!$C$46,"",IF(B262&gt;=①工事概要!$C$45,$BT$13,""))</f>
        <v/>
      </c>
      <c r="BU262" s="53" t="str">
        <f>IF(B262&gt;①工事概要!$C$48,"",IF(B262&gt;=①工事概要!$C$47,$BU$13,""))</f>
        <v/>
      </c>
      <c r="BV262" s="53" t="str">
        <f>IF(B262&gt;①工事概要!$C$50,"",IF(B262&gt;=①工事概要!$C$49,$BV$13,""))</f>
        <v/>
      </c>
      <c r="BW262" s="53" t="str">
        <f>IF(B262&gt;①工事概要!$C$52,"",IF(B262&gt;=①工事概要!$C$51,$BW$13,""))</f>
        <v/>
      </c>
      <c r="BX262" s="53" t="str">
        <f>IF(B262&gt;①工事概要!$C$54,"",IF(B262&gt;=①工事概要!$C$53,$BX$13,""))</f>
        <v/>
      </c>
      <c r="BY262" s="53" t="str">
        <f>IF(B262&gt;①工事概要!$C$56,"",IF(B262&gt;=①工事概要!$C$55,$BY$13,""))</f>
        <v/>
      </c>
      <c r="BZ262" s="53" t="str">
        <f>IF(B262&gt;①工事概要!$C$58,"",IF(B262&gt;=①工事概要!$C$57,$BZ$13,""))</f>
        <v/>
      </c>
      <c r="CA262" s="53" t="str">
        <f>IF(B262&gt;①工事概要!$C$60,"",IF(B262&gt;=①工事概要!$C$59,$CA$13,""))</f>
        <v/>
      </c>
      <c r="CB262" s="53" t="str">
        <f>IF(B262&gt;①工事概要!$C$62,"",IF(B262&gt;=①工事概要!$C$61,$CB$13,""))</f>
        <v/>
      </c>
      <c r="CC262" s="53" t="str">
        <f>IF(B262&gt;①工事概要!$C$64,"",IF(B262&gt;=①工事概要!$C$63,$CC$13,""))</f>
        <v/>
      </c>
      <c r="CD262" s="53" t="str">
        <f>IF(B262&gt;①工事概要!$C$66,"",IF(B262&gt;=①工事概要!$C$65,$CD$13,""))</f>
        <v/>
      </c>
      <c r="CE262" s="50" t="str">
        <f t="shared" si="302"/>
        <v/>
      </c>
      <c r="CF262" s="50" t="str">
        <f t="shared" si="288"/>
        <v xml:space="preserve"> </v>
      </c>
    </row>
    <row r="263" spans="1:84" ht="39" customHeight="1" thickTop="1" thickBot="1" x14ac:dyDescent="0.2">
      <c r="A263" s="81" t="str">
        <f t="shared" si="274"/>
        <v>対象期間外</v>
      </c>
      <c r="B263" s="180" t="str">
        <f>IFERROR(IF(B262=①工事概要!$E$12+IF(WEEKDAY(①工事概要!$E$12)=1,①工事概要!$E$12,(8-WEEKDAY(①工事概要!$E$12))),"-",IF(B262="-","-",B262+1)),"-")</f>
        <v>-</v>
      </c>
      <c r="C263" s="89" t="str">
        <f t="shared" si="289"/>
        <v>-</v>
      </c>
      <c r="D263" s="199" t="str">
        <f t="shared" si="290"/>
        <v>×</v>
      </c>
      <c r="E263" s="200" t="str">
        <f t="shared" si="291"/>
        <v xml:space="preserve"> </v>
      </c>
      <c r="F263" s="201" t="s">
        <v>60</v>
      </c>
      <c r="G263" s="202"/>
      <c r="H263" s="203"/>
      <c r="I263" s="204"/>
      <c r="J263" s="187" t="str">
        <f t="shared" si="292"/>
        <v/>
      </c>
      <c r="K263" s="190" t="str">
        <f t="shared" si="275"/>
        <v/>
      </c>
      <c r="L263" s="190" t="str">
        <f t="shared" si="276"/>
        <v/>
      </c>
      <c r="M263" s="188" t="str">
        <f t="shared" si="293"/>
        <v/>
      </c>
      <c r="N263" s="87" t="str">
        <f t="shared" si="277"/>
        <v/>
      </c>
      <c r="O263" s="108"/>
      <c r="P263" s="156" t="str">
        <f>IF(B263&lt;①工事概要!$E$11,"",IF(B263&gt;①工事概要!$E$12,"",IF(LEN(CE263)=0,"○","")))</f>
        <v/>
      </c>
      <c r="Q263" s="162">
        <f t="shared" si="294"/>
        <v>0</v>
      </c>
      <c r="R263" s="93">
        <f t="shared" si="278"/>
        <v>181</v>
      </c>
      <c r="S263" s="156" t="str">
        <f t="shared" si="279"/>
        <v/>
      </c>
      <c r="T263" s="162">
        <f t="shared" si="280"/>
        <v>0</v>
      </c>
      <c r="U263" s="100">
        <f t="shared" si="295"/>
        <v>52</v>
      </c>
      <c r="V263" s="93" t="str">
        <f t="shared" si="281"/>
        <v/>
      </c>
      <c r="W263" s="169" t="str">
        <f t="shared" si="296"/>
        <v/>
      </c>
      <c r="X263" s="80" t="str">
        <f t="shared" si="297"/>
        <v/>
      </c>
      <c r="Y263" s="80" t="str">
        <f t="shared" si="298"/>
        <v/>
      </c>
      <c r="Z263" s="80" t="str">
        <f t="shared" si="282"/>
        <v>-</v>
      </c>
      <c r="AA263" s="80" t="str">
        <f t="shared" si="283"/>
        <v/>
      </c>
      <c r="AB263" s="80" t="str">
        <f t="shared" si="284"/>
        <v>OK（振替済み）</v>
      </c>
      <c r="AC263" s="154">
        <f t="shared" si="285"/>
        <v>0</v>
      </c>
      <c r="AD263" s="154" t="str">
        <f t="shared" si="299"/>
        <v/>
      </c>
      <c r="AE263" s="106">
        <f t="shared" si="300"/>
        <v>0</v>
      </c>
      <c r="AF263" s="106">
        <f t="shared" si="286"/>
        <v>0</v>
      </c>
      <c r="AG263" s="218" t="str">
        <f>IFERROR(IF(AE263=1,①工事概要!$E$11,IF(AE263=2,①工事概要!$E$11,IF(WEEKDAY(Z263)=2,Z256,AG262))),"")</f>
        <v/>
      </c>
      <c r="AH263" s="222" t="str">
        <f t="shared" ref="AH263:BA263" si="357">IFERROR(IF(AG263+1&gt;$BB263,"",AG263+1),"")</f>
        <v/>
      </c>
      <c r="AI263" s="222" t="str">
        <f t="shared" si="357"/>
        <v/>
      </c>
      <c r="AJ263" s="222" t="str">
        <f t="shared" si="357"/>
        <v/>
      </c>
      <c r="AK263" s="222" t="str">
        <f t="shared" si="357"/>
        <v/>
      </c>
      <c r="AL263" s="222" t="str">
        <f t="shared" si="357"/>
        <v/>
      </c>
      <c r="AM263" s="222" t="str">
        <f t="shared" si="357"/>
        <v/>
      </c>
      <c r="AN263" s="222" t="str">
        <f t="shared" si="357"/>
        <v/>
      </c>
      <c r="AO263" s="222" t="str">
        <f t="shared" si="357"/>
        <v/>
      </c>
      <c r="AP263" s="222" t="str">
        <f t="shared" si="357"/>
        <v/>
      </c>
      <c r="AQ263" s="222" t="str">
        <f t="shared" si="357"/>
        <v/>
      </c>
      <c r="AR263" s="222" t="str">
        <f t="shared" si="357"/>
        <v/>
      </c>
      <c r="AS263" s="222" t="str">
        <f t="shared" si="357"/>
        <v/>
      </c>
      <c r="AT263" s="222" t="str">
        <f t="shared" si="357"/>
        <v/>
      </c>
      <c r="AU263" s="222" t="str">
        <f t="shared" si="357"/>
        <v/>
      </c>
      <c r="AV263" s="222" t="str">
        <f t="shared" si="357"/>
        <v/>
      </c>
      <c r="AW263" s="222" t="str">
        <f t="shared" si="357"/>
        <v/>
      </c>
      <c r="AX263" s="222" t="str">
        <f t="shared" si="357"/>
        <v/>
      </c>
      <c r="AY263" s="222" t="str">
        <f t="shared" si="357"/>
        <v/>
      </c>
      <c r="AZ263" s="222" t="str">
        <f t="shared" si="357"/>
        <v/>
      </c>
      <c r="BA263" s="222" t="str">
        <f t="shared" si="357"/>
        <v/>
      </c>
      <c r="BB263" s="219" t="str">
        <f>IFERROR(IF(IF(Z263=①工事概要!$E$12,①工事概要!$E$12,IF(WEEKDAY(Z263)=1,Z270,BB264))&gt;①工事概要!$E$12,①工事概要!$E$12,IF(Z263=①工事概要!$E$12,①工事概要!$E$12,IF(WEEKDAY(Z263)=1,Z270,BB264))),"")</f>
        <v/>
      </c>
      <c r="BE263" s="53"/>
      <c r="BF263" s="53"/>
      <c r="BG263" s="53" t="str">
        <f>IFERROR(VLOOKUP(B263,①工事概要!$C$11:$D$12,2,FALSE),"")</f>
        <v/>
      </c>
      <c r="BH263" s="53" t="str">
        <f>IFERROR(VLOOKUP(B263,①工事概要!$C$16:$D$21,2,FALSE),"")</f>
        <v/>
      </c>
      <c r="BI263" s="53" t="str">
        <f>IFERROR(VLOOKUP(B263,①工事概要!$C$22:$D$24,2,FALSE),"")</f>
        <v/>
      </c>
      <c r="BJ263" s="53" t="str">
        <f>IF(B263&gt;①工事概要!$C$26,"",IF(B263&gt;=①工事概要!$C$25,$BJ$13,""))</f>
        <v/>
      </c>
      <c r="BK263" s="53" t="str">
        <f>IF(B263&gt;①工事概要!$C$28,"",IF(B263&gt;=①工事概要!$C$27,$BK$13,""))</f>
        <v/>
      </c>
      <c r="BL263" s="53" t="str">
        <f>IF(B263&gt;①工事概要!$C$30,"",IF(B263&gt;=①工事概要!$C$29,$BL$13,""))</f>
        <v/>
      </c>
      <c r="BM263" s="53" t="str">
        <f>IF(B263&gt;①工事概要!$C$32,"",IF(B263&gt;=①工事概要!$C$31,$BM$13,""))</f>
        <v/>
      </c>
      <c r="BN263" s="53" t="str">
        <f>IF(B263&gt;①工事概要!$C$34,"",IF(B263&gt;=①工事概要!$C$33,$BN$13,""))</f>
        <v/>
      </c>
      <c r="BO263" s="53" t="str">
        <f>IF(B263&gt;①工事概要!$C$36,"",IF(B263&gt;=①工事概要!$C$35,$BO$13,""))</f>
        <v/>
      </c>
      <c r="BP263" s="53" t="str">
        <f>IF(B263&gt;①工事概要!$C$38,"",IF(B263&gt;=①工事概要!$C$37,$BP$13,""))</f>
        <v/>
      </c>
      <c r="BQ263" s="53" t="str">
        <f>IF(B263&gt;①工事概要!$C$40,"",IF(B263&gt;=①工事概要!$C$39,$BQ$13,""))</f>
        <v/>
      </c>
      <c r="BR263" s="53" t="str">
        <f>IF(B263&gt;①工事概要!$C$42,"",IF(B263&gt;=①工事概要!$C$41,$BR$13,""))</f>
        <v/>
      </c>
      <c r="BS263" s="53" t="str">
        <f>IF(B263&gt;①工事概要!$C$44,"",IF(B263&gt;=①工事概要!$C$43,$BS$13,""))</f>
        <v/>
      </c>
      <c r="BT263" s="53" t="str">
        <f>IF(B263&gt;①工事概要!$C$46,"",IF(B263&gt;=①工事概要!$C$45,$BT$13,""))</f>
        <v/>
      </c>
      <c r="BU263" s="53" t="str">
        <f>IF(B263&gt;①工事概要!$C$48,"",IF(B263&gt;=①工事概要!$C$47,$BU$13,""))</f>
        <v/>
      </c>
      <c r="BV263" s="53" t="str">
        <f>IF(B263&gt;①工事概要!$C$50,"",IF(B263&gt;=①工事概要!$C$49,$BV$13,""))</f>
        <v/>
      </c>
      <c r="BW263" s="53" t="str">
        <f>IF(B263&gt;①工事概要!$C$52,"",IF(B263&gt;=①工事概要!$C$51,$BW$13,""))</f>
        <v/>
      </c>
      <c r="BX263" s="53" t="str">
        <f>IF(B263&gt;①工事概要!$C$54,"",IF(B263&gt;=①工事概要!$C$53,$BX$13,""))</f>
        <v/>
      </c>
      <c r="BY263" s="53" t="str">
        <f>IF(B263&gt;①工事概要!$C$56,"",IF(B263&gt;=①工事概要!$C$55,$BY$13,""))</f>
        <v/>
      </c>
      <c r="BZ263" s="53" t="str">
        <f>IF(B263&gt;①工事概要!$C$58,"",IF(B263&gt;=①工事概要!$C$57,$BZ$13,""))</f>
        <v/>
      </c>
      <c r="CA263" s="53" t="str">
        <f>IF(B263&gt;①工事概要!$C$60,"",IF(B263&gt;=①工事概要!$C$59,$CA$13,""))</f>
        <v/>
      </c>
      <c r="CB263" s="53" t="str">
        <f>IF(B263&gt;①工事概要!$C$62,"",IF(B263&gt;=①工事概要!$C$61,$CB$13,""))</f>
        <v/>
      </c>
      <c r="CC263" s="53" t="str">
        <f>IF(B263&gt;①工事概要!$C$64,"",IF(B263&gt;=①工事概要!$C$63,$CC$13,""))</f>
        <v/>
      </c>
      <c r="CD263" s="53" t="str">
        <f>IF(B263&gt;①工事概要!$C$66,"",IF(B263&gt;=①工事概要!$C$65,$CD$13,""))</f>
        <v/>
      </c>
      <c r="CE263" s="50" t="str">
        <f t="shared" si="302"/>
        <v/>
      </c>
      <c r="CF263" s="50" t="str">
        <f t="shared" si="288"/>
        <v xml:space="preserve"> </v>
      </c>
    </row>
    <row r="264" spans="1:84" ht="39" customHeight="1" thickTop="1" thickBot="1" x14ac:dyDescent="0.2">
      <c r="A264" s="81" t="str">
        <f t="shared" si="274"/>
        <v>対象期間外</v>
      </c>
      <c r="B264" s="180" t="str">
        <f>IFERROR(IF(B263=①工事概要!$E$12+IF(WEEKDAY(①工事概要!$E$12)=1,①工事概要!$E$12,(8-WEEKDAY(①工事概要!$E$12))),"-",IF(B263="-","-",B263+1)),"-")</f>
        <v>-</v>
      </c>
      <c r="C264" s="89" t="str">
        <f t="shared" si="289"/>
        <v>-</v>
      </c>
      <c r="D264" s="199" t="str">
        <f t="shared" si="290"/>
        <v>×</v>
      </c>
      <c r="E264" s="200" t="str">
        <f t="shared" si="291"/>
        <v xml:space="preserve"> </v>
      </c>
      <c r="F264" s="201" t="s">
        <v>60</v>
      </c>
      <c r="G264" s="202"/>
      <c r="H264" s="203"/>
      <c r="I264" s="204"/>
      <c r="J264" s="187" t="str">
        <f t="shared" si="292"/>
        <v/>
      </c>
      <c r="K264" s="190" t="str">
        <f t="shared" si="275"/>
        <v/>
      </c>
      <c r="L264" s="190" t="str">
        <f t="shared" si="276"/>
        <v/>
      </c>
      <c r="M264" s="188" t="str">
        <f t="shared" si="293"/>
        <v/>
      </c>
      <c r="N264" s="87" t="str">
        <f t="shared" si="277"/>
        <v/>
      </c>
      <c r="O264" s="108"/>
      <c r="P264" s="156" t="str">
        <f>IF(B264&lt;①工事概要!$E$11,"",IF(B264&gt;①工事概要!$E$12,"",IF(LEN(CE264)=0,"○","")))</f>
        <v/>
      </c>
      <c r="Q264" s="162">
        <f t="shared" si="294"/>
        <v>0</v>
      </c>
      <c r="R264" s="93">
        <f t="shared" si="278"/>
        <v>181</v>
      </c>
      <c r="S264" s="156" t="str">
        <f t="shared" si="279"/>
        <v/>
      </c>
      <c r="T264" s="162">
        <f t="shared" si="280"/>
        <v>0</v>
      </c>
      <c r="U264" s="100">
        <f t="shared" si="295"/>
        <v>52</v>
      </c>
      <c r="V264" s="93" t="str">
        <f t="shared" si="281"/>
        <v/>
      </c>
      <c r="W264" s="169" t="str">
        <f t="shared" si="296"/>
        <v/>
      </c>
      <c r="X264" s="80" t="str">
        <f t="shared" si="297"/>
        <v/>
      </c>
      <c r="Y264" s="80" t="str">
        <f t="shared" si="298"/>
        <v/>
      </c>
      <c r="Z264" s="80" t="str">
        <f t="shared" si="282"/>
        <v>-</v>
      </c>
      <c r="AA264" s="80" t="str">
        <f t="shared" si="283"/>
        <v/>
      </c>
      <c r="AB264" s="80" t="str">
        <f t="shared" si="284"/>
        <v>OK（振替済み）</v>
      </c>
      <c r="AC264" s="154">
        <f t="shared" si="285"/>
        <v>0</v>
      </c>
      <c r="AD264" s="154" t="str">
        <f t="shared" si="299"/>
        <v/>
      </c>
      <c r="AE264" s="106">
        <f t="shared" si="300"/>
        <v>0</v>
      </c>
      <c r="AF264" s="106">
        <f t="shared" si="286"/>
        <v>0</v>
      </c>
      <c r="AG264" s="218" t="str">
        <f>IFERROR(IF(AE264=1,①工事概要!$E$11,IF(AE264=2,①工事概要!$E$11,IF(WEEKDAY(Z264)=2,Z257,AG263))),"")</f>
        <v/>
      </c>
      <c r="AH264" s="222" t="str">
        <f t="shared" ref="AH264:BA264" si="358">IFERROR(IF(AG264+1&gt;$BB264,"",AG264+1),"")</f>
        <v/>
      </c>
      <c r="AI264" s="222" t="str">
        <f t="shared" si="358"/>
        <v/>
      </c>
      <c r="AJ264" s="222" t="str">
        <f t="shared" si="358"/>
        <v/>
      </c>
      <c r="AK264" s="222" t="str">
        <f t="shared" si="358"/>
        <v/>
      </c>
      <c r="AL264" s="222" t="str">
        <f t="shared" si="358"/>
        <v/>
      </c>
      <c r="AM264" s="222" t="str">
        <f t="shared" si="358"/>
        <v/>
      </c>
      <c r="AN264" s="222" t="str">
        <f t="shared" si="358"/>
        <v/>
      </c>
      <c r="AO264" s="222" t="str">
        <f t="shared" si="358"/>
        <v/>
      </c>
      <c r="AP264" s="222" t="str">
        <f t="shared" si="358"/>
        <v/>
      </c>
      <c r="AQ264" s="222" t="str">
        <f t="shared" si="358"/>
        <v/>
      </c>
      <c r="AR264" s="222" t="str">
        <f t="shared" si="358"/>
        <v/>
      </c>
      <c r="AS264" s="222" t="str">
        <f t="shared" si="358"/>
        <v/>
      </c>
      <c r="AT264" s="222" t="str">
        <f t="shared" si="358"/>
        <v/>
      </c>
      <c r="AU264" s="222" t="str">
        <f t="shared" si="358"/>
        <v/>
      </c>
      <c r="AV264" s="222" t="str">
        <f t="shared" si="358"/>
        <v/>
      </c>
      <c r="AW264" s="222" t="str">
        <f t="shared" si="358"/>
        <v/>
      </c>
      <c r="AX264" s="222" t="str">
        <f t="shared" si="358"/>
        <v/>
      </c>
      <c r="AY264" s="222" t="str">
        <f t="shared" si="358"/>
        <v/>
      </c>
      <c r="AZ264" s="222" t="str">
        <f t="shared" si="358"/>
        <v/>
      </c>
      <c r="BA264" s="222" t="str">
        <f t="shared" si="358"/>
        <v/>
      </c>
      <c r="BB264" s="219" t="str">
        <f>IFERROR(IF(IF(Z264=①工事概要!$E$12,①工事概要!$E$12,IF(WEEKDAY(Z264)=1,Z271,BB265))&gt;①工事概要!$E$12,①工事概要!$E$12,IF(Z264=①工事概要!$E$12,①工事概要!$E$12,IF(WEEKDAY(Z264)=1,Z271,BB265))),"")</f>
        <v/>
      </c>
      <c r="BE264" s="53"/>
      <c r="BF264" s="53"/>
      <c r="BG264" s="53" t="str">
        <f>IFERROR(VLOOKUP(B264,①工事概要!$C$11:$D$12,2,FALSE),"")</f>
        <v/>
      </c>
      <c r="BH264" s="53" t="str">
        <f>IFERROR(VLOOKUP(B264,①工事概要!$C$16:$D$21,2,FALSE),"")</f>
        <v/>
      </c>
      <c r="BI264" s="53" t="str">
        <f>IFERROR(VLOOKUP(B264,①工事概要!$C$22:$D$24,2,FALSE),"")</f>
        <v/>
      </c>
      <c r="BJ264" s="53" t="str">
        <f>IF(B264&gt;①工事概要!$C$26,"",IF(B264&gt;=①工事概要!$C$25,$BJ$13,""))</f>
        <v/>
      </c>
      <c r="BK264" s="53" t="str">
        <f>IF(B264&gt;①工事概要!$C$28,"",IF(B264&gt;=①工事概要!$C$27,$BK$13,""))</f>
        <v/>
      </c>
      <c r="BL264" s="53" t="str">
        <f>IF(B264&gt;①工事概要!$C$30,"",IF(B264&gt;=①工事概要!$C$29,$BL$13,""))</f>
        <v/>
      </c>
      <c r="BM264" s="53" t="str">
        <f>IF(B264&gt;①工事概要!$C$32,"",IF(B264&gt;=①工事概要!$C$31,$BM$13,""))</f>
        <v/>
      </c>
      <c r="BN264" s="53" t="str">
        <f>IF(B264&gt;①工事概要!$C$34,"",IF(B264&gt;=①工事概要!$C$33,$BN$13,""))</f>
        <v/>
      </c>
      <c r="BO264" s="53" t="str">
        <f>IF(B264&gt;①工事概要!$C$36,"",IF(B264&gt;=①工事概要!$C$35,$BO$13,""))</f>
        <v/>
      </c>
      <c r="BP264" s="53" t="str">
        <f>IF(B264&gt;①工事概要!$C$38,"",IF(B264&gt;=①工事概要!$C$37,$BP$13,""))</f>
        <v/>
      </c>
      <c r="BQ264" s="53" t="str">
        <f>IF(B264&gt;①工事概要!$C$40,"",IF(B264&gt;=①工事概要!$C$39,$BQ$13,""))</f>
        <v/>
      </c>
      <c r="BR264" s="53" t="str">
        <f>IF(B264&gt;①工事概要!$C$42,"",IF(B264&gt;=①工事概要!$C$41,$BR$13,""))</f>
        <v/>
      </c>
      <c r="BS264" s="53" t="str">
        <f>IF(B264&gt;①工事概要!$C$44,"",IF(B264&gt;=①工事概要!$C$43,$BS$13,""))</f>
        <v/>
      </c>
      <c r="BT264" s="53" t="str">
        <f>IF(B264&gt;①工事概要!$C$46,"",IF(B264&gt;=①工事概要!$C$45,$BT$13,""))</f>
        <v/>
      </c>
      <c r="BU264" s="53" t="str">
        <f>IF(B264&gt;①工事概要!$C$48,"",IF(B264&gt;=①工事概要!$C$47,$BU$13,""))</f>
        <v/>
      </c>
      <c r="BV264" s="53" t="str">
        <f>IF(B264&gt;①工事概要!$C$50,"",IF(B264&gt;=①工事概要!$C$49,$BV$13,""))</f>
        <v/>
      </c>
      <c r="BW264" s="53" t="str">
        <f>IF(B264&gt;①工事概要!$C$52,"",IF(B264&gt;=①工事概要!$C$51,$BW$13,""))</f>
        <v/>
      </c>
      <c r="BX264" s="53" t="str">
        <f>IF(B264&gt;①工事概要!$C$54,"",IF(B264&gt;=①工事概要!$C$53,$BX$13,""))</f>
        <v/>
      </c>
      <c r="BY264" s="53" t="str">
        <f>IF(B264&gt;①工事概要!$C$56,"",IF(B264&gt;=①工事概要!$C$55,$BY$13,""))</f>
        <v/>
      </c>
      <c r="BZ264" s="53" t="str">
        <f>IF(B264&gt;①工事概要!$C$58,"",IF(B264&gt;=①工事概要!$C$57,$BZ$13,""))</f>
        <v/>
      </c>
      <c r="CA264" s="53" t="str">
        <f>IF(B264&gt;①工事概要!$C$60,"",IF(B264&gt;=①工事概要!$C$59,$CA$13,""))</f>
        <v/>
      </c>
      <c r="CB264" s="53" t="str">
        <f>IF(B264&gt;①工事概要!$C$62,"",IF(B264&gt;=①工事概要!$C$61,$CB$13,""))</f>
        <v/>
      </c>
      <c r="CC264" s="53" t="str">
        <f>IF(B264&gt;①工事概要!$C$64,"",IF(B264&gt;=①工事概要!$C$63,$CC$13,""))</f>
        <v/>
      </c>
      <c r="CD264" s="53" t="str">
        <f>IF(B264&gt;①工事概要!$C$66,"",IF(B264&gt;=①工事概要!$C$65,$CD$13,""))</f>
        <v/>
      </c>
      <c r="CE264" s="50" t="str">
        <f t="shared" si="302"/>
        <v/>
      </c>
      <c r="CF264" s="50" t="str">
        <f t="shared" si="288"/>
        <v xml:space="preserve"> </v>
      </c>
    </row>
    <row r="265" spans="1:84" ht="39" customHeight="1" thickTop="1" thickBot="1" x14ac:dyDescent="0.2">
      <c r="A265" s="81" t="str">
        <f t="shared" si="274"/>
        <v>対象期間外</v>
      </c>
      <c r="B265" s="180" t="str">
        <f>IFERROR(IF(B264=①工事概要!$E$12+IF(WEEKDAY(①工事概要!$E$12)=1,①工事概要!$E$12,(8-WEEKDAY(①工事概要!$E$12))),"-",IF(B264="-","-",B264+1)),"-")</f>
        <v>-</v>
      </c>
      <c r="C265" s="89" t="str">
        <f t="shared" si="289"/>
        <v>-</v>
      </c>
      <c r="D265" s="199" t="str">
        <f t="shared" si="290"/>
        <v>×</v>
      </c>
      <c r="E265" s="200" t="str">
        <f t="shared" si="291"/>
        <v xml:space="preserve"> </v>
      </c>
      <c r="F265" s="201" t="s">
        <v>61</v>
      </c>
      <c r="G265" s="202"/>
      <c r="H265" s="203"/>
      <c r="I265" s="204"/>
      <c r="J265" s="187" t="str">
        <f t="shared" si="292"/>
        <v/>
      </c>
      <c r="K265" s="190" t="str">
        <f t="shared" si="275"/>
        <v/>
      </c>
      <c r="L265" s="190" t="str">
        <f t="shared" si="276"/>
        <v/>
      </c>
      <c r="M265" s="188" t="str">
        <f t="shared" si="293"/>
        <v/>
      </c>
      <c r="N265" s="87" t="str">
        <f t="shared" si="277"/>
        <v/>
      </c>
      <c r="O265" s="108"/>
      <c r="P265" s="156" t="str">
        <f>IF(B265&lt;①工事概要!$E$11,"",IF(B265&gt;①工事概要!$E$12,"",IF(LEN(CE265)=0,"○","")))</f>
        <v/>
      </c>
      <c r="Q265" s="162">
        <f t="shared" si="294"/>
        <v>0</v>
      </c>
      <c r="R265" s="93">
        <f t="shared" si="278"/>
        <v>181</v>
      </c>
      <c r="S265" s="156" t="str">
        <f t="shared" si="279"/>
        <v/>
      </c>
      <c r="T265" s="162">
        <f t="shared" si="280"/>
        <v>0</v>
      </c>
      <c r="U265" s="100">
        <f t="shared" si="295"/>
        <v>52</v>
      </c>
      <c r="V265" s="93" t="str">
        <f t="shared" si="281"/>
        <v/>
      </c>
      <c r="W265" s="169" t="str">
        <f t="shared" si="296"/>
        <v/>
      </c>
      <c r="X265" s="80" t="str">
        <f t="shared" si="297"/>
        <v/>
      </c>
      <c r="Y265" s="80" t="str">
        <f t="shared" si="298"/>
        <v/>
      </c>
      <c r="Z265" s="80" t="str">
        <f t="shared" si="282"/>
        <v>-</v>
      </c>
      <c r="AA265" s="80" t="str">
        <f t="shared" si="283"/>
        <v/>
      </c>
      <c r="AB265" s="80" t="str">
        <f t="shared" si="284"/>
        <v>OK（振替済み）</v>
      </c>
      <c r="AC265" s="154">
        <f t="shared" si="285"/>
        <v>0</v>
      </c>
      <c r="AD265" s="154" t="str">
        <f t="shared" si="299"/>
        <v/>
      </c>
      <c r="AE265" s="106">
        <f t="shared" si="300"/>
        <v>0</v>
      </c>
      <c r="AF265" s="106">
        <f t="shared" si="286"/>
        <v>0</v>
      </c>
      <c r="AG265" s="218" t="str">
        <f>IFERROR(IF(AE265=1,①工事概要!$E$11,IF(AE265=2,①工事概要!$E$11,IF(WEEKDAY(Z265)=2,Z258,AG264))),"")</f>
        <v/>
      </c>
      <c r="AH265" s="222" t="str">
        <f t="shared" ref="AH265:BA265" si="359">IFERROR(IF(AG265+1&gt;$BB265,"",AG265+1),"")</f>
        <v/>
      </c>
      <c r="AI265" s="222" t="str">
        <f t="shared" si="359"/>
        <v/>
      </c>
      <c r="AJ265" s="222" t="str">
        <f t="shared" si="359"/>
        <v/>
      </c>
      <c r="AK265" s="222" t="str">
        <f t="shared" si="359"/>
        <v/>
      </c>
      <c r="AL265" s="222" t="str">
        <f t="shared" si="359"/>
        <v/>
      </c>
      <c r="AM265" s="222" t="str">
        <f t="shared" si="359"/>
        <v/>
      </c>
      <c r="AN265" s="222" t="str">
        <f t="shared" si="359"/>
        <v/>
      </c>
      <c r="AO265" s="222" t="str">
        <f t="shared" si="359"/>
        <v/>
      </c>
      <c r="AP265" s="222" t="str">
        <f t="shared" si="359"/>
        <v/>
      </c>
      <c r="AQ265" s="222" t="str">
        <f t="shared" si="359"/>
        <v/>
      </c>
      <c r="AR265" s="222" t="str">
        <f t="shared" si="359"/>
        <v/>
      </c>
      <c r="AS265" s="222" t="str">
        <f t="shared" si="359"/>
        <v/>
      </c>
      <c r="AT265" s="222" t="str">
        <f t="shared" si="359"/>
        <v/>
      </c>
      <c r="AU265" s="222" t="str">
        <f t="shared" si="359"/>
        <v/>
      </c>
      <c r="AV265" s="222" t="str">
        <f t="shared" si="359"/>
        <v/>
      </c>
      <c r="AW265" s="222" t="str">
        <f t="shared" si="359"/>
        <v/>
      </c>
      <c r="AX265" s="222" t="str">
        <f t="shared" si="359"/>
        <v/>
      </c>
      <c r="AY265" s="222" t="str">
        <f t="shared" si="359"/>
        <v/>
      </c>
      <c r="AZ265" s="222" t="str">
        <f t="shared" si="359"/>
        <v/>
      </c>
      <c r="BA265" s="222" t="str">
        <f t="shared" si="359"/>
        <v/>
      </c>
      <c r="BB265" s="219" t="str">
        <f>IFERROR(IF(IF(Z265=①工事概要!$E$12,①工事概要!$E$12,IF(WEEKDAY(Z265)=1,Z272,BB266))&gt;①工事概要!$E$12,①工事概要!$E$12,IF(Z265=①工事概要!$E$12,①工事概要!$E$12,IF(WEEKDAY(Z265)=1,Z272,BB266))),"")</f>
        <v/>
      </c>
      <c r="BE265" s="53"/>
      <c r="BF265" s="53"/>
      <c r="BG265" s="53" t="str">
        <f>IFERROR(VLOOKUP(B265,①工事概要!$C$11:$D$12,2,FALSE),"")</f>
        <v/>
      </c>
      <c r="BH265" s="53" t="str">
        <f>IFERROR(VLOOKUP(B265,①工事概要!$C$16:$D$21,2,FALSE),"")</f>
        <v/>
      </c>
      <c r="BI265" s="53" t="str">
        <f>IFERROR(VLOOKUP(B265,①工事概要!$C$22:$D$24,2,FALSE),"")</f>
        <v/>
      </c>
      <c r="BJ265" s="53" t="str">
        <f>IF(B265&gt;①工事概要!$C$26,"",IF(B265&gt;=①工事概要!$C$25,$BJ$13,""))</f>
        <v/>
      </c>
      <c r="BK265" s="53" t="str">
        <f>IF(B265&gt;①工事概要!$C$28,"",IF(B265&gt;=①工事概要!$C$27,$BK$13,""))</f>
        <v/>
      </c>
      <c r="BL265" s="53" t="str">
        <f>IF(B265&gt;①工事概要!$C$30,"",IF(B265&gt;=①工事概要!$C$29,$BL$13,""))</f>
        <v/>
      </c>
      <c r="BM265" s="53" t="str">
        <f>IF(B265&gt;①工事概要!$C$32,"",IF(B265&gt;=①工事概要!$C$31,$BM$13,""))</f>
        <v/>
      </c>
      <c r="BN265" s="53" t="str">
        <f>IF(B265&gt;①工事概要!$C$34,"",IF(B265&gt;=①工事概要!$C$33,$BN$13,""))</f>
        <v/>
      </c>
      <c r="BO265" s="53" t="str">
        <f>IF(B265&gt;①工事概要!$C$36,"",IF(B265&gt;=①工事概要!$C$35,$BO$13,""))</f>
        <v/>
      </c>
      <c r="BP265" s="53" t="str">
        <f>IF(B265&gt;①工事概要!$C$38,"",IF(B265&gt;=①工事概要!$C$37,$BP$13,""))</f>
        <v/>
      </c>
      <c r="BQ265" s="53" t="str">
        <f>IF(B265&gt;①工事概要!$C$40,"",IF(B265&gt;=①工事概要!$C$39,$BQ$13,""))</f>
        <v/>
      </c>
      <c r="BR265" s="53" t="str">
        <f>IF(B265&gt;①工事概要!$C$42,"",IF(B265&gt;=①工事概要!$C$41,$BR$13,""))</f>
        <v/>
      </c>
      <c r="BS265" s="53" t="str">
        <f>IF(B265&gt;①工事概要!$C$44,"",IF(B265&gt;=①工事概要!$C$43,$BS$13,""))</f>
        <v/>
      </c>
      <c r="BT265" s="53" t="str">
        <f>IF(B265&gt;①工事概要!$C$46,"",IF(B265&gt;=①工事概要!$C$45,$BT$13,""))</f>
        <v/>
      </c>
      <c r="BU265" s="53" t="str">
        <f>IF(B265&gt;①工事概要!$C$48,"",IF(B265&gt;=①工事概要!$C$47,$BU$13,""))</f>
        <v/>
      </c>
      <c r="BV265" s="53" t="str">
        <f>IF(B265&gt;①工事概要!$C$50,"",IF(B265&gt;=①工事概要!$C$49,$BV$13,""))</f>
        <v/>
      </c>
      <c r="BW265" s="53" t="str">
        <f>IF(B265&gt;①工事概要!$C$52,"",IF(B265&gt;=①工事概要!$C$51,$BW$13,""))</f>
        <v/>
      </c>
      <c r="BX265" s="53" t="str">
        <f>IF(B265&gt;①工事概要!$C$54,"",IF(B265&gt;=①工事概要!$C$53,$BX$13,""))</f>
        <v/>
      </c>
      <c r="BY265" s="53" t="str">
        <f>IF(B265&gt;①工事概要!$C$56,"",IF(B265&gt;=①工事概要!$C$55,$BY$13,""))</f>
        <v/>
      </c>
      <c r="BZ265" s="53" t="str">
        <f>IF(B265&gt;①工事概要!$C$58,"",IF(B265&gt;=①工事概要!$C$57,$BZ$13,""))</f>
        <v/>
      </c>
      <c r="CA265" s="53" t="str">
        <f>IF(B265&gt;①工事概要!$C$60,"",IF(B265&gt;=①工事概要!$C$59,$CA$13,""))</f>
        <v/>
      </c>
      <c r="CB265" s="53" t="str">
        <f>IF(B265&gt;①工事概要!$C$62,"",IF(B265&gt;=①工事概要!$C$61,$CB$13,""))</f>
        <v/>
      </c>
      <c r="CC265" s="53" t="str">
        <f>IF(B265&gt;①工事概要!$C$64,"",IF(B265&gt;=①工事概要!$C$63,$CC$13,""))</f>
        <v/>
      </c>
      <c r="CD265" s="53" t="str">
        <f>IF(B265&gt;①工事概要!$C$66,"",IF(B265&gt;=①工事概要!$C$65,$CD$13,""))</f>
        <v/>
      </c>
      <c r="CE265" s="50" t="str">
        <f t="shared" si="302"/>
        <v/>
      </c>
      <c r="CF265" s="50" t="str">
        <f t="shared" si="288"/>
        <v xml:space="preserve"> </v>
      </c>
    </row>
    <row r="266" spans="1:84" ht="39" customHeight="1" thickTop="1" thickBot="1" x14ac:dyDescent="0.2">
      <c r="A266" s="81" t="str">
        <f t="shared" si="274"/>
        <v>対象期間外</v>
      </c>
      <c r="B266" s="180" t="str">
        <f>IFERROR(IF(B265=①工事概要!$E$12+IF(WEEKDAY(①工事概要!$E$12)=1,①工事概要!$E$12,(8-WEEKDAY(①工事概要!$E$12))),"-",IF(B265="-","-",B265+1)),"-")</f>
        <v>-</v>
      </c>
      <c r="C266" s="89" t="str">
        <f t="shared" si="289"/>
        <v>-</v>
      </c>
      <c r="D266" s="199" t="str">
        <f t="shared" si="290"/>
        <v>×</v>
      </c>
      <c r="E266" s="200" t="str">
        <f t="shared" si="291"/>
        <v xml:space="preserve"> </v>
      </c>
      <c r="F266" s="201" t="s">
        <v>61</v>
      </c>
      <c r="G266" s="202"/>
      <c r="H266" s="203"/>
      <c r="I266" s="204"/>
      <c r="J266" s="187" t="str">
        <f t="shared" si="292"/>
        <v/>
      </c>
      <c r="K266" s="190" t="str">
        <f t="shared" si="275"/>
        <v/>
      </c>
      <c r="L266" s="190" t="str">
        <f t="shared" si="276"/>
        <v/>
      </c>
      <c r="M266" s="188" t="str">
        <f t="shared" si="293"/>
        <v/>
      </c>
      <c r="N266" s="87" t="str">
        <f t="shared" si="277"/>
        <v/>
      </c>
      <c r="O266" s="108"/>
      <c r="P266" s="156" t="str">
        <f>IF(B266&lt;①工事概要!$E$11,"",IF(B266&gt;①工事概要!$E$12,"",IF(LEN(CE266)=0,"○","")))</f>
        <v/>
      </c>
      <c r="Q266" s="162">
        <f t="shared" si="294"/>
        <v>0</v>
      </c>
      <c r="R266" s="93">
        <f t="shared" si="278"/>
        <v>181</v>
      </c>
      <c r="S266" s="156" t="str">
        <f t="shared" si="279"/>
        <v/>
      </c>
      <c r="T266" s="162">
        <f t="shared" si="280"/>
        <v>0</v>
      </c>
      <c r="U266" s="100">
        <f t="shared" si="295"/>
        <v>52</v>
      </c>
      <c r="V266" s="93" t="str">
        <f t="shared" si="281"/>
        <v/>
      </c>
      <c r="W266" s="169" t="str">
        <f t="shared" si="296"/>
        <v/>
      </c>
      <c r="X266" s="80" t="str">
        <f t="shared" si="297"/>
        <v/>
      </c>
      <c r="Y266" s="80" t="str">
        <f t="shared" si="298"/>
        <v/>
      </c>
      <c r="Z266" s="80" t="str">
        <f t="shared" si="282"/>
        <v>-</v>
      </c>
      <c r="AA266" s="80" t="str">
        <f t="shared" si="283"/>
        <v/>
      </c>
      <c r="AB266" s="80" t="str">
        <f t="shared" si="284"/>
        <v>OK（振替済み）</v>
      </c>
      <c r="AC266" s="154">
        <f t="shared" si="285"/>
        <v>0</v>
      </c>
      <c r="AD266" s="154" t="str">
        <f t="shared" si="299"/>
        <v/>
      </c>
      <c r="AE266" s="106">
        <f t="shared" si="300"/>
        <v>0</v>
      </c>
      <c r="AF266" s="106">
        <f t="shared" si="286"/>
        <v>0</v>
      </c>
      <c r="AG266" s="223" t="str">
        <f>IFERROR(IF(AE266=1,①工事概要!$E$11,IF(AE266=2,①工事概要!$E$11,IF(WEEKDAY(Z266)=2,Z259,AG265))),"")</f>
        <v/>
      </c>
      <c r="AH266" s="224" t="str">
        <f t="shared" ref="AH266:BA266" si="360">IFERROR(IF(AG266+1&gt;$BB266,"",AG266+1),"")</f>
        <v/>
      </c>
      <c r="AI266" s="224" t="str">
        <f t="shared" si="360"/>
        <v/>
      </c>
      <c r="AJ266" s="224" t="str">
        <f t="shared" si="360"/>
        <v/>
      </c>
      <c r="AK266" s="224" t="str">
        <f t="shared" si="360"/>
        <v/>
      </c>
      <c r="AL266" s="224" t="str">
        <f t="shared" si="360"/>
        <v/>
      </c>
      <c r="AM266" s="224" t="str">
        <f t="shared" si="360"/>
        <v/>
      </c>
      <c r="AN266" s="224" t="str">
        <f t="shared" si="360"/>
        <v/>
      </c>
      <c r="AO266" s="224" t="str">
        <f t="shared" si="360"/>
        <v/>
      </c>
      <c r="AP266" s="224" t="str">
        <f t="shared" si="360"/>
        <v/>
      </c>
      <c r="AQ266" s="224" t="str">
        <f t="shared" si="360"/>
        <v/>
      </c>
      <c r="AR266" s="224" t="str">
        <f t="shared" si="360"/>
        <v/>
      </c>
      <c r="AS266" s="224" t="str">
        <f t="shared" si="360"/>
        <v/>
      </c>
      <c r="AT266" s="224" t="str">
        <f t="shared" si="360"/>
        <v/>
      </c>
      <c r="AU266" s="224" t="str">
        <f t="shared" si="360"/>
        <v/>
      </c>
      <c r="AV266" s="224" t="str">
        <f t="shared" si="360"/>
        <v/>
      </c>
      <c r="AW266" s="224" t="str">
        <f t="shared" si="360"/>
        <v/>
      </c>
      <c r="AX266" s="224" t="str">
        <f t="shared" si="360"/>
        <v/>
      </c>
      <c r="AY266" s="224" t="str">
        <f t="shared" si="360"/>
        <v/>
      </c>
      <c r="AZ266" s="224" t="str">
        <f t="shared" si="360"/>
        <v/>
      </c>
      <c r="BA266" s="224" t="str">
        <f t="shared" si="360"/>
        <v/>
      </c>
      <c r="BB266" s="225" t="str">
        <f>IFERROR(IF(IF(Z266=①工事概要!$E$12,①工事概要!$E$12,IF(WEEKDAY(Z266)=1,Z273,BB267))&gt;①工事概要!$E$12,①工事概要!$E$12,IF(Z266=①工事概要!$E$12,①工事概要!$E$12,IF(WEEKDAY(Z266)=1,Z273,BB267))),"")</f>
        <v/>
      </c>
      <c r="BE266" s="53"/>
      <c r="BF266" s="53"/>
      <c r="BG266" s="53" t="str">
        <f>IFERROR(VLOOKUP(B266,①工事概要!$C$11:$D$12,2,FALSE),"")</f>
        <v/>
      </c>
      <c r="BH266" s="53" t="str">
        <f>IFERROR(VLOOKUP(B266,①工事概要!$C$16:$D$21,2,FALSE),"")</f>
        <v/>
      </c>
      <c r="BI266" s="53" t="str">
        <f>IFERROR(VLOOKUP(B266,①工事概要!$C$22:$D$24,2,FALSE),"")</f>
        <v/>
      </c>
      <c r="BJ266" s="53" t="str">
        <f>IF(B266&gt;①工事概要!$C$26,"",IF(B266&gt;=①工事概要!$C$25,$BJ$13,""))</f>
        <v/>
      </c>
      <c r="BK266" s="53" t="str">
        <f>IF(B266&gt;①工事概要!$C$28,"",IF(B266&gt;=①工事概要!$C$27,$BK$13,""))</f>
        <v/>
      </c>
      <c r="BL266" s="53" t="str">
        <f>IF(B266&gt;①工事概要!$C$30,"",IF(B266&gt;=①工事概要!$C$29,$BL$13,""))</f>
        <v/>
      </c>
      <c r="BM266" s="53" t="str">
        <f>IF(B266&gt;①工事概要!$C$32,"",IF(B266&gt;=①工事概要!$C$31,$BM$13,""))</f>
        <v/>
      </c>
      <c r="BN266" s="53" t="str">
        <f>IF(B266&gt;①工事概要!$C$34,"",IF(B266&gt;=①工事概要!$C$33,$BN$13,""))</f>
        <v/>
      </c>
      <c r="BO266" s="53" t="str">
        <f>IF(B266&gt;①工事概要!$C$36,"",IF(B266&gt;=①工事概要!$C$35,$BO$13,""))</f>
        <v/>
      </c>
      <c r="BP266" s="53" t="str">
        <f>IF(B266&gt;①工事概要!$C$38,"",IF(B266&gt;=①工事概要!$C$37,$BP$13,""))</f>
        <v/>
      </c>
      <c r="BQ266" s="53" t="str">
        <f>IF(B266&gt;①工事概要!$C$40,"",IF(B266&gt;=①工事概要!$C$39,$BQ$13,""))</f>
        <v/>
      </c>
      <c r="BR266" s="53" t="str">
        <f>IF(B266&gt;①工事概要!$C$42,"",IF(B266&gt;=①工事概要!$C$41,$BR$13,""))</f>
        <v/>
      </c>
      <c r="BS266" s="53" t="str">
        <f>IF(B266&gt;①工事概要!$C$44,"",IF(B266&gt;=①工事概要!$C$43,$BS$13,""))</f>
        <v/>
      </c>
      <c r="BT266" s="53" t="str">
        <f>IF(B266&gt;①工事概要!$C$46,"",IF(B266&gt;=①工事概要!$C$45,$BT$13,""))</f>
        <v/>
      </c>
      <c r="BU266" s="53" t="str">
        <f>IF(B266&gt;①工事概要!$C$48,"",IF(B266&gt;=①工事概要!$C$47,$BU$13,""))</f>
        <v/>
      </c>
      <c r="BV266" s="53" t="str">
        <f>IF(B266&gt;①工事概要!$C$50,"",IF(B266&gt;=①工事概要!$C$49,$BV$13,""))</f>
        <v/>
      </c>
      <c r="BW266" s="53" t="str">
        <f>IF(B266&gt;①工事概要!$C$52,"",IF(B266&gt;=①工事概要!$C$51,$BW$13,""))</f>
        <v/>
      </c>
      <c r="BX266" s="53" t="str">
        <f>IF(B266&gt;①工事概要!$C$54,"",IF(B266&gt;=①工事概要!$C$53,$BX$13,""))</f>
        <v/>
      </c>
      <c r="BY266" s="53" t="str">
        <f>IF(B266&gt;①工事概要!$C$56,"",IF(B266&gt;=①工事概要!$C$55,$BY$13,""))</f>
        <v/>
      </c>
      <c r="BZ266" s="53" t="str">
        <f>IF(B266&gt;①工事概要!$C$58,"",IF(B266&gt;=①工事概要!$C$57,$BZ$13,""))</f>
        <v/>
      </c>
      <c r="CA266" s="53" t="str">
        <f>IF(B266&gt;①工事概要!$C$60,"",IF(B266&gt;=①工事概要!$C$59,$CA$13,""))</f>
        <v/>
      </c>
      <c r="CB266" s="53" t="str">
        <f>IF(B266&gt;①工事概要!$C$62,"",IF(B266&gt;=①工事概要!$C$61,$CB$13,""))</f>
        <v/>
      </c>
      <c r="CC266" s="53" t="str">
        <f>IF(B266&gt;①工事概要!$C$64,"",IF(B266&gt;=①工事概要!$C$63,$CC$13,""))</f>
        <v/>
      </c>
      <c r="CD266" s="53" t="str">
        <f>IF(B266&gt;①工事概要!$C$66,"",IF(B266&gt;=①工事概要!$C$65,$CD$13,""))</f>
        <v/>
      </c>
      <c r="CE266" s="50" t="str">
        <f t="shared" si="302"/>
        <v/>
      </c>
      <c r="CF266" s="50" t="str">
        <f t="shared" si="288"/>
        <v xml:space="preserve"> </v>
      </c>
    </row>
    <row r="267" spans="1:84" ht="39" customHeight="1" thickTop="1" thickBot="1" x14ac:dyDescent="0.2">
      <c r="A267" s="81" t="str">
        <f t="shared" si="274"/>
        <v>対象期間外</v>
      </c>
      <c r="B267" s="180" t="str">
        <f>IFERROR(IF(B266=①工事概要!$E$12+IF(WEEKDAY(①工事概要!$E$12)=1,①工事概要!$E$12,(8-WEEKDAY(①工事概要!$E$12))),"-",IF(B266="-","-",B266+1)),"-")</f>
        <v>-</v>
      </c>
      <c r="C267" s="89" t="str">
        <f t="shared" si="289"/>
        <v>-</v>
      </c>
      <c r="D267" s="199" t="str">
        <f t="shared" si="290"/>
        <v>×</v>
      </c>
      <c r="E267" s="200" t="str">
        <f t="shared" si="291"/>
        <v xml:space="preserve"> </v>
      </c>
      <c r="F267" s="201" t="s">
        <v>60</v>
      </c>
      <c r="G267" s="202"/>
      <c r="H267" s="203"/>
      <c r="I267" s="204"/>
      <c r="J267" s="187" t="str">
        <f t="shared" si="292"/>
        <v/>
      </c>
      <c r="K267" s="190" t="str">
        <f t="shared" si="275"/>
        <v/>
      </c>
      <c r="L267" s="190" t="str">
        <f t="shared" si="276"/>
        <v/>
      </c>
      <c r="M267" s="188" t="str">
        <f t="shared" si="293"/>
        <v/>
      </c>
      <c r="N267" s="87" t="str">
        <f t="shared" si="277"/>
        <v/>
      </c>
      <c r="O267" s="108"/>
      <c r="P267" s="156" t="str">
        <f>IF(B267&lt;①工事概要!$E$11,"",IF(B267&gt;①工事概要!$E$12,"",IF(LEN(CE267)=0,"○","")))</f>
        <v/>
      </c>
      <c r="Q267" s="162">
        <f t="shared" si="294"/>
        <v>0</v>
      </c>
      <c r="R267" s="93">
        <f t="shared" si="278"/>
        <v>181</v>
      </c>
      <c r="S267" s="156" t="str">
        <f t="shared" si="279"/>
        <v/>
      </c>
      <c r="T267" s="162">
        <f t="shared" si="280"/>
        <v>0</v>
      </c>
      <c r="U267" s="100">
        <f t="shared" si="295"/>
        <v>52</v>
      </c>
      <c r="V267" s="93" t="str">
        <f t="shared" si="281"/>
        <v/>
      </c>
      <c r="W267" s="169" t="str">
        <f t="shared" si="296"/>
        <v/>
      </c>
      <c r="X267" s="80" t="str">
        <f t="shared" si="297"/>
        <v/>
      </c>
      <c r="Y267" s="80" t="str">
        <f t="shared" si="298"/>
        <v/>
      </c>
      <c r="Z267" s="80" t="str">
        <f t="shared" si="282"/>
        <v>-</v>
      </c>
      <c r="AA267" s="80" t="str">
        <f t="shared" si="283"/>
        <v/>
      </c>
      <c r="AB267" s="80" t="str">
        <f t="shared" si="284"/>
        <v>OK（振替済み）</v>
      </c>
      <c r="AC267" s="154">
        <f t="shared" si="285"/>
        <v>0</v>
      </c>
      <c r="AD267" s="154" t="str">
        <f t="shared" si="299"/>
        <v/>
      </c>
      <c r="AE267" s="106">
        <f t="shared" si="300"/>
        <v>0</v>
      </c>
      <c r="AF267" s="106">
        <f t="shared" si="286"/>
        <v>0</v>
      </c>
      <c r="AG267" s="216" t="str">
        <f>IFERROR(IF(AE267=1,①工事概要!$E$11,IF(AE267=2,①工事概要!$E$11,IF(WEEKDAY(Z267)=2,Z260,AG266))),"")</f>
        <v/>
      </c>
      <c r="AH267" s="221" t="str">
        <f t="shared" ref="AH267:BA267" si="361">IFERROR(IF(AG267+1&gt;$BB267,"",AG267+1),"")</f>
        <v/>
      </c>
      <c r="AI267" s="221" t="str">
        <f t="shared" si="361"/>
        <v/>
      </c>
      <c r="AJ267" s="221" t="str">
        <f t="shared" si="361"/>
        <v/>
      </c>
      <c r="AK267" s="221" t="str">
        <f t="shared" si="361"/>
        <v/>
      </c>
      <c r="AL267" s="221" t="str">
        <f t="shared" si="361"/>
        <v/>
      </c>
      <c r="AM267" s="221" t="str">
        <f t="shared" si="361"/>
        <v/>
      </c>
      <c r="AN267" s="221" t="str">
        <f t="shared" si="361"/>
        <v/>
      </c>
      <c r="AO267" s="221" t="str">
        <f t="shared" si="361"/>
        <v/>
      </c>
      <c r="AP267" s="221" t="str">
        <f t="shared" si="361"/>
        <v/>
      </c>
      <c r="AQ267" s="221" t="str">
        <f t="shared" si="361"/>
        <v/>
      </c>
      <c r="AR267" s="221" t="str">
        <f t="shared" si="361"/>
        <v/>
      </c>
      <c r="AS267" s="221" t="str">
        <f t="shared" si="361"/>
        <v/>
      </c>
      <c r="AT267" s="221" t="str">
        <f t="shared" si="361"/>
        <v/>
      </c>
      <c r="AU267" s="221" t="str">
        <f t="shared" si="361"/>
        <v/>
      </c>
      <c r="AV267" s="221" t="str">
        <f t="shared" si="361"/>
        <v/>
      </c>
      <c r="AW267" s="221" t="str">
        <f t="shared" si="361"/>
        <v/>
      </c>
      <c r="AX267" s="221" t="str">
        <f t="shared" si="361"/>
        <v/>
      </c>
      <c r="AY267" s="221" t="str">
        <f t="shared" si="361"/>
        <v/>
      </c>
      <c r="AZ267" s="221" t="str">
        <f t="shared" si="361"/>
        <v/>
      </c>
      <c r="BA267" s="221" t="str">
        <f t="shared" si="361"/>
        <v/>
      </c>
      <c r="BB267" s="217" t="str">
        <f>IFERROR(IF(IF(Z267=①工事概要!$E$12,①工事概要!$E$12,IF(WEEKDAY(Z267)=1,Z274,BB268))&gt;①工事概要!$E$12,①工事概要!$E$12,IF(Z267=①工事概要!$E$12,①工事概要!$E$12,IF(WEEKDAY(Z267)=1,Z274,BB268))),"")</f>
        <v/>
      </c>
      <c r="BE267" s="53"/>
      <c r="BF267" s="53"/>
      <c r="BG267" s="53" t="str">
        <f>IFERROR(VLOOKUP(B267,①工事概要!$C$11:$D$12,2,FALSE),"")</f>
        <v/>
      </c>
      <c r="BH267" s="53" t="str">
        <f>IFERROR(VLOOKUP(B267,①工事概要!$C$16:$D$21,2,FALSE),"")</f>
        <v/>
      </c>
      <c r="BI267" s="53" t="str">
        <f>IFERROR(VLOOKUP(B267,①工事概要!$C$22:$D$24,2,FALSE),"")</f>
        <v/>
      </c>
      <c r="BJ267" s="53" t="str">
        <f>IF(B267&gt;①工事概要!$C$26,"",IF(B267&gt;=①工事概要!$C$25,$BJ$13,""))</f>
        <v/>
      </c>
      <c r="BK267" s="53" t="str">
        <f>IF(B267&gt;①工事概要!$C$28,"",IF(B267&gt;=①工事概要!$C$27,$BK$13,""))</f>
        <v/>
      </c>
      <c r="BL267" s="53" t="str">
        <f>IF(B267&gt;①工事概要!$C$30,"",IF(B267&gt;=①工事概要!$C$29,$BL$13,""))</f>
        <v/>
      </c>
      <c r="BM267" s="53" t="str">
        <f>IF(B267&gt;①工事概要!$C$32,"",IF(B267&gt;=①工事概要!$C$31,$BM$13,""))</f>
        <v/>
      </c>
      <c r="BN267" s="53" t="str">
        <f>IF(B267&gt;①工事概要!$C$34,"",IF(B267&gt;=①工事概要!$C$33,$BN$13,""))</f>
        <v/>
      </c>
      <c r="BO267" s="53" t="str">
        <f>IF(B267&gt;①工事概要!$C$36,"",IF(B267&gt;=①工事概要!$C$35,$BO$13,""))</f>
        <v/>
      </c>
      <c r="BP267" s="53" t="str">
        <f>IF(B267&gt;①工事概要!$C$38,"",IF(B267&gt;=①工事概要!$C$37,$BP$13,""))</f>
        <v/>
      </c>
      <c r="BQ267" s="53" t="str">
        <f>IF(B267&gt;①工事概要!$C$40,"",IF(B267&gt;=①工事概要!$C$39,$BQ$13,""))</f>
        <v/>
      </c>
      <c r="BR267" s="53" t="str">
        <f>IF(B267&gt;①工事概要!$C$42,"",IF(B267&gt;=①工事概要!$C$41,$BR$13,""))</f>
        <v/>
      </c>
      <c r="BS267" s="53" t="str">
        <f>IF(B267&gt;①工事概要!$C$44,"",IF(B267&gt;=①工事概要!$C$43,$BS$13,""))</f>
        <v/>
      </c>
      <c r="BT267" s="53" t="str">
        <f>IF(B267&gt;①工事概要!$C$46,"",IF(B267&gt;=①工事概要!$C$45,$BT$13,""))</f>
        <v/>
      </c>
      <c r="BU267" s="53" t="str">
        <f>IF(B267&gt;①工事概要!$C$48,"",IF(B267&gt;=①工事概要!$C$47,$BU$13,""))</f>
        <v/>
      </c>
      <c r="BV267" s="53" t="str">
        <f>IF(B267&gt;①工事概要!$C$50,"",IF(B267&gt;=①工事概要!$C$49,$BV$13,""))</f>
        <v/>
      </c>
      <c r="BW267" s="53" t="str">
        <f>IF(B267&gt;①工事概要!$C$52,"",IF(B267&gt;=①工事概要!$C$51,$BW$13,""))</f>
        <v/>
      </c>
      <c r="BX267" s="53" t="str">
        <f>IF(B267&gt;①工事概要!$C$54,"",IF(B267&gt;=①工事概要!$C$53,$BX$13,""))</f>
        <v/>
      </c>
      <c r="BY267" s="53" t="str">
        <f>IF(B267&gt;①工事概要!$C$56,"",IF(B267&gt;=①工事概要!$C$55,$BY$13,""))</f>
        <v/>
      </c>
      <c r="BZ267" s="53" t="str">
        <f>IF(B267&gt;①工事概要!$C$58,"",IF(B267&gt;=①工事概要!$C$57,$BZ$13,""))</f>
        <v/>
      </c>
      <c r="CA267" s="53" t="str">
        <f>IF(B267&gt;①工事概要!$C$60,"",IF(B267&gt;=①工事概要!$C$59,$CA$13,""))</f>
        <v/>
      </c>
      <c r="CB267" s="53" t="str">
        <f>IF(B267&gt;①工事概要!$C$62,"",IF(B267&gt;=①工事概要!$C$61,$CB$13,""))</f>
        <v/>
      </c>
      <c r="CC267" s="53" t="str">
        <f>IF(B267&gt;①工事概要!$C$64,"",IF(B267&gt;=①工事概要!$C$63,$CC$13,""))</f>
        <v/>
      </c>
      <c r="CD267" s="53" t="str">
        <f>IF(B267&gt;①工事概要!$C$66,"",IF(B267&gt;=①工事概要!$C$65,$CD$13,""))</f>
        <v/>
      </c>
      <c r="CE267" s="50" t="str">
        <f t="shared" si="302"/>
        <v/>
      </c>
      <c r="CF267" s="50" t="str">
        <f t="shared" si="288"/>
        <v xml:space="preserve"> </v>
      </c>
    </row>
    <row r="268" spans="1:84" ht="39" customHeight="1" thickTop="1" thickBot="1" x14ac:dyDescent="0.2">
      <c r="A268" s="81" t="str">
        <f t="shared" si="274"/>
        <v>対象期間外</v>
      </c>
      <c r="B268" s="180" t="str">
        <f>IFERROR(IF(B267=①工事概要!$E$12+IF(WEEKDAY(①工事概要!$E$12)=1,①工事概要!$E$12,(8-WEEKDAY(①工事概要!$E$12))),"-",IF(B267="-","-",B267+1)),"-")</f>
        <v>-</v>
      </c>
      <c r="C268" s="89" t="str">
        <f t="shared" si="289"/>
        <v>-</v>
      </c>
      <c r="D268" s="199" t="str">
        <f t="shared" si="290"/>
        <v>×</v>
      </c>
      <c r="E268" s="200" t="str">
        <f t="shared" si="291"/>
        <v xml:space="preserve"> </v>
      </c>
      <c r="F268" s="201" t="s">
        <v>60</v>
      </c>
      <c r="G268" s="202"/>
      <c r="H268" s="203"/>
      <c r="I268" s="204"/>
      <c r="J268" s="187" t="str">
        <f t="shared" si="292"/>
        <v/>
      </c>
      <c r="K268" s="190" t="str">
        <f t="shared" si="275"/>
        <v/>
      </c>
      <c r="L268" s="190" t="str">
        <f t="shared" si="276"/>
        <v/>
      </c>
      <c r="M268" s="188" t="str">
        <f t="shared" si="293"/>
        <v/>
      </c>
      <c r="N268" s="87" t="str">
        <f t="shared" si="277"/>
        <v/>
      </c>
      <c r="O268" s="108"/>
      <c r="P268" s="156" t="str">
        <f>IF(B268&lt;①工事概要!$E$11,"",IF(B268&gt;①工事概要!$E$12,"",IF(LEN(CE268)=0,"○","")))</f>
        <v/>
      </c>
      <c r="Q268" s="162">
        <f t="shared" si="294"/>
        <v>0</v>
      </c>
      <c r="R268" s="93">
        <f t="shared" si="278"/>
        <v>181</v>
      </c>
      <c r="S268" s="156" t="str">
        <f t="shared" si="279"/>
        <v/>
      </c>
      <c r="T268" s="162">
        <f t="shared" si="280"/>
        <v>0</v>
      </c>
      <c r="U268" s="100">
        <f t="shared" si="295"/>
        <v>52</v>
      </c>
      <c r="V268" s="93" t="str">
        <f t="shared" si="281"/>
        <v/>
      </c>
      <c r="W268" s="169" t="str">
        <f t="shared" si="296"/>
        <v/>
      </c>
      <c r="X268" s="80" t="str">
        <f t="shared" si="297"/>
        <v/>
      </c>
      <c r="Y268" s="80" t="str">
        <f t="shared" si="298"/>
        <v/>
      </c>
      <c r="Z268" s="80" t="str">
        <f t="shared" si="282"/>
        <v>-</v>
      </c>
      <c r="AA268" s="80" t="str">
        <f t="shared" si="283"/>
        <v/>
      </c>
      <c r="AB268" s="80" t="str">
        <f t="shared" si="284"/>
        <v>OK（振替済み）</v>
      </c>
      <c r="AC268" s="154">
        <f t="shared" si="285"/>
        <v>0</v>
      </c>
      <c r="AD268" s="154" t="str">
        <f t="shared" si="299"/>
        <v/>
      </c>
      <c r="AE268" s="106">
        <f t="shared" si="300"/>
        <v>0</v>
      </c>
      <c r="AF268" s="106">
        <f t="shared" si="286"/>
        <v>0</v>
      </c>
      <c r="AG268" s="218" t="str">
        <f>IFERROR(IF(AE268=1,①工事概要!$E$11,IF(AE268=2,①工事概要!$E$11,IF(WEEKDAY(Z268)=2,Z261,AG267))),"")</f>
        <v/>
      </c>
      <c r="AH268" s="222" t="str">
        <f t="shared" ref="AH268:BA268" si="362">IFERROR(IF(AG268+1&gt;$BB268,"",AG268+1),"")</f>
        <v/>
      </c>
      <c r="AI268" s="222" t="str">
        <f t="shared" si="362"/>
        <v/>
      </c>
      <c r="AJ268" s="222" t="str">
        <f t="shared" si="362"/>
        <v/>
      </c>
      <c r="AK268" s="222" t="str">
        <f t="shared" si="362"/>
        <v/>
      </c>
      <c r="AL268" s="222" t="str">
        <f t="shared" si="362"/>
        <v/>
      </c>
      <c r="AM268" s="222" t="str">
        <f t="shared" si="362"/>
        <v/>
      </c>
      <c r="AN268" s="222" t="str">
        <f t="shared" si="362"/>
        <v/>
      </c>
      <c r="AO268" s="222" t="str">
        <f t="shared" si="362"/>
        <v/>
      </c>
      <c r="AP268" s="222" t="str">
        <f t="shared" si="362"/>
        <v/>
      </c>
      <c r="AQ268" s="222" t="str">
        <f t="shared" si="362"/>
        <v/>
      </c>
      <c r="AR268" s="222" t="str">
        <f t="shared" si="362"/>
        <v/>
      </c>
      <c r="AS268" s="222" t="str">
        <f t="shared" si="362"/>
        <v/>
      </c>
      <c r="AT268" s="222" t="str">
        <f t="shared" si="362"/>
        <v/>
      </c>
      <c r="AU268" s="222" t="str">
        <f t="shared" si="362"/>
        <v/>
      </c>
      <c r="AV268" s="222" t="str">
        <f t="shared" si="362"/>
        <v/>
      </c>
      <c r="AW268" s="222" t="str">
        <f t="shared" si="362"/>
        <v/>
      </c>
      <c r="AX268" s="222" t="str">
        <f t="shared" si="362"/>
        <v/>
      </c>
      <c r="AY268" s="222" t="str">
        <f t="shared" si="362"/>
        <v/>
      </c>
      <c r="AZ268" s="222" t="str">
        <f t="shared" si="362"/>
        <v/>
      </c>
      <c r="BA268" s="222" t="str">
        <f t="shared" si="362"/>
        <v/>
      </c>
      <c r="BB268" s="219" t="str">
        <f>IFERROR(IF(IF(Z268=①工事概要!$E$12,①工事概要!$E$12,IF(WEEKDAY(Z268)=1,Z275,BB269))&gt;①工事概要!$E$12,①工事概要!$E$12,IF(Z268=①工事概要!$E$12,①工事概要!$E$12,IF(WEEKDAY(Z268)=1,Z275,BB269))),"")</f>
        <v/>
      </c>
      <c r="BE268" s="53"/>
      <c r="BF268" s="53"/>
      <c r="BG268" s="53" t="str">
        <f>IFERROR(VLOOKUP(B268,①工事概要!$C$11:$D$12,2,FALSE),"")</f>
        <v/>
      </c>
      <c r="BH268" s="53" t="str">
        <f>IFERROR(VLOOKUP(B268,①工事概要!$C$16:$D$21,2,FALSE),"")</f>
        <v/>
      </c>
      <c r="BI268" s="53" t="str">
        <f>IFERROR(VLOOKUP(B268,①工事概要!$C$22:$D$24,2,FALSE),"")</f>
        <v/>
      </c>
      <c r="BJ268" s="53" t="str">
        <f>IF(B268&gt;①工事概要!$C$26,"",IF(B268&gt;=①工事概要!$C$25,$BJ$13,""))</f>
        <v/>
      </c>
      <c r="BK268" s="53" t="str">
        <f>IF(B268&gt;①工事概要!$C$28,"",IF(B268&gt;=①工事概要!$C$27,$BK$13,""))</f>
        <v/>
      </c>
      <c r="BL268" s="53" t="str">
        <f>IF(B268&gt;①工事概要!$C$30,"",IF(B268&gt;=①工事概要!$C$29,$BL$13,""))</f>
        <v/>
      </c>
      <c r="BM268" s="53" t="str">
        <f>IF(B268&gt;①工事概要!$C$32,"",IF(B268&gt;=①工事概要!$C$31,$BM$13,""))</f>
        <v/>
      </c>
      <c r="BN268" s="53" t="str">
        <f>IF(B268&gt;①工事概要!$C$34,"",IF(B268&gt;=①工事概要!$C$33,$BN$13,""))</f>
        <v/>
      </c>
      <c r="BO268" s="53" t="str">
        <f>IF(B268&gt;①工事概要!$C$36,"",IF(B268&gt;=①工事概要!$C$35,$BO$13,""))</f>
        <v/>
      </c>
      <c r="BP268" s="53" t="str">
        <f>IF(B268&gt;①工事概要!$C$38,"",IF(B268&gt;=①工事概要!$C$37,$BP$13,""))</f>
        <v/>
      </c>
      <c r="BQ268" s="53" t="str">
        <f>IF(B268&gt;①工事概要!$C$40,"",IF(B268&gt;=①工事概要!$C$39,$BQ$13,""))</f>
        <v/>
      </c>
      <c r="BR268" s="53" t="str">
        <f>IF(B268&gt;①工事概要!$C$42,"",IF(B268&gt;=①工事概要!$C$41,$BR$13,""))</f>
        <v/>
      </c>
      <c r="BS268" s="53" t="str">
        <f>IF(B268&gt;①工事概要!$C$44,"",IF(B268&gt;=①工事概要!$C$43,$BS$13,""))</f>
        <v/>
      </c>
      <c r="BT268" s="53" t="str">
        <f>IF(B268&gt;①工事概要!$C$46,"",IF(B268&gt;=①工事概要!$C$45,$BT$13,""))</f>
        <v/>
      </c>
      <c r="BU268" s="53" t="str">
        <f>IF(B268&gt;①工事概要!$C$48,"",IF(B268&gt;=①工事概要!$C$47,$BU$13,""))</f>
        <v/>
      </c>
      <c r="BV268" s="53" t="str">
        <f>IF(B268&gt;①工事概要!$C$50,"",IF(B268&gt;=①工事概要!$C$49,$BV$13,""))</f>
        <v/>
      </c>
      <c r="BW268" s="53" t="str">
        <f>IF(B268&gt;①工事概要!$C$52,"",IF(B268&gt;=①工事概要!$C$51,$BW$13,""))</f>
        <v/>
      </c>
      <c r="BX268" s="53" t="str">
        <f>IF(B268&gt;①工事概要!$C$54,"",IF(B268&gt;=①工事概要!$C$53,$BX$13,""))</f>
        <v/>
      </c>
      <c r="BY268" s="53" t="str">
        <f>IF(B268&gt;①工事概要!$C$56,"",IF(B268&gt;=①工事概要!$C$55,$BY$13,""))</f>
        <v/>
      </c>
      <c r="BZ268" s="53" t="str">
        <f>IF(B268&gt;①工事概要!$C$58,"",IF(B268&gt;=①工事概要!$C$57,$BZ$13,""))</f>
        <v/>
      </c>
      <c r="CA268" s="53" t="str">
        <f>IF(B268&gt;①工事概要!$C$60,"",IF(B268&gt;=①工事概要!$C$59,$CA$13,""))</f>
        <v/>
      </c>
      <c r="CB268" s="53" t="str">
        <f>IF(B268&gt;①工事概要!$C$62,"",IF(B268&gt;=①工事概要!$C$61,$CB$13,""))</f>
        <v/>
      </c>
      <c r="CC268" s="53" t="str">
        <f>IF(B268&gt;①工事概要!$C$64,"",IF(B268&gt;=①工事概要!$C$63,$CC$13,""))</f>
        <v/>
      </c>
      <c r="CD268" s="53" t="str">
        <f>IF(B268&gt;①工事概要!$C$66,"",IF(B268&gt;=①工事概要!$C$65,$CD$13,""))</f>
        <v/>
      </c>
      <c r="CE268" s="50" t="str">
        <f t="shared" si="302"/>
        <v/>
      </c>
      <c r="CF268" s="50" t="str">
        <f t="shared" si="288"/>
        <v xml:space="preserve"> </v>
      </c>
    </row>
    <row r="269" spans="1:84" ht="39" customHeight="1" thickTop="1" thickBot="1" x14ac:dyDescent="0.2">
      <c r="A269" s="81" t="str">
        <f t="shared" si="274"/>
        <v>対象期間外</v>
      </c>
      <c r="B269" s="180" t="str">
        <f>IFERROR(IF(B268=①工事概要!$E$12+IF(WEEKDAY(①工事概要!$E$12)=1,①工事概要!$E$12,(8-WEEKDAY(①工事概要!$E$12))),"-",IF(B268="-","-",B268+1)),"-")</f>
        <v>-</v>
      </c>
      <c r="C269" s="89" t="str">
        <f t="shared" si="289"/>
        <v>-</v>
      </c>
      <c r="D269" s="199" t="str">
        <f t="shared" si="290"/>
        <v>×</v>
      </c>
      <c r="E269" s="200" t="str">
        <f t="shared" si="291"/>
        <v xml:space="preserve"> </v>
      </c>
      <c r="F269" s="201" t="s">
        <v>60</v>
      </c>
      <c r="G269" s="202"/>
      <c r="H269" s="203"/>
      <c r="I269" s="204"/>
      <c r="J269" s="187" t="str">
        <f t="shared" si="292"/>
        <v/>
      </c>
      <c r="K269" s="190" t="str">
        <f t="shared" si="275"/>
        <v/>
      </c>
      <c r="L269" s="190" t="str">
        <f t="shared" si="276"/>
        <v/>
      </c>
      <c r="M269" s="188" t="str">
        <f t="shared" si="293"/>
        <v/>
      </c>
      <c r="N269" s="87" t="str">
        <f t="shared" si="277"/>
        <v/>
      </c>
      <c r="O269" s="108"/>
      <c r="P269" s="156" t="str">
        <f>IF(B269&lt;①工事概要!$E$11,"",IF(B269&gt;①工事概要!$E$12,"",IF(LEN(CE269)=0,"○","")))</f>
        <v/>
      </c>
      <c r="Q269" s="162">
        <f t="shared" si="294"/>
        <v>0</v>
      </c>
      <c r="R269" s="93">
        <f t="shared" si="278"/>
        <v>181</v>
      </c>
      <c r="S269" s="156" t="str">
        <f t="shared" si="279"/>
        <v/>
      </c>
      <c r="T269" s="162">
        <f t="shared" si="280"/>
        <v>0</v>
      </c>
      <c r="U269" s="100">
        <f t="shared" si="295"/>
        <v>52</v>
      </c>
      <c r="V269" s="93" t="str">
        <f t="shared" si="281"/>
        <v/>
      </c>
      <c r="W269" s="169" t="str">
        <f t="shared" si="296"/>
        <v/>
      </c>
      <c r="X269" s="80" t="str">
        <f t="shared" si="297"/>
        <v/>
      </c>
      <c r="Y269" s="80" t="str">
        <f t="shared" si="298"/>
        <v/>
      </c>
      <c r="Z269" s="80" t="str">
        <f t="shared" si="282"/>
        <v>-</v>
      </c>
      <c r="AA269" s="80" t="str">
        <f t="shared" si="283"/>
        <v/>
      </c>
      <c r="AB269" s="80" t="str">
        <f t="shared" si="284"/>
        <v>OK（振替済み）</v>
      </c>
      <c r="AC269" s="154">
        <f t="shared" si="285"/>
        <v>0</v>
      </c>
      <c r="AD269" s="154" t="str">
        <f t="shared" si="299"/>
        <v/>
      </c>
      <c r="AE269" s="106">
        <f t="shared" si="300"/>
        <v>0</v>
      </c>
      <c r="AF269" s="106">
        <f t="shared" si="286"/>
        <v>0</v>
      </c>
      <c r="AG269" s="218" t="str">
        <f>IFERROR(IF(AE269=1,①工事概要!$E$11,IF(AE269=2,①工事概要!$E$11,IF(WEEKDAY(Z269)=2,Z262,AG268))),"")</f>
        <v/>
      </c>
      <c r="AH269" s="222" t="str">
        <f t="shared" ref="AH269:BA269" si="363">IFERROR(IF(AG269+1&gt;$BB269,"",AG269+1),"")</f>
        <v/>
      </c>
      <c r="AI269" s="222" t="str">
        <f t="shared" si="363"/>
        <v/>
      </c>
      <c r="AJ269" s="222" t="str">
        <f t="shared" si="363"/>
        <v/>
      </c>
      <c r="AK269" s="222" t="str">
        <f t="shared" si="363"/>
        <v/>
      </c>
      <c r="AL269" s="222" t="str">
        <f t="shared" si="363"/>
        <v/>
      </c>
      <c r="AM269" s="222" t="str">
        <f t="shared" si="363"/>
        <v/>
      </c>
      <c r="AN269" s="222" t="str">
        <f t="shared" si="363"/>
        <v/>
      </c>
      <c r="AO269" s="222" t="str">
        <f t="shared" si="363"/>
        <v/>
      </c>
      <c r="AP269" s="222" t="str">
        <f t="shared" si="363"/>
        <v/>
      </c>
      <c r="AQ269" s="222" t="str">
        <f t="shared" si="363"/>
        <v/>
      </c>
      <c r="AR269" s="222" t="str">
        <f t="shared" si="363"/>
        <v/>
      </c>
      <c r="AS269" s="222" t="str">
        <f t="shared" si="363"/>
        <v/>
      </c>
      <c r="AT269" s="222" t="str">
        <f t="shared" si="363"/>
        <v/>
      </c>
      <c r="AU269" s="222" t="str">
        <f t="shared" si="363"/>
        <v/>
      </c>
      <c r="AV269" s="222" t="str">
        <f t="shared" si="363"/>
        <v/>
      </c>
      <c r="AW269" s="222" t="str">
        <f t="shared" si="363"/>
        <v/>
      </c>
      <c r="AX269" s="222" t="str">
        <f t="shared" si="363"/>
        <v/>
      </c>
      <c r="AY269" s="222" t="str">
        <f t="shared" si="363"/>
        <v/>
      </c>
      <c r="AZ269" s="222" t="str">
        <f t="shared" si="363"/>
        <v/>
      </c>
      <c r="BA269" s="222" t="str">
        <f t="shared" si="363"/>
        <v/>
      </c>
      <c r="BB269" s="219" t="str">
        <f>IFERROR(IF(IF(Z269=①工事概要!$E$12,①工事概要!$E$12,IF(WEEKDAY(Z269)=1,Z276,BB270))&gt;①工事概要!$E$12,①工事概要!$E$12,IF(Z269=①工事概要!$E$12,①工事概要!$E$12,IF(WEEKDAY(Z269)=1,Z276,BB270))),"")</f>
        <v/>
      </c>
      <c r="BE269" s="53"/>
      <c r="BF269" s="53"/>
      <c r="BG269" s="53" t="str">
        <f>IFERROR(VLOOKUP(B269,①工事概要!$C$11:$D$12,2,FALSE),"")</f>
        <v/>
      </c>
      <c r="BH269" s="53" t="str">
        <f>IFERROR(VLOOKUP(B269,①工事概要!$C$16:$D$21,2,FALSE),"")</f>
        <v/>
      </c>
      <c r="BI269" s="53" t="str">
        <f>IFERROR(VLOOKUP(B269,①工事概要!$C$22:$D$24,2,FALSE),"")</f>
        <v/>
      </c>
      <c r="BJ269" s="53" t="str">
        <f>IF(B269&gt;①工事概要!$C$26,"",IF(B269&gt;=①工事概要!$C$25,$BJ$13,""))</f>
        <v/>
      </c>
      <c r="BK269" s="53" t="str">
        <f>IF(B269&gt;①工事概要!$C$28,"",IF(B269&gt;=①工事概要!$C$27,$BK$13,""))</f>
        <v/>
      </c>
      <c r="BL269" s="53" t="str">
        <f>IF(B269&gt;①工事概要!$C$30,"",IF(B269&gt;=①工事概要!$C$29,$BL$13,""))</f>
        <v/>
      </c>
      <c r="BM269" s="53" t="str">
        <f>IF(B269&gt;①工事概要!$C$32,"",IF(B269&gt;=①工事概要!$C$31,$BM$13,""))</f>
        <v/>
      </c>
      <c r="BN269" s="53" t="str">
        <f>IF(B269&gt;①工事概要!$C$34,"",IF(B269&gt;=①工事概要!$C$33,$BN$13,""))</f>
        <v/>
      </c>
      <c r="BO269" s="53" t="str">
        <f>IF(B269&gt;①工事概要!$C$36,"",IF(B269&gt;=①工事概要!$C$35,$BO$13,""))</f>
        <v/>
      </c>
      <c r="BP269" s="53" t="str">
        <f>IF(B269&gt;①工事概要!$C$38,"",IF(B269&gt;=①工事概要!$C$37,$BP$13,""))</f>
        <v/>
      </c>
      <c r="BQ269" s="53" t="str">
        <f>IF(B269&gt;①工事概要!$C$40,"",IF(B269&gt;=①工事概要!$C$39,$BQ$13,""))</f>
        <v/>
      </c>
      <c r="BR269" s="53" t="str">
        <f>IF(B269&gt;①工事概要!$C$42,"",IF(B269&gt;=①工事概要!$C$41,$BR$13,""))</f>
        <v/>
      </c>
      <c r="BS269" s="53" t="str">
        <f>IF(B269&gt;①工事概要!$C$44,"",IF(B269&gt;=①工事概要!$C$43,$BS$13,""))</f>
        <v/>
      </c>
      <c r="BT269" s="53" t="str">
        <f>IF(B269&gt;①工事概要!$C$46,"",IF(B269&gt;=①工事概要!$C$45,$BT$13,""))</f>
        <v/>
      </c>
      <c r="BU269" s="53" t="str">
        <f>IF(B269&gt;①工事概要!$C$48,"",IF(B269&gt;=①工事概要!$C$47,$BU$13,""))</f>
        <v/>
      </c>
      <c r="BV269" s="53" t="str">
        <f>IF(B269&gt;①工事概要!$C$50,"",IF(B269&gt;=①工事概要!$C$49,$BV$13,""))</f>
        <v/>
      </c>
      <c r="BW269" s="53" t="str">
        <f>IF(B269&gt;①工事概要!$C$52,"",IF(B269&gt;=①工事概要!$C$51,$BW$13,""))</f>
        <v/>
      </c>
      <c r="BX269" s="53" t="str">
        <f>IF(B269&gt;①工事概要!$C$54,"",IF(B269&gt;=①工事概要!$C$53,$BX$13,""))</f>
        <v/>
      </c>
      <c r="BY269" s="53" t="str">
        <f>IF(B269&gt;①工事概要!$C$56,"",IF(B269&gt;=①工事概要!$C$55,$BY$13,""))</f>
        <v/>
      </c>
      <c r="BZ269" s="53" t="str">
        <f>IF(B269&gt;①工事概要!$C$58,"",IF(B269&gt;=①工事概要!$C$57,$BZ$13,""))</f>
        <v/>
      </c>
      <c r="CA269" s="53" t="str">
        <f>IF(B269&gt;①工事概要!$C$60,"",IF(B269&gt;=①工事概要!$C$59,$CA$13,""))</f>
        <v/>
      </c>
      <c r="CB269" s="53" t="str">
        <f>IF(B269&gt;①工事概要!$C$62,"",IF(B269&gt;=①工事概要!$C$61,$CB$13,""))</f>
        <v/>
      </c>
      <c r="CC269" s="53" t="str">
        <f>IF(B269&gt;①工事概要!$C$64,"",IF(B269&gt;=①工事概要!$C$63,$CC$13,""))</f>
        <v/>
      </c>
      <c r="CD269" s="53" t="str">
        <f>IF(B269&gt;①工事概要!$C$66,"",IF(B269&gt;=①工事概要!$C$65,$CD$13,""))</f>
        <v/>
      </c>
      <c r="CE269" s="50" t="str">
        <f t="shared" si="302"/>
        <v/>
      </c>
      <c r="CF269" s="50" t="str">
        <f t="shared" si="288"/>
        <v xml:space="preserve"> </v>
      </c>
    </row>
    <row r="270" spans="1:84" ht="39" customHeight="1" thickTop="1" thickBot="1" x14ac:dyDescent="0.2">
      <c r="A270" s="81" t="str">
        <f t="shared" si="274"/>
        <v>対象期間外</v>
      </c>
      <c r="B270" s="180" t="str">
        <f>IFERROR(IF(B269=①工事概要!$E$12+IF(WEEKDAY(①工事概要!$E$12)=1,①工事概要!$E$12,(8-WEEKDAY(①工事概要!$E$12))),"-",IF(B269="-","-",B269+1)),"-")</f>
        <v>-</v>
      </c>
      <c r="C270" s="89" t="str">
        <f t="shared" si="289"/>
        <v>-</v>
      </c>
      <c r="D270" s="199" t="str">
        <f t="shared" si="290"/>
        <v>×</v>
      </c>
      <c r="E270" s="200" t="str">
        <f t="shared" si="291"/>
        <v xml:space="preserve"> </v>
      </c>
      <c r="F270" s="201" t="s">
        <v>60</v>
      </c>
      <c r="G270" s="202"/>
      <c r="H270" s="203"/>
      <c r="I270" s="204"/>
      <c r="J270" s="187" t="str">
        <f t="shared" si="292"/>
        <v/>
      </c>
      <c r="K270" s="190" t="str">
        <f t="shared" si="275"/>
        <v/>
      </c>
      <c r="L270" s="190" t="str">
        <f t="shared" si="276"/>
        <v/>
      </c>
      <c r="M270" s="188" t="str">
        <f t="shared" si="293"/>
        <v/>
      </c>
      <c r="N270" s="87" t="str">
        <f t="shared" si="277"/>
        <v/>
      </c>
      <c r="O270" s="108"/>
      <c r="P270" s="156" t="str">
        <f>IF(B270&lt;①工事概要!$E$11,"",IF(B270&gt;①工事概要!$E$12,"",IF(LEN(CE270)=0,"○","")))</f>
        <v/>
      </c>
      <c r="Q270" s="162">
        <f t="shared" si="294"/>
        <v>0</v>
      </c>
      <c r="R270" s="93">
        <f t="shared" si="278"/>
        <v>181</v>
      </c>
      <c r="S270" s="156" t="str">
        <f t="shared" si="279"/>
        <v/>
      </c>
      <c r="T270" s="162">
        <f t="shared" si="280"/>
        <v>0</v>
      </c>
      <c r="U270" s="100">
        <f t="shared" si="295"/>
        <v>52</v>
      </c>
      <c r="V270" s="93" t="str">
        <f t="shared" si="281"/>
        <v/>
      </c>
      <c r="W270" s="169" t="str">
        <f t="shared" si="296"/>
        <v/>
      </c>
      <c r="X270" s="80" t="str">
        <f t="shared" si="297"/>
        <v/>
      </c>
      <c r="Y270" s="80" t="str">
        <f t="shared" si="298"/>
        <v/>
      </c>
      <c r="Z270" s="80" t="str">
        <f t="shared" si="282"/>
        <v>-</v>
      </c>
      <c r="AA270" s="80" t="str">
        <f t="shared" si="283"/>
        <v/>
      </c>
      <c r="AB270" s="80" t="str">
        <f t="shared" si="284"/>
        <v>OK（振替済み）</v>
      </c>
      <c r="AC270" s="154">
        <f t="shared" si="285"/>
        <v>0</v>
      </c>
      <c r="AD270" s="154" t="str">
        <f t="shared" si="299"/>
        <v/>
      </c>
      <c r="AE270" s="106">
        <f t="shared" si="300"/>
        <v>0</v>
      </c>
      <c r="AF270" s="106">
        <f t="shared" si="286"/>
        <v>0</v>
      </c>
      <c r="AG270" s="218" t="str">
        <f>IFERROR(IF(AE270=1,①工事概要!$E$11,IF(AE270=2,①工事概要!$E$11,IF(WEEKDAY(Z270)=2,Z263,AG269))),"")</f>
        <v/>
      </c>
      <c r="AH270" s="222" t="str">
        <f t="shared" ref="AH270:BA270" si="364">IFERROR(IF(AG270+1&gt;$BB270,"",AG270+1),"")</f>
        <v/>
      </c>
      <c r="AI270" s="222" t="str">
        <f t="shared" si="364"/>
        <v/>
      </c>
      <c r="AJ270" s="222" t="str">
        <f t="shared" si="364"/>
        <v/>
      </c>
      <c r="AK270" s="222" t="str">
        <f t="shared" si="364"/>
        <v/>
      </c>
      <c r="AL270" s="222" t="str">
        <f t="shared" si="364"/>
        <v/>
      </c>
      <c r="AM270" s="222" t="str">
        <f t="shared" si="364"/>
        <v/>
      </c>
      <c r="AN270" s="222" t="str">
        <f t="shared" si="364"/>
        <v/>
      </c>
      <c r="AO270" s="222" t="str">
        <f t="shared" si="364"/>
        <v/>
      </c>
      <c r="AP270" s="222" t="str">
        <f t="shared" si="364"/>
        <v/>
      </c>
      <c r="AQ270" s="222" t="str">
        <f t="shared" si="364"/>
        <v/>
      </c>
      <c r="AR270" s="222" t="str">
        <f t="shared" si="364"/>
        <v/>
      </c>
      <c r="AS270" s="222" t="str">
        <f t="shared" si="364"/>
        <v/>
      </c>
      <c r="AT270" s="222" t="str">
        <f t="shared" si="364"/>
        <v/>
      </c>
      <c r="AU270" s="222" t="str">
        <f t="shared" si="364"/>
        <v/>
      </c>
      <c r="AV270" s="222" t="str">
        <f t="shared" si="364"/>
        <v/>
      </c>
      <c r="AW270" s="222" t="str">
        <f t="shared" si="364"/>
        <v/>
      </c>
      <c r="AX270" s="222" t="str">
        <f t="shared" si="364"/>
        <v/>
      </c>
      <c r="AY270" s="222" t="str">
        <f t="shared" si="364"/>
        <v/>
      </c>
      <c r="AZ270" s="222" t="str">
        <f t="shared" si="364"/>
        <v/>
      </c>
      <c r="BA270" s="222" t="str">
        <f t="shared" si="364"/>
        <v/>
      </c>
      <c r="BB270" s="219" t="str">
        <f>IFERROR(IF(IF(Z270=①工事概要!$E$12,①工事概要!$E$12,IF(WEEKDAY(Z270)=1,Z277,BB271))&gt;①工事概要!$E$12,①工事概要!$E$12,IF(Z270=①工事概要!$E$12,①工事概要!$E$12,IF(WEEKDAY(Z270)=1,Z277,BB271))),"")</f>
        <v/>
      </c>
      <c r="BE270" s="53"/>
      <c r="BF270" s="53"/>
      <c r="BG270" s="53" t="str">
        <f>IFERROR(VLOOKUP(B270,①工事概要!$C$11:$D$12,2,FALSE),"")</f>
        <v/>
      </c>
      <c r="BH270" s="53" t="str">
        <f>IFERROR(VLOOKUP(B270,①工事概要!$C$16:$D$21,2,FALSE),"")</f>
        <v/>
      </c>
      <c r="BI270" s="53" t="str">
        <f>IFERROR(VLOOKUP(B270,①工事概要!$C$22:$D$24,2,FALSE),"")</f>
        <v/>
      </c>
      <c r="BJ270" s="53" t="str">
        <f>IF(B270&gt;①工事概要!$C$26,"",IF(B270&gt;=①工事概要!$C$25,$BJ$13,""))</f>
        <v/>
      </c>
      <c r="BK270" s="53" t="str">
        <f>IF(B270&gt;①工事概要!$C$28,"",IF(B270&gt;=①工事概要!$C$27,$BK$13,""))</f>
        <v/>
      </c>
      <c r="BL270" s="53" t="str">
        <f>IF(B270&gt;①工事概要!$C$30,"",IF(B270&gt;=①工事概要!$C$29,$BL$13,""))</f>
        <v/>
      </c>
      <c r="BM270" s="53" t="str">
        <f>IF(B270&gt;①工事概要!$C$32,"",IF(B270&gt;=①工事概要!$C$31,$BM$13,""))</f>
        <v/>
      </c>
      <c r="BN270" s="53" t="str">
        <f>IF(B270&gt;①工事概要!$C$34,"",IF(B270&gt;=①工事概要!$C$33,$BN$13,""))</f>
        <v/>
      </c>
      <c r="BO270" s="53" t="str">
        <f>IF(B270&gt;①工事概要!$C$36,"",IF(B270&gt;=①工事概要!$C$35,$BO$13,""))</f>
        <v/>
      </c>
      <c r="BP270" s="53" t="str">
        <f>IF(B270&gt;①工事概要!$C$38,"",IF(B270&gt;=①工事概要!$C$37,$BP$13,""))</f>
        <v/>
      </c>
      <c r="BQ270" s="53" t="str">
        <f>IF(B270&gt;①工事概要!$C$40,"",IF(B270&gt;=①工事概要!$C$39,$BQ$13,""))</f>
        <v/>
      </c>
      <c r="BR270" s="53" t="str">
        <f>IF(B270&gt;①工事概要!$C$42,"",IF(B270&gt;=①工事概要!$C$41,$BR$13,""))</f>
        <v/>
      </c>
      <c r="BS270" s="53" t="str">
        <f>IF(B270&gt;①工事概要!$C$44,"",IF(B270&gt;=①工事概要!$C$43,$BS$13,""))</f>
        <v/>
      </c>
      <c r="BT270" s="53" t="str">
        <f>IF(B270&gt;①工事概要!$C$46,"",IF(B270&gt;=①工事概要!$C$45,$BT$13,""))</f>
        <v/>
      </c>
      <c r="BU270" s="53" t="str">
        <f>IF(B270&gt;①工事概要!$C$48,"",IF(B270&gt;=①工事概要!$C$47,$BU$13,""))</f>
        <v/>
      </c>
      <c r="BV270" s="53" t="str">
        <f>IF(B270&gt;①工事概要!$C$50,"",IF(B270&gt;=①工事概要!$C$49,$BV$13,""))</f>
        <v/>
      </c>
      <c r="BW270" s="53" t="str">
        <f>IF(B270&gt;①工事概要!$C$52,"",IF(B270&gt;=①工事概要!$C$51,$BW$13,""))</f>
        <v/>
      </c>
      <c r="BX270" s="53" t="str">
        <f>IF(B270&gt;①工事概要!$C$54,"",IF(B270&gt;=①工事概要!$C$53,$BX$13,""))</f>
        <v/>
      </c>
      <c r="BY270" s="53" t="str">
        <f>IF(B270&gt;①工事概要!$C$56,"",IF(B270&gt;=①工事概要!$C$55,$BY$13,""))</f>
        <v/>
      </c>
      <c r="BZ270" s="53" t="str">
        <f>IF(B270&gt;①工事概要!$C$58,"",IF(B270&gt;=①工事概要!$C$57,$BZ$13,""))</f>
        <v/>
      </c>
      <c r="CA270" s="53" t="str">
        <f>IF(B270&gt;①工事概要!$C$60,"",IF(B270&gt;=①工事概要!$C$59,$CA$13,""))</f>
        <v/>
      </c>
      <c r="CB270" s="53" t="str">
        <f>IF(B270&gt;①工事概要!$C$62,"",IF(B270&gt;=①工事概要!$C$61,$CB$13,""))</f>
        <v/>
      </c>
      <c r="CC270" s="53" t="str">
        <f>IF(B270&gt;①工事概要!$C$64,"",IF(B270&gt;=①工事概要!$C$63,$CC$13,""))</f>
        <v/>
      </c>
      <c r="CD270" s="53" t="str">
        <f>IF(B270&gt;①工事概要!$C$66,"",IF(B270&gt;=①工事概要!$C$65,$CD$13,""))</f>
        <v/>
      </c>
      <c r="CE270" s="50" t="str">
        <f t="shared" si="302"/>
        <v/>
      </c>
      <c r="CF270" s="50" t="str">
        <f t="shared" si="288"/>
        <v xml:space="preserve"> </v>
      </c>
    </row>
    <row r="271" spans="1:84" ht="39" customHeight="1" thickTop="1" thickBot="1" x14ac:dyDescent="0.2">
      <c r="A271" s="81" t="str">
        <f t="shared" ref="A271:A334" si="365">IF(D271="×","対象期間外",IF(D271="〇","対象期間",""))</f>
        <v>対象期間外</v>
      </c>
      <c r="B271" s="180" t="str">
        <f>IFERROR(IF(B270=①工事概要!$E$12+IF(WEEKDAY(①工事概要!$E$12)=1,①工事概要!$E$12,(8-WEEKDAY(①工事概要!$E$12))),"-",IF(B270="-","-",B270+1)),"-")</f>
        <v>-</v>
      </c>
      <c r="C271" s="89" t="str">
        <f t="shared" si="289"/>
        <v>-</v>
      </c>
      <c r="D271" s="199" t="str">
        <f t="shared" si="290"/>
        <v>×</v>
      </c>
      <c r="E271" s="200" t="str">
        <f t="shared" si="291"/>
        <v xml:space="preserve"> </v>
      </c>
      <c r="F271" s="201" t="s">
        <v>60</v>
      </c>
      <c r="G271" s="202"/>
      <c r="H271" s="203"/>
      <c r="I271" s="204"/>
      <c r="J271" s="187" t="str">
        <f t="shared" si="292"/>
        <v/>
      </c>
      <c r="K271" s="190" t="str">
        <f t="shared" ref="K271:K334" si="366">IF(D271="×","",IF(R271&gt;0,R271,""))</f>
        <v/>
      </c>
      <c r="L271" s="190" t="str">
        <f t="shared" ref="L271:L334" si="367">IF(D271="×","",IF(Q271&gt;0,IF(Q271=Q270,"",Q271),""))</f>
        <v/>
      </c>
      <c r="M271" s="188" t="str">
        <f t="shared" si="293"/>
        <v/>
      </c>
      <c r="N271" s="87" t="str">
        <f t="shared" ref="N271:N334" si="368">IFERROR(IF(WEEKDAY(C271)=2,"週の始まり",IF(WEEKDAY(C271)=1,"週の終わり",IF(WEEKDAY(C271)&gt;2,"↓",""))),"")</f>
        <v/>
      </c>
      <c r="O271" s="108"/>
      <c r="P271" s="156" t="str">
        <f>IF(B271&lt;①工事概要!$E$11,"",IF(B271&gt;①工事概要!$E$12,"",IF(LEN(CE271)=0,"○","")))</f>
        <v/>
      </c>
      <c r="Q271" s="162">
        <f t="shared" si="294"/>
        <v>0</v>
      </c>
      <c r="R271" s="93">
        <f t="shared" ref="R271:R334" si="369">IF(D271="〇",R270+1,R270)</f>
        <v>181</v>
      </c>
      <c r="S271" s="156" t="str">
        <f t="shared" ref="S271:S334" si="370">IF(D271="×","",IF(P271="","",IF(G271="休日",IF(W271="作業日","",IF(WEEKDAY(B271)=1,"〇",IF(WEEKDAY(B271)=7,"〇",""))),IF(WEEKDAY(B271)=1,"〇",IF(WEEKDAY(B271)=7,"〇","")))))</f>
        <v/>
      </c>
      <c r="T271" s="162">
        <f t="shared" ref="T271:T334" si="371">IF(J271="OK",T270+1,IF(J271="OK（振替済み）",T270+1,T270))</f>
        <v>0</v>
      </c>
      <c r="U271" s="100">
        <f t="shared" si="295"/>
        <v>52</v>
      </c>
      <c r="V271" s="93" t="str">
        <f t="shared" ref="V271:V334" si="372">IF(D271="〇",G271,"")</f>
        <v/>
      </c>
      <c r="W271" s="169" t="str">
        <f t="shared" si="296"/>
        <v/>
      </c>
      <c r="X271" s="80" t="str">
        <f t="shared" si="297"/>
        <v/>
      </c>
      <c r="Y271" s="80" t="str">
        <f t="shared" si="298"/>
        <v/>
      </c>
      <c r="Z271" s="80" t="str">
        <f t="shared" ref="Z271:Z334" si="373">B271</f>
        <v>-</v>
      </c>
      <c r="AA271" s="80" t="str">
        <f t="shared" ref="AA271:AA334" si="374">IF(F271&amp;W271="休日"&amp;"作業日","NG","")</f>
        <v/>
      </c>
      <c r="AB271" s="80" t="str">
        <f t="shared" ref="AB271:AB334" si="375">IF(AA271="","OK（振替済み）",$BE$15)</f>
        <v>OK（振替済み）</v>
      </c>
      <c r="AC271" s="154">
        <f t="shared" ref="AC271:AC334" si="376">IF(J271="OK",AC270+1,IF(J271="OK（振替済み）",AC270+1,AC270))</f>
        <v>0</v>
      </c>
      <c r="AD271" s="154" t="str">
        <f t="shared" si="299"/>
        <v/>
      </c>
      <c r="AE271" s="106">
        <f t="shared" si="300"/>
        <v>0</v>
      </c>
      <c r="AF271" s="106">
        <f t="shared" ref="AF271:AF334" si="377">IFERROR(VLOOKUP(H271,$B$15:$AE$655,COLUMN(AE271)-COLUMN(B271)+1,FALSE)-AE271,0)</f>
        <v>0</v>
      </c>
      <c r="AG271" s="218" t="str">
        <f>IFERROR(IF(AE271=1,①工事概要!$E$11,IF(AE271=2,①工事概要!$E$11,IF(WEEKDAY(Z271)=2,Z264,AG270))),"")</f>
        <v/>
      </c>
      <c r="AH271" s="222" t="str">
        <f t="shared" ref="AH271:BA271" si="378">IFERROR(IF(AG271+1&gt;$BB271,"",AG271+1),"")</f>
        <v/>
      </c>
      <c r="AI271" s="222" t="str">
        <f t="shared" si="378"/>
        <v/>
      </c>
      <c r="AJ271" s="222" t="str">
        <f t="shared" si="378"/>
        <v/>
      </c>
      <c r="AK271" s="222" t="str">
        <f t="shared" si="378"/>
        <v/>
      </c>
      <c r="AL271" s="222" t="str">
        <f t="shared" si="378"/>
        <v/>
      </c>
      <c r="AM271" s="222" t="str">
        <f t="shared" si="378"/>
        <v/>
      </c>
      <c r="AN271" s="222" t="str">
        <f t="shared" si="378"/>
        <v/>
      </c>
      <c r="AO271" s="222" t="str">
        <f t="shared" si="378"/>
        <v/>
      </c>
      <c r="AP271" s="222" t="str">
        <f t="shared" si="378"/>
        <v/>
      </c>
      <c r="AQ271" s="222" t="str">
        <f t="shared" si="378"/>
        <v/>
      </c>
      <c r="AR271" s="222" t="str">
        <f t="shared" si="378"/>
        <v/>
      </c>
      <c r="AS271" s="222" t="str">
        <f t="shared" si="378"/>
        <v/>
      </c>
      <c r="AT271" s="222" t="str">
        <f t="shared" si="378"/>
        <v/>
      </c>
      <c r="AU271" s="222" t="str">
        <f t="shared" si="378"/>
        <v/>
      </c>
      <c r="AV271" s="222" t="str">
        <f t="shared" si="378"/>
        <v/>
      </c>
      <c r="AW271" s="222" t="str">
        <f t="shared" si="378"/>
        <v/>
      </c>
      <c r="AX271" s="222" t="str">
        <f t="shared" si="378"/>
        <v/>
      </c>
      <c r="AY271" s="222" t="str">
        <f t="shared" si="378"/>
        <v/>
      </c>
      <c r="AZ271" s="222" t="str">
        <f t="shared" si="378"/>
        <v/>
      </c>
      <c r="BA271" s="222" t="str">
        <f t="shared" si="378"/>
        <v/>
      </c>
      <c r="BB271" s="219" t="str">
        <f>IFERROR(IF(IF(Z271=①工事概要!$E$12,①工事概要!$E$12,IF(WEEKDAY(Z271)=1,Z278,BB272))&gt;①工事概要!$E$12,①工事概要!$E$12,IF(Z271=①工事概要!$E$12,①工事概要!$E$12,IF(WEEKDAY(Z271)=1,Z278,BB272))),"")</f>
        <v/>
      </c>
      <c r="BE271" s="53"/>
      <c r="BF271" s="53"/>
      <c r="BG271" s="53" t="str">
        <f>IFERROR(VLOOKUP(B271,①工事概要!$C$11:$D$12,2,FALSE),"")</f>
        <v/>
      </c>
      <c r="BH271" s="53" t="str">
        <f>IFERROR(VLOOKUP(B271,①工事概要!$C$16:$D$21,2,FALSE),"")</f>
        <v/>
      </c>
      <c r="BI271" s="53" t="str">
        <f>IFERROR(VLOOKUP(B271,①工事概要!$C$22:$D$24,2,FALSE),"")</f>
        <v/>
      </c>
      <c r="BJ271" s="53" t="str">
        <f>IF(B271&gt;①工事概要!$C$26,"",IF(B271&gt;=①工事概要!$C$25,$BJ$13,""))</f>
        <v/>
      </c>
      <c r="BK271" s="53" t="str">
        <f>IF(B271&gt;①工事概要!$C$28,"",IF(B271&gt;=①工事概要!$C$27,$BK$13,""))</f>
        <v/>
      </c>
      <c r="BL271" s="53" t="str">
        <f>IF(B271&gt;①工事概要!$C$30,"",IF(B271&gt;=①工事概要!$C$29,$BL$13,""))</f>
        <v/>
      </c>
      <c r="BM271" s="53" t="str">
        <f>IF(B271&gt;①工事概要!$C$32,"",IF(B271&gt;=①工事概要!$C$31,$BM$13,""))</f>
        <v/>
      </c>
      <c r="BN271" s="53" t="str">
        <f>IF(B271&gt;①工事概要!$C$34,"",IF(B271&gt;=①工事概要!$C$33,$BN$13,""))</f>
        <v/>
      </c>
      <c r="BO271" s="53" t="str">
        <f>IF(B271&gt;①工事概要!$C$36,"",IF(B271&gt;=①工事概要!$C$35,$BO$13,""))</f>
        <v/>
      </c>
      <c r="BP271" s="53" t="str">
        <f>IF(B271&gt;①工事概要!$C$38,"",IF(B271&gt;=①工事概要!$C$37,$BP$13,""))</f>
        <v/>
      </c>
      <c r="BQ271" s="53" t="str">
        <f>IF(B271&gt;①工事概要!$C$40,"",IF(B271&gt;=①工事概要!$C$39,$BQ$13,""))</f>
        <v/>
      </c>
      <c r="BR271" s="53" t="str">
        <f>IF(B271&gt;①工事概要!$C$42,"",IF(B271&gt;=①工事概要!$C$41,$BR$13,""))</f>
        <v/>
      </c>
      <c r="BS271" s="53" t="str">
        <f>IF(B271&gt;①工事概要!$C$44,"",IF(B271&gt;=①工事概要!$C$43,$BS$13,""))</f>
        <v/>
      </c>
      <c r="BT271" s="53" t="str">
        <f>IF(B271&gt;①工事概要!$C$46,"",IF(B271&gt;=①工事概要!$C$45,$BT$13,""))</f>
        <v/>
      </c>
      <c r="BU271" s="53" t="str">
        <f>IF(B271&gt;①工事概要!$C$48,"",IF(B271&gt;=①工事概要!$C$47,$BU$13,""))</f>
        <v/>
      </c>
      <c r="BV271" s="53" t="str">
        <f>IF(B271&gt;①工事概要!$C$50,"",IF(B271&gt;=①工事概要!$C$49,$BV$13,""))</f>
        <v/>
      </c>
      <c r="BW271" s="53" t="str">
        <f>IF(B271&gt;①工事概要!$C$52,"",IF(B271&gt;=①工事概要!$C$51,$BW$13,""))</f>
        <v/>
      </c>
      <c r="BX271" s="53" t="str">
        <f>IF(B271&gt;①工事概要!$C$54,"",IF(B271&gt;=①工事概要!$C$53,$BX$13,""))</f>
        <v/>
      </c>
      <c r="BY271" s="53" t="str">
        <f>IF(B271&gt;①工事概要!$C$56,"",IF(B271&gt;=①工事概要!$C$55,$BY$13,""))</f>
        <v/>
      </c>
      <c r="BZ271" s="53" t="str">
        <f>IF(B271&gt;①工事概要!$C$58,"",IF(B271&gt;=①工事概要!$C$57,$BZ$13,""))</f>
        <v/>
      </c>
      <c r="CA271" s="53" t="str">
        <f>IF(B271&gt;①工事概要!$C$60,"",IF(B271&gt;=①工事概要!$C$59,$CA$13,""))</f>
        <v/>
      </c>
      <c r="CB271" s="53" t="str">
        <f>IF(B271&gt;①工事概要!$C$62,"",IF(B271&gt;=①工事概要!$C$61,$CB$13,""))</f>
        <v/>
      </c>
      <c r="CC271" s="53" t="str">
        <f>IF(B271&gt;①工事概要!$C$64,"",IF(B271&gt;=①工事概要!$C$63,$CC$13,""))</f>
        <v/>
      </c>
      <c r="CD271" s="53" t="str">
        <f>IF(B271&gt;①工事概要!$C$66,"",IF(B271&gt;=①工事概要!$C$65,$CD$13,""))</f>
        <v/>
      </c>
      <c r="CE271" s="50" t="str">
        <f t="shared" si="302"/>
        <v/>
      </c>
      <c r="CF271" s="50" t="str">
        <f t="shared" ref="CF271:CF334" si="379">BG271&amp;" "&amp;CE271</f>
        <v xml:space="preserve"> </v>
      </c>
    </row>
    <row r="272" spans="1:84" ht="39" customHeight="1" thickTop="1" thickBot="1" x14ac:dyDescent="0.2">
      <c r="A272" s="81" t="str">
        <f t="shared" si="365"/>
        <v>対象期間外</v>
      </c>
      <c r="B272" s="180" t="str">
        <f>IFERROR(IF(B271=①工事概要!$E$12+IF(WEEKDAY(①工事概要!$E$12)=1,①工事概要!$E$12,(8-WEEKDAY(①工事概要!$E$12))),"-",IF(B271="-","-",B271+1)),"-")</f>
        <v>-</v>
      </c>
      <c r="C272" s="89" t="str">
        <f t="shared" ref="C272:C335" si="380">IFERROR(WEEKDAY(B272),"-")</f>
        <v>-</v>
      </c>
      <c r="D272" s="199" t="str">
        <f t="shared" ref="D272:D335" si="381">IF(P272="","×","〇")</f>
        <v>×</v>
      </c>
      <c r="E272" s="200" t="str">
        <f t="shared" ref="E272:E335" si="382">CF272</f>
        <v xml:space="preserve"> </v>
      </c>
      <c r="F272" s="201" t="s">
        <v>61</v>
      </c>
      <c r="G272" s="202"/>
      <c r="H272" s="203"/>
      <c r="I272" s="204"/>
      <c r="J272" s="187" t="str">
        <f t="shared" ref="J272:J335" si="383">IFERROR(IF(S272="","",IF(G272="","",IF(G272="休日","OK",IF(G272="振替休日",IF(ABS(AF272)&gt;1,"","OK"),IF(G272="作業日",VLOOKUP(B272,$Y$15:$AB$655,4,FALSE),"NG")))))&amp;IF(F272&amp;G272="休日振替休日","当初休日と計画した日に振替ないでください！",IF(F272&amp;G272="休日完全週休2日の振替休日","当初休日と計画した日に振替ないでください！",IF(G272="休日",IF(W272="作業日","週2日を超える休日(現場閉所日数に含めない)",""),""))),"NG")</f>
        <v/>
      </c>
      <c r="K272" s="190" t="str">
        <f t="shared" si="366"/>
        <v/>
      </c>
      <c r="L272" s="190" t="str">
        <f t="shared" si="367"/>
        <v/>
      </c>
      <c r="M272" s="188" t="str">
        <f t="shared" ref="M272:M335" si="384">IF(G272="","",IF(S272="〇",IF(J272="NG","×",T272&amp;"／"&amp;U272),""))</f>
        <v/>
      </c>
      <c r="N272" s="87" t="str">
        <f t="shared" si="368"/>
        <v/>
      </c>
      <c r="O272" s="108"/>
      <c r="P272" s="156" t="str">
        <f>IF(B272&lt;①工事概要!$E$11,"",IF(B272&gt;①工事概要!$E$12,"",IF(LEN(CE272)=0,"○","")))</f>
        <v/>
      </c>
      <c r="Q272" s="162">
        <f t="shared" ref="Q272:Q335" si="385">IF(W272="休日",Q271+1,IF(W272="振替休日",Q271+1,IF(W272="完全週休2日の振替休日",Q271+1,Q271)))</f>
        <v>0</v>
      </c>
      <c r="R272" s="93">
        <f t="shared" si="369"/>
        <v>181</v>
      </c>
      <c r="S272" s="156" t="str">
        <f t="shared" si="370"/>
        <v/>
      </c>
      <c r="T272" s="162">
        <f t="shared" si="371"/>
        <v>0</v>
      </c>
      <c r="U272" s="100">
        <f t="shared" ref="U272:U335" si="386">IF(S272="〇",U271+1,U271)</f>
        <v>52</v>
      </c>
      <c r="V272" s="93" t="str">
        <f t="shared" si="372"/>
        <v/>
      </c>
      <c r="W272" s="169" t="str">
        <f t="shared" ref="W272:W335" si="387">IF(D272="×",IF(G272="完全週休2日の振替休日",G272,""),IF(V272="","",IF(WEEKDAY(B272)=1,V272,IF(WEEKDAY(B272)=7,V272,IF(V272="振替休日",V272,IF(V272="完全週休2日の振替休日",V272,IF(WEEKDAY(B272)=6,IF(COUNTIF(V273:V274,"休日")&lt;2,V272,"作業日"),IF(WEEKDAY(B272)=5,IF(COUNTIF(V273:V275,"休日")&lt;2,V272,"作業日"),IF(WEEKDAY(B272)=4,IF(COUNTIF(V273:V276,"休日")&lt;2,V272,"作業日"),IF(WEEKDAY(B272)=3,IF(COUNTIF(V273:V277,"休日")&lt;2,V272,"作業日"),IF(WEEKDAY(B272)=2,IF(COUNTIF(V273:V278,"休日")&lt;2,V272,"作業日"))))))))))))</f>
        <v/>
      </c>
      <c r="X272" s="80" t="str">
        <f t="shared" ref="X272:X335" si="388">IF(W272="完全週休2日の振替休日",H272,"")</f>
        <v/>
      </c>
      <c r="Y272" s="80" t="str">
        <f t="shared" ref="Y272:Y335" si="389">IF(X272="","",X272)</f>
        <v/>
      </c>
      <c r="Z272" s="80" t="str">
        <f t="shared" si="373"/>
        <v>-</v>
      </c>
      <c r="AA272" s="80" t="str">
        <f t="shared" si="374"/>
        <v/>
      </c>
      <c r="AB272" s="80" t="str">
        <f t="shared" si="375"/>
        <v>OK（振替済み）</v>
      </c>
      <c r="AC272" s="154">
        <f t="shared" si="376"/>
        <v>0</v>
      </c>
      <c r="AD272" s="154" t="str">
        <f t="shared" ref="AD272:AD335" si="390">IF(AC272=AC271,"",AC272)</f>
        <v/>
      </c>
      <c r="AE272" s="106">
        <f t="shared" ref="AE272:AE335" si="391">IFERROR(IF(WEEKDAY(B272)=1,AE265+1,AE273),0)</f>
        <v>0</v>
      </c>
      <c r="AF272" s="106">
        <f t="shared" si="377"/>
        <v>0</v>
      </c>
      <c r="AG272" s="218" t="str">
        <f>IFERROR(IF(AE272=1,①工事概要!$E$11,IF(AE272=2,①工事概要!$E$11,IF(WEEKDAY(Z272)=2,Z265,AG271))),"")</f>
        <v/>
      </c>
      <c r="AH272" s="222" t="str">
        <f t="shared" ref="AH272:BA272" si="392">IFERROR(IF(AG272+1&gt;$BB272,"",AG272+1),"")</f>
        <v/>
      </c>
      <c r="AI272" s="222" t="str">
        <f t="shared" si="392"/>
        <v/>
      </c>
      <c r="AJ272" s="222" t="str">
        <f t="shared" si="392"/>
        <v/>
      </c>
      <c r="AK272" s="222" t="str">
        <f t="shared" si="392"/>
        <v/>
      </c>
      <c r="AL272" s="222" t="str">
        <f t="shared" si="392"/>
        <v/>
      </c>
      <c r="AM272" s="222" t="str">
        <f t="shared" si="392"/>
        <v/>
      </c>
      <c r="AN272" s="222" t="str">
        <f t="shared" si="392"/>
        <v/>
      </c>
      <c r="AO272" s="222" t="str">
        <f t="shared" si="392"/>
        <v/>
      </c>
      <c r="AP272" s="222" t="str">
        <f t="shared" si="392"/>
        <v/>
      </c>
      <c r="AQ272" s="222" t="str">
        <f t="shared" si="392"/>
        <v/>
      </c>
      <c r="AR272" s="222" t="str">
        <f t="shared" si="392"/>
        <v/>
      </c>
      <c r="AS272" s="222" t="str">
        <f t="shared" si="392"/>
        <v/>
      </c>
      <c r="AT272" s="222" t="str">
        <f t="shared" si="392"/>
        <v/>
      </c>
      <c r="AU272" s="222" t="str">
        <f t="shared" si="392"/>
        <v/>
      </c>
      <c r="AV272" s="222" t="str">
        <f t="shared" si="392"/>
        <v/>
      </c>
      <c r="AW272" s="222" t="str">
        <f t="shared" si="392"/>
        <v/>
      </c>
      <c r="AX272" s="222" t="str">
        <f t="shared" si="392"/>
        <v/>
      </c>
      <c r="AY272" s="222" t="str">
        <f t="shared" si="392"/>
        <v/>
      </c>
      <c r="AZ272" s="222" t="str">
        <f t="shared" si="392"/>
        <v/>
      </c>
      <c r="BA272" s="222" t="str">
        <f t="shared" si="392"/>
        <v/>
      </c>
      <c r="BB272" s="219" t="str">
        <f>IFERROR(IF(IF(Z272=①工事概要!$E$12,①工事概要!$E$12,IF(WEEKDAY(Z272)=1,Z279,BB273))&gt;①工事概要!$E$12,①工事概要!$E$12,IF(Z272=①工事概要!$E$12,①工事概要!$E$12,IF(WEEKDAY(Z272)=1,Z279,BB273))),"")</f>
        <v/>
      </c>
      <c r="BE272" s="53"/>
      <c r="BF272" s="53"/>
      <c r="BG272" s="53" t="str">
        <f>IFERROR(VLOOKUP(B272,①工事概要!$C$11:$D$12,2,FALSE),"")</f>
        <v/>
      </c>
      <c r="BH272" s="53" t="str">
        <f>IFERROR(VLOOKUP(B272,①工事概要!$C$16:$D$21,2,FALSE),"")</f>
        <v/>
      </c>
      <c r="BI272" s="53" t="str">
        <f>IFERROR(VLOOKUP(B272,①工事概要!$C$22:$D$24,2,FALSE),"")</f>
        <v/>
      </c>
      <c r="BJ272" s="53" t="str">
        <f>IF(B272&gt;①工事概要!$C$26,"",IF(B272&gt;=①工事概要!$C$25,$BJ$13,""))</f>
        <v/>
      </c>
      <c r="BK272" s="53" t="str">
        <f>IF(B272&gt;①工事概要!$C$28,"",IF(B272&gt;=①工事概要!$C$27,$BK$13,""))</f>
        <v/>
      </c>
      <c r="BL272" s="53" t="str">
        <f>IF(B272&gt;①工事概要!$C$30,"",IF(B272&gt;=①工事概要!$C$29,$BL$13,""))</f>
        <v/>
      </c>
      <c r="BM272" s="53" t="str">
        <f>IF(B272&gt;①工事概要!$C$32,"",IF(B272&gt;=①工事概要!$C$31,$BM$13,""))</f>
        <v/>
      </c>
      <c r="BN272" s="53" t="str">
        <f>IF(B272&gt;①工事概要!$C$34,"",IF(B272&gt;=①工事概要!$C$33,$BN$13,""))</f>
        <v/>
      </c>
      <c r="BO272" s="53" t="str">
        <f>IF(B272&gt;①工事概要!$C$36,"",IF(B272&gt;=①工事概要!$C$35,$BO$13,""))</f>
        <v/>
      </c>
      <c r="BP272" s="53" t="str">
        <f>IF(B272&gt;①工事概要!$C$38,"",IF(B272&gt;=①工事概要!$C$37,$BP$13,""))</f>
        <v/>
      </c>
      <c r="BQ272" s="53" t="str">
        <f>IF(B272&gt;①工事概要!$C$40,"",IF(B272&gt;=①工事概要!$C$39,$BQ$13,""))</f>
        <v/>
      </c>
      <c r="BR272" s="53" t="str">
        <f>IF(B272&gt;①工事概要!$C$42,"",IF(B272&gt;=①工事概要!$C$41,$BR$13,""))</f>
        <v/>
      </c>
      <c r="BS272" s="53" t="str">
        <f>IF(B272&gt;①工事概要!$C$44,"",IF(B272&gt;=①工事概要!$C$43,$BS$13,""))</f>
        <v/>
      </c>
      <c r="BT272" s="53" t="str">
        <f>IF(B272&gt;①工事概要!$C$46,"",IF(B272&gt;=①工事概要!$C$45,$BT$13,""))</f>
        <v/>
      </c>
      <c r="BU272" s="53" t="str">
        <f>IF(B272&gt;①工事概要!$C$48,"",IF(B272&gt;=①工事概要!$C$47,$BU$13,""))</f>
        <v/>
      </c>
      <c r="BV272" s="53" t="str">
        <f>IF(B272&gt;①工事概要!$C$50,"",IF(B272&gt;=①工事概要!$C$49,$BV$13,""))</f>
        <v/>
      </c>
      <c r="BW272" s="53" t="str">
        <f>IF(B272&gt;①工事概要!$C$52,"",IF(B272&gt;=①工事概要!$C$51,$BW$13,""))</f>
        <v/>
      </c>
      <c r="BX272" s="53" t="str">
        <f>IF(B272&gt;①工事概要!$C$54,"",IF(B272&gt;=①工事概要!$C$53,$BX$13,""))</f>
        <v/>
      </c>
      <c r="BY272" s="53" t="str">
        <f>IF(B272&gt;①工事概要!$C$56,"",IF(B272&gt;=①工事概要!$C$55,$BY$13,""))</f>
        <v/>
      </c>
      <c r="BZ272" s="53" t="str">
        <f>IF(B272&gt;①工事概要!$C$58,"",IF(B272&gt;=①工事概要!$C$57,$BZ$13,""))</f>
        <v/>
      </c>
      <c r="CA272" s="53" t="str">
        <f>IF(B272&gt;①工事概要!$C$60,"",IF(B272&gt;=①工事概要!$C$59,$CA$13,""))</f>
        <v/>
      </c>
      <c r="CB272" s="53" t="str">
        <f>IF(B272&gt;①工事概要!$C$62,"",IF(B272&gt;=①工事概要!$C$61,$CB$13,""))</f>
        <v/>
      </c>
      <c r="CC272" s="53" t="str">
        <f>IF(B272&gt;①工事概要!$C$64,"",IF(B272&gt;=①工事概要!$C$63,$CC$13,""))</f>
        <v/>
      </c>
      <c r="CD272" s="53" t="str">
        <f>IF(B272&gt;①工事概要!$C$66,"",IF(B272&gt;=①工事概要!$C$65,$CD$13,""))</f>
        <v/>
      </c>
      <c r="CE272" s="50" t="str">
        <f t="shared" ref="CE272:CE335" si="393">IF(COUNTA(BH272:BP272)=0,"",BH272&amp;BI272&amp;BJ272&amp;BK272&amp;BL272&amp;BM272&amp;BN272&amp;BO272&amp;BP272&amp;BQ272&amp;BR272&amp;BS272&amp;BT272&amp;BU272&amp;BV272&amp;BW272&amp;BX272&amp;BY272&amp;BZ272&amp;CA272&amp;CB272&amp;CC272&amp;CD272)</f>
        <v/>
      </c>
      <c r="CF272" s="50" t="str">
        <f t="shared" si="379"/>
        <v xml:space="preserve"> </v>
      </c>
    </row>
    <row r="273" spans="1:84" ht="39" customHeight="1" thickTop="1" thickBot="1" x14ac:dyDescent="0.2">
      <c r="A273" s="81" t="str">
        <f t="shared" si="365"/>
        <v>対象期間外</v>
      </c>
      <c r="B273" s="180" t="str">
        <f>IFERROR(IF(B272=①工事概要!$E$12+IF(WEEKDAY(①工事概要!$E$12)=1,①工事概要!$E$12,(8-WEEKDAY(①工事概要!$E$12))),"-",IF(B272="-","-",B272+1)),"-")</f>
        <v>-</v>
      </c>
      <c r="C273" s="89" t="str">
        <f t="shared" si="380"/>
        <v>-</v>
      </c>
      <c r="D273" s="199" t="str">
        <f t="shared" si="381"/>
        <v>×</v>
      </c>
      <c r="E273" s="200" t="str">
        <f t="shared" si="382"/>
        <v xml:space="preserve"> </v>
      </c>
      <c r="F273" s="201" t="s">
        <v>61</v>
      </c>
      <c r="G273" s="202"/>
      <c r="H273" s="203"/>
      <c r="I273" s="204"/>
      <c r="J273" s="187" t="str">
        <f t="shared" si="383"/>
        <v/>
      </c>
      <c r="K273" s="190" t="str">
        <f t="shared" si="366"/>
        <v/>
      </c>
      <c r="L273" s="190" t="str">
        <f t="shared" si="367"/>
        <v/>
      </c>
      <c r="M273" s="188" t="str">
        <f t="shared" si="384"/>
        <v/>
      </c>
      <c r="N273" s="87" t="str">
        <f t="shared" si="368"/>
        <v/>
      </c>
      <c r="O273" s="108"/>
      <c r="P273" s="156" t="str">
        <f>IF(B273&lt;①工事概要!$E$11,"",IF(B273&gt;①工事概要!$E$12,"",IF(LEN(CE273)=0,"○","")))</f>
        <v/>
      </c>
      <c r="Q273" s="162">
        <f t="shared" si="385"/>
        <v>0</v>
      </c>
      <c r="R273" s="93">
        <f t="shared" si="369"/>
        <v>181</v>
      </c>
      <c r="S273" s="156" t="str">
        <f t="shared" si="370"/>
        <v/>
      </c>
      <c r="T273" s="162">
        <f t="shared" si="371"/>
        <v>0</v>
      </c>
      <c r="U273" s="100">
        <f t="shared" si="386"/>
        <v>52</v>
      </c>
      <c r="V273" s="93" t="str">
        <f t="shared" si="372"/>
        <v/>
      </c>
      <c r="W273" s="169" t="str">
        <f t="shared" si="387"/>
        <v/>
      </c>
      <c r="X273" s="80" t="str">
        <f t="shared" si="388"/>
        <v/>
      </c>
      <c r="Y273" s="80" t="str">
        <f t="shared" si="389"/>
        <v/>
      </c>
      <c r="Z273" s="80" t="str">
        <f t="shared" si="373"/>
        <v>-</v>
      </c>
      <c r="AA273" s="80" t="str">
        <f t="shared" si="374"/>
        <v/>
      </c>
      <c r="AB273" s="80" t="str">
        <f t="shared" si="375"/>
        <v>OK（振替済み）</v>
      </c>
      <c r="AC273" s="154">
        <f t="shared" si="376"/>
        <v>0</v>
      </c>
      <c r="AD273" s="154" t="str">
        <f t="shared" si="390"/>
        <v/>
      </c>
      <c r="AE273" s="106">
        <f t="shared" si="391"/>
        <v>0</v>
      </c>
      <c r="AF273" s="106">
        <f t="shared" si="377"/>
        <v>0</v>
      </c>
      <c r="AG273" s="223" t="str">
        <f>IFERROR(IF(AE273=1,①工事概要!$E$11,IF(AE273=2,①工事概要!$E$11,IF(WEEKDAY(Z273)=2,Z266,AG272))),"")</f>
        <v/>
      </c>
      <c r="AH273" s="224" t="str">
        <f t="shared" ref="AH273:BA273" si="394">IFERROR(IF(AG273+1&gt;$BB273,"",AG273+1),"")</f>
        <v/>
      </c>
      <c r="AI273" s="224" t="str">
        <f t="shared" si="394"/>
        <v/>
      </c>
      <c r="AJ273" s="224" t="str">
        <f t="shared" si="394"/>
        <v/>
      </c>
      <c r="AK273" s="224" t="str">
        <f t="shared" si="394"/>
        <v/>
      </c>
      <c r="AL273" s="224" t="str">
        <f t="shared" si="394"/>
        <v/>
      </c>
      <c r="AM273" s="224" t="str">
        <f t="shared" si="394"/>
        <v/>
      </c>
      <c r="AN273" s="224" t="str">
        <f t="shared" si="394"/>
        <v/>
      </c>
      <c r="AO273" s="224" t="str">
        <f t="shared" si="394"/>
        <v/>
      </c>
      <c r="AP273" s="224" t="str">
        <f t="shared" si="394"/>
        <v/>
      </c>
      <c r="AQ273" s="224" t="str">
        <f t="shared" si="394"/>
        <v/>
      </c>
      <c r="AR273" s="224" t="str">
        <f t="shared" si="394"/>
        <v/>
      </c>
      <c r="AS273" s="224" t="str">
        <f t="shared" si="394"/>
        <v/>
      </c>
      <c r="AT273" s="224" t="str">
        <f t="shared" si="394"/>
        <v/>
      </c>
      <c r="AU273" s="224" t="str">
        <f t="shared" si="394"/>
        <v/>
      </c>
      <c r="AV273" s="224" t="str">
        <f t="shared" si="394"/>
        <v/>
      </c>
      <c r="AW273" s="224" t="str">
        <f t="shared" si="394"/>
        <v/>
      </c>
      <c r="AX273" s="224" t="str">
        <f t="shared" si="394"/>
        <v/>
      </c>
      <c r="AY273" s="224" t="str">
        <f t="shared" si="394"/>
        <v/>
      </c>
      <c r="AZ273" s="224" t="str">
        <f t="shared" si="394"/>
        <v/>
      </c>
      <c r="BA273" s="224" t="str">
        <f t="shared" si="394"/>
        <v/>
      </c>
      <c r="BB273" s="225" t="str">
        <f>IFERROR(IF(IF(Z273=①工事概要!$E$12,①工事概要!$E$12,IF(WEEKDAY(Z273)=1,Z280,BB274))&gt;①工事概要!$E$12,①工事概要!$E$12,IF(Z273=①工事概要!$E$12,①工事概要!$E$12,IF(WEEKDAY(Z273)=1,Z280,BB274))),"")</f>
        <v/>
      </c>
      <c r="BE273" s="53"/>
      <c r="BF273" s="53"/>
      <c r="BG273" s="53" t="str">
        <f>IFERROR(VLOOKUP(B273,①工事概要!$C$11:$D$12,2,FALSE),"")</f>
        <v/>
      </c>
      <c r="BH273" s="53" t="str">
        <f>IFERROR(VLOOKUP(B273,①工事概要!$C$16:$D$21,2,FALSE),"")</f>
        <v/>
      </c>
      <c r="BI273" s="53" t="str">
        <f>IFERROR(VLOOKUP(B273,①工事概要!$C$22:$D$24,2,FALSE),"")</f>
        <v/>
      </c>
      <c r="BJ273" s="53" t="str">
        <f>IF(B273&gt;①工事概要!$C$26,"",IF(B273&gt;=①工事概要!$C$25,$BJ$13,""))</f>
        <v/>
      </c>
      <c r="BK273" s="53" t="str">
        <f>IF(B273&gt;①工事概要!$C$28,"",IF(B273&gt;=①工事概要!$C$27,$BK$13,""))</f>
        <v/>
      </c>
      <c r="BL273" s="53" t="str">
        <f>IF(B273&gt;①工事概要!$C$30,"",IF(B273&gt;=①工事概要!$C$29,$BL$13,""))</f>
        <v/>
      </c>
      <c r="BM273" s="53" t="str">
        <f>IF(B273&gt;①工事概要!$C$32,"",IF(B273&gt;=①工事概要!$C$31,$BM$13,""))</f>
        <v/>
      </c>
      <c r="BN273" s="53" t="str">
        <f>IF(B273&gt;①工事概要!$C$34,"",IF(B273&gt;=①工事概要!$C$33,$BN$13,""))</f>
        <v/>
      </c>
      <c r="BO273" s="53" t="str">
        <f>IF(B273&gt;①工事概要!$C$36,"",IF(B273&gt;=①工事概要!$C$35,$BO$13,""))</f>
        <v/>
      </c>
      <c r="BP273" s="53" t="str">
        <f>IF(B273&gt;①工事概要!$C$38,"",IF(B273&gt;=①工事概要!$C$37,$BP$13,""))</f>
        <v/>
      </c>
      <c r="BQ273" s="53" t="str">
        <f>IF(B273&gt;①工事概要!$C$40,"",IF(B273&gt;=①工事概要!$C$39,$BQ$13,""))</f>
        <v/>
      </c>
      <c r="BR273" s="53" t="str">
        <f>IF(B273&gt;①工事概要!$C$42,"",IF(B273&gt;=①工事概要!$C$41,$BR$13,""))</f>
        <v/>
      </c>
      <c r="BS273" s="53" t="str">
        <f>IF(B273&gt;①工事概要!$C$44,"",IF(B273&gt;=①工事概要!$C$43,$BS$13,""))</f>
        <v/>
      </c>
      <c r="BT273" s="53" t="str">
        <f>IF(B273&gt;①工事概要!$C$46,"",IF(B273&gt;=①工事概要!$C$45,$BT$13,""))</f>
        <v/>
      </c>
      <c r="BU273" s="53" t="str">
        <f>IF(B273&gt;①工事概要!$C$48,"",IF(B273&gt;=①工事概要!$C$47,$BU$13,""))</f>
        <v/>
      </c>
      <c r="BV273" s="53" t="str">
        <f>IF(B273&gt;①工事概要!$C$50,"",IF(B273&gt;=①工事概要!$C$49,$BV$13,""))</f>
        <v/>
      </c>
      <c r="BW273" s="53" t="str">
        <f>IF(B273&gt;①工事概要!$C$52,"",IF(B273&gt;=①工事概要!$C$51,$BW$13,""))</f>
        <v/>
      </c>
      <c r="BX273" s="53" t="str">
        <f>IF(B273&gt;①工事概要!$C$54,"",IF(B273&gt;=①工事概要!$C$53,$BX$13,""))</f>
        <v/>
      </c>
      <c r="BY273" s="53" t="str">
        <f>IF(B273&gt;①工事概要!$C$56,"",IF(B273&gt;=①工事概要!$C$55,$BY$13,""))</f>
        <v/>
      </c>
      <c r="BZ273" s="53" t="str">
        <f>IF(B273&gt;①工事概要!$C$58,"",IF(B273&gt;=①工事概要!$C$57,$BZ$13,""))</f>
        <v/>
      </c>
      <c r="CA273" s="53" t="str">
        <f>IF(B273&gt;①工事概要!$C$60,"",IF(B273&gt;=①工事概要!$C$59,$CA$13,""))</f>
        <v/>
      </c>
      <c r="CB273" s="53" t="str">
        <f>IF(B273&gt;①工事概要!$C$62,"",IF(B273&gt;=①工事概要!$C$61,$CB$13,""))</f>
        <v/>
      </c>
      <c r="CC273" s="53" t="str">
        <f>IF(B273&gt;①工事概要!$C$64,"",IF(B273&gt;=①工事概要!$C$63,$CC$13,""))</f>
        <v/>
      </c>
      <c r="CD273" s="53" t="str">
        <f>IF(B273&gt;①工事概要!$C$66,"",IF(B273&gt;=①工事概要!$C$65,$CD$13,""))</f>
        <v/>
      </c>
      <c r="CE273" s="50" t="str">
        <f t="shared" si="393"/>
        <v/>
      </c>
      <c r="CF273" s="50" t="str">
        <f t="shared" si="379"/>
        <v xml:space="preserve"> </v>
      </c>
    </row>
    <row r="274" spans="1:84" ht="39" customHeight="1" thickTop="1" thickBot="1" x14ac:dyDescent="0.2">
      <c r="A274" s="81" t="str">
        <f t="shared" si="365"/>
        <v>対象期間外</v>
      </c>
      <c r="B274" s="180" t="str">
        <f>IFERROR(IF(B273=①工事概要!$E$12+IF(WEEKDAY(①工事概要!$E$12)=1,①工事概要!$E$12,(8-WEEKDAY(①工事概要!$E$12))),"-",IF(B273="-","-",B273+1)),"-")</f>
        <v>-</v>
      </c>
      <c r="C274" s="89" t="str">
        <f t="shared" si="380"/>
        <v>-</v>
      </c>
      <c r="D274" s="199" t="str">
        <f t="shared" si="381"/>
        <v>×</v>
      </c>
      <c r="E274" s="200" t="str">
        <f t="shared" si="382"/>
        <v xml:space="preserve"> </v>
      </c>
      <c r="F274" s="201" t="s">
        <v>60</v>
      </c>
      <c r="G274" s="202"/>
      <c r="H274" s="203"/>
      <c r="I274" s="204"/>
      <c r="J274" s="187" t="str">
        <f t="shared" si="383"/>
        <v/>
      </c>
      <c r="K274" s="190" t="str">
        <f t="shared" si="366"/>
        <v/>
      </c>
      <c r="L274" s="190" t="str">
        <f t="shared" si="367"/>
        <v/>
      </c>
      <c r="M274" s="188" t="str">
        <f t="shared" si="384"/>
        <v/>
      </c>
      <c r="N274" s="87" t="str">
        <f t="shared" si="368"/>
        <v/>
      </c>
      <c r="O274" s="108"/>
      <c r="P274" s="156" t="str">
        <f>IF(B274&lt;①工事概要!$E$11,"",IF(B274&gt;①工事概要!$E$12,"",IF(LEN(CE274)=0,"○","")))</f>
        <v/>
      </c>
      <c r="Q274" s="162">
        <f t="shared" si="385"/>
        <v>0</v>
      </c>
      <c r="R274" s="93">
        <f t="shared" si="369"/>
        <v>181</v>
      </c>
      <c r="S274" s="156" t="str">
        <f t="shared" si="370"/>
        <v/>
      </c>
      <c r="T274" s="162">
        <f t="shared" si="371"/>
        <v>0</v>
      </c>
      <c r="U274" s="100">
        <f t="shared" si="386"/>
        <v>52</v>
      </c>
      <c r="V274" s="93" t="str">
        <f t="shared" si="372"/>
        <v/>
      </c>
      <c r="W274" s="169" t="str">
        <f t="shared" si="387"/>
        <v/>
      </c>
      <c r="X274" s="80" t="str">
        <f t="shared" si="388"/>
        <v/>
      </c>
      <c r="Y274" s="80" t="str">
        <f t="shared" si="389"/>
        <v/>
      </c>
      <c r="Z274" s="80" t="str">
        <f t="shared" si="373"/>
        <v>-</v>
      </c>
      <c r="AA274" s="80" t="str">
        <f t="shared" si="374"/>
        <v/>
      </c>
      <c r="AB274" s="80" t="str">
        <f t="shared" si="375"/>
        <v>OK（振替済み）</v>
      </c>
      <c r="AC274" s="154">
        <f t="shared" si="376"/>
        <v>0</v>
      </c>
      <c r="AD274" s="154" t="str">
        <f t="shared" si="390"/>
        <v/>
      </c>
      <c r="AE274" s="106">
        <f t="shared" si="391"/>
        <v>0</v>
      </c>
      <c r="AF274" s="106">
        <f t="shared" si="377"/>
        <v>0</v>
      </c>
      <c r="AG274" s="216" t="str">
        <f>IFERROR(IF(AE274=1,①工事概要!$E$11,IF(AE274=2,①工事概要!$E$11,IF(WEEKDAY(Z274)=2,Z267,AG273))),"")</f>
        <v/>
      </c>
      <c r="AH274" s="221" t="str">
        <f t="shared" ref="AH274:BA274" si="395">IFERROR(IF(AG274+1&gt;$BB274,"",AG274+1),"")</f>
        <v/>
      </c>
      <c r="AI274" s="221" t="str">
        <f t="shared" si="395"/>
        <v/>
      </c>
      <c r="AJ274" s="221" t="str">
        <f t="shared" si="395"/>
        <v/>
      </c>
      <c r="AK274" s="221" t="str">
        <f t="shared" si="395"/>
        <v/>
      </c>
      <c r="AL274" s="221" t="str">
        <f t="shared" si="395"/>
        <v/>
      </c>
      <c r="AM274" s="221" t="str">
        <f t="shared" si="395"/>
        <v/>
      </c>
      <c r="AN274" s="221" t="str">
        <f t="shared" si="395"/>
        <v/>
      </c>
      <c r="AO274" s="221" t="str">
        <f t="shared" si="395"/>
        <v/>
      </c>
      <c r="AP274" s="221" t="str">
        <f t="shared" si="395"/>
        <v/>
      </c>
      <c r="AQ274" s="221" t="str">
        <f t="shared" si="395"/>
        <v/>
      </c>
      <c r="AR274" s="221" t="str">
        <f t="shared" si="395"/>
        <v/>
      </c>
      <c r="AS274" s="221" t="str">
        <f t="shared" si="395"/>
        <v/>
      </c>
      <c r="AT274" s="221" t="str">
        <f t="shared" si="395"/>
        <v/>
      </c>
      <c r="AU274" s="221" t="str">
        <f t="shared" si="395"/>
        <v/>
      </c>
      <c r="AV274" s="221" t="str">
        <f t="shared" si="395"/>
        <v/>
      </c>
      <c r="AW274" s="221" t="str">
        <f t="shared" si="395"/>
        <v/>
      </c>
      <c r="AX274" s="221" t="str">
        <f t="shared" si="395"/>
        <v/>
      </c>
      <c r="AY274" s="221" t="str">
        <f t="shared" si="395"/>
        <v/>
      </c>
      <c r="AZ274" s="221" t="str">
        <f t="shared" si="395"/>
        <v/>
      </c>
      <c r="BA274" s="221" t="str">
        <f t="shared" si="395"/>
        <v/>
      </c>
      <c r="BB274" s="217" t="str">
        <f>IFERROR(IF(IF(Z274=①工事概要!$E$12,①工事概要!$E$12,IF(WEEKDAY(Z274)=1,Z281,BB275))&gt;①工事概要!$E$12,①工事概要!$E$12,IF(Z274=①工事概要!$E$12,①工事概要!$E$12,IF(WEEKDAY(Z274)=1,Z281,BB275))),"")</f>
        <v/>
      </c>
      <c r="BE274" s="53"/>
      <c r="BF274" s="53"/>
      <c r="BG274" s="53" t="str">
        <f>IFERROR(VLOOKUP(B274,①工事概要!$C$11:$D$12,2,FALSE),"")</f>
        <v/>
      </c>
      <c r="BH274" s="53" t="str">
        <f>IFERROR(VLOOKUP(B274,①工事概要!$C$16:$D$21,2,FALSE),"")</f>
        <v/>
      </c>
      <c r="BI274" s="53" t="str">
        <f>IFERROR(VLOOKUP(B274,①工事概要!$C$22:$D$24,2,FALSE),"")</f>
        <v/>
      </c>
      <c r="BJ274" s="53" t="str">
        <f>IF(B274&gt;①工事概要!$C$26,"",IF(B274&gt;=①工事概要!$C$25,$BJ$13,""))</f>
        <v/>
      </c>
      <c r="BK274" s="53" t="str">
        <f>IF(B274&gt;①工事概要!$C$28,"",IF(B274&gt;=①工事概要!$C$27,$BK$13,""))</f>
        <v/>
      </c>
      <c r="BL274" s="53" t="str">
        <f>IF(B274&gt;①工事概要!$C$30,"",IF(B274&gt;=①工事概要!$C$29,$BL$13,""))</f>
        <v/>
      </c>
      <c r="BM274" s="53" t="str">
        <f>IF(B274&gt;①工事概要!$C$32,"",IF(B274&gt;=①工事概要!$C$31,$BM$13,""))</f>
        <v/>
      </c>
      <c r="BN274" s="53" t="str">
        <f>IF(B274&gt;①工事概要!$C$34,"",IF(B274&gt;=①工事概要!$C$33,$BN$13,""))</f>
        <v/>
      </c>
      <c r="BO274" s="53" t="str">
        <f>IF(B274&gt;①工事概要!$C$36,"",IF(B274&gt;=①工事概要!$C$35,$BO$13,""))</f>
        <v/>
      </c>
      <c r="BP274" s="53" t="str">
        <f>IF(B274&gt;①工事概要!$C$38,"",IF(B274&gt;=①工事概要!$C$37,$BP$13,""))</f>
        <v/>
      </c>
      <c r="BQ274" s="53" t="str">
        <f>IF(B274&gt;①工事概要!$C$40,"",IF(B274&gt;=①工事概要!$C$39,$BQ$13,""))</f>
        <v/>
      </c>
      <c r="BR274" s="53" t="str">
        <f>IF(B274&gt;①工事概要!$C$42,"",IF(B274&gt;=①工事概要!$C$41,$BR$13,""))</f>
        <v/>
      </c>
      <c r="BS274" s="53" t="str">
        <f>IF(B274&gt;①工事概要!$C$44,"",IF(B274&gt;=①工事概要!$C$43,$BS$13,""))</f>
        <v/>
      </c>
      <c r="BT274" s="53" t="str">
        <f>IF(B274&gt;①工事概要!$C$46,"",IF(B274&gt;=①工事概要!$C$45,$BT$13,""))</f>
        <v/>
      </c>
      <c r="BU274" s="53" t="str">
        <f>IF(B274&gt;①工事概要!$C$48,"",IF(B274&gt;=①工事概要!$C$47,$BU$13,""))</f>
        <v/>
      </c>
      <c r="BV274" s="53" t="str">
        <f>IF(B274&gt;①工事概要!$C$50,"",IF(B274&gt;=①工事概要!$C$49,$BV$13,""))</f>
        <v/>
      </c>
      <c r="BW274" s="53" t="str">
        <f>IF(B274&gt;①工事概要!$C$52,"",IF(B274&gt;=①工事概要!$C$51,$BW$13,""))</f>
        <v/>
      </c>
      <c r="BX274" s="53" t="str">
        <f>IF(B274&gt;①工事概要!$C$54,"",IF(B274&gt;=①工事概要!$C$53,$BX$13,""))</f>
        <v/>
      </c>
      <c r="BY274" s="53" t="str">
        <f>IF(B274&gt;①工事概要!$C$56,"",IF(B274&gt;=①工事概要!$C$55,$BY$13,""))</f>
        <v/>
      </c>
      <c r="BZ274" s="53" t="str">
        <f>IF(B274&gt;①工事概要!$C$58,"",IF(B274&gt;=①工事概要!$C$57,$BZ$13,""))</f>
        <v/>
      </c>
      <c r="CA274" s="53" t="str">
        <f>IF(B274&gt;①工事概要!$C$60,"",IF(B274&gt;=①工事概要!$C$59,$CA$13,""))</f>
        <v/>
      </c>
      <c r="CB274" s="53" t="str">
        <f>IF(B274&gt;①工事概要!$C$62,"",IF(B274&gt;=①工事概要!$C$61,$CB$13,""))</f>
        <v/>
      </c>
      <c r="CC274" s="53" t="str">
        <f>IF(B274&gt;①工事概要!$C$64,"",IF(B274&gt;=①工事概要!$C$63,$CC$13,""))</f>
        <v/>
      </c>
      <c r="CD274" s="53" t="str">
        <f>IF(B274&gt;①工事概要!$C$66,"",IF(B274&gt;=①工事概要!$C$65,$CD$13,""))</f>
        <v/>
      </c>
      <c r="CE274" s="50" t="str">
        <f t="shared" si="393"/>
        <v/>
      </c>
      <c r="CF274" s="50" t="str">
        <f t="shared" si="379"/>
        <v xml:space="preserve"> </v>
      </c>
    </row>
    <row r="275" spans="1:84" ht="39" customHeight="1" thickTop="1" thickBot="1" x14ac:dyDescent="0.2">
      <c r="A275" s="81" t="str">
        <f t="shared" si="365"/>
        <v>対象期間外</v>
      </c>
      <c r="B275" s="180" t="str">
        <f>IFERROR(IF(B274=①工事概要!$E$12+IF(WEEKDAY(①工事概要!$E$12)=1,①工事概要!$E$12,(8-WEEKDAY(①工事概要!$E$12))),"-",IF(B274="-","-",B274+1)),"-")</f>
        <v>-</v>
      </c>
      <c r="C275" s="89" t="str">
        <f t="shared" si="380"/>
        <v>-</v>
      </c>
      <c r="D275" s="199" t="str">
        <f t="shared" si="381"/>
        <v>×</v>
      </c>
      <c r="E275" s="200" t="str">
        <f t="shared" si="382"/>
        <v xml:space="preserve"> </v>
      </c>
      <c r="F275" s="201" t="s">
        <v>60</v>
      </c>
      <c r="G275" s="202"/>
      <c r="H275" s="203"/>
      <c r="I275" s="204"/>
      <c r="J275" s="187" t="str">
        <f t="shared" si="383"/>
        <v/>
      </c>
      <c r="K275" s="190" t="str">
        <f t="shared" si="366"/>
        <v/>
      </c>
      <c r="L275" s="190" t="str">
        <f t="shared" si="367"/>
        <v/>
      </c>
      <c r="M275" s="188" t="str">
        <f t="shared" si="384"/>
        <v/>
      </c>
      <c r="N275" s="87" t="str">
        <f t="shared" si="368"/>
        <v/>
      </c>
      <c r="O275" s="108"/>
      <c r="P275" s="156" t="str">
        <f>IF(B275&lt;①工事概要!$E$11,"",IF(B275&gt;①工事概要!$E$12,"",IF(LEN(CE275)=0,"○","")))</f>
        <v/>
      </c>
      <c r="Q275" s="162">
        <f t="shared" si="385"/>
        <v>0</v>
      </c>
      <c r="R275" s="93">
        <f t="shared" si="369"/>
        <v>181</v>
      </c>
      <c r="S275" s="156" t="str">
        <f t="shared" si="370"/>
        <v/>
      </c>
      <c r="T275" s="162">
        <f t="shared" si="371"/>
        <v>0</v>
      </c>
      <c r="U275" s="100">
        <f t="shared" si="386"/>
        <v>52</v>
      </c>
      <c r="V275" s="93" t="str">
        <f t="shared" si="372"/>
        <v/>
      </c>
      <c r="W275" s="169" t="str">
        <f t="shared" si="387"/>
        <v/>
      </c>
      <c r="X275" s="80" t="str">
        <f t="shared" si="388"/>
        <v/>
      </c>
      <c r="Y275" s="80" t="str">
        <f t="shared" si="389"/>
        <v/>
      </c>
      <c r="Z275" s="80" t="str">
        <f t="shared" si="373"/>
        <v>-</v>
      </c>
      <c r="AA275" s="80" t="str">
        <f t="shared" si="374"/>
        <v/>
      </c>
      <c r="AB275" s="80" t="str">
        <f t="shared" si="375"/>
        <v>OK（振替済み）</v>
      </c>
      <c r="AC275" s="154">
        <f t="shared" si="376"/>
        <v>0</v>
      </c>
      <c r="AD275" s="154" t="str">
        <f t="shared" si="390"/>
        <v/>
      </c>
      <c r="AE275" s="106">
        <f t="shared" si="391"/>
        <v>0</v>
      </c>
      <c r="AF275" s="106">
        <f t="shared" si="377"/>
        <v>0</v>
      </c>
      <c r="AG275" s="218" t="str">
        <f>IFERROR(IF(AE275=1,①工事概要!$E$11,IF(AE275=2,①工事概要!$E$11,IF(WEEKDAY(Z275)=2,Z268,AG274))),"")</f>
        <v/>
      </c>
      <c r="AH275" s="222" t="str">
        <f t="shared" ref="AH275:BA275" si="396">IFERROR(IF(AG275+1&gt;$BB275,"",AG275+1),"")</f>
        <v/>
      </c>
      <c r="AI275" s="222" t="str">
        <f t="shared" si="396"/>
        <v/>
      </c>
      <c r="AJ275" s="222" t="str">
        <f t="shared" si="396"/>
        <v/>
      </c>
      <c r="AK275" s="222" t="str">
        <f t="shared" si="396"/>
        <v/>
      </c>
      <c r="AL275" s="222" t="str">
        <f t="shared" si="396"/>
        <v/>
      </c>
      <c r="AM275" s="222" t="str">
        <f t="shared" si="396"/>
        <v/>
      </c>
      <c r="AN275" s="222" t="str">
        <f t="shared" si="396"/>
        <v/>
      </c>
      <c r="AO275" s="222" t="str">
        <f t="shared" si="396"/>
        <v/>
      </c>
      <c r="AP275" s="222" t="str">
        <f t="shared" si="396"/>
        <v/>
      </c>
      <c r="AQ275" s="222" t="str">
        <f t="shared" si="396"/>
        <v/>
      </c>
      <c r="AR275" s="222" t="str">
        <f t="shared" si="396"/>
        <v/>
      </c>
      <c r="AS275" s="222" t="str">
        <f t="shared" si="396"/>
        <v/>
      </c>
      <c r="AT275" s="222" t="str">
        <f t="shared" si="396"/>
        <v/>
      </c>
      <c r="AU275" s="222" t="str">
        <f t="shared" si="396"/>
        <v/>
      </c>
      <c r="AV275" s="222" t="str">
        <f t="shared" si="396"/>
        <v/>
      </c>
      <c r="AW275" s="222" t="str">
        <f t="shared" si="396"/>
        <v/>
      </c>
      <c r="AX275" s="222" t="str">
        <f t="shared" si="396"/>
        <v/>
      </c>
      <c r="AY275" s="222" t="str">
        <f t="shared" si="396"/>
        <v/>
      </c>
      <c r="AZ275" s="222" t="str">
        <f t="shared" si="396"/>
        <v/>
      </c>
      <c r="BA275" s="222" t="str">
        <f t="shared" si="396"/>
        <v/>
      </c>
      <c r="BB275" s="219" t="str">
        <f>IFERROR(IF(IF(Z275=①工事概要!$E$12,①工事概要!$E$12,IF(WEEKDAY(Z275)=1,Z282,BB276))&gt;①工事概要!$E$12,①工事概要!$E$12,IF(Z275=①工事概要!$E$12,①工事概要!$E$12,IF(WEEKDAY(Z275)=1,Z282,BB276))),"")</f>
        <v/>
      </c>
      <c r="BE275" s="53"/>
      <c r="BF275" s="53"/>
      <c r="BG275" s="53" t="str">
        <f>IFERROR(VLOOKUP(B275,①工事概要!$C$11:$D$12,2,FALSE),"")</f>
        <v/>
      </c>
      <c r="BH275" s="53" t="str">
        <f>IFERROR(VLOOKUP(B275,①工事概要!$C$16:$D$21,2,FALSE),"")</f>
        <v/>
      </c>
      <c r="BI275" s="53" t="str">
        <f>IFERROR(VLOOKUP(B275,①工事概要!$C$22:$D$24,2,FALSE),"")</f>
        <v/>
      </c>
      <c r="BJ275" s="53" t="str">
        <f>IF(B275&gt;①工事概要!$C$26,"",IF(B275&gt;=①工事概要!$C$25,$BJ$13,""))</f>
        <v/>
      </c>
      <c r="BK275" s="53" t="str">
        <f>IF(B275&gt;①工事概要!$C$28,"",IF(B275&gt;=①工事概要!$C$27,$BK$13,""))</f>
        <v/>
      </c>
      <c r="BL275" s="53" t="str">
        <f>IF(B275&gt;①工事概要!$C$30,"",IF(B275&gt;=①工事概要!$C$29,$BL$13,""))</f>
        <v/>
      </c>
      <c r="BM275" s="53" t="str">
        <f>IF(B275&gt;①工事概要!$C$32,"",IF(B275&gt;=①工事概要!$C$31,$BM$13,""))</f>
        <v/>
      </c>
      <c r="BN275" s="53" t="str">
        <f>IF(B275&gt;①工事概要!$C$34,"",IF(B275&gt;=①工事概要!$C$33,$BN$13,""))</f>
        <v/>
      </c>
      <c r="BO275" s="53" t="str">
        <f>IF(B275&gt;①工事概要!$C$36,"",IF(B275&gt;=①工事概要!$C$35,$BO$13,""))</f>
        <v/>
      </c>
      <c r="BP275" s="53" t="str">
        <f>IF(B275&gt;①工事概要!$C$38,"",IF(B275&gt;=①工事概要!$C$37,$BP$13,""))</f>
        <v/>
      </c>
      <c r="BQ275" s="53" t="str">
        <f>IF(B275&gt;①工事概要!$C$40,"",IF(B275&gt;=①工事概要!$C$39,$BQ$13,""))</f>
        <v/>
      </c>
      <c r="BR275" s="53" t="str">
        <f>IF(B275&gt;①工事概要!$C$42,"",IF(B275&gt;=①工事概要!$C$41,$BR$13,""))</f>
        <v/>
      </c>
      <c r="BS275" s="53" t="str">
        <f>IF(B275&gt;①工事概要!$C$44,"",IF(B275&gt;=①工事概要!$C$43,$BS$13,""))</f>
        <v/>
      </c>
      <c r="BT275" s="53" t="str">
        <f>IF(B275&gt;①工事概要!$C$46,"",IF(B275&gt;=①工事概要!$C$45,$BT$13,""))</f>
        <v/>
      </c>
      <c r="BU275" s="53" t="str">
        <f>IF(B275&gt;①工事概要!$C$48,"",IF(B275&gt;=①工事概要!$C$47,$BU$13,""))</f>
        <v/>
      </c>
      <c r="BV275" s="53" t="str">
        <f>IF(B275&gt;①工事概要!$C$50,"",IF(B275&gt;=①工事概要!$C$49,$BV$13,""))</f>
        <v/>
      </c>
      <c r="BW275" s="53" t="str">
        <f>IF(B275&gt;①工事概要!$C$52,"",IF(B275&gt;=①工事概要!$C$51,$BW$13,""))</f>
        <v/>
      </c>
      <c r="BX275" s="53" t="str">
        <f>IF(B275&gt;①工事概要!$C$54,"",IF(B275&gt;=①工事概要!$C$53,$BX$13,""))</f>
        <v/>
      </c>
      <c r="BY275" s="53" t="str">
        <f>IF(B275&gt;①工事概要!$C$56,"",IF(B275&gt;=①工事概要!$C$55,$BY$13,""))</f>
        <v/>
      </c>
      <c r="BZ275" s="53" t="str">
        <f>IF(B275&gt;①工事概要!$C$58,"",IF(B275&gt;=①工事概要!$C$57,$BZ$13,""))</f>
        <v/>
      </c>
      <c r="CA275" s="53" t="str">
        <f>IF(B275&gt;①工事概要!$C$60,"",IF(B275&gt;=①工事概要!$C$59,$CA$13,""))</f>
        <v/>
      </c>
      <c r="CB275" s="53" t="str">
        <f>IF(B275&gt;①工事概要!$C$62,"",IF(B275&gt;=①工事概要!$C$61,$CB$13,""))</f>
        <v/>
      </c>
      <c r="CC275" s="53" t="str">
        <f>IF(B275&gt;①工事概要!$C$64,"",IF(B275&gt;=①工事概要!$C$63,$CC$13,""))</f>
        <v/>
      </c>
      <c r="CD275" s="53" t="str">
        <f>IF(B275&gt;①工事概要!$C$66,"",IF(B275&gt;=①工事概要!$C$65,$CD$13,""))</f>
        <v/>
      </c>
      <c r="CE275" s="50" t="str">
        <f t="shared" si="393"/>
        <v/>
      </c>
      <c r="CF275" s="50" t="str">
        <f t="shared" si="379"/>
        <v xml:space="preserve"> </v>
      </c>
    </row>
    <row r="276" spans="1:84" ht="39" customHeight="1" thickTop="1" thickBot="1" x14ac:dyDescent="0.2">
      <c r="A276" s="81" t="str">
        <f t="shared" si="365"/>
        <v>対象期間外</v>
      </c>
      <c r="B276" s="180" t="str">
        <f>IFERROR(IF(B275=①工事概要!$E$12+IF(WEEKDAY(①工事概要!$E$12)=1,①工事概要!$E$12,(8-WEEKDAY(①工事概要!$E$12))),"-",IF(B275="-","-",B275+1)),"-")</f>
        <v>-</v>
      </c>
      <c r="C276" s="89" t="str">
        <f t="shared" si="380"/>
        <v>-</v>
      </c>
      <c r="D276" s="199" t="str">
        <f t="shared" si="381"/>
        <v>×</v>
      </c>
      <c r="E276" s="200" t="str">
        <f t="shared" si="382"/>
        <v xml:space="preserve"> </v>
      </c>
      <c r="F276" s="201" t="s">
        <v>60</v>
      </c>
      <c r="G276" s="202"/>
      <c r="H276" s="203"/>
      <c r="I276" s="204"/>
      <c r="J276" s="187" t="str">
        <f t="shared" si="383"/>
        <v/>
      </c>
      <c r="K276" s="190" t="str">
        <f t="shared" si="366"/>
        <v/>
      </c>
      <c r="L276" s="190" t="str">
        <f t="shared" si="367"/>
        <v/>
      </c>
      <c r="M276" s="188" t="str">
        <f t="shared" si="384"/>
        <v/>
      </c>
      <c r="N276" s="87" t="str">
        <f t="shared" si="368"/>
        <v/>
      </c>
      <c r="O276" s="108"/>
      <c r="P276" s="156" t="str">
        <f>IF(B276&lt;①工事概要!$E$11,"",IF(B276&gt;①工事概要!$E$12,"",IF(LEN(CE276)=0,"○","")))</f>
        <v/>
      </c>
      <c r="Q276" s="162">
        <f t="shared" si="385"/>
        <v>0</v>
      </c>
      <c r="R276" s="93">
        <f t="shared" si="369"/>
        <v>181</v>
      </c>
      <c r="S276" s="156" t="str">
        <f t="shared" si="370"/>
        <v/>
      </c>
      <c r="T276" s="162">
        <f t="shared" si="371"/>
        <v>0</v>
      </c>
      <c r="U276" s="100">
        <f t="shared" si="386"/>
        <v>52</v>
      </c>
      <c r="V276" s="93" t="str">
        <f t="shared" si="372"/>
        <v/>
      </c>
      <c r="W276" s="169" t="str">
        <f t="shared" si="387"/>
        <v/>
      </c>
      <c r="X276" s="80" t="str">
        <f t="shared" si="388"/>
        <v/>
      </c>
      <c r="Y276" s="80" t="str">
        <f t="shared" si="389"/>
        <v/>
      </c>
      <c r="Z276" s="80" t="str">
        <f t="shared" si="373"/>
        <v>-</v>
      </c>
      <c r="AA276" s="80" t="str">
        <f t="shared" si="374"/>
        <v/>
      </c>
      <c r="AB276" s="80" t="str">
        <f t="shared" si="375"/>
        <v>OK（振替済み）</v>
      </c>
      <c r="AC276" s="154">
        <f t="shared" si="376"/>
        <v>0</v>
      </c>
      <c r="AD276" s="154" t="str">
        <f t="shared" si="390"/>
        <v/>
      </c>
      <c r="AE276" s="106">
        <f t="shared" si="391"/>
        <v>0</v>
      </c>
      <c r="AF276" s="106">
        <f t="shared" si="377"/>
        <v>0</v>
      </c>
      <c r="AG276" s="218" t="str">
        <f>IFERROR(IF(AE276=1,①工事概要!$E$11,IF(AE276=2,①工事概要!$E$11,IF(WEEKDAY(Z276)=2,Z269,AG275))),"")</f>
        <v/>
      </c>
      <c r="AH276" s="222" t="str">
        <f t="shared" ref="AH276:BA276" si="397">IFERROR(IF(AG276+1&gt;$BB276,"",AG276+1),"")</f>
        <v/>
      </c>
      <c r="AI276" s="222" t="str">
        <f t="shared" si="397"/>
        <v/>
      </c>
      <c r="AJ276" s="222" t="str">
        <f t="shared" si="397"/>
        <v/>
      </c>
      <c r="AK276" s="222" t="str">
        <f t="shared" si="397"/>
        <v/>
      </c>
      <c r="AL276" s="222" t="str">
        <f t="shared" si="397"/>
        <v/>
      </c>
      <c r="AM276" s="222" t="str">
        <f t="shared" si="397"/>
        <v/>
      </c>
      <c r="AN276" s="222" t="str">
        <f t="shared" si="397"/>
        <v/>
      </c>
      <c r="AO276" s="222" t="str">
        <f t="shared" si="397"/>
        <v/>
      </c>
      <c r="AP276" s="222" t="str">
        <f t="shared" si="397"/>
        <v/>
      </c>
      <c r="AQ276" s="222" t="str">
        <f t="shared" si="397"/>
        <v/>
      </c>
      <c r="AR276" s="222" t="str">
        <f t="shared" si="397"/>
        <v/>
      </c>
      <c r="AS276" s="222" t="str">
        <f t="shared" si="397"/>
        <v/>
      </c>
      <c r="AT276" s="222" t="str">
        <f t="shared" si="397"/>
        <v/>
      </c>
      <c r="AU276" s="222" t="str">
        <f t="shared" si="397"/>
        <v/>
      </c>
      <c r="AV276" s="222" t="str">
        <f t="shared" si="397"/>
        <v/>
      </c>
      <c r="AW276" s="222" t="str">
        <f t="shared" si="397"/>
        <v/>
      </c>
      <c r="AX276" s="222" t="str">
        <f t="shared" si="397"/>
        <v/>
      </c>
      <c r="AY276" s="222" t="str">
        <f t="shared" si="397"/>
        <v/>
      </c>
      <c r="AZ276" s="222" t="str">
        <f t="shared" si="397"/>
        <v/>
      </c>
      <c r="BA276" s="222" t="str">
        <f t="shared" si="397"/>
        <v/>
      </c>
      <c r="BB276" s="219" t="str">
        <f>IFERROR(IF(IF(Z276=①工事概要!$E$12,①工事概要!$E$12,IF(WEEKDAY(Z276)=1,Z283,BB277))&gt;①工事概要!$E$12,①工事概要!$E$12,IF(Z276=①工事概要!$E$12,①工事概要!$E$12,IF(WEEKDAY(Z276)=1,Z283,BB277))),"")</f>
        <v/>
      </c>
      <c r="BE276" s="53"/>
      <c r="BF276" s="53"/>
      <c r="BG276" s="53" t="str">
        <f>IFERROR(VLOOKUP(B276,①工事概要!$C$11:$D$12,2,FALSE),"")</f>
        <v/>
      </c>
      <c r="BH276" s="53" t="str">
        <f>IFERROR(VLOOKUP(B276,①工事概要!$C$16:$D$21,2,FALSE),"")</f>
        <v/>
      </c>
      <c r="BI276" s="53" t="str">
        <f>IFERROR(VLOOKUP(B276,①工事概要!$C$22:$D$24,2,FALSE),"")</f>
        <v/>
      </c>
      <c r="BJ276" s="53" t="str">
        <f>IF(B276&gt;①工事概要!$C$26,"",IF(B276&gt;=①工事概要!$C$25,$BJ$13,""))</f>
        <v/>
      </c>
      <c r="BK276" s="53" t="str">
        <f>IF(B276&gt;①工事概要!$C$28,"",IF(B276&gt;=①工事概要!$C$27,$BK$13,""))</f>
        <v/>
      </c>
      <c r="BL276" s="53" t="str">
        <f>IF(B276&gt;①工事概要!$C$30,"",IF(B276&gt;=①工事概要!$C$29,$BL$13,""))</f>
        <v/>
      </c>
      <c r="BM276" s="53" t="str">
        <f>IF(B276&gt;①工事概要!$C$32,"",IF(B276&gt;=①工事概要!$C$31,$BM$13,""))</f>
        <v/>
      </c>
      <c r="BN276" s="53" t="str">
        <f>IF(B276&gt;①工事概要!$C$34,"",IF(B276&gt;=①工事概要!$C$33,$BN$13,""))</f>
        <v/>
      </c>
      <c r="BO276" s="53" t="str">
        <f>IF(B276&gt;①工事概要!$C$36,"",IF(B276&gt;=①工事概要!$C$35,$BO$13,""))</f>
        <v/>
      </c>
      <c r="BP276" s="53" t="str">
        <f>IF(B276&gt;①工事概要!$C$38,"",IF(B276&gt;=①工事概要!$C$37,$BP$13,""))</f>
        <v/>
      </c>
      <c r="BQ276" s="53" t="str">
        <f>IF(B276&gt;①工事概要!$C$40,"",IF(B276&gt;=①工事概要!$C$39,$BQ$13,""))</f>
        <v/>
      </c>
      <c r="BR276" s="53" t="str">
        <f>IF(B276&gt;①工事概要!$C$42,"",IF(B276&gt;=①工事概要!$C$41,$BR$13,""))</f>
        <v/>
      </c>
      <c r="BS276" s="53" t="str">
        <f>IF(B276&gt;①工事概要!$C$44,"",IF(B276&gt;=①工事概要!$C$43,$BS$13,""))</f>
        <v/>
      </c>
      <c r="BT276" s="53" t="str">
        <f>IF(B276&gt;①工事概要!$C$46,"",IF(B276&gt;=①工事概要!$C$45,$BT$13,""))</f>
        <v/>
      </c>
      <c r="BU276" s="53" t="str">
        <f>IF(B276&gt;①工事概要!$C$48,"",IF(B276&gt;=①工事概要!$C$47,$BU$13,""))</f>
        <v/>
      </c>
      <c r="BV276" s="53" t="str">
        <f>IF(B276&gt;①工事概要!$C$50,"",IF(B276&gt;=①工事概要!$C$49,$BV$13,""))</f>
        <v/>
      </c>
      <c r="BW276" s="53" t="str">
        <f>IF(B276&gt;①工事概要!$C$52,"",IF(B276&gt;=①工事概要!$C$51,$BW$13,""))</f>
        <v/>
      </c>
      <c r="BX276" s="53" t="str">
        <f>IF(B276&gt;①工事概要!$C$54,"",IF(B276&gt;=①工事概要!$C$53,$BX$13,""))</f>
        <v/>
      </c>
      <c r="BY276" s="53" t="str">
        <f>IF(B276&gt;①工事概要!$C$56,"",IF(B276&gt;=①工事概要!$C$55,$BY$13,""))</f>
        <v/>
      </c>
      <c r="BZ276" s="53" t="str">
        <f>IF(B276&gt;①工事概要!$C$58,"",IF(B276&gt;=①工事概要!$C$57,$BZ$13,""))</f>
        <v/>
      </c>
      <c r="CA276" s="53" t="str">
        <f>IF(B276&gt;①工事概要!$C$60,"",IF(B276&gt;=①工事概要!$C$59,$CA$13,""))</f>
        <v/>
      </c>
      <c r="CB276" s="53" t="str">
        <f>IF(B276&gt;①工事概要!$C$62,"",IF(B276&gt;=①工事概要!$C$61,$CB$13,""))</f>
        <v/>
      </c>
      <c r="CC276" s="53" t="str">
        <f>IF(B276&gt;①工事概要!$C$64,"",IF(B276&gt;=①工事概要!$C$63,$CC$13,""))</f>
        <v/>
      </c>
      <c r="CD276" s="53" t="str">
        <f>IF(B276&gt;①工事概要!$C$66,"",IF(B276&gt;=①工事概要!$C$65,$CD$13,""))</f>
        <v/>
      </c>
      <c r="CE276" s="50" t="str">
        <f t="shared" si="393"/>
        <v/>
      </c>
      <c r="CF276" s="50" t="str">
        <f t="shared" si="379"/>
        <v xml:space="preserve"> </v>
      </c>
    </row>
    <row r="277" spans="1:84" ht="39" customHeight="1" thickTop="1" thickBot="1" x14ac:dyDescent="0.2">
      <c r="A277" s="81" t="str">
        <f t="shared" si="365"/>
        <v>対象期間外</v>
      </c>
      <c r="B277" s="180" t="str">
        <f>IFERROR(IF(B276=①工事概要!$E$12+IF(WEEKDAY(①工事概要!$E$12)=1,①工事概要!$E$12,(8-WEEKDAY(①工事概要!$E$12))),"-",IF(B276="-","-",B276+1)),"-")</f>
        <v>-</v>
      </c>
      <c r="C277" s="89" t="str">
        <f t="shared" si="380"/>
        <v>-</v>
      </c>
      <c r="D277" s="199" t="str">
        <f t="shared" si="381"/>
        <v>×</v>
      </c>
      <c r="E277" s="200" t="str">
        <f t="shared" si="382"/>
        <v xml:space="preserve"> </v>
      </c>
      <c r="F277" s="201" t="s">
        <v>60</v>
      </c>
      <c r="G277" s="202"/>
      <c r="H277" s="203"/>
      <c r="I277" s="204"/>
      <c r="J277" s="187" t="str">
        <f t="shared" si="383"/>
        <v/>
      </c>
      <c r="K277" s="190" t="str">
        <f t="shared" si="366"/>
        <v/>
      </c>
      <c r="L277" s="190" t="str">
        <f t="shared" si="367"/>
        <v/>
      </c>
      <c r="M277" s="188" t="str">
        <f t="shared" si="384"/>
        <v/>
      </c>
      <c r="N277" s="87" t="str">
        <f t="shared" si="368"/>
        <v/>
      </c>
      <c r="O277" s="108"/>
      <c r="P277" s="156" t="str">
        <f>IF(B277&lt;①工事概要!$E$11,"",IF(B277&gt;①工事概要!$E$12,"",IF(LEN(CE277)=0,"○","")))</f>
        <v/>
      </c>
      <c r="Q277" s="162">
        <f t="shared" si="385"/>
        <v>0</v>
      </c>
      <c r="R277" s="93">
        <f t="shared" si="369"/>
        <v>181</v>
      </c>
      <c r="S277" s="156" t="str">
        <f t="shared" si="370"/>
        <v/>
      </c>
      <c r="T277" s="162">
        <f t="shared" si="371"/>
        <v>0</v>
      </c>
      <c r="U277" s="100">
        <f t="shared" si="386"/>
        <v>52</v>
      </c>
      <c r="V277" s="93" t="str">
        <f t="shared" si="372"/>
        <v/>
      </c>
      <c r="W277" s="169" t="str">
        <f t="shared" si="387"/>
        <v/>
      </c>
      <c r="X277" s="80" t="str">
        <f t="shared" si="388"/>
        <v/>
      </c>
      <c r="Y277" s="80" t="str">
        <f t="shared" si="389"/>
        <v/>
      </c>
      <c r="Z277" s="80" t="str">
        <f t="shared" si="373"/>
        <v>-</v>
      </c>
      <c r="AA277" s="80" t="str">
        <f t="shared" si="374"/>
        <v/>
      </c>
      <c r="AB277" s="80" t="str">
        <f t="shared" si="375"/>
        <v>OK（振替済み）</v>
      </c>
      <c r="AC277" s="154">
        <f t="shared" si="376"/>
        <v>0</v>
      </c>
      <c r="AD277" s="154" t="str">
        <f t="shared" si="390"/>
        <v/>
      </c>
      <c r="AE277" s="106">
        <f t="shared" si="391"/>
        <v>0</v>
      </c>
      <c r="AF277" s="106">
        <f t="shared" si="377"/>
        <v>0</v>
      </c>
      <c r="AG277" s="218" t="str">
        <f>IFERROR(IF(AE277=1,①工事概要!$E$11,IF(AE277=2,①工事概要!$E$11,IF(WEEKDAY(Z277)=2,Z270,AG276))),"")</f>
        <v/>
      </c>
      <c r="AH277" s="222" t="str">
        <f t="shared" ref="AH277:BA277" si="398">IFERROR(IF(AG277+1&gt;$BB277,"",AG277+1),"")</f>
        <v/>
      </c>
      <c r="AI277" s="222" t="str">
        <f t="shared" si="398"/>
        <v/>
      </c>
      <c r="AJ277" s="222" t="str">
        <f t="shared" si="398"/>
        <v/>
      </c>
      <c r="AK277" s="222" t="str">
        <f t="shared" si="398"/>
        <v/>
      </c>
      <c r="AL277" s="222" t="str">
        <f t="shared" si="398"/>
        <v/>
      </c>
      <c r="AM277" s="222" t="str">
        <f t="shared" si="398"/>
        <v/>
      </c>
      <c r="AN277" s="222" t="str">
        <f t="shared" si="398"/>
        <v/>
      </c>
      <c r="AO277" s="222" t="str">
        <f t="shared" si="398"/>
        <v/>
      </c>
      <c r="AP277" s="222" t="str">
        <f t="shared" si="398"/>
        <v/>
      </c>
      <c r="AQ277" s="222" t="str">
        <f t="shared" si="398"/>
        <v/>
      </c>
      <c r="AR277" s="222" t="str">
        <f t="shared" si="398"/>
        <v/>
      </c>
      <c r="AS277" s="222" t="str">
        <f t="shared" si="398"/>
        <v/>
      </c>
      <c r="AT277" s="222" t="str">
        <f t="shared" si="398"/>
        <v/>
      </c>
      <c r="AU277" s="222" t="str">
        <f t="shared" si="398"/>
        <v/>
      </c>
      <c r="AV277" s="222" t="str">
        <f t="shared" si="398"/>
        <v/>
      </c>
      <c r="AW277" s="222" t="str">
        <f t="shared" si="398"/>
        <v/>
      </c>
      <c r="AX277" s="222" t="str">
        <f t="shared" si="398"/>
        <v/>
      </c>
      <c r="AY277" s="222" t="str">
        <f t="shared" si="398"/>
        <v/>
      </c>
      <c r="AZ277" s="222" t="str">
        <f t="shared" si="398"/>
        <v/>
      </c>
      <c r="BA277" s="222" t="str">
        <f t="shared" si="398"/>
        <v/>
      </c>
      <c r="BB277" s="219" t="str">
        <f>IFERROR(IF(IF(Z277=①工事概要!$E$12,①工事概要!$E$12,IF(WEEKDAY(Z277)=1,Z284,BB278))&gt;①工事概要!$E$12,①工事概要!$E$12,IF(Z277=①工事概要!$E$12,①工事概要!$E$12,IF(WEEKDAY(Z277)=1,Z284,BB278))),"")</f>
        <v/>
      </c>
      <c r="BE277" s="53"/>
      <c r="BF277" s="53"/>
      <c r="BG277" s="53" t="str">
        <f>IFERROR(VLOOKUP(B277,①工事概要!$C$11:$D$12,2,FALSE),"")</f>
        <v/>
      </c>
      <c r="BH277" s="53" t="str">
        <f>IFERROR(VLOOKUP(B277,①工事概要!$C$16:$D$21,2,FALSE),"")</f>
        <v/>
      </c>
      <c r="BI277" s="53" t="str">
        <f>IFERROR(VLOOKUP(B277,①工事概要!$C$22:$D$24,2,FALSE),"")</f>
        <v/>
      </c>
      <c r="BJ277" s="53" t="str">
        <f>IF(B277&gt;①工事概要!$C$26,"",IF(B277&gt;=①工事概要!$C$25,$BJ$13,""))</f>
        <v/>
      </c>
      <c r="BK277" s="53" t="str">
        <f>IF(B277&gt;①工事概要!$C$28,"",IF(B277&gt;=①工事概要!$C$27,$BK$13,""))</f>
        <v/>
      </c>
      <c r="BL277" s="53" t="str">
        <f>IF(B277&gt;①工事概要!$C$30,"",IF(B277&gt;=①工事概要!$C$29,$BL$13,""))</f>
        <v/>
      </c>
      <c r="BM277" s="53" t="str">
        <f>IF(B277&gt;①工事概要!$C$32,"",IF(B277&gt;=①工事概要!$C$31,$BM$13,""))</f>
        <v/>
      </c>
      <c r="BN277" s="53" t="str">
        <f>IF(B277&gt;①工事概要!$C$34,"",IF(B277&gt;=①工事概要!$C$33,$BN$13,""))</f>
        <v/>
      </c>
      <c r="BO277" s="53" t="str">
        <f>IF(B277&gt;①工事概要!$C$36,"",IF(B277&gt;=①工事概要!$C$35,$BO$13,""))</f>
        <v/>
      </c>
      <c r="BP277" s="53" t="str">
        <f>IF(B277&gt;①工事概要!$C$38,"",IF(B277&gt;=①工事概要!$C$37,$BP$13,""))</f>
        <v/>
      </c>
      <c r="BQ277" s="53" t="str">
        <f>IF(B277&gt;①工事概要!$C$40,"",IF(B277&gt;=①工事概要!$C$39,$BQ$13,""))</f>
        <v/>
      </c>
      <c r="BR277" s="53" t="str">
        <f>IF(B277&gt;①工事概要!$C$42,"",IF(B277&gt;=①工事概要!$C$41,$BR$13,""))</f>
        <v/>
      </c>
      <c r="BS277" s="53" t="str">
        <f>IF(B277&gt;①工事概要!$C$44,"",IF(B277&gt;=①工事概要!$C$43,$BS$13,""))</f>
        <v/>
      </c>
      <c r="BT277" s="53" t="str">
        <f>IF(B277&gt;①工事概要!$C$46,"",IF(B277&gt;=①工事概要!$C$45,$BT$13,""))</f>
        <v/>
      </c>
      <c r="BU277" s="53" t="str">
        <f>IF(B277&gt;①工事概要!$C$48,"",IF(B277&gt;=①工事概要!$C$47,$BU$13,""))</f>
        <v/>
      </c>
      <c r="BV277" s="53" t="str">
        <f>IF(B277&gt;①工事概要!$C$50,"",IF(B277&gt;=①工事概要!$C$49,$BV$13,""))</f>
        <v/>
      </c>
      <c r="BW277" s="53" t="str">
        <f>IF(B277&gt;①工事概要!$C$52,"",IF(B277&gt;=①工事概要!$C$51,$BW$13,""))</f>
        <v/>
      </c>
      <c r="BX277" s="53" t="str">
        <f>IF(B277&gt;①工事概要!$C$54,"",IF(B277&gt;=①工事概要!$C$53,$BX$13,""))</f>
        <v/>
      </c>
      <c r="BY277" s="53" t="str">
        <f>IF(B277&gt;①工事概要!$C$56,"",IF(B277&gt;=①工事概要!$C$55,$BY$13,""))</f>
        <v/>
      </c>
      <c r="BZ277" s="53" t="str">
        <f>IF(B277&gt;①工事概要!$C$58,"",IF(B277&gt;=①工事概要!$C$57,$BZ$13,""))</f>
        <v/>
      </c>
      <c r="CA277" s="53" t="str">
        <f>IF(B277&gt;①工事概要!$C$60,"",IF(B277&gt;=①工事概要!$C$59,$CA$13,""))</f>
        <v/>
      </c>
      <c r="CB277" s="53" t="str">
        <f>IF(B277&gt;①工事概要!$C$62,"",IF(B277&gt;=①工事概要!$C$61,$CB$13,""))</f>
        <v/>
      </c>
      <c r="CC277" s="53" t="str">
        <f>IF(B277&gt;①工事概要!$C$64,"",IF(B277&gt;=①工事概要!$C$63,$CC$13,""))</f>
        <v/>
      </c>
      <c r="CD277" s="53" t="str">
        <f>IF(B277&gt;①工事概要!$C$66,"",IF(B277&gt;=①工事概要!$C$65,$CD$13,""))</f>
        <v/>
      </c>
      <c r="CE277" s="50" t="str">
        <f t="shared" si="393"/>
        <v/>
      </c>
      <c r="CF277" s="50" t="str">
        <f t="shared" si="379"/>
        <v xml:space="preserve"> </v>
      </c>
    </row>
    <row r="278" spans="1:84" ht="39" customHeight="1" thickTop="1" thickBot="1" x14ac:dyDescent="0.2">
      <c r="A278" s="81" t="str">
        <f t="shared" si="365"/>
        <v>対象期間外</v>
      </c>
      <c r="B278" s="180" t="str">
        <f>IFERROR(IF(B277=①工事概要!$E$12+IF(WEEKDAY(①工事概要!$E$12)=1,①工事概要!$E$12,(8-WEEKDAY(①工事概要!$E$12))),"-",IF(B277="-","-",B277+1)),"-")</f>
        <v>-</v>
      </c>
      <c r="C278" s="89" t="str">
        <f t="shared" si="380"/>
        <v>-</v>
      </c>
      <c r="D278" s="199" t="str">
        <f t="shared" si="381"/>
        <v>×</v>
      </c>
      <c r="E278" s="200" t="str">
        <f t="shared" si="382"/>
        <v xml:space="preserve"> </v>
      </c>
      <c r="F278" s="201" t="s">
        <v>60</v>
      </c>
      <c r="G278" s="202"/>
      <c r="H278" s="203"/>
      <c r="I278" s="204"/>
      <c r="J278" s="187" t="str">
        <f t="shared" si="383"/>
        <v/>
      </c>
      <c r="K278" s="190" t="str">
        <f t="shared" si="366"/>
        <v/>
      </c>
      <c r="L278" s="190" t="str">
        <f t="shared" si="367"/>
        <v/>
      </c>
      <c r="M278" s="188" t="str">
        <f t="shared" si="384"/>
        <v/>
      </c>
      <c r="N278" s="87" t="str">
        <f t="shared" si="368"/>
        <v/>
      </c>
      <c r="O278" s="108"/>
      <c r="P278" s="156" t="str">
        <f>IF(B278&lt;①工事概要!$E$11,"",IF(B278&gt;①工事概要!$E$12,"",IF(LEN(CE278)=0,"○","")))</f>
        <v/>
      </c>
      <c r="Q278" s="162">
        <f t="shared" si="385"/>
        <v>0</v>
      </c>
      <c r="R278" s="93">
        <f t="shared" si="369"/>
        <v>181</v>
      </c>
      <c r="S278" s="156" t="str">
        <f t="shared" si="370"/>
        <v/>
      </c>
      <c r="T278" s="162">
        <f t="shared" si="371"/>
        <v>0</v>
      </c>
      <c r="U278" s="100">
        <f t="shared" si="386"/>
        <v>52</v>
      </c>
      <c r="V278" s="93" t="str">
        <f t="shared" si="372"/>
        <v/>
      </c>
      <c r="W278" s="169" t="str">
        <f t="shared" si="387"/>
        <v/>
      </c>
      <c r="X278" s="80" t="str">
        <f t="shared" si="388"/>
        <v/>
      </c>
      <c r="Y278" s="80" t="str">
        <f t="shared" si="389"/>
        <v/>
      </c>
      <c r="Z278" s="80" t="str">
        <f t="shared" si="373"/>
        <v>-</v>
      </c>
      <c r="AA278" s="80" t="str">
        <f t="shared" si="374"/>
        <v/>
      </c>
      <c r="AB278" s="80" t="str">
        <f t="shared" si="375"/>
        <v>OK（振替済み）</v>
      </c>
      <c r="AC278" s="154">
        <f t="shared" si="376"/>
        <v>0</v>
      </c>
      <c r="AD278" s="154" t="str">
        <f t="shared" si="390"/>
        <v/>
      </c>
      <c r="AE278" s="106">
        <f t="shared" si="391"/>
        <v>0</v>
      </c>
      <c r="AF278" s="106">
        <f t="shared" si="377"/>
        <v>0</v>
      </c>
      <c r="AG278" s="218" t="str">
        <f>IFERROR(IF(AE278=1,①工事概要!$E$11,IF(AE278=2,①工事概要!$E$11,IF(WEEKDAY(Z278)=2,Z271,AG277))),"")</f>
        <v/>
      </c>
      <c r="AH278" s="222" t="str">
        <f t="shared" ref="AH278:BA278" si="399">IFERROR(IF(AG278+1&gt;$BB278,"",AG278+1),"")</f>
        <v/>
      </c>
      <c r="AI278" s="222" t="str">
        <f t="shared" si="399"/>
        <v/>
      </c>
      <c r="AJ278" s="222" t="str">
        <f t="shared" si="399"/>
        <v/>
      </c>
      <c r="AK278" s="222" t="str">
        <f t="shared" si="399"/>
        <v/>
      </c>
      <c r="AL278" s="222" t="str">
        <f t="shared" si="399"/>
        <v/>
      </c>
      <c r="AM278" s="222" t="str">
        <f t="shared" si="399"/>
        <v/>
      </c>
      <c r="AN278" s="222" t="str">
        <f t="shared" si="399"/>
        <v/>
      </c>
      <c r="AO278" s="222" t="str">
        <f t="shared" si="399"/>
        <v/>
      </c>
      <c r="AP278" s="222" t="str">
        <f t="shared" si="399"/>
        <v/>
      </c>
      <c r="AQ278" s="222" t="str">
        <f t="shared" si="399"/>
        <v/>
      </c>
      <c r="AR278" s="222" t="str">
        <f t="shared" si="399"/>
        <v/>
      </c>
      <c r="AS278" s="222" t="str">
        <f t="shared" si="399"/>
        <v/>
      </c>
      <c r="AT278" s="222" t="str">
        <f t="shared" si="399"/>
        <v/>
      </c>
      <c r="AU278" s="222" t="str">
        <f t="shared" si="399"/>
        <v/>
      </c>
      <c r="AV278" s="222" t="str">
        <f t="shared" si="399"/>
        <v/>
      </c>
      <c r="AW278" s="222" t="str">
        <f t="shared" si="399"/>
        <v/>
      </c>
      <c r="AX278" s="222" t="str">
        <f t="shared" si="399"/>
        <v/>
      </c>
      <c r="AY278" s="222" t="str">
        <f t="shared" si="399"/>
        <v/>
      </c>
      <c r="AZ278" s="222" t="str">
        <f t="shared" si="399"/>
        <v/>
      </c>
      <c r="BA278" s="222" t="str">
        <f t="shared" si="399"/>
        <v/>
      </c>
      <c r="BB278" s="219" t="str">
        <f>IFERROR(IF(IF(Z278=①工事概要!$E$12,①工事概要!$E$12,IF(WEEKDAY(Z278)=1,Z285,BB279))&gt;①工事概要!$E$12,①工事概要!$E$12,IF(Z278=①工事概要!$E$12,①工事概要!$E$12,IF(WEEKDAY(Z278)=1,Z285,BB279))),"")</f>
        <v/>
      </c>
      <c r="BE278" s="53"/>
      <c r="BF278" s="53"/>
      <c r="BG278" s="53" t="str">
        <f>IFERROR(VLOOKUP(B278,①工事概要!$C$11:$D$12,2,FALSE),"")</f>
        <v/>
      </c>
      <c r="BH278" s="53" t="str">
        <f>IFERROR(VLOOKUP(B278,①工事概要!$C$16:$D$21,2,FALSE),"")</f>
        <v/>
      </c>
      <c r="BI278" s="53" t="str">
        <f>IFERROR(VLOOKUP(B278,①工事概要!$C$22:$D$24,2,FALSE),"")</f>
        <v/>
      </c>
      <c r="BJ278" s="53" t="str">
        <f>IF(B278&gt;①工事概要!$C$26,"",IF(B278&gt;=①工事概要!$C$25,$BJ$13,""))</f>
        <v/>
      </c>
      <c r="BK278" s="53" t="str">
        <f>IF(B278&gt;①工事概要!$C$28,"",IF(B278&gt;=①工事概要!$C$27,$BK$13,""))</f>
        <v/>
      </c>
      <c r="BL278" s="53" t="str">
        <f>IF(B278&gt;①工事概要!$C$30,"",IF(B278&gt;=①工事概要!$C$29,$BL$13,""))</f>
        <v/>
      </c>
      <c r="BM278" s="53" t="str">
        <f>IF(B278&gt;①工事概要!$C$32,"",IF(B278&gt;=①工事概要!$C$31,$BM$13,""))</f>
        <v/>
      </c>
      <c r="BN278" s="53" t="str">
        <f>IF(B278&gt;①工事概要!$C$34,"",IF(B278&gt;=①工事概要!$C$33,$BN$13,""))</f>
        <v/>
      </c>
      <c r="BO278" s="53" t="str">
        <f>IF(B278&gt;①工事概要!$C$36,"",IF(B278&gt;=①工事概要!$C$35,$BO$13,""))</f>
        <v/>
      </c>
      <c r="BP278" s="53" t="str">
        <f>IF(B278&gt;①工事概要!$C$38,"",IF(B278&gt;=①工事概要!$C$37,$BP$13,""))</f>
        <v/>
      </c>
      <c r="BQ278" s="53" t="str">
        <f>IF(B278&gt;①工事概要!$C$40,"",IF(B278&gt;=①工事概要!$C$39,$BQ$13,""))</f>
        <v/>
      </c>
      <c r="BR278" s="53" t="str">
        <f>IF(B278&gt;①工事概要!$C$42,"",IF(B278&gt;=①工事概要!$C$41,$BR$13,""))</f>
        <v/>
      </c>
      <c r="BS278" s="53" t="str">
        <f>IF(B278&gt;①工事概要!$C$44,"",IF(B278&gt;=①工事概要!$C$43,$BS$13,""))</f>
        <v/>
      </c>
      <c r="BT278" s="53" t="str">
        <f>IF(B278&gt;①工事概要!$C$46,"",IF(B278&gt;=①工事概要!$C$45,$BT$13,""))</f>
        <v/>
      </c>
      <c r="BU278" s="53" t="str">
        <f>IF(B278&gt;①工事概要!$C$48,"",IF(B278&gt;=①工事概要!$C$47,$BU$13,""))</f>
        <v/>
      </c>
      <c r="BV278" s="53" t="str">
        <f>IF(B278&gt;①工事概要!$C$50,"",IF(B278&gt;=①工事概要!$C$49,$BV$13,""))</f>
        <v/>
      </c>
      <c r="BW278" s="53" t="str">
        <f>IF(B278&gt;①工事概要!$C$52,"",IF(B278&gt;=①工事概要!$C$51,$BW$13,""))</f>
        <v/>
      </c>
      <c r="BX278" s="53" t="str">
        <f>IF(B278&gt;①工事概要!$C$54,"",IF(B278&gt;=①工事概要!$C$53,$BX$13,""))</f>
        <v/>
      </c>
      <c r="BY278" s="53" t="str">
        <f>IF(B278&gt;①工事概要!$C$56,"",IF(B278&gt;=①工事概要!$C$55,$BY$13,""))</f>
        <v/>
      </c>
      <c r="BZ278" s="53" t="str">
        <f>IF(B278&gt;①工事概要!$C$58,"",IF(B278&gt;=①工事概要!$C$57,$BZ$13,""))</f>
        <v/>
      </c>
      <c r="CA278" s="53" t="str">
        <f>IF(B278&gt;①工事概要!$C$60,"",IF(B278&gt;=①工事概要!$C$59,$CA$13,""))</f>
        <v/>
      </c>
      <c r="CB278" s="53" t="str">
        <f>IF(B278&gt;①工事概要!$C$62,"",IF(B278&gt;=①工事概要!$C$61,$CB$13,""))</f>
        <v/>
      </c>
      <c r="CC278" s="53" t="str">
        <f>IF(B278&gt;①工事概要!$C$64,"",IF(B278&gt;=①工事概要!$C$63,$CC$13,""))</f>
        <v/>
      </c>
      <c r="CD278" s="53" t="str">
        <f>IF(B278&gt;①工事概要!$C$66,"",IF(B278&gt;=①工事概要!$C$65,$CD$13,""))</f>
        <v/>
      </c>
      <c r="CE278" s="50" t="str">
        <f t="shared" si="393"/>
        <v/>
      </c>
      <c r="CF278" s="50" t="str">
        <f t="shared" si="379"/>
        <v xml:space="preserve"> </v>
      </c>
    </row>
    <row r="279" spans="1:84" ht="39" customHeight="1" thickTop="1" thickBot="1" x14ac:dyDescent="0.2">
      <c r="A279" s="81" t="str">
        <f t="shared" si="365"/>
        <v>対象期間外</v>
      </c>
      <c r="B279" s="180" t="str">
        <f>IFERROR(IF(B278=①工事概要!$E$12+IF(WEEKDAY(①工事概要!$E$12)=1,①工事概要!$E$12,(8-WEEKDAY(①工事概要!$E$12))),"-",IF(B278="-","-",B278+1)),"-")</f>
        <v>-</v>
      </c>
      <c r="C279" s="89" t="str">
        <f t="shared" si="380"/>
        <v>-</v>
      </c>
      <c r="D279" s="199" t="str">
        <f t="shared" si="381"/>
        <v>×</v>
      </c>
      <c r="E279" s="200" t="str">
        <f t="shared" si="382"/>
        <v xml:space="preserve"> </v>
      </c>
      <c r="F279" s="201" t="s">
        <v>61</v>
      </c>
      <c r="G279" s="202"/>
      <c r="H279" s="203"/>
      <c r="I279" s="204"/>
      <c r="J279" s="187" t="str">
        <f t="shared" si="383"/>
        <v/>
      </c>
      <c r="K279" s="190" t="str">
        <f t="shared" si="366"/>
        <v/>
      </c>
      <c r="L279" s="190" t="str">
        <f t="shared" si="367"/>
        <v/>
      </c>
      <c r="M279" s="188" t="str">
        <f t="shared" si="384"/>
        <v/>
      </c>
      <c r="N279" s="87" t="str">
        <f t="shared" si="368"/>
        <v/>
      </c>
      <c r="O279" s="108"/>
      <c r="P279" s="156" t="str">
        <f>IF(B279&lt;①工事概要!$E$11,"",IF(B279&gt;①工事概要!$E$12,"",IF(LEN(CE279)=0,"○","")))</f>
        <v/>
      </c>
      <c r="Q279" s="162">
        <f t="shared" si="385"/>
        <v>0</v>
      </c>
      <c r="R279" s="93">
        <f t="shared" si="369"/>
        <v>181</v>
      </c>
      <c r="S279" s="156" t="str">
        <f t="shared" si="370"/>
        <v/>
      </c>
      <c r="T279" s="162">
        <f t="shared" si="371"/>
        <v>0</v>
      </c>
      <c r="U279" s="100">
        <f t="shared" si="386"/>
        <v>52</v>
      </c>
      <c r="V279" s="93" t="str">
        <f t="shared" si="372"/>
        <v/>
      </c>
      <c r="W279" s="169" t="str">
        <f t="shared" si="387"/>
        <v/>
      </c>
      <c r="X279" s="80" t="str">
        <f t="shared" si="388"/>
        <v/>
      </c>
      <c r="Y279" s="80" t="str">
        <f t="shared" si="389"/>
        <v/>
      </c>
      <c r="Z279" s="80" t="str">
        <f t="shared" si="373"/>
        <v>-</v>
      </c>
      <c r="AA279" s="80" t="str">
        <f t="shared" si="374"/>
        <v/>
      </c>
      <c r="AB279" s="80" t="str">
        <f t="shared" si="375"/>
        <v>OK（振替済み）</v>
      </c>
      <c r="AC279" s="154">
        <f t="shared" si="376"/>
        <v>0</v>
      </c>
      <c r="AD279" s="154" t="str">
        <f t="shared" si="390"/>
        <v/>
      </c>
      <c r="AE279" s="106">
        <f t="shared" si="391"/>
        <v>0</v>
      </c>
      <c r="AF279" s="106">
        <f t="shared" si="377"/>
        <v>0</v>
      </c>
      <c r="AG279" s="218" t="str">
        <f>IFERROR(IF(AE279=1,①工事概要!$E$11,IF(AE279=2,①工事概要!$E$11,IF(WEEKDAY(Z279)=2,Z272,AG278))),"")</f>
        <v/>
      </c>
      <c r="AH279" s="222" t="str">
        <f t="shared" ref="AH279:BA279" si="400">IFERROR(IF(AG279+1&gt;$BB279,"",AG279+1),"")</f>
        <v/>
      </c>
      <c r="AI279" s="222" t="str">
        <f t="shared" si="400"/>
        <v/>
      </c>
      <c r="AJ279" s="222" t="str">
        <f t="shared" si="400"/>
        <v/>
      </c>
      <c r="AK279" s="222" t="str">
        <f t="shared" si="400"/>
        <v/>
      </c>
      <c r="AL279" s="222" t="str">
        <f t="shared" si="400"/>
        <v/>
      </c>
      <c r="AM279" s="222" t="str">
        <f t="shared" si="400"/>
        <v/>
      </c>
      <c r="AN279" s="222" t="str">
        <f t="shared" si="400"/>
        <v/>
      </c>
      <c r="AO279" s="222" t="str">
        <f t="shared" si="400"/>
        <v/>
      </c>
      <c r="AP279" s="222" t="str">
        <f t="shared" si="400"/>
        <v/>
      </c>
      <c r="AQ279" s="222" t="str">
        <f t="shared" si="400"/>
        <v/>
      </c>
      <c r="AR279" s="222" t="str">
        <f t="shared" si="400"/>
        <v/>
      </c>
      <c r="AS279" s="222" t="str">
        <f t="shared" si="400"/>
        <v/>
      </c>
      <c r="AT279" s="222" t="str">
        <f t="shared" si="400"/>
        <v/>
      </c>
      <c r="AU279" s="222" t="str">
        <f t="shared" si="400"/>
        <v/>
      </c>
      <c r="AV279" s="222" t="str">
        <f t="shared" si="400"/>
        <v/>
      </c>
      <c r="AW279" s="222" t="str">
        <f t="shared" si="400"/>
        <v/>
      </c>
      <c r="AX279" s="222" t="str">
        <f t="shared" si="400"/>
        <v/>
      </c>
      <c r="AY279" s="222" t="str">
        <f t="shared" si="400"/>
        <v/>
      </c>
      <c r="AZ279" s="222" t="str">
        <f t="shared" si="400"/>
        <v/>
      </c>
      <c r="BA279" s="222" t="str">
        <f t="shared" si="400"/>
        <v/>
      </c>
      <c r="BB279" s="219" t="str">
        <f>IFERROR(IF(IF(Z279=①工事概要!$E$12,①工事概要!$E$12,IF(WEEKDAY(Z279)=1,Z286,BB280))&gt;①工事概要!$E$12,①工事概要!$E$12,IF(Z279=①工事概要!$E$12,①工事概要!$E$12,IF(WEEKDAY(Z279)=1,Z286,BB280))),"")</f>
        <v/>
      </c>
      <c r="BE279" s="53"/>
      <c r="BF279" s="53"/>
      <c r="BG279" s="53" t="str">
        <f>IFERROR(VLOOKUP(B279,①工事概要!$C$11:$D$12,2,FALSE),"")</f>
        <v/>
      </c>
      <c r="BH279" s="53" t="str">
        <f>IFERROR(VLOOKUP(B279,①工事概要!$C$16:$D$21,2,FALSE),"")</f>
        <v/>
      </c>
      <c r="BI279" s="53" t="str">
        <f>IFERROR(VLOOKUP(B279,①工事概要!$C$22:$D$24,2,FALSE),"")</f>
        <v/>
      </c>
      <c r="BJ279" s="53" t="str">
        <f>IF(B279&gt;①工事概要!$C$26,"",IF(B279&gt;=①工事概要!$C$25,$BJ$13,""))</f>
        <v/>
      </c>
      <c r="BK279" s="53" t="str">
        <f>IF(B279&gt;①工事概要!$C$28,"",IF(B279&gt;=①工事概要!$C$27,$BK$13,""))</f>
        <v/>
      </c>
      <c r="BL279" s="53" t="str">
        <f>IF(B279&gt;①工事概要!$C$30,"",IF(B279&gt;=①工事概要!$C$29,$BL$13,""))</f>
        <v/>
      </c>
      <c r="BM279" s="53" t="str">
        <f>IF(B279&gt;①工事概要!$C$32,"",IF(B279&gt;=①工事概要!$C$31,$BM$13,""))</f>
        <v/>
      </c>
      <c r="BN279" s="53" t="str">
        <f>IF(B279&gt;①工事概要!$C$34,"",IF(B279&gt;=①工事概要!$C$33,$BN$13,""))</f>
        <v/>
      </c>
      <c r="BO279" s="53" t="str">
        <f>IF(B279&gt;①工事概要!$C$36,"",IF(B279&gt;=①工事概要!$C$35,$BO$13,""))</f>
        <v/>
      </c>
      <c r="BP279" s="53" t="str">
        <f>IF(B279&gt;①工事概要!$C$38,"",IF(B279&gt;=①工事概要!$C$37,$BP$13,""))</f>
        <v/>
      </c>
      <c r="BQ279" s="53" t="str">
        <f>IF(B279&gt;①工事概要!$C$40,"",IF(B279&gt;=①工事概要!$C$39,$BQ$13,""))</f>
        <v/>
      </c>
      <c r="BR279" s="53" t="str">
        <f>IF(B279&gt;①工事概要!$C$42,"",IF(B279&gt;=①工事概要!$C$41,$BR$13,""))</f>
        <v/>
      </c>
      <c r="BS279" s="53" t="str">
        <f>IF(B279&gt;①工事概要!$C$44,"",IF(B279&gt;=①工事概要!$C$43,$BS$13,""))</f>
        <v/>
      </c>
      <c r="BT279" s="53" t="str">
        <f>IF(B279&gt;①工事概要!$C$46,"",IF(B279&gt;=①工事概要!$C$45,$BT$13,""))</f>
        <v/>
      </c>
      <c r="BU279" s="53" t="str">
        <f>IF(B279&gt;①工事概要!$C$48,"",IF(B279&gt;=①工事概要!$C$47,$BU$13,""))</f>
        <v/>
      </c>
      <c r="BV279" s="53" t="str">
        <f>IF(B279&gt;①工事概要!$C$50,"",IF(B279&gt;=①工事概要!$C$49,$BV$13,""))</f>
        <v/>
      </c>
      <c r="BW279" s="53" t="str">
        <f>IF(B279&gt;①工事概要!$C$52,"",IF(B279&gt;=①工事概要!$C$51,$BW$13,""))</f>
        <v/>
      </c>
      <c r="BX279" s="53" t="str">
        <f>IF(B279&gt;①工事概要!$C$54,"",IF(B279&gt;=①工事概要!$C$53,$BX$13,""))</f>
        <v/>
      </c>
      <c r="BY279" s="53" t="str">
        <f>IF(B279&gt;①工事概要!$C$56,"",IF(B279&gt;=①工事概要!$C$55,$BY$13,""))</f>
        <v/>
      </c>
      <c r="BZ279" s="53" t="str">
        <f>IF(B279&gt;①工事概要!$C$58,"",IF(B279&gt;=①工事概要!$C$57,$BZ$13,""))</f>
        <v/>
      </c>
      <c r="CA279" s="53" t="str">
        <f>IF(B279&gt;①工事概要!$C$60,"",IF(B279&gt;=①工事概要!$C$59,$CA$13,""))</f>
        <v/>
      </c>
      <c r="CB279" s="53" t="str">
        <f>IF(B279&gt;①工事概要!$C$62,"",IF(B279&gt;=①工事概要!$C$61,$CB$13,""))</f>
        <v/>
      </c>
      <c r="CC279" s="53" t="str">
        <f>IF(B279&gt;①工事概要!$C$64,"",IF(B279&gt;=①工事概要!$C$63,$CC$13,""))</f>
        <v/>
      </c>
      <c r="CD279" s="53" t="str">
        <f>IF(B279&gt;①工事概要!$C$66,"",IF(B279&gt;=①工事概要!$C$65,$CD$13,""))</f>
        <v/>
      </c>
      <c r="CE279" s="50" t="str">
        <f t="shared" si="393"/>
        <v/>
      </c>
      <c r="CF279" s="50" t="str">
        <f t="shared" si="379"/>
        <v xml:space="preserve"> </v>
      </c>
    </row>
    <row r="280" spans="1:84" ht="39" customHeight="1" thickTop="1" thickBot="1" x14ac:dyDescent="0.2">
      <c r="A280" s="81" t="str">
        <f t="shared" si="365"/>
        <v>対象期間外</v>
      </c>
      <c r="B280" s="180" t="str">
        <f>IFERROR(IF(B279=①工事概要!$E$12+IF(WEEKDAY(①工事概要!$E$12)=1,①工事概要!$E$12,(8-WEEKDAY(①工事概要!$E$12))),"-",IF(B279="-","-",B279+1)),"-")</f>
        <v>-</v>
      </c>
      <c r="C280" s="89" t="str">
        <f t="shared" si="380"/>
        <v>-</v>
      </c>
      <c r="D280" s="199" t="str">
        <f t="shared" si="381"/>
        <v>×</v>
      </c>
      <c r="E280" s="200" t="str">
        <f t="shared" si="382"/>
        <v xml:space="preserve"> </v>
      </c>
      <c r="F280" s="201" t="s">
        <v>61</v>
      </c>
      <c r="G280" s="202"/>
      <c r="H280" s="203"/>
      <c r="I280" s="204"/>
      <c r="J280" s="187" t="str">
        <f t="shared" si="383"/>
        <v/>
      </c>
      <c r="K280" s="190" t="str">
        <f t="shared" si="366"/>
        <v/>
      </c>
      <c r="L280" s="190" t="str">
        <f t="shared" si="367"/>
        <v/>
      </c>
      <c r="M280" s="188" t="str">
        <f t="shared" si="384"/>
        <v/>
      </c>
      <c r="N280" s="87" t="str">
        <f t="shared" si="368"/>
        <v/>
      </c>
      <c r="O280" s="108"/>
      <c r="P280" s="156" t="str">
        <f>IF(B280&lt;①工事概要!$E$11,"",IF(B280&gt;①工事概要!$E$12,"",IF(LEN(CE280)=0,"○","")))</f>
        <v/>
      </c>
      <c r="Q280" s="162">
        <f t="shared" si="385"/>
        <v>0</v>
      </c>
      <c r="R280" s="93">
        <f t="shared" si="369"/>
        <v>181</v>
      </c>
      <c r="S280" s="156" t="str">
        <f t="shared" si="370"/>
        <v/>
      </c>
      <c r="T280" s="162">
        <f t="shared" si="371"/>
        <v>0</v>
      </c>
      <c r="U280" s="100">
        <f t="shared" si="386"/>
        <v>52</v>
      </c>
      <c r="V280" s="93" t="str">
        <f t="shared" si="372"/>
        <v/>
      </c>
      <c r="W280" s="169" t="str">
        <f t="shared" si="387"/>
        <v/>
      </c>
      <c r="X280" s="80" t="str">
        <f t="shared" si="388"/>
        <v/>
      </c>
      <c r="Y280" s="80" t="str">
        <f t="shared" si="389"/>
        <v/>
      </c>
      <c r="Z280" s="80" t="str">
        <f t="shared" si="373"/>
        <v>-</v>
      </c>
      <c r="AA280" s="80" t="str">
        <f t="shared" si="374"/>
        <v/>
      </c>
      <c r="AB280" s="80" t="str">
        <f t="shared" si="375"/>
        <v>OK（振替済み）</v>
      </c>
      <c r="AC280" s="154">
        <f t="shared" si="376"/>
        <v>0</v>
      </c>
      <c r="AD280" s="154" t="str">
        <f t="shared" si="390"/>
        <v/>
      </c>
      <c r="AE280" s="106">
        <f t="shared" si="391"/>
        <v>0</v>
      </c>
      <c r="AF280" s="106">
        <f t="shared" si="377"/>
        <v>0</v>
      </c>
      <c r="AG280" s="223" t="str">
        <f>IFERROR(IF(AE280=1,①工事概要!$E$11,IF(AE280=2,①工事概要!$E$11,IF(WEEKDAY(Z280)=2,Z273,AG279))),"")</f>
        <v/>
      </c>
      <c r="AH280" s="224" t="str">
        <f t="shared" ref="AH280:BA280" si="401">IFERROR(IF(AG280+1&gt;$BB280,"",AG280+1),"")</f>
        <v/>
      </c>
      <c r="AI280" s="224" t="str">
        <f t="shared" si="401"/>
        <v/>
      </c>
      <c r="AJ280" s="224" t="str">
        <f t="shared" si="401"/>
        <v/>
      </c>
      <c r="AK280" s="224" t="str">
        <f t="shared" si="401"/>
        <v/>
      </c>
      <c r="AL280" s="224" t="str">
        <f t="shared" si="401"/>
        <v/>
      </c>
      <c r="AM280" s="224" t="str">
        <f t="shared" si="401"/>
        <v/>
      </c>
      <c r="AN280" s="224" t="str">
        <f t="shared" si="401"/>
        <v/>
      </c>
      <c r="AO280" s="224" t="str">
        <f t="shared" si="401"/>
        <v/>
      </c>
      <c r="AP280" s="224" t="str">
        <f t="shared" si="401"/>
        <v/>
      </c>
      <c r="AQ280" s="224" t="str">
        <f t="shared" si="401"/>
        <v/>
      </c>
      <c r="AR280" s="224" t="str">
        <f t="shared" si="401"/>
        <v/>
      </c>
      <c r="AS280" s="224" t="str">
        <f t="shared" si="401"/>
        <v/>
      </c>
      <c r="AT280" s="224" t="str">
        <f t="shared" si="401"/>
        <v/>
      </c>
      <c r="AU280" s="224" t="str">
        <f t="shared" si="401"/>
        <v/>
      </c>
      <c r="AV280" s="224" t="str">
        <f t="shared" si="401"/>
        <v/>
      </c>
      <c r="AW280" s="224" t="str">
        <f t="shared" si="401"/>
        <v/>
      </c>
      <c r="AX280" s="224" t="str">
        <f t="shared" si="401"/>
        <v/>
      </c>
      <c r="AY280" s="224" t="str">
        <f t="shared" si="401"/>
        <v/>
      </c>
      <c r="AZ280" s="224" t="str">
        <f t="shared" si="401"/>
        <v/>
      </c>
      <c r="BA280" s="224" t="str">
        <f t="shared" si="401"/>
        <v/>
      </c>
      <c r="BB280" s="225" t="str">
        <f>IFERROR(IF(IF(Z280=①工事概要!$E$12,①工事概要!$E$12,IF(WEEKDAY(Z280)=1,Z287,BB281))&gt;①工事概要!$E$12,①工事概要!$E$12,IF(Z280=①工事概要!$E$12,①工事概要!$E$12,IF(WEEKDAY(Z280)=1,Z287,BB281))),"")</f>
        <v/>
      </c>
      <c r="BE280" s="53"/>
      <c r="BF280" s="53"/>
      <c r="BG280" s="53" t="str">
        <f>IFERROR(VLOOKUP(B280,①工事概要!$C$11:$D$12,2,FALSE),"")</f>
        <v/>
      </c>
      <c r="BH280" s="53" t="str">
        <f>IFERROR(VLOOKUP(B280,①工事概要!$C$16:$D$21,2,FALSE),"")</f>
        <v/>
      </c>
      <c r="BI280" s="53" t="str">
        <f>IFERROR(VLOOKUP(B280,①工事概要!$C$22:$D$24,2,FALSE),"")</f>
        <v/>
      </c>
      <c r="BJ280" s="53" t="str">
        <f>IF(B280&gt;①工事概要!$C$26,"",IF(B280&gt;=①工事概要!$C$25,$BJ$13,""))</f>
        <v/>
      </c>
      <c r="BK280" s="53" t="str">
        <f>IF(B280&gt;①工事概要!$C$28,"",IF(B280&gt;=①工事概要!$C$27,$BK$13,""))</f>
        <v/>
      </c>
      <c r="BL280" s="53" t="str">
        <f>IF(B280&gt;①工事概要!$C$30,"",IF(B280&gt;=①工事概要!$C$29,$BL$13,""))</f>
        <v/>
      </c>
      <c r="BM280" s="53" t="str">
        <f>IF(B280&gt;①工事概要!$C$32,"",IF(B280&gt;=①工事概要!$C$31,$BM$13,""))</f>
        <v/>
      </c>
      <c r="BN280" s="53" t="str">
        <f>IF(B280&gt;①工事概要!$C$34,"",IF(B280&gt;=①工事概要!$C$33,$BN$13,""))</f>
        <v/>
      </c>
      <c r="BO280" s="53" t="str">
        <f>IF(B280&gt;①工事概要!$C$36,"",IF(B280&gt;=①工事概要!$C$35,$BO$13,""))</f>
        <v/>
      </c>
      <c r="BP280" s="53" t="str">
        <f>IF(B280&gt;①工事概要!$C$38,"",IF(B280&gt;=①工事概要!$C$37,$BP$13,""))</f>
        <v/>
      </c>
      <c r="BQ280" s="53" t="str">
        <f>IF(B280&gt;①工事概要!$C$40,"",IF(B280&gt;=①工事概要!$C$39,$BQ$13,""))</f>
        <v/>
      </c>
      <c r="BR280" s="53" t="str">
        <f>IF(B280&gt;①工事概要!$C$42,"",IF(B280&gt;=①工事概要!$C$41,$BR$13,""))</f>
        <v/>
      </c>
      <c r="BS280" s="53" t="str">
        <f>IF(B280&gt;①工事概要!$C$44,"",IF(B280&gt;=①工事概要!$C$43,$BS$13,""))</f>
        <v/>
      </c>
      <c r="BT280" s="53" t="str">
        <f>IF(B280&gt;①工事概要!$C$46,"",IF(B280&gt;=①工事概要!$C$45,$BT$13,""))</f>
        <v/>
      </c>
      <c r="BU280" s="53" t="str">
        <f>IF(B280&gt;①工事概要!$C$48,"",IF(B280&gt;=①工事概要!$C$47,$BU$13,""))</f>
        <v/>
      </c>
      <c r="BV280" s="53" t="str">
        <f>IF(B280&gt;①工事概要!$C$50,"",IF(B280&gt;=①工事概要!$C$49,$BV$13,""))</f>
        <v/>
      </c>
      <c r="BW280" s="53" t="str">
        <f>IF(B280&gt;①工事概要!$C$52,"",IF(B280&gt;=①工事概要!$C$51,$BW$13,""))</f>
        <v/>
      </c>
      <c r="BX280" s="53" t="str">
        <f>IF(B280&gt;①工事概要!$C$54,"",IF(B280&gt;=①工事概要!$C$53,$BX$13,""))</f>
        <v/>
      </c>
      <c r="BY280" s="53" t="str">
        <f>IF(B280&gt;①工事概要!$C$56,"",IF(B280&gt;=①工事概要!$C$55,$BY$13,""))</f>
        <v/>
      </c>
      <c r="BZ280" s="53" t="str">
        <f>IF(B280&gt;①工事概要!$C$58,"",IF(B280&gt;=①工事概要!$C$57,$BZ$13,""))</f>
        <v/>
      </c>
      <c r="CA280" s="53" t="str">
        <f>IF(B280&gt;①工事概要!$C$60,"",IF(B280&gt;=①工事概要!$C$59,$CA$13,""))</f>
        <v/>
      </c>
      <c r="CB280" s="53" t="str">
        <f>IF(B280&gt;①工事概要!$C$62,"",IF(B280&gt;=①工事概要!$C$61,$CB$13,""))</f>
        <v/>
      </c>
      <c r="CC280" s="53" t="str">
        <f>IF(B280&gt;①工事概要!$C$64,"",IF(B280&gt;=①工事概要!$C$63,$CC$13,""))</f>
        <v/>
      </c>
      <c r="CD280" s="53" t="str">
        <f>IF(B280&gt;①工事概要!$C$66,"",IF(B280&gt;=①工事概要!$C$65,$CD$13,""))</f>
        <v/>
      </c>
      <c r="CE280" s="50" t="str">
        <f t="shared" si="393"/>
        <v/>
      </c>
      <c r="CF280" s="50" t="str">
        <f t="shared" si="379"/>
        <v xml:space="preserve"> </v>
      </c>
    </row>
    <row r="281" spans="1:84" ht="39" customHeight="1" thickTop="1" thickBot="1" x14ac:dyDescent="0.2">
      <c r="A281" s="81" t="str">
        <f t="shared" si="365"/>
        <v>対象期間外</v>
      </c>
      <c r="B281" s="180" t="str">
        <f>IFERROR(IF(B280=①工事概要!$E$12+IF(WEEKDAY(①工事概要!$E$12)=1,①工事概要!$E$12,(8-WEEKDAY(①工事概要!$E$12))),"-",IF(B280="-","-",B280+1)),"-")</f>
        <v>-</v>
      </c>
      <c r="C281" s="89" t="str">
        <f t="shared" si="380"/>
        <v>-</v>
      </c>
      <c r="D281" s="199" t="str">
        <f t="shared" si="381"/>
        <v>×</v>
      </c>
      <c r="E281" s="200" t="str">
        <f t="shared" si="382"/>
        <v xml:space="preserve"> </v>
      </c>
      <c r="F281" s="201" t="s">
        <v>60</v>
      </c>
      <c r="G281" s="202"/>
      <c r="H281" s="203"/>
      <c r="I281" s="204"/>
      <c r="J281" s="187" t="str">
        <f t="shared" si="383"/>
        <v/>
      </c>
      <c r="K281" s="190" t="str">
        <f t="shared" si="366"/>
        <v/>
      </c>
      <c r="L281" s="190" t="str">
        <f t="shared" si="367"/>
        <v/>
      </c>
      <c r="M281" s="188" t="str">
        <f t="shared" si="384"/>
        <v/>
      </c>
      <c r="N281" s="87" t="str">
        <f t="shared" si="368"/>
        <v/>
      </c>
      <c r="O281" s="108"/>
      <c r="P281" s="156" t="str">
        <f>IF(B281&lt;①工事概要!$E$11,"",IF(B281&gt;①工事概要!$E$12,"",IF(LEN(CE281)=0,"○","")))</f>
        <v/>
      </c>
      <c r="Q281" s="162">
        <f t="shared" si="385"/>
        <v>0</v>
      </c>
      <c r="R281" s="93">
        <f t="shared" si="369"/>
        <v>181</v>
      </c>
      <c r="S281" s="156" t="str">
        <f t="shared" si="370"/>
        <v/>
      </c>
      <c r="T281" s="162">
        <f t="shared" si="371"/>
        <v>0</v>
      </c>
      <c r="U281" s="100">
        <f t="shared" si="386"/>
        <v>52</v>
      </c>
      <c r="V281" s="93" t="str">
        <f t="shared" si="372"/>
        <v/>
      </c>
      <c r="W281" s="169" t="str">
        <f t="shared" si="387"/>
        <v/>
      </c>
      <c r="X281" s="80" t="str">
        <f t="shared" si="388"/>
        <v/>
      </c>
      <c r="Y281" s="80" t="str">
        <f t="shared" si="389"/>
        <v/>
      </c>
      <c r="Z281" s="80" t="str">
        <f t="shared" si="373"/>
        <v>-</v>
      </c>
      <c r="AA281" s="80" t="str">
        <f t="shared" si="374"/>
        <v/>
      </c>
      <c r="AB281" s="80" t="str">
        <f t="shared" si="375"/>
        <v>OK（振替済み）</v>
      </c>
      <c r="AC281" s="154">
        <f t="shared" si="376"/>
        <v>0</v>
      </c>
      <c r="AD281" s="154" t="str">
        <f t="shared" si="390"/>
        <v/>
      </c>
      <c r="AE281" s="106">
        <f t="shared" si="391"/>
        <v>0</v>
      </c>
      <c r="AF281" s="106">
        <f t="shared" si="377"/>
        <v>0</v>
      </c>
      <c r="AG281" s="216" t="str">
        <f>IFERROR(IF(AE281=1,①工事概要!$E$11,IF(AE281=2,①工事概要!$E$11,IF(WEEKDAY(Z281)=2,Z274,AG280))),"")</f>
        <v/>
      </c>
      <c r="AH281" s="221" t="str">
        <f t="shared" ref="AH281:BA281" si="402">IFERROR(IF(AG281+1&gt;$BB281,"",AG281+1),"")</f>
        <v/>
      </c>
      <c r="AI281" s="221" t="str">
        <f t="shared" si="402"/>
        <v/>
      </c>
      <c r="AJ281" s="221" t="str">
        <f t="shared" si="402"/>
        <v/>
      </c>
      <c r="AK281" s="221" t="str">
        <f t="shared" si="402"/>
        <v/>
      </c>
      <c r="AL281" s="221" t="str">
        <f t="shared" si="402"/>
        <v/>
      </c>
      <c r="AM281" s="221" t="str">
        <f t="shared" si="402"/>
        <v/>
      </c>
      <c r="AN281" s="221" t="str">
        <f t="shared" si="402"/>
        <v/>
      </c>
      <c r="AO281" s="221" t="str">
        <f t="shared" si="402"/>
        <v/>
      </c>
      <c r="AP281" s="221" t="str">
        <f t="shared" si="402"/>
        <v/>
      </c>
      <c r="AQ281" s="221" t="str">
        <f t="shared" si="402"/>
        <v/>
      </c>
      <c r="AR281" s="221" t="str">
        <f t="shared" si="402"/>
        <v/>
      </c>
      <c r="AS281" s="221" t="str">
        <f t="shared" si="402"/>
        <v/>
      </c>
      <c r="AT281" s="221" t="str">
        <f t="shared" si="402"/>
        <v/>
      </c>
      <c r="AU281" s="221" t="str">
        <f t="shared" si="402"/>
        <v/>
      </c>
      <c r="AV281" s="221" t="str">
        <f t="shared" si="402"/>
        <v/>
      </c>
      <c r="AW281" s="221" t="str">
        <f t="shared" si="402"/>
        <v/>
      </c>
      <c r="AX281" s="221" t="str">
        <f t="shared" si="402"/>
        <v/>
      </c>
      <c r="AY281" s="221" t="str">
        <f t="shared" si="402"/>
        <v/>
      </c>
      <c r="AZ281" s="221" t="str">
        <f t="shared" si="402"/>
        <v/>
      </c>
      <c r="BA281" s="221" t="str">
        <f t="shared" si="402"/>
        <v/>
      </c>
      <c r="BB281" s="217" t="str">
        <f>IFERROR(IF(IF(Z281=①工事概要!$E$12,①工事概要!$E$12,IF(WEEKDAY(Z281)=1,Z288,BB282))&gt;①工事概要!$E$12,①工事概要!$E$12,IF(Z281=①工事概要!$E$12,①工事概要!$E$12,IF(WEEKDAY(Z281)=1,Z288,BB282))),"")</f>
        <v/>
      </c>
      <c r="BE281" s="53"/>
      <c r="BF281" s="53"/>
      <c r="BG281" s="53" t="str">
        <f>IFERROR(VLOOKUP(B281,①工事概要!$C$11:$D$12,2,FALSE),"")</f>
        <v/>
      </c>
      <c r="BH281" s="53" t="str">
        <f>IFERROR(VLOOKUP(B281,①工事概要!$C$16:$D$21,2,FALSE),"")</f>
        <v/>
      </c>
      <c r="BI281" s="53" t="str">
        <f>IFERROR(VLOOKUP(B281,①工事概要!$C$22:$D$24,2,FALSE),"")</f>
        <v/>
      </c>
      <c r="BJ281" s="53" t="str">
        <f>IF(B281&gt;①工事概要!$C$26,"",IF(B281&gt;=①工事概要!$C$25,$BJ$13,""))</f>
        <v/>
      </c>
      <c r="BK281" s="53" t="str">
        <f>IF(B281&gt;①工事概要!$C$28,"",IF(B281&gt;=①工事概要!$C$27,$BK$13,""))</f>
        <v/>
      </c>
      <c r="BL281" s="53" t="str">
        <f>IF(B281&gt;①工事概要!$C$30,"",IF(B281&gt;=①工事概要!$C$29,$BL$13,""))</f>
        <v/>
      </c>
      <c r="BM281" s="53" t="str">
        <f>IF(B281&gt;①工事概要!$C$32,"",IF(B281&gt;=①工事概要!$C$31,$BM$13,""))</f>
        <v/>
      </c>
      <c r="BN281" s="53" t="str">
        <f>IF(B281&gt;①工事概要!$C$34,"",IF(B281&gt;=①工事概要!$C$33,$BN$13,""))</f>
        <v/>
      </c>
      <c r="BO281" s="53" t="str">
        <f>IF(B281&gt;①工事概要!$C$36,"",IF(B281&gt;=①工事概要!$C$35,$BO$13,""))</f>
        <v/>
      </c>
      <c r="BP281" s="53" t="str">
        <f>IF(B281&gt;①工事概要!$C$38,"",IF(B281&gt;=①工事概要!$C$37,$BP$13,""))</f>
        <v/>
      </c>
      <c r="BQ281" s="53" t="str">
        <f>IF(B281&gt;①工事概要!$C$40,"",IF(B281&gt;=①工事概要!$C$39,$BQ$13,""))</f>
        <v/>
      </c>
      <c r="BR281" s="53" t="str">
        <f>IF(B281&gt;①工事概要!$C$42,"",IF(B281&gt;=①工事概要!$C$41,$BR$13,""))</f>
        <v/>
      </c>
      <c r="BS281" s="53" t="str">
        <f>IF(B281&gt;①工事概要!$C$44,"",IF(B281&gt;=①工事概要!$C$43,$BS$13,""))</f>
        <v/>
      </c>
      <c r="BT281" s="53" t="str">
        <f>IF(B281&gt;①工事概要!$C$46,"",IF(B281&gt;=①工事概要!$C$45,$BT$13,""))</f>
        <v/>
      </c>
      <c r="BU281" s="53" t="str">
        <f>IF(B281&gt;①工事概要!$C$48,"",IF(B281&gt;=①工事概要!$C$47,$BU$13,""))</f>
        <v/>
      </c>
      <c r="BV281" s="53" t="str">
        <f>IF(B281&gt;①工事概要!$C$50,"",IF(B281&gt;=①工事概要!$C$49,$BV$13,""))</f>
        <v/>
      </c>
      <c r="BW281" s="53" t="str">
        <f>IF(B281&gt;①工事概要!$C$52,"",IF(B281&gt;=①工事概要!$C$51,$BW$13,""))</f>
        <v/>
      </c>
      <c r="BX281" s="53" t="str">
        <f>IF(B281&gt;①工事概要!$C$54,"",IF(B281&gt;=①工事概要!$C$53,$BX$13,""))</f>
        <v/>
      </c>
      <c r="BY281" s="53" t="str">
        <f>IF(B281&gt;①工事概要!$C$56,"",IF(B281&gt;=①工事概要!$C$55,$BY$13,""))</f>
        <v/>
      </c>
      <c r="BZ281" s="53" t="str">
        <f>IF(B281&gt;①工事概要!$C$58,"",IF(B281&gt;=①工事概要!$C$57,$BZ$13,""))</f>
        <v/>
      </c>
      <c r="CA281" s="53" t="str">
        <f>IF(B281&gt;①工事概要!$C$60,"",IF(B281&gt;=①工事概要!$C$59,$CA$13,""))</f>
        <v/>
      </c>
      <c r="CB281" s="53" t="str">
        <f>IF(B281&gt;①工事概要!$C$62,"",IF(B281&gt;=①工事概要!$C$61,$CB$13,""))</f>
        <v/>
      </c>
      <c r="CC281" s="53" t="str">
        <f>IF(B281&gt;①工事概要!$C$64,"",IF(B281&gt;=①工事概要!$C$63,$CC$13,""))</f>
        <v/>
      </c>
      <c r="CD281" s="53" t="str">
        <f>IF(B281&gt;①工事概要!$C$66,"",IF(B281&gt;=①工事概要!$C$65,$CD$13,""))</f>
        <v/>
      </c>
      <c r="CE281" s="50" t="str">
        <f t="shared" si="393"/>
        <v/>
      </c>
      <c r="CF281" s="50" t="str">
        <f t="shared" si="379"/>
        <v xml:space="preserve"> </v>
      </c>
    </row>
    <row r="282" spans="1:84" ht="39" customHeight="1" thickTop="1" thickBot="1" x14ac:dyDescent="0.2">
      <c r="A282" s="81" t="str">
        <f t="shared" si="365"/>
        <v>対象期間外</v>
      </c>
      <c r="B282" s="180" t="str">
        <f>IFERROR(IF(B281=①工事概要!$E$12+IF(WEEKDAY(①工事概要!$E$12)=1,①工事概要!$E$12,(8-WEEKDAY(①工事概要!$E$12))),"-",IF(B281="-","-",B281+1)),"-")</f>
        <v>-</v>
      </c>
      <c r="C282" s="89" t="str">
        <f t="shared" si="380"/>
        <v>-</v>
      </c>
      <c r="D282" s="199" t="str">
        <f t="shared" si="381"/>
        <v>×</v>
      </c>
      <c r="E282" s="200" t="str">
        <f t="shared" si="382"/>
        <v xml:space="preserve"> </v>
      </c>
      <c r="F282" s="201" t="s">
        <v>60</v>
      </c>
      <c r="G282" s="202"/>
      <c r="H282" s="203"/>
      <c r="I282" s="204"/>
      <c r="J282" s="187" t="str">
        <f t="shared" si="383"/>
        <v/>
      </c>
      <c r="K282" s="190" t="str">
        <f t="shared" si="366"/>
        <v/>
      </c>
      <c r="L282" s="190" t="str">
        <f t="shared" si="367"/>
        <v/>
      </c>
      <c r="M282" s="188" t="str">
        <f t="shared" si="384"/>
        <v/>
      </c>
      <c r="N282" s="87" t="str">
        <f t="shared" si="368"/>
        <v/>
      </c>
      <c r="O282" s="108"/>
      <c r="P282" s="156" t="str">
        <f>IF(B282&lt;①工事概要!$E$11,"",IF(B282&gt;①工事概要!$E$12,"",IF(LEN(CE282)=0,"○","")))</f>
        <v/>
      </c>
      <c r="Q282" s="162">
        <f t="shared" si="385"/>
        <v>0</v>
      </c>
      <c r="R282" s="93">
        <f t="shared" si="369"/>
        <v>181</v>
      </c>
      <c r="S282" s="156" t="str">
        <f t="shared" si="370"/>
        <v/>
      </c>
      <c r="T282" s="162">
        <f t="shared" si="371"/>
        <v>0</v>
      </c>
      <c r="U282" s="100">
        <f t="shared" si="386"/>
        <v>52</v>
      </c>
      <c r="V282" s="93" t="str">
        <f t="shared" si="372"/>
        <v/>
      </c>
      <c r="W282" s="169" t="str">
        <f t="shared" si="387"/>
        <v/>
      </c>
      <c r="X282" s="80" t="str">
        <f t="shared" si="388"/>
        <v/>
      </c>
      <c r="Y282" s="80" t="str">
        <f t="shared" si="389"/>
        <v/>
      </c>
      <c r="Z282" s="80" t="str">
        <f t="shared" si="373"/>
        <v>-</v>
      </c>
      <c r="AA282" s="80" t="str">
        <f t="shared" si="374"/>
        <v/>
      </c>
      <c r="AB282" s="80" t="str">
        <f t="shared" si="375"/>
        <v>OK（振替済み）</v>
      </c>
      <c r="AC282" s="154">
        <f t="shared" si="376"/>
        <v>0</v>
      </c>
      <c r="AD282" s="154" t="str">
        <f t="shared" si="390"/>
        <v/>
      </c>
      <c r="AE282" s="106">
        <f t="shared" si="391"/>
        <v>0</v>
      </c>
      <c r="AF282" s="106">
        <f t="shared" si="377"/>
        <v>0</v>
      </c>
      <c r="AG282" s="218" t="str">
        <f>IFERROR(IF(AE282=1,①工事概要!$E$11,IF(AE282=2,①工事概要!$E$11,IF(WEEKDAY(Z282)=2,Z275,AG281))),"")</f>
        <v/>
      </c>
      <c r="AH282" s="222" t="str">
        <f t="shared" ref="AH282:BA282" si="403">IFERROR(IF(AG282+1&gt;$BB282,"",AG282+1),"")</f>
        <v/>
      </c>
      <c r="AI282" s="222" t="str">
        <f t="shared" si="403"/>
        <v/>
      </c>
      <c r="AJ282" s="222" t="str">
        <f t="shared" si="403"/>
        <v/>
      </c>
      <c r="AK282" s="222" t="str">
        <f t="shared" si="403"/>
        <v/>
      </c>
      <c r="AL282" s="222" t="str">
        <f t="shared" si="403"/>
        <v/>
      </c>
      <c r="AM282" s="222" t="str">
        <f t="shared" si="403"/>
        <v/>
      </c>
      <c r="AN282" s="222" t="str">
        <f t="shared" si="403"/>
        <v/>
      </c>
      <c r="AO282" s="222" t="str">
        <f t="shared" si="403"/>
        <v/>
      </c>
      <c r="AP282" s="222" t="str">
        <f t="shared" si="403"/>
        <v/>
      </c>
      <c r="AQ282" s="222" t="str">
        <f t="shared" si="403"/>
        <v/>
      </c>
      <c r="AR282" s="222" t="str">
        <f t="shared" si="403"/>
        <v/>
      </c>
      <c r="AS282" s="222" t="str">
        <f t="shared" si="403"/>
        <v/>
      </c>
      <c r="AT282" s="222" t="str">
        <f t="shared" si="403"/>
        <v/>
      </c>
      <c r="AU282" s="222" t="str">
        <f t="shared" si="403"/>
        <v/>
      </c>
      <c r="AV282" s="222" t="str">
        <f t="shared" si="403"/>
        <v/>
      </c>
      <c r="AW282" s="222" t="str">
        <f t="shared" si="403"/>
        <v/>
      </c>
      <c r="AX282" s="222" t="str">
        <f t="shared" si="403"/>
        <v/>
      </c>
      <c r="AY282" s="222" t="str">
        <f t="shared" si="403"/>
        <v/>
      </c>
      <c r="AZ282" s="222" t="str">
        <f t="shared" si="403"/>
        <v/>
      </c>
      <c r="BA282" s="222" t="str">
        <f t="shared" si="403"/>
        <v/>
      </c>
      <c r="BB282" s="219" t="str">
        <f>IFERROR(IF(IF(Z282=①工事概要!$E$12,①工事概要!$E$12,IF(WEEKDAY(Z282)=1,Z289,BB283))&gt;①工事概要!$E$12,①工事概要!$E$12,IF(Z282=①工事概要!$E$12,①工事概要!$E$12,IF(WEEKDAY(Z282)=1,Z289,BB283))),"")</f>
        <v/>
      </c>
      <c r="BE282" s="53"/>
      <c r="BF282" s="53"/>
      <c r="BG282" s="53" t="str">
        <f>IFERROR(VLOOKUP(B282,①工事概要!$C$11:$D$12,2,FALSE),"")</f>
        <v/>
      </c>
      <c r="BH282" s="53" t="str">
        <f>IFERROR(VLOOKUP(B282,①工事概要!$C$16:$D$21,2,FALSE),"")</f>
        <v/>
      </c>
      <c r="BI282" s="53" t="str">
        <f>IFERROR(VLOOKUP(B282,①工事概要!$C$22:$D$24,2,FALSE),"")</f>
        <v/>
      </c>
      <c r="BJ282" s="53" t="str">
        <f>IF(B282&gt;①工事概要!$C$26,"",IF(B282&gt;=①工事概要!$C$25,$BJ$13,""))</f>
        <v/>
      </c>
      <c r="BK282" s="53" t="str">
        <f>IF(B282&gt;①工事概要!$C$28,"",IF(B282&gt;=①工事概要!$C$27,$BK$13,""))</f>
        <v/>
      </c>
      <c r="BL282" s="53" t="str">
        <f>IF(B282&gt;①工事概要!$C$30,"",IF(B282&gt;=①工事概要!$C$29,$BL$13,""))</f>
        <v/>
      </c>
      <c r="BM282" s="53" t="str">
        <f>IF(B282&gt;①工事概要!$C$32,"",IF(B282&gt;=①工事概要!$C$31,$BM$13,""))</f>
        <v/>
      </c>
      <c r="BN282" s="53" t="str">
        <f>IF(B282&gt;①工事概要!$C$34,"",IF(B282&gt;=①工事概要!$C$33,$BN$13,""))</f>
        <v/>
      </c>
      <c r="BO282" s="53" t="str">
        <f>IF(B282&gt;①工事概要!$C$36,"",IF(B282&gt;=①工事概要!$C$35,$BO$13,""))</f>
        <v/>
      </c>
      <c r="BP282" s="53" t="str">
        <f>IF(B282&gt;①工事概要!$C$38,"",IF(B282&gt;=①工事概要!$C$37,$BP$13,""))</f>
        <v/>
      </c>
      <c r="BQ282" s="53" t="str">
        <f>IF(B282&gt;①工事概要!$C$40,"",IF(B282&gt;=①工事概要!$C$39,$BQ$13,""))</f>
        <v/>
      </c>
      <c r="BR282" s="53" t="str">
        <f>IF(B282&gt;①工事概要!$C$42,"",IF(B282&gt;=①工事概要!$C$41,$BR$13,""))</f>
        <v/>
      </c>
      <c r="BS282" s="53" t="str">
        <f>IF(B282&gt;①工事概要!$C$44,"",IF(B282&gt;=①工事概要!$C$43,$BS$13,""))</f>
        <v/>
      </c>
      <c r="BT282" s="53" t="str">
        <f>IF(B282&gt;①工事概要!$C$46,"",IF(B282&gt;=①工事概要!$C$45,$BT$13,""))</f>
        <v/>
      </c>
      <c r="BU282" s="53" t="str">
        <f>IF(B282&gt;①工事概要!$C$48,"",IF(B282&gt;=①工事概要!$C$47,$BU$13,""))</f>
        <v/>
      </c>
      <c r="BV282" s="53" t="str">
        <f>IF(B282&gt;①工事概要!$C$50,"",IF(B282&gt;=①工事概要!$C$49,$BV$13,""))</f>
        <v/>
      </c>
      <c r="BW282" s="53" t="str">
        <f>IF(B282&gt;①工事概要!$C$52,"",IF(B282&gt;=①工事概要!$C$51,$BW$13,""))</f>
        <v/>
      </c>
      <c r="BX282" s="53" t="str">
        <f>IF(B282&gt;①工事概要!$C$54,"",IF(B282&gt;=①工事概要!$C$53,$BX$13,""))</f>
        <v/>
      </c>
      <c r="BY282" s="53" t="str">
        <f>IF(B282&gt;①工事概要!$C$56,"",IF(B282&gt;=①工事概要!$C$55,$BY$13,""))</f>
        <v/>
      </c>
      <c r="BZ282" s="53" t="str">
        <f>IF(B282&gt;①工事概要!$C$58,"",IF(B282&gt;=①工事概要!$C$57,$BZ$13,""))</f>
        <v/>
      </c>
      <c r="CA282" s="53" t="str">
        <f>IF(B282&gt;①工事概要!$C$60,"",IF(B282&gt;=①工事概要!$C$59,$CA$13,""))</f>
        <v/>
      </c>
      <c r="CB282" s="53" t="str">
        <f>IF(B282&gt;①工事概要!$C$62,"",IF(B282&gt;=①工事概要!$C$61,$CB$13,""))</f>
        <v/>
      </c>
      <c r="CC282" s="53" t="str">
        <f>IF(B282&gt;①工事概要!$C$64,"",IF(B282&gt;=①工事概要!$C$63,$CC$13,""))</f>
        <v/>
      </c>
      <c r="CD282" s="53" t="str">
        <f>IF(B282&gt;①工事概要!$C$66,"",IF(B282&gt;=①工事概要!$C$65,$CD$13,""))</f>
        <v/>
      </c>
      <c r="CE282" s="50" t="str">
        <f t="shared" si="393"/>
        <v/>
      </c>
      <c r="CF282" s="50" t="str">
        <f t="shared" si="379"/>
        <v xml:space="preserve"> </v>
      </c>
    </row>
    <row r="283" spans="1:84" ht="39" customHeight="1" thickTop="1" thickBot="1" x14ac:dyDescent="0.2">
      <c r="A283" s="81" t="str">
        <f t="shared" si="365"/>
        <v>対象期間外</v>
      </c>
      <c r="B283" s="180" t="str">
        <f>IFERROR(IF(B282=①工事概要!$E$12+IF(WEEKDAY(①工事概要!$E$12)=1,①工事概要!$E$12,(8-WEEKDAY(①工事概要!$E$12))),"-",IF(B282="-","-",B282+1)),"-")</f>
        <v>-</v>
      </c>
      <c r="C283" s="89" t="str">
        <f t="shared" si="380"/>
        <v>-</v>
      </c>
      <c r="D283" s="199" t="str">
        <f t="shared" si="381"/>
        <v>×</v>
      </c>
      <c r="E283" s="200" t="str">
        <f t="shared" si="382"/>
        <v xml:space="preserve"> </v>
      </c>
      <c r="F283" s="201" t="s">
        <v>60</v>
      </c>
      <c r="G283" s="202"/>
      <c r="H283" s="203"/>
      <c r="I283" s="204"/>
      <c r="J283" s="187" t="str">
        <f t="shared" si="383"/>
        <v/>
      </c>
      <c r="K283" s="190" t="str">
        <f t="shared" si="366"/>
        <v/>
      </c>
      <c r="L283" s="190" t="str">
        <f t="shared" si="367"/>
        <v/>
      </c>
      <c r="M283" s="188" t="str">
        <f t="shared" si="384"/>
        <v/>
      </c>
      <c r="N283" s="87" t="str">
        <f t="shared" si="368"/>
        <v/>
      </c>
      <c r="O283" s="108"/>
      <c r="P283" s="156" t="str">
        <f>IF(B283&lt;①工事概要!$E$11,"",IF(B283&gt;①工事概要!$E$12,"",IF(LEN(CE283)=0,"○","")))</f>
        <v/>
      </c>
      <c r="Q283" s="162">
        <f t="shared" si="385"/>
        <v>0</v>
      </c>
      <c r="R283" s="93">
        <f t="shared" si="369"/>
        <v>181</v>
      </c>
      <c r="S283" s="156" t="str">
        <f t="shared" si="370"/>
        <v/>
      </c>
      <c r="T283" s="162">
        <f t="shared" si="371"/>
        <v>0</v>
      </c>
      <c r="U283" s="100">
        <f t="shared" si="386"/>
        <v>52</v>
      </c>
      <c r="V283" s="93" t="str">
        <f t="shared" si="372"/>
        <v/>
      </c>
      <c r="W283" s="169" t="str">
        <f t="shared" si="387"/>
        <v/>
      </c>
      <c r="X283" s="80" t="str">
        <f t="shared" si="388"/>
        <v/>
      </c>
      <c r="Y283" s="80" t="str">
        <f t="shared" si="389"/>
        <v/>
      </c>
      <c r="Z283" s="80" t="str">
        <f t="shared" si="373"/>
        <v>-</v>
      </c>
      <c r="AA283" s="80" t="str">
        <f t="shared" si="374"/>
        <v/>
      </c>
      <c r="AB283" s="80" t="str">
        <f t="shared" si="375"/>
        <v>OK（振替済み）</v>
      </c>
      <c r="AC283" s="154">
        <f t="shared" si="376"/>
        <v>0</v>
      </c>
      <c r="AD283" s="154" t="str">
        <f t="shared" si="390"/>
        <v/>
      </c>
      <c r="AE283" s="106">
        <f t="shared" si="391"/>
        <v>0</v>
      </c>
      <c r="AF283" s="106">
        <f t="shared" si="377"/>
        <v>0</v>
      </c>
      <c r="AG283" s="218" t="str">
        <f>IFERROR(IF(AE283=1,①工事概要!$E$11,IF(AE283=2,①工事概要!$E$11,IF(WEEKDAY(Z283)=2,Z276,AG282))),"")</f>
        <v/>
      </c>
      <c r="AH283" s="222" t="str">
        <f t="shared" ref="AH283:BA283" si="404">IFERROR(IF(AG283+1&gt;$BB283,"",AG283+1),"")</f>
        <v/>
      </c>
      <c r="AI283" s="222" t="str">
        <f t="shared" si="404"/>
        <v/>
      </c>
      <c r="AJ283" s="222" t="str">
        <f t="shared" si="404"/>
        <v/>
      </c>
      <c r="AK283" s="222" t="str">
        <f t="shared" si="404"/>
        <v/>
      </c>
      <c r="AL283" s="222" t="str">
        <f t="shared" si="404"/>
        <v/>
      </c>
      <c r="AM283" s="222" t="str">
        <f t="shared" si="404"/>
        <v/>
      </c>
      <c r="AN283" s="222" t="str">
        <f t="shared" si="404"/>
        <v/>
      </c>
      <c r="AO283" s="222" t="str">
        <f t="shared" si="404"/>
        <v/>
      </c>
      <c r="AP283" s="222" t="str">
        <f t="shared" si="404"/>
        <v/>
      </c>
      <c r="AQ283" s="222" t="str">
        <f t="shared" si="404"/>
        <v/>
      </c>
      <c r="AR283" s="222" t="str">
        <f t="shared" si="404"/>
        <v/>
      </c>
      <c r="AS283" s="222" t="str">
        <f t="shared" si="404"/>
        <v/>
      </c>
      <c r="AT283" s="222" t="str">
        <f t="shared" si="404"/>
        <v/>
      </c>
      <c r="AU283" s="222" t="str">
        <f t="shared" si="404"/>
        <v/>
      </c>
      <c r="AV283" s="222" t="str">
        <f t="shared" si="404"/>
        <v/>
      </c>
      <c r="AW283" s="222" t="str">
        <f t="shared" si="404"/>
        <v/>
      </c>
      <c r="AX283" s="222" t="str">
        <f t="shared" si="404"/>
        <v/>
      </c>
      <c r="AY283" s="222" t="str">
        <f t="shared" si="404"/>
        <v/>
      </c>
      <c r="AZ283" s="222" t="str">
        <f t="shared" si="404"/>
        <v/>
      </c>
      <c r="BA283" s="222" t="str">
        <f t="shared" si="404"/>
        <v/>
      </c>
      <c r="BB283" s="219" t="str">
        <f>IFERROR(IF(IF(Z283=①工事概要!$E$12,①工事概要!$E$12,IF(WEEKDAY(Z283)=1,Z290,BB284))&gt;①工事概要!$E$12,①工事概要!$E$12,IF(Z283=①工事概要!$E$12,①工事概要!$E$12,IF(WEEKDAY(Z283)=1,Z290,BB284))),"")</f>
        <v/>
      </c>
      <c r="BE283" s="53"/>
      <c r="BF283" s="53"/>
      <c r="BG283" s="53" t="str">
        <f>IFERROR(VLOOKUP(B283,①工事概要!$C$11:$D$12,2,FALSE),"")</f>
        <v/>
      </c>
      <c r="BH283" s="53" t="str">
        <f>IFERROR(VLOOKUP(B283,①工事概要!$C$16:$D$21,2,FALSE),"")</f>
        <v/>
      </c>
      <c r="BI283" s="53" t="str">
        <f>IFERROR(VLOOKUP(B283,①工事概要!$C$22:$D$24,2,FALSE),"")</f>
        <v/>
      </c>
      <c r="BJ283" s="53" t="str">
        <f>IF(B283&gt;①工事概要!$C$26,"",IF(B283&gt;=①工事概要!$C$25,$BJ$13,""))</f>
        <v/>
      </c>
      <c r="BK283" s="53" t="str">
        <f>IF(B283&gt;①工事概要!$C$28,"",IF(B283&gt;=①工事概要!$C$27,$BK$13,""))</f>
        <v/>
      </c>
      <c r="BL283" s="53" t="str">
        <f>IF(B283&gt;①工事概要!$C$30,"",IF(B283&gt;=①工事概要!$C$29,$BL$13,""))</f>
        <v/>
      </c>
      <c r="BM283" s="53" t="str">
        <f>IF(B283&gt;①工事概要!$C$32,"",IF(B283&gt;=①工事概要!$C$31,$BM$13,""))</f>
        <v/>
      </c>
      <c r="BN283" s="53" t="str">
        <f>IF(B283&gt;①工事概要!$C$34,"",IF(B283&gt;=①工事概要!$C$33,$BN$13,""))</f>
        <v/>
      </c>
      <c r="BO283" s="53" t="str">
        <f>IF(B283&gt;①工事概要!$C$36,"",IF(B283&gt;=①工事概要!$C$35,$BO$13,""))</f>
        <v/>
      </c>
      <c r="BP283" s="53" t="str">
        <f>IF(B283&gt;①工事概要!$C$38,"",IF(B283&gt;=①工事概要!$C$37,$BP$13,""))</f>
        <v/>
      </c>
      <c r="BQ283" s="53" t="str">
        <f>IF(B283&gt;①工事概要!$C$40,"",IF(B283&gt;=①工事概要!$C$39,$BQ$13,""))</f>
        <v/>
      </c>
      <c r="BR283" s="53" t="str">
        <f>IF(B283&gt;①工事概要!$C$42,"",IF(B283&gt;=①工事概要!$C$41,$BR$13,""))</f>
        <v/>
      </c>
      <c r="BS283" s="53" t="str">
        <f>IF(B283&gt;①工事概要!$C$44,"",IF(B283&gt;=①工事概要!$C$43,$BS$13,""))</f>
        <v/>
      </c>
      <c r="BT283" s="53" t="str">
        <f>IF(B283&gt;①工事概要!$C$46,"",IF(B283&gt;=①工事概要!$C$45,$BT$13,""))</f>
        <v/>
      </c>
      <c r="BU283" s="53" t="str">
        <f>IF(B283&gt;①工事概要!$C$48,"",IF(B283&gt;=①工事概要!$C$47,$BU$13,""))</f>
        <v/>
      </c>
      <c r="BV283" s="53" t="str">
        <f>IF(B283&gt;①工事概要!$C$50,"",IF(B283&gt;=①工事概要!$C$49,$BV$13,""))</f>
        <v/>
      </c>
      <c r="BW283" s="53" t="str">
        <f>IF(B283&gt;①工事概要!$C$52,"",IF(B283&gt;=①工事概要!$C$51,$BW$13,""))</f>
        <v/>
      </c>
      <c r="BX283" s="53" t="str">
        <f>IF(B283&gt;①工事概要!$C$54,"",IF(B283&gt;=①工事概要!$C$53,$BX$13,""))</f>
        <v/>
      </c>
      <c r="BY283" s="53" t="str">
        <f>IF(B283&gt;①工事概要!$C$56,"",IF(B283&gt;=①工事概要!$C$55,$BY$13,""))</f>
        <v/>
      </c>
      <c r="BZ283" s="53" t="str">
        <f>IF(B283&gt;①工事概要!$C$58,"",IF(B283&gt;=①工事概要!$C$57,$BZ$13,""))</f>
        <v/>
      </c>
      <c r="CA283" s="53" t="str">
        <f>IF(B283&gt;①工事概要!$C$60,"",IF(B283&gt;=①工事概要!$C$59,$CA$13,""))</f>
        <v/>
      </c>
      <c r="CB283" s="53" t="str">
        <f>IF(B283&gt;①工事概要!$C$62,"",IF(B283&gt;=①工事概要!$C$61,$CB$13,""))</f>
        <v/>
      </c>
      <c r="CC283" s="53" t="str">
        <f>IF(B283&gt;①工事概要!$C$64,"",IF(B283&gt;=①工事概要!$C$63,$CC$13,""))</f>
        <v/>
      </c>
      <c r="CD283" s="53" t="str">
        <f>IF(B283&gt;①工事概要!$C$66,"",IF(B283&gt;=①工事概要!$C$65,$CD$13,""))</f>
        <v/>
      </c>
      <c r="CE283" s="50" t="str">
        <f t="shared" si="393"/>
        <v/>
      </c>
      <c r="CF283" s="50" t="str">
        <f t="shared" si="379"/>
        <v xml:space="preserve"> </v>
      </c>
    </row>
    <row r="284" spans="1:84" ht="39" customHeight="1" thickTop="1" thickBot="1" x14ac:dyDescent="0.2">
      <c r="A284" s="81" t="str">
        <f t="shared" si="365"/>
        <v>対象期間外</v>
      </c>
      <c r="B284" s="180" t="str">
        <f>IFERROR(IF(B283=①工事概要!$E$12+IF(WEEKDAY(①工事概要!$E$12)=1,①工事概要!$E$12,(8-WEEKDAY(①工事概要!$E$12))),"-",IF(B283="-","-",B283+1)),"-")</f>
        <v>-</v>
      </c>
      <c r="C284" s="89" t="str">
        <f t="shared" si="380"/>
        <v>-</v>
      </c>
      <c r="D284" s="199" t="str">
        <f t="shared" si="381"/>
        <v>×</v>
      </c>
      <c r="E284" s="200" t="str">
        <f t="shared" si="382"/>
        <v xml:space="preserve"> </v>
      </c>
      <c r="F284" s="201" t="s">
        <v>60</v>
      </c>
      <c r="G284" s="202"/>
      <c r="H284" s="203"/>
      <c r="I284" s="204"/>
      <c r="J284" s="187" t="str">
        <f t="shared" si="383"/>
        <v/>
      </c>
      <c r="K284" s="190" t="str">
        <f t="shared" si="366"/>
        <v/>
      </c>
      <c r="L284" s="190" t="str">
        <f t="shared" si="367"/>
        <v/>
      </c>
      <c r="M284" s="188" t="str">
        <f t="shared" si="384"/>
        <v/>
      </c>
      <c r="N284" s="87" t="str">
        <f t="shared" si="368"/>
        <v/>
      </c>
      <c r="O284" s="108"/>
      <c r="P284" s="156" t="str">
        <f>IF(B284&lt;①工事概要!$E$11,"",IF(B284&gt;①工事概要!$E$12,"",IF(LEN(CE284)=0,"○","")))</f>
        <v/>
      </c>
      <c r="Q284" s="162">
        <f t="shared" si="385"/>
        <v>0</v>
      </c>
      <c r="R284" s="93">
        <f t="shared" si="369"/>
        <v>181</v>
      </c>
      <c r="S284" s="156" t="str">
        <f t="shared" si="370"/>
        <v/>
      </c>
      <c r="T284" s="162">
        <f t="shared" si="371"/>
        <v>0</v>
      </c>
      <c r="U284" s="100">
        <f t="shared" si="386"/>
        <v>52</v>
      </c>
      <c r="V284" s="93" t="str">
        <f t="shared" si="372"/>
        <v/>
      </c>
      <c r="W284" s="169" t="str">
        <f t="shared" si="387"/>
        <v/>
      </c>
      <c r="X284" s="80" t="str">
        <f t="shared" si="388"/>
        <v/>
      </c>
      <c r="Y284" s="80" t="str">
        <f t="shared" si="389"/>
        <v/>
      </c>
      <c r="Z284" s="80" t="str">
        <f t="shared" si="373"/>
        <v>-</v>
      </c>
      <c r="AA284" s="80" t="str">
        <f t="shared" si="374"/>
        <v/>
      </c>
      <c r="AB284" s="80" t="str">
        <f t="shared" si="375"/>
        <v>OK（振替済み）</v>
      </c>
      <c r="AC284" s="154">
        <f t="shared" si="376"/>
        <v>0</v>
      </c>
      <c r="AD284" s="154" t="str">
        <f t="shared" si="390"/>
        <v/>
      </c>
      <c r="AE284" s="106">
        <f t="shared" si="391"/>
        <v>0</v>
      </c>
      <c r="AF284" s="106">
        <f t="shared" si="377"/>
        <v>0</v>
      </c>
      <c r="AG284" s="218" t="str">
        <f>IFERROR(IF(AE284=1,①工事概要!$E$11,IF(AE284=2,①工事概要!$E$11,IF(WEEKDAY(Z284)=2,Z277,AG283))),"")</f>
        <v/>
      </c>
      <c r="AH284" s="222" t="str">
        <f t="shared" ref="AH284:BA284" si="405">IFERROR(IF(AG284+1&gt;$BB284,"",AG284+1),"")</f>
        <v/>
      </c>
      <c r="AI284" s="222" t="str">
        <f t="shared" si="405"/>
        <v/>
      </c>
      <c r="AJ284" s="222" t="str">
        <f t="shared" si="405"/>
        <v/>
      </c>
      <c r="AK284" s="222" t="str">
        <f t="shared" si="405"/>
        <v/>
      </c>
      <c r="AL284" s="222" t="str">
        <f t="shared" si="405"/>
        <v/>
      </c>
      <c r="AM284" s="222" t="str">
        <f t="shared" si="405"/>
        <v/>
      </c>
      <c r="AN284" s="222" t="str">
        <f t="shared" si="405"/>
        <v/>
      </c>
      <c r="AO284" s="222" t="str">
        <f t="shared" si="405"/>
        <v/>
      </c>
      <c r="AP284" s="222" t="str">
        <f t="shared" si="405"/>
        <v/>
      </c>
      <c r="AQ284" s="222" t="str">
        <f t="shared" si="405"/>
        <v/>
      </c>
      <c r="AR284" s="222" t="str">
        <f t="shared" si="405"/>
        <v/>
      </c>
      <c r="AS284" s="222" t="str">
        <f t="shared" si="405"/>
        <v/>
      </c>
      <c r="AT284" s="222" t="str">
        <f t="shared" si="405"/>
        <v/>
      </c>
      <c r="AU284" s="222" t="str">
        <f t="shared" si="405"/>
        <v/>
      </c>
      <c r="AV284" s="222" t="str">
        <f t="shared" si="405"/>
        <v/>
      </c>
      <c r="AW284" s="222" t="str">
        <f t="shared" si="405"/>
        <v/>
      </c>
      <c r="AX284" s="222" t="str">
        <f t="shared" si="405"/>
        <v/>
      </c>
      <c r="AY284" s="222" t="str">
        <f t="shared" si="405"/>
        <v/>
      </c>
      <c r="AZ284" s="222" t="str">
        <f t="shared" si="405"/>
        <v/>
      </c>
      <c r="BA284" s="222" t="str">
        <f t="shared" si="405"/>
        <v/>
      </c>
      <c r="BB284" s="219" t="str">
        <f>IFERROR(IF(IF(Z284=①工事概要!$E$12,①工事概要!$E$12,IF(WEEKDAY(Z284)=1,Z291,BB285))&gt;①工事概要!$E$12,①工事概要!$E$12,IF(Z284=①工事概要!$E$12,①工事概要!$E$12,IF(WEEKDAY(Z284)=1,Z291,BB285))),"")</f>
        <v/>
      </c>
      <c r="BE284" s="53"/>
      <c r="BF284" s="53"/>
      <c r="BG284" s="53" t="str">
        <f>IFERROR(VLOOKUP(B284,①工事概要!$C$11:$D$12,2,FALSE),"")</f>
        <v/>
      </c>
      <c r="BH284" s="53" t="str">
        <f>IFERROR(VLOOKUP(B284,①工事概要!$C$16:$D$21,2,FALSE),"")</f>
        <v/>
      </c>
      <c r="BI284" s="53" t="str">
        <f>IFERROR(VLOOKUP(B284,①工事概要!$C$22:$D$24,2,FALSE),"")</f>
        <v/>
      </c>
      <c r="BJ284" s="53" t="str">
        <f>IF(B284&gt;①工事概要!$C$26,"",IF(B284&gt;=①工事概要!$C$25,$BJ$13,""))</f>
        <v/>
      </c>
      <c r="BK284" s="53" t="str">
        <f>IF(B284&gt;①工事概要!$C$28,"",IF(B284&gt;=①工事概要!$C$27,$BK$13,""))</f>
        <v/>
      </c>
      <c r="BL284" s="53" t="str">
        <f>IF(B284&gt;①工事概要!$C$30,"",IF(B284&gt;=①工事概要!$C$29,$BL$13,""))</f>
        <v/>
      </c>
      <c r="BM284" s="53" t="str">
        <f>IF(B284&gt;①工事概要!$C$32,"",IF(B284&gt;=①工事概要!$C$31,$BM$13,""))</f>
        <v/>
      </c>
      <c r="BN284" s="53" t="str">
        <f>IF(B284&gt;①工事概要!$C$34,"",IF(B284&gt;=①工事概要!$C$33,$BN$13,""))</f>
        <v/>
      </c>
      <c r="BO284" s="53" t="str">
        <f>IF(B284&gt;①工事概要!$C$36,"",IF(B284&gt;=①工事概要!$C$35,$BO$13,""))</f>
        <v/>
      </c>
      <c r="BP284" s="53" t="str">
        <f>IF(B284&gt;①工事概要!$C$38,"",IF(B284&gt;=①工事概要!$C$37,$BP$13,""))</f>
        <v/>
      </c>
      <c r="BQ284" s="53" t="str">
        <f>IF(B284&gt;①工事概要!$C$40,"",IF(B284&gt;=①工事概要!$C$39,$BQ$13,""))</f>
        <v/>
      </c>
      <c r="BR284" s="53" t="str">
        <f>IF(B284&gt;①工事概要!$C$42,"",IF(B284&gt;=①工事概要!$C$41,$BR$13,""))</f>
        <v/>
      </c>
      <c r="BS284" s="53" t="str">
        <f>IF(B284&gt;①工事概要!$C$44,"",IF(B284&gt;=①工事概要!$C$43,$BS$13,""))</f>
        <v/>
      </c>
      <c r="BT284" s="53" t="str">
        <f>IF(B284&gt;①工事概要!$C$46,"",IF(B284&gt;=①工事概要!$C$45,$BT$13,""))</f>
        <v/>
      </c>
      <c r="BU284" s="53" t="str">
        <f>IF(B284&gt;①工事概要!$C$48,"",IF(B284&gt;=①工事概要!$C$47,$BU$13,""))</f>
        <v/>
      </c>
      <c r="BV284" s="53" t="str">
        <f>IF(B284&gt;①工事概要!$C$50,"",IF(B284&gt;=①工事概要!$C$49,$BV$13,""))</f>
        <v/>
      </c>
      <c r="BW284" s="53" t="str">
        <f>IF(B284&gt;①工事概要!$C$52,"",IF(B284&gt;=①工事概要!$C$51,$BW$13,""))</f>
        <v/>
      </c>
      <c r="BX284" s="53" t="str">
        <f>IF(B284&gt;①工事概要!$C$54,"",IF(B284&gt;=①工事概要!$C$53,$BX$13,""))</f>
        <v/>
      </c>
      <c r="BY284" s="53" t="str">
        <f>IF(B284&gt;①工事概要!$C$56,"",IF(B284&gt;=①工事概要!$C$55,$BY$13,""))</f>
        <v/>
      </c>
      <c r="BZ284" s="53" t="str">
        <f>IF(B284&gt;①工事概要!$C$58,"",IF(B284&gt;=①工事概要!$C$57,$BZ$13,""))</f>
        <v/>
      </c>
      <c r="CA284" s="53" t="str">
        <f>IF(B284&gt;①工事概要!$C$60,"",IF(B284&gt;=①工事概要!$C$59,$CA$13,""))</f>
        <v/>
      </c>
      <c r="CB284" s="53" t="str">
        <f>IF(B284&gt;①工事概要!$C$62,"",IF(B284&gt;=①工事概要!$C$61,$CB$13,""))</f>
        <v/>
      </c>
      <c r="CC284" s="53" t="str">
        <f>IF(B284&gt;①工事概要!$C$64,"",IF(B284&gt;=①工事概要!$C$63,$CC$13,""))</f>
        <v/>
      </c>
      <c r="CD284" s="53" t="str">
        <f>IF(B284&gt;①工事概要!$C$66,"",IF(B284&gt;=①工事概要!$C$65,$CD$13,""))</f>
        <v/>
      </c>
      <c r="CE284" s="50" t="str">
        <f t="shared" si="393"/>
        <v/>
      </c>
      <c r="CF284" s="50" t="str">
        <f t="shared" si="379"/>
        <v xml:space="preserve"> </v>
      </c>
    </row>
    <row r="285" spans="1:84" ht="39" customHeight="1" thickTop="1" thickBot="1" x14ac:dyDescent="0.2">
      <c r="A285" s="81" t="str">
        <f t="shared" si="365"/>
        <v>対象期間外</v>
      </c>
      <c r="B285" s="180" t="str">
        <f>IFERROR(IF(B284=①工事概要!$E$12+IF(WEEKDAY(①工事概要!$E$12)=1,①工事概要!$E$12,(8-WEEKDAY(①工事概要!$E$12))),"-",IF(B284="-","-",B284+1)),"-")</f>
        <v>-</v>
      </c>
      <c r="C285" s="89" t="str">
        <f t="shared" si="380"/>
        <v>-</v>
      </c>
      <c r="D285" s="199" t="str">
        <f t="shared" si="381"/>
        <v>×</v>
      </c>
      <c r="E285" s="200" t="str">
        <f t="shared" si="382"/>
        <v xml:space="preserve"> </v>
      </c>
      <c r="F285" s="201" t="s">
        <v>60</v>
      </c>
      <c r="G285" s="202"/>
      <c r="H285" s="203"/>
      <c r="I285" s="204"/>
      <c r="J285" s="187" t="str">
        <f t="shared" si="383"/>
        <v/>
      </c>
      <c r="K285" s="190" t="str">
        <f t="shared" si="366"/>
        <v/>
      </c>
      <c r="L285" s="190" t="str">
        <f t="shared" si="367"/>
        <v/>
      </c>
      <c r="M285" s="188" t="str">
        <f t="shared" si="384"/>
        <v/>
      </c>
      <c r="N285" s="87" t="str">
        <f t="shared" si="368"/>
        <v/>
      </c>
      <c r="O285" s="108"/>
      <c r="P285" s="156" t="str">
        <f>IF(B285&lt;①工事概要!$E$11,"",IF(B285&gt;①工事概要!$E$12,"",IF(LEN(CE285)=0,"○","")))</f>
        <v/>
      </c>
      <c r="Q285" s="162">
        <f t="shared" si="385"/>
        <v>0</v>
      </c>
      <c r="R285" s="93">
        <f t="shared" si="369"/>
        <v>181</v>
      </c>
      <c r="S285" s="156" t="str">
        <f t="shared" si="370"/>
        <v/>
      </c>
      <c r="T285" s="162">
        <f t="shared" si="371"/>
        <v>0</v>
      </c>
      <c r="U285" s="100">
        <f t="shared" si="386"/>
        <v>52</v>
      </c>
      <c r="V285" s="93" t="str">
        <f t="shared" si="372"/>
        <v/>
      </c>
      <c r="W285" s="169" t="str">
        <f t="shared" si="387"/>
        <v/>
      </c>
      <c r="X285" s="80" t="str">
        <f t="shared" si="388"/>
        <v/>
      </c>
      <c r="Y285" s="80" t="str">
        <f t="shared" si="389"/>
        <v/>
      </c>
      <c r="Z285" s="80" t="str">
        <f t="shared" si="373"/>
        <v>-</v>
      </c>
      <c r="AA285" s="80" t="str">
        <f t="shared" si="374"/>
        <v/>
      </c>
      <c r="AB285" s="80" t="str">
        <f t="shared" si="375"/>
        <v>OK（振替済み）</v>
      </c>
      <c r="AC285" s="154">
        <f t="shared" si="376"/>
        <v>0</v>
      </c>
      <c r="AD285" s="154" t="str">
        <f t="shared" si="390"/>
        <v/>
      </c>
      <c r="AE285" s="106">
        <f t="shared" si="391"/>
        <v>0</v>
      </c>
      <c r="AF285" s="106">
        <f t="shared" si="377"/>
        <v>0</v>
      </c>
      <c r="AG285" s="218" t="str">
        <f>IFERROR(IF(AE285=1,①工事概要!$E$11,IF(AE285=2,①工事概要!$E$11,IF(WEEKDAY(Z285)=2,Z278,AG284))),"")</f>
        <v/>
      </c>
      <c r="AH285" s="222" t="str">
        <f t="shared" ref="AH285:BA285" si="406">IFERROR(IF(AG285+1&gt;$BB285,"",AG285+1),"")</f>
        <v/>
      </c>
      <c r="AI285" s="222" t="str">
        <f t="shared" si="406"/>
        <v/>
      </c>
      <c r="AJ285" s="222" t="str">
        <f t="shared" si="406"/>
        <v/>
      </c>
      <c r="AK285" s="222" t="str">
        <f t="shared" si="406"/>
        <v/>
      </c>
      <c r="AL285" s="222" t="str">
        <f t="shared" si="406"/>
        <v/>
      </c>
      <c r="AM285" s="222" t="str">
        <f t="shared" si="406"/>
        <v/>
      </c>
      <c r="AN285" s="222" t="str">
        <f t="shared" si="406"/>
        <v/>
      </c>
      <c r="AO285" s="222" t="str">
        <f t="shared" si="406"/>
        <v/>
      </c>
      <c r="AP285" s="222" t="str">
        <f t="shared" si="406"/>
        <v/>
      </c>
      <c r="AQ285" s="222" t="str">
        <f t="shared" si="406"/>
        <v/>
      </c>
      <c r="AR285" s="222" t="str">
        <f t="shared" si="406"/>
        <v/>
      </c>
      <c r="AS285" s="222" t="str">
        <f t="shared" si="406"/>
        <v/>
      </c>
      <c r="AT285" s="222" t="str">
        <f t="shared" si="406"/>
        <v/>
      </c>
      <c r="AU285" s="222" t="str">
        <f t="shared" si="406"/>
        <v/>
      </c>
      <c r="AV285" s="222" t="str">
        <f t="shared" si="406"/>
        <v/>
      </c>
      <c r="AW285" s="222" t="str">
        <f t="shared" si="406"/>
        <v/>
      </c>
      <c r="AX285" s="222" t="str">
        <f t="shared" si="406"/>
        <v/>
      </c>
      <c r="AY285" s="222" t="str">
        <f t="shared" si="406"/>
        <v/>
      </c>
      <c r="AZ285" s="222" t="str">
        <f t="shared" si="406"/>
        <v/>
      </c>
      <c r="BA285" s="222" t="str">
        <f t="shared" si="406"/>
        <v/>
      </c>
      <c r="BB285" s="219" t="str">
        <f>IFERROR(IF(IF(Z285=①工事概要!$E$12,①工事概要!$E$12,IF(WEEKDAY(Z285)=1,Z292,BB286))&gt;①工事概要!$E$12,①工事概要!$E$12,IF(Z285=①工事概要!$E$12,①工事概要!$E$12,IF(WEEKDAY(Z285)=1,Z292,BB286))),"")</f>
        <v/>
      </c>
      <c r="BE285" s="53"/>
      <c r="BF285" s="53"/>
      <c r="BG285" s="53" t="str">
        <f>IFERROR(VLOOKUP(B285,①工事概要!$C$11:$D$12,2,FALSE),"")</f>
        <v/>
      </c>
      <c r="BH285" s="53" t="str">
        <f>IFERROR(VLOOKUP(B285,①工事概要!$C$16:$D$21,2,FALSE),"")</f>
        <v/>
      </c>
      <c r="BI285" s="53" t="str">
        <f>IFERROR(VLOOKUP(B285,①工事概要!$C$22:$D$24,2,FALSE),"")</f>
        <v/>
      </c>
      <c r="BJ285" s="53" t="str">
        <f>IF(B285&gt;①工事概要!$C$26,"",IF(B285&gt;=①工事概要!$C$25,$BJ$13,""))</f>
        <v/>
      </c>
      <c r="BK285" s="53" t="str">
        <f>IF(B285&gt;①工事概要!$C$28,"",IF(B285&gt;=①工事概要!$C$27,$BK$13,""))</f>
        <v/>
      </c>
      <c r="BL285" s="53" t="str">
        <f>IF(B285&gt;①工事概要!$C$30,"",IF(B285&gt;=①工事概要!$C$29,$BL$13,""))</f>
        <v/>
      </c>
      <c r="BM285" s="53" t="str">
        <f>IF(B285&gt;①工事概要!$C$32,"",IF(B285&gt;=①工事概要!$C$31,$BM$13,""))</f>
        <v/>
      </c>
      <c r="BN285" s="53" t="str">
        <f>IF(B285&gt;①工事概要!$C$34,"",IF(B285&gt;=①工事概要!$C$33,$BN$13,""))</f>
        <v/>
      </c>
      <c r="BO285" s="53" t="str">
        <f>IF(B285&gt;①工事概要!$C$36,"",IF(B285&gt;=①工事概要!$C$35,$BO$13,""))</f>
        <v/>
      </c>
      <c r="BP285" s="53" t="str">
        <f>IF(B285&gt;①工事概要!$C$38,"",IF(B285&gt;=①工事概要!$C$37,$BP$13,""))</f>
        <v/>
      </c>
      <c r="BQ285" s="53" t="str">
        <f>IF(B285&gt;①工事概要!$C$40,"",IF(B285&gt;=①工事概要!$C$39,$BQ$13,""))</f>
        <v/>
      </c>
      <c r="BR285" s="53" t="str">
        <f>IF(B285&gt;①工事概要!$C$42,"",IF(B285&gt;=①工事概要!$C$41,$BR$13,""))</f>
        <v/>
      </c>
      <c r="BS285" s="53" t="str">
        <f>IF(B285&gt;①工事概要!$C$44,"",IF(B285&gt;=①工事概要!$C$43,$BS$13,""))</f>
        <v/>
      </c>
      <c r="BT285" s="53" t="str">
        <f>IF(B285&gt;①工事概要!$C$46,"",IF(B285&gt;=①工事概要!$C$45,$BT$13,""))</f>
        <v/>
      </c>
      <c r="BU285" s="53" t="str">
        <f>IF(B285&gt;①工事概要!$C$48,"",IF(B285&gt;=①工事概要!$C$47,$BU$13,""))</f>
        <v/>
      </c>
      <c r="BV285" s="53" t="str">
        <f>IF(B285&gt;①工事概要!$C$50,"",IF(B285&gt;=①工事概要!$C$49,$BV$13,""))</f>
        <v/>
      </c>
      <c r="BW285" s="53" t="str">
        <f>IF(B285&gt;①工事概要!$C$52,"",IF(B285&gt;=①工事概要!$C$51,$BW$13,""))</f>
        <v/>
      </c>
      <c r="BX285" s="53" t="str">
        <f>IF(B285&gt;①工事概要!$C$54,"",IF(B285&gt;=①工事概要!$C$53,$BX$13,""))</f>
        <v/>
      </c>
      <c r="BY285" s="53" t="str">
        <f>IF(B285&gt;①工事概要!$C$56,"",IF(B285&gt;=①工事概要!$C$55,$BY$13,""))</f>
        <v/>
      </c>
      <c r="BZ285" s="53" t="str">
        <f>IF(B285&gt;①工事概要!$C$58,"",IF(B285&gt;=①工事概要!$C$57,$BZ$13,""))</f>
        <v/>
      </c>
      <c r="CA285" s="53" t="str">
        <f>IF(B285&gt;①工事概要!$C$60,"",IF(B285&gt;=①工事概要!$C$59,$CA$13,""))</f>
        <v/>
      </c>
      <c r="CB285" s="53" t="str">
        <f>IF(B285&gt;①工事概要!$C$62,"",IF(B285&gt;=①工事概要!$C$61,$CB$13,""))</f>
        <v/>
      </c>
      <c r="CC285" s="53" t="str">
        <f>IF(B285&gt;①工事概要!$C$64,"",IF(B285&gt;=①工事概要!$C$63,$CC$13,""))</f>
        <v/>
      </c>
      <c r="CD285" s="53" t="str">
        <f>IF(B285&gt;①工事概要!$C$66,"",IF(B285&gt;=①工事概要!$C$65,$CD$13,""))</f>
        <v/>
      </c>
      <c r="CE285" s="50" t="str">
        <f t="shared" si="393"/>
        <v/>
      </c>
      <c r="CF285" s="50" t="str">
        <f t="shared" si="379"/>
        <v xml:space="preserve"> </v>
      </c>
    </row>
    <row r="286" spans="1:84" ht="39" customHeight="1" thickTop="1" thickBot="1" x14ac:dyDescent="0.2">
      <c r="A286" s="81" t="str">
        <f t="shared" si="365"/>
        <v>対象期間外</v>
      </c>
      <c r="B286" s="180" t="str">
        <f>IFERROR(IF(B285=①工事概要!$E$12+IF(WEEKDAY(①工事概要!$E$12)=1,①工事概要!$E$12,(8-WEEKDAY(①工事概要!$E$12))),"-",IF(B285="-","-",B285+1)),"-")</f>
        <v>-</v>
      </c>
      <c r="C286" s="89" t="str">
        <f t="shared" si="380"/>
        <v>-</v>
      </c>
      <c r="D286" s="199" t="str">
        <f t="shared" si="381"/>
        <v>×</v>
      </c>
      <c r="E286" s="200" t="str">
        <f t="shared" si="382"/>
        <v xml:space="preserve"> </v>
      </c>
      <c r="F286" s="201" t="s">
        <v>61</v>
      </c>
      <c r="G286" s="202"/>
      <c r="H286" s="203"/>
      <c r="I286" s="204"/>
      <c r="J286" s="187" t="str">
        <f t="shared" si="383"/>
        <v/>
      </c>
      <c r="K286" s="190" t="str">
        <f t="shared" si="366"/>
        <v/>
      </c>
      <c r="L286" s="190" t="str">
        <f t="shared" si="367"/>
        <v/>
      </c>
      <c r="M286" s="188" t="str">
        <f t="shared" si="384"/>
        <v/>
      </c>
      <c r="N286" s="87" t="str">
        <f t="shared" si="368"/>
        <v/>
      </c>
      <c r="O286" s="108"/>
      <c r="P286" s="156" t="str">
        <f>IF(B286&lt;①工事概要!$E$11,"",IF(B286&gt;①工事概要!$E$12,"",IF(LEN(CE286)=0,"○","")))</f>
        <v/>
      </c>
      <c r="Q286" s="162">
        <f t="shared" si="385"/>
        <v>0</v>
      </c>
      <c r="R286" s="93">
        <f t="shared" si="369"/>
        <v>181</v>
      </c>
      <c r="S286" s="156" t="str">
        <f t="shared" si="370"/>
        <v/>
      </c>
      <c r="T286" s="162">
        <f t="shared" si="371"/>
        <v>0</v>
      </c>
      <c r="U286" s="100">
        <f t="shared" si="386"/>
        <v>52</v>
      </c>
      <c r="V286" s="93" t="str">
        <f t="shared" si="372"/>
        <v/>
      </c>
      <c r="W286" s="169" t="str">
        <f t="shared" si="387"/>
        <v/>
      </c>
      <c r="X286" s="80" t="str">
        <f t="shared" si="388"/>
        <v/>
      </c>
      <c r="Y286" s="80" t="str">
        <f t="shared" si="389"/>
        <v/>
      </c>
      <c r="Z286" s="80" t="str">
        <f t="shared" si="373"/>
        <v>-</v>
      </c>
      <c r="AA286" s="80" t="str">
        <f t="shared" si="374"/>
        <v/>
      </c>
      <c r="AB286" s="80" t="str">
        <f t="shared" si="375"/>
        <v>OK（振替済み）</v>
      </c>
      <c r="AC286" s="154">
        <f t="shared" si="376"/>
        <v>0</v>
      </c>
      <c r="AD286" s="154" t="str">
        <f t="shared" si="390"/>
        <v/>
      </c>
      <c r="AE286" s="106">
        <f t="shared" si="391"/>
        <v>0</v>
      </c>
      <c r="AF286" s="106">
        <f t="shared" si="377"/>
        <v>0</v>
      </c>
      <c r="AG286" s="218" t="str">
        <f>IFERROR(IF(AE286=1,①工事概要!$E$11,IF(AE286=2,①工事概要!$E$11,IF(WEEKDAY(Z286)=2,Z279,AG285))),"")</f>
        <v/>
      </c>
      <c r="AH286" s="222" t="str">
        <f t="shared" ref="AH286:BA286" si="407">IFERROR(IF(AG286+1&gt;$BB286,"",AG286+1),"")</f>
        <v/>
      </c>
      <c r="AI286" s="222" t="str">
        <f t="shared" si="407"/>
        <v/>
      </c>
      <c r="AJ286" s="222" t="str">
        <f t="shared" si="407"/>
        <v/>
      </c>
      <c r="AK286" s="222" t="str">
        <f t="shared" si="407"/>
        <v/>
      </c>
      <c r="AL286" s="222" t="str">
        <f t="shared" si="407"/>
        <v/>
      </c>
      <c r="AM286" s="222" t="str">
        <f t="shared" si="407"/>
        <v/>
      </c>
      <c r="AN286" s="222" t="str">
        <f t="shared" si="407"/>
        <v/>
      </c>
      <c r="AO286" s="222" t="str">
        <f t="shared" si="407"/>
        <v/>
      </c>
      <c r="AP286" s="222" t="str">
        <f t="shared" si="407"/>
        <v/>
      </c>
      <c r="AQ286" s="222" t="str">
        <f t="shared" si="407"/>
        <v/>
      </c>
      <c r="AR286" s="222" t="str">
        <f t="shared" si="407"/>
        <v/>
      </c>
      <c r="AS286" s="222" t="str">
        <f t="shared" si="407"/>
        <v/>
      </c>
      <c r="AT286" s="222" t="str">
        <f t="shared" si="407"/>
        <v/>
      </c>
      <c r="AU286" s="222" t="str">
        <f t="shared" si="407"/>
        <v/>
      </c>
      <c r="AV286" s="222" t="str">
        <f t="shared" si="407"/>
        <v/>
      </c>
      <c r="AW286" s="222" t="str">
        <f t="shared" si="407"/>
        <v/>
      </c>
      <c r="AX286" s="222" t="str">
        <f t="shared" si="407"/>
        <v/>
      </c>
      <c r="AY286" s="222" t="str">
        <f t="shared" si="407"/>
        <v/>
      </c>
      <c r="AZ286" s="222" t="str">
        <f t="shared" si="407"/>
        <v/>
      </c>
      <c r="BA286" s="222" t="str">
        <f t="shared" si="407"/>
        <v/>
      </c>
      <c r="BB286" s="219" t="str">
        <f>IFERROR(IF(IF(Z286=①工事概要!$E$12,①工事概要!$E$12,IF(WEEKDAY(Z286)=1,Z293,BB287))&gt;①工事概要!$E$12,①工事概要!$E$12,IF(Z286=①工事概要!$E$12,①工事概要!$E$12,IF(WEEKDAY(Z286)=1,Z293,BB287))),"")</f>
        <v/>
      </c>
      <c r="BE286" s="53"/>
      <c r="BF286" s="53"/>
      <c r="BG286" s="53" t="str">
        <f>IFERROR(VLOOKUP(B286,①工事概要!$C$11:$D$12,2,FALSE),"")</f>
        <v/>
      </c>
      <c r="BH286" s="53" t="str">
        <f>IFERROR(VLOOKUP(B286,①工事概要!$C$16:$D$21,2,FALSE),"")</f>
        <v/>
      </c>
      <c r="BI286" s="53" t="str">
        <f>IFERROR(VLOOKUP(B286,①工事概要!$C$22:$D$24,2,FALSE),"")</f>
        <v/>
      </c>
      <c r="BJ286" s="53" t="str">
        <f>IF(B286&gt;①工事概要!$C$26,"",IF(B286&gt;=①工事概要!$C$25,$BJ$13,""))</f>
        <v/>
      </c>
      <c r="BK286" s="53" t="str">
        <f>IF(B286&gt;①工事概要!$C$28,"",IF(B286&gt;=①工事概要!$C$27,$BK$13,""))</f>
        <v/>
      </c>
      <c r="BL286" s="53" t="str">
        <f>IF(B286&gt;①工事概要!$C$30,"",IF(B286&gt;=①工事概要!$C$29,$BL$13,""))</f>
        <v/>
      </c>
      <c r="BM286" s="53" t="str">
        <f>IF(B286&gt;①工事概要!$C$32,"",IF(B286&gt;=①工事概要!$C$31,$BM$13,""))</f>
        <v/>
      </c>
      <c r="BN286" s="53" t="str">
        <f>IF(B286&gt;①工事概要!$C$34,"",IF(B286&gt;=①工事概要!$C$33,$BN$13,""))</f>
        <v/>
      </c>
      <c r="BO286" s="53" t="str">
        <f>IF(B286&gt;①工事概要!$C$36,"",IF(B286&gt;=①工事概要!$C$35,$BO$13,""))</f>
        <v/>
      </c>
      <c r="BP286" s="53" t="str">
        <f>IF(B286&gt;①工事概要!$C$38,"",IF(B286&gt;=①工事概要!$C$37,$BP$13,""))</f>
        <v/>
      </c>
      <c r="BQ286" s="53" t="str">
        <f>IF(B286&gt;①工事概要!$C$40,"",IF(B286&gt;=①工事概要!$C$39,$BQ$13,""))</f>
        <v/>
      </c>
      <c r="BR286" s="53" t="str">
        <f>IF(B286&gt;①工事概要!$C$42,"",IF(B286&gt;=①工事概要!$C$41,$BR$13,""))</f>
        <v/>
      </c>
      <c r="BS286" s="53" t="str">
        <f>IF(B286&gt;①工事概要!$C$44,"",IF(B286&gt;=①工事概要!$C$43,$BS$13,""))</f>
        <v/>
      </c>
      <c r="BT286" s="53" t="str">
        <f>IF(B286&gt;①工事概要!$C$46,"",IF(B286&gt;=①工事概要!$C$45,$BT$13,""))</f>
        <v/>
      </c>
      <c r="BU286" s="53" t="str">
        <f>IF(B286&gt;①工事概要!$C$48,"",IF(B286&gt;=①工事概要!$C$47,$BU$13,""))</f>
        <v/>
      </c>
      <c r="BV286" s="53" t="str">
        <f>IF(B286&gt;①工事概要!$C$50,"",IF(B286&gt;=①工事概要!$C$49,$BV$13,""))</f>
        <v/>
      </c>
      <c r="BW286" s="53" t="str">
        <f>IF(B286&gt;①工事概要!$C$52,"",IF(B286&gt;=①工事概要!$C$51,$BW$13,""))</f>
        <v/>
      </c>
      <c r="BX286" s="53" t="str">
        <f>IF(B286&gt;①工事概要!$C$54,"",IF(B286&gt;=①工事概要!$C$53,$BX$13,""))</f>
        <v/>
      </c>
      <c r="BY286" s="53" t="str">
        <f>IF(B286&gt;①工事概要!$C$56,"",IF(B286&gt;=①工事概要!$C$55,$BY$13,""))</f>
        <v/>
      </c>
      <c r="BZ286" s="53" t="str">
        <f>IF(B286&gt;①工事概要!$C$58,"",IF(B286&gt;=①工事概要!$C$57,$BZ$13,""))</f>
        <v/>
      </c>
      <c r="CA286" s="53" t="str">
        <f>IF(B286&gt;①工事概要!$C$60,"",IF(B286&gt;=①工事概要!$C$59,$CA$13,""))</f>
        <v/>
      </c>
      <c r="CB286" s="53" t="str">
        <f>IF(B286&gt;①工事概要!$C$62,"",IF(B286&gt;=①工事概要!$C$61,$CB$13,""))</f>
        <v/>
      </c>
      <c r="CC286" s="53" t="str">
        <f>IF(B286&gt;①工事概要!$C$64,"",IF(B286&gt;=①工事概要!$C$63,$CC$13,""))</f>
        <v/>
      </c>
      <c r="CD286" s="53" t="str">
        <f>IF(B286&gt;①工事概要!$C$66,"",IF(B286&gt;=①工事概要!$C$65,$CD$13,""))</f>
        <v/>
      </c>
      <c r="CE286" s="50" t="str">
        <f t="shared" si="393"/>
        <v/>
      </c>
      <c r="CF286" s="50" t="str">
        <f t="shared" si="379"/>
        <v xml:space="preserve"> </v>
      </c>
    </row>
    <row r="287" spans="1:84" ht="39" customHeight="1" thickTop="1" thickBot="1" x14ac:dyDescent="0.2">
      <c r="A287" s="81" t="str">
        <f t="shared" si="365"/>
        <v>対象期間外</v>
      </c>
      <c r="B287" s="180" t="str">
        <f>IFERROR(IF(B286=①工事概要!$E$12+IF(WEEKDAY(①工事概要!$E$12)=1,①工事概要!$E$12,(8-WEEKDAY(①工事概要!$E$12))),"-",IF(B286="-","-",B286+1)),"-")</f>
        <v>-</v>
      </c>
      <c r="C287" s="89" t="str">
        <f t="shared" si="380"/>
        <v>-</v>
      </c>
      <c r="D287" s="199" t="str">
        <f t="shared" si="381"/>
        <v>×</v>
      </c>
      <c r="E287" s="200" t="str">
        <f t="shared" si="382"/>
        <v xml:space="preserve"> </v>
      </c>
      <c r="F287" s="201" t="s">
        <v>61</v>
      </c>
      <c r="G287" s="202"/>
      <c r="H287" s="203"/>
      <c r="I287" s="204"/>
      <c r="J287" s="187" t="str">
        <f t="shared" si="383"/>
        <v/>
      </c>
      <c r="K287" s="190" t="str">
        <f t="shared" si="366"/>
        <v/>
      </c>
      <c r="L287" s="190" t="str">
        <f t="shared" si="367"/>
        <v/>
      </c>
      <c r="M287" s="188" t="str">
        <f t="shared" si="384"/>
        <v/>
      </c>
      <c r="N287" s="87" t="str">
        <f t="shared" si="368"/>
        <v/>
      </c>
      <c r="O287" s="108"/>
      <c r="P287" s="156" t="str">
        <f>IF(B287&lt;①工事概要!$E$11,"",IF(B287&gt;①工事概要!$E$12,"",IF(LEN(CE287)=0,"○","")))</f>
        <v/>
      </c>
      <c r="Q287" s="162">
        <f t="shared" si="385"/>
        <v>0</v>
      </c>
      <c r="R287" s="93">
        <f t="shared" si="369"/>
        <v>181</v>
      </c>
      <c r="S287" s="156" t="str">
        <f t="shared" si="370"/>
        <v/>
      </c>
      <c r="T287" s="162">
        <f t="shared" si="371"/>
        <v>0</v>
      </c>
      <c r="U287" s="100">
        <f t="shared" si="386"/>
        <v>52</v>
      </c>
      <c r="V287" s="93" t="str">
        <f t="shared" si="372"/>
        <v/>
      </c>
      <c r="W287" s="169" t="str">
        <f t="shared" si="387"/>
        <v/>
      </c>
      <c r="X287" s="80" t="str">
        <f t="shared" si="388"/>
        <v/>
      </c>
      <c r="Y287" s="80" t="str">
        <f t="shared" si="389"/>
        <v/>
      </c>
      <c r="Z287" s="80" t="str">
        <f t="shared" si="373"/>
        <v>-</v>
      </c>
      <c r="AA287" s="80" t="str">
        <f t="shared" si="374"/>
        <v/>
      </c>
      <c r="AB287" s="80" t="str">
        <f t="shared" si="375"/>
        <v>OK（振替済み）</v>
      </c>
      <c r="AC287" s="154">
        <f t="shared" si="376"/>
        <v>0</v>
      </c>
      <c r="AD287" s="154" t="str">
        <f t="shared" si="390"/>
        <v/>
      </c>
      <c r="AE287" s="106">
        <f t="shared" si="391"/>
        <v>0</v>
      </c>
      <c r="AF287" s="106">
        <f t="shared" si="377"/>
        <v>0</v>
      </c>
      <c r="AG287" s="223" t="str">
        <f>IFERROR(IF(AE287=1,①工事概要!$E$11,IF(AE287=2,①工事概要!$E$11,IF(WEEKDAY(Z287)=2,Z280,AG286))),"")</f>
        <v/>
      </c>
      <c r="AH287" s="224" t="str">
        <f t="shared" ref="AH287:BA287" si="408">IFERROR(IF(AG287+1&gt;$BB287,"",AG287+1),"")</f>
        <v/>
      </c>
      <c r="AI287" s="224" t="str">
        <f t="shared" si="408"/>
        <v/>
      </c>
      <c r="AJ287" s="224" t="str">
        <f t="shared" si="408"/>
        <v/>
      </c>
      <c r="AK287" s="224" t="str">
        <f t="shared" si="408"/>
        <v/>
      </c>
      <c r="AL287" s="224" t="str">
        <f t="shared" si="408"/>
        <v/>
      </c>
      <c r="AM287" s="224" t="str">
        <f t="shared" si="408"/>
        <v/>
      </c>
      <c r="AN287" s="224" t="str">
        <f t="shared" si="408"/>
        <v/>
      </c>
      <c r="AO287" s="224" t="str">
        <f t="shared" si="408"/>
        <v/>
      </c>
      <c r="AP287" s="224" t="str">
        <f t="shared" si="408"/>
        <v/>
      </c>
      <c r="AQ287" s="224" t="str">
        <f t="shared" si="408"/>
        <v/>
      </c>
      <c r="AR287" s="224" t="str">
        <f t="shared" si="408"/>
        <v/>
      </c>
      <c r="AS287" s="224" t="str">
        <f t="shared" si="408"/>
        <v/>
      </c>
      <c r="AT287" s="224" t="str">
        <f t="shared" si="408"/>
        <v/>
      </c>
      <c r="AU287" s="224" t="str">
        <f t="shared" si="408"/>
        <v/>
      </c>
      <c r="AV287" s="224" t="str">
        <f t="shared" si="408"/>
        <v/>
      </c>
      <c r="AW287" s="224" t="str">
        <f t="shared" si="408"/>
        <v/>
      </c>
      <c r="AX287" s="224" t="str">
        <f t="shared" si="408"/>
        <v/>
      </c>
      <c r="AY287" s="224" t="str">
        <f t="shared" si="408"/>
        <v/>
      </c>
      <c r="AZ287" s="224" t="str">
        <f t="shared" si="408"/>
        <v/>
      </c>
      <c r="BA287" s="224" t="str">
        <f t="shared" si="408"/>
        <v/>
      </c>
      <c r="BB287" s="225" t="str">
        <f>IFERROR(IF(IF(Z287=①工事概要!$E$12,①工事概要!$E$12,IF(WEEKDAY(Z287)=1,Z294,BB288))&gt;①工事概要!$E$12,①工事概要!$E$12,IF(Z287=①工事概要!$E$12,①工事概要!$E$12,IF(WEEKDAY(Z287)=1,Z294,BB288))),"")</f>
        <v/>
      </c>
      <c r="BE287" s="53"/>
      <c r="BF287" s="53"/>
      <c r="BG287" s="53" t="str">
        <f>IFERROR(VLOOKUP(B287,①工事概要!$C$11:$D$12,2,FALSE),"")</f>
        <v/>
      </c>
      <c r="BH287" s="53" t="str">
        <f>IFERROR(VLOOKUP(B287,①工事概要!$C$16:$D$21,2,FALSE),"")</f>
        <v/>
      </c>
      <c r="BI287" s="53" t="str">
        <f>IFERROR(VLOOKUP(B287,①工事概要!$C$22:$D$24,2,FALSE),"")</f>
        <v/>
      </c>
      <c r="BJ287" s="53" t="str">
        <f>IF(B287&gt;①工事概要!$C$26,"",IF(B287&gt;=①工事概要!$C$25,$BJ$13,""))</f>
        <v/>
      </c>
      <c r="BK287" s="53" t="str">
        <f>IF(B287&gt;①工事概要!$C$28,"",IF(B287&gt;=①工事概要!$C$27,$BK$13,""))</f>
        <v/>
      </c>
      <c r="BL287" s="53" t="str">
        <f>IF(B287&gt;①工事概要!$C$30,"",IF(B287&gt;=①工事概要!$C$29,$BL$13,""))</f>
        <v/>
      </c>
      <c r="BM287" s="53" t="str">
        <f>IF(B287&gt;①工事概要!$C$32,"",IF(B287&gt;=①工事概要!$C$31,$BM$13,""))</f>
        <v/>
      </c>
      <c r="BN287" s="53" t="str">
        <f>IF(B287&gt;①工事概要!$C$34,"",IF(B287&gt;=①工事概要!$C$33,$BN$13,""))</f>
        <v/>
      </c>
      <c r="BO287" s="53" t="str">
        <f>IF(B287&gt;①工事概要!$C$36,"",IF(B287&gt;=①工事概要!$C$35,$BO$13,""))</f>
        <v/>
      </c>
      <c r="BP287" s="53" t="str">
        <f>IF(B287&gt;①工事概要!$C$38,"",IF(B287&gt;=①工事概要!$C$37,$BP$13,""))</f>
        <v/>
      </c>
      <c r="BQ287" s="53" t="str">
        <f>IF(B287&gt;①工事概要!$C$40,"",IF(B287&gt;=①工事概要!$C$39,$BQ$13,""))</f>
        <v/>
      </c>
      <c r="BR287" s="53" t="str">
        <f>IF(B287&gt;①工事概要!$C$42,"",IF(B287&gt;=①工事概要!$C$41,$BR$13,""))</f>
        <v/>
      </c>
      <c r="BS287" s="53" t="str">
        <f>IF(B287&gt;①工事概要!$C$44,"",IF(B287&gt;=①工事概要!$C$43,$BS$13,""))</f>
        <v/>
      </c>
      <c r="BT287" s="53" t="str">
        <f>IF(B287&gt;①工事概要!$C$46,"",IF(B287&gt;=①工事概要!$C$45,$BT$13,""))</f>
        <v/>
      </c>
      <c r="BU287" s="53" t="str">
        <f>IF(B287&gt;①工事概要!$C$48,"",IF(B287&gt;=①工事概要!$C$47,$BU$13,""))</f>
        <v/>
      </c>
      <c r="BV287" s="53" t="str">
        <f>IF(B287&gt;①工事概要!$C$50,"",IF(B287&gt;=①工事概要!$C$49,$BV$13,""))</f>
        <v/>
      </c>
      <c r="BW287" s="53" t="str">
        <f>IF(B287&gt;①工事概要!$C$52,"",IF(B287&gt;=①工事概要!$C$51,$BW$13,""))</f>
        <v/>
      </c>
      <c r="BX287" s="53" t="str">
        <f>IF(B287&gt;①工事概要!$C$54,"",IF(B287&gt;=①工事概要!$C$53,$BX$13,""))</f>
        <v/>
      </c>
      <c r="BY287" s="53" t="str">
        <f>IF(B287&gt;①工事概要!$C$56,"",IF(B287&gt;=①工事概要!$C$55,$BY$13,""))</f>
        <v/>
      </c>
      <c r="BZ287" s="53" t="str">
        <f>IF(B287&gt;①工事概要!$C$58,"",IF(B287&gt;=①工事概要!$C$57,$BZ$13,""))</f>
        <v/>
      </c>
      <c r="CA287" s="53" t="str">
        <f>IF(B287&gt;①工事概要!$C$60,"",IF(B287&gt;=①工事概要!$C$59,$CA$13,""))</f>
        <v/>
      </c>
      <c r="CB287" s="53" t="str">
        <f>IF(B287&gt;①工事概要!$C$62,"",IF(B287&gt;=①工事概要!$C$61,$CB$13,""))</f>
        <v/>
      </c>
      <c r="CC287" s="53" t="str">
        <f>IF(B287&gt;①工事概要!$C$64,"",IF(B287&gt;=①工事概要!$C$63,$CC$13,""))</f>
        <v/>
      </c>
      <c r="CD287" s="53" t="str">
        <f>IF(B287&gt;①工事概要!$C$66,"",IF(B287&gt;=①工事概要!$C$65,$CD$13,""))</f>
        <v/>
      </c>
      <c r="CE287" s="50" t="str">
        <f t="shared" si="393"/>
        <v/>
      </c>
      <c r="CF287" s="50" t="str">
        <f t="shared" si="379"/>
        <v xml:space="preserve"> </v>
      </c>
    </row>
    <row r="288" spans="1:84" ht="39" customHeight="1" thickTop="1" thickBot="1" x14ac:dyDescent="0.2">
      <c r="A288" s="81" t="str">
        <f t="shared" si="365"/>
        <v>対象期間外</v>
      </c>
      <c r="B288" s="180" t="str">
        <f>IFERROR(IF(B287=①工事概要!$E$12+IF(WEEKDAY(①工事概要!$E$12)=1,①工事概要!$E$12,(8-WEEKDAY(①工事概要!$E$12))),"-",IF(B287="-","-",B287+1)),"-")</f>
        <v>-</v>
      </c>
      <c r="C288" s="89" t="str">
        <f t="shared" si="380"/>
        <v>-</v>
      </c>
      <c r="D288" s="199" t="str">
        <f t="shared" si="381"/>
        <v>×</v>
      </c>
      <c r="E288" s="200" t="str">
        <f t="shared" si="382"/>
        <v xml:space="preserve"> </v>
      </c>
      <c r="F288" s="201" t="s">
        <v>60</v>
      </c>
      <c r="G288" s="202"/>
      <c r="H288" s="203"/>
      <c r="I288" s="204"/>
      <c r="J288" s="187" t="str">
        <f t="shared" si="383"/>
        <v/>
      </c>
      <c r="K288" s="190" t="str">
        <f t="shared" si="366"/>
        <v/>
      </c>
      <c r="L288" s="190" t="str">
        <f t="shared" si="367"/>
        <v/>
      </c>
      <c r="M288" s="188" t="str">
        <f t="shared" si="384"/>
        <v/>
      </c>
      <c r="N288" s="87" t="str">
        <f t="shared" si="368"/>
        <v/>
      </c>
      <c r="O288" s="108"/>
      <c r="P288" s="156" t="str">
        <f>IF(B288&lt;①工事概要!$E$11,"",IF(B288&gt;①工事概要!$E$12,"",IF(LEN(CE288)=0,"○","")))</f>
        <v/>
      </c>
      <c r="Q288" s="162">
        <f t="shared" si="385"/>
        <v>0</v>
      </c>
      <c r="R288" s="93">
        <f t="shared" si="369"/>
        <v>181</v>
      </c>
      <c r="S288" s="156" t="str">
        <f t="shared" si="370"/>
        <v/>
      </c>
      <c r="T288" s="162">
        <f t="shared" si="371"/>
        <v>0</v>
      </c>
      <c r="U288" s="100">
        <f t="shared" si="386"/>
        <v>52</v>
      </c>
      <c r="V288" s="93" t="str">
        <f t="shared" si="372"/>
        <v/>
      </c>
      <c r="W288" s="169" t="str">
        <f t="shared" si="387"/>
        <v/>
      </c>
      <c r="X288" s="80" t="str">
        <f t="shared" si="388"/>
        <v/>
      </c>
      <c r="Y288" s="80" t="str">
        <f t="shared" si="389"/>
        <v/>
      </c>
      <c r="Z288" s="80" t="str">
        <f t="shared" si="373"/>
        <v>-</v>
      </c>
      <c r="AA288" s="80" t="str">
        <f t="shared" si="374"/>
        <v/>
      </c>
      <c r="AB288" s="80" t="str">
        <f t="shared" si="375"/>
        <v>OK（振替済み）</v>
      </c>
      <c r="AC288" s="154">
        <f t="shared" si="376"/>
        <v>0</v>
      </c>
      <c r="AD288" s="154" t="str">
        <f t="shared" si="390"/>
        <v/>
      </c>
      <c r="AE288" s="106">
        <f t="shared" si="391"/>
        <v>0</v>
      </c>
      <c r="AF288" s="106">
        <f t="shared" si="377"/>
        <v>0</v>
      </c>
      <c r="AG288" s="216" t="str">
        <f>IFERROR(IF(AE288=1,①工事概要!$E$11,IF(AE288=2,①工事概要!$E$11,IF(WEEKDAY(Z288)=2,Z281,AG287))),"")</f>
        <v/>
      </c>
      <c r="AH288" s="221" t="str">
        <f t="shared" ref="AH288:BA288" si="409">IFERROR(IF(AG288+1&gt;$BB288,"",AG288+1),"")</f>
        <v/>
      </c>
      <c r="AI288" s="221" t="str">
        <f t="shared" si="409"/>
        <v/>
      </c>
      <c r="AJ288" s="221" t="str">
        <f t="shared" si="409"/>
        <v/>
      </c>
      <c r="AK288" s="221" t="str">
        <f t="shared" si="409"/>
        <v/>
      </c>
      <c r="AL288" s="221" t="str">
        <f t="shared" si="409"/>
        <v/>
      </c>
      <c r="AM288" s="221" t="str">
        <f t="shared" si="409"/>
        <v/>
      </c>
      <c r="AN288" s="221" t="str">
        <f t="shared" si="409"/>
        <v/>
      </c>
      <c r="AO288" s="221" t="str">
        <f t="shared" si="409"/>
        <v/>
      </c>
      <c r="AP288" s="221" t="str">
        <f t="shared" si="409"/>
        <v/>
      </c>
      <c r="AQ288" s="221" t="str">
        <f t="shared" si="409"/>
        <v/>
      </c>
      <c r="AR288" s="221" t="str">
        <f t="shared" si="409"/>
        <v/>
      </c>
      <c r="AS288" s="221" t="str">
        <f t="shared" si="409"/>
        <v/>
      </c>
      <c r="AT288" s="221" t="str">
        <f t="shared" si="409"/>
        <v/>
      </c>
      <c r="AU288" s="221" t="str">
        <f t="shared" si="409"/>
        <v/>
      </c>
      <c r="AV288" s="221" t="str">
        <f t="shared" si="409"/>
        <v/>
      </c>
      <c r="AW288" s="221" t="str">
        <f t="shared" si="409"/>
        <v/>
      </c>
      <c r="AX288" s="221" t="str">
        <f t="shared" si="409"/>
        <v/>
      </c>
      <c r="AY288" s="221" t="str">
        <f t="shared" si="409"/>
        <v/>
      </c>
      <c r="AZ288" s="221" t="str">
        <f t="shared" si="409"/>
        <v/>
      </c>
      <c r="BA288" s="221" t="str">
        <f t="shared" si="409"/>
        <v/>
      </c>
      <c r="BB288" s="217" t="str">
        <f>IFERROR(IF(IF(Z288=①工事概要!$E$12,①工事概要!$E$12,IF(WEEKDAY(Z288)=1,Z295,BB289))&gt;①工事概要!$E$12,①工事概要!$E$12,IF(Z288=①工事概要!$E$12,①工事概要!$E$12,IF(WEEKDAY(Z288)=1,Z295,BB289))),"")</f>
        <v/>
      </c>
      <c r="BE288" s="53"/>
      <c r="BF288" s="53"/>
      <c r="BG288" s="53" t="str">
        <f>IFERROR(VLOOKUP(B288,①工事概要!$C$11:$D$12,2,FALSE),"")</f>
        <v/>
      </c>
      <c r="BH288" s="53" t="str">
        <f>IFERROR(VLOOKUP(B288,①工事概要!$C$16:$D$21,2,FALSE),"")</f>
        <v/>
      </c>
      <c r="BI288" s="53" t="str">
        <f>IFERROR(VLOOKUP(B288,①工事概要!$C$22:$D$24,2,FALSE),"")</f>
        <v/>
      </c>
      <c r="BJ288" s="53" t="str">
        <f>IF(B288&gt;①工事概要!$C$26,"",IF(B288&gt;=①工事概要!$C$25,$BJ$13,""))</f>
        <v/>
      </c>
      <c r="BK288" s="53" t="str">
        <f>IF(B288&gt;①工事概要!$C$28,"",IF(B288&gt;=①工事概要!$C$27,$BK$13,""))</f>
        <v/>
      </c>
      <c r="BL288" s="53" t="str">
        <f>IF(B288&gt;①工事概要!$C$30,"",IF(B288&gt;=①工事概要!$C$29,$BL$13,""))</f>
        <v/>
      </c>
      <c r="BM288" s="53" t="str">
        <f>IF(B288&gt;①工事概要!$C$32,"",IF(B288&gt;=①工事概要!$C$31,$BM$13,""))</f>
        <v/>
      </c>
      <c r="BN288" s="53" t="str">
        <f>IF(B288&gt;①工事概要!$C$34,"",IF(B288&gt;=①工事概要!$C$33,$BN$13,""))</f>
        <v/>
      </c>
      <c r="BO288" s="53" t="str">
        <f>IF(B288&gt;①工事概要!$C$36,"",IF(B288&gt;=①工事概要!$C$35,$BO$13,""))</f>
        <v/>
      </c>
      <c r="BP288" s="53" t="str">
        <f>IF(B288&gt;①工事概要!$C$38,"",IF(B288&gt;=①工事概要!$C$37,$BP$13,""))</f>
        <v/>
      </c>
      <c r="BQ288" s="53" t="str">
        <f>IF(B288&gt;①工事概要!$C$40,"",IF(B288&gt;=①工事概要!$C$39,$BQ$13,""))</f>
        <v/>
      </c>
      <c r="BR288" s="53" t="str">
        <f>IF(B288&gt;①工事概要!$C$42,"",IF(B288&gt;=①工事概要!$C$41,$BR$13,""))</f>
        <v/>
      </c>
      <c r="BS288" s="53" t="str">
        <f>IF(B288&gt;①工事概要!$C$44,"",IF(B288&gt;=①工事概要!$C$43,$BS$13,""))</f>
        <v/>
      </c>
      <c r="BT288" s="53" t="str">
        <f>IF(B288&gt;①工事概要!$C$46,"",IF(B288&gt;=①工事概要!$C$45,$BT$13,""))</f>
        <v/>
      </c>
      <c r="BU288" s="53" t="str">
        <f>IF(B288&gt;①工事概要!$C$48,"",IF(B288&gt;=①工事概要!$C$47,$BU$13,""))</f>
        <v/>
      </c>
      <c r="BV288" s="53" t="str">
        <f>IF(B288&gt;①工事概要!$C$50,"",IF(B288&gt;=①工事概要!$C$49,$BV$13,""))</f>
        <v/>
      </c>
      <c r="BW288" s="53" t="str">
        <f>IF(B288&gt;①工事概要!$C$52,"",IF(B288&gt;=①工事概要!$C$51,$BW$13,""))</f>
        <v/>
      </c>
      <c r="BX288" s="53" t="str">
        <f>IF(B288&gt;①工事概要!$C$54,"",IF(B288&gt;=①工事概要!$C$53,$BX$13,""))</f>
        <v/>
      </c>
      <c r="BY288" s="53" t="str">
        <f>IF(B288&gt;①工事概要!$C$56,"",IF(B288&gt;=①工事概要!$C$55,$BY$13,""))</f>
        <v/>
      </c>
      <c r="BZ288" s="53" t="str">
        <f>IF(B288&gt;①工事概要!$C$58,"",IF(B288&gt;=①工事概要!$C$57,$BZ$13,""))</f>
        <v/>
      </c>
      <c r="CA288" s="53" t="str">
        <f>IF(B288&gt;①工事概要!$C$60,"",IF(B288&gt;=①工事概要!$C$59,$CA$13,""))</f>
        <v/>
      </c>
      <c r="CB288" s="53" t="str">
        <f>IF(B288&gt;①工事概要!$C$62,"",IF(B288&gt;=①工事概要!$C$61,$CB$13,""))</f>
        <v/>
      </c>
      <c r="CC288" s="53" t="str">
        <f>IF(B288&gt;①工事概要!$C$64,"",IF(B288&gt;=①工事概要!$C$63,$CC$13,""))</f>
        <v/>
      </c>
      <c r="CD288" s="53" t="str">
        <f>IF(B288&gt;①工事概要!$C$66,"",IF(B288&gt;=①工事概要!$C$65,$CD$13,""))</f>
        <v/>
      </c>
      <c r="CE288" s="50" t="str">
        <f t="shared" si="393"/>
        <v/>
      </c>
      <c r="CF288" s="50" t="str">
        <f t="shared" si="379"/>
        <v xml:space="preserve"> </v>
      </c>
    </row>
    <row r="289" spans="1:84" ht="39" customHeight="1" thickTop="1" thickBot="1" x14ac:dyDescent="0.2">
      <c r="A289" s="81" t="str">
        <f t="shared" si="365"/>
        <v>対象期間外</v>
      </c>
      <c r="B289" s="180" t="str">
        <f>IFERROR(IF(B288=①工事概要!$E$12+IF(WEEKDAY(①工事概要!$E$12)=1,①工事概要!$E$12,(8-WEEKDAY(①工事概要!$E$12))),"-",IF(B288="-","-",B288+1)),"-")</f>
        <v>-</v>
      </c>
      <c r="C289" s="89" t="str">
        <f t="shared" si="380"/>
        <v>-</v>
      </c>
      <c r="D289" s="199" t="str">
        <f t="shared" si="381"/>
        <v>×</v>
      </c>
      <c r="E289" s="200" t="str">
        <f t="shared" si="382"/>
        <v xml:space="preserve"> </v>
      </c>
      <c r="F289" s="201" t="s">
        <v>60</v>
      </c>
      <c r="G289" s="202"/>
      <c r="H289" s="203"/>
      <c r="I289" s="204"/>
      <c r="J289" s="187" t="str">
        <f t="shared" si="383"/>
        <v/>
      </c>
      <c r="K289" s="190" t="str">
        <f t="shared" si="366"/>
        <v/>
      </c>
      <c r="L289" s="190" t="str">
        <f t="shared" si="367"/>
        <v/>
      </c>
      <c r="M289" s="188" t="str">
        <f t="shared" si="384"/>
        <v/>
      </c>
      <c r="N289" s="87" t="str">
        <f t="shared" si="368"/>
        <v/>
      </c>
      <c r="O289" s="108"/>
      <c r="P289" s="156" t="str">
        <f>IF(B289&lt;①工事概要!$E$11,"",IF(B289&gt;①工事概要!$E$12,"",IF(LEN(CE289)=0,"○","")))</f>
        <v/>
      </c>
      <c r="Q289" s="162">
        <f t="shared" si="385"/>
        <v>0</v>
      </c>
      <c r="R289" s="93">
        <f t="shared" si="369"/>
        <v>181</v>
      </c>
      <c r="S289" s="156" t="str">
        <f t="shared" si="370"/>
        <v/>
      </c>
      <c r="T289" s="162">
        <f t="shared" si="371"/>
        <v>0</v>
      </c>
      <c r="U289" s="100">
        <f t="shared" si="386"/>
        <v>52</v>
      </c>
      <c r="V289" s="93" t="str">
        <f t="shared" si="372"/>
        <v/>
      </c>
      <c r="W289" s="169" t="str">
        <f t="shared" si="387"/>
        <v/>
      </c>
      <c r="X289" s="80" t="str">
        <f t="shared" si="388"/>
        <v/>
      </c>
      <c r="Y289" s="80" t="str">
        <f t="shared" si="389"/>
        <v/>
      </c>
      <c r="Z289" s="80" t="str">
        <f t="shared" si="373"/>
        <v>-</v>
      </c>
      <c r="AA289" s="80" t="str">
        <f t="shared" si="374"/>
        <v/>
      </c>
      <c r="AB289" s="80" t="str">
        <f t="shared" si="375"/>
        <v>OK（振替済み）</v>
      </c>
      <c r="AC289" s="154">
        <f t="shared" si="376"/>
        <v>0</v>
      </c>
      <c r="AD289" s="154" t="str">
        <f t="shared" si="390"/>
        <v/>
      </c>
      <c r="AE289" s="106">
        <f t="shared" si="391"/>
        <v>0</v>
      </c>
      <c r="AF289" s="106">
        <f t="shared" si="377"/>
        <v>0</v>
      </c>
      <c r="AG289" s="218" t="str">
        <f>IFERROR(IF(AE289=1,①工事概要!$E$11,IF(AE289=2,①工事概要!$E$11,IF(WEEKDAY(Z289)=2,Z282,AG288))),"")</f>
        <v/>
      </c>
      <c r="AH289" s="222" t="str">
        <f t="shared" ref="AH289:BA289" si="410">IFERROR(IF(AG289+1&gt;$BB289,"",AG289+1),"")</f>
        <v/>
      </c>
      <c r="AI289" s="222" t="str">
        <f t="shared" si="410"/>
        <v/>
      </c>
      <c r="AJ289" s="222" t="str">
        <f t="shared" si="410"/>
        <v/>
      </c>
      <c r="AK289" s="222" t="str">
        <f t="shared" si="410"/>
        <v/>
      </c>
      <c r="AL289" s="222" t="str">
        <f t="shared" si="410"/>
        <v/>
      </c>
      <c r="AM289" s="222" t="str">
        <f t="shared" si="410"/>
        <v/>
      </c>
      <c r="AN289" s="222" t="str">
        <f t="shared" si="410"/>
        <v/>
      </c>
      <c r="AO289" s="222" t="str">
        <f t="shared" si="410"/>
        <v/>
      </c>
      <c r="AP289" s="222" t="str">
        <f t="shared" si="410"/>
        <v/>
      </c>
      <c r="AQ289" s="222" t="str">
        <f t="shared" si="410"/>
        <v/>
      </c>
      <c r="AR289" s="222" t="str">
        <f t="shared" si="410"/>
        <v/>
      </c>
      <c r="AS289" s="222" t="str">
        <f t="shared" si="410"/>
        <v/>
      </c>
      <c r="AT289" s="222" t="str">
        <f t="shared" si="410"/>
        <v/>
      </c>
      <c r="AU289" s="222" t="str">
        <f t="shared" si="410"/>
        <v/>
      </c>
      <c r="AV289" s="222" t="str">
        <f t="shared" si="410"/>
        <v/>
      </c>
      <c r="AW289" s="222" t="str">
        <f t="shared" si="410"/>
        <v/>
      </c>
      <c r="AX289" s="222" t="str">
        <f t="shared" si="410"/>
        <v/>
      </c>
      <c r="AY289" s="222" t="str">
        <f t="shared" si="410"/>
        <v/>
      </c>
      <c r="AZ289" s="222" t="str">
        <f t="shared" si="410"/>
        <v/>
      </c>
      <c r="BA289" s="222" t="str">
        <f t="shared" si="410"/>
        <v/>
      </c>
      <c r="BB289" s="219" t="str">
        <f>IFERROR(IF(IF(Z289=①工事概要!$E$12,①工事概要!$E$12,IF(WEEKDAY(Z289)=1,Z296,BB290))&gt;①工事概要!$E$12,①工事概要!$E$12,IF(Z289=①工事概要!$E$12,①工事概要!$E$12,IF(WEEKDAY(Z289)=1,Z296,BB290))),"")</f>
        <v/>
      </c>
      <c r="BE289" s="53"/>
      <c r="BF289" s="53"/>
      <c r="BG289" s="53" t="str">
        <f>IFERROR(VLOOKUP(B289,①工事概要!$C$11:$D$12,2,FALSE),"")</f>
        <v/>
      </c>
      <c r="BH289" s="53" t="str">
        <f>IFERROR(VLOOKUP(B289,①工事概要!$C$16:$D$21,2,FALSE),"")</f>
        <v/>
      </c>
      <c r="BI289" s="53" t="str">
        <f>IFERROR(VLOOKUP(B289,①工事概要!$C$22:$D$24,2,FALSE),"")</f>
        <v/>
      </c>
      <c r="BJ289" s="53" t="str">
        <f>IF(B289&gt;①工事概要!$C$26,"",IF(B289&gt;=①工事概要!$C$25,$BJ$13,""))</f>
        <v/>
      </c>
      <c r="BK289" s="53" t="str">
        <f>IF(B289&gt;①工事概要!$C$28,"",IF(B289&gt;=①工事概要!$C$27,$BK$13,""))</f>
        <v/>
      </c>
      <c r="BL289" s="53" t="str">
        <f>IF(B289&gt;①工事概要!$C$30,"",IF(B289&gt;=①工事概要!$C$29,$BL$13,""))</f>
        <v/>
      </c>
      <c r="BM289" s="53" t="str">
        <f>IF(B289&gt;①工事概要!$C$32,"",IF(B289&gt;=①工事概要!$C$31,$BM$13,""))</f>
        <v/>
      </c>
      <c r="BN289" s="53" t="str">
        <f>IF(B289&gt;①工事概要!$C$34,"",IF(B289&gt;=①工事概要!$C$33,$BN$13,""))</f>
        <v/>
      </c>
      <c r="BO289" s="53" t="str">
        <f>IF(B289&gt;①工事概要!$C$36,"",IF(B289&gt;=①工事概要!$C$35,$BO$13,""))</f>
        <v/>
      </c>
      <c r="BP289" s="53" t="str">
        <f>IF(B289&gt;①工事概要!$C$38,"",IF(B289&gt;=①工事概要!$C$37,$BP$13,""))</f>
        <v/>
      </c>
      <c r="BQ289" s="53" t="str">
        <f>IF(B289&gt;①工事概要!$C$40,"",IF(B289&gt;=①工事概要!$C$39,$BQ$13,""))</f>
        <v/>
      </c>
      <c r="BR289" s="53" t="str">
        <f>IF(B289&gt;①工事概要!$C$42,"",IF(B289&gt;=①工事概要!$C$41,$BR$13,""))</f>
        <v/>
      </c>
      <c r="BS289" s="53" t="str">
        <f>IF(B289&gt;①工事概要!$C$44,"",IF(B289&gt;=①工事概要!$C$43,$BS$13,""))</f>
        <v/>
      </c>
      <c r="BT289" s="53" t="str">
        <f>IF(B289&gt;①工事概要!$C$46,"",IF(B289&gt;=①工事概要!$C$45,$BT$13,""))</f>
        <v/>
      </c>
      <c r="BU289" s="53" t="str">
        <f>IF(B289&gt;①工事概要!$C$48,"",IF(B289&gt;=①工事概要!$C$47,$BU$13,""))</f>
        <v/>
      </c>
      <c r="BV289" s="53" t="str">
        <f>IF(B289&gt;①工事概要!$C$50,"",IF(B289&gt;=①工事概要!$C$49,$BV$13,""))</f>
        <v/>
      </c>
      <c r="BW289" s="53" t="str">
        <f>IF(B289&gt;①工事概要!$C$52,"",IF(B289&gt;=①工事概要!$C$51,$BW$13,""))</f>
        <v/>
      </c>
      <c r="BX289" s="53" t="str">
        <f>IF(B289&gt;①工事概要!$C$54,"",IF(B289&gt;=①工事概要!$C$53,$BX$13,""))</f>
        <v/>
      </c>
      <c r="BY289" s="53" t="str">
        <f>IF(B289&gt;①工事概要!$C$56,"",IF(B289&gt;=①工事概要!$C$55,$BY$13,""))</f>
        <v/>
      </c>
      <c r="BZ289" s="53" t="str">
        <f>IF(B289&gt;①工事概要!$C$58,"",IF(B289&gt;=①工事概要!$C$57,$BZ$13,""))</f>
        <v/>
      </c>
      <c r="CA289" s="53" t="str">
        <f>IF(B289&gt;①工事概要!$C$60,"",IF(B289&gt;=①工事概要!$C$59,$CA$13,""))</f>
        <v/>
      </c>
      <c r="CB289" s="53" t="str">
        <f>IF(B289&gt;①工事概要!$C$62,"",IF(B289&gt;=①工事概要!$C$61,$CB$13,""))</f>
        <v/>
      </c>
      <c r="CC289" s="53" t="str">
        <f>IF(B289&gt;①工事概要!$C$64,"",IF(B289&gt;=①工事概要!$C$63,$CC$13,""))</f>
        <v/>
      </c>
      <c r="CD289" s="53" t="str">
        <f>IF(B289&gt;①工事概要!$C$66,"",IF(B289&gt;=①工事概要!$C$65,$CD$13,""))</f>
        <v/>
      </c>
      <c r="CE289" s="50" t="str">
        <f t="shared" si="393"/>
        <v/>
      </c>
      <c r="CF289" s="50" t="str">
        <f t="shared" si="379"/>
        <v xml:space="preserve"> </v>
      </c>
    </row>
    <row r="290" spans="1:84" ht="39" customHeight="1" thickTop="1" thickBot="1" x14ac:dyDescent="0.2">
      <c r="A290" s="81" t="str">
        <f t="shared" si="365"/>
        <v>対象期間外</v>
      </c>
      <c r="B290" s="180" t="str">
        <f>IFERROR(IF(B289=①工事概要!$E$12+IF(WEEKDAY(①工事概要!$E$12)=1,①工事概要!$E$12,(8-WEEKDAY(①工事概要!$E$12))),"-",IF(B289="-","-",B289+1)),"-")</f>
        <v>-</v>
      </c>
      <c r="C290" s="89" t="str">
        <f t="shared" si="380"/>
        <v>-</v>
      </c>
      <c r="D290" s="199" t="str">
        <f t="shared" si="381"/>
        <v>×</v>
      </c>
      <c r="E290" s="200" t="str">
        <f t="shared" si="382"/>
        <v xml:space="preserve"> </v>
      </c>
      <c r="F290" s="201" t="s">
        <v>60</v>
      </c>
      <c r="G290" s="202"/>
      <c r="H290" s="203"/>
      <c r="I290" s="204"/>
      <c r="J290" s="187" t="str">
        <f t="shared" si="383"/>
        <v/>
      </c>
      <c r="K290" s="190" t="str">
        <f t="shared" si="366"/>
        <v/>
      </c>
      <c r="L290" s="190" t="str">
        <f t="shared" si="367"/>
        <v/>
      </c>
      <c r="M290" s="188" t="str">
        <f t="shared" si="384"/>
        <v/>
      </c>
      <c r="N290" s="87" t="str">
        <f t="shared" si="368"/>
        <v/>
      </c>
      <c r="O290" s="108"/>
      <c r="P290" s="156" t="str">
        <f>IF(B290&lt;①工事概要!$E$11,"",IF(B290&gt;①工事概要!$E$12,"",IF(LEN(CE290)=0,"○","")))</f>
        <v/>
      </c>
      <c r="Q290" s="162">
        <f t="shared" si="385"/>
        <v>0</v>
      </c>
      <c r="R290" s="93">
        <f t="shared" si="369"/>
        <v>181</v>
      </c>
      <c r="S290" s="156" t="str">
        <f t="shared" si="370"/>
        <v/>
      </c>
      <c r="T290" s="162">
        <f t="shared" si="371"/>
        <v>0</v>
      </c>
      <c r="U290" s="100">
        <f t="shared" si="386"/>
        <v>52</v>
      </c>
      <c r="V290" s="93" t="str">
        <f t="shared" si="372"/>
        <v/>
      </c>
      <c r="W290" s="169" t="str">
        <f t="shared" si="387"/>
        <v/>
      </c>
      <c r="X290" s="80" t="str">
        <f t="shared" si="388"/>
        <v/>
      </c>
      <c r="Y290" s="80" t="str">
        <f t="shared" si="389"/>
        <v/>
      </c>
      <c r="Z290" s="80" t="str">
        <f t="shared" si="373"/>
        <v>-</v>
      </c>
      <c r="AA290" s="80" t="str">
        <f t="shared" si="374"/>
        <v/>
      </c>
      <c r="AB290" s="80" t="str">
        <f t="shared" si="375"/>
        <v>OK（振替済み）</v>
      </c>
      <c r="AC290" s="154">
        <f t="shared" si="376"/>
        <v>0</v>
      </c>
      <c r="AD290" s="154" t="str">
        <f t="shared" si="390"/>
        <v/>
      </c>
      <c r="AE290" s="106">
        <f t="shared" si="391"/>
        <v>0</v>
      </c>
      <c r="AF290" s="106">
        <f t="shared" si="377"/>
        <v>0</v>
      </c>
      <c r="AG290" s="218" t="str">
        <f>IFERROR(IF(AE290=1,①工事概要!$E$11,IF(AE290=2,①工事概要!$E$11,IF(WEEKDAY(Z290)=2,Z283,AG289))),"")</f>
        <v/>
      </c>
      <c r="AH290" s="222" t="str">
        <f t="shared" ref="AH290:BA290" si="411">IFERROR(IF(AG290+1&gt;$BB290,"",AG290+1),"")</f>
        <v/>
      </c>
      <c r="AI290" s="222" t="str">
        <f t="shared" si="411"/>
        <v/>
      </c>
      <c r="AJ290" s="222" t="str">
        <f t="shared" si="411"/>
        <v/>
      </c>
      <c r="AK290" s="222" t="str">
        <f t="shared" si="411"/>
        <v/>
      </c>
      <c r="AL290" s="222" t="str">
        <f t="shared" si="411"/>
        <v/>
      </c>
      <c r="AM290" s="222" t="str">
        <f t="shared" si="411"/>
        <v/>
      </c>
      <c r="AN290" s="222" t="str">
        <f t="shared" si="411"/>
        <v/>
      </c>
      <c r="AO290" s="222" t="str">
        <f t="shared" si="411"/>
        <v/>
      </c>
      <c r="AP290" s="222" t="str">
        <f t="shared" si="411"/>
        <v/>
      </c>
      <c r="AQ290" s="222" t="str">
        <f t="shared" si="411"/>
        <v/>
      </c>
      <c r="AR290" s="222" t="str">
        <f t="shared" si="411"/>
        <v/>
      </c>
      <c r="AS290" s="222" t="str">
        <f t="shared" si="411"/>
        <v/>
      </c>
      <c r="AT290" s="222" t="str">
        <f t="shared" si="411"/>
        <v/>
      </c>
      <c r="AU290" s="222" t="str">
        <f t="shared" si="411"/>
        <v/>
      </c>
      <c r="AV290" s="222" t="str">
        <f t="shared" si="411"/>
        <v/>
      </c>
      <c r="AW290" s="222" t="str">
        <f t="shared" si="411"/>
        <v/>
      </c>
      <c r="AX290" s="222" t="str">
        <f t="shared" si="411"/>
        <v/>
      </c>
      <c r="AY290" s="222" t="str">
        <f t="shared" si="411"/>
        <v/>
      </c>
      <c r="AZ290" s="222" t="str">
        <f t="shared" si="411"/>
        <v/>
      </c>
      <c r="BA290" s="222" t="str">
        <f t="shared" si="411"/>
        <v/>
      </c>
      <c r="BB290" s="219" t="str">
        <f>IFERROR(IF(IF(Z290=①工事概要!$E$12,①工事概要!$E$12,IF(WEEKDAY(Z290)=1,Z297,BB291))&gt;①工事概要!$E$12,①工事概要!$E$12,IF(Z290=①工事概要!$E$12,①工事概要!$E$12,IF(WEEKDAY(Z290)=1,Z297,BB291))),"")</f>
        <v/>
      </c>
      <c r="BE290" s="53"/>
      <c r="BF290" s="53"/>
      <c r="BG290" s="53" t="str">
        <f>IFERROR(VLOOKUP(B290,①工事概要!$C$11:$D$12,2,FALSE),"")</f>
        <v/>
      </c>
      <c r="BH290" s="53" t="str">
        <f>IFERROR(VLOOKUP(B290,①工事概要!$C$16:$D$21,2,FALSE),"")</f>
        <v/>
      </c>
      <c r="BI290" s="53" t="str">
        <f>IFERROR(VLOOKUP(B290,①工事概要!$C$22:$D$24,2,FALSE),"")</f>
        <v/>
      </c>
      <c r="BJ290" s="53" t="str">
        <f>IF(B290&gt;①工事概要!$C$26,"",IF(B290&gt;=①工事概要!$C$25,$BJ$13,""))</f>
        <v/>
      </c>
      <c r="BK290" s="53" t="str">
        <f>IF(B290&gt;①工事概要!$C$28,"",IF(B290&gt;=①工事概要!$C$27,$BK$13,""))</f>
        <v/>
      </c>
      <c r="BL290" s="53" t="str">
        <f>IF(B290&gt;①工事概要!$C$30,"",IF(B290&gt;=①工事概要!$C$29,$BL$13,""))</f>
        <v/>
      </c>
      <c r="BM290" s="53" t="str">
        <f>IF(B290&gt;①工事概要!$C$32,"",IF(B290&gt;=①工事概要!$C$31,$BM$13,""))</f>
        <v/>
      </c>
      <c r="BN290" s="53" t="str">
        <f>IF(B290&gt;①工事概要!$C$34,"",IF(B290&gt;=①工事概要!$C$33,$BN$13,""))</f>
        <v/>
      </c>
      <c r="BO290" s="53" t="str">
        <f>IF(B290&gt;①工事概要!$C$36,"",IF(B290&gt;=①工事概要!$C$35,$BO$13,""))</f>
        <v/>
      </c>
      <c r="BP290" s="53" t="str">
        <f>IF(B290&gt;①工事概要!$C$38,"",IF(B290&gt;=①工事概要!$C$37,$BP$13,""))</f>
        <v/>
      </c>
      <c r="BQ290" s="53" t="str">
        <f>IF(B290&gt;①工事概要!$C$40,"",IF(B290&gt;=①工事概要!$C$39,$BQ$13,""))</f>
        <v/>
      </c>
      <c r="BR290" s="53" t="str">
        <f>IF(B290&gt;①工事概要!$C$42,"",IF(B290&gt;=①工事概要!$C$41,$BR$13,""))</f>
        <v/>
      </c>
      <c r="BS290" s="53" t="str">
        <f>IF(B290&gt;①工事概要!$C$44,"",IF(B290&gt;=①工事概要!$C$43,$BS$13,""))</f>
        <v/>
      </c>
      <c r="BT290" s="53" t="str">
        <f>IF(B290&gt;①工事概要!$C$46,"",IF(B290&gt;=①工事概要!$C$45,$BT$13,""))</f>
        <v/>
      </c>
      <c r="BU290" s="53" t="str">
        <f>IF(B290&gt;①工事概要!$C$48,"",IF(B290&gt;=①工事概要!$C$47,$BU$13,""))</f>
        <v/>
      </c>
      <c r="BV290" s="53" t="str">
        <f>IF(B290&gt;①工事概要!$C$50,"",IF(B290&gt;=①工事概要!$C$49,$BV$13,""))</f>
        <v/>
      </c>
      <c r="BW290" s="53" t="str">
        <f>IF(B290&gt;①工事概要!$C$52,"",IF(B290&gt;=①工事概要!$C$51,$BW$13,""))</f>
        <v/>
      </c>
      <c r="BX290" s="53" t="str">
        <f>IF(B290&gt;①工事概要!$C$54,"",IF(B290&gt;=①工事概要!$C$53,$BX$13,""))</f>
        <v/>
      </c>
      <c r="BY290" s="53" t="str">
        <f>IF(B290&gt;①工事概要!$C$56,"",IF(B290&gt;=①工事概要!$C$55,$BY$13,""))</f>
        <v/>
      </c>
      <c r="BZ290" s="53" t="str">
        <f>IF(B290&gt;①工事概要!$C$58,"",IF(B290&gt;=①工事概要!$C$57,$BZ$13,""))</f>
        <v/>
      </c>
      <c r="CA290" s="53" t="str">
        <f>IF(B290&gt;①工事概要!$C$60,"",IF(B290&gt;=①工事概要!$C$59,$CA$13,""))</f>
        <v/>
      </c>
      <c r="CB290" s="53" t="str">
        <f>IF(B290&gt;①工事概要!$C$62,"",IF(B290&gt;=①工事概要!$C$61,$CB$13,""))</f>
        <v/>
      </c>
      <c r="CC290" s="53" t="str">
        <f>IF(B290&gt;①工事概要!$C$64,"",IF(B290&gt;=①工事概要!$C$63,$CC$13,""))</f>
        <v/>
      </c>
      <c r="CD290" s="53" t="str">
        <f>IF(B290&gt;①工事概要!$C$66,"",IF(B290&gt;=①工事概要!$C$65,$CD$13,""))</f>
        <v/>
      </c>
      <c r="CE290" s="50" t="str">
        <f t="shared" si="393"/>
        <v/>
      </c>
      <c r="CF290" s="50" t="str">
        <f t="shared" si="379"/>
        <v xml:space="preserve"> </v>
      </c>
    </row>
    <row r="291" spans="1:84" ht="39" customHeight="1" thickTop="1" thickBot="1" x14ac:dyDescent="0.2">
      <c r="A291" s="81" t="str">
        <f t="shared" si="365"/>
        <v>対象期間外</v>
      </c>
      <c r="B291" s="180" t="str">
        <f>IFERROR(IF(B290=①工事概要!$E$12+IF(WEEKDAY(①工事概要!$E$12)=1,①工事概要!$E$12,(8-WEEKDAY(①工事概要!$E$12))),"-",IF(B290="-","-",B290+1)),"-")</f>
        <v>-</v>
      </c>
      <c r="C291" s="89" t="str">
        <f t="shared" si="380"/>
        <v>-</v>
      </c>
      <c r="D291" s="199" t="str">
        <f t="shared" si="381"/>
        <v>×</v>
      </c>
      <c r="E291" s="200" t="str">
        <f t="shared" si="382"/>
        <v xml:space="preserve"> </v>
      </c>
      <c r="F291" s="201" t="s">
        <v>60</v>
      </c>
      <c r="G291" s="202"/>
      <c r="H291" s="203"/>
      <c r="I291" s="204"/>
      <c r="J291" s="187" t="str">
        <f t="shared" si="383"/>
        <v/>
      </c>
      <c r="K291" s="190" t="str">
        <f t="shared" si="366"/>
        <v/>
      </c>
      <c r="L291" s="190" t="str">
        <f t="shared" si="367"/>
        <v/>
      </c>
      <c r="M291" s="188" t="str">
        <f t="shared" si="384"/>
        <v/>
      </c>
      <c r="N291" s="87" t="str">
        <f t="shared" si="368"/>
        <v/>
      </c>
      <c r="O291" s="108"/>
      <c r="P291" s="156" t="str">
        <f>IF(B291&lt;①工事概要!$E$11,"",IF(B291&gt;①工事概要!$E$12,"",IF(LEN(CE291)=0,"○","")))</f>
        <v/>
      </c>
      <c r="Q291" s="162">
        <f t="shared" si="385"/>
        <v>0</v>
      </c>
      <c r="R291" s="93">
        <f t="shared" si="369"/>
        <v>181</v>
      </c>
      <c r="S291" s="156" t="str">
        <f t="shared" si="370"/>
        <v/>
      </c>
      <c r="T291" s="162">
        <f t="shared" si="371"/>
        <v>0</v>
      </c>
      <c r="U291" s="100">
        <f t="shared" si="386"/>
        <v>52</v>
      </c>
      <c r="V291" s="93" t="str">
        <f t="shared" si="372"/>
        <v/>
      </c>
      <c r="W291" s="169" t="str">
        <f t="shared" si="387"/>
        <v/>
      </c>
      <c r="X291" s="80" t="str">
        <f t="shared" si="388"/>
        <v/>
      </c>
      <c r="Y291" s="80" t="str">
        <f t="shared" si="389"/>
        <v/>
      </c>
      <c r="Z291" s="80" t="str">
        <f t="shared" si="373"/>
        <v>-</v>
      </c>
      <c r="AA291" s="80" t="str">
        <f t="shared" si="374"/>
        <v/>
      </c>
      <c r="AB291" s="80" t="str">
        <f t="shared" si="375"/>
        <v>OK（振替済み）</v>
      </c>
      <c r="AC291" s="154">
        <f t="shared" si="376"/>
        <v>0</v>
      </c>
      <c r="AD291" s="154" t="str">
        <f t="shared" si="390"/>
        <v/>
      </c>
      <c r="AE291" s="106">
        <f t="shared" si="391"/>
        <v>0</v>
      </c>
      <c r="AF291" s="106">
        <f t="shared" si="377"/>
        <v>0</v>
      </c>
      <c r="AG291" s="218" t="str">
        <f>IFERROR(IF(AE291=1,①工事概要!$E$11,IF(AE291=2,①工事概要!$E$11,IF(WEEKDAY(Z291)=2,Z284,AG290))),"")</f>
        <v/>
      </c>
      <c r="AH291" s="222" t="str">
        <f t="shared" ref="AH291:BA291" si="412">IFERROR(IF(AG291+1&gt;$BB291,"",AG291+1),"")</f>
        <v/>
      </c>
      <c r="AI291" s="222" t="str">
        <f t="shared" si="412"/>
        <v/>
      </c>
      <c r="AJ291" s="222" t="str">
        <f t="shared" si="412"/>
        <v/>
      </c>
      <c r="AK291" s="222" t="str">
        <f t="shared" si="412"/>
        <v/>
      </c>
      <c r="AL291" s="222" t="str">
        <f t="shared" si="412"/>
        <v/>
      </c>
      <c r="AM291" s="222" t="str">
        <f t="shared" si="412"/>
        <v/>
      </c>
      <c r="AN291" s="222" t="str">
        <f t="shared" si="412"/>
        <v/>
      </c>
      <c r="AO291" s="222" t="str">
        <f t="shared" si="412"/>
        <v/>
      </c>
      <c r="AP291" s="222" t="str">
        <f t="shared" si="412"/>
        <v/>
      </c>
      <c r="AQ291" s="222" t="str">
        <f t="shared" si="412"/>
        <v/>
      </c>
      <c r="AR291" s="222" t="str">
        <f t="shared" si="412"/>
        <v/>
      </c>
      <c r="AS291" s="222" t="str">
        <f t="shared" si="412"/>
        <v/>
      </c>
      <c r="AT291" s="222" t="str">
        <f t="shared" si="412"/>
        <v/>
      </c>
      <c r="AU291" s="222" t="str">
        <f t="shared" si="412"/>
        <v/>
      </c>
      <c r="AV291" s="222" t="str">
        <f t="shared" si="412"/>
        <v/>
      </c>
      <c r="AW291" s="222" t="str">
        <f t="shared" si="412"/>
        <v/>
      </c>
      <c r="AX291" s="222" t="str">
        <f t="shared" si="412"/>
        <v/>
      </c>
      <c r="AY291" s="222" t="str">
        <f t="shared" si="412"/>
        <v/>
      </c>
      <c r="AZ291" s="222" t="str">
        <f t="shared" si="412"/>
        <v/>
      </c>
      <c r="BA291" s="222" t="str">
        <f t="shared" si="412"/>
        <v/>
      </c>
      <c r="BB291" s="219" t="str">
        <f>IFERROR(IF(IF(Z291=①工事概要!$E$12,①工事概要!$E$12,IF(WEEKDAY(Z291)=1,Z298,BB292))&gt;①工事概要!$E$12,①工事概要!$E$12,IF(Z291=①工事概要!$E$12,①工事概要!$E$12,IF(WEEKDAY(Z291)=1,Z298,BB292))),"")</f>
        <v/>
      </c>
      <c r="BE291" s="53"/>
      <c r="BF291" s="53"/>
      <c r="BG291" s="53" t="str">
        <f>IFERROR(VLOOKUP(B291,①工事概要!$C$11:$D$12,2,FALSE),"")</f>
        <v/>
      </c>
      <c r="BH291" s="53" t="str">
        <f>IFERROR(VLOOKUP(B291,①工事概要!$C$16:$D$21,2,FALSE),"")</f>
        <v/>
      </c>
      <c r="BI291" s="53" t="str">
        <f>IFERROR(VLOOKUP(B291,①工事概要!$C$22:$D$24,2,FALSE),"")</f>
        <v/>
      </c>
      <c r="BJ291" s="53" t="str">
        <f>IF(B291&gt;①工事概要!$C$26,"",IF(B291&gt;=①工事概要!$C$25,$BJ$13,""))</f>
        <v/>
      </c>
      <c r="BK291" s="53" t="str">
        <f>IF(B291&gt;①工事概要!$C$28,"",IF(B291&gt;=①工事概要!$C$27,$BK$13,""))</f>
        <v/>
      </c>
      <c r="BL291" s="53" t="str">
        <f>IF(B291&gt;①工事概要!$C$30,"",IF(B291&gt;=①工事概要!$C$29,$BL$13,""))</f>
        <v/>
      </c>
      <c r="BM291" s="53" t="str">
        <f>IF(B291&gt;①工事概要!$C$32,"",IF(B291&gt;=①工事概要!$C$31,$BM$13,""))</f>
        <v/>
      </c>
      <c r="BN291" s="53" t="str">
        <f>IF(B291&gt;①工事概要!$C$34,"",IF(B291&gt;=①工事概要!$C$33,$BN$13,""))</f>
        <v/>
      </c>
      <c r="BO291" s="53" t="str">
        <f>IF(B291&gt;①工事概要!$C$36,"",IF(B291&gt;=①工事概要!$C$35,$BO$13,""))</f>
        <v/>
      </c>
      <c r="BP291" s="53" t="str">
        <f>IF(B291&gt;①工事概要!$C$38,"",IF(B291&gt;=①工事概要!$C$37,$BP$13,""))</f>
        <v/>
      </c>
      <c r="BQ291" s="53" t="str">
        <f>IF(B291&gt;①工事概要!$C$40,"",IF(B291&gt;=①工事概要!$C$39,$BQ$13,""))</f>
        <v/>
      </c>
      <c r="BR291" s="53" t="str">
        <f>IF(B291&gt;①工事概要!$C$42,"",IF(B291&gt;=①工事概要!$C$41,$BR$13,""))</f>
        <v/>
      </c>
      <c r="BS291" s="53" t="str">
        <f>IF(B291&gt;①工事概要!$C$44,"",IF(B291&gt;=①工事概要!$C$43,$BS$13,""))</f>
        <v/>
      </c>
      <c r="BT291" s="53" t="str">
        <f>IF(B291&gt;①工事概要!$C$46,"",IF(B291&gt;=①工事概要!$C$45,$BT$13,""))</f>
        <v/>
      </c>
      <c r="BU291" s="53" t="str">
        <f>IF(B291&gt;①工事概要!$C$48,"",IF(B291&gt;=①工事概要!$C$47,$BU$13,""))</f>
        <v/>
      </c>
      <c r="BV291" s="53" t="str">
        <f>IF(B291&gt;①工事概要!$C$50,"",IF(B291&gt;=①工事概要!$C$49,$BV$13,""))</f>
        <v/>
      </c>
      <c r="BW291" s="53" t="str">
        <f>IF(B291&gt;①工事概要!$C$52,"",IF(B291&gt;=①工事概要!$C$51,$BW$13,""))</f>
        <v/>
      </c>
      <c r="BX291" s="53" t="str">
        <f>IF(B291&gt;①工事概要!$C$54,"",IF(B291&gt;=①工事概要!$C$53,$BX$13,""))</f>
        <v/>
      </c>
      <c r="BY291" s="53" t="str">
        <f>IF(B291&gt;①工事概要!$C$56,"",IF(B291&gt;=①工事概要!$C$55,$BY$13,""))</f>
        <v/>
      </c>
      <c r="BZ291" s="53" t="str">
        <f>IF(B291&gt;①工事概要!$C$58,"",IF(B291&gt;=①工事概要!$C$57,$BZ$13,""))</f>
        <v/>
      </c>
      <c r="CA291" s="53" t="str">
        <f>IF(B291&gt;①工事概要!$C$60,"",IF(B291&gt;=①工事概要!$C$59,$CA$13,""))</f>
        <v/>
      </c>
      <c r="CB291" s="53" t="str">
        <f>IF(B291&gt;①工事概要!$C$62,"",IF(B291&gt;=①工事概要!$C$61,$CB$13,""))</f>
        <v/>
      </c>
      <c r="CC291" s="53" t="str">
        <f>IF(B291&gt;①工事概要!$C$64,"",IF(B291&gt;=①工事概要!$C$63,$CC$13,""))</f>
        <v/>
      </c>
      <c r="CD291" s="53" t="str">
        <f>IF(B291&gt;①工事概要!$C$66,"",IF(B291&gt;=①工事概要!$C$65,$CD$13,""))</f>
        <v/>
      </c>
      <c r="CE291" s="50" t="str">
        <f t="shared" si="393"/>
        <v/>
      </c>
      <c r="CF291" s="50" t="str">
        <f t="shared" si="379"/>
        <v xml:space="preserve"> </v>
      </c>
    </row>
    <row r="292" spans="1:84" ht="39" customHeight="1" thickTop="1" thickBot="1" x14ac:dyDescent="0.2">
      <c r="A292" s="81" t="str">
        <f t="shared" si="365"/>
        <v>対象期間外</v>
      </c>
      <c r="B292" s="180" t="str">
        <f>IFERROR(IF(B291=①工事概要!$E$12+IF(WEEKDAY(①工事概要!$E$12)=1,①工事概要!$E$12,(8-WEEKDAY(①工事概要!$E$12))),"-",IF(B291="-","-",B291+1)),"-")</f>
        <v>-</v>
      </c>
      <c r="C292" s="89" t="str">
        <f t="shared" si="380"/>
        <v>-</v>
      </c>
      <c r="D292" s="199" t="str">
        <f t="shared" si="381"/>
        <v>×</v>
      </c>
      <c r="E292" s="200" t="str">
        <f t="shared" si="382"/>
        <v xml:space="preserve"> </v>
      </c>
      <c r="F292" s="201" t="s">
        <v>60</v>
      </c>
      <c r="G292" s="202"/>
      <c r="H292" s="203"/>
      <c r="I292" s="204"/>
      <c r="J292" s="187" t="str">
        <f t="shared" si="383"/>
        <v/>
      </c>
      <c r="K292" s="190" t="str">
        <f t="shared" si="366"/>
        <v/>
      </c>
      <c r="L292" s="190" t="str">
        <f t="shared" si="367"/>
        <v/>
      </c>
      <c r="M292" s="188" t="str">
        <f t="shared" si="384"/>
        <v/>
      </c>
      <c r="N292" s="87" t="str">
        <f t="shared" si="368"/>
        <v/>
      </c>
      <c r="O292" s="108"/>
      <c r="P292" s="156" t="str">
        <f>IF(B292&lt;①工事概要!$E$11,"",IF(B292&gt;①工事概要!$E$12,"",IF(LEN(CE292)=0,"○","")))</f>
        <v/>
      </c>
      <c r="Q292" s="162">
        <f t="shared" si="385"/>
        <v>0</v>
      </c>
      <c r="R292" s="93">
        <f t="shared" si="369"/>
        <v>181</v>
      </c>
      <c r="S292" s="156" t="str">
        <f t="shared" si="370"/>
        <v/>
      </c>
      <c r="T292" s="162">
        <f t="shared" si="371"/>
        <v>0</v>
      </c>
      <c r="U292" s="100">
        <f t="shared" si="386"/>
        <v>52</v>
      </c>
      <c r="V292" s="93" t="str">
        <f t="shared" si="372"/>
        <v/>
      </c>
      <c r="W292" s="169" t="str">
        <f t="shared" si="387"/>
        <v/>
      </c>
      <c r="X292" s="80" t="str">
        <f t="shared" si="388"/>
        <v/>
      </c>
      <c r="Y292" s="80" t="str">
        <f t="shared" si="389"/>
        <v/>
      </c>
      <c r="Z292" s="80" t="str">
        <f t="shared" si="373"/>
        <v>-</v>
      </c>
      <c r="AA292" s="80" t="str">
        <f t="shared" si="374"/>
        <v/>
      </c>
      <c r="AB292" s="80" t="str">
        <f t="shared" si="375"/>
        <v>OK（振替済み）</v>
      </c>
      <c r="AC292" s="154">
        <f t="shared" si="376"/>
        <v>0</v>
      </c>
      <c r="AD292" s="154" t="str">
        <f t="shared" si="390"/>
        <v/>
      </c>
      <c r="AE292" s="106">
        <f t="shared" si="391"/>
        <v>0</v>
      </c>
      <c r="AF292" s="106">
        <f t="shared" si="377"/>
        <v>0</v>
      </c>
      <c r="AG292" s="218" t="str">
        <f>IFERROR(IF(AE292=1,①工事概要!$E$11,IF(AE292=2,①工事概要!$E$11,IF(WEEKDAY(Z292)=2,Z285,AG291))),"")</f>
        <v/>
      </c>
      <c r="AH292" s="222" t="str">
        <f t="shared" ref="AH292:BA292" si="413">IFERROR(IF(AG292+1&gt;$BB292,"",AG292+1),"")</f>
        <v/>
      </c>
      <c r="AI292" s="222" t="str">
        <f t="shared" si="413"/>
        <v/>
      </c>
      <c r="AJ292" s="222" t="str">
        <f t="shared" si="413"/>
        <v/>
      </c>
      <c r="AK292" s="222" t="str">
        <f t="shared" si="413"/>
        <v/>
      </c>
      <c r="AL292" s="222" t="str">
        <f t="shared" si="413"/>
        <v/>
      </c>
      <c r="AM292" s="222" t="str">
        <f t="shared" si="413"/>
        <v/>
      </c>
      <c r="AN292" s="222" t="str">
        <f t="shared" si="413"/>
        <v/>
      </c>
      <c r="AO292" s="222" t="str">
        <f t="shared" si="413"/>
        <v/>
      </c>
      <c r="AP292" s="222" t="str">
        <f t="shared" si="413"/>
        <v/>
      </c>
      <c r="AQ292" s="222" t="str">
        <f t="shared" si="413"/>
        <v/>
      </c>
      <c r="AR292" s="222" t="str">
        <f t="shared" si="413"/>
        <v/>
      </c>
      <c r="AS292" s="222" t="str">
        <f t="shared" si="413"/>
        <v/>
      </c>
      <c r="AT292" s="222" t="str">
        <f t="shared" si="413"/>
        <v/>
      </c>
      <c r="AU292" s="222" t="str">
        <f t="shared" si="413"/>
        <v/>
      </c>
      <c r="AV292" s="222" t="str">
        <f t="shared" si="413"/>
        <v/>
      </c>
      <c r="AW292" s="222" t="str">
        <f t="shared" si="413"/>
        <v/>
      </c>
      <c r="AX292" s="222" t="str">
        <f t="shared" si="413"/>
        <v/>
      </c>
      <c r="AY292" s="222" t="str">
        <f t="shared" si="413"/>
        <v/>
      </c>
      <c r="AZ292" s="222" t="str">
        <f t="shared" si="413"/>
        <v/>
      </c>
      <c r="BA292" s="222" t="str">
        <f t="shared" si="413"/>
        <v/>
      </c>
      <c r="BB292" s="219" t="str">
        <f>IFERROR(IF(IF(Z292=①工事概要!$E$12,①工事概要!$E$12,IF(WEEKDAY(Z292)=1,Z299,BB293))&gt;①工事概要!$E$12,①工事概要!$E$12,IF(Z292=①工事概要!$E$12,①工事概要!$E$12,IF(WEEKDAY(Z292)=1,Z299,BB293))),"")</f>
        <v/>
      </c>
      <c r="BE292" s="53"/>
      <c r="BF292" s="53"/>
      <c r="BG292" s="53" t="str">
        <f>IFERROR(VLOOKUP(B292,①工事概要!$C$11:$D$12,2,FALSE),"")</f>
        <v/>
      </c>
      <c r="BH292" s="53" t="str">
        <f>IFERROR(VLOOKUP(B292,①工事概要!$C$16:$D$21,2,FALSE),"")</f>
        <v/>
      </c>
      <c r="BI292" s="53" t="str">
        <f>IFERROR(VLOOKUP(B292,①工事概要!$C$22:$D$24,2,FALSE),"")</f>
        <v/>
      </c>
      <c r="BJ292" s="53" t="str">
        <f>IF(B292&gt;①工事概要!$C$26,"",IF(B292&gt;=①工事概要!$C$25,$BJ$13,""))</f>
        <v/>
      </c>
      <c r="BK292" s="53" t="str">
        <f>IF(B292&gt;①工事概要!$C$28,"",IF(B292&gt;=①工事概要!$C$27,$BK$13,""))</f>
        <v/>
      </c>
      <c r="BL292" s="53" t="str">
        <f>IF(B292&gt;①工事概要!$C$30,"",IF(B292&gt;=①工事概要!$C$29,$BL$13,""))</f>
        <v/>
      </c>
      <c r="BM292" s="53" t="str">
        <f>IF(B292&gt;①工事概要!$C$32,"",IF(B292&gt;=①工事概要!$C$31,$BM$13,""))</f>
        <v/>
      </c>
      <c r="BN292" s="53" t="str">
        <f>IF(B292&gt;①工事概要!$C$34,"",IF(B292&gt;=①工事概要!$C$33,$BN$13,""))</f>
        <v/>
      </c>
      <c r="BO292" s="53" t="str">
        <f>IF(B292&gt;①工事概要!$C$36,"",IF(B292&gt;=①工事概要!$C$35,$BO$13,""))</f>
        <v/>
      </c>
      <c r="BP292" s="53" t="str">
        <f>IF(B292&gt;①工事概要!$C$38,"",IF(B292&gt;=①工事概要!$C$37,$BP$13,""))</f>
        <v/>
      </c>
      <c r="BQ292" s="53" t="str">
        <f>IF(B292&gt;①工事概要!$C$40,"",IF(B292&gt;=①工事概要!$C$39,$BQ$13,""))</f>
        <v/>
      </c>
      <c r="BR292" s="53" t="str">
        <f>IF(B292&gt;①工事概要!$C$42,"",IF(B292&gt;=①工事概要!$C$41,$BR$13,""))</f>
        <v/>
      </c>
      <c r="BS292" s="53" t="str">
        <f>IF(B292&gt;①工事概要!$C$44,"",IF(B292&gt;=①工事概要!$C$43,$BS$13,""))</f>
        <v/>
      </c>
      <c r="BT292" s="53" t="str">
        <f>IF(B292&gt;①工事概要!$C$46,"",IF(B292&gt;=①工事概要!$C$45,$BT$13,""))</f>
        <v/>
      </c>
      <c r="BU292" s="53" t="str">
        <f>IF(B292&gt;①工事概要!$C$48,"",IF(B292&gt;=①工事概要!$C$47,$BU$13,""))</f>
        <v/>
      </c>
      <c r="BV292" s="53" t="str">
        <f>IF(B292&gt;①工事概要!$C$50,"",IF(B292&gt;=①工事概要!$C$49,$BV$13,""))</f>
        <v/>
      </c>
      <c r="BW292" s="53" t="str">
        <f>IF(B292&gt;①工事概要!$C$52,"",IF(B292&gt;=①工事概要!$C$51,$BW$13,""))</f>
        <v/>
      </c>
      <c r="BX292" s="53" t="str">
        <f>IF(B292&gt;①工事概要!$C$54,"",IF(B292&gt;=①工事概要!$C$53,$BX$13,""))</f>
        <v/>
      </c>
      <c r="BY292" s="53" t="str">
        <f>IF(B292&gt;①工事概要!$C$56,"",IF(B292&gt;=①工事概要!$C$55,$BY$13,""))</f>
        <v/>
      </c>
      <c r="BZ292" s="53" t="str">
        <f>IF(B292&gt;①工事概要!$C$58,"",IF(B292&gt;=①工事概要!$C$57,$BZ$13,""))</f>
        <v/>
      </c>
      <c r="CA292" s="53" t="str">
        <f>IF(B292&gt;①工事概要!$C$60,"",IF(B292&gt;=①工事概要!$C$59,$CA$13,""))</f>
        <v/>
      </c>
      <c r="CB292" s="53" t="str">
        <f>IF(B292&gt;①工事概要!$C$62,"",IF(B292&gt;=①工事概要!$C$61,$CB$13,""))</f>
        <v/>
      </c>
      <c r="CC292" s="53" t="str">
        <f>IF(B292&gt;①工事概要!$C$64,"",IF(B292&gt;=①工事概要!$C$63,$CC$13,""))</f>
        <v/>
      </c>
      <c r="CD292" s="53" t="str">
        <f>IF(B292&gt;①工事概要!$C$66,"",IF(B292&gt;=①工事概要!$C$65,$CD$13,""))</f>
        <v/>
      </c>
      <c r="CE292" s="50" t="str">
        <f t="shared" si="393"/>
        <v/>
      </c>
      <c r="CF292" s="50" t="str">
        <f t="shared" si="379"/>
        <v xml:space="preserve"> </v>
      </c>
    </row>
    <row r="293" spans="1:84" ht="39" customHeight="1" thickTop="1" thickBot="1" x14ac:dyDescent="0.2">
      <c r="A293" s="81" t="str">
        <f t="shared" si="365"/>
        <v>対象期間外</v>
      </c>
      <c r="B293" s="180" t="str">
        <f>IFERROR(IF(B292=①工事概要!$E$12+IF(WEEKDAY(①工事概要!$E$12)=1,①工事概要!$E$12,(8-WEEKDAY(①工事概要!$E$12))),"-",IF(B292="-","-",B292+1)),"-")</f>
        <v>-</v>
      </c>
      <c r="C293" s="89" t="str">
        <f t="shared" si="380"/>
        <v>-</v>
      </c>
      <c r="D293" s="199" t="str">
        <f t="shared" si="381"/>
        <v>×</v>
      </c>
      <c r="E293" s="200" t="str">
        <f t="shared" si="382"/>
        <v xml:space="preserve"> </v>
      </c>
      <c r="F293" s="201" t="s">
        <v>61</v>
      </c>
      <c r="G293" s="202"/>
      <c r="H293" s="203"/>
      <c r="I293" s="204"/>
      <c r="J293" s="187" t="str">
        <f t="shared" si="383"/>
        <v/>
      </c>
      <c r="K293" s="190" t="str">
        <f t="shared" si="366"/>
        <v/>
      </c>
      <c r="L293" s="190" t="str">
        <f t="shared" si="367"/>
        <v/>
      </c>
      <c r="M293" s="188" t="str">
        <f t="shared" si="384"/>
        <v/>
      </c>
      <c r="N293" s="87" t="str">
        <f t="shared" si="368"/>
        <v/>
      </c>
      <c r="O293" s="108"/>
      <c r="P293" s="156" t="str">
        <f>IF(B293&lt;①工事概要!$E$11,"",IF(B293&gt;①工事概要!$E$12,"",IF(LEN(CE293)=0,"○","")))</f>
        <v/>
      </c>
      <c r="Q293" s="162">
        <f t="shared" si="385"/>
        <v>0</v>
      </c>
      <c r="R293" s="93">
        <f t="shared" si="369"/>
        <v>181</v>
      </c>
      <c r="S293" s="156" t="str">
        <f t="shared" si="370"/>
        <v/>
      </c>
      <c r="T293" s="162">
        <f t="shared" si="371"/>
        <v>0</v>
      </c>
      <c r="U293" s="100">
        <f t="shared" si="386"/>
        <v>52</v>
      </c>
      <c r="V293" s="93" t="str">
        <f t="shared" si="372"/>
        <v/>
      </c>
      <c r="W293" s="169" t="str">
        <f t="shared" si="387"/>
        <v/>
      </c>
      <c r="X293" s="80" t="str">
        <f t="shared" si="388"/>
        <v/>
      </c>
      <c r="Y293" s="80" t="str">
        <f t="shared" si="389"/>
        <v/>
      </c>
      <c r="Z293" s="80" t="str">
        <f t="shared" si="373"/>
        <v>-</v>
      </c>
      <c r="AA293" s="80" t="str">
        <f t="shared" si="374"/>
        <v/>
      </c>
      <c r="AB293" s="80" t="str">
        <f t="shared" si="375"/>
        <v>OK（振替済み）</v>
      </c>
      <c r="AC293" s="154">
        <f t="shared" si="376"/>
        <v>0</v>
      </c>
      <c r="AD293" s="154" t="str">
        <f t="shared" si="390"/>
        <v/>
      </c>
      <c r="AE293" s="106">
        <f t="shared" si="391"/>
        <v>0</v>
      </c>
      <c r="AF293" s="106">
        <f t="shared" si="377"/>
        <v>0</v>
      </c>
      <c r="AG293" s="218" t="str">
        <f>IFERROR(IF(AE293=1,①工事概要!$E$11,IF(AE293=2,①工事概要!$E$11,IF(WEEKDAY(Z293)=2,Z286,AG292))),"")</f>
        <v/>
      </c>
      <c r="AH293" s="222" t="str">
        <f t="shared" ref="AH293:BA293" si="414">IFERROR(IF(AG293+1&gt;$BB293,"",AG293+1),"")</f>
        <v/>
      </c>
      <c r="AI293" s="222" t="str">
        <f t="shared" si="414"/>
        <v/>
      </c>
      <c r="AJ293" s="222" t="str">
        <f t="shared" si="414"/>
        <v/>
      </c>
      <c r="AK293" s="222" t="str">
        <f t="shared" si="414"/>
        <v/>
      </c>
      <c r="AL293" s="222" t="str">
        <f t="shared" si="414"/>
        <v/>
      </c>
      <c r="AM293" s="222" t="str">
        <f t="shared" si="414"/>
        <v/>
      </c>
      <c r="AN293" s="222" t="str">
        <f t="shared" si="414"/>
        <v/>
      </c>
      <c r="AO293" s="222" t="str">
        <f t="shared" si="414"/>
        <v/>
      </c>
      <c r="AP293" s="222" t="str">
        <f t="shared" si="414"/>
        <v/>
      </c>
      <c r="AQ293" s="222" t="str">
        <f t="shared" si="414"/>
        <v/>
      </c>
      <c r="AR293" s="222" t="str">
        <f t="shared" si="414"/>
        <v/>
      </c>
      <c r="AS293" s="222" t="str">
        <f t="shared" si="414"/>
        <v/>
      </c>
      <c r="AT293" s="222" t="str">
        <f t="shared" si="414"/>
        <v/>
      </c>
      <c r="AU293" s="222" t="str">
        <f t="shared" si="414"/>
        <v/>
      </c>
      <c r="AV293" s="222" t="str">
        <f t="shared" si="414"/>
        <v/>
      </c>
      <c r="AW293" s="222" t="str">
        <f t="shared" si="414"/>
        <v/>
      </c>
      <c r="AX293" s="222" t="str">
        <f t="shared" si="414"/>
        <v/>
      </c>
      <c r="AY293" s="222" t="str">
        <f t="shared" si="414"/>
        <v/>
      </c>
      <c r="AZ293" s="222" t="str">
        <f t="shared" si="414"/>
        <v/>
      </c>
      <c r="BA293" s="222" t="str">
        <f t="shared" si="414"/>
        <v/>
      </c>
      <c r="BB293" s="219" t="str">
        <f>IFERROR(IF(IF(Z293=①工事概要!$E$12,①工事概要!$E$12,IF(WEEKDAY(Z293)=1,Z300,BB294))&gt;①工事概要!$E$12,①工事概要!$E$12,IF(Z293=①工事概要!$E$12,①工事概要!$E$12,IF(WEEKDAY(Z293)=1,Z300,BB294))),"")</f>
        <v/>
      </c>
      <c r="BE293" s="53"/>
      <c r="BF293" s="53"/>
      <c r="BG293" s="53" t="str">
        <f>IFERROR(VLOOKUP(B293,①工事概要!$C$11:$D$12,2,FALSE),"")</f>
        <v/>
      </c>
      <c r="BH293" s="53" t="str">
        <f>IFERROR(VLOOKUP(B293,①工事概要!$C$16:$D$21,2,FALSE),"")</f>
        <v/>
      </c>
      <c r="BI293" s="53" t="str">
        <f>IFERROR(VLOOKUP(B293,①工事概要!$C$22:$D$24,2,FALSE),"")</f>
        <v/>
      </c>
      <c r="BJ293" s="53" t="str">
        <f>IF(B293&gt;①工事概要!$C$26,"",IF(B293&gt;=①工事概要!$C$25,$BJ$13,""))</f>
        <v/>
      </c>
      <c r="BK293" s="53" t="str">
        <f>IF(B293&gt;①工事概要!$C$28,"",IF(B293&gt;=①工事概要!$C$27,$BK$13,""))</f>
        <v/>
      </c>
      <c r="BL293" s="53" t="str">
        <f>IF(B293&gt;①工事概要!$C$30,"",IF(B293&gt;=①工事概要!$C$29,$BL$13,""))</f>
        <v/>
      </c>
      <c r="BM293" s="53" t="str">
        <f>IF(B293&gt;①工事概要!$C$32,"",IF(B293&gt;=①工事概要!$C$31,$BM$13,""))</f>
        <v/>
      </c>
      <c r="BN293" s="53" t="str">
        <f>IF(B293&gt;①工事概要!$C$34,"",IF(B293&gt;=①工事概要!$C$33,$BN$13,""))</f>
        <v/>
      </c>
      <c r="BO293" s="53" t="str">
        <f>IF(B293&gt;①工事概要!$C$36,"",IF(B293&gt;=①工事概要!$C$35,$BO$13,""))</f>
        <v/>
      </c>
      <c r="BP293" s="53" t="str">
        <f>IF(B293&gt;①工事概要!$C$38,"",IF(B293&gt;=①工事概要!$C$37,$BP$13,""))</f>
        <v/>
      </c>
      <c r="BQ293" s="53" t="str">
        <f>IF(B293&gt;①工事概要!$C$40,"",IF(B293&gt;=①工事概要!$C$39,$BQ$13,""))</f>
        <v/>
      </c>
      <c r="BR293" s="53" t="str">
        <f>IF(B293&gt;①工事概要!$C$42,"",IF(B293&gt;=①工事概要!$C$41,$BR$13,""))</f>
        <v/>
      </c>
      <c r="BS293" s="53" t="str">
        <f>IF(B293&gt;①工事概要!$C$44,"",IF(B293&gt;=①工事概要!$C$43,$BS$13,""))</f>
        <v/>
      </c>
      <c r="BT293" s="53" t="str">
        <f>IF(B293&gt;①工事概要!$C$46,"",IF(B293&gt;=①工事概要!$C$45,$BT$13,""))</f>
        <v/>
      </c>
      <c r="BU293" s="53" t="str">
        <f>IF(B293&gt;①工事概要!$C$48,"",IF(B293&gt;=①工事概要!$C$47,$BU$13,""))</f>
        <v/>
      </c>
      <c r="BV293" s="53" t="str">
        <f>IF(B293&gt;①工事概要!$C$50,"",IF(B293&gt;=①工事概要!$C$49,$BV$13,""))</f>
        <v/>
      </c>
      <c r="BW293" s="53" t="str">
        <f>IF(B293&gt;①工事概要!$C$52,"",IF(B293&gt;=①工事概要!$C$51,$BW$13,""))</f>
        <v/>
      </c>
      <c r="BX293" s="53" t="str">
        <f>IF(B293&gt;①工事概要!$C$54,"",IF(B293&gt;=①工事概要!$C$53,$BX$13,""))</f>
        <v/>
      </c>
      <c r="BY293" s="53" t="str">
        <f>IF(B293&gt;①工事概要!$C$56,"",IF(B293&gt;=①工事概要!$C$55,$BY$13,""))</f>
        <v/>
      </c>
      <c r="BZ293" s="53" t="str">
        <f>IF(B293&gt;①工事概要!$C$58,"",IF(B293&gt;=①工事概要!$C$57,$BZ$13,""))</f>
        <v/>
      </c>
      <c r="CA293" s="53" t="str">
        <f>IF(B293&gt;①工事概要!$C$60,"",IF(B293&gt;=①工事概要!$C$59,$CA$13,""))</f>
        <v/>
      </c>
      <c r="CB293" s="53" t="str">
        <f>IF(B293&gt;①工事概要!$C$62,"",IF(B293&gt;=①工事概要!$C$61,$CB$13,""))</f>
        <v/>
      </c>
      <c r="CC293" s="53" t="str">
        <f>IF(B293&gt;①工事概要!$C$64,"",IF(B293&gt;=①工事概要!$C$63,$CC$13,""))</f>
        <v/>
      </c>
      <c r="CD293" s="53" t="str">
        <f>IF(B293&gt;①工事概要!$C$66,"",IF(B293&gt;=①工事概要!$C$65,$CD$13,""))</f>
        <v/>
      </c>
      <c r="CE293" s="50" t="str">
        <f t="shared" si="393"/>
        <v/>
      </c>
      <c r="CF293" s="50" t="str">
        <f t="shared" si="379"/>
        <v xml:space="preserve"> </v>
      </c>
    </row>
    <row r="294" spans="1:84" ht="39" customHeight="1" thickTop="1" thickBot="1" x14ac:dyDescent="0.2">
      <c r="A294" s="81" t="str">
        <f t="shared" si="365"/>
        <v>対象期間外</v>
      </c>
      <c r="B294" s="180" t="str">
        <f>IFERROR(IF(B293=①工事概要!$E$12+IF(WEEKDAY(①工事概要!$E$12)=1,①工事概要!$E$12,(8-WEEKDAY(①工事概要!$E$12))),"-",IF(B293="-","-",B293+1)),"-")</f>
        <v>-</v>
      </c>
      <c r="C294" s="89" t="str">
        <f t="shared" si="380"/>
        <v>-</v>
      </c>
      <c r="D294" s="199" t="str">
        <f t="shared" si="381"/>
        <v>×</v>
      </c>
      <c r="E294" s="200" t="str">
        <f t="shared" si="382"/>
        <v xml:space="preserve"> </v>
      </c>
      <c r="F294" s="201" t="s">
        <v>61</v>
      </c>
      <c r="G294" s="202"/>
      <c r="H294" s="203"/>
      <c r="I294" s="204"/>
      <c r="J294" s="187" t="str">
        <f t="shared" si="383"/>
        <v/>
      </c>
      <c r="K294" s="190" t="str">
        <f t="shared" si="366"/>
        <v/>
      </c>
      <c r="L294" s="190" t="str">
        <f t="shared" si="367"/>
        <v/>
      </c>
      <c r="M294" s="188" t="str">
        <f t="shared" si="384"/>
        <v/>
      </c>
      <c r="N294" s="87" t="str">
        <f t="shared" si="368"/>
        <v/>
      </c>
      <c r="O294" s="108"/>
      <c r="P294" s="156" t="str">
        <f>IF(B294&lt;①工事概要!$E$11,"",IF(B294&gt;①工事概要!$E$12,"",IF(LEN(CE294)=0,"○","")))</f>
        <v/>
      </c>
      <c r="Q294" s="162">
        <f t="shared" si="385"/>
        <v>0</v>
      </c>
      <c r="R294" s="93">
        <f t="shared" si="369"/>
        <v>181</v>
      </c>
      <c r="S294" s="156" t="str">
        <f t="shared" si="370"/>
        <v/>
      </c>
      <c r="T294" s="162">
        <f t="shared" si="371"/>
        <v>0</v>
      </c>
      <c r="U294" s="100">
        <f t="shared" si="386"/>
        <v>52</v>
      </c>
      <c r="V294" s="93" t="str">
        <f t="shared" si="372"/>
        <v/>
      </c>
      <c r="W294" s="169" t="str">
        <f t="shared" si="387"/>
        <v/>
      </c>
      <c r="X294" s="80" t="str">
        <f t="shared" si="388"/>
        <v/>
      </c>
      <c r="Y294" s="80" t="str">
        <f t="shared" si="389"/>
        <v/>
      </c>
      <c r="Z294" s="80" t="str">
        <f t="shared" si="373"/>
        <v>-</v>
      </c>
      <c r="AA294" s="80" t="str">
        <f t="shared" si="374"/>
        <v/>
      </c>
      <c r="AB294" s="80" t="str">
        <f t="shared" si="375"/>
        <v>OK（振替済み）</v>
      </c>
      <c r="AC294" s="154">
        <f t="shared" si="376"/>
        <v>0</v>
      </c>
      <c r="AD294" s="154" t="str">
        <f t="shared" si="390"/>
        <v/>
      </c>
      <c r="AE294" s="106">
        <f t="shared" si="391"/>
        <v>0</v>
      </c>
      <c r="AF294" s="106">
        <f t="shared" si="377"/>
        <v>0</v>
      </c>
      <c r="AG294" s="223" t="str">
        <f>IFERROR(IF(AE294=1,①工事概要!$E$11,IF(AE294=2,①工事概要!$E$11,IF(WEEKDAY(Z294)=2,Z287,AG293))),"")</f>
        <v/>
      </c>
      <c r="AH294" s="224" t="str">
        <f t="shared" ref="AH294:BA294" si="415">IFERROR(IF(AG294+1&gt;$BB294,"",AG294+1),"")</f>
        <v/>
      </c>
      <c r="AI294" s="224" t="str">
        <f t="shared" si="415"/>
        <v/>
      </c>
      <c r="AJ294" s="224" t="str">
        <f t="shared" si="415"/>
        <v/>
      </c>
      <c r="AK294" s="224" t="str">
        <f t="shared" si="415"/>
        <v/>
      </c>
      <c r="AL294" s="224" t="str">
        <f t="shared" si="415"/>
        <v/>
      </c>
      <c r="AM294" s="224" t="str">
        <f t="shared" si="415"/>
        <v/>
      </c>
      <c r="AN294" s="224" t="str">
        <f t="shared" si="415"/>
        <v/>
      </c>
      <c r="AO294" s="224" t="str">
        <f t="shared" si="415"/>
        <v/>
      </c>
      <c r="AP294" s="224" t="str">
        <f t="shared" si="415"/>
        <v/>
      </c>
      <c r="AQ294" s="224" t="str">
        <f t="shared" si="415"/>
        <v/>
      </c>
      <c r="AR294" s="224" t="str">
        <f t="shared" si="415"/>
        <v/>
      </c>
      <c r="AS294" s="224" t="str">
        <f t="shared" si="415"/>
        <v/>
      </c>
      <c r="AT294" s="224" t="str">
        <f t="shared" si="415"/>
        <v/>
      </c>
      <c r="AU294" s="224" t="str">
        <f t="shared" si="415"/>
        <v/>
      </c>
      <c r="AV294" s="224" t="str">
        <f t="shared" si="415"/>
        <v/>
      </c>
      <c r="AW294" s="224" t="str">
        <f t="shared" si="415"/>
        <v/>
      </c>
      <c r="AX294" s="224" t="str">
        <f t="shared" si="415"/>
        <v/>
      </c>
      <c r="AY294" s="224" t="str">
        <f t="shared" si="415"/>
        <v/>
      </c>
      <c r="AZ294" s="224" t="str">
        <f t="shared" si="415"/>
        <v/>
      </c>
      <c r="BA294" s="224" t="str">
        <f t="shared" si="415"/>
        <v/>
      </c>
      <c r="BB294" s="225" t="str">
        <f>IFERROR(IF(IF(Z294=①工事概要!$E$12,①工事概要!$E$12,IF(WEEKDAY(Z294)=1,Z301,BB295))&gt;①工事概要!$E$12,①工事概要!$E$12,IF(Z294=①工事概要!$E$12,①工事概要!$E$12,IF(WEEKDAY(Z294)=1,Z301,BB295))),"")</f>
        <v/>
      </c>
      <c r="BE294" s="53"/>
      <c r="BF294" s="53"/>
      <c r="BG294" s="53" t="str">
        <f>IFERROR(VLOOKUP(B294,①工事概要!$C$11:$D$12,2,FALSE),"")</f>
        <v/>
      </c>
      <c r="BH294" s="53" t="str">
        <f>IFERROR(VLOOKUP(B294,①工事概要!$C$16:$D$21,2,FALSE),"")</f>
        <v/>
      </c>
      <c r="BI294" s="53" t="str">
        <f>IFERROR(VLOOKUP(B294,①工事概要!$C$22:$D$24,2,FALSE),"")</f>
        <v/>
      </c>
      <c r="BJ294" s="53" t="str">
        <f>IF(B294&gt;①工事概要!$C$26,"",IF(B294&gt;=①工事概要!$C$25,$BJ$13,""))</f>
        <v/>
      </c>
      <c r="BK294" s="53" t="str">
        <f>IF(B294&gt;①工事概要!$C$28,"",IF(B294&gt;=①工事概要!$C$27,$BK$13,""))</f>
        <v/>
      </c>
      <c r="BL294" s="53" t="str">
        <f>IF(B294&gt;①工事概要!$C$30,"",IF(B294&gt;=①工事概要!$C$29,$BL$13,""))</f>
        <v/>
      </c>
      <c r="BM294" s="53" t="str">
        <f>IF(B294&gt;①工事概要!$C$32,"",IF(B294&gt;=①工事概要!$C$31,$BM$13,""))</f>
        <v/>
      </c>
      <c r="BN294" s="53" t="str">
        <f>IF(B294&gt;①工事概要!$C$34,"",IF(B294&gt;=①工事概要!$C$33,$BN$13,""))</f>
        <v/>
      </c>
      <c r="BO294" s="53" t="str">
        <f>IF(B294&gt;①工事概要!$C$36,"",IF(B294&gt;=①工事概要!$C$35,$BO$13,""))</f>
        <v/>
      </c>
      <c r="BP294" s="53" t="str">
        <f>IF(B294&gt;①工事概要!$C$38,"",IF(B294&gt;=①工事概要!$C$37,$BP$13,""))</f>
        <v/>
      </c>
      <c r="BQ294" s="53" t="str">
        <f>IF(B294&gt;①工事概要!$C$40,"",IF(B294&gt;=①工事概要!$C$39,$BQ$13,""))</f>
        <v/>
      </c>
      <c r="BR294" s="53" t="str">
        <f>IF(B294&gt;①工事概要!$C$42,"",IF(B294&gt;=①工事概要!$C$41,$BR$13,""))</f>
        <v/>
      </c>
      <c r="BS294" s="53" t="str">
        <f>IF(B294&gt;①工事概要!$C$44,"",IF(B294&gt;=①工事概要!$C$43,$BS$13,""))</f>
        <v/>
      </c>
      <c r="BT294" s="53" t="str">
        <f>IF(B294&gt;①工事概要!$C$46,"",IF(B294&gt;=①工事概要!$C$45,$BT$13,""))</f>
        <v/>
      </c>
      <c r="BU294" s="53" t="str">
        <f>IF(B294&gt;①工事概要!$C$48,"",IF(B294&gt;=①工事概要!$C$47,$BU$13,""))</f>
        <v/>
      </c>
      <c r="BV294" s="53" t="str">
        <f>IF(B294&gt;①工事概要!$C$50,"",IF(B294&gt;=①工事概要!$C$49,$BV$13,""))</f>
        <v/>
      </c>
      <c r="BW294" s="53" t="str">
        <f>IF(B294&gt;①工事概要!$C$52,"",IF(B294&gt;=①工事概要!$C$51,$BW$13,""))</f>
        <v/>
      </c>
      <c r="BX294" s="53" t="str">
        <f>IF(B294&gt;①工事概要!$C$54,"",IF(B294&gt;=①工事概要!$C$53,$BX$13,""))</f>
        <v/>
      </c>
      <c r="BY294" s="53" t="str">
        <f>IF(B294&gt;①工事概要!$C$56,"",IF(B294&gt;=①工事概要!$C$55,$BY$13,""))</f>
        <v/>
      </c>
      <c r="BZ294" s="53" t="str">
        <f>IF(B294&gt;①工事概要!$C$58,"",IF(B294&gt;=①工事概要!$C$57,$BZ$13,""))</f>
        <v/>
      </c>
      <c r="CA294" s="53" t="str">
        <f>IF(B294&gt;①工事概要!$C$60,"",IF(B294&gt;=①工事概要!$C$59,$CA$13,""))</f>
        <v/>
      </c>
      <c r="CB294" s="53" t="str">
        <f>IF(B294&gt;①工事概要!$C$62,"",IF(B294&gt;=①工事概要!$C$61,$CB$13,""))</f>
        <v/>
      </c>
      <c r="CC294" s="53" t="str">
        <f>IF(B294&gt;①工事概要!$C$64,"",IF(B294&gt;=①工事概要!$C$63,$CC$13,""))</f>
        <v/>
      </c>
      <c r="CD294" s="53" t="str">
        <f>IF(B294&gt;①工事概要!$C$66,"",IF(B294&gt;=①工事概要!$C$65,$CD$13,""))</f>
        <v/>
      </c>
      <c r="CE294" s="50" t="str">
        <f t="shared" si="393"/>
        <v/>
      </c>
      <c r="CF294" s="50" t="str">
        <f t="shared" si="379"/>
        <v xml:space="preserve"> </v>
      </c>
    </row>
    <row r="295" spans="1:84" ht="39" customHeight="1" thickTop="1" thickBot="1" x14ac:dyDescent="0.2">
      <c r="A295" s="81" t="str">
        <f t="shared" si="365"/>
        <v>対象期間外</v>
      </c>
      <c r="B295" s="180" t="str">
        <f>IFERROR(IF(B294=①工事概要!$E$12+IF(WEEKDAY(①工事概要!$E$12)=1,①工事概要!$E$12,(8-WEEKDAY(①工事概要!$E$12))),"-",IF(B294="-","-",B294+1)),"-")</f>
        <v>-</v>
      </c>
      <c r="C295" s="89" t="str">
        <f t="shared" si="380"/>
        <v>-</v>
      </c>
      <c r="D295" s="199" t="str">
        <f t="shared" si="381"/>
        <v>×</v>
      </c>
      <c r="E295" s="200" t="str">
        <f t="shared" si="382"/>
        <v xml:space="preserve"> </v>
      </c>
      <c r="F295" s="201" t="s">
        <v>60</v>
      </c>
      <c r="G295" s="202"/>
      <c r="H295" s="203"/>
      <c r="I295" s="204"/>
      <c r="J295" s="187" t="str">
        <f t="shared" si="383"/>
        <v/>
      </c>
      <c r="K295" s="190" t="str">
        <f t="shared" si="366"/>
        <v/>
      </c>
      <c r="L295" s="190" t="str">
        <f t="shared" si="367"/>
        <v/>
      </c>
      <c r="M295" s="188" t="str">
        <f t="shared" si="384"/>
        <v/>
      </c>
      <c r="N295" s="87" t="str">
        <f t="shared" si="368"/>
        <v/>
      </c>
      <c r="O295" s="108"/>
      <c r="P295" s="156" t="str">
        <f>IF(B295&lt;①工事概要!$E$11,"",IF(B295&gt;①工事概要!$E$12,"",IF(LEN(CE295)=0,"○","")))</f>
        <v/>
      </c>
      <c r="Q295" s="162">
        <f t="shared" si="385"/>
        <v>0</v>
      </c>
      <c r="R295" s="93">
        <f t="shared" si="369"/>
        <v>181</v>
      </c>
      <c r="S295" s="156" t="str">
        <f t="shared" si="370"/>
        <v/>
      </c>
      <c r="T295" s="162">
        <f t="shared" si="371"/>
        <v>0</v>
      </c>
      <c r="U295" s="100">
        <f t="shared" si="386"/>
        <v>52</v>
      </c>
      <c r="V295" s="93" t="str">
        <f t="shared" si="372"/>
        <v/>
      </c>
      <c r="W295" s="169" t="str">
        <f t="shared" si="387"/>
        <v/>
      </c>
      <c r="X295" s="80" t="str">
        <f t="shared" si="388"/>
        <v/>
      </c>
      <c r="Y295" s="80" t="str">
        <f t="shared" si="389"/>
        <v/>
      </c>
      <c r="Z295" s="80" t="str">
        <f t="shared" si="373"/>
        <v>-</v>
      </c>
      <c r="AA295" s="80" t="str">
        <f t="shared" si="374"/>
        <v/>
      </c>
      <c r="AB295" s="80" t="str">
        <f t="shared" si="375"/>
        <v>OK（振替済み）</v>
      </c>
      <c r="AC295" s="154">
        <f t="shared" si="376"/>
        <v>0</v>
      </c>
      <c r="AD295" s="154" t="str">
        <f t="shared" si="390"/>
        <v/>
      </c>
      <c r="AE295" s="106">
        <f t="shared" si="391"/>
        <v>0</v>
      </c>
      <c r="AF295" s="106">
        <f t="shared" si="377"/>
        <v>0</v>
      </c>
      <c r="AG295" s="216" t="str">
        <f>IFERROR(IF(AE295=1,①工事概要!$E$11,IF(AE295=2,①工事概要!$E$11,IF(WEEKDAY(Z295)=2,Z288,AG294))),"")</f>
        <v/>
      </c>
      <c r="AH295" s="221" t="str">
        <f t="shared" ref="AH295:BA295" si="416">IFERROR(IF(AG295+1&gt;$BB295,"",AG295+1),"")</f>
        <v/>
      </c>
      <c r="AI295" s="221" t="str">
        <f t="shared" si="416"/>
        <v/>
      </c>
      <c r="AJ295" s="221" t="str">
        <f t="shared" si="416"/>
        <v/>
      </c>
      <c r="AK295" s="221" t="str">
        <f t="shared" si="416"/>
        <v/>
      </c>
      <c r="AL295" s="221" t="str">
        <f t="shared" si="416"/>
        <v/>
      </c>
      <c r="AM295" s="221" t="str">
        <f t="shared" si="416"/>
        <v/>
      </c>
      <c r="AN295" s="221" t="str">
        <f t="shared" si="416"/>
        <v/>
      </c>
      <c r="AO295" s="221" t="str">
        <f t="shared" si="416"/>
        <v/>
      </c>
      <c r="AP295" s="221" t="str">
        <f t="shared" si="416"/>
        <v/>
      </c>
      <c r="AQ295" s="221" t="str">
        <f t="shared" si="416"/>
        <v/>
      </c>
      <c r="AR295" s="221" t="str">
        <f t="shared" si="416"/>
        <v/>
      </c>
      <c r="AS295" s="221" t="str">
        <f t="shared" si="416"/>
        <v/>
      </c>
      <c r="AT295" s="221" t="str">
        <f t="shared" si="416"/>
        <v/>
      </c>
      <c r="AU295" s="221" t="str">
        <f t="shared" si="416"/>
        <v/>
      </c>
      <c r="AV295" s="221" t="str">
        <f t="shared" si="416"/>
        <v/>
      </c>
      <c r="AW295" s="221" t="str">
        <f t="shared" si="416"/>
        <v/>
      </c>
      <c r="AX295" s="221" t="str">
        <f t="shared" si="416"/>
        <v/>
      </c>
      <c r="AY295" s="221" t="str">
        <f t="shared" si="416"/>
        <v/>
      </c>
      <c r="AZ295" s="221" t="str">
        <f t="shared" si="416"/>
        <v/>
      </c>
      <c r="BA295" s="221" t="str">
        <f t="shared" si="416"/>
        <v/>
      </c>
      <c r="BB295" s="217" t="str">
        <f>IFERROR(IF(IF(Z295=①工事概要!$E$12,①工事概要!$E$12,IF(WEEKDAY(Z295)=1,Z302,BB296))&gt;①工事概要!$E$12,①工事概要!$E$12,IF(Z295=①工事概要!$E$12,①工事概要!$E$12,IF(WEEKDAY(Z295)=1,Z302,BB296))),"")</f>
        <v/>
      </c>
      <c r="BE295" s="53"/>
      <c r="BF295" s="53"/>
      <c r="BG295" s="53" t="str">
        <f>IFERROR(VLOOKUP(B295,①工事概要!$C$11:$D$12,2,FALSE),"")</f>
        <v/>
      </c>
      <c r="BH295" s="53" t="str">
        <f>IFERROR(VLOOKUP(B295,①工事概要!$C$16:$D$21,2,FALSE),"")</f>
        <v/>
      </c>
      <c r="BI295" s="53" t="str">
        <f>IFERROR(VLOOKUP(B295,①工事概要!$C$22:$D$24,2,FALSE),"")</f>
        <v/>
      </c>
      <c r="BJ295" s="53" t="str">
        <f>IF(B295&gt;①工事概要!$C$26,"",IF(B295&gt;=①工事概要!$C$25,$BJ$13,""))</f>
        <v/>
      </c>
      <c r="BK295" s="53" t="str">
        <f>IF(B295&gt;①工事概要!$C$28,"",IF(B295&gt;=①工事概要!$C$27,$BK$13,""))</f>
        <v/>
      </c>
      <c r="BL295" s="53" t="str">
        <f>IF(B295&gt;①工事概要!$C$30,"",IF(B295&gt;=①工事概要!$C$29,$BL$13,""))</f>
        <v/>
      </c>
      <c r="BM295" s="53" t="str">
        <f>IF(B295&gt;①工事概要!$C$32,"",IF(B295&gt;=①工事概要!$C$31,$BM$13,""))</f>
        <v/>
      </c>
      <c r="BN295" s="53" t="str">
        <f>IF(B295&gt;①工事概要!$C$34,"",IF(B295&gt;=①工事概要!$C$33,$BN$13,""))</f>
        <v/>
      </c>
      <c r="BO295" s="53" t="str">
        <f>IF(B295&gt;①工事概要!$C$36,"",IF(B295&gt;=①工事概要!$C$35,$BO$13,""))</f>
        <v/>
      </c>
      <c r="BP295" s="53" t="str">
        <f>IF(B295&gt;①工事概要!$C$38,"",IF(B295&gt;=①工事概要!$C$37,$BP$13,""))</f>
        <v/>
      </c>
      <c r="BQ295" s="53" t="str">
        <f>IF(B295&gt;①工事概要!$C$40,"",IF(B295&gt;=①工事概要!$C$39,$BQ$13,""))</f>
        <v/>
      </c>
      <c r="BR295" s="53" t="str">
        <f>IF(B295&gt;①工事概要!$C$42,"",IF(B295&gt;=①工事概要!$C$41,$BR$13,""))</f>
        <v/>
      </c>
      <c r="BS295" s="53" t="str">
        <f>IF(B295&gt;①工事概要!$C$44,"",IF(B295&gt;=①工事概要!$C$43,$BS$13,""))</f>
        <v/>
      </c>
      <c r="BT295" s="53" t="str">
        <f>IF(B295&gt;①工事概要!$C$46,"",IF(B295&gt;=①工事概要!$C$45,$BT$13,""))</f>
        <v/>
      </c>
      <c r="BU295" s="53" t="str">
        <f>IF(B295&gt;①工事概要!$C$48,"",IF(B295&gt;=①工事概要!$C$47,$BU$13,""))</f>
        <v/>
      </c>
      <c r="BV295" s="53" t="str">
        <f>IF(B295&gt;①工事概要!$C$50,"",IF(B295&gt;=①工事概要!$C$49,$BV$13,""))</f>
        <v/>
      </c>
      <c r="BW295" s="53" t="str">
        <f>IF(B295&gt;①工事概要!$C$52,"",IF(B295&gt;=①工事概要!$C$51,$BW$13,""))</f>
        <v/>
      </c>
      <c r="BX295" s="53" t="str">
        <f>IF(B295&gt;①工事概要!$C$54,"",IF(B295&gt;=①工事概要!$C$53,$BX$13,""))</f>
        <v/>
      </c>
      <c r="BY295" s="53" t="str">
        <f>IF(B295&gt;①工事概要!$C$56,"",IF(B295&gt;=①工事概要!$C$55,$BY$13,""))</f>
        <v/>
      </c>
      <c r="BZ295" s="53" t="str">
        <f>IF(B295&gt;①工事概要!$C$58,"",IF(B295&gt;=①工事概要!$C$57,$BZ$13,""))</f>
        <v/>
      </c>
      <c r="CA295" s="53" t="str">
        <f>IF(B295&gt;①工事概要!$C$60,"",IF(B295&gt;=①工事概要!$C$59,$CA$13,""))</f>
        <v/>
      </c>
      <c r="CB295" s="53" t="str">
        <f>IF(B295&gt;①工事概要!$C$62,"",IF(B295&gt;=①工事概要!$C$61,$CB$13,""))</f>
        <v/>
      </c>
      <c r="CC295" s="53" t="str">
        <f>IF(B295&gt;①工事概要!$C$64,"",IF(B295&gt;=①工事概要!$C$63,$CC$13,""))</f>
        <v/>
      </c>
      <c r="CD295" s="53" t="str">
        <f>IF(B295&gt;①工事概要!$C$66,"",IF(B295&gt;=①工事概要!$C$65,$CD$13,""))</f>
        <v/>
      </c>
      <c r="CE295" s="50" t="str">
        <f t="shared" si="393"/>
        <v/>
      </c>
      <c r="CF295" s="50" t="str">
        <f t="shared" si="379"/>
        <v xml:space="preserve"> </v>
      </c>
    </row>
    <row r="296" spans="1:84" ht="39" customHeight="1" thickTop="1" thickBot="1" x14ac:dyDescent="0.2">
      <c r="A296" s="81" t="str">
        <f t="shared" si="365"/>
        <v>対象期間外</v>
      </c>
      <c r="B296" s="180" t="str">
        <f>IFERROR(IF(B295=①工事概要!$E$12+IF(WEEKDAY(①工事概要!$E$12)=1,①工事概要!$E$12,(8-WEEKDAY(①工事概要!$E$12))),"-",IF(B295="-","-",B295+1)),"-")</f>
        <v>-</v>
      </c>
      <c r="C296" s="89" t="str">
        <f t="shared" si="380"/>
        <v>-</v>
      </c>
      <c r="D296" s="199" t="str">
        <f t="shared" si="381"/>
        <v>×</v>
      </c>
      <c r="E296" s="200" t="str">
        <f t="shared" si="382"/>
        <v xml:space="preserve"> </v>
      </c>
      <c r="F296" s="201" t="s">
        <v>60</v>
      </c>
      <c r="G296" s="202"/>
      <c r="H296" s="203"/>
      <c r="I296" s="204"/>
      <c r="J296" s="187" t="str">
        <f t="shared" si="383"/>
        <v/>
      </c>
      <c r="K296" s="190" t="str">
        <f t="shared" si="366"/>
        <v/>
      </c>
      <c r="L296" s="190" t="str">
        <f t="shared" si="367"/>
        <v/>
      </c>
      <c r="M296" s="188" t="str">
        <f t="shared" si="384"/>
        <v/>
      </c>
      <c r="N296" s="87" t="str">
        <f t="shared" si="368"/>
        <v/>
      </c>
      <c r="O296" s="108"/>
      <c r="P296" s="156" t="str">
        <f>IF(B296&lt;①工事概要!$E$11,"",IF(B296&gt;①工事概要!$E$12,"",IF(LEN(CE296)=0,"○","")))</f>
        <v/>
      </c>
      <c r="Q296" s="162">
        <f t="shared" si="385"/>
        <v>0</v>
      </c>
      <c r="R296" s="93">
        <f t="shared" si="369"/>
        <v>181</v>
      </c>
      <c r="S296" s="156" t="str">
        <f t="shared" si="370"/>
        <v/>
      </c>
      <c r="T296" s="162">
        <f t="shared" si="371"/>
        <v>0</v>
      </c>
      <c r="U296" s="100">
        <f t="shared" si="386"/>
        <v>52</v>
      </c>
      <c r="V296" s="93" t="str">
        <f t="shared" si="372"/>
        <v/>
      </c>
      <c r="W296" s="169" t="str">
        <f t="shared" si="387"/>
        <v/>
      </c>
      <c r="X296" s="80" t="str">
        <f t="shared" si="388"/>
        <v/>
      </c>
      <c r="Y296" s="80" t="str">
        <f t="shared" si="389"/>
        <v/>
      </c>
      <c r="Z296" s="80" t="str">
        <f t="shared" si="373"/>
        <v>-</v>
      </c>
      <c r="AA296" s="80" t="str">
        <f t="shared" si="374"/>
        <v/>
      </c>
      <c r="AB296" s="80" t="str">
        <f t="shared" si="375"/>
        <v>OK（振替済み）</v>
      </c>
      <c r="AC296" s="154">
        <f t="shared" si="376"/>
        <v>0</v>
      </c>
      <c r="AD296" s="154" t="str">
        <f t="shared" si="390"/>
        <v/>
      </c>
      <c r="AE296" s="106">
        <f t="shared" si="391"/>
        <v>0</v>
      </c>
      <c r="AF296" s="106">
        <f t="shared" si="377"/>
        <v>0</v>
      </c>
      <c r="AG296" s="218" t="str">
        <f>IFERROR(IF(AE296=1,①工事概要!$E$11,IF(AE296=2,①工事概要!$E$11,IF(WEEKDAY(Z296)=2,Z289,AG295))),"")</f>
        <v/>
      </c>
      <c r="AH296" s="222" t="str">
        <f t="shared" ref="AH296:BA296" si="417">IFERROR(IF(AG296+1&gt;$BB296,"",AG296+1),"")</f>
        <v/>
      </c>
      <c r="AI296" s="222" t="str">
        <f t="shared" si="417"/>
        <v/>
      </c>
      <c r="AJ296" s="222" t="str">
        <f t="shared" si="417"/>
        <v/>
      </c>
      <c r="AK296" s="222" t="str">
        <f t="shared" si="417"/>
        <v/>
      </c>
      <c r="AL296" s="222" t="str">
        <f t="shared" si="417"/>
        <v/>
      </c>
      <c r="AM296" s="222" t="str">
        <f t="shared" si="417"/>
        <v/>
      </c>
      <c r="AN296" s="222" t="str">
        <f t="shared" si="417"/>
        <v/>
      </c>
      <c r="AO296" s="222" t="str">
        <f t="shared" si="417"/>
        <v/>
      </c>
      <c r="AP296" s="222" t="str">
        <f t="shared" si="417"/>
        <v/>
      </c>
      <c r="AQ296" s="222" t="str">
        <f t="shared" si="417"/>
        <v/>
      </c>
      <c r="AR296" s="222" t="str">
        <f t="shared" si="417"/>
        <v/>
      </c>
      <c r="AS296" s="222" t="str">
        <f t="shared" si="417"/>
        <v/>
      </c>
      <c r="AT296" s="222" t="str">
        <f t="shared" si="417"/>
        <v/>
      </c>
      <c r="AU296" s="222" t="str">
        <f t="shared" si="417"/>
        <v/>
      </c>
      <c r="AV296" s="222" t="str">
        <f t="shared" si="417"/>
        <v/>
      </c>
      <c r="AW296" s="222" t="str">
        <f t="shared" si="417"/>
        <v/>
      </c>
      <c r="AX296" s="222" t="str">
        <f t="shared" si="417"/>
        <v/>
      </c>
      <c r="AY296" s="222" t="str">
        <f t="shared" si="417"/>
        <v/>
      </c>
      <c r="AZ296" s="222" t="str">
        <f t="shared" si="417"/>
        <v/>
      </c>
      <c r="BA296" s="222" t="str">
        <f t="shared" si="417"/>
        <v/>
      </c>
      <c r="BB296" s="219" t="str">
        <f>IFERROR(IF(IF(Z296=①工事概要!$E$12,①工事概要!$E$12,IF(WEEKDAY(Z296)=1,Z303,BB297))&gt;①工事概要!$E$12,①工事概要!$E$12,IF(Z296=①工事概要!$E$12,①工事概要!$E$12,IF(WEEKDAY(Z296)=1,Z303,BB297))),"")</f>
        <v/>
      </c>
      <c r="BE296" s="53"/>
      <c r="BF296" s="53"/>
      <c r="BG296" s="53" t="str">
        <f>IFERROR(VLOOKUP(B296,①工事概要!$C$11:$D$12,2,FALSE),"")</f>
        <v/>
      </c>
      <c r="BH296" s="53" t="str">
        <f>IFERROR(VLOOKUP(B296,①工事概要!$C$16:$D$21,2,FALSE),"")</f>
        <v/>
      </c>
      <c r="BI296" s="53" t="str">
        <f>IFERROR(VLOOKUP(B296,①工事概要!$C$22:$D$24,2,FALSE),"")</f>
        <v/>
      </c>
      <c r="BJ296" s="53" t="str">
        <f>IF(B296&gt;①工事概要!$C$26,"",IF(B296&gt;=①工事概要!$C$25,$BJ$13,""))</f>
        <v/>
      </c>
      <c r="BK296" s="53" t="str">
        <f>IF(B296&gt;①工事概要!$C$28,"",IF(B296&gt;=①工事概要!$C$27,$BK$13,""))</f>
        <v/>
      </c>
      <c r="BL296" s="53" t="str">
        <f>IF(B296&gt;①工事概要!$C$30,"",IF(B296&gt;=①工事概要!$C$29,$BL$13,""))</f>
        <v/>
      </c>
      <c r="BM296" s="53" t="str">
        <f>IF(B296&gt;①工事概要!$C$32,"",IF(B296&gt;=①工事概要!$C$31,$BM$13,""))</f>
        <v/>
      </c>
      <c r="BN296" s="53" t="str">
        <f>IF(B296&gt;①工事概要!$C$34,"",IF(B296&gt;=①工事概要!$C$33,$BN$13,""))</f>
        <v/>
      </c>
      <c r="BO296" s="53" t="str">
        <f>IF(B296&gt;①工事概要!$C$36,"",IF(B296&gt;=①工事概要!$C$35,$BO$13,""))</f>
        <v/>
      </c>
      <c r="BP296" s="53" t="str">
        <f>IF(B296&gt;①工事概要!$C$38,"",IF(B296&gt;=①工事概要!$C$37,$BP$13,""))</f>
        <v/>
      </c>
      <c r="BQ296" s="53" t="str">
        <f>IF(B296&gt;①工事概要!$C$40,"",IF(B296&gt;=①工事概要!$C$39,$BQ$13,""))</f>
        <v/>
      </c>
      <c r="BR296" s="53" t="str">
        <f>IF(B296&gt;①工事概要!$C$42,"",IF(B296&gt;=①工事概要!$C$41,$BR$13,""))</f>
        <v/>
      </c>
      <c r="BS296" s="53" t="str">
        <f>IF(B296&gt;①工事概要!$C$44,"",IF(B296&gt;=①工事概要!$C$43,$BS$13,""))</f>
        <v/>
      </c>
      <c r="BT296" s="53" t="str">
        <f>IF(B296&gt;①工事概要!$C$46,"",IF(B296&gt;=①工事概要!$C$45,$BT$13,""))</f>
        <v/>
      </c>
      <c r="BU296" s="53" t="str">
        <f>IF(B296&gt;①工事概要!$C$48,"",IF(B296&gt;=①工事概要!$C$47,$BU$13,""))</f>
        <v/>
      </c>
      <c r="BV296" s="53" t="str">
        <f>IF(B296&gt;①工事概要!$C$50,"",IF(B296&gt;=①工事概要!$C$49,$BV$13,""))</f>
        <v/>
      </c>
      <c r="BW296" s="53" t="str">
        <f>IF(B296&gt;①工事概要!$C$52,"",IF(B296&gt;=①工事概要!$C$51,$BW$13,""))</f>
        <v/>
      </c>
      <c r="BX296" s="53" t="str">
        <f>IF(B296&gt;①工事概要!$C$54,"",IF(B296&gt;=①工事概要!$C$53,$BX$13,""))</f>
        <v/>
      </c>
      <c r="BY296" s="53" t="str">
        <f>IF(B296&gt;①工事概要!$C$56,"",IF(B296&gt;=①工事概要!$C$55,$BY$13,""))</f>
        <v/>
      </c>
      <c r="BZ296" s="53" t="str">
        <f>IF(B296&gt;①工事概要!$C$58,"",IF(B296&gt;=①工事概要!$C$57,$BZ$13,""))</f>
        <v/>
      </c>
      <c r="CA296" s="53" t="str">
        <f>IF(B296&gt;①工事概要!$C$60,"",IF(B296&gt;=①工事概要!$C$59,$CA$13,""))</f>
        <v/>
      </c>
      <c r="CB296" s="53" t="str">
        <f>IF(B296&gt;①工事概要!$C$62,"",IF(B296&gt;=①工事概要!$C$61,$CB$13,""))</f>
        <v/>
      </c>
      <c r="CC296" s="53" t="str">
        <f>IF(B296&gt;①工事概要!$C$64,"",IF(B296&gt;=①工事概要!$C$63,$CC$13,""))</f>
        <v/>
      </c>
      <c r="CD296" s="53" t="str">
        <f>IF(B296&gt;①工事概要!$C$66,"",IF(B296&gt;=①工事概要!$C$65,$CD$13,""))</f>
        <v/>
      </c>
      <c r="CE296" s="50" t="str">
        <f t="shared" si="393"/>
        <v/>
      </c>
      <c r="CF296" s="50" t="str">
        <f t="shared" si="379"/>
        <v xml:space="preserve"> </v>
      </c>
    </row>
    <row r="297" spans="1:84" ht="39" customHeight="1" thickTop="1" thickBot="1" x14ac:dyDescent="0.2">
      <c r="A297" s="81" t="str">
        <f t="shared" si="365"/>
        <v>対象期間外</v>
      </c>
      <c r="B297" s="180" t="str">
        <f>IFERROR(IF(B296=①工事概要!$E$12+IF(WEEKDAY(①工事概要!$E$12)=1,①工事概要!$E$12,(8-WEEKDAY(①工事概要!$E$12))),"-",IF(B296="-","-",B296+1)),"-")</f>
        <v>-</v>
      </c>
      <c r="C297" s="89" t="str">
        <f t="shared" si="380"/>
        <v>-</v>
      </c>
      <c r="D297" s="199" t="str">
        <f t="shared" si="381"/>
        <v>×</v>
      </c>
      <c r="E297" s="200" t="str">
        <f t="shared" si="382"/>
        <v xml:space="preserve"> </v>
      </c>
      <c r="F297" s="201" t="s">
        <v>60</v>
      </c>
      <c r="G297" s="202"/>
      <c r="H297" s="203"/>
      <c r="I297" s="204"/>
      <c r="J297" s="187" t="str">
        <f t="shared" si="383"/>
        <v/>
      </c>
      <c r="K297" s="190" t="str">
        <f t="shared" si="366"/>
        <v/>
      </c>
      <c r="L297" s="190" t="str">
        <f t="shared" si="367"/>
        <v/>
      </c>
      <c r="M297" s="188" t="str">
        <f t="shared" si="384"/>
        <v/>
      </c>
      <c r="N297" s="87" t="str">
        <f t="shared" si="368"/>
        <v/>
      </c>
      <c r="O297" s="108"/>
      <c r="P297" s="156" t="str">
        <f>IF(B297&lt;①工事概要!$E$11,"",IF(B297&gt;①工事概要!$E$12,"",IF(LEN(CE297)=0,"○","")))</f>
        <v/>
      </c>
      <c r="Q297" s="162">
        <f t="shared" si="385"/>
        <v>0</v>
      </c>
      <c r="R297" s="93">
        <f t="shared" si="369"/>
        <v>181</v>
      </c>
      <c r="S297" s="156" t="str">
        <f t="shared" si="370"/>
        <v/>
      </c>
      <c r="T297" s="162">
        <f t="shared" si="371"/>
        <v>0</v>
      </c>
      <c r="U297" s="100">
        <f t="shared" si="386"/>
        <v>52</v>
      </c>
      <c r="V297" s="93" t="str">
        <f t="shared" si="372"/>
        <v/>
      </c>
      <c r="W297" s="169" t="str">
        <f t="shared" si="387"/>
        <v/>
      </c>
      <c r="X297" s="80" t="str">
        <f t="shared" si="388"/>
        <v/>
      </c>
      <c r="Y297" s="80" t="str">
        <f t="shared" si="389"/>
        <v/>
      </c>
      <c r="Z297" s="80" t="str">
        <f t="shared" si="373"/>
        <v>-</v>
      </c>
      <c r="AA297" s="80" t="str">
        <f t="shared" si="374"/>
        <v/>
      </c>
      <c r="AB297" s="80" t="str">
        <f t="shared" si="375"/>
        <v>OK（振替済み）</v>
      </c>
      <c r="AC297" s="154">
        <f t="shared" si="376"/>
        <v>0</v>
      </c>
      <c r="AD297" s="154" t="str">
        <f t="shared" si="390"/>
        <v/>
      </c>
      <c r="AE297" s="106">
        <f t="shared" si="391"/>
        <v>0</v>
      </c>
      <c r="AF297" s="106">
        <f t="shared" si="377"/>
        <v>0</v>
      </c>
      <c r="AG297" s="218" t="str">
        <f>IFERROR(IF(AE297=1,①工事概要!$E$11,IF(AE297=2,①工事概要!$E$11,IF(WEEKDAY(Z297)=2,Z290,AG296))),"")</f>
        <v/>
      </c>
      <c r="AH297" s="222" t="str">
        <f t="shared" ref="AH297:BA297" si="418">IFERROR(IF(AG297+1&gt;$BB297,"",AG297+1),"")</f>
        <v/>
      </c>
      <c r="AI297" s="222" t="str">
        <f t="shared" si="418"/>
        <v/>
      </c>
      <c r="AJ297" s="222" t="str">
        <f t="shared" si="418"/>
        <v/>
      </c>
      <c r="AK297" s="222" t="str">
        <f t="shared" si="418"/>
        <v/>
      </c>
      <c r="AL297" s="222" t="str">
        <f t="shared" si="418"/>
        <v/>
      </c>
      <c r="AM297" s="222" t="str">
        <f t="shared" si="418"/>
        <v/>
      </c>
      <c r="AN297" s="222" t="str">
        <f t="shared" si="418"/>
        <v/>
      </c>
      <c r="AO297" s="222" t="str">
        <f t="shared" si="418"/>
        <v/>
      </c>
      <c r="AP297" s="222" t="str">
        <f t="shared" si="418"/>
        <v/>
      </c>
      <c r="AQ297" s="222" t="str">
        <f t="shared" si="418"/>
        <v/>
      </c>
      <c r="AR297" s="222" t="str">
        <f t="shared" si="418"/>
        <v/>
      </c>
      <c r="AS297" s="222" t="str">
        <f t="shared" si="418"/>
        <v/>
      </c>
      <c r="AT297" s="222" t="str">
        <f t="shared" si="418"/>
        <v/>
      </c>
      <c r="AU297" s="222" t="str">
        <f t="shared" si="418"/>
        <v/>
      </c>
      <c r="AV297" s="222" t="str">
        <f t="shared" si="418"/>
        <v/>
      </c>
      <c r="AW297" s="222" t="str">
        <f t="shared" si="418"/>
        <v/>
      </c>
      <c r="AX297" s="222" t="str">
        <f t="shared" si="418"/>
        <v/>
      </c>
      <c r="AY297" s="222" t="str">
        <f t="shared" si="418"/>
        <v/>
      </c>
      <c r="AZ297" s="222" t="str">
        <f t="shared" si="418"/>
        <v/>
      </c>
      <c r="BA297" s="222" t="str">
        <f t="shared" si="418"/>
        <v/>
      </c>
      <c r="BB297" s="219" t="str">
        <f>IFERROR(IF(IF(Z297=①工事概要!$E$12,①工事概要!$E$12,IF(WEEKDAY(Z297)=1,Z304,BB298))&gt;①工事概要!$E$12,①工事概要!$E$12,IF(Z297=①工事概要!$E$12,①工事概要!$E$12,IF(WEEKDAY(Z297)=1,Z304,BB298))),"")</f>
        <v/>
      </c>
      <c r="BE297" s="53"/>
      <c r="BF297" s="53"/>
      <c r="BG297" s="53" t="str">
        <f>IFERROR(VLOOKUP(B297,①工事概要!$C$11:$D$12,2,FALSE),"")</f>
        <v/>
      </c>
      <c r="BH297" s="53" t="str">
        <f>IFERROR(VLOOKUP(B297,①工事概要!$C$16:$D$21,2,FALSE),"")</f>
        <v/>
      </c>
      <c r="BI297" s="53" t="str">
        <f>IFERROR(VLOOKUP(B297,①工事概要!$C$22:$D$24,2,FALSE),"")</f>
        <v/>
      </c>
      <c r="BJ297" s="53" t="str">
        <f>IF(B297&gt;①工事概要!$C$26,"",IF(B297&gt;=①工事概要!$C$25,$BJ$13,""))</f>
        <v/>
      </c>
      <c r="BK297" s="53" t="str">
        <f>IF(B297&gt;①工事概要!$C$28,"",IF(B297&gt;=①工事概要!$C$27,$BK$13,""))</f>
        <v/>
      </c>
      <c r="BL297" s="53" t="str">
        <f>IF(B297&gt;①工事概要!$C$30,"",IF(B297&gt;=①工事概要!$C$29,$BL$13,""))</f>
        <v/>
      </c>
      <c r="BM297" s="53" t="str">
        <f>IF(B297&gt;①工事概要!$C$32,"",IF(B297&gt;=①工事概要!$C$31,$BM$13,""))</f>
        <v/>
      </c>
      <c r="BN297" s="53" t="str">
        <f>IF(B297&gt;①工事概要!$C$34,"",IF(B297&gt;=①工事概要!$C$33,$BN$13,""))</f>
        <v/>
      </c>
      <c r="BO297" s="53" t="str">
        <f>IF(B297&gt;①工事概要!$C$36,"",IF(B297&gt;=①工事概要!$C$35,$BO$13,""))</f>
        <v/>
      </c>
      <c r="BP297" s="53" t="str">
        <f>IF(B297&gt;①工事概要!$C$38,"",IF(B297&gt;=①工事概要!$C$37,$BP$13,""))</f>
        <v/>
      </c>
      <c r="BQ297" s="53" t="str">
        <f>IF(B297&gt;①工事概要!$C$40,"",IF(B297&gt;=①工事概要!$C$39,$BQ$13,""))</f>
        <v/>
      </c>
      <c r="BR297" s="53" t="str">
        <f>IF(B297&gt;①工事概要!$C$42,"",IF(B297&gt;=①工事概要!$C$41,$BR$13,""))</f>
        <v/>
      </c>
      <c r="BS297" s="53" t="str">
        <f>IF(B297&gt;①工事概要!$C$44,"",IF(B297&gt;=①工事概要!$C$43,$BS$13,""))</f>
        <v/>
      </c>
      <c r="BT297" s="53" t="str">
        <f>IF(B297&gt;①工事概要!$C$46,"",IF(B297&gt;=①工事概要!$C$45,$BT$13,""))</f>
        <v/>
      </c>
      <c r="BU297" s="53" t="str">
        <f>IF(B297&gt;①工事概要!$C$48,"",IF(B297&gt;=①工事概要!$C$47,$BU$13,""))</f>
        <v/>
      </c>
      <c r="BV297" s="53" t="str">
        <f>IF(B297&gt;①工事概要!$C$50,"",IF(B297&gt;=①工事概要!$C$49,$BV$13,""))</f>
        <v/>
      </c>
      <c r="BW297" s="53" t="str">
        <f>IF(B297&gt;①工事概要!$C$52,"",IF(B297&gt;=①工事概要!$C$51,$BW$13,""))</f>
        <v/>
      </c>
      <c r="BX297" s="53" t="str">
        <f>IF(B297&gt;①工事概要!$C$54,"",IF(B297&gt;=①工事概要!$C$53,$BX$13,""))</f>
        <v/>
      </c>
      <c r="BY297" s="53" t="str">
        <f>IF(B297&gt;①工事概要!$C$56,"",IF(B297&gt;=①工事概要!$C$55,$BY$13,""))</f>
        <v/>
      </c>
      <c r="BZ297" s="53" t="str">
        <f>IF(B297&gt;①工事概要!$C$58,"",IF(B297&gt;=①工事概要!$C$57,$BZ$13,""))</f>
        <v/>
      </c>
      <c r="CA297" s="53" t="str">
        <f>IF(B297&gt;①工事概要!$C$60,"",IF(B297&gt;=①工事概要!$C$59,$CA$13,""))</f>
        <v/>
      </c>
      <c r="CB297" s="53" t="str">
        <f>IF(B297&gt;①工事概要!$C$62,"",IF(B297&gt;=①工事概要!$C$61,$CB$13,""))</f>
        <v/>
      </c>
      <c r="CC297" s="53" t="str">
        <f>IF(B297&gt;①工事概要!$C$64,"",IF(B297&gt;=①工事概要!$C$63,$CC$13,""))</f>
        <v/>
      </c>
      <c r="CD297" s="53" t="str">
        <f>IF(B297&gt;①工事概要!$C$66,"",IF(B297&gt;=①工事概要!$C$65,$CD$13,""))</f>
        <v/>
      </c>
      <c r="CE297" s="50" t="str">
        <f t="shared" si="393"/>
        <v/>
      </c>
      <c r="CF297" s="50" t="str">
        <f t="shared" si="379"/>
        <v xml:space="preserve"> </v>
      </c>
    </row>
    <row r="298" spans="1:84" ht="39" customHeight="1" thickTop="1" thickBot="1" x14ac:dyDescent="0.2">
      <c r="A298" s="81" t="str">
        <f t="shared" si="365"/>
        <v>対象期間外</v>
      </c>
      <c r="B298" s="180" t="str">
        <f>IFERROR(IF(B297=①工事概要!$E$12+IF(WEEKDAY(①工事概要!$E$12)=1,①工事概要!$E$12,(8-WEEKDAY(①工事概要!$E$12))),"-",IF(B297="-","-",B297+1)),"-")</f>
        <v>-</v>
      </c>
      <c r="C298" s="89" t="str">
        <f t="shared" si="380"/>
        <v>-</v>
      </c>
      <c r="D298" s="199" t="str">
        <f t="shared" si="381"/>
        <v>×</v>
      </c>
      <c r="E298" s="200" t="str">
        <f t="shared" si="382"/>
        <v xml:space="preserve"> </v>
      </c>
      <c r="F298" s="201" t="s">
        <v>60</v>
      </c>
      <c r="G298" s="202"/>
      <c r="H298" s="203"/>
      <c r="I298" s="204"/>
      <c r="J298" s="187" t="str">
        <f t="shared" si="383"/>
        <v/>
      </c>
      <c r="K298" s="190" t="str">
        <f t="shared" si="366"/>
        <v/>
      </c>
      <c r="L298" s="190" t="str">
        <f t="shared" si="367"/>
        <v/>
      </c>
      <c r="M298" s="188" t="str">
        <f t="shared" si="384"/>
        <v/>
      </c>
      <c r="N298" s="87" t="str">
        <f t="shared" si="368"/>
        <v/>
      </c>
      <c r="O298" s="108"/>
      <c r="P298" s="156" t="str">
        <f>IF(B298&lt;①工事概要!$E$11,"",IF(B298&gt;①工事概要!$E$12,"",IF(LEN(CE298)=0,"○","")))</f>
        <v/>
      </c>
      <c r="Q298" s="162">
        <f t="shared" si="385"/>
        <v>0</v>
      </c>
      <c r="R298" s="93">
        <f t="shared" si="369"/>
        <v>181</v>
      </c>
      <c r="S298" s="156" t="str">
        <f t="shared" si="370"/>
        <v/>
      </c>
      <c r="T298" s="162">
        <f t="shared" si="371"/>
        <v>0</v>
      </c>
      <c r="U298" s="100">
        <f t="shared" si="386"/>
        <v>52</v>
      </c>
      <c r="V298" s="93" t="str">
        <f t="shared" si="372"/>
        <v/>
      </c>
      <c r="W298" s="169" t="str">
        <f t="shared" si="387"/>
        <v/>
      </c>
      <c r="X298" s="80" t="str">
        <f t="shared" si="388"/>
        <v/>
      </c>
      <c r="Y298" s="80" t="str">
        <f t="shared" si="389"/>
        <v/>
      </c>
      <c r="Z298" s="80" t="str">
        <f t="shared" si="373"/>
        <v>-</v>
      </c>
      <c r="AA298" s="80" t="str">
        <f t="shared" si="374"/>
        <v/>
      </c>
      <c r="AB298" s="80" t="str">
        <f t="shared" si="375"/>
        <v>OK（振替済み）</v>
      </c>
      <c r="AC298" s="154">
        <f t="shared" si="376"/>
        <v>0</v>
      </c>
      <c r="AD298" s="154" t="str">
        <f t="shared" si="390"/>
        <v/>
      </c>
      <c r="AE298" s="106">
        <f t="shared" si="391"/>
        <v>0</v>
      </c>
      <c r="AF298" s="106">
        <f t="shared" si="377"/>
        <v>0</v>
      </c>
      <c r="AG298" s="218" t="str">
        <f>IFERROR(IF(AE298=1,①工事概要!$E$11,IF(AE298=2,①工事概要!$E$11,IF(WEEKDAY(Z298)=2,Z291,AG297))),"")</f>
        <v/>
      </c>
      <c r="AH298" s="222" t="str">
        <f t="shared" ref="AH298:BA298" si="419">IFERROR(IF(AG298+1&gt;$BB298,"",AG298+1),"")</f>
        <v/>
      </c>
      <c r="AI298" s="222" t="str">
        <f t="shared" si="419"/>
        <v/>
      </c>
      <c r="AJ298" s="222" t="str">
        <f t="shared" si="419"/>
        <v/>
      </c>
      <c r="AK298" s="222" t="str">
        <f t="shared" si="419"/>
        <v/>
      </c>
      <c r="AL298" s="222" t="str">
        <f t="shared" si="419"/>
        <v/>
      </c>
      <c r="AM298" s="222" t="str">
        <f t="shared" si="419"/>
        <v/>
      </c>
      <c r="AN298" s="222" t="str">
        <f t="shared" si="419"/>
        <v/>
      </c>
      <c r="AO298" s="222" t="str">
        <f t="shared" si="419"/>
        <v/>
      </c>
      <c r="AP298" s="222" t="str">
        <f t="shared" si="419"/>
        <v/>
      </c>
      <c r="AQ298" s="222" t="str">
        <f t="shared" si="419"/>
        <v/>
      </c>
      <c r="AR298" s="222" t="str">
        <f t="shared" si="419"/>
        <v/>
      </c>
      <c r="AS298" s="222" t="str">
        <f t="shared" si="419"/>
        <v/>
      </c>
      <c r="AT298" s="222" t="str">
        <f t="shared" si="419"/>
        <v/>
      </c>
      <c r="AU298" s="222" t="str">
        <f t="shared" si="419"/>
        <v/>
      </c>
      <c r="AV298" s="222" t="str">
        <f t="shared" si="419"/>
        <v/>
      </c>
      <c r="AW298" s="222" t="str">
        <f t="shared" si="419"/>
        <v/>
      </c>
      <c r="AX298" s="222" t="str">
        <f t="shared" si="419"/>
        <v/>
      </c>
      <c r="AY298" s="222" t="str">
        <f t="shared" si="419"/>
        <v/>
      </c>
      <c r="AZ298" s="222" t="str">
        <f t="shared" si="419"/>
        <v/>
      </c>
      <c r="BA298" s="222" t="str">
        <f t="shared" si="419"/>
        <v/>
      </c>
      <c r="BB298" s="219" t="str">
        <f>IFERROR(IF(IF(Z298=①工事概要!$E$12,①工事概要!$E$12,IF(WEEKDAY(Z298)=1,Z305,BB299))&gt;①工事概要!$E$12,①工事概要!$E$12,IF(Z298=①工事概要!$E$12,①工事概要!$E$12,IF(WEEKDAY(Z298)=1,Z305,BB299))),"")</f>
        <v/>
      </c>
      <c r="BE298" s="53"/>
      <c r="BF298" s="53"/>
      <c r="BG298" s="53" t="str">
        <f>IFERROR(VLOOKUP(B298,①工事概要!$C$11:$D$12,2,FALSE),"")</f>
        <v/>
      </c>
      <c r="BH298" s="53" t="str">
        <f>IFERROR(VLOOKUP(B298,①工事概要!$C$16:$D$21,2,FALSE),"")</f>
        <v/>
      </c>
      <c r="BI298" s="53" t="str">
        <f>IFERROR(VLOOKUP(B298,①工事概要!$C$22:$D$24,2,FALSE),"")</f>
        <v/>
      </c>
      <c r="BJ298" s="53" t="str">
        <f>IF(B298&gt;①工事概要!$C$26,"",IF(B298&gt;=①工事概要!$C$25,$BJ$13,""))</f>
        <v/>
      </c>
      <c r="BK298" s="53" t="str">
        <f>IF(B298&gt;①工事概要!$C$28,"",IF(B298&gt;=①工事概要!$C$27,$BK$13,""))</f>
        <v/>
      </c>
      <c r="BL298" s="53" t="str">
        <f>IF(B298&gt;①工事概要!$C$30,"",IF(B298&gt;=①工事概要!$C$29,$BL$13,""))</f>
        <v/>
      </c>
      <c r="BM298" s="53" t="str">
        <f>IF(B298&gt;①工事概要!$C$32,"",IF(B298&gt;=①工事概要!$C$31,$BM$13,""))</f>
        <v/>
      </c>
      <c r="BN298" s="53" t="str">
        <f>IF(B298&gt;①工事概要!$C$34,"",IF(B298&gt;=①工事概要!$C$33,$BN$13,""))</f>
        <v/>
      </c>
      <c r="BO298" s="53" t="str">
        <f>IF(B298&gt;①工事概要!$C$36,"",IF(B298&gt;=①工事概要!$C$35,$BO$13,""))</f>
        <v/>
      </c>
      <c r="BP298" s="53" t="str">
        <f>IF(B298&gt;①工事概要!$C$38,"",IF(B298&gt;=①工事概要!$C$37,$BP$13,""))</f>
        <v/>
      </c>
      <c r="BQ298" s="53" t="str">
        <f>IF(B298&gt;①工事概要!$C$40,"",IF(B298&gt;=①工事概要!$C$39,$BQ$13,""))</f>
        <v/>
      </c>
      <c r="BR298" s="53" t="str">
        <f>IF(B298&gt;①工事概要!$C$42,"",IF(B298&gt;=①工事概要!$C$41,$BR$13,""))</f>
        <v/>
      </c>
      <c r="BS298" s="53" t="str">
        <f>IF(B298&gt;①工事概要!$C$44,"",IF(B298&gt;=①工事概要!$C$43,$BS$13,""))</f>
        <v/>
      </c>
      <c r="BT298" s="53" t="str">
        <f>IF(B298&gt;①工事概要!$C$46,"",IF(B298&gt;=①工事概要!$C$45,$BT$13,""))</f>
        <v/>
      </c>
      <c r="BU298" s="53" t="str">
        <f>IF(B298&gt;①工事概要!$C$48,"",IF(B298&gt;=①工事概要!$C$47,$BU$13,""))</f>
        <v/>
      </c>
      <c r="BV298" s="53" t="str">
        <f>IF(B298&gt;①工事概要!$C$50,"",IF(B298&gt;=①工事概要!$C$49,$BV$13,""))</f>
        <v/>
      </c>
      <c r="BW298" s="53" t="str">
        <f>IF(B298&gt;①工事概要!$C$52,"",IF(B298&gt;=①工事概要!$C$51,$BW$13,""))</f>
        <v/>
      </c>
      <c r="BX298" s="53" t="str">
        <f>IF(B298&gt;①工事概要!$C$54,"",IF(B298&gt;=①工事概要!$C$53,$BX$13,""))</f>
        <v/>
      </c>
      <c r="BY298" s="53" t="str">
        <f>IF(B298&gt;①工事概要!$C$56,"",IF(B298&gt;=①工事概要!$C$55,$BY$13,""))</f>
        <v/>
      </c>
      <c r="BZ298" s="53" t="str">
        <f>IF(B298&gt;①工事概要!$C$58,"",IF(B298&gt;=①工事概要!$C$57,$BZ$13,""))</f>
        <v/>
      </c>
      <c r="CA298" s="53" t="str">
        <f>IF(B298&gt;①工事概要!$C$60,"",IF(B298&gt;=①工事概要!$C$59,$CA$13,""))</f>
        <v/>
      </c>
      <c r="CB298" s="53" t="str">
        <f>IF(B298&gt;①工事概要!$C$62,"",IF(B298&gt;=①工事概要!$C$61,$CB$13,""))</f>
        <v/>
      </c>
      <c r="CC298" s="53" t="str">
        <f>IF(B298&gt;①工事概要!$C$64,"",IF(B298&gt;=①工事概要!$C$63,$CC$13,""))</f>
        <v/>
      </c>
      <c r="CD298" s="53" t="str">
        <f>IF(B298&gt;①工事概要!$C$66,"",IF(B298&gt;=①工事概要!$C$65,$CD$13,""))</f>
        <v/>
      </c>
      <c r="CE298" s="50" t="str">
        <f t="shared" si="393"/>
        <v/>
      </c>
      <c r="CF298" s="50" t="str">
        <f t="shared" si="379"/>
        <v xml:space="preserve"> </v>
      </c>
    </row>
    <row r="299" spans="1:84" ht="39" customHeight="1" thickTop="1" thickBot="1" x14ac:dyDescent="0.2">
      <c r="A299" s="81" t="str">
        <f t="shared" si="365"/>
        <v>対象期間外</v>
      </c>
      <c r="B299" s="180" t="str">
        <f>IFERROR(IF(B298=①工事概要!$E$12+IF(WEEKDAY(①工事概要!$E$12)=1,①工事概要!$E$12,(8-WEEKDAY(①工事概要!$E$12))),"-",IF(B298="-","-",B298+1)),"-")</f>
        <v>-</v>
      </c>
      <c r="C299" s="89" t="str">
        <f t="shared" si="380"/>
        <v>-</v>
      </c>
      <c r="D299" s="199" t="str">
        <f t="shared" si="381"/>
        <v>×</v>
      </c>
      <c r="E299" s="200" t="str">
        <f t="shared" si="382"/>
        <v xml:space="preserve"> </v>
      </c>
      <c r="F299" s="201" t="s">
        <v>60</v>
      </c>
      <c r="G299" s="202"/>
      <c r="H299" s="203"/>
      <c r="I299" s="204"/>
      <c r="J299" s="187" t="str">
        <f t="shared" si="383"/>
        <v/>
      </c>
      <c r="K299" s="190" t="str">
        <f t="shared" si="366"/>
        <v/>
      </c>
      <c r="L299" s="190" t="str">
        <f t="shared" si="367"/>
        <v/>
      </c>
      <c r="M299" s="188" t="str">
        <f t="shared" si="384"/>
        <v/>
      </c>
      <c r="N299" s="87" t="str">
        <f t="shared" si="368"/>
        <v/>
      </c>
      <c r="O299" s="108"/>
      <c r="P299" s="156" t="str">
        <f>IF(B299&lt;①工事概要!$E$11,"",IF(B299&gt;①工事概要!$E$12,"",IF(LEN(CE299)=0,"○","")))</f>
        <v/>
      </c>
      <c r="Q299" s="162">
        <f t="shared" si="385"/>
        <v>0</v>
      </c>
      <c r="R299" s="93">
        <f t="shared" si="369"/>
        <v>181</v>
      </c>
      <c r="S299" s="156" t="str">
        <f t="shared" si="370"/>
        <v/>
      </c>
      <c r="T299" s="162">
        <f t="shared" si="371"/>
        <v>0</v>
      </c>
      <c r="U299" s="100">
        <f t="shared" si="386"/>
        <v>52</v>
      </c>
      <c r="V299" s="93" t="str">
        <f t="shared" si="372"/>
        <v/>
      </c>
      <c r="W299" s="169" t="str">
        <f t="shared" si="387"/>
        <v/>
      </c>
      <c r="X299" s="80" t="str">
        <f t="shared" si="388"/>
        <v/>
      </c>
      <c r="Y299" s="80" t="str">
        <f t="shared" si="389"/>
        <v/>
      </c>
      <c r="Z299" s="80" t="str">
        <f t="shared" si="373"/>
        <v>-</v>
      </c>
      <c r="AA299" s="80" t="str">
        <f t="shared" si="374"/>
        <v/>
      </c>
      <c r="AB299" s="80" t="str">
        <f t="shared" si="375"/>
        <v>OK（振替済み）</v>
      </c>
      <c r="AC299" s="154">
        <f t="shared" si="376"/>
        <v>0</v>
      </c>
      <c r="AD299" s="154" t="str">
        <f t="shared" si="390"/>
        <v/>
      </c>
      <c r="AE299" s="106">
        <f t="shared" si="391"/>
        <v>0</v>
      </c>
      <c r="AF299" s="106">
        <f t="shared" si="377"/>
        <v>0</v>
      </c>
      <c r="AG299" s="218" t="str">
        <f>IFERROR(IF(AE299=1,①工事概要!$E$11,IF(AE299=2,①工事概要!$E$11,IF(WEEKDAY(Z299)=2,Z292,AG298))),"")</f>
        <v/>
      </c>
      <c r="AH299" s="222" t="str">
        <f t="shared" ref="AH299:BA299" si="420">IFERROR(IF(AG299+1&gt;$BB299,"",AG299+1),"")</f>
        <v/>
      </c>
      <c r="AI299" s="222" t="str">
        <f t="shared" si="420"/>
        <v/>
      </c>
      <c r="AJ299" s="222" t="str">
        <f t="shared" si="420"/>
        <v/>
      </c>
      <c r="AK299" s="222" t="str">
        <f t="shared" si="420"/>
        <v/>
      </c>
      <c r="AL299" s="222" t="str">
        <f t="shared" si="420"/>
        <v/>
      </c>
      <c r="AM299" s="222" t="str">
        <f t="shared" si="420"/>
        <v/>
      </c>
      <c r="AN299" s="222" t="str">
        <f t="shared" si="420"/>
        <v/>
      </c>
      <c r="AO299" s="222" t="str">
        <f t="shared" si="420"/>
        <v/>
      </c>
      <c r="AP299" s="222" t="str">
        <f t="shared" si="420"/>
        <v/>
      </c>
      <c r="AQ299" s="222" t="str">
        <f t="shared" si="420"/>
        <v/>
      </c>
      <c r="AR299" s="222" t="str">
        <f t="shared" si="420"/>
        <v/>
      </c>
      <c r="AS299" s="222" t="str">
        <f t="shared" si="420"/>
        <v/>
      </c>
      <c r="AT299" s="222" t="str">
        <f t="shared" si="420"/>
        <v/>
      </c>
      <c r="AU299" s="222" t="str">
        <f t="shared" si="420"/>
        <v/>
      </c>
      <c r="AV299" s="222" t="str">
        <f t="shared" si="420"/>
        <v/>
      </c>
      <c r="AW299" s="222" t="str">
        <f t="shared" si="420"/>
        <v/>
      </c>
      <c r="AX299" s="222" t="str">
        <f t="shared" si="420"/>
        <v/>
      </c>
      <c r="AY299" s="222" t="str">
        <f t="shared" si="420"/>
        <v/>
      </c>
      <c r="AZ299" s="222" t="str">
        <f t="shared" si="420"/>
        <v/>
      </c>
      <c r="BA299" s="222" t="str">
        <f t="shared" si="420"/>
        <v/>
      </c>
      <c r="BB299" s="219" t="str">
        <f>IFERROR(IF(IF(Z299=①工事概要!$E$12,①工事概要!$E$12,IF(WEEKDAY(Z299)=1,Z306,BB300))&gt;①工事概要!$E$12,①工事概要!$E$12,IF(Z299=①工事概要!$E$12,①工事概要!$E$12,IF(WEEKDAY(Z299)=1,Z306,BB300))),"")</f>
        <v/>
      </c>
      <c r="BE299" s="53"/>
      <c r="BF299" s="53"/>
      <c r="BG299" s="53" t="str">
        <f>IFERROR(VLOOKUP(B299,①工事概要!$C$11:$D$12,2,FALSE),"")</f>
        <v/>
      </c>
      <c r="BH299" s="53" t="str">
        <f>IFERROR(VLOOKUP(B299,①工事概要!$C$16:$D$21,2,FALSE),"")</f>
        <v/>
      </c>
      <c r="BI299" s="53" t="str">
        <f>IFERROR(VLOOKUP(B299,①工事概要!$C$22:$D$24,2,FALSE),"")</f>
        <v/>
      </c>
      <c r="BJ299" s="53" t="str">
        <f>IF(B299&gt;①工事概要!$C$26,"",IF(B299&gt;=①工事概要!$C$25,$BJ$13,""))</f>
        <v/>
      </c>
      <c r="BK299" s="53" t="str">
        <f>IF(B299&gt;①工事概要!$C$28,"",IF(B299&gt;=①工事概要!$C$27,$BK$13,""))</f>
        <v/>
      </c>
      <c r="BL299" s="53" t="str">
        <f>IF(B299&gt;①工事概要!$C$30,"",IF(B299&gt;=①工事概要!$C$29,$BL$13,""))</f>
        <v/>
      </c>
      <c r="BM299" s="53" t="str">
        <f>IF(B299&gt;①工事概要!$C$32,"",IF(B299&gt;=①工事概要!$C$31,$BM$13,""))</f>
        <v/>
      </c>
      <c r="BN299" s="53" t="str">
        <f>IF(B299&gt;①工事概要!$C$34,"",IF(B299&gt;=①工事概要!$C$33,$BN$13,""))</f>
        <v/>
      </c>
      <c r="BO299" s="53" t="str">
        <f>IF(B299&gt;①工事概要!$C$36,"",IF(B299&gt;=①工事概要!$C$35,$BO$13,""))</f>
        <v/>
      </c>
      <c r="BP299" s="53" t="str">
        <f>IF(B299&gt;①工事概要!$C$38,"",IF(B299&gt;=①工事概要!$C$37,$BP$13,""))</f>
        <v/>
      </c>
      <c r="BQ299" s="53" t="str">
        <f>IF(B299&gt;①工事概要!$C$40,"",IF(B299&gt;=①工事概要!$C$39,$BQ$13,""))</f>
        <v/>
      </c>
      <c r="BR299" s="53" t="str">
        <f>IF(B299&gt;①工事概要!$C$42,"",IF(B299&gt;=①工事概要!$C$41,$BR$13,""))</f>
        <v/>
      </c>
      <c r="BS299" s="53" t="str">
        <f>IF(B299&gt;①工事概要!$C$44,"",IF(B299&gt;=①工事概要!$C$43,$BS$13,""))</f>
        <v/>
      </c>
      <c r="BT299" s="53" t="str">
        <f>IF(B299&gt;①工事概要!$C$46,"",IF(B299&gt;=①工事概要!$C$45,$BT$13,""))</f>
        <v/>
      </c>
      <c r="BU299" s="53" t="str">
        <f>IF(B299&gt;①工事概要!$C$48,"",IF(B299&gt;=①工事概要!$C$47,$BU$13,""))</f>
        <v/>
      </c>
      <c r="BV299" s="53" t="str">
        <f>IF(B299&gt;①工事概要!$C$50,"",IF(B299&gt;=①工事概要!$C$49,$BV$13,""))</f>
        <v/>
      </c>
      <c r="BW299" s="53" t="str">
        <f>IF(B299&gt;①工事概要!$C$52,"",IF(B299&gt;=①工事概要!$C$51,$BW$13,""))</f>
        <v/>
      </c>
      <c r="BX299" s="53" t="str">
        <f>IF(B299&gt;①工事概要!$C$54,"",IF(B299&gt;=①工事概要!$C$53,$BX$13,""))</f>
        <v/>
      </c>
      <c r="BY299" s="53" t="str">
        <f>IF(B299&gt;①工事概要!$C$56,"",IF(B299&gt;=①工事概要!$C$55,$BY$13,""))</f>
        <v/>
      </c>
      <c r="BZ299" s="53" t="str">
        <f>IF(B299&gt;①工事概要!$C$58,"",IF(B299&gt;=①工事概要!$C$57,$BZ$13,""))</f>
        <v/>
      </c>
      <c r="CA299" s="53" t="str">
        <f>IF(B299&gt;①工事概要!$C$60,"",IF(B299&gt;=①工事概要!$C$59,$CA$13,""))</f>
        <v/>
      </c>
      <c r="CB299" s="53" t="str">
        <f>IF(B299&gt;①工事概要!$C$62,"",IF(B299&gt;=①工事概要!$C$61,$CB$13,""))</f>
        <v/>
      </c>
      <c r="CC299" s="53" t="str">
        <f>IF(B299&gt;①工事概要!$C$64,"",IF(B299&gt;=①工事概要!$C$63,$CC$13,""))</f>
        <v/>
      </c>
      <c r="CD299" s="53" t="str">
        <f>IF(B299&gt;①工事概要!$C$66,"",IF(B299&gt;=①工事概要!$C$65,$CD$13,""))</f>
        <v/>
      </c>
      <c r="CE299" s="50" t="str">
        <f t="shared" si="393"/>
        <v/>
      </c>
      <c r="CF299" s="50" t="str">
        <f t="shared" si="379"/>
        <v xml:space="preserve"> </v>
      </c>
    </row>
    <row r="300" spans="1:84" ht="39" customHeight="1" thickTop="1" thickBot="1" x14ac:dyDescent="0.2">
      <c r="A300" s="81" t="str">
        <f t="shared" si="365"/>
        <v>対象期間外</v>
      </c>
      <c r="B300" s="180" t="str">
        <f>IFERROR(IF(B299=①工事概要!$E$12+IF(WEEKDAY(①工事概要!$E$12)=1,①工事概要!$E$12,(8-WEEKDAY(①工事概要!$E$12))),"-",IF(B299="-","-",B299+1)),"-")</f>
        <v>-</v>
      </c>
      <c r="C300" s="89" t="str">
        <f t="shared" si="380"/>
        <v>-</v>
      </c>
      <c r="D300" s="199" t="str">
        <f t="shared" si="381"/>
        <v>×</v>
      </c>
      <c r="E300" s="200" t="str">
        <f t="shared" si="382"/>
        <v xml:space="preserve"> </v>
      </c>
      <c r="F300" s="201" t="s">
        <v>61</v>
      </c>
      <c r="G300" s="202"/>
      <c r="H300" s="203"/>
      <c r="I300" s="204"/>
      <c r="J300" s="187" t="str">
        <f t="shared" si="383"/>
        <v/>
      </c>
      <c r="K300" s="190" t="str">
        <f t="shared" si="366"/>
        <v/>
      </c>
      <c r="L300" s="190" t="str">
        <f t="shared" si="367"/>
        <v/>
      </c>
      <c r="M300" s="188" t="str">
        <f t="shared" si="384"/>
        <v/>
      </c>
      <c r="N300" s="87" t="str">
        <f t="shared" si="368"/>
        <v/>
      </c>
      <c r="O300" s="108"/>
      <c r="P300" s="156" t="str">
        <f>IF(B300&lt;①工事概要!$E$11,"",IF(B300&gt;①工事概要!$E$12,"",IF(LEN(CE300)=0,"○","")))</f>
        <v/>
      </c>
      <c r="Q300" s="162">
        <f t="shared" si="385"/>
        <v>0</v>
      </c>
      <c r="R300" s="93">
        <f t="shared" si="369"/>
        <v>181</v>
      </c>
      <c r="S300" s="156" t="str">
        <f t="shared" si="370"/>
        <v/>
      </c>
      <c r="T300" s="162">
        <f t="shared" si="371"/>
        <v>0</v>
      </c>
      <c r="U300" s="100">
        <f t="shared" si="386"/>
        <v>52</v>
      </c>
      <c r="V300" s="93" t="str">
        <f t="shared" si="372"/>
        <v/>
      </c>
      <c r="W300" s="169" t="str">
        <f t="shared" si="387"/>
        <v/>
      </c>
      <c r="X300" s="80" t="str">
        <f t="shared" si="388"/>
        <v/>
      </c>
      <c r="Y300" s="80" t="str">
        <f t="shared" si="389"/>
        <v/>
      </c>
      <c r="Z300" s="80" t="str">
        <f t="shared" si="373"/>
        <v>-</v>
      </c>
      <c r="AA300" s="80" t="str">
        <f t="shared" si="374"/>
        <v/>
      </c>
      <c r="AB300" s="80" t="str">
        <f t="shared" si="375"/>
        <v>OK（振替済み）</v>
      </c>
      <c r="AC300" s="154">
        <f t="shared" si="376"/>
        <v>0</v>
      </c>
      <c r="AD300" s="154" t="str">
        <f t="shared" si="390"/>
        <v/>
      </c>
      <c r="AE300" s="106">
        <f t="shared" si="391"/>
        <v>0</v>
      </c>
      <c r="AF300" s="106">
        <f t="shared" si="377"/>
        <v>0</v>
      </c>
      <c r="AG300" s="218" t="str">
        <f>IFERROR(IF(AE300=1,①工事概要!$E$11,IF(AE300=2,①工事概要!$E$11,IF(WEEKDAY(Z300)=2,Z293,AG299))),"")</f>
        <v/>
      </c>
      <c r="AH300" s="222" t="str">
        <f t="shared" ref="AH300:BA300" si="421">IFERROR(IF(AG300+1&gt;$BB300,"",AG300+1),"")</f>
        <v/>
      </c>
      <c r="AI300" s="222" t="str">
        <f t="shared" si="421"/>
        <v/>
      </c>
      <c r="AJ300" s="222" t="str">
        <f t="shared" si="421"/>
        <v/>
      </c>
      <c r="AK300" s="222" t="str">
        <f t="shared" si="421"/>
        <v/>
      </c>
      <c r="AL300" s="222" t="str">
        <f t="shared" si="421"/>
        <v/>
      </c>
      <c r="AM300" s="222" t="str">
        <f t="shared" si="421"/>
        <v/>
      </c>
      <c r="AN300" s="222" t="str">
        <f t="shared" si="421"/>
        <v/>
      </c>
      <c r="AO300" s="222" t="str">
        <f t="shared" si="421"/>
        <v/>
      </c>
      <c r="AP300" s="222" t="str">
        <f t="shared" si="421"/>
        <v/>
      </c>
      <c r="AQ300" s="222" t="str">
        <f t="shared" si="421"/>
        <v/>
      </c>
      <c r="AR300" s="222" t="str">
        <f t="shared" si="421"/>
        <v/>
      </c>
      <c r="AS300" s="222" t="str">
        <f t="shared" si="421"/>
        <v/>
      </c>
      <c r="AT300" s="222" t="str">
        <f t="shared" si="421"/>
        <v/>
      </c>
      <c r="AU300" s="222" t="str">
        <f t="shared" si="421"/>
        <v/>
      </c>
      <c r="AV300" s="222" t="str">
        <f t="shared" si="421"/>
        <v/>
      </c>
      <c r="AW300" s="222" t="str">
        <f t="shared" si="421"/>
        <v/>
      </c>
      <c r="AX300" s="222" t="str">
        <f t="shared" si="421"/>
        <v/>
      </c>
      <c r="AY300" s="222" t="str">
        <f t="shared" si="421"/>
        <v/>
      </c>
      <c r="AZ300" s="222" t="str">
        <f t="shared" si="421"/>
        <v/>
      </c>
      <c r="BA300" s="222" t="str">
        <f t="shared" si="421"/>
        <v/>
      </c>
      <c r="BB300" s="219" t="str">
        <f>IFERROR(IF(IF(Z300=①工事概要!$E$12,①工事概要!$E$12,IF(WEEKDAY(Z300)=1,Z307,BB301))&gt;①工事概要!$E$12,①工事概要!$E$12,IF(Z300=①工事概要!$E$12,①工事概要!$E$12,IF(WEEKDAY(Z300)=1,Z307,BB301))),"")</f>
        <v/>
      </c>
      <c r="BE300" s="53"/>
      <c r="BF300" s="53"/>
      <c r="BG300" s="53" t="str">
        <f>IFERROR(VLOOKUP(B300,①工事概要!$C$11:$D$12,2,FALSE),"")</f>
        <v/>
      </c>
      <c r="BH300" s="53" t="str">
        <f>IFERROR(VLOOKUP(B300,①工事概要!$C$16:$D$21,2,FALSE),"")</f>
        <v/>
      </c>
      <c r="BI300" s="53" t="str">
        <f>IFERROR(VLOOKUP(B300,①工事概要!$C$22:$D$24,2,FALSE),"")</f>
        <v/>
      </c>
      <c r="BJ300" s="53" t="str">
        <f>IF(B300&gt;①工事概要!$C$26,"",IF(B300&gt;=①工事概要!$C$25,$BJ$13,""))</f>
        <v/>
      </c>
      <c r="BK300" s="53" t="str">
        <f>IF(B300&gt;①工事概要!$C$28,"",IF(B300&gt;=①工事概要!$C$27,$BK$13,""))</f>
        <v/>
      </c>
      <c r="BL300" s="53" t="str">
        <f>IF(B300&gt;①工事概要!$C$30,"",IF(B300&gt;=①工事概要!$C$29,$BL$13,""))</f>
        <v/>
      </c>
      <c r="BM300" s="53" t="str">
        <f>IF(B300&gt;①工事概要!$C$32,"",IF(B300&gt;=①工事概要!$C$31,$BM$13,""))</f>
        <v/>
      </c>
      <c r="BN300" s="53" t="str">
        <f>IF(B300&gt;①工事概要!$C$34,"",IF(B300&gt;=①工事概要!$C$33,$BN$13,""))</f>
        <v/>
      </c>
      <c r="BO300" s="53" t="str">
        <f>IF(B300&gt;①工事概要!$C$36,"",IF(B300&gt;=①工事概要!$C$35,$BO$13,""))</f>
        <v/>
      </c>
      <c r="BP300" s="53" t="str">
        <f>IF(B300&gt;①工事概要!$C$38,"",IF(B300&gt;=①工事概要!$C$37,$BP$13,""))</f>
        <v/>
      </c>
      <c r="BQ300" s="53" t="str">
        <f>IF(B300&gt;①工事概要!$C$40,"",IF(B300&gt;=①工事概要!$C$39,$BQ$13,""))</f>
        <v/>
      </c>
      <c r="BR300" s="53" t="str">
        <f>IF(B300&gt;①工事概要!$C$42,"",IF(B300&gt;=①工事概要!$C$41,$BR$13,""))</f>
        <v/>
      </c>
      <c r="BS300" s="53" t="str">
        <f>IF(B300&gt;①工事概要!$C$44,"",IF(B300&gt;=①工事概要!$C$43,$BS$13,""))</f>
        <v/>
      </c>
      <c r="BT300" s="53" t="str">
        <f>IF(B300&gt;①工事概要!$C$46,"",IF(B300&gt;=①工事概要!$C$45,$BT$13,""))</f>
        <v/>
      </c>
      <c r="BU300" s="53" t="str">
        <f>IF(B300&gt;①工事概要!$C$48,"",IF(B300&gt;=①工事概要!$C$47,$BU$13,""))</f>
        <v/>
      </c>
      <c r="BV300" s="53" t="str">
        <f>IF(B300&gt;①工事概要!$C$50,"",IF(B300&gt;=①工事概要!$C$49,$BV$13,""))</f>
        <v/>
      </c>
      <c r="BW300" s="53" t="str">
        <f>IF(B300&gt;①工事概要!$C$52,"",IF(B300&gt;=①工事概要!$C$51,$BW$13,""))</f>
        <v/>
      </c>
      <c r="BX300" s="53" t="str">
        <f>IF(B300&gt;①工事概要!$C$54,"",IF(B300&gt;=①工事概要!$C$53,$BX$13,""))</f>
        <v/>
      </c>
      <c r="BY300" s="53" t="str">
        <f>IF(B300&gt;①工事概要!$C$56,"",IF(B300&gt;=①工事概要!$C$55,$BY$13,""))</f>
        <v/>
      </c>
      <c r="BZ300" s="53" t="str">
        <f>IF(B300&gt;①工事概要!$C$58,"",IF(B300&gt;=①工事概要!$C$57,$BZ$13,""))</f>
        <v/>
      </c>
      <c r="CA300" s="53" t="str">
        <f>IF(B300&gt;①工事概要!$C$60,"",IF(B300&gt;=①工事概要!$C$59,$CA$13,""))</f>
        <v/>
      </c>
      <c r="CB300" s="53" t="str">
        <f>IF(B300&gt;①工事概要!$C$62,"",IF(B300&gt;=①工事概要!$C$61,$CB$13,""))</f>
        <v/>
      </c>
      <c r="CC300" s="53" t="str">
        <f>IF(B300&gt;①工事概要!$C$64,"",IF(B300&gt;=①工事概要!$C$63,$CC$13,""))</f>
        <v/>
      </c>
      <c r="CD300" s="53" t="str">
        <f>IF(B300&gt;①工事概要!$C$66,"",IF(B300&gt;=①工事概要!$C$65,$CD$13,""))</f>
        <v/>
      </c>
      <c r="CE300" s="50" t="str">
        <f t="shared" si="393"/>
        <v/>
      </c>
      <c r="CF300" s="50" t="str">
        <f t="shared" si="379"/>
        <v xml:space="preserve"> </v>
      </c>
    </row>
    <row r="301" spans="1:84" ht="39" customHeight="1" thickTop="1" thickBot="1" x14ac:dyDescent="0.2">
      <c r="A301" s="81" t="str">
        <f t="shared" si="365"/>
        <v>対象期間外</v>
      </c>
      <c r="B301" s="180" t="str">
        <f>IFERROR(IF(B300=①工事概要!$E$12+IF(WEEKDAY(①工事概要!$E$12)=1,①工事概要!$E$12,(8-WEEKDAY(①工事概要!$E$12))),"-",IF(B300="-","-",B300+1)),"-")</f>
        <v>-</v>
      </c>
      <c r="C301" s="89" t="str">
        <f t="shared" si="380"/>
        <v>-</v>
      </c>
      <c r="D301" s="199" t="str">
        <f t="shared" si="381"/>
        <v>×</v>
      </c>
      <c r="E301" s="200" t="str">
        <f t="shared" si="382"/>
        <v xml:space="preserve"> </v>
      </c>
      <c r="F301" s="201" t="s">
        <v>61</v>
      </c>
      <c r="G301" s="202"/>
      <c r="H301" s="203"/>
      <c r="I301" s="204"/>
      <c r="J301" s="187" t="str">
        <f t="shared" si="383"/>
        <v/>
      </c>
      <c r="K301" s="190" t="str">
        <f t="shared" si="366"/>
        <v/>
      </c>
      <c r="L301" s="190" t="str">
        <f t="shared" si="367"/>
        <v/>
      </c>
      <c r="M301" s="188" t="str">
        <f t="shared" si="384"/>
        <v/>
      </c>
      <c r="N301" s="87" t="str">
        <f t="shared" si="368"/>
        <v/>
      </c>
      <c r="O301" s="108"/>
      <c r="P301" s="156" t="str">
        <f>IF(B301&lt;①工事概要!$E$11,"",IF(B301&gt;①工事概要!$E$12,"",IF(LEN(CE301)=0,"○","")))</f>
        <v/>
      </c>
      <c r="Q301" s="162">
        <f t="shared" si="385"/>
        <v>0</v>
      </c>
      <c r="R301" s="93">
        <f t="shared" si="369"/>
        <v>181</v>
      </c>
      <c r="S301" s="156" t="str">
        <f t="shared" si="370"/>
        <v/>
      </c>
      <c r="T301" s="162">
        <f t="shared" si="371"/>
        <v>0</v>
      </c>
      <c r="U301" s="100">
        <f t="shared" si="386"/>
        <v>52</v>
      </c>
      <c r="V301" s="93" t="str">
        <f t="shared" si="372"/>
        <v/>
      </c>
      <c r="W301" s="169" t="str">
        <f t="shared" si="387"/>
        <v/>
      </c>
      <c r="X301" s="80" t="str">
        <f t="shared" si="388"/>
        <v/>
      </c>
      <c r="Y301" s="80" t="str">
        <f t="shared" si="389"/>
        <v/>
      </c>
      <c r="Z301" s="80" t="str">
        <f t="shared" si="373"/>
        <v>-</v>
      </c>
      <c r="AA301" s="80" t="str">
        <f t="shared" si="374"/>
        <v/>
      </c>
      <c r="AB301" s="80" t="str">
        <f t="shared" si="375"/>
        <v>OK（振替済み）</v>
      </c>
      <c r="AC301" s="154">
        <f t="shared" si="376"/>
        <v>0</v>
      </c>
      <c r="AD301" s="154" t="str">
        <f t="shared" si="390"/>
        <v/>
      </c>
      <c r="AE301" s="106">
        <f t="shared" si="391"/>
        <v>0</v>
      </c>
      <c r="AF301" s="106">
        <f t="shared" si="377"/>
        <v>0</v>
      </c>
      <c r="AG301" s="223" t="str">
        <f>IFERROR(IF(AE301=1,①工事概要!$E$11,IF(AE301=2,①工事概要!$E$11,IF(WEEKDAY(Z301)=2,Z294,AG300))),"")</f>
        <v/>
      </c>
      <c r="AH301" s="224" t="str">
        <f t="shared" ref="AH301:BA301" si="422">IFERROR(IF(AG301+1&gt;$BB301,"",AG301+1),"")</f>
        <v/>
      </c>
      <c r="AI301" s="224" t="str">
        <f t="shared" si="422"/>
        <v/>
      </c>
      <c r="AJ301" s="224" t="str">
        <f t="shared" si="422"/>
        <v/>
      </c>
      <c r="AK301" s="224" t="str">
        <f t="shared" si="422"/>
        <v/>
      </c>
      <c r="AL301" s="224" t="str">
        <f t="shared" si="422"/>
        <v/>
      </c>
      <c r="AM301" s="224" t="str">
        <f t="shared" si="422"/>
        <v/>
      </c>
      <c r="AN301" s="224" t="str">
        <f t="shared" si="422"/>
        <v/>
      </c>
      <c r="AO301" s="224" t="str">
        <f t="shared" si="422"/>
        <v/>
      </c>
      <c r="AP301" s="224" t="str">
        <f t="shared" si="422"/>
        <v/>
      </c>
      <c r="AQ301" s="224" t="str">
        <f t="shared" si="422"/>
        <v/>
      </c>
      <c r="AR301" s="224" t="str">
        <f t="shared" si="422"/>
        <v/>
      </c>
      <c r="AS301" s="224" t="str">
        <f t="shared" si="422"/>
        <v/>
      </c>
      <c r="AT301" s="224" t="str">
        <f t="shared" si="422"/>
        <v/>
      </c>
      <c r="AU301" s="224" t="str">
        <f t="shared" si="422"/>
        <v/>
      </c>
      <c r="AV301" s="224" t="str">
        <f t="shared" si="422"/>
        <v/>
      </c>
      <c r="AW301" s="224" t="str">
        <f t="shared" si="422"/>
        <v/>
      </c>
      <c r="AX301" s="224" t="str">
        <f t="shared" si="422"/>
        <v/>
      </c>
      <c r="AY301" s="224" t="str">
        <f t="shared" si="422"/>
        <v/>
      </c>
      <c r="AZ301" s="224" t="str">
        <f t="shared" si="422"/>
        <v/>
      </c>
      <c r="BA301" s="224" t="str">
        <f t="shared" si="422"/>
        <v/>
      </c>
      <c r="BB301" s="225" t="str">
        <f>IFERROR(IF(IF(Z301=①工事概要!$E$12,①工事概要!$E$12,IF(WEEKDAY(Z301)=1,Z308,BB302))&gt;①工事概要!$E$12,①工事概要!$E$12,IF(Z301=①工事概要!$E$12,①工事概要!$E$12,IF(WEEKDAY(Z301)=1,Z308,BB302))),"")</f>
        <v/>
      </c>
      <c r="BE301" s="53"/>
      <c r="BF301" s="53"/>
      <c r="BG301" s="53" t="str">
        <f>IFERROR(VLOOKUP(B301,①工事概要!$C$11:$D$12,2,FALSE),"")</f>
        <v/>
      </c>
      <c r="BH301" s="53" t="str">
        <f>IFERROR(VLOOKUP(B301,①工事概要!$C$16:$D$21,2,FALSE),"")</f>
        <v/>
      </c>
      <c r="BI301" s="53" t="str">
        <f>IFERROR(VLOOKUP(B301,①工事概要!$C$22:$D$24,2,FALSE),"")</f>
        <v/>
      </c>
      <c r="BJ301" s="53" t="str">
        <f>IF(B301&gt;①工事概要!$C$26,"",IF(B301&gt;=①工事概要!$C$25,$BJ$13,""))</f>
        <v/>
      </c>
      <c r="BK301" s="53" t="str">
        <f>IF(B301&gt;①工事概要!$C$28,"",IF(B301&gt;=①工事概要!$C$27,$BK$13,""))</f>
        <v/>
      </c>
      <c r="BL301" s="53" t="str">
        <f>IF(B301&gt;①工事概要!$C$30,"",IF(B301&gt;=①工事概要!$C$29,$BL$13,""))</f>
        <v/>
      </c>
      <c r="BM301" s="53" t="str">
        <f>IF(B301&gt;①工事概要!$C$32,"",IF(B301&gt;=①工事概要!$C$31,$BM$13,""))</f>
        <v/>
      </c>
      <c r="BN301" s="53" t="str">
        <f>IF(B301&gt;①工事概要!$C$34,"",IF(B301&gt;=①工事概要!$C$33,$BN$13,""))</f>
        <v/>
      </c>
      <c r="BO301" s="53" t="str">
        <f>IF(B301&gt;①工事概要!$C$36,"",IF(B301&gt;=①工事概要!$C$35,$BO$13,""))</f>
        <v/>
      </c>
      <c r="BP301" s="53" t="str">
        <f>IF(B301&gt;①工事概要!$C$38,"",IF(B301&gt;=①工事概要!$C$37,$BP$13,""))</f>
        <v/>
      </c>
      <c r="BQ301" s="53" t="str">
        <f>IF(B301&gt;①工事概要!$C$40,"",IF(B301&gt;=①工事概要!$C$39,$BQ$13,""))</f>
        <v/>
      </c>
      <c r="BR301" s="53" t="str">
        <f>IF(B301&gt;①工事概要!$C$42,"",IF(B301&gt;=①工事概要!$C$41,$BR$13,""))</f>
        <v/>
      </c>
      <c r="BS301" s="53" t="str">
        <f>IF(B301&gt;①工事概要!$C$44,"",IF(B301&gt;=①工事概要!$C$43,$BS$13,""))</f>
        <v/>
      </c>
      <c r="BT301" s="53" t="str">
        <f>IF(B301&gt;①工事概要!$C$46,"",IF(B301&gt;=①工事概要!$C$45,$BT$13,""))</f>
        <v/>
      </c>
      <c r="BU301" s="53" t="str">
        <f>IF(B301&gt;①工事概要!$C$48,"",IF(B301&gt;=①工事概要!$C$47,$BU$13,""))</f>
        <v/>
      </c>
      <c r="BV301" s="53" t="str">
        <f>IF(B301&gt;①工事概要!$C$50,"",IF(B301&gt;=①工事概要!$C$49,$BV$13,""))</f>
        <v/>
      </c>
      <c r="BW301" s="53" t="str">
        <f>IF(B301&gt;①工事概要!$C$52,"",IF(B301&gt;=①工事概要!$C$51,$BW$13,""))</f>
        <v/>
      </c>
      <c r="BX301" s="53" t="str">
        <f>IF(B301&gt;①工事概要!$C$54,"",IF(B301&gt;=①工事概要!$C$53,$BX$13,""))</f>
        <v/>
      </c>
      <c r="BY301" s="53" t="str">
        <f>IF(B301&gt;①工事概要!$C$56,"",IF(B301&gt;=①工事概要!$C$55,$BY$13,""))</f>
        <v/>
      </c>
      <c r="BZ301" s="53" t="str">
        <f>IF(B301&gt;①工事概要!$C$58,"",IF(B301&gt;=①工事概要!$C$57,$BZ$13,""))</f>
        <v/>
      </c>
      <c r="CA301" s="53" t="str">
        <f>IF(B301&gt;①工事概要!$C$60,"",IF(B301&gt;=①工事概要!$C$59,$CA$13,""))</f>
        <v/>
      </c>
      <c r="CB301" s="53" t="str">
        <f>IF(B301&gt;①工事概要!$C$62,"",IF(B301&gt;=①工事概要!$C$61,$CB$13,""))</f>
        <v/>
      </c>
      <c r="CC301" s="53" t="str">
        <f>IF(B301&gt;①工事概要!$C$64,"",IF(B301&gt;=①工事概要!$C$63,$CC$13,""))</f>
        <v/>
      </c>
      <c r="CD301" s="53" t="str">
        <f>IF(B301&gt;①工事概要!$C$66,"",IF(B301&gt;=①工事概要!$C$65,$CD$13,""))</f>
        <v/>
      </c>
      <c r="CE301" s="50" t="str">
        <f t="shared" si="393"/>
        <v/>
      </c>
      <c r="CF301" s="50" t="str">
        <f t="shared" si="379"/>
        <v xml:space="preserve"> </v>
      </c>
    </row>
    <row r="302" spans="1:84" ht="39" customHeight="1" thickTop="1" thickBot="1" x14ac:dyDescent="0.2">
      <c r="A302" s="81" t="str">
        <f t="shared" si="365"/>
        <v>対象期間外</v>
      </c>
      <c r="B302" s="180" t="str">
        <f>IFERROR(IF(B301=①工事概要!$E$12+IF(WEEKDAY(①工事概要!$E$12)=1,①工事概要!$E$12,(8-WEEKDAY(①工事概要!$E$12))),"-",IF(B301="-","-",B301+1)),"-")</f>
        <v>-</v>
      </c>
      <c r="C302" s="89" t="str">
        <f t="shared" si="380"/>
        <v>-</v>
      </c>
      <c r="D302" s="199" t="str">
        <f t="shared" si="381"/>
        <v>×</v>
      </c>
      <c r="E302" s="200" t="str">
        <f t="shared" si="382"/>
        <v xml:space="preserve"> </v>
      </c>
      <c r="F302" s="201" t="s">
        <v>60</v>
      </c>
      <c r="G302" s="202"/>
      <c r="H302" s="203"/>
      <c r="I302" s="204"/>
      <c r="J302" s="187" t="str">
        <f t="shared" si="383"/>
        <v/>
      </c>
      <c r="K302" s="190" t="str">
        <f t="shared" si="366"/>
        <v/>
      </c>
      <c r="L302" s="190" t="str">
        <f t="shared" si="367"/>
        <v/>
      </c>
      <c r="M302" s="188" t="str">
        <f t="shared" si="384"/>
        <v/>
      </c>
      <c r="N302" s="87" t="str">
        <f t="shared" si="368"/>
        <v/>
      </c>
      <c r="O302" s="108"/>
      <c r="P302" s="156" t="str">
        <f>IF(B302&lt;①工事概要!$E$11,"",IF(B302&gt;①工事概要!$E$12,"",IF(LEN(CE302)=0,"○","")))</f>
        <v/>
      </c>
      <c r="Q302" s="162">
        <f t="shared" si="385"/>
        <v>0</v>
      </c>
      <c r="R302" s="93">
        <f t="shared" si="369"/>
        <v>181</v>
      </c>
      <c r="S302" s="156" t="str">
        <f t="shared" si="370"/>
        <v/>
      </c>
      <c r="T302" s="162">
        <f t="shared" si="371"/>
        <v>0</v>
      </c>
      <c r="U302" s="100">
        <f t="shared" si="386"/>
        <v>52</v>
      </c>
      <c r="V302" s="93" t="str">
        <f t="shared" si="372"/>
        <v/>
      </c>
      <c r="W302" s="169" t="str">
        <f t="shared" si="387"/>
        <v/>
      </c>
      <c r="X302" s="80" t="str">
        <f t="shared" si="388"/>
        <v/>
      </c>
      <c r="Y302" s="80" t="str">
        <f t="shared" si="389"/>
        <v/>
      </c>
      <c r="Z302" s="80" t="str">
        <f t="shared" si="373"/>
        <v>-</v>
      </c>
      <c r="AA302" s="80" t="str">
        <f t="shared" si="374"/>
        <v/>
      </c>
      <c r="AB302" s="80" t="str">
        <f t="shared" si="375"/>
        <v>OK（振替済み）</v>
      </c>
      <c r="AC302" s="154">
        <f t="shared" si="376"/>
        <v>0</v>
      </c>
      <c r="AD302" s="154" t="str">
        <f t="shared" si="390"/>
        <v/>
      </c>
      <c r="AE302" s="106">
        <f t="shared" si="391"/>
        <v>0</v>
      </c>
      <c r="AF302" s="106">
        <f t="shared" si="377"/>
        <v>0</v>
      </c>
      <c r="AG302" s="216" t="str">
        <f>IFERROR(IF(AE302=1,①工事概要!$E$11,IF(AE302=2,①工事概要!$E$11,IF(WEEKDAY(Z302)=2,Z295,AG301))),"")</f>
        <v/>
      </c>
      <c r="AH302" s="221" t="str">
        <f t="shared" ref="AH302:BA302" si="423">IFERROR(IF(AG302+1&gt;$BB302,"",AG302+1),"")</f>
        <v/>
      </c>
      <c r="AI302" s="221" t="str">
        <f t="shared" si="423"/>
        <v/>
      </c>
      <c r="AJ302" s="221" t="str">
        <f t="shared" si="423"/>
        <v/>
      </c>
      <c r="AK302" s="221" t="str">
        <f t="shared" si="423"/>
        <v/>
      </c>
      <c r="AL302" s="221" t="str">
        <f t="shared" si="423"/>
        <v/>
      </c>
      <c r="AM302" s="221" t="str">
        <f t="shared" si="423"/>
        <v/>
      </c>
      <c r="AN302" s="221" t="str">
        <f t="shared" si="423"/>
        <v/>
      </c>
      <c r="AO302" s="221" t="str">
        <f t="shared" si="423"/>
        <v/>
      </c>
      <c r="AP302" s="221" t="str">
        <f t="shared" si="423"/>
        <v/>
      </c>
      <c r="AQ302" s="221" t="str">
        <f t="shared" si="423"/>
        <v/>
      </c>
      <c r="AR302" s="221" t="str">
        <f t="shared" si="423"/>
        <v/>
      </c>
      <c r="AS302" s="221" t="str">
        <f t="shared" si="423"/>
        <v/>
      </c>
      <c r="AT302" s="221" t="str">
        <f t="shared" si="423"/>
        <v/>
      </c>
      <c r="AU302" s="221" t="str">
        <f t="shared" si="423"/>
        <v/>
      </c>
      <c r="AV302" s="221" t="str">
        <f t="shared" si="423"/>
        <v/>
      </c>
      <c r="AW302" s="221" t="str">
        <f t="shared" si="423"/>
        <v/>
      </c>
      <c r="AX302" s="221" t="str">
        <f t="shared" si="423"/>
        <v/>
      </c>
      <c r="AY302" s="221" t="str">
        <f t="shared" si="423"/>
        <v/>
      </c>
      <c r="AZ302" s="221" t="str">
        <f t="shared" si="423"/>
        <v/>
      </c>
      <c r="BA302" s="221" t="str">
        <f t="shared" si="423"/>
        <v/>
      </c>
      <c r="BB302" s="217" t="str">
        <f>IFERROR(IF(IF(Z302=①工事概要!$E$12,①工事概要!$E$12,IF(WEEKDAY(Z302)=1,Z309,BB303))&gt;①工事概要!$E$12,①工事概要!$E$12,IF(Z302=①工事概要!$E$12,①工事概要!$E$12,IF(WEEKDAY(Z302)=1,Z309,BB303))),"")</f>
        <v/>
      </c>
      <c r="BE302" s="53"/>
      <c r="BF302" s="53"/>
      <c r="BG302" s="53" t="str">
        <f>IFERROR(VLOOKUP(B302,①工事概要!$C$11:$D$12,2,FALSE),"")</f>
        <v/>
      </c>
      <c r="BH302" s="53" t="str">
        <f>IFERROR(VLOOKUP(B302,①工事概要!$C$16:$D$21,2,FALSE),"")</f>
        <v/>
      </c>
      <c r="BI302" s="53" t="str">
        <f>IFERROR(VLOOKUP(B302,①工事概要!$C$22:$D$24,2,FALSE),"")</f>
        <v/>
      </c>
      <c r="BJ302" s="53" t="str">
        <f>IF(B302&gt;①工事概要!$C$26,"",IF(B302&gt;=①工事概要!$C$25,$BJ$13,""))</f>
        <v/>
      </c>
      <c r="BK302" s="53" t="str">
        <f>IF(B302&gt;①工事概要!$C$28,"",IF(B302&gt;=①工事概要!$C$27,$BK$13,""))</f>
        <v/>
      </c>
      <c r="BL302" s="53" t="str">
        <f>IF(B302&gt;①工事概要!$C$30,"",IF(B302&gt;=①工事概要!$C$29,$BL$13,""))</f>
        <v/>
      </c>
      <c r="BM302" s="53" t="str">
        <f>IF(B302&gt;①工事概要!$C$32,"",IF(B302&gt;=①工事概要!$C$31,$BM$13,""))</f>
        <v/>
      </c>
      <c r="BN302" s="53" t="str">
        <f>IF(B302&gt;①工事概要!$C$34,"",IF(B302&gt;=①工事概要!$C$33,$BN$13,""))</f>
        <v/>
      </c>
      <c r="BO302" s="53" t="str">
        <f>IF(B302&gt;①工事概要!$C$36,"",IF(B302&gt;=①工事概要!$C$35,$BO$13,""))</f>
        <v/>
      </c>
      <c r="BP302" s="53" t="str">
        <f>IF(B302&gt;①工事概要!$C$38,"",IF(B302&gt;=①工事概要!$C$37,$BP$13,""))</f>
        <v/>
      </c>
      <c r="BQ302" s="53" t="str">
        <f>IF(B302&gt;①工事概要!$C$40,"",IF(B302&gt;=①工事概要!$C$39,$BQ$13,""))</f>
        <v/>
      </c>
      <c r="BR302" s="53" t="str">
        <f>IF(B302&gt;①工事概要!$C$42,"",IF(B302&gt;=①工事概要!$C$41,$BR$13,""))</f>
        <v/>
      </c>
      <c r="BS302" s="53" t="str">
        <f>IF(B302&gt;①工事概要!$C$44,"",IF(B302&gt;=①工事概要!$C$43,$BS$13,""))</f>
        <v/>
      </c>
      <c r="BT302" s="53" t="str">
        <f>IF(B302&gt;①工事概要!$C$46,"",IF(B302&gt;=①工事概要!$C$45,$BT$13,""))</f>
        <v/>
      </c>
      <c r="BU302" s="53" t="str">
        <f>IF(B302&gt;①工事概要!$C$48,"",IF(B302&gt;=①工事概要!$C$47,$BU$13,""))</f>
        <v/>
      </c>
      <c r="BV302" s="53" t="str">
        <f>IF(B302&gt;①工事概要!$C$50,"",IF(B302&gt;=①工事概要!$C$49,$BV$13,""))</f>
        <v/>
      </c>
      <c r="BW302" s="53" t="str">
        <f>IF(B302&gt;①工事概要!$C$52,"",IF(B302&gt;=①工事概要!$C$51,$BW$13,""))</f>
        <v/>
      </c>
      <c r="BX302" s="53" t="str">
        <f>IF(B302&gt;①工事概要!$C$54,"",IF(B302&gt;=①工事概要!$C$53,$BX$13,""))</f>
        <v/>
      </c>
      <c r="BY302" s="53" t="str">
        <f>IF(B302&gt;①工事概要!$C$56,"",IF(B302&gt;=①工事概要!$C$55,$BY$13,""))</f>
        <v/>
      </c>
      <c r="BZ302" s="53" t="str">
        <f>IF(B302&gt;①工事概要!$C$58,"",IF(B302&gt;=①工事概要!$C$57,$BZ$13,""))</f>
        <v/>
      </c>
      <c r="CA302" s="53" t="str">
        <f>IF(B302&gt;①工事概要!$C$60,"",IF(B302&gt;=①工事概要!$C$59,$CA$13,""))</f>
        <v/>
      </c>
      <c r="CB302" s="53" t="str">
        <f>IF(B302&gt;①工事概要!$C$62,"",IF(B302&gt;=①工事概要!$C$61,$CB$13,""))</f>
        <v/>
      </c>
      <c r="CC302" s="53" t="str">
        <f>IF(B302&gt;①工事概要!$C$64,"",IF(B302&gt;=①工事概要!$C$63,$CC$13,""))</f>
        <v/>
      </c>
      <c r="CD302" s="53" t="str">
        <f>IF(B302&gt;①工事概要!$C$66,"",IF(B302&gt;=①工事概要!$C$65,$CD$13,""))</f>
        <v/>
      </c>
      <c r="CE302" s="50" t="str">
        <f t="shared" si="393"/>
        <v/>
      </c>
      <c r="CF302" s="50" t="str">
        <f t="shared" si="379"/>
        <v xml:space="preserve"> </v>
      </c>
    </row>
    <row r="303" spans="1:84" ht="39" customHeight="1" thickTop="1" thickBot="1" x14ac:dyDescent="0.2">
      <c r="A303" s="81" t="str">
        <f t="shared" si="365"/>
        <v>対象期間外</v>
      </c>
      <c r="B303" s="180" t="str">
        <f>IFERROR(IF(B302=①工事概要!$E$12+IF(WEEKDAY(①工事概要!$E$12)=1,①工事概要!$E$12,(8-WEEKDAY(①工事概要!$E$12))),"-",IF(B302="-","-",B302+1)),"-")</f>
        <v>-</v>
      </c>
      <c r="C303" s="89" t="str">
        <f t="shared" si="380"/>
        <v>-</v>
      </c>
      <c r="D303" s="199" t="str">
        <f t="shared" si="381"/>
        <v>×</v>
      </c>
      <c r="E303" s="200" t="str">
        <f t="shared" si="382"/>
        <v xml:space="preserve"> </v>
      </c>
      <c r="F303" s="201" t="s">
        <v>60</v>
      </c>
      <c r="G303" s="202"/>
      <c r="H303" s="203"/>
      <c r="I303" s="204"/>
      <c r="J303" s="187" t="str">
        <f t="shared" si="383"/>
        <v/>
      </c>
      <c r="K303" s="190" t="str">
        <f t="shared" si="366"/>
        <v/>
      </c>
      <c r="L303" s="190" t="str">
        <f t="shared" si="367"/>
        <v/>
      </c>
      <c r="M303" s="188" t="str">
        <f t="shared" si="384"/>
        <v/>
      </c>
      <c r="N303" s="87" t="str">
        <f t="shared" si="368"/>
        <v/>
      </c>
      <c r="O303" s="108"/>
      <c r="P303" s="156" t="str">
        <f>IF(B303&lt;①工事概要!$E$11,"",IF(B303&gt;①工事概要!$E$12,"",IF(LEN(CE303)=0,"○","")))</f>
        <v/>
      </c>
      <c r="Q303" s="162">
        <f t="shared" si="385"/>
        <v>0</v>
      </c>
      <c r="R303" s="93">
        <f t="shared" si="369"/>
        <v>181</v>
      </c>
      <c r="S303" s="156" t="str">
        <f t="shared" si="370"/>
        <v/>
      </c>
      <c r="T303" s="162">
        <f t="shared" si="371"/>
        <v>0</v>
      </c>
      <c r="U303" s="100">
        <f t="shared" si="386"/>
        <v>52</v>
      </c>
      <c r="V303" s="93" t="str">
        <f t="shared" si="372"/>
        <v/>
      </c>
      <c r="W303" s="169" t="str">
        <f t="shared" si="387"/>
        <v/>
      </c>
      <c r="X303" s="80" t="str">
        <f t="shared" si="388"/>
        <v/>
      </c>
      <c r="Y303" s="80" t="str">
        <f t="shared" si="389"/>
        <v/>
      </c>
      <c r="Z303" s="80" t="str">
        <f t="shared" si="373"/>
        <v>-</v>
      </c>
      <c r="AA303" s="80" t="str">
        <f t="shared" si="374"/>
        <v/>
      </c>
      <c r="AB303" s="80" t="str">
        <f t="shared" si="375"/>
        <v>OK（振替済み）</v>
      </c>
      <c r="AC303" s="154">
        <f t="shared" si="376"/>
        <v>0</v>
      </c>
      <c r="AD303" s="154" t="str">
        <f t="shared" si="390"/>
        <v/>
      </c>
      <c r="AE303" s="106">
        <f t="shared" si="391"/>
        <v>0</v>
      </c>
      <c r="AF303" s="106">
        <f t="shared" si="377"/>
        <v>0</v>
      </c>
      <c r="AG303" s="218" t="str">
        <f>IFERROR(IF(AE303=1,①工事概要!$E$11,IF(AE303=2,①工事概要!$E$11,IF(WEEKDAY(Z303)=2,Z296,AG302))),"")</f>
        <v/>
      </c>
      <c r="AH303" s="222" t="str">
        <f t="shared" ref="AH303:BA303" si="424">IFERROR(IF(AG303+1&gt;$BB303,"",AG303+1),"")</f>
        <v/>
      </c>
      <c r="AI303" s="222" t="str">
        <f t="shared" si="424"/>
        <v/>
      </c>
      <c r="AJ303" s="222" t="str">
        <f t="shared" si="424"/>
        <v/>
      </c>
      <c r="AK303" s="222" t="str">
        <f t="shared" si="424"/>
        <v/>
      </c>
      <c r="AL303" s="222" t="str">
        <f t="shared" si="424"/>
        <v/>
      </c>
      <c r="AM303" s="222" t="str">
        <f t="shared" si="424"/>
        <v/>
      </c>
      <c r="AN303" s="222" t="str">
        <f t="shared" si="424"/>
        <v/>
      </c>
      <c r="AO303" s="222" t="str">
        <f t="shared" si="424"/>
        <v/>
      </c>
      <c r="AP303" s="222" t="str">
        <f t="shared" si="424"/>
        <v/>
      </c>
      <c r="AQ303" s="222" t="str">
        <f t="shared" si="424"/>
        <v/>
      </c>
      <c r="AR303" s="222" t="str">
        <f t="shared" si="424"/>
        <v/>
      </c>
      <c r="AS303" s="222" t="str">
        <f t="shared" si="424"/>
        <v/>
      </c>
      <c r="AT303" s="222" t="str">
        <f t="shared" si="424"/>
        <v/>
      </c>
      <c r="AU303" s="222" t="str">
        <f t="shared" si="424"/>
        <v/>
      </c>
      <c r="AV303" s="222" t="str">
        <f t="shared" si="424"/>
        <v/>
      </c>
      <c r="AW303" s="222" t="str">
        <f t="shared" si="424"/>
        <v/>
      </c>
      <c r="AX303" s="222" t="str">
        <f t="shared" si="424"/>
        <v/>
      </c>
      <c r="AY303" s="222" t="str">
        <f t="shared" si="424"/>
        <v/>
      </c>
      <c r="AZ303" s="222" t="str">
        <f t="shared" si="424"/>
        <v/>
      </c>
      <c r="BA303" s="222" t="str">
        <f t="shared" si="424"/>
        <v/>
      </c>
      <c r="BB303" s="219" t="str">
        <f>IFERROR(IF(IF(Z303=①工事概要!$E$12,①工事概要!$E$12,IF(WEEKDAY(Z303)=1,Z310,BB304))&gt;①工事概要!$E$12,①工事概要!$E$12,IF(Z303=①工事概要!$E$12,①工事概要!$E$12,IF(WEEKDAY(Z303)=1,Z310,BB304))),"")</f>
        <v/>
      </c>
      <c r="BE303" s="53"/>
      <c r="BF303" s="53"/>
      <c r="BG303" s="53" t="str">
        <f>IFERROR(VLOOKUP(B303,①工事概要!$C$11:$D$12,2,FALSE),"")</f>
        <v/>
      </c>
      <c r="BH303" s="53" t="str">
        <f>IFERROR(VLOOKUP(B303,①工事概要!$C$16:$D$21,2,FALSE),"")</f>
        <v/>
      </c>
      <c r="BI303" s="53" t="str">
        <f>IFERROR(VLOOKUP(B303,①工事概要!$C$22:$D$24,2,FALSE),"")</f>
        <v/>
      </c>
      <c r="BJ303" s="53" t="str">
        <f>IF(B303&gt;①工事概要!$C$26,"",IF(B303&gt;=①工事概要!$C$25,$BJ$13,""))</f>
        <v/>
      </c>
      <c r="BK303" s="53" t="str">
        <f>IF(B303&gt;①工事概要!$C$28,"",IF(B303&gt;=①工事概要!$C$27,$BK$13,""))</f>
        <v/>
      </c>
      <c r="BL303" s="53" t="str">
        <f>IF(B303&gt;①工事概要!$C$30,"",IF(B303&gt;=①工事概要!$C$29,$BL$13,""))</f>
        <v/>
      </c>
      <c r="BM303" s="53" t="str">
        <f>IF(B303&gt;①工事概要!$C$32,"",IF(B303&gt;=①工事概要!$C$31,$BM$13,""))</f>
        <v/>
      </c>
      <c r="BN303" s="53" t="str">
        <f>IF(B303&gt;①工事概要!$C$34,"",IF(B303&gt;=①工事概要!$C$33,$BN$13,""))</f>
        <v/>
      </c>
      <c r="BO303" s="53" t="str">
        <f>IF(B303&gt;①工事概要!$C$36,"",IF(B303&gt;=①工事概要!$C$35,$BO$13,""))</f>
        <v/>
      </c>
      <c r="BP303" s="53" t="str">
        <f>IF(B303&gt;①工事概要!$C$38,"",IF(B303&gt;=①工事概要!$C$37,$BP$13,""))</f>
        <v/>
      </c>
      <c r="BQ303" s="53" t="str">
        <f>IF(B303&gt;①工事概要!$C$40,"",IF(B303&gt;=①工事概要!$C$39,$BQ$13,""))</f>
        <v/>
      </c>
      <c r="BR303" s="53" t="str">
        <f>IF(B303&gt;①工事概要!$C$42,"",IF(B303&gt;=①工事概要!$C$41,$BR$13,""))</f>
        <v/>
      </c>
      <c r="BS303" s="53" t="str">
        <f>IF(B303&gt;①工事概要!$C$44,"",IF(B303&gt;=①工事概要!$C$43,$BS$13,""))</f>
        <v/>
      </c>
      <c r="BT303" s="53" t="str">
        <f>IF(B303&gt;①工事概要!$C$46,"",IF(B303&gt;=①工事概要!$C$45,$BT$13,""))</f>
        <v/>
      </c>
      <c r="BU303" s="53" t="str">
        <f>IF(B303&gt;①工事概要!$C$48,"",IF(B303&gt;=①工事概要!$C$47,$BU$13,""))</f>
        <v/>
      </c>
      <c r="BV303" s="53" t="str">
        <f>IF(B303&gt;①工事概要!$C$50,"",IF(B303&gt;=①工事概要!$C$49,$BV$13,""))</f>
        <v/>
      </c>
      <c r="BW303" s="53" t="str">
        <f>IF(B303&gt;①工事概要!$C$52,"",IF(B303&gt;=①工事概要!$C$51,$BW$13,""))</f>
        <v/>
      </c>
      <c r="BX303" s="53" t="str">
        <f>IF(B303&gt;①工事概要!$C$54,"",IF(B303&gt;=①工事概要!$C$53,$BX$13,""))</f>
        <v/>
      </c>
      <c r="BY303" s="53" t="str">
        <f>IF(B303&gt;①工事概要!$C$56,"",IF(B303&gt;=①工事概要!$C$55,$BY$13,""))</f>
        <v/>
      </c>
      <c r="BZ303" s="53" t="str">
        <f>IF(B303&gt;①工事概要!$C$58,"",IF(B303&gt;=①工事概要!$C$57,$BZ$13,""))</f>
        <v/>
      </c>
      <c r="CA303" s="53" t="str">
        <f>IF(B303&gt;①工事概要!$C$60,"",IF(B303&gt;=①工事概要!$C$59,$CA$13,""))</f>
        <v/>
      </c>
      <c r="CB303" s="53" t="str">
        <f>IF(B303&gt;①工事概要!$C$62,"",IF(B303&gt;=①工事概要!$C$61,$CB$13,""))</f>
        <v/>
      </c>
      <c r="CC303" s="53" t="str">
        <f>IF(B303&gt;①工事概要!$C$64,"",IF(B303&gt;=①工事概要!$C$63,$CC$13,""))</f>
        <v/>
      </c>
      <c r="CD303" s="53" t="str">
        <f>IF(B303&gt;①工事概要!$C$66,"",IF(B303&gt;=①工事概要!$C$65,$CD$13,""))</f>
        <v/>
      </c>
      <c r="CE303" s="50" t="str">
        <f t="shared" si="393"/>
        <v/>
      </c>
      <c r="CF303" s="50" t="str">
        <f t="shared" si="379"/>
        <v xml:space="preserve"> </v>
      </c>
    </row>
    <row r="304" spans="1:84" ht="39" customHeight="1" thickTop="1" thickBot="1" x14ac:dyDescent="0.2">
      <c r="A304" s="81" t="str">
        <f t="shared" si="365"/>
        <v>対象期間外</v>
      </c>
      <c r="B304" s="180" t="str">
        <f>IFERROR(IF(B303=①工事概要!$E$12+IF(WEEKDAY(①工事概要!$E$12)=1,①工事概要!$E$12,(8-WEEKDAY(①工事概要!$E$12))),"-",IF(B303="-","-",B303+1)),"-")</f>
        <v>-</v>
      </c>
      <c r="C304" s="89" t="str">
        <f t="shared" si="380"/>
        <v>-</v>
      </c>
      <c r="D304" s="199" t="str">
        <f t="shared" si="381"/>
        <v>×</v>
      </c>
      <c r="E304" s="200" t="str">
        <f t="shared" si="382"/>
        <v xml:space="preserve"> </v>
      </c>
      <c r="F304" s="201" t="s">
        <v>60</v>
      </c>
      <c r="G304" s="202"/>
      <c r="H304" s="203"/>
      <c r="I304" s="204"/>
      <c r="J304" s="187" t="str">
        <f t="shared" si="383"/>
        <v/>
      </c>
      <c r="K304" s="190" t="str">
        <f t="shared" si="366"/>
        <v/>
      </c>
      <c r="L304" s="190" t="str">
        <f t="shared" si="367"/>
        <v/>
      </c>
      <c r="M304" s="188" t="str">
        <f t="shared" si="384"/>
        <v/>
      </c>
      <c r="N304" s="87" t="str">
        <f t="shared" si="368"/>
        <v/>
      </c>
      <c r="O304" s="108"/>
      <c r="P304" s="156" t="str">
        <f>IF(B304&lt;①工事概要!$E$11,"",IF(B304&gt;①工事概要!$E$12,"",IF(LEN(CE304)=0,"○","")))</f>
        <v/>
      </c>
      <c r="Q304" s="162">
        <f t="shared" si="385"/>
        <v>0</v>
      </c>
      <c r="R304" s="93">
        <f t="shared" si="369"/>
        <v>181</v>
      </c>
      <c r="S304" s="156" t="str">
        <f t="shared" si="370"/>
        <v/>
      </c>
      <c r="T304" s="162">
        <f t="shared" si="371"/>
        <v>0</v>
      </c>
      <c r="U304" s="100">
        <f t="shared" si="386"/>
        <v>52</v>
      </c>
      <c r="V304" s="93" t="str">
        <f t="shared" si="372"/>
        <v/>
      </c>
      <c r="W304" s="169" t="str">
        <f t="shared" si="387"/>
        <v/>
      </c>
      <c r="X304" s="80" t="str">
        <f t="shared" si="388"/>
        <v/>
      </c>
      <c r="Y304" s="80" t="str">
        <f t="shared" si="389"/>
        <v/>
      </c>
      <c r="Z304" s="80" t="str">
        <f t="shared" si="373"/>
        <v>-</v>
      </c>
      <c r="AA304" s="80" t="str">
        <f t="shared" si="374"/>
        <v/>
      </c>
      <c r="AB304" s="80" t="str">
        <f t="shared" si="375"/>
        <v>OK（振替済み）</v>
      </c>
      <c r="AC304" s="154">
        <f t="shared" si="376"/>
        <v>0</v>
      </c>
      <c r="AD304" s="154" t="str">
        <f t="shared" si="390"/>
        <v/>
      </c>
      <c r="AE304" s="106">
        <f t="shared" si="391"/>
        <v>0</v>
      </c>
      <c r="AF304" s="106">
        <f t="shared" si="377"/>
        <v>0</v>
      </c>
      <c r="AG304" s="218" t="str">
        <f>IFERROR(IF(AE304=1,①工事概要!$E$11,IF(AE304=2,①工事概要!$E$11,IF(WEEKDAY(Z304)=2,Z297,AG303))),"")</f>
        <v/>
      </c>
      <c r="AH304" s="222" t="str">
        <f t="shared" ref="AH304:BA304" si="425">IFERROR(IF(AG304+1&gt;$BB304,"",AG304+1),"")</f>
        <v/>
      </c>
      <c r="AI304" s="222" t="str">
        <f t="shared" si="425"/>
        <v/>
      </c>
      <c r="AJ304" s="222" t="str">
        <f t="shared" si="425"/>
        <v/>
      </c>
      <c r="AK304" s="222" t="str">
        <f t="shared" si="425"/>
        <v/>
      </c>
      <c r="AL304" s="222" t="str">
        <f t="shared" si="425"/>
        <v/>
      </c>
      <c r="AM304" s="222" t="str">
        <f t="shared" si="425"/>
        <v/>
      </c>
      <c r="AN304" s="222" t="str">
        <f t="shared" si="425"/>
        <v/>
      </c>
      <c r="AO304" s="222" t="str">
        <f t="shared" si="425"/>
        <v/>
      </c>
      <c r="AP304" s="222" t="str">
        <f t="shared" si="425"/>
        <v/>
      </c>
      <c r="AQ304" s="222" t="str">
        <f t="shared" si="425"/>
        <v/>
      </c>
      <c r="AR304" s="222" t="str">
        <f t="shared" si="425"/>
        <v/>
      </c>
      <c r="AS304" s="222" t="str">
        <f t="shared" si="425"/>
        <v/>
      </c>
      <c r="AT304" s="222" t="str">
        <f t="shared" si="425"/>
        <v/>
      </c>
      <c r="AU304" s="222" t="str">
        <f t="shared" si="425"/>
        <v/>
      </c>
      <c r="AV304" s="222" t="str">
        <f t="shared" si="425"/>
        <v/>
      </c>
      <c r="AW304" s="222" t="str">
        <f t="shared" si="425"/>
        <v/>
      </c>
      <c r="AX304" s="222" t="str">
        <f t="shared" si="425"/>
        <v/>
      </c>
      <c r="AY304" s="222" t="str">
        <f t="shared" si="425"/>
        <v/>
      </c>
      <c r="AZ304" s="222" t="str">
        <f t="shared" si="425"/>
        <v/>
      </c>
      <c r="BA304" s="222" t="str">
        <f t="shared" si="425"/>
        <v/>
      </c>
      <c r="BB304" s="219" t="str">
        <f>IFERROR(IF(IF(Z304=①工事概要!$E$12,①工事概要!$E$12,IF(WEEKDAY(Z304)=1,Z311,BB305))&gt;①工事概要!$E$12,①工事概要!$E$12,IF(Z304=①工事概要!$E$12,①工事概要!$E$12,IF(WEEKDAY(Z304)=1,Z311,BB305))),"")</f>
        <v/>
      </c>
      <c r="BE304" s="53"/>
      <c r="BF304" s="53"/>
      <c r="BG304" s="53" t="str">
        <f>IFERROR(VLOOKUP(B304,①工事概要!$C$11:$D$12,2,FALSE),"")</f>
        <v/>
      </c>
      <c r="BH304" s="53" t="str">
        <f>IFERROR(VLOOKUP(B304,①工事概要!$C$16:$D$21,2,FALSE),"")</f>
        <v/>
      </c>
      <c r="BI304" s="53" t="str">
        <f>IFERROR(VLOOKUP(B304,①工事概要!$C$22:$D$24,2,FALSE),"")</f>
        <v/>
      </c>
      <c r="BJ304" s="53" t="str">
        <f>IF(B304&gt;①工事概要!$C$26,"",IF(B304&gt;=①工事概要!$C$25,$BJ$13,""))</f>
        <v/>
      </c>
      <c r="BK304" s="53" t="str">
        <f>IF(B304&gt;①工事概要!$C$28,"",IF(B304&gt;=①工事概要!$C$27,$BK$13,""))</f>
        <v/>
      </c>
      <c r="BL304" s="53" t="str">
        <f>IF(B304&gt;①工事概要!$C$30,"",IF(B304&gt;=①工事概要!$C$29,$BL$13,""))</f>
        <v/>
      </c>
      <c r="BM304" s="53" t="str">
        <f>IF(B304&gt;①工事概要!$C$32,"",IF(B304&gt;=①工事概要!$C$31,$BM$13,""))</f>
        <v/>
      </c>
      <c r="BN304" s="53" t="str">
        <f>IF(B304&gt;①工事概要!$C$34,"",IF(B304&gt;=①工事概要!$C$33,$BN$13,""))</f>
        <v/>
      </c>
      <c r="BO304" s="53" t="str">
        <f>IF(B304&gt;①工事概要!$C$36,"",IF(B304&gt;=①工事概要!$C$35,$BO$13,""))</f>
        <v/>
      </c>
      <c r="BP304" s="53" t="str">
        <f>IF(B304&gt;①工事概要!$C$38,"",IF(B304&gt;=①工事概要!$C$37,$BP$13,""))</f>
        <v/>
      </c>
      <c r="BQ304" s="53" t="str">
        <f>IF(B304&gt;①工事概要!$C$40,"",IF(B304&gt;=①工事概要!$C$39,$BQ$13,""))</f>
        <v/>
      </c>
      <c r="BR304" s="53" t="str">
        <f>IF(B304&gt;①工事概要!$C$42,"",IF(B304&gt;=①工事概要!$C$41,$BR$13,""))</f>
        <v/>
      </c>
      <c r="BS304" s="53" t="str">
        <f>IF(B304&gt;①工事概要!$C$44,"",IF(B304&gt;=①工事概要!$C$43,$BS$13,""))</f>
        <v/>
      </c>
      <c r="BT304" s="53" t="str">
        <f>IF(B304&gt;①工事概要!$C$46,"",IF(B304&gt;=①工事概要!$C$45,$BT$13,""))</f>
        <v/>
      </c>
      <c r="BU304" s="53" t="str">
        <f>IF(B304&gt;①工事概要!$C$48,"",IF(B304&gt;=①工事概要!$C$47,$BU$13,""))</f>
        <v/>
      </c>
      <c r="BV304" s="53" t="str">
        <f>IF(B304&gt;①工事概要!$C$50,"",IF(B304&gt;=①工事概要!$C$49,$BV$13,""))</f>
        <v/>
      </c>
      <c r="BW304" s="53" t="str">
        <f>IF(B304&gt;①工事概要!$C$52,"",IF(B304&gt;=①工事概要!$C$51,$BW$13,""))</f>
        <v/>
      </c>
      <c r="BX304" s="53" t="str">
        <f>IF(B304&gt;①工事概要!$C$54,"",IF(B304&gt;=①工事概要!$C$53,$BX$13,""))</f>
        <v/>
      </c>
      <c r="BY304" s="53" t="str">
        <f>IF(B304&gt;①工事概要!$C$56,"",IF(B304&gt;=①工事概要!$C$55,$BY$13,""))</f>
        <v/>
      </c>
      <c r="BZ304" s="53" t="str">
        <f>IF(B304&gt;①工事概要!$C$58,"",IF(B304&gt;=①工事概要!$C$57,$BZ$13,""))</f>
        <v/>
      </c>
      <c r="CA304" s="53" t="str">
        <f>IF(B304&gt;①工事概要!$C$60,"",IF(B304&gt;=①工事概要!$C$59,$CA$13,""))</f>
        <v/>
      </c>
      <c r="CB304" s="53" t="str">
        <f>IF(B304&gt;①工事概要!$C$62,"",IF(B304&gt;=①工事概要!$C$61,$CB$13,""))</f>
        <v/>
      </c>
      <c r="CC304" s="53" t="str">
        <f>IF(B304&gt;①工事概要!$C$64,"",IF(B304&gt;=①工事概要!$C$63,$CC$13,""))</f>
        <v/>
      </c>
      <c r="CD304" s="53" t="str">
        <f>IF(B304&gt;①工事概要!$C$66,"",IF(B304&gt;=①工事概要!$C$65,$CD$13,""))</f>
        <v/>
      </c>
      <c r="CE304" s="50" t="str">
        <f t="shared" si="393"/>
        <v/>
      </c>
      <c r="CF304" s="50" t="str">
        <f t="shared" si="379"/>
        <v xml:space="preserve"> </v>
      </c>
    </row>
    <row r="305" spans="1:84" ht="39" customHeight="1" thickTop="1" thickBot="1" x14ac:dyDescent="0.2">
      <c r="A305" s="81" t="str">
        <f t="shared" si="365"/>
        <v>対象期間外</v>
      </c>
      <c r="B305" s="180" t="str">
        <f>IFERROR(IF(B304=①工事概要!$E$12+IF(WEEKDAY(①工事概要!$E$12)=1,①工事概要!$E$12,(8-WEEKDAY(①工事概要!$E$12))),"-",IF(B304="-","-",B304+1)),"-")</f>
        <v>-</v>
      </c>
      <c r="C305" s="89" t="str">
        <f t="shared" si="380"/>
        <v>-</v>
      </c>
      <c r="D305" s="199" t="str">
        <f t="shared" si="381"/>
        <v>×</v>
      </c>
      <c r="E305" s="200" t="str">
        <f t="shared" si="382"/>
        <v xml:space="preserve"> </v>
      </c>
      <c r="F305" s="201" t="s">
        <v>60</v>
      </c>
      <c r="G305" s="202"/>
      <c r="H305" s="203"/>
      <c r="I305" s="204"/>
      <c r="J305" s="187" t="str">
        <f t="shared" si="383"/>
        <v/>
      </c>
      <c r="K305" s="190" t="str">
        <f t="shared" si="366"/>
        <v/>
      </c>
      <c r="L305" s="190" t="str">
        <f t="shared" si="367"/>
        <v/>
      </c>
      <c r="M305" s="188" t="str">
        <f t="shared" si="384"/>
        <v/>
      </c>
      <c r="N305" s="87" t="str">
        <f t="shared" si="368"/>
        <v/>
      </c>
      <c r="O305" s="108"/>
      <c r="P305" s="156" t="str">
        <f>IF(B305&lt;①工事概要!$E$11,"",IF(B305&gt;①工事概要!$E$12,"",IF(LEN(CE305)=0,"○","")))</f>
        <v/>
      </c>
      <c r="Q305" s="162">
        <f t="shared" si="385"/>
        <v>0</v>
      </c>
      <c r="R305" s="93">
        <f t="shared" si="369"/>
        <v>181</v>
      </c>
      <c r="S305" s="156" t="str">
        <f t="shared" si="370"/>
        <v/>
      </c>
      <c r="T305" s="162">
        <f t="shared" si="371"/>
        <v>0</v>
      </c>
      <c r="U305" s="100">
        <f t="shared" si="386"/>
        <v>52</v>
      </c>
      <c r="V305" s="93" t="str">
        <f t="shared" si="372"/>
        <v/>
      </c>
      <c r="W305" s="169" t="str">
        <f t="shared" si="387"/>
        <v/>
      </c>
      <c r="X305" s="80" t="str">
        <f t="shared" si="388"/>
        <v/>
      </c>
      <c r="Y305" s="80" t="str">
        <f t="shared" si="389"/>
        <v/>
      </c>
      <c r="Z305" s="80" t="str">
        <f t="shared" si="373"/>
        <v>-</v>
      </c>
      <c r="AA305" s="80" t="str">
        <f t="shared" si="374"/>
        <v/>
      </c>
      <c r="AB305" s="80" t="str">
        <f t="shared" si="375"/>
        <v>OK（振替済み）</v>
      </c>
      <c r="AC305" s="154">
        <f t="shared" si="376"/>
        <v>0</v>
      </c>
      <c r="AD305" s="154" t="str">
        <f t="shared" si="390"/>
        <v/>
      </c>
      <c r="AE305" s="106">
        <f t="shared" si="391"/>
        <v>0</v>
      </c>
      <c r="AF305" s="106">
        <f t="shared" si="377"/>
        <v>0</v>
      </c>
      <c r="AG305" s="218" t="str">
        <f>IFERROR(IF(AE305=1,①工事概要!$E$11,IF(AE305=2,①工事概要!$E$11,IF(WEEKDAY(Z305)=2,Z298,AG304))),"")</f>
        <v/>
      </c>
      <c r="AH305" s="222" t="str">
        <f t="shared" ref="AH305:BA305" si="426">IFERROR(IF(AG305+1&gt;$BB305,"",AG305+1),"")</f>
        <v/>
      </c>
      <c r="AI305" s="222" t="str">
        <f t="shared" si="426"/>
        <v/>
      </c>
      <c r="AJ305" s="222" t="str">
        <f t="shared" si="426"/>
        <v/>
      </c>
      <c r="AK305" s="222" t="str">
        <f t="shared" si="426"/>
        <v/>
      </c>
      <c r="AL305" s="222" t="str">
        <f t="shared" si="426"/>
        <v/>
      </c>
      <c r="AM305" s="222" t="str">
        <f t="shared" si="426"/>
        <v/>
      </c>
      <c r="AN305" s="222" t="str">
        <f t="shared" si="426"/>
        <v/>
      </c>
      <c r="AO305" s="222" t="str">
        <f t="shared" si="426"/>
        <v/>
      </c>
      <c r="AP305" s="222" t="str">
        <f t="shared" si="426"/>
        <v/>
      </c>
      <c r="AQ305" s="222" t="str">
        <f t="shared" si="426"/>
        <v/>
      </c>
      <c r="AR305" s="222" t="str">
        <f t="shared" si="426"/>
        <v/>
      </c>
      <c r="AS305" s="222" t="str">
        <f t="shared" si="426"/>
        <v/>
      </c>
      <c r="AT305" s="222" t="str">
        <f t="shared" si="426"/>
        <v/>
      </c>
      <c r="AU305" s="222" t="str">
        <f t="shared" si="426"/>
        <v/>
      </c>
      <c r="AV305" s="222" t="str">
        <f t="shared" si="426"/>
        <v/>
      </c>
      <c r="AW305" s="222" t="str">
        <f t="shared" si="426"/>
        <v/>
      </c>
      <c r="AX305" s="222" t="str">
        <f t="shared" si="426"/>
        <v/>
      </c>
      <c r="AY305" s="222" t="str">
        <f t="shared" si="426"/>
        <v/>
      </c>
      <c r="AZ305" s="222" t="str">
        <f t="shared" si="426"/>
        <v/>
      </c>
      <c r="BA305" s="222" t="str">
        <f t="shared" si="426"/>
        <v/>
      </c>
      <c r="BB305" s="219" t="str">
        <f>IFERROR(IF(IF(Z305=①工事概要!$E$12,①工事概要!$E$12,IF(WEEKDAY(Z305)=1,Z312,BB306))&gt;①工事概要!$E$12,①工事概要!$E$12,IF(Z305=①工事概要!$E$12,①工事概要!$E$12,IF(WEEKDAY(Z305)=1,Z312,BB306))),"")</f>
        <v/>
      </c>
      <c r="BE305" s="53"/>
      <c r="BF305" s="53"/>
      <c r="BG305" s="53" t="str">
        <f>IFERROR(VLOOKUP(B305,①工事概要!$C$11:$D$12,2,FALSE),"")</f>
        <v/>
      </c>
      <c r="BH305" s="53" t="str">
        <f>IFERROR(VLOOKUP(B305,①工事概要!$C$16:$D$21,2,FALSE),"")</f>
        <v/>
      </c>
      <c r="BI305" s="53" t="str">
        <f>IFERROR(VLOOKUP(B305,①工事概要!$C$22:$D$24,2,FALSE),"")</f>
        <v/>
      </c>
      <c r="BJ305" s="53" t="str">
        <f>IF(B305&gt;①工事概要!$C$26,"",IF(B305&gt;=①工事概要!$C$25,$BJ$13,""))</f>
        <v/>
      </c>
      <c r="BK305" s="53" t="str">
        <f>IF(B305&gt;①工事概要!$C$28,"",IF(B305&gt;=①工事概要!$C$27,$BK$13,""))</f>
        <v/>
      </c>
      <c r="BL305" s="53" t="str">
        <f>IF(B305&gt;①工事概要!$C$30,"",IF(B305&gt;=①工事概要!$C$29,$BL$13,""))</f>
        <v/>
      </c>
      <c r="BM305" s="53" t="str">
        <f>IF(B305&gt;①工事概要!$C$32,"",IF(B305&gt;=①工事概要!$C$31,$BM$13,""))</f>
        <v/>
      </c>
      <c r="BN305" s="53" t="str">
        <f>IF(B305&gt;①工事概要!$C$34,"",IF(B305&gt;=①工事概要!$C$33,$BN$13,""))</f>
        <v/>
      </c>
      <c r="BO305" s="53" t="str">
        <f>IF(B305&gt;①工事概要!$C$36,"",IF(B305&gt;=①工事概要!$C$35,$BO$13,""))</f>
        <v/>
      </c>
      <c r="BP305" s="53" t="str">
        <f>IF(B305&gt;①工事概要!$C$38,"",IF(B305&gt;=①工事概要!$C$37,$BP$13,""))</f>
        <v/>
      </c>
      <c r="BQ305" s="53" t="str">
        <f>IF(B305&gt;①工事概要!$C$40,"",IF(B305&gt;=①工事概要!$C$39,$BQ$13,""))</f>
        <v/>
      </c>
      <c r="BR305" s="53" t="str">
        <f>IF(B305&gt;①工事概要!$C$42,"",IF(B305&gt;=①工事概要!$C$41,$BR$13,""))</f>
        <v/>
      </c>
      <c r="BS305" s="53" t="str">
        <f>IF(B305&gt;①工事概要!$C$44,"",IF(B305&gt;=①工事概要!$C$43,$BS$13,""))</f>
        <v/>
      </c>
      <c r="BT305" s="53" t="str">
        <f>IF(B305&gt;①工事概要!$C$46,"",IF(B305&gt;=①工事概要!$C$45,$BT$13,""))</f>
        <v/>
      </c>
      <c r="BU305" s="53" t="str">
        <f>IF(B305&gt;①工事概要!$C$48,"",IF(B305&gt;=①工事概要!$C$47,$BU$13,""))</f>
        <v/>
      </c>
      <c r="BV305" s="53" t="str">
        <f>IF(B305&gt;①工事概要!$C$50,"",IF(B305&gt;=①工事概要!$C$49,$BV$13,""))</f>
        <v/>
      </c>
      <c r="BW305" s="53" t="str">
        <f>IF(B305&gt;①工事概要!$C$52,"",IF(B305&gt;=①工事概要!$C$51,$BW$13,""))</f>
        <v/>
      </c>
      <c r="BX305" s="53" t="str">
        <f>IF(B305&gt;①工事概要!$C$54,"",IF(B305&gt;=①工事概要!$C$53,$BX$13,""))</f>
        <v/>
      </c>
      <c r="BY305" s="53" t="str">
        <f>IF(B305&gt;①工事概要!$C$56,"",IF(B305&gt;=①工事概要!$C$55,$BY$13,""))</f>
        <v/>
      </c>
      <c r="BZ305" s="53" t="str">
        <f>IF(B305&gt;①工事概要!$C$58,"",IF(B305&gt;=①工事概要!$C$57,$BZ$13,""))</f>
        <v/>
      </c>
      <c r="CA305" s="53" t="str">
        <f>IF(B305&gt;①工事概要!$C$60,"",IF(B305&gt;=①工事概要!$C$59,$CA$13,""))</f>
        <v/>
      </c>
      <c r="CB305" s="53" t="str">
        <f>IF(B305&gt;①工事概要!$C$62,"",IF(B305&gt;=①工事概要!$C$61,$CB$13,""))</f>
        <v/>
      </c>
      <c r="CC305" s="53" t="str">
        <f>IF(B305&gt;①工事概要!$C$64,"",IF(B305&gt;=①工事概要!$C$63,$CC$13,""))</f>
        <v/>
      </c>
      <c r="CD305" s="53" t="str">
        <f>IF(B305&gt;①工事概要!$C$66,"",IF(B305&gt;=①工事概要!$C$65,$CD$13,""))</f>
        <v/>
      </c>
      <c r="CE305" s="50" t="str">
        <f t="shared" si="393"/>
        <v/>
      </c>
      <c r="CF305" s="50" t="str">
        <f t="shared" si="379"/>
        <v xml:space="preserve"> </v>
      </c>
    </row>
    <row r="306" spans="1:84" ht="39" customHeight="1" thickTop="1" thickBot="1" x14ac:dyDescent="0.2">
      <c r="A306" s="81" t="str">
        <f t="shared" si="365"/>
        <v>対象期間外</v>
      </c>
      <c r="B306" s="180" t="str">
        <f>IFERROR(IF(B305=①工事概要!$E$12+IF(WEEKDAY(①工事概要!$E$12)=1,①工事概要!$E$12,(8-WEEKDAY(①工事概要!$E$12))),"-",IF(B305="-","-",B305+1)),"-")</f>
        <v>-</v>
      </c>
      <c r="C306" s="89" t="str">
        <f t="shared" si="380"/>
        <v>-</v>
      </c>
      <c r="D306" s="199" t="str">
        <f t="shared" si="381"/>
        <v>×</v>
      </c>
      <c r="E306" s="200" t="str">
        <f t="shared" si="382"/>
        <v xml:space="preserve"> </v>
      </c>
      <c r="F306" s="201" t="s">
        <v>60</v>
      </c>
      <c r="G306" s="202"/>
      <c r="H306" s="203"/>
      <c r="I306" s="204"/>
      <c r="J306" s="187" t="str">
        <f t="shared" si="383"/>
        <v/>
      </c>
      <c r="K306" s="190" t="str">
        <f t="shared" si="366"/>
        <v/>
      </c>
      <c r="L306" s="190" t="str">
        <f t="shared" si="367"/>
        <v/>
      </c>
      <c r="M306" s="188" t="str">
        <f t="shared" si="384"/>
        <v/>
      </c>
      <c r="N306" s="87" t="str">
        <f t="shared" si="368"/>
        <v/>
      </c>
      <c r="O306" s="108"/>
      <c r="P306" s="156" t="str">
        <f>IF(B306&lt;①工事概要!$E$11,"",IF(B306&gt;①工事概要!$E$12,"",IF(LEN(CE306)=0,"○","")))</f>
        <v/>
      </c>
      <c r="Q306" s="162">
        <f t="shared" si="385"/>
        <v>0</v>
      </c>
      <c r="R306" s="93">
        <f t="shared" si="369"/>
        <v>181</v>
      </c>
      <c r="S306" s="156" t="str">
        <f t="shared" si="370"/>
        <v/>
      </c>
      <c r="T306" s="162">
        <f t="shared" si="371"/>
        <v>0</v>
      </c>
      <c r="U306" s="100">
        <f t="shared" si="386"/>
        <v>52</v>
      </c>
      <c r="V306" s="93" t="str">
        <f t="shared" si="372"/>
        <v/>
      </c>
      <c r="W306" s="169" t="str">
        <f t="shared" si="387"/>
        <v/>
      </c>
      <c r="X306" s="80" t="str">
        <f t="shared" si="388"/>
        <v/>
      </c>
      <c r="Y306" s="80" t="str">
        <f t="shared" si="389"/>
        <v/>
      </c>
      <c r="Z306" s="80" t="str">
        <f t="shared" si="373"/>
        <v>-</v>
      </c>
      <c r="AA306" s="80" t="str">
        <f t="shared" si="374"/>
        <v/>
      </c>
      <c r="AB306" s="80" t="str">
        <f t="shared" si="375"/>
        <v>OK（振替済み）</v>
      </c>
      <c r="AC306" s="154">
        <f t="shared" si="376"/>
        <v>0</v>
      </c>
      <c r="AD306" s="154" t="str">
        <f t="shared" si="390"/>
        <v/>
      </c>
      <c r="AE306" s="106">
        <f t="shared" si="391"/>
        <v>0</v>
      </c>
      <c r="AF306" s="106">
        <f t="shared" si="377"/>
        <v>0</v>
      </c>
      <c r="AG306" s="218" t="str">
        <f>IFERROR(IF(AE306=1,①工事概要!$E$11,IF(AE306=2,①工事概要!$E$11,IF(WEEKDAY(Z306)=2,Z299,AG305))),"")</f>
        <v/>
      </c>
      <c r="AH306" s="222" t="str">
        <f t="shared" ref="AH306:BA306" si="427">IFERROR(IF(AG306+1&gt;$BB306,"",AG306+1),"")</f>
        <v/>
      </c>
      <c r="AI306" s="222" t="str">
        <f t="shared" si="427"/>
        <v/>
      </c>
      <c r="AJ306" s="222" t="str">
        <f t="shared" si="427"/>
        <v/>
      </c>
      <c r="AK306" s="222" t="str">
        <f t="shared" si="427"/>
        <v/>
      </c>
      <c r="AL306" s="222" t="str">
        <f t="shared" si="427"/>
        <v/>
      </c>
      <c r="AM306" s="222" t="str">
        <f t="shared" si="427"/>
        <v/>
      </c>
      <c r="AN306" s="222" t="str">
        <f t="shared" si="427"/>
        <v/>
      </c>
      <c r="AO306" s="222" t="str">
        <f t="shared" si="427"/>
        <v/>
      </c>
      <c r="AP306" s="222" t="str">
        <f t="shared" si="427"/>
        <v/>
      </c>
      <c r="AQ306" s="222" t="str">
        <f t="shared" si="427"/>
        <v/>
      </c>
      <c r="AR306" s="222" t="str">
        <f t="shared" si="427"/>
        <v/>
      </c>
      <c r="AS306" s="222" t="str">
        <f t="shared" si="427"/>
        <v/>
      </c>
      <c r="AT306" s="222" t="str">
        <f t="shared" si="427"/>
        <v/>
      </c>
      <c r="AU306" s="222" t="str">
        <f t="shared" si="427"/>
        <v/>
      </c>
      <c r="AV306" s="222" t="str">
        <f t="shared" si="427"/>
        <v/>
      </c>
      <c r="AW306" s="222" t="str">
        <f t="shared" si="427"/>
        <v/>
      </c>
      <c r="AX306" s="222" t="str">
        <f t="shared" si="427"/>
        <v/>
      </c>
      <c r="AY306" s="222" t="str">
        <f t="shared" si="427"/>
        <v/>
      </c>
      <c r="AZ306" s="222" t="str">
        <f t="shared" si="427"/>
        <v/>
      </c>
      <c r="BA306" s="222" t="str">
        <f t="shared" si="427"/>
        <v/>
      </c>
      <c r="BB306" s="219" t="str">
        <f>IFERROR(IF(IF(Z306=①工事概要!$E$12,①工事概要!$E$12,IF(WEEKDAY(Z306)=1,Z313,BB307))&gt;①工事概要!$E$12,①工事概要!$E$12,IF(Z306=①工事概要!$E$12,①工事概要!$E$12,IF(WEEKDAY(Z306)=1,Z313,BB307))),"")</f>
        <v/>
      </c>
      <c r="BE306" s="53"/>
      <c r="BF306" s="53"/>
      <c r="BG306" s="53" t="str">
        <f>IFERROR(VLOOKUP(B306,①工事概要!$C$11:$D$12,2,FALSE),"")</f>
        <v/>
      </c>
      <c r="BH306" s="53" t="str">
        <f>IFERROR(VLOOKUP(B306,①工事概要!$C$16:$D$21,2,FALSE),"")</f>
        <v/>
      </c>
      <c r="BI306" s="53" t="str">
        <f>IFERROR(VLOOKUP(B306,①工事概要!$C$22:$D$24,2,FALSE),"")</f>
        <v/>
      </c>
      <c r="BJ306" s="53" t="str">
        <f>IF(B306&gt;①工事概要!$C$26,"",IF(B306&gt;=①工事概要!$C$25,$BJ$13,""))</f>
        <v/>
      </c>
      <c r="BK306" s="53" t="str">
        <f>IF(B306&gt;①工事概要!$C$28,"",IF(B306&gt;=①工事概要!$C$27,$BK$13,""))</f>
        <v/>
      </c>
      <c r="BL306" s="53" t="str">
        <f>IF(B306&gt;①工事概要!$C$30,"",IF(B306&gt;=①工事概要!$C$29,$BL$13,""))</f>
        <v/>
      </c>
      <c r="BM306" s="53" t="str">
        <f>IF(B306&gt;①工事概要!$C$32,"",IF(B306&gt;=①工事概要!$C$31,$BM$13,""))</f>
        <v/>
      </c>
      <c r="BN306" s="53" t="str">
        <f>IF(B306&gt;①工事概要!$C$34,"",IF(B306&gt;=①工事概要!$C$33,$BN$13,""))</f>
        <v/>
      </c>
      <c r="BO306" s="53" t="str">
        <f>IF(B306&gt;①工事概要!$C$36,"",IF(B306&gt;=①工事概要!$C$35,$BO$13,""))</f>
        <v/>
      </c>
      <c r="BP306" s="53" t="str">
        <f>IF(B306&gt;①工事概要!$C$38,"",IF(B306&gt;=①工事概要!$C$37,$BP$13,""))</f>
        <v/>
      </c>
      <c r="BQ306" s="53" t="str">
        <f>IF(B306&gt;①工事概要!$C$40,"",IF(B306&gt;=①工事概要!$C$39,$BQ$13,""))</f>
        <v/>
      </c>
      <c r="BR306" s="53" t="str">
        <f>IF(B306&gt;①工事概要!$C$42,"",IF(B306&gt;=①工事概要!$C$41,$BR$13,""))</f>
        <v/>
      </c>
      <c r="BS306" s="53" t="str">
        <f>IF(B306&gt;①工事概要!$C$44,"",IF(B306&gt;=①工事概要!$C$43,$BS$13,""))</f>
        <v/>
      </c>
      <c r="BT306" s="53" t="str">
        <f>IF(B306&gt;①工事概要!$C$46,"",IF(B306&gt;=①工事概要!$C$45,$BT$13,""))</f>
        <v/>
      </c>
      <c r="BU306" s="53" t="str">
        <f>IF(B306&gt;①工事概要!$C$48,"",IF(B306&gt;=①工事概要!$C$47,$BU$13,""))</f>
        <v/>
      </c>
      <c r="BV306" s="53" t="str">
        <f>IF(B306&gt;①工事概要!$C$50,"",IF(B306&gt;=①工事概要!$C$49,$BV$13,""))</f>
        <v/>
      </c>
      <c r="BW306" s="53" t="str">
        <f>IF(B306&gt;①工事概要!$C$52,"",IF(B306&gt;=①工事概要!$C$51,$BW$13,""))</f>
        <v/>
      </c>
      <c r="BX306" s="53" t="str">
        <f>IF(B306&gt;①工事概要!$C$54,"",IF(B306&gt;=①工事概要!$C$53,$BX$13,""))</f>
        <v/>
      </c>
      <c r="BY306" s="53" t="str">
        <f>IF(B306&gt;①工事概要!$C$56,"",IF(B306&gt;=①工事概要!$C$55,$BY$13,""))</f>
        <v/>
      </c>
      <c r="BZ306" s="53" t="str">
        <f>IF(B306&gt;①工事概要!$C$58,"",IF(B306&gt;=①工事概要!$C$57,$BZ$13,""))</f>
        <v/>
      </c>
      <c r="CA306" s="53" t="str">
        <f>IF(B306&gt;①工事概要!$C$60,"",IF(B306&gt;=①工事概要!$C$59,$CA$13,""))</f>
        <v/>
      </c>
      <c r="CB306" s="53" t="str">
        <f>IF(B306&gt;①工事概要!$C$62,"",IF(B306&gt;=①工事概要!$C$61,$CB$13,""))</f>
        <v/>
      </c>
      <c r="CC306" s="53" t="str">
        <f>IF(B306&gt;①工事概要!$C$64,"",IF(B306&gt;=①工事概要!$C$63,$CC$13,""))</f>
        <v/>
      </c>
      <c r="CD306" s="53" t="str">
        <f>IF(B306&gt;①工事概要!$C$66,"",IF(B306&gt;=①工事概要!$C$65,$CD$13,""))</f>
        <v/>
      </c>
      <c r="CE306" s="50" t="str">
        <f t="shared" si="393"/>
        <v/>
      </c>
      <c r="CF306" s="50" t="str">
        <f t="shared" si="379"/>
        <v xml:space="preserve"> </v>
      </c>
    </row>
    <row r="307" spans="1:84" ht="39" customHeight="1" thickTop="1" thickBot="1" x14ac:dyDescent="0.2">
      <c r="A307" s="81" t="str">
        <f t="shared" si="365"/>
        <v>対象期間外</v>
      </c>
      <c r="B307" s="180" t="str">
        <f>IFERROR(IF(B306=①工事概要!$E$12+IF(WEEKDAY(①工事概要!$E$12)=1,①工事概要!$E$12,(8-WEEKDAY(①工事概要!$E$12))),"-",IF(B306="-","-",B306+1)),"-")</f>
        <v>-</v>
      </c>
      <c r="C307" s="89" t="str">
        <f t="shared" si="380"/>
        <v>-</v>
      </c>
      <c r="D307" s="199" t="str">
        <f t="shared" si="381"/>
        <v>×</v>
      </c>
      <c r="E307" s="200" t="str">
        <f t="shared" si="382"/>
        <v xml:space="preserve"> </v>
      </c>
      <c r="F307" s="201" t="s">
        <v>61</v>
      </c>
      <c r="G307" s="202"/>
      <c r="H307" s="203"/>
      <c r="I307" s="204"/>
      <c r="J307" s="187" t="str">
        <f t="shared" si="383"/>
        <v/>
      </c>
      <c r="K307" s="190" t="str">
        <f t="shared" si="366"/>
        <v/>
      </c>
      <c r="L307" s="190" t="str">
        <f t="shared" si="367"/>
        <v/>
      </c>
      <c r="M307" s="188" t="str">
        <f t="shared" si="384"/>
        <v/>
      </c>
      <c r="N307" s="87" t="str">
        <f t="shared" si="368"/>
        <v/>
      </c>
      <c r="O307" s="108"/>
      <c r="P307" s="156" t="str">
        <f>IF(B307&lt;①工事概要!$E$11,"",IF(B307&gt;①工事概要!$E$12,"",IF(LEN(CE307)=0,"○","")))</f>
        <v/>
      </c>
      <c r="Q307" s="162">
        <f t="shared" si="385"/>
        <v>0</v>
      </c>
      <c r="R307" s="93">
        <f t="shared" si="369"/>
        <v>181</v>
      </c>
      <c r="S307" s="156" t="str">
        <f t="shared" si="370"/>
        <v/>
      </c>
      <c r="T307" s="162">
        <f t="shared" si="371"/>
        <v>0</v>
      </c>
      <c r="U307" s="100">
        <f t="shared" si="386"/>
        <v>52</v>
      </c>
      <c r="V307" s="93" t="str">
        <f t="shared" si="372"/>
        <v/>
      </c>
      <c r="W307" s="169" t="str">
        <f t="shared" si="387"/>
        <v/>
      </c>
      <c r="X307" s="80" t="str">
        <f t="shared" si="388"/>
        <v/>
      </c>
      <c r="Y307" s="80" t="str">
        <f t="shared" si="389"/>
        <v/>
      </c>
      <c r="Z307" s="80" t="str">
        <f t="shared" si="373"/>
        <v>-</v>
      </c>
      <c r="AA307" s="80" t="str">
        <f t="shared" si="374"/>
        <v/>
      </c>
      <c r="AB307" s="80" t="str">
        <f t="shared" si="375"/>
        <v>OK（振替済み）</v>
      </c>
      <c r="AC307" s="154">
        <f t="shared" si="376"/>
        <v>0</v>
      </c>
      <c r="AD307" s="154" t="str">
        <f t="shared" si="390"/>
        <v/>
      </c>
      <c r="AE307" s="106">
        <f t="shared" si="391"/>
        <v>0</v>
      </c>
      <c r="AF307" s="106">
        <f t="shared" si="377"/>
        <v>0</v>
      </c>
      <c r="AG307" s="218" t="str">
        <f>IFERROR(IF(AE307=1,①工事概要!$E$11,IF(AE307=2,①工事概要!$E$11,IF(WEEKDAY(Z307)=2,Z300,AG306))),"")</f>
        <v/>
      </c>
      <c r="AH307" s="222" t="str">
        <f t="shared" ref="AH307:BA307" si="428">IFERROR(IF(AG307+1&gt;$BB307,"",AG307+1),"")</f>
        <v/>
      </c>
      <c r="AI307" s="222" t="str">
        <f t="shared" si="428"/>
        <v/>
      </c>
      <c r="AJ307" s="222" t="str">
        <f t="shared" si="428"/>
        <v/>
      </c>
      <c r="AK307" s="222" t="str">
        <f t="shared" si="428"/>
        <v/>
      </c>
      <c r="AL307" s="222" t="str">
        <f t="shared" si="428"/>
        <v/>
      </c>
      <c r="AM307" s="222" t="str">
        <f t="shared" si="428"/>
        <v/>
      </c>
      <c r="AN307" s="222" t="str">
        <f t="shared" si="428"/>
        <v/>
      </c>
      <c r="AO307" s="222" t="str">
        <f t="shared" si="428"/>
        <v/>
      </c>
      <c r="AP307" s="222" t="str">
        <f t="shared" si="428"/>
        <v/>
      </c>
      <c r="AQ307" s="222" t="str">
        <f t="shared" si="428"/>
        <v/>
      </c>
      <c r="AR307" s="222" t="str">
        <f t="shared" si="428"/>
        <v/>
      </c>
      <c r="AS307" s="222" t="str">
        <f t="shared" si="428"/>
        <v/>
      </c>
      <c r="AT307" s="222" t="str">
        <f t="shared" si="428"/>
        <v/>
      </c>
      <c r="AU307" s="222" t="str">
        <f t="shared" si="428"/>
        <v/>
      </c>
      <c r="AV307" s="222" t="str">
        <f t="shared" si="428"/>
        <v/>
      </c>
      <c r="AW307" s="222" t="str">
        <f t="shared" si="428"/>
        <v/>
      </c>
      <c r="AX307" s="222" t="str">
        <f t="shared" si="428"/>
        <v/>
      </c>
      <c r="AY307" s="222" t="str">
        <f t="shared" si="428"/>
        <v/>
      </c>
      <c r="AZ307" s="222" t="str">
        <f t="shared" si="428"/>
        <v/>
      </c>
      <c r="BA307" s="222" t="str">
        <f t="shared" si="428"/>
        <v/>
      </c>
      <c r="BB307" s="219" t="str">
        <f>IFERROR(IF(IF(Z307=①工事概要!$E$12,①工事概要!$E$12,IF(WEEKDAY(Z307)=1,Z314,BB308))&gt;①工事概要!$E$12,①工事概要!$E$12,IF(Z307=①工事概要!$E$12,①工事概要!$E$12,IF(WEEKDAY(Z307)=1,Z314,BB308))),"")</f>
        <v/>
      </c>
      <c r="BE307" s="53"/>
      <c r="BF307" s="53"/>
      <c r="BG307" s="53" t="str">
        <f>IFERROR(VLOOKUP(B307,①工事概要!$C$11:$D$12,2,FALSE),"")</f>
        <v/>
      </c>
      <c r="BH307" s="53" t="str">
        <f>IFERROR(VLOOKUP(B307,①工事概要!$C$16:$D$21,2,FALSE),"")</f>
        <v/>
      </c>
      <c r="BI307" s="53" t="str">
        <f>IFERROR(VLOOKUP(B307,①工事概要!$C$22:$D$24,2,FALSE),"")</f>
        <v/>
      </c>
      <c r="BJ307" s="53" t="str">
        <f>IF(B307&gt;①工事概要!$C$26,"",IF(B307&gt;=①工事概要!$C$25,$BJ$13,""))</f>
        <v/>
      </c>
      <c r="BK307" s="53" t="str">
        <f>IF(B307&gt;①工事概要!$C$28,"",IF(B307&gt;=①工事概要!$C$27,$BK$13,""))</f>
        <v/>
      </c>
      <c r="BL307" s="53" t="str">
        <f>IF(B307&gt;①工事概要!$C$30,"",IF(B307&gt;=①工事概要!$C$29,$BL$13,""))</f>
        <v/>
      </c>
      <c r="BM307" s="53" t="str">
        <f>IF(B307&gt;①工事概要!$C$32,"",IF(B307&gt;=①工事概要!$C$31,$BM$13,""))</f>
        <v/>
      </c>
      <c r="BN307" s="53" t="str">
        <f>IF(B307&gt;①工事概要!$C$34,"",IF(B307&gt;=①工事概要!$C$33,$BN$13,""))</f>
        <v/>
      </c>
      <c r="BO307" s="53" t="str">
        <f>IF(B307&gt;①工事概要!$C$36,"",IF(B307&gt;=①工事概要!$C$35,$BO$13,""))</f>
        <v/>
      </c>
      <c r="BP307" s="53" t="str">
        <f>IF(B307&gt;①工事概要!$C$38,"",IF(B307&gt;=①工事概要!$C$37,$BP$13,""))</f>
        <v/>
      </c>
      <c r="BQ307" s="53" t="str">
        <f>IF(B307&gt;①工事概要!$C$40,"",IF(B307&gt;=①工事概要!$C$39,$BQ$13,""))</f>
        <v/>
      </c>
      <c r="BR307" s="53" t="str">
        <f>IF(B307&gt;①工事概要!$C$42,"",IF(B307&gt;=①工事概要!$C$41,$BR$13,""))</f>
        <v/>
      </c>
      <c r="BS307" s="53" t="str">
        <f>IF(B307&gt;①工事概要!$C$44,"",IF(B307&gt;=①工事概要!$C$43,$BS$13,""))</f>
        <v/>
      </c>
      <c r="BT307" s="53" t="str">
        <f>IF(B307&gt;①工事概要!$C$46,"",IF(B307&gt;=①工事概要!$C$45,$BT$13,""))</f>
        <v/>
      </c>
      <c r="BU307" s="53" t="str">
        <f>IF(B307&gt;①工事概要!$C$48,"",IF(B307&gt;=①工事概要!$C$47,$BU$13,""))</f>
        <v/>
      </c>
      <c r="BV307" s="53" t="str">
        <f>IF(B307&gt;①工事概要!$C$50,"",IF(B307&gt;=①工事概要!$C$49,$BV$13,""))</f>
        <v/>
      </c>
      <c r="BW307" s="53" t="str">
        <f>IF(B307&gt;①工事概要!$C$52,"",IF(B307&gt;=①工事概要!$C$51,$BW$13,""))</f>
        <v/>
      </c>
      <c r="BX307" s="53" t="str">
        <f>IF(B307&gt;①工事概要!$C$54,"",IF(B307&gt;=①工事概要!$C$53,$BX$13,""))</f>
        <v/>
      </c>
      <c r="BY307" s="53" t="str">
        <f>IF(B307&gt;①工事概要!$C$56,"",IF(B307&gt;=①工事概要!$C$55,$BY$13,""))</f>
        <v/>
      </c>
      <c r="BZ307" s="53" t="str">
        <f>IF(B307&gt;①工事概要!$C$58,"",IF(B307&gt;=①工事概要!$C$57,$BZ$13,""))</f>
        <v/>
      </c>
      <c r="CA307" s="53" t="str">
        <f>IF(B307&gt;①工事概要!$C$60,"",IF(B307&gt;=①工事概要!$C$59,$CA$13,""))</f>
        <v/>
      </c>
      <c r="CB307" s="53" t="str">
        <f>IF(B307&gt;①工事概要!$C$62,"",IF(B307&gt;=①工事概要!$C$61,$CB$13,""))</f>
        <v/>
      </c>
      <c r="CC307" s="53" t="str">
        <f>IF(B307&gt;①工事概要!$C$64,"",IF(B307&gt;=①工事概要!$C$63,$CC$13,""))</f>
        <v/>
      </c>
      <c r="CD307" s="53" t="str">
        <f>IF(B307&gt;①工事概要!$C$66,"",IF(B307&gt;=①工事概要!$C$65,$CD$13,""))</f>
        <v/>
      </c>
      <c r="CE307" s="50" t="str">
        <f t="shared" si="393"/>
        <v/>
      </c>
      <c r="CF307" s="50" t="str">
        <f t="shared" si="379"/>
        <v xml:space="preserve"> </v>
      </c>
    </row>
    <row r="308" spans="1:84" ht="39" customHeight="1" thickTop="1" thickBot="1" x14ac:dyDescent="0.2">
      <c r="A308" s="81" t="str">
        <f t="shared" si="365"/>
        <v>対象期間外</v>
      </c>
      <c r="B308" s="180" t="str">
        <f>IFERROR(IF(B307=①工事概要!$E$12+IF(WEEKDAY(①工事概要!$E$12)=1,①工事概要!$E$12,(8-WEEKDAY(①工事概要!$E$12))),"-",IF(B307="-","-",B307+1)),"-")</f>
        <v>-</v>
      </c>
      <c r="C308" s="89" t="str">
        <f t="shared" si="380"/>
        <v>-</v>
      </c>
      <c r="D308" s="199" t="str">
        <f t="shared" si="381"/>
        <v>×</v>
      </c>
      <c r="E308" s="200" t="str">
        <f t="shared" si="382"/>
        <v xml:space="preserve"> </v>
      </c>
      <c r="F308" s="201" t="s">
        <v>61</v>
      </c>
      <c r="G308" s="202"/>
      <c r="H308" s="203"/>
      <c r="I308" s="204"/>
      <c r="J308" s="187" t="str">
        <f t="shared" si="383"/>
        <v/>
      </c>
      <c r="K308" s="190" t="str">
        <f t="shared" si="366"/>
        <v/>
      </c>
      <c r="L308" s="190" t="str">
        <f t="shared" si="367"/>
        <v/>
      </c>
      <c r="M308" s="188" t="str">
        <f t="shared" si="384"/>
        <v/>
      </c>
      <c r="N308" s="87" t="str">
        <f t="shared" si="368"/>
        <v/>
      </c>
      <c r="O308" s="108"/>
      <c r="P308" s="156" t="str">
        <f>IF(B308&lt;①工事概要!$E$11,"",IF(B308&gt;①工事概要!$E$12,"",IF(LEN(CE308)=0,"○","")))</f>
        <v/>
      </c>
      <c r="Q308" s="162">
        <f t="shared" si="385"/>
        <v>0</v>
      </c>
      <c r="R308" s="93">
        <f t="shared" si="369"/>
        <v>181</v>
      </c>
      <c r="S308" s="156" t="str">
        <f t="shared" si="370"/>
        <v/>
      </c>
      <c r="T308" s="162">
        <f t="shared" si="371"/>
        <v>0</v>
      </c>
      <c r="U308" s="100">
        <f t="shared" si="386"/>
        <v>52</v>
      </c>
      <c r="V308" s="93" t="str">
        <f t="shared" si="372"/>
        <v/>
      </c>
      <c r="W308" s="169" t="str">
        <f t="shared" si="387"/>
        <v/>
      </c>
      <c r="X308" s="80" t="str">
        <f t="shared" si="388"/>
        <v/>
      </c>
      <c r="Y308" s="80" t="str">
        <f t="shared" si="389"/>
        <v/>
      </c>
      <c r="Z308" s="80" t="str">
        <f t="shared" si="373"/>
        <v>-</v>
      </c>
      <c r="AA308" s="80" t="str">
        <f t="shared" si="374"/>
        <v/>
      </c>
      <c r="AB308" s="80" t="str">
        <f t="shared" si="375"/>
        <v>OK（振替済み）</v>
      </c>
      <c r="AC308" s="154">
        <f t="shared" si="376"/>
        <v>0</v>
      </c>
      <c r="AD308" s="154" t="str">
        <f t="shared" si="390"/>
        <v/>
      </c>
      <c r="AE308" s="106">
        <f t="shared" si="391"/>
        <v>0</v>
      </c>
      <c r="AF308" s="106">
        <f t="shared" si="377"/>
        <v>0</v>
      </c>
      <c r="AG308" s="223" t="str">
        <f>IFERROR(IF(AE308=1,①工事概要!$E$11,IF(AE308=2,①工事概要!$E$11,IF(WEEKDAY(Z308)=2,Z301,AG307))),"")</f>
        <v/>
      </c>
      <c r="AH308" s="224" t="str">
        <f t="shared" ref="AH308:BA308" si="429">IFERROR(IF(AG308+1&gt;$BB308,"",AG308+1),"")</f>
        <v/>
      </c>
      <c r="AI308" s="224" t="str">
        <f t="shared" si="429"/>
        <v/>
      </c>
      <c r="AJ308" s="224" t="str">
        <f t="shared" si="429"/>
        <v/>
      </c>
      <c r="AK308" s="224" t="str">
        <f t="shared" si="429"/>
        <v/>
      </c>
      <c r="AL308" s="224" t="str">
        <f t="shared" si="429"/>
        <v/>
      </c>
      <c r="AM308" s="224" t="str">
        <f t="shared" si="429"/>
        <v/>
      </c>
      <c r="AN308" s="224" t="str">
        <f t="shared" si="429"/>
        <v/>
      </c>
      <c r="AO308" s="224" t="str">
        <f t="shared" si="429"/>
        <v/>
      </c>
      <c r="AP308" s="224" t="str">
        <f t="shared" si="429"/>
        <v/>
      </c>
      <c r="AQ308" s="224" t="str">
        <f t="shared" si="429"/>
        <v/>
      </c>
      <c r="AR308" s="224" t="str">
        <f t="shared" si="429"/>
        <v/>
      </c>
      <c r="AS308" s="224" t="str">
        <f t="shared" si="429"/>
        <v/>
      </c>
      <c r="AT308" s="224" t="str">
        <f t="shared" si="429"/>
        <v/>
      </c>
      <c r="AU308" s="224" t="str">
        <f t="shared" si="429"/>
        <v/>
      </c>
      <c r="AV308" s="224" t="str">
        <f t="shared" si="429"/>
        <v/>
      </c>
      <c r="AW308" s="224" t="str">
        <f t="shared" si="429"/>
        <v/>
      </c>
      <c r="AX308" s="224" t="str">
        <f t="shared" si="429"/>
        <v/>
      </c>
      <c r="AY308" s="224" t="str">
        <f t="shared" si="429"/>
        <v/>
      </c>
      <c r="AZ308" s="224" t="str">
        <f t="shared" si="429"/>
        <v/>
      </c>
      <c r="BA308" s="224" t="str">
        <f t="shared" si="429"/>
        <v/>
      </c>
      <c r="BB308" s="225" t="str">
        <f>IFERROR(IF(IF(Z308=①工事概要!$E$12,①工事概要!$E$12,IF(WEEKDAY(Z308)=1,Z315,BB309))&gt;①工事概要!$E$12,①工事概要!$E$12,IF(Z308=①工事概要!$E$12,①工事概要!$E$12,IF(WEEKDAY(Z308)=1,Z315,BB309))),"")</f>
        <v/>
      </c>
      <c r="BE308" s="53"/>
      <c r="BF308" s="53"/>
      <c r="BG308" s="53" t="str">
        <f>IFERROR(VLOOKUP(B308,①工事概要!$C$11:$D$12,2,FALSE),"")</f>
        <v/>
      </c>
      <c r="BH308" s="53" t="str">
        <f>IFERROR(VLOOKUP(B308,①工事概要!$C$16:$D$21,2,FALSE),"")</f>
        <v/>
      </c>
      <c r="BI308" s="53" t="str">
        <f>IFERROR(VLOOKUP(B308,①工事概要!$C$22:$D$24,2,FALSE),"")</f>
        <v/>
      </c>
      <c r="BJ308" s="53" t="str">
        <f>IF(B308&gt;①工事概要!$C$26,"",IF(B308&gt;=①工事概要!$C$25,$BJ$13,""))</f>
        <v/>
      </c>
      <c r="BK308" s="53" t="str">
        <f>IF(B308&gt;①工事概要!$C$28,"",IF(B308&gt;=①工事概要!$C$27,$BK$13,""))</f>
        <v/>
      </c>
      <c r="BL308" s="53" t="str">
        <f>IF(B308&gt;①工事概要!$C$30,"",IF(B308&gt;=①工事概要!$C$29,$BL$13,""))</f>
        <v/>
      </c>
      <c r="BM308" s="53" t="str">
        <f>IF(B308&gt;①工事概要!$C$32,"",IF(B308&gt;=①工事概要!$C$31,$BM$13,""))</f>
        <v/>
      </c>
      <c r="BN308" s="53" t="str">
        <f>IF(B308&gt;①工事概要!$C$34,"",IF(B308&gt;=①工事概要!$C$33,$BN$13,""))</f>
        <v/>
      </c>
      <c r="BO308" s="53" t="str">
        <f>IF(B308&gt;①工事概要!$C$36,"",IF(B308&gt;=①工事概要!$C$35,$BO$13,""))</f>
        <v/>
      </c>
      <c r="BP308" s="53" t="str">
        <f>IF(B308&gt;①工事概要!$C$38,"",IF(B308&gt;=①工事概要!$C$37,$BP$13,""))</f>
        <v/>
      </c>
      <c r="BQ308" s="53" t="str">
        <f>IF(B308&gt;①工事概要!$C$40,"",IF(B308&gt;=①工事概要!$C$39,$BQ$13,""))</f>
        <v/>
      </c>
      <c r="BR308" s="53" t="str">
        <f>IF(B308&gt;①工事概要!$C$42,"",IF(B308&gt;=①工事概要!$C$41,$BR$13,""))</f>
        <v/>
      </c>
      <c r="BS308" s="53" t="str">
        <f>IF(B308&gt;①工事概要!$C$44,"",IF(B308&gt;=①工事概要!$C$43,$BS$13,""))</f>
        <v/>
      </c>
      <c r="BT308" s="53" t="str">
        <f>IF(B308&gt;①工事概要!$C$46,"",IF(B308&gt;=①工事概要!$C$45,$BT$13,""))</f>
        <v/>
      </c>
      <c r="BU308" s="53" t="str">
        <f>IF(B308&gt;①工事概要!$C$48,"",IF(B308&gt;=①工事概要!$C$47,$BU$13,""))</f>
        <v/>
      </c>
      <c r="BV308" s="53" t="str">
        <f>IF(B308&gt;①工事概要!$C$50,"",IF(B308&gt;=①工事概要!$C$49,$BV$13,""))</f>
        <v/>
      </c>
      <c r="BW308" s="53" t="str">
        <f>IF(B308&gt;①工事概要!$C$52,"",IF(B308&gt;=①工事概要!$C$51,$BW$13,""))</f>
        <v/>
      </c>
      <c r="BX308" s="53" t="str">
        <f>IF(B308&gt;①工事概要!$C$54,"",IF(B308&gt;=①工事概要!$C$53,$BX$13,""))</f>
        <v/>
      </c>
      <c r="BY308" s="53" t="str">
        <f>IF(B308&gt;①工事概要!$C$56,"",IF(B308&gt;=①工事概要!$C$55,$BY$13,""))</f>
        <v/>
      </c>
      <c r="BZ308" s="53" t="str">
        <f>IF(B308&gt;①工事概要!$C$58,"",IF(B308&gt;=①工事概要!$C$57,$BZ$13,""))</f>
        <v/>
      </c>
      <c r="CA308" s="53" t="str">
        <f>IF(B308&gt;①工事概要!$C$60,"",IF(B308&gt;=①工事概要!$C$59,$CA$13,""))</f>
        <v/>
      </c>
      <c r="CB308" s="53" t="str">
        <f>IF(B308&gt;①工事概要!$C$62,"",IF(B308&gt;=①工事概要!$C$61,$CB$13,""))</f>
        <v/>
      </c>
      <c r="CC308" s="53" t="str">
        <f>IF(B308&gt;①工事概要!$C$64,"",IF(B308&gt;=①工事概要!$C$63,$CC$13,""))</f>
        <v/>
      </c>
      <c r="CD308" s="53" t="str">
        <f>IF(B308&gt;①工事概要!$C$66,"",IF(B308&gt;=①工事概要!$C$65,$CD$13,""))</f>
        <v/>
      </c>
      <c r="CE308" s="50" t="str">
        <f t="shared" si="393"/>
        <v/>
      </c>
      <c r="CF308" s="50" t="str">
        <f t="shared" si="379"/>
        <v xml:space="preserve"> </v>
      </c>
    </row>
    <row r="309" spans="1:84" ht="39" customHeight="1" thickTop="1" thickBot="1" x14ac:dyDescent="0.2">
      <c r="A309" s="81" t="str">
        <f t="shared" si="365"/>
        <v>対象期間外</v>
      </c>
      <c r="B309" s="180" t="str">
        <f>IFERROR(IF(B308=①工事概要!$E$12+IF(WEEKDAY(①工事概要!$E$12)=1,①工事概要!$E$12,(8-WEEKDAY(①工事概要!$E$12))),"-",IF(B308="-","-",B308+1)),"-")</f>
        <v>-</v>
      </c>
      <c r="C309" s="89" t="str">
        <f t="shared" si="380"/>
        <v>-</v>
      </c>
      <c r="D309" s="199" t="str">
        <f t="shared" si="381"/>
        <v>×</v>
      </c>
      <c r="E309" s="200" t="str">
        <f t="shared" si="382"/>
        <v xml:space="preserve"> </v>
      </c>
      <c r="F309" s="201" t="s">
        <v>60</v>
      </c>
      <c r="G309" s="202"/>
      <c r="H309" s="203"/>
      <c r="I309" s="204"/>
      <c r="J309" s="187" t="str">
        <f t="shared" si="383"/>
        <v/>
      </c>
      <c r="K309" s="190" t="str">
        <f t="shared" si="366"/>
        <v/>
      </c>
      <c r="L309" s="190" t="str">
        <f t="shared" si="367"/>
        <v/>
      </c>
      <c r="M309" s="188" t="str">
        <f t="shared" si="384"/>
        <v/>
      </c>
      <c r="N309" s="87" t="str">
        <f t="shared" si="368"/>
        <v/>
      </c>
      <c r="O309" s="108"/>
      <c r="P309" s="156" t="str">
        <f>IF(B309&lt;①工事概要!$E$11,"",IF(B309&gt;①工事概要!$E$12,"",IF(LEN(CE309)=0,"○","")))</f>
        <v/>
      </c>
      <c r="Q309" s="162">
        <f t="shared" si="385"/>
        <v>0</v>
      </c>
      <c r="R309" s="93">
        <f t="shared" si="369"/>
        <v>181</v>
      </c>
      <c r="S309" s="156" t="str">
        <f t="shared" si="370"/>
        <v/>
      </c>
      <c r="T309" s="162">
        <f t="shared" si="371"/>
        <v>0</v>
      </c>
      <c r="U309" s="100">
        <f t="shared" si="386"/>
        <v>52</v>
      </c>
      <c r="V309" s="93" t="str">
        <f t="shared" si="372"/>
        <v/>
      </c>
      <c r="W309" s="169" t="str">
        <f t="shared" si="387"/>
        <v/>
      </c>
      <c r="X309" s="80" t="str">
        <f t="shared" si="388"/>
        <v/>
      </c>
      <c r="Y309" s="80" t="str">
        <f t="shared" si="389"/>
        <v/>
      </c>
      <c r="Z309" s="80" t="str">
        <f t="shared" si="373"/>
        <v>-</v>
      </c>
      <c r="AA309" s="80" t="str">
        <f t="shared" si="374"/>
        <v/>
      </c>
      <c r="AB309" s="80" t="str">
        <f t="shared" si="375"/>
        <v>OK（振替済み）</v>
      </c>
      <c r="AC309" s="154">
        <f t="shared" si="376"/>
        <v>0</v>
      </c>
      <c r="AD309" s="154" t="str">
        <f t="shared" si="390"/>
        <v/>
      </c>
      <c r="AE309" s="106">
        <f t="shared" si="391"/>
        <v>0</v>
      </c>
      <c r="AF309" s="106">
        <f t="shared" si="377"/>
        <v>0</v>
      </c>
      <c r="AG309" s="216" t="str">
        <f>IFERROR(IF(AE309=1,①工事概要!$E$11,IF(AE309=2,①工事概要!$E$11,IF(WEEKDAY(Z309)=2,Z302,AG308))),"")</f>
        <v/>
      </c>
      <c r="AH309" s="221" t="str">
        <f t="shared" ref="AH309:BA309" si="430">IFERROR(IF(AG309+1&gt;$BB309,"",AG309+1),"")</f>
        <v/>
      </c>
      <c r="AI309" s="221" t="str">
        <f t="shared" si="430"/>
        <v/>
      </c>
      <c r="AJ309" s="221" t="str">
        <f t="shared" si="430"/>
        <v/>
      </c>
      <c r="AK309" s="221" t="str">
        <f t="shared" si="430"/>
        <v/>
      </c>
      <c r="AL309" s="221" t="str">
        <f t="shared" si="430"/>
        <v/>
      </c>
      <c r="AM309" s="221" t="str">
        <f t="shared" si="430"/>
        <v/>
      </c>
      <c r="AN309" s="221" t="str">
        <f t="shared" si="430"/>
        <v/>
      </c>
      <c r="AO309" s="221" t="str">
        <f t="shared" si="430"/>
        <v/>
      </c>
      <c r="AP309" s="221" t="str">
        <f t="shared" si="430"/>
        <v/>
      </c>
      <c r="AQ309" s="221" t="str">
        <f t="shared" si="430"/>
        <v/>
      </c>
      <c r="AR309" s="221" t="str">
        <f t="shared" si="430"/>
        <v/>
      </c>
      <c r="AS309" s="221" t="str">
        <f t="shared" si="430"/>
        <v/>
      </c>
      <c r="AT309" s="221" t="str">
        <f t="shared" si="430"/>
        <v/>
      </c>
      <c r="AU309" s="221" t="str">
        <f t="shared" si="430"/>
        <v/>
      </c>
      <c r="AV309" s="221" t="str">
        <f t="shared" si="430"/>
        <v/>
      </c>
      <c r="AW309" s="221" t="str">
        <f t="shared" si="430"/>
        <v/>
      </c>
      <c r="AX309" s="221" t="str">
        <f t="shared" si="430"/>
        <v/>
      </c>
      <c r="AY309" s="221" t="str">
        <f t="shared" si="430"/>
        <v/>
      </c>
      <c r="AZ309" s="221" t="str">
        <f t="shared" si="430"/>
        <v/>
      </c>
      <c r="BA309" s="221" t="str">
        <f t="shared" si="430"/>
        <v/>
      </c>
      <c r="BB309" s="217" t="str">
        <f>IFERROR(IF(IF(Z309=①工事概要!$E$12,①工事概要!$E$12,IF(WEEKDAY(Z309)=1,Z316,BB310))&gt;①工事概要!$E$12,①工事概要!$E$12,IF(Z309=①工事概要!$E$12,①工事概要!$E$12,IF(WEEKDAY(Z309)=1,Z316,BB310))),"")</f>
        <v/>
      </c>
      <c r="BE309" s="53"/>
      <c r="BF309" s="53"/>
      <c r="BG309" s="53" t="str">
        <f>IFERROR(VLOOKUP(B309,①工事概要!$C$11:$D$12,2,FALSE),"")</f>
        <v/>
      </c>
      <c r="BH309" s="53" t="str">
        <f>IFERROR(VLOOKUP(B309,①工事概要!$C$16:$D$21,2,FALSE),"")</f>
        <v/>
      </c>
      <c r="BI309" s="53" t="str">
        <f>IFERROR(VLOOKUP(B309,①工事概要!$C$22:$D$24,2,FALSE),"")</f>
        <v/>
      </c>
      <c r="BJ309" s="53" t="str">
        <f>IF(B309&gt;①工事概要!$C$26,"",IF(B309&gt;=①工事概要!$C$25,$BJ$13,""))</f>
        <v/>
      </c>
      <c r="BK309" s="53" t="str">
        <f>IF(B309&gt;①工事概要!$C$28,"",IF(B309&gt;=①工事概要!$C$27,$BK$13,""))</f>
        <v/>
      </c>
      <c r="BL309" s="53" t="str">
        <f>IF(B309&gt;①工事概要!$C$30,"",IF(B309&gt;=①工事概要!$C$29,$BL$13,""))</f>
        <v/>
      </c>
      <c r="BM309" s="53" t="str">
        <f>IF(B309&gt;①工事概要!$C$32,"",IF(B309&gt;=①工事概要!$C$31,$BM$13,""))</f>
        <v/>
      </c>
      <c r="BN309" s="53" t="str">
        <f>IF(B309&gt;①工事概要!$C$34,"",IF(B309&gt;=①工事概要!$C$33,$BN$13,""))</f>
        <v/>
      </c>
      <c r="BO309" s="53" t="str">
        <f>IF(B309&gt;①工事概要!$C$36,"",IF(B309&gt;=①工事概要!$C$35,$BO$13,""))</f>
        <v/>
      </c>
      <c r="BP309" s="53" t="str">
        <f>IF(B309&gt;①工事概要!$C$38,"",IF(B309&gt;=①工事概要!$C$37,$BP$13,""))</f>
        <v/>
      </c>
      <c r="BQ309" s="53" t="str">
        <f>IF(B309&gt;①工事概要!$C$40,"",IF(B309&gt;=①工事概要!$C$39,$BQ$13,""))</f>
        <v/>
      </c>
      <c r="BR309" s="53" t="str">
        <f>IF(B309&gt;①工事概要!$C$42,"",IF(B309&gt;=①工事概要!$C$41,$BR$13,""))</f>
        <v/>
      </c>
      <c r="BS309" s="53" t="str">
        <f>IF(B309&gt;①工事概要!$C$44,"",IF(B309&gt;=①工事概要!$C$43,$BS$13,""))</f>
        <v/>
      </c>
      <c r="BT309" s="53" t="str">
        <f>IF(B309&gt;①工事概要!$C$46,"",IF(B309&gt;=①工事概要!$C$45,$BT$13,""))</f>
        <v/>
      </c>
      <c r="BU309" s="53" t="str">
        <f>IF(B309&gt;①工事概要!$C$48,"",IF(B309&gt;=①工事概要!$C$47,$BU$13,""))</f>
        <v/>
      </c>
      <c r="BV309" s="53" t="str">
        <f>IF(B309&gt;①工事概要!$C$50,"",IF(B309&gt;=①工事概要!$C$49,$BV$13,""))</f>
        <v/>
      </c>
      <c r="BW309" s="53" t="str">
        <f>IF(B309&gt;①工事概要!$C$52,"",IF(B309&gt;=①工事概要!$C$51,$BW$13,""))</f>
        <v/>
      </c>
      <c r="BX309" s="53" t="str">
        <f>IF(B309&gt;①工事概要!$C$54,"",IF(B309&gt;=①工事概要!$C$53,$BX$13,""))</f>
        <v/>
      </c>
      <c r="BY309" s="53" t="str">
        <f>IF(B309&gt;①工事概要!$C$56,"",IF(B309&gt;=①工事概要!$C$55,$BY$13,""))</f>
        <v/>
      </c>
      <c r="BZ309" s="53" t="str">
        <f>IF(B309&gt;①工事概要!$C$58,"",IF(B309&gt;=①工事概要!$C$57,$BZ$13,""))</f>
        <v/>
      </c>
      <c r="CA309" s="53" t="str">
        <f>IF(B309&gt;①工事概要!$C$60,"",IF(B309&gt;=①工事概要!$C$59,$CA$13,""))</f>
        <v/>
      </c>
      <c r="CB309" s="53" t="str">
        <f>IF(B309&gt;①工事概要!$C$62,"",IF(B309&gt;=①工事概要!$C$61,$CB$13,""))</f>
        <v/>
      </c>
      <c r="CC309" s="53" t="str">
        <f>IF(B309&gt;①工事概要!$C$64,"",IF(B309&gt;=①工事概要!$C$63,$CC$13,""))</f>
        <v/>
      </c>
      <c r="CD309" s="53" t="str">
        <f>IF(B309&gt;①工事概要!$C$66,"",IF(B309&gt;=①工事概要!$C$65,$CD$13,""))</f>
        <v/>
      </c>
      <c r="CE309" s="50" t="str">
        <f t="shared" si="393"/>
        <v/>
      </c>
      <c r="CF309" s="50" t="str">
        <f t="shared" si="379"/>
        <v xml:space="preserve"> </v>
      </c>
    </row>
    <row r="310" spans="1:84" ht="39" customHeight="1" thickTop="1" thickBot="1" x14ac:dyDescent="0.2">
      <c r="A310" s="81" t="str">
        <f t="shared" si="365"/>
        <v>対象期間外</v>
      </c>
      <c r="B310" s="180" t="str">
        <f>IFERROR(IF(B309=①工事概要!$E$12+IF(WEEKDAY(①工事概要!$E$12)=1,①工事概要!$E$12,(8-WEEKDAY(①工事概要!$E$12))),"-",IF(B309="-","-",B309+1)),"-")</f>
        <v>-</v>
      </c>
      <c r="C310" s="89" t="str">
        <f t="shared" si="380"/>
        <v>-</v>
      </c>
      <c r="D310" s="199" t="str">
        <f t="shared" si="381"/>
        <v>×</v>
      </c>
      <c r="E310" s="200" t="str">
        <f t="shared" si="382"/>
        <v xml:space="preserve"> </v>
      </c>
      <c r="F310" s="201" t="s">
        <v>60</v>
      </c>
      <c r="G310" s="202"/>
      <c r="H310" s="203"/>
      <c r="I310" s="204"/>
      <c r="J310" s="187" t="str">
        <f t="shared" si="383"/>
        <v/>
      </c>
      <c r="K310" s="190" t="str">
        <f t="shared" si="366"/>
        <v/>
      </c>
      <c r="L310" s="190" t="str">
        <f t="shared" si="367"/>
        <v/>
      </c>
      <c r="M310" s="188" t="str">
        <f t="shared" si="384"/>
        <v/>
      </c>
      <c r="N310" s="87" t="str">
        <f t="shared" si="368"/>
        <v/>
      </c>
      <c r="O310" s="108"/>
      <c r="P310" s="156" t="str">
        <f>IF(B310&lt;①工事概要!$E$11,"",IF(B310&gt;①工事概要!$E$12,"",IF(LEN(CE310)=0,"○","")))</f>
        <v/>
      </c>
      <c r="Q310" s="162">
        <f t="shared" si="385"/>
        <v>0</v>
      </c>
      <c r="R310" s="93">
        <f t="shared" si="369"/>
        <v>181</v>
      </c>
      <c r="S310" s="156" t="str">
        <f t="shared" si="370"/>
        <v/>
      </c>
      <c r="T310" s="162">
        <f t="shared" si="371"/>
        <v>0</v>
      </c>
      <c r="U310" s="100">
        <f t="shared" si="386"/>
        <v>52</v>
      </c>
      <c r="V310" s="93" t="str">
        <f t="shared" si="372"/>
        <v/>
      </c>
      <c r="W310" s="169" t="str">
        <f t="shared" si="387"/>
        <v/>
      </c>
      <c r="X310" s="80" t="str">
        <f t="shared" si="388"/>
        <v/>
      </c>
      <c r="Y310" s="80" t="str">
        <f t="shared" si="389"/>
        <v/>
      </c>
      <c r="Z310" s="80" t="str">
        <f t="shared" si="373"/>
        <v>-</v>
      </c>
      <c r="AA310" s="80" t="str">
        <f t="shared" si="374"/>
        <v/>
      </c>
      <c r="AB310" s="80" t="str">
        <f t="shared" si="375"/>
        <v>OK（振替済み）</v>
      </c>
      <c r="AC310" s="154">
        <f t="shared" si="376"/>
        <v>0</v>
      </c>
      <c r="AD310" s="154" t="str">
        <f t="shared" si="390"/>
        <v/>
      </c>
      <c r="AE310" s="106">
        <f t="shared" si="391"/>
        <v>0</v>
      </c>
      <c r="AF310" s="106">
        <f t="shared" si="377"/>
        <v>0</v>
      </c>
      <c r="AG310" s="218" t="str">
        <f>IFERROR(IF(AE310=1,①工事概要!$E$11,IF(AE310=2,①工事概要!$E$11,IF(WEEKDAY(Z310)=2,Z303,AG309))),"")</f>
        <v/>
      </c>
      <c r="AH310" s="222" t="str">
        <f t="shared" ref="AH310:BA310" si="431">IFERROR(IF(AG310+1&gt;$BB310,"",AG310+1),"")</f>
        <v/>
      </c>
      <c r="AI310" s="222" t="str">
        <f t="shared" si="431"/>
        <v/>
      </c>
      <c r="AJ310" s="222" t="str">
        <f t="shared" si="431"/>
        <v/>
      </c>
      <c r="AK310" s="222" t="str">
        <f t="shared" si="431"/>
        <v/>
      </c>
      <c r="AL310" s="222" t="str">
        <f t="shared" si="431"/>
        <v/>
      </c>
      <c r="AM310" s="222" t="str">
        <f t="shared" si="431"/>
        <v/>
      </c>
      <c r="AN310" s="222" t="str">
        <f t="shared" si="431"/>
        <v/>
      </c>
      <c r="AO310" s="222" t="str">
        <f t="shared" si="431"/>
        <v/>
      </c>
      <c r="AP310" s="222" t="str">
        <f t="shared" si="431"/>
        <v/>
      </c>
      <c r="AQ310" s="222" t="str">
        <f t="shared" si="431"/>
        <v/>
      </c>
      <c r="AR310" s="222" t="str">
        <f t="shared" si="431"/>
        <v/>
      </c>
      <c r="AS310" s="222" t="str">
        <f t="shared" si="431"/>
        <v/>
      </c>
      <c r="AT310" s="222" t="str">
        <f t="shared" si="431"/>
        <v/>
      </c>
      <c r="AU310" s="222" t="str">
        <f t="shared" si="431"/>
        <v/>
      </c>
      <c r="AV310" s="222" t="str">
        <f t="shared" si="431"/>
        <v/>
      </c>
      <c r="AW310" s="222" t="str">
        <f t="shared" si="431"/>
        <v/>
      </c>
      <c r="AX310" s="222" t="str">
        <f t="shared" si="431"/>
        <v/>
      </c>
      <c r="AY310" s="222" t="str">
        <f t="shared" si="431"/>
        <v/>
      </c>
      <c r="AZ310" s="222" t="str">
        <f t="shared" si="431"/>
        <v/>
      </c>
      <c r="BA310" s="222" t="str">
        <f t="shared" si="431"/>
        <v/>
      </c>
      <c r="BB310" s="219" t="str">
        <f>IFERROR(IF(IF(Z310=①工事概要!$E$12,①工事概要!$E$12,IF(WEEKDAY(Z310)=1,Z317,BB311))&gt;①工事概要!$E$12,①工事概要!$E$12,IF(Z310=①工事概要!$E$12,①工事概要!$E$12,IF(WEEKDAY(Z310)=1,Z317,BB311))),"")</f>
        <v/>
      </c>
      <c r="BE310" s="53"/>
      <c r="BF310" s="53"/>
      <c r="BG310" s="53" t="str">
        <f>IFERROR(VLOOKUP(B310,①工事概要!$C$11:$D$12,2,FALSE),"")</f>
        <v/>
      </c>
      <c r="BH310" s="53" t="str">
        <f>IFERROR(VLOOKUP(B310,①工事概要!$C$16:$D$21,2,FALSE),"")</f>
        <v/>
      </c>
      <c r="BI310" s="53" t="str">
        <f>IFERROR(VLOOKUP(B310,①工事概要!$C$22:$D$24,2,FALSE),"")</f>
        <v/>
      </c>
      <c r="BJ310" s="53" t="str">
        <f>IF(B310&gt;①工事概要!$C$26,"",IF(B310&gt;=①工事概要!$C$25,$BJ$13,""))</f>
        <v/>
      </c>
      <c r="BK310" s="53" t="str">
        <f>IF(B310&gt;①工事概要!$C$28,"",IF(B310&gt;=①工事概要!$C$27,$BK$13,""))</f>
        <v/>
      </c>
      <c r="BL310" s="53" t="str">
        <f>IF(B310&gt;①工事概要!$C$30,"",IF(B310&gt;=①工事概要!$C$29,$BL$13,""))</f>
        <v/>
      </c>
      <c r="BM310" s="53" t="str">
        <f>IF(B310&gt;①工事概要!$C$32,"",IF(B310&gt;=①工事概要!$C$31,$BM$13,""))</f>
        <v/>
      </c>
      <c r="BN310" s="53" t="str">
        <f>IF(B310&gt;①工事概要!$C$34,"",IF(B310&gt;=①工事概要!$C$33,$BN$13,""))</f>
        <v/>
      </c>
      <c r="BO310" s="53" t="str">
        <f>IF(B310&gt;①工事概要!$C$36,"",IF(B310&gt;=①工事概要!$C$35,$BO$13,""))</f>
        <v/>
      </c>
      <c r="BP310" s="53" t="str">
        <f>IF(B310&gt;①工事概要!$C$38,"",IF(B310&gt;=①工事概要!$C$37,$BP$13,""))</f>
        <v/>
      </c>
      <c r="BQ310" s="53" t="str">
        <f>IF(B310&gt;①工事概要!$C$40,"",IF(B310&gt;=①工事概要!$C$39,$BQ$13,""))</f>
        <v/>
      </c>
      <c r="BR310" s="53" t="str">
        <f>IF(B310&gt;①工事概要!$C$42,"",IF(B310&gt;=①工事概要!$C$41,$BR$13,""))</f>
        <v/>
      </c>
      <c r="BS310" s="53" t="str">
        <f>IF(B310&gt;①工事概要!$C$44,"",IF(B310&gt;=①工事概要!$C$43,$BS$13,""))</f>
        <v/>
      </c>
      <c r="BT310" s="53" t="str">
        <f>IF(B310&gt;①工事概要!$C$46,"",IF(B310&gt;=①工事概要!$C$45,$BT$13,""))</f>
        <v/>
      </c>
      <c r="BU310" s="53" t="str">
        <f>IF(B310&gt;①工事概要!$C$48,"",IF(B310&gt;=①工事概要!$C$47,$BU$13,""))</f>
        <v/>
      </c>
      <c r="BV310" s="53" t="str">
        <f>IF(B310&gt;①工事概要!$C$50,"",IF(B310&gt;=①工事概要!$C$49,$BV$13,""))</f>
        <v/>
      </c>
      <c r="BW310" s="53" t="str">
        <f>IF(B310&gt;①工事概要!$C$52,"",IF(B310&gt;=①工事概要!$C$51,$BW$13,""))</f>
        <v/>
      </c>
      <c r="BX310" s="53" t="str">
        <f>IF(B310&gt;①工事概要!$C$54,"",IF(B310&gt;=①工事概要!$C$53,$BX$13,""))</f>
        <v/>
      </c>
      <c r="BY310" s="53" t="str">
        <f>IF(B310&gt;①工事概要!$C$56,"",IF(B310&gt;=①工事概要!$C$55,$BY$13,""))</f>
        <v/>
      </c>
      <c r="BZ310" s="53" t="str">
        <f>IF(B310&gt;①工事概要!$C$58,"",IF(B310&gt;=①工事概要!$C$57,$BZ$13,""))</f>
        <v/>
      </c>
      <c r="CA310" s="53" t="str">
        <f>IF(B310&gt;①工事概要!$C$60,"",IF(B310&gt;=①工事概要!$C$59,$CA$13,""))</f>
        <v/>
      </c>
      <c r="CB310" s="53" t="str">
        <f>IF(B310&gt;①工事概要!$C$62,"",IF(B310&gt;=①工事概要!$C$61,$CB$13,""))</f>
        <v/>
      </c>
      <c r="CC310" s="53" t="str">
        <f>IF(B310&gt;①工事概要!$C$64,"",IF(B310&gt;=①工事概要!$C$63,$CC$13,""))</f>
        <v/>
      </c>
      <c r="CD310" s="53" t="str">
        <f>IF(B310&gt;①工事概要!$C$66,"",IF(B310&gt;=①工事概要!$C$65,$CD$13,""))</f>
        <v/>
      </c>
      <c r="CE310" s="50" t="str">
        <f t="shared" si="393"/>
        <v/>
      </c>
      <c r="CF310" s="50" t="str">
        <f t="shared" si="379"/>
        <v xml:space="preserve"> </v>
      </c>
    </row>
    <row r="311" spans="1:84" ht="39" customHeight="1" thickTop="1" thickBot="1" x14ac:dyDescent="0.2">
      <c r="A311" s="81" t="str">
        <f t="shared" si="365"/>
        <v>対象期間外</v>
      </c>
      <c r="B311" s="180" t="str">
        <f>IFERROR(IF(B310=①工事概要!$E$12+IF(WEEKDAY(①工事概要!$E$12)=1,①工事概要!$E$12,(8-WEEKDAY(①工事概要!$E$12))),"-",IF(B310="-","-",B310+1)),"-")</f>
        <v>-</v>
      </c>
      <c r="C311" s="89" t="str">
        <f t="shared" si="380"/>
        <v>-</v>
      </c>
      <c r="D311" s="199" t="str">
        <f t="shared" si="381"/>
        <v>×</v>
      </c>
      <c r="E311" s="200" t="str">
        <f t="shared" si="382"/>
        <v xml:space="preserve"> </v>
      </c>
      <c r="F311" s="201" t="s">
        <v>60</v>
      </c>
      <c r="G311" s="202"/>
      <c r="H311" s="203"/>
      <c r="I311" s="204"/>
      <c r="J311" s="187" t="str">
        <f t="shared" si="383"/>
        <v/>
      </c>
      <c r="K311" s="190" t="str">
        <f t="shared" si="366"/>
        <v/>
      </c>
      <c r="L311" s="190" t="str">
        <f t="shared" si="367"/>
        <v/>
      </c>
      <c r="M311" s="188" t="str">
        <f t="shared" si="384"/>
        <v/>
      </c>
      <c r="N311" s="87" t="str">
        <f t="shared" si="368"/>
        <v/>
      </c>
      <c r="O311" s="108"/>
      <c r="P311" s="156" t="str">
        <f>IF(B311&lt;①工事概要!$E$11,"",IF(B311&gt;①工事概要!$E$12,"",IF(LEN(CE311)=0,"○","")))</f>
        <v/>
      </c>
      <c r="Q311" s="162">
        <f t="shared" si="385"/>
        <v>0</v>
      </c>
      <c r="R311" s="93">
        <f t="shared" si="369"/>
        <v>181</v>
      </c>
      <c r="S311" s="156" t="str">
        <f t="shared" si="370"/>
        <v/>
      </c>
      <c r="T311" s="162">
        <f t="shared" si="371"/>
        <v>0</v>
      </c>
      <c r="U311" s="100">
        <f t="shared" si="386"/>
        <v>52</v>
      </c>
      <c r="V311" s="93" t="str">
        <f t="shared" si="372"/>
        <v/>
      </c>
      <c r="W311" s="169" t="str">
        <f t="shared" si="387"/>
        <v/>
      </c>
      <c r="X311" s="80" t="str">
        <f t="shared" si="388"/>
        <v/>
      </c>
      <c r="Y311" s="80" t="str">
        <f t="shared" si="389"/>
        <v/>
      </c>
      <c r="Z311" s="80" t="str">
        <f t="shared" si="373"/>
        <v>-</v>
      </c>
      <c r="AA311" s="80" t="str">
        <f t="shared" si="374"/>
        <v/>
      </c>
      <c r="AB311" s="80" t="str">
        <f t="shared" si="375"/>
        <v>OK（振替済み）</v>
      </c>
      <c r="AC311" s="154">
        <f t="shared" si="376"/>
        <v>0</v>
      </c>
      <c r="AD311" s="154" t="str">
        <f t="shared" si="390"/>
        <v/>
      </c>
      <c r="AE311" s="106">
        <f t="shared" si="391"/>
        <v>0</v>
      </c>
      <c r="AF311" s="106">
        <f t="shared" si="377"/>
        <v>0</v>
      </c>
      <c r="AG311" s="218" t="str">
        <f>IFERROR(IF(AE311=1,①工事概要!$E$11,IF(AE311=2,①工事概要!$E$11,IF(WEEKDAY(Z311)=2,Z304,AG310))),"")</f>
        <v/>
      </c>
      <c r="AH311" s="222" t="str">
        <f t="shared" ref="AH311:BA311" si="432">IFERROR(IF(AG311+1&gt;$BB311,"",AG311+1),"")</f>
        <v/>
      </c>
      <c r="AI311" s="222" t="str">
        <f t="shared" si="432"/>
        <v/>
      </c>
      <c r="AJ311" s="222" t="str">
        <f t="shared" si="432"/>
        <v/>
      </c>
      <c r="AK311" s="222" t="str">
        <f t="shared" si="432"/>
        <v/>
      </c>
      <c r="AL311" s="222" t="str">
        <f t="shared" si="432"/>
        <v/>
      </c>
      <c r="AM311" s="222" t="str">
        <f t="shared" si="432"/>
        <v/>
      </c>
      <c r="AN311" s="222" t="str">
        <f t="shared" si="432"/>
        <v/>
      </c>
      <c r="AO311" s="222" t="str">
        <f t="shared" si="432"/>
        <v/>
      </c>
      <c r="AP311" s="222" t="str">
        <f t="shared" si="432"/>
        <v/>
      </c>
      <c r="AQ311" s="222" t="str">
        <f t="shared" si="432"/>
        <v/>
      </c>
      <c r="AR311" s="222" t="str">
        <f t="shared" si="432"/>
        <v/>
      </c>
      <c r="AS311" s="222" t="str">
        <f t="shared" si="432"/>
        <v/>
      </c>
      <c r="AT311" s="222" t="str">
        <f t="shared" si="432"/>
        <v/>
      </c>
      <c r="AU311" s="222" t="str">
        <f t="shared" si="432"/>
        <v/>
      </c>
      <c r="AV311" s="222" t="str">
        <f t="shared" si="432"/>
        <v/>
      </c>
      <c r="AW311" s="222" t="str">
        <f t="shared" si="432"/>
        <v/>
      </c>
      <c r="AX311" s="222" t="str">
        <f t="shared" si="432"/>
        <v/>
      </c>
      <c r="AY311" s="222" t="str">
        <f t="shared" si="432"/>
        <v/>
      </c>
      <c r="AZ311" s="222" t="str">
        <f t="shared" si="432"/>
        <v/>
      </c>
      <c r="BA311" s="222" t="str">
        <f t="shared" si="432"/>
        <v/>
      </c>
      <c r="BB311" s="219" t="str">
        <f>IFERROR(IF(IF(Z311=①工事概要!$E$12,①工事概要!$E$12,IF(WEEKDAY(Z311)=1,Z318,BB312))&gt;①工事概要!$E$12,①工事概要!$E$12,IF(Z311=①工事概要!$E$12,①工事概要!$E$12,IF(WEEKDAY(Z311)=1,Z318,BB312))),"")</f>
        <v/>
      </c>
      <c r="BE311" s="53"/>
      <c r="BF311" s="53"/>
      <c r="BG311" s="53" t="str">
        <f>IFERROR(VLOOKUP(B311,①工事概要!$C$11:$D$12,2,FALSE),"")</f>
        <v/>
      </c>
      <c r="BH311" s="53" t="str">
        <f>IFERROR(VLOOKUP(B311,①工事概要!$C$16:$D$21,2,FALSE),"")</f>
        <v/>
      </c>
      <c r="BI311" s="53" t="str">
        <f>IFERROR(VLOOKUP(B311,①工事概要!$C$22:$D$24,2,FALSE),"")</f>
        <v/>
      </c>
      <c r="BJ311" s="53" t="str">
        <f>IF(B311&gt;①工事概要!$C$26,"",IF(B311&gt;=①工事概要!$C$25,$BJ$13,""))</f>
        <v/>
      </c>
      <c r="BK311" s="53" t="str">
        <f>IF(B311&gt;①工事概要!$C$28,"",IF(B311&gt;=①工事概要!$C$27,$BK$13,""))</f>
        <v/>
      </c>
      <c r="BL311" s="53" t="str">
        <f>IF(B311&gt;①工事概要!$C$30,"",IF(B311&gt;=①工事概要!$C$29,$BL$13,""))</f>
        <v/>
      </c>
      <c r="BM311" s="53" t="str">
        <f>IF(B311&gt;①工事概要!$C$32,"",IF(B311&gt;=①工事概要!$C$31,$BM$13,""))</f>
        <v/>
      </c>
      <c r="BN311" s="53" t="str">
        <f>IF(B311&gt;①工事概要!$C$34,"",IF(B311&gt;=①工事概要!$C$33,$BN$13,""))</f>
        <v/>
      </c>
      <c r="BO311" s="53" t="str">
        <f>IF(B311&gt;①工事概要!$C$36,"",IF(B311&gt;=①工事概要!$C$35,$BO$13,""))</f>
        <v/>
      </c>
      <c r="BP311" s="53" t="str">
        <f>IF(B311&gt;①工事概要!$C$38,"",IF(B311&gt;=①工事概要!$C$37,$BP$13,""))</f>
        <v/>
      </c>
      <c r="BQ311" s="53" t="str">
        <f>IF(B311&gt;①工事概要!$C$40,"",IF(B311&gt;=①工事概要!$C$39,$BQ$13,""))</f>
        <v/>
      </c>
      <c r="BR311" s="53" t="str">
        <f>IF(B311&gt;①工事概要!$C$42,"",IF(B311&gt;=①工事概要!$C$41,$BR$13,""))</f>
        <v/>
      </c>
      <c r="BS311" s="53" t="str">
        <f>IF(B311&gt;①工事概要!$C$44,"",IF(B311&gt;=①工事概要!$C$43,$BS$13,""))</f>
        <v/>
      </c>
      <c r="BT311" s="53" t="str">
        <f>IF(B311&gt;①工事概要!$C$46,"",IF(B311&gt;=①工事概要!$C$45,$BT$13,""))</f>
        <v/>
      </c>
      <c r="BU311" s="53" t="str">
        <f>IF(B311&gt;①工事概要!$C$48,"",IF(B311&gt;=①工事概要!$C$47,$BU$13,""))</f>
        <v/>
      </c>
      <c r="BV311" s="53" t="str">
        <f>IF(B311&gt;①工事概要!$C$50,"",IF(B311&gt;=①工事概要!$C$49,$BV$13,""))</f>
        <v/>
      </c>
      <c r="BW311" s="53" t="str">
        <f>IF(B311&gt;①工事概要!$C$52,"",IF(B311&gt;=①工事概要!$C$51,$BW$13,""))</f>
        <v/>
      </c>
      <c r="BX311" s="53" t="str">
        <f>IF(B311&gt;①工事概要!$C$54,"",IF(B311&gt;=①工事概要!$C$53,$BX$13,""))</f>
        <v/>
      </c>
      <c r="BY311" s="53" t="str">
        <f>IF(B311&gt;①工事概要!$C$56,"",IF(B311&gt;=①工事概要!$C$55,$BY$13,""))</f>
        <v/>
      </c>
      <c r="BZ311" s="53" t="str">
        <f>IF(B311&gt;①工事概要!$C$58,"",IF(B311&gt;=①工事概要!$C$57,$BZ$13,""))</f>
        <v/>
      </c>
      <c r="CA311" s="53" t="str">
        <f>IF(B311&gt;①工事概要!$C$60,"",IF(B311&gt;=①工事概要!$C$59,$CA$13,""))</f>
        <v/>
      </c>
      <c r="CB311" s="53" t="str">
        <f>IF(B311&gt;①工事概要!$C$62,"",IF(B311&gt;=①工事概要!$C$61,$CB$13,""))</f>
        <v/>
      </c>
      <c r="CC311" s="53" t="str">
        <f>IF(B311&gt;①工事概要!$C$64,"",IF(B311&gt;=①工事概要!$C$63,$CC$13,""))</f>
        <v/>
      </c>
      <c r="CD311" s="53" t="str">
        <f>IF(B311&gt;①工事概要!$C$66,"",IF(B311&gt;=①工事概要!$C$65,$CD$13,""))</f>
        <v/>
      </c>
      <c r="CE311" s="50" t="str">
        <f t="shared" si="393"/>
        <v/>
      </c>
      <c r="CF311" s="50" t="str">
        <f t="shared" si="379"/>
        <v xml:space="preserve"> </v>
      </c>
    </row>
    <row r="312" spans="1:84" ht="39" customHeight="1" thickTop="1" thickBot="1" x14ac:dyDescent="0.2">
      <c r="A312" s="81" t="str">
        <f t="shared" si="365"/>
        <v>対象期間外</v>
      </c>
      <c r="B312" s="180" t="str">
        <f>IFERROR(IF(B311=①工事概要!$E$12+IF(WEEKDAY(①工事概要!$E$12)=1,①工事概要!$E$12,(8-WEEKDAY(①工事概要!$E$12))),"-",IF(B311="-","-",B311+1)),"-")</f>
        <v>-</v>
      </c>
      <c r="C312" s="89" t="str">
        <f t="shared" si="380"/>
        <v>-</v>
      </c>
      <c r="D312" s="199" t="str">
        <f t="shared" si="381"/>
        <v>×</v>
      </c>
      <c r="E312" s="200" t="str">
        <f t="shared" si="382"/>
        <v xml:space="preserve"> </v>
      </c>
      <c r="F312" s="201" t="s">
        <v>60</v>
      </c>
      <c r="G312" s="202"/>
      <c r="H312" s="203"/>
      <c r="I312" s="204"/>
      <c r="J312" s="187" t="str">
        <f t="shared" si="383"/>
        <v/>
      </c>
      <c r="K312" s="190" t="str">
        <f t="shared" si="366"/>
        <v/>
      </c>
      <c r="L312" s="190" t="str">
        <f t="shared" si="367"/>
        <v/>
      </c>
      <c r="M312" s="188" t="str">
        <f t="shared" si="384"/>
        <v/>
      </c>
      <c r="N312" s="87" t="str">
        <f t="shared" si="368"/>
        <v/>
      </c>
      <c r="O312" s="108"/>
      <c r="P312" s="156" t="str">
        <f>IF(B312&lt;①工事概要!$E$11,"",IF(B312&gt;①工事概要!$E$12,"",IF(LEN(CE312)=0,"○","")))</f>
        <v/>
      </c>
      <c r="Q312" s="162">
        <f t="shared" si="385"/>
        <v>0</v>
      </c>
      <c r="R312" s="93">
        <f t="shared" si="369"/>
        <v>181</v>
      </c>
      <c r="S312" s="156" t="str">
        <f t="shared" si="370"/>
        <v/>
      </c>
      <c r="T312" s="162">
        <f t="shared" si="371"/>
        <v>0</v>
      </c>
      <c r="U312" s="100">
        <f t="shared" si="386"/>
        <v>52</v>
      </c>
      <c r="V312" s="93" t="str">
        <f t="shared" si="372"/>
        <v/>
      </c>
      <c r="W312" s="169" t="str">
        <f t="shared" si="387"/>
        <v/>
      </c>
      <c r="X312" s="80" t="str">
        <f t="shared" si="388"/>
        <v/>
      </c>
      <c r="Y312" s="80" t="str">
        <f t="shared" si="389"/>
        <v/>
      </c>
      <c r="Z312" s="80" t="str">
        <f t="shared" si="373"/>
        <v>-</v>
      </c>
      <c r="AA312" s="80" t="str">
        <f t="shared" si="374"/>
        <v/>
      </c>
      <c r="AB312" s="80" t="str">
        <f t="shared" si="375"/>
        <v>OK（振替済み）</v>
      </c>
      <c r="AC312" s="154">
        <f t="shared" si="376"/>
        <v>0</v>
      </c>
      <c r="AD312" s="154" t="str">
        <f t="shared" si="390"/>
        <v/>
      </c>
      <c r="AE312" s="106">
        <f t="shared" si="391"/>
        <v>0</v>
      </c>
      <c r="AF312" s="106">
        <f t="shared" si="377"/>
        <v>0</v>
      </c>
      <c r="AG312" s="218" t="str">
        <f>IFERROR(IF(AE312=1,①工事概要!$E$11,IF(AE312=2,①工事概要!$E$11,IF(WEEKDAY(Z312)=2,Z305,AG311))),"")</f>
        <v/>
      </c>
      <c r="AH312" s="222" t="str">
        <f t="shared" ref="AH312:BA312" si="433">IFERROR(IF(AG312+1&gt;$BB312,"",AG312+1),"")</f>
        <v/>
      </c>
      <c r="AI312" s="222" t="str">
        <f t="shared" si="433"/>
        <v/>
      </c>
      <c r="AJ312" s="222" t="str">
        <f t="shared" si="433"/>
        <v/>
      </c>
      <c r="AK312" s="222" t="str">
        <f t="shared" si="433"/>
        <v/>
      </c>
      <c r="AL312" s="222" t="str">
        <f t="shared" si="433"/>
        <v/>
      </c>
      <c r="AM312" s="222" t="str">
        <f t="shared" si="433"/>
        <v/>
      </c>
      <c r="AN312" s="222" t="str">
        <f t="shared" si="433"/>
        <v/>
      </c>
      <c r="AO312" s="222" t="str">
        <f t="shared" si="433"/>
        <v/>
      </c>
      <c r="AP312" s="222" t="str">
        <f t="shared" si="433"/>
        <v/>
      </c>
      <c r="AQ312" s="222" t="str">
        <f t="shared" si="433"/>
        <v/>
      </c>
      <c r="AR312" s="222" t="str">
        <f t="shared" si="433"/>
        <v/>
      </c>
      <c r="AS312" s="222" t="str">
        <f t="shared" si="433"/>
        <v/>
      </c>
      <c r="AT312" s="222" t="str">
        <f t="shared" si="433"/>
        <v/>
      </c>
      <c r="AU312" s="222" t="str">
        <f t="shared" si="433"/>
        <v/>
      </c>
      <c r="AV312" s="222" t="str">
        <f t="shared" si="433"/>
        <v/>
      </c>
      <c r="AW312" s="222" t="str">
        <f t="shared" si="433"/>
        <v/>
      </c>
      <c r="AX312" s="222" t="str">
        <f t="shared" si="433"/>
        <v/>
      </c>
      <c r="AY312" s="222" t="str">
        <f t="shared" si="433"/>
        <v/>
      </c>
      <c r="AZ312" s="222" t="str">
        <f t="shared" si="433"/>
        <v/>
      </c>
      <c r="BA312" s="222" t="str">
        <f t="shared" si="433"/>
        <v/>
      </c>
      <c r="BB312" s="219" t="str">
        <f>IFERROR(IF(IF(Z312=①工事概要!$E$12,①工事概要!$E$12,IF(WEEKDAY(Z312)=1,Z319,BB313))&gt;①工事概要!$E$12,①工事概要!$E$12,IF(Z312=①工事概要!$E$12,①工事概要!$E$12,IF(WEEKDAY(Z312)=1,Z319,BB313))),"")</f>
        <v/>
      </c>
      <c r="BE312" s="53"/>
      <c r="BF312" s="53"/>
      <c r="BG312" s="53" t="str">
        <f>IFERROR(VLOOKUP(B312,①工事概要!$C$11:$D$12,2,FALSE),"")</f>
        <v/>
      </c>
      <c r="BH312" s="53" t="str">
        <f>IFERROR(VLOOKUP(B312,①工事概要!$C$16:$D$21,2,FALSE),"")</f>
        <v/>
      </c>
      <c r="BI312" s="53" t="str">
        <f>IFERROR(VLOOKUP(B312,①工事概要!$C$22:$D$24,2,FALSE),"")</f>
        <v/>
      </c>
      <c r="BJ312" s="53" t="str">
        <f>IF(B312&gt;①工事概要!$C$26,"",IF(B312&gt;=①工事概要!$C$25,$BJ$13,""))</f>
        <v/>
      </c>
      <c r="BK312" s="53" t="str">
        <f>IF(B312&gt;①工事概要!$C$28,"",IF(B312&gt;=①工事概要!$C$27,$BK$13,""))</f>
        <v/>
      </c>
      <c r="BL312" s="53" t="str">
        <f>IF(B312&gt;①工事概要!$C$30,"",IF(B312&gt;=①工事概要!$C$29,$BL$13,""))</f>
        <v/>
      </c>
      <c r="BM312" s="53" t="str">
        <f>IF(B312&gt;①工事概要!$C$32,"",IF(B312&gt;=①工事概要!$C$31,$BM$13,""))</f>
        <v/>
      </c>
      <c r="BN312" s="53" t="str">
        <f>IF(B312&gt;①工事概要!$C$34,"",IF(B312&gt;=①工事概要!$C$33,$BN$13,""))</f>
        <v/>
      </c>
      <c r="BO312" s="53" t="str">
        <f>IF(B312&gt;①工事概要!$C$36,"",IF(B312&gt;=①工事概要!$C$35,$BO$13,""))</f>
        <v/>
      </c>
      <c r="BP312" s="53" t="str">
        <f>IF(B312&gt;①工事概要!$C$38,"",IF(B312&gt;=①工事概要!$C$37,$BP$13,""))</f>
        <v/>
      </c>
      <c r="BQ312" s="53" t="str">
        <f>IF(B312&gt;①工事概要!$C$40,"",IF(B312&gt;=①工事概要!$C$39,$BQ$13,""))</f>
        <v/>
      </c>
      <c r="BR312" s="53" t="str">
        <f>IF(B312&gt;①工事概要!$C$42,"",IF(B312&gt;=①工事概要!$C$41,$BR$13,""))</f>
        <v/>
      </c>
      <c r="BS312" s="53" t="str">
        <f>IF(B312&gt;①工事概要!$C$44,"",IF(B312&gt;=①工事概要!$C$43,$BS$13,""))</f>
        <v/>
      </c>
      <c r="BT312" s="53" t="str">
        <f>IF(B312&gt;①工事概要!$C$46,"",IF(B312&gt;=①工事概要!$C$45,$BT$13,""))</f>
        <v/>
      </c>
      <c r="BU312" s="53" t="str">
        <f>IF(B312&gt;①工事概要!$C$48,"",IF(B312&gt;=①工事概要!$C$47,$BU$13,""))</f>
        <v/>
      </c>
      <c r="BV312" s="53" t="str">
        <f>IF(B312&gt;①工事概要!$C$50,"",IF(B312&gt;=①工事概要!$C$49,$BV$13,""))</f>
        <v/>
      </c>
      <c r="BW312" s="53" t="str">
        <f>IF(B312&gt;①工事概要!$C$52,"",IF(B312&gt;=①工事概要!$C$51,$BW$13,""))</f>
        <v/>
      </c>
      <c r="BX312" s="53" t="str">
        <f>IF(B312&gt;①工事概要!$C$54,"",IF(B312&gt;=①工事概要!$C$53,$BX$13,""))</f>
        <v/>
      </c>
      <c r="BY312" s="53" t="str">
        <f>IF(B312&gt;①工事概要!$C$56,"",IF(B312&gt;=①工事概要!$C$55,$BY$13,""))</f>
        <v/>
      </c>
      <c r="BZ312" s="53" t="str">
        <f>IF(B312&gt;①工事概要!$C$58,"",IF(B312&gt;=①工事概要!$C$57,$BZ$13,""))</f>
        <v/>
      </c>
      <c r="CA312" s="53" t="str">
        <f>IF(B312&gt;①工事概要!$C$60,"",IF(B312&gt;=①工事概要!$C$59,$CA$13,""))</f>
        <v/>
      </c>
      <c r="CB312" s="53" t="str">
        <f>IF(B312&gt;①工事概要!$C$62,"",IF(B312&gt;=①工事概要!$C$61,$CB$13,""))</f>
        <v/>
      </c>
      <c r="CC312" s="53" t="str">
        <f>IF(B312&gt;①工事概要!$C$64,"",IF(B312&gt;=①工事概要!$C$63,$CC$13,""))</f>
        <v/>
      </c>
      <c r="CD312" s="53" t="str">
        <f>IF(B312&gt;①工事概要!$C$66,"",IF(B312&gt;=①工事概要!$C$65,$CD$13,""))</f>
        <v/>
      </c>
      <c r="CE312" s="50" t="str">
        <f t="shared" si="393"/>
        <v/>
      </c>
      <c r="CF312" s="50" t="str">
        <f t="shared" si="379"/>
        <v xml:space="preserve"> </v>
      </c>
    </row>
    <row r="313" spans="1:84" ht="39" customHeight="1" thickTop="1" thickBot="1" x14ac:dyDescent="0.2">
      <c r="A313" s="81" t="str">
        <f t="shared" si="365"/>
        <v>対象期間外</v>
      </c>
      <c r="B313" s="180" t="str">
        <f>IFERROR(IF(B312=①工事概要!$E$12+IF(WEEKDAY(①工事概要!$E$12)=1,①工事概要!$E$12,(8-WEEKDAY(①工事概要!$E$12))),"-",IF(B312="-","-",B312+1)),"-")</f>
        <v>-</v>
      </c>
      <c r="C313" s="89" t="str">
        <f t="shared" si="380"/>
        <v>-</v>
      </c>
      <c r="D313" s="199" t="str">
        <f t="shared" si="381"/>
        <v>×</v>
      </c>
      <c r="E313" s="200" t="str">
        <f t="shared" si="382"/>
        <v xml:space="preserve"> </v>
      </c>
      <c r="F313" s="201" t="s">
        <v>60</v>
      </c>
      <c r="G313" s="202"/>
      <c r="H313" s="203"/>
      <c r="I313" s="204"/>
      <c r="J313" s="187" t="str">
        <f t="shared" si="383"/>
        <v/>
      </c>
      <c r="K313" s="190" t="str">
        <f t="shared" si="366"/>
        <v/>
      </c>
      <c r="L313" s="190" t="str">
        <f t="shared" si="367"/>
        <v/>
      </c>
      <c r="M313" s="188" t="str">
        <f t="shared" si="384"/>
        <v/>
      </c>
      <c r="N313" s="87" t="str">
        <f t="shared" si="368"/>
        <v/>
      </c>
      <c r="O313" s="108"/>
      <c r="P313" s="156" t="str">
        <f>IF(B313&lt;①工事概要!$E$11,"",IF(B313&gt;①工事概要!$E$12,"",IF(LEN(CE313)=0,"○","")))</f>
        <v/>
      </c>
      <c r="Q313" s="162">
        <f t="shared" si="385"/>
        <v>0</v>
      </c>
      <c r="R313" s="93">
        <f t="shared" si="369"/>
        <v>181</v>
      </c>
      <c r="S313" s="156" t="str">
        <f t="shared" si="370"/>
        <v/>
      </c>
      <c r="T313" s="162">
        <f t="shared" si="371"/>
        <v>0</v>
      </c>
      <c r="U313" s="100">
        <f t="shared" si="386"/>
        <v>52</v>
      </c>
      <c r="V313" s="93" t="str">
        <f t="shared" si="372"/>
        <v/>
      </c>
      <c r="W313" s="169" t="str">
        <f t="shared" si="387"/>
        <v/>
      </c>
      <c r="X313" s="80" t="str">
        <f t="shared" si="388"/>
        <v/>
      </c>
      <c r="Y313" s="80" t="str">
        <f t="shared" si="389"/>
        <v/>
      </c>
      <c r="Z313" s="80" t="str">
        <f t="shared" si="373"/>
        <v>-</v>
      </c>
      <c r="AA313" s="80" t="str">
        <f t="shared" si="374"/>
        <v/>
      </c>
      <c r="AB313" s="80" t="str">
        <f t="shared" si="375"/>
        <v>OK（振替済み）</v>
      </c>
      <c r="AC313" s="154">
        <f t="shared" si="376"/>
        <v>0</v>
      </c>
      <c r="AD313" s="154" t="str">
        <f t="shared" si="390"/>
        <v/>
      </c>
      <c r="AE313" s="106">
        <f t="shared" si="391"/>
        <v>0</v>
      </c>
      <c r="AF313" s="106">
        <f t="shared" si="377"/>
        <v>0</v>
      </c>
      <c r="AG313" s="218" t="str">
        <f>IFERROR(IF(AE313=1,①工事概要!$E$11,IF(AE313=2,①工事概要!$E$11,IF(WEEKDAY(Z313)=2,Z306,AG312))),"")</f>
        <v/>
      </c>
      <c r="AH313" s="222" t="str">
        <f t="shared" ref="AH313:BA313" si="434">IFERROR(IF(AG313+1&gt;$BB313,"",AG313+1),"")</f>
        <v/>
      </c>
      <c r="AI313" s="222" t="str">
        <f t="shared" si="434"/>
        <v/>
      </c>
      <c r="AJ313" s="222" t="str">
        <f t="shared" si="434"/>
        <v/>
      </c>
      <c r="AK313" s="222" t="str">
        <f t="shared" si="434"/>
        <v/>
      </c>
      <c r="AL313" s="222" t="str">
        <f t="shared" si="434"/>
        <v/>
      </c>
      <c r="AM313" s="222" t="str">
        <f t="shared" si="434"/>
        <v/>
      </c>
      <c r="AN313" s="222" t="str">
        <f t="shared" si="434"/>
        <v/>
      </c>
      <c r="AO313" s="222" t="str">
        <f t="shared" si="434"/>
        <v/>
      </c>
      <c r="AP313" s="222" t="str">
        <f t="shared" si="434"/>
        <v/>
      </c>
      <c r="AQ313" s="222" t="str">
        <f t="shared" si="434"/>
        <v/>
      </c>
      <c r="AR313" s="222" t="str">
        <f t="shared" si="434"/>
        <v/>
      </c>
      <c r="AS313" s="222" t="str">
        <f t="shared" si="434"/>
        <v/>
      </c>
      <c r="AT313" s="222" t="str">
        <f t="shared" si="434"/>
        <v/>
      </c>
      <c r="AU313" s="222" t="str">
        <f t="shared" si="434"/>
        <v/>
      </c>
      <c r="AV313" s="222" t="str">
        <f t="shared" si="434"/>
        <v/>
      </c>
      <c r="AW313" s="222" t="str">
        <f t="shared" si="434"/>
        <v/>
      </c>
      <c r="AX313" s="222" t="str">
        <f t="shared" si="434"/>
        <v/>
      </c>
      <c r="AY313" s="222" t="str">
        <f t="shared" si="434"/>
        <v/>
      </c>
      <c r="AZ313" s="222" t="str">
        <f t="shared" si="434"/>
        <v/>
      </c>
      <c r="BA313" s="222" t="str">
        <f t="shared" si="434"/>
        <v/>
      </c>
      <c r="BB313" s="219" t="str">
        <f>IFERROR(IF(IF(Z313=①工事概要!$E$12,①工事概要!$E$12,IF(WEEKDAY(Z313)=1,Z320,BB314))&gt;①工事概要!$E$12,①工事概要!$E$12,IF(Z313=①工事概要!$E$12,①工事概要!$E$12,IF(WEEKDAY(Z313)=1,Z320,BB314))),"")</f>
        <v/>
      </c>
      <c r="BE313" s="53"/>
      <c r="BF313" s="53"/>
      <c r="BG313" s="53" t="str">
        <f>IFERROR(VLOOKUP(B313,①工事概要!$C$11:$D$12,2,FALSE),"")</f>
        <v/>
      </c>
      <c r="BH313" s="53" t="str">
        <f>IFERROR(VLOOKUP(B313,①工事概要!$C$16:$D$21,2,FALSE),"")</f>
        <v/>
      </c>
      <c r="BI313" s="53" t="str">
        <f>IFERROR(VLOOKUP(B313,①工事概要!$C$22:$D$24,2,FALSE),"")</f>
        <v/>
      </c>
      <c r="BJ313" s="53" t="str">
        <f>IF(B313&gt;①工事概要!$C$26,"",IF(B313&gt;=①工事概要!$C$25,$BJ$13,""))</f>
        <v/>
      </c>
      <c r="BK313" s="53" t="str">
        <f>IF(B313&gt;①工事概要!$C$28,"",IF(B313&gt;=①工事概要!$C$27,$BK$13,""))</f>
        <v/>
      </c>
      <c r="BL313" s="53" t="str">
        <f>IF(B313&gt;①工事概要!$C$30,"",IF(B313&gt;=①工事概要!$C$29,$BL$13,""))</f>
        <v/>
      </c>
      <c r="BM313" s="53" t="str">
        <f>IF(B313&gt;①工事概要!$C$32,"",IF(B313&gt;=①工事概要!$C$31,$BM$13,""))</f>
        <v/>
      </c>
      <c r="BN313" s="53" t="str">
        <f>IF(B313&gt;①工事概要!$C$34,"",IF(B313&gt;=①工事概要!$C$33,$BN$13,""))</f>
        <v/>
      </c>
      <c r="BO313" s="53" t="str">
        <f>IF(B313&gt;①工事概要!$C$36,"",IF(B313&gt;=①工事概要!$C$35,$BO$13,""))</f>
        <v/>
      </c>
      <c r="BP313" s="53" t="str">
        <f>IF(B313&gt;①工事概要!$C$38,"",IF(B313&gt;=①工事概要!$C$37,$BP$13,""))</f>
        <v/>
      </c>
      <c r="BQ313" s="53" t="str">
        <f>IF(B313&gt;①工事概要!$C$40,"",IF(B313&gt;=①工事概要!$C$39,$BQ$13,""))</f>
        <v/>
      </c>
      <c r="BR313" s="53" t="str">
        <f>IF(B313&gt;①工事概要!$C$42,"",IF(B313&gt;=①工事概要!$C$41,$BR$13,""))</f>
        <v/>
      </c>
      <c r="BS313" s="53" t="str">
        <f>IF(B313&gt;①工事概要!$C$44,"",IF(B313&gt;=①工事概要!$C$43,$BS$13,""))</f>
        <v/>
      </c>
      <c r="BT313" s="53" t="str">
        <f>IF(B313&gt;①工事概要!$C$46,"",IF(B313&gt;=①工事概要!$C$45,$BT$13,""))</f>
        <v/>
      </c>
      <c r="BU313" s="53" t="str">
        <f>IF(B313&gt;①工事概要!$C$48,"",IF(B313&gt;=①工事概要!$C$47,$BU$13,""))</f>
        <v/>
      </c>
      <c r="BV313" s="53" t="str">
        <f>IF(B313&gt;①工事概要!$C$50,"",IF(B313&gt;=①工事概要!$C$49,$BV$13,""))</f>
        <v/>
      </c>
      <c r="BW313" s="53" t="str">
        <f>IF(B313&gt;①工事概要!$C$52,"",IF(B313&gt;=①工事概要!$C$51,$BW$13,""))</f>
        <v/>
      </c>
      <c r="BX313" s="53" t="str">
        <f>IF(B313&gt;①工事概要!$C$54,"",IF(B313&gt;=①工事概要!$C$53,$BX$13,""))</f>
        <v/>
      </c>
      <c r="BY313" s="53" t="str">
        <f>IF(B313&gt;①工事概要!$C$56,"",IF(B313&gt;=①工事概要!$C$55,$BY$13,""))</f>
        <v/>
      </c>
      <c r="BZ313" s="53" t="str">
        <f>IF(B313&gt;①工事概要!$C$58,"",IF(B313&gt;=①工事概要!$C$57,$BZ$13,""))</f>
        <v/>
      </c>
      <c r="CA313" s="53" t="str">
        <f>IF(B313&gt;①工事概要!$C$60,"",IF(B313&gt;=①工事概要!$C$59,$CA$13,""))</f>
        <v/>
      </c>
      <c r="CB313" s="53" t="str">
        <f>IF(B313&gt;①工事概要!$C$62,"",IF(B313&gt;=①工事概要!$C$61,$CB$13,""))</f>
        <v/>
      </c>
      <c r="CC313" s="53" t="str">
        <f>IF(B313&gt;①工事概要!$C$64,"",IF(B313&gt;=①工事概要!$C$63,$CC$13,""))</f>
        <v/>
      </c>
      <c r="CD313" s="53" t="str">
        <f>IF(B313&gt;①工事概要!$C$66,"",IF(B313&gt;=①工事概要!$C$65,$CD$13,""))</f>
        <v/>
      </c>
      <c r="CE313" s="50" t="str">
        <f t="shared" si="393"/>
        <v/>
      </c>
      <c r="CF313" s="50" t="str">
        <f t="shared" si="379"/>
        <v xml:space="preserve"> </v>
      </c>
    </row>
    <row r="314" spans="1:84" ht="39" customHeight="1" thickTop="1" thickBot="1" x14ac:dyDescent="0.2">
      <c r="A314" s="81" t="str">
        <f t="shared" si="365"/>
        <v>対象期間外</v>
      </c>
      <c r="B314" s="180" t="str">
        <f>IFERROR(IF(B313=①工事概要!$E$12+IF(WEEKDAY(①工事概要!$E$12)=1,①工事概要!$E$12,(8-WEEKDAY(①工事概要!$E$12))),"-",IF(B313="-","-",B313+1)),"-")</f>
        <v>-</v>
      </c>
      <c r="C314" s="89" t="str">
        <f t="shared" si="380"/>
        <v>-</v>
      </c>
      <c r="D314" s="199" t="str">
        <f t="shared" si="381"/>
        <v>×</v>
      </c>
      <c r="E314" s="200" t="str">
        <f t="shared" si="382"/>
        <v xml:space="preserve"> </v>
      </c>
      <c r="F314" s="201" t="s">
        <v>61</v>
      </c>
      <c r="G314" s="202"/>
      <c r="H314" s="203"/>
      <c r="I314" s="204"/>
      <c r="J314" s="187" t="str">
        <f t="shared" si="383"/>
        <v/>
      </c>
      <c r="K314" s="190" t="str">
        <f t="shared" si="366"/>
        <v/>
      </c>
      <c r="L314" s="190" t="str">
        <f t="shared" si="367"/>
        <v/>
      </c>
      <c r="M314" s="188" t="str">
        <f t="shared" si="384"/>
        <v/>
      </c>
      <c r="N314" s="87" t="str">
        <f t="shared" si="368"/>
        <v/>
      </c>
      <c r="O314" s="108"/>
      <c r="P314" s="156" t="str">
        <f>IF(B314&lt;①工事概要!$E$11,"",IF(B314&gt;①工事概要!$E$12,"",IF(LEN(CE314)=0,"○","")))</f>
        <v/>
      </c>
      <c r="Q314" s="162">
        <f t="shared" si="385"/>
        <v>0</v>
      </c>
      <c r="R314" s="93">
        <f t="shared" si="369"/>
        <v>181</v>
      </c>
      <c r="S314" s="156" t="str">
        <f t="shared" si="370"/>
        <v/>
      </c>
      <c r="T314" s="162">
        <f t="shared" si="371"/>
        <v>0</v>
      </c>
      <c r="U314" s="100">
        <f t="shared" si="386"/>
        <v>52</v>
      </c>
      <c r="V314" s="93" t="str">
        <f t="shared" si="372"/>
        <v/>
      </c>
      <c r="W314" s="169" t="str">
        <f t="shared" si="387"/>
        <v/>
      </c>
      <c r="X314" s="80" t="str">
        <f t="shared" si="388"/>
        <v/>
      </c>
      <c r="Y314" s="80" t="str">
        <f t="shared" si="389"/>
        <v/>
      </c>
      <c r="Z314" s="80" t="str">
        <f t="shared" si="373"/>
        <v>-</v>
      </c>
      <c r="AA314" s="80" t="str">
        <f t="shared" si="374"/>
        <v/>
      </c>
      <c r="AB314" s="80" t="str">
        <f t="shared" si="375"/>
        <v>OK（振替済み）</v>
      </c>
      <c r="AC314" s="154">
        <f t="shared" si="376"/>
        <v>0</v>
      </c>
      <c r="AD314" s="154" t="str">
        <f t="shared" si="390"/>
        <v/>
      </c>
      <c r="AE314" s="106">
        <f t="shared" si="391"/>
        <v>0</v>
      </c>
      <c r="AF314" s="106">
        <f t="shared" si="377"/>
        <v>0</v>
      </c>
      <c r="AG314" s="218" t="str">
        <f>IFERROR(IF(AE314=1,①工事概要!$E$11,IF(AE314=2,①工事概要!$E$11,IF(WEEKDAY(Z314)=2,Z307,AG313))),"")</f>
        <v/>
      </c>
      <c r="AH314" s="222" t="str">
        <f t="shared" ref="AH314:BA314" si="435">IFERROR(IF(AG314+1&gt;$BB314,"",AG314+1),"")</f>
        <v/>
      </c>
      <c r="AI314" s="222" t="str">
        <f t="shared" si="435"/>
        <v/>
      </c>
      <c r="AJ314" s="222" t="str">
        <f t="shared" si="435"/>
        <v/>
      </c>
      <c r="AK314" s="222" t="str">
        <f t="shared" si="435"/>
        <v/>
      </c>
      <c r="AL314" s="222" t="str">
        <f t="shared" si="435"/>
        <v/>
      </c>
      <c r="AM314" s="222" t="str">
        <f t="shared" si="435"/>
        <v/>
      </c>
      <c r="AN314" s="222" t="str">
        <f t="shared" si="435"/>
        <v/>
      </c>
      <c r="AO314" s="222" t="str">
        <f t="shared" si="435"/>
        <v/>
      </c>
      <c r="AP314" s="222" t="str">
        <f t="shared" si="435"/>
        <v/>
      </c>
      <c r="AQ314" s="222" t="str">
        <f t="shared" si="435"/>
        <v/>
      </c>
      <c r="AR314" s="222" t="str">
        <f t="shared" si="435"/>
        <v/>
      </c>
      <c r="AS314" s="222" t="str">
        <f t="shared" si="435"/>
        <v/>
      </c>
      <c r="AT314" s="222" t="str">
        <f t="shared" si="435"/>
        <v/>
      </c>
      <c r="AU314" s="222" t="str">
        <f t="shared" si="435"/>
        <v/>
      </c>
      <c r="AV314" s="222" t="str">
        <f t="shared" si="435"/>
        <v/>
      </c>
      <c r="AW314" s="222" t="str">
        <f t="shared" si="435"/>
        <v/>
      </c>
      <c r="AX314" s="222" t="str">
        <f t="shared" si="435"/>
        <v/>
      </c>
      <c r="AY314" s="222" t="str">
        <f t="shared" si="435"/>
        <v/>
      </c>
      <c r="AZ314" s="222" t="str">
        <f t="shared" si="435"/>
        <v/>
      </c>
      <c r="BA314" s="222" t="str">
        <f t="shared" si="435"/>
        <v/>
      </c>
      <c r="BB314" s="219" t="str">
        <f>IFERROR(IF(IF(Z314=①工事概要!$E$12,①工事概要!$E$12,IF(WEEKDAY(Z314)=1,Z321,BB315))&gt;①工事概要!$E$12,①工事概要!$E$12,IF(Z314=①工事概要!$E$12,①工事概要!$E$12,IF(WEEKDAY(Z314)=1,Z321,BB315))),"")</f>
        <v/>
      </c>
      <c r="BE314" s="53"/>
      <c r="BF314" s="53"/>
      <c r="BG314" s="53" t="str">
        <f>IFERROR(VLOOKUP(B314,①工事概要!$C$11:$D$12,2,FALSE),"")</f>
        <v/>
      </c>
      <c r="BH314" s="53" t="str">
        <f>IFERROR(VLOOKUP(B314,①工事概要!$C$16:$D$21,2,FALSE),"")</f>
        <v/>
      </c>
      <c r="BI314" s="53" t="str">
        <f>IFERROR(VLOOKUP(B314,①工事概要!$C$22:$D$24,2,FALSE),"")</f>
        <v/>
      </c>
      <c r="BJ314" s="53" t="str">
        <f>IF(B314&gt;①工事概要!$C$26,"",IF(B314&gt;=①工事概要!$C$25,$BJ$13,""))</f>
        <v/>
      </c>
      <c r="BK314" s="53" t="str">
        <f>IF(B314&gt;①工事概要!$C$28,"",IF(B314&gt;=①工事概要!$C$27,$BK$13,""))</f>
        <v/>
      </c>
      <c r="BL314" s="53" t="str">
        <f>IF(B314&gt;①工事概要!$C$30,"",IF(B314&gt;=①工事概要!$C$29,$BL$13,""))</f>
        <v/>
      </c>
      <c r="BM314" s="53" t="str">
        <f>IF(B314&gt;①工事概要!$C$32,"",IF(B314&gt;=①工事概要!$C$31,$BM$13,""))</f>
        <v/>
      </c>
      <c r="BN314" s="53" t="str">
        <f>IF(B314&gt;①工事概要!$C$34,"",IF(B314&gt;=①工事概要!$C$33,$BN$13,""))</f>
        <v/>
      </c>
      <c r="BO314" s="53" t="str">
        <f>IF(B314&gt;①工事概要!$C$36,"",IF(B314&gt;=①工事概要!$C$35,$BO$13,""))</f>
        <v/>
      </c>
      <c r="BP314" s="53" t="str">
        <f>IF(B314&gt;①工事概要!$C$38,"",IF(B314&gt;=①工事概要!$C$37,$BP$13,""))</f>
        <v/>
      </c>
      <c r="BQ314" s="53" t="str">
        <f>IF(B314&gt;①工事概要!$C$40,"",IF(B314&gt;=①工事概要!$C$39,$BQ$13,""))</f>
        <v/>
      </c>
      <c r="BR314" s="53" t="str">
        <f>IF(B314&gt;①工事概要!$C$42,"",IF(B314&gt;=①工事概要!$C$41,$BR$13,""))</f>
        <v/>
      </c>
      <c r="BS314" s="53" t="str">
        <f>IF(B314&gt;①工事概要!$C$44,"",IF(B314&gt;=①工事概要!$C$43,$BS$13,""))</f>
        <v/>
      </c>
      <c r="BT314" s="53" t="str">
        <f>IF(B314&gt;①工事概要!$C$46,"",IF(B314&gt;=①工事概要!$C$45,$BT$13,""))</f>
        <v/>
      </c>
      <c r="BU314" s="53" t="str">
        <f>IF(B314&gt;①工事概要!$C$48,"",IF(B314&gt;=①工事概要!$C$47,$BU$13,""))</f>
        <v/>
      </c>
      <c r="BV314" s="53" t="str">
        <f>IF(B314&gt;①工事概要!$C$50,"",IF(B314&gt;=①工事概要!$C$49,$BV$13,""))</f>
        <v/>
      </c>
      <c r="BW314" s="53" t="str">
        <f>IF(B314&gt;①工事概要!$C$52,"",IF(B314&gt;=①工事概要!$C$51,$BW$13,""))</f>
        <v/>
      </c>
      <c r="BX314" s="53" t="str">
        <f>IF(B314&gt;①工事概要!$C$54,"",IF(B314&gt;=①工事概要!$C$53,$BX$13,""))</f>
        <v/>
      </c>
      <c r="BY314" s="53" t="str">
        <f>IF(B314&gt;①工事概要!$C$56,"",IF(B314&gt;=①工事概要!$C$55,$BY$13,""))</f>
        <v/>
      </c>
      <c r="BZ314" s="53" t="str">
        <f>IF(B314&gt;①工事概要!$C$58,"",IF(B314&gt;=①工事概要!$C$57,$BZ$13,""))</f>
        <v/>
      </c>
      <c r="CA314" s="53" t="str">
        <f>IF(B314&gt;①工事概要!$C$60,"",IF(B314&gt;=①工事概要!$C$59,$CA$13,""))</f>
        <v/>
      </c>
      <c r="CB314" s="53" t="str">
        <f>IF(B314&gt;①工事概要!$C$62,"",IF(B314&gt;=①工事概要!$C$61,$CB$13,""))</f>
        <v/>
      </c>
      <c r="CC314" s="53" t="str">
        <f>IF(B314&gt;①工事概要!$C$64,"",IF(B314&gt;=①工事概要!$C$63,$CC$13,""))</f>
        <v/>
      </c>
      <c r="CD314" s="53" t="str">
        <f>IF(B314&gt;①工事概要!$C$66,"",IF(B314&gt;=①工事概要!$C$65,$CD$13,""))</f>
        <v/>
      </c>
      <c r="CE314" s="50" t="str">
        <f t="shared" si="393"/>
        <v/>
      </c>
      <c r="CF314" s="50" t="str">
        <f t="shared" si="379"/>
        <v xml:space="preserve"> </v>
      </c>
    </row>
    <row r="315" spans="1:84" ht="39" customHeight="1" thickTop="1" thickBot="1" x14ac:dyDescent="0.2">
      <c r="A315" s="81" t="str">
        <f t="shared" si="365"/>
        <v>対象期間外</v>
      </c>
      <c r="B315" s="180" t="str">
        <f>IFERROR(IF(B314=①工事概要!$E$12+IF(WEEKDAY(①工事概要!$E$12)=1,①工事概要!$E$12,(8-WEEKDAY(①工事概要!$E$12))),"-",IF(B314="-","-",B314+1)),"-")</f>
        <v>-</v>
      </c>
      <c r="C315" s="89" t="str">
        <f t="shared" si="380"/>
        <v>-</v>
      </c>
      <c r="D315" s="199" t="str">
        <f t="shared" si="381"/>
        <v>×</v>
      </c>
      <c r="E315" s="200" t="str">
        <f t="shared" si="382"/>
        <v xml:space="preserve"> </v>
      </c>
      <c r="F315" s="201" t="s">
        <v>61</v>
      </c>
      <c r="G315" s="202"/>
      <c r="H315" s="203"/>
      <c r="I315" s="204"/>
      <c r="J315" s="187" t="str">
        <f t="shared" si="383"/>
        <v/>
      </c>
      <c r="K315" s="190" t="str">
        <f t="shared" si="366"/>
        <v/>
      </c>
      <c r="L315" s="190" t="str">
        <f t="shared" si="367"/>
        <v/>
      </c>
      <c r="M315" s="188" t="str">
        <f t="shared" si="384"/>
        <v/>
      </c>
      <c r="N315" s="87" t="str">
        <f t="shared" si="368"/>
        <v/>
      </c>
      <c r="O315" s="108"/>
      <c r="P315" s="156" t="str">
        <f>IF(B315&lt;①工事概要!$E$11,"",IF(B315&gt;①工事概要!$E$12,"",IF(LEN(CE315)=0,"○","")))</f>
        <v/>
      </c>
      <c r="Q315" s="162">
        <f t="shared" si="385"/>
        <v>0</v>
      </c>
      <c r="R315" s="93">
        <f t="shared" si="369"/>
        <v>181</v>
      </c>
      <c r="S315" s="156" t="str">
        <f t="shared" si="370"/>
        <v/>
      </c>
      <c r="T315" s="162">
        <f t="shared" si="371"/>
        <v>0</v>
      </c>
      <c r="U315" s="100">
        <f t="shared" si="386"/>
        <v>52</v>
      </c>
      <c r="V315" s="93" t="str">
        <f t="shared" si="372"/>
        <v/>
      </c>
      <c r="W315" s="169" t="str">
        <f t="shared" si="387"/>
        <v/>
      </c>
      <c r="X315" s="80" t="str">
        <f t="shared" si="388"/>
        <v/>
      </c>
      <c r="Y315" s="80" t="str">
        <f t="shared" si="389"/>
        <v/>
      </c>
      <c r="Z315" s="80" t="str">
        <f t="shared" si="373"/>
        <v>-</v>
      </c>
      <c r="AA315" s="80" t="str">
        <f t="shared" si="374"/>
        <v/>
      </c>
      <c r="AB315" s="80" t="str">
        <f t="shared" si="375"/>
        <v>OK（振替済み）</v>
      </c>
      <c r="AC315" s="154">
        <f t="shared" si="376"/>
        <v>0</v>
      </c>
      <c r="AD315" s="154" t="str">
        <f t="shared" si="390"/>
        <v/>
      </c>
      <c r="AE315" s="106">
        <f t="shared" si="391"/>
        <v>0</v>
      </c>
      <c r="AF315" s="106">
        <f t="shared" si="377"/>
        <v>0</v>
      </c>
      <c r="AG315" s="223" t="str">
        <f>IFERROR(IF(AE315=1,①工事概要!$E$11,IF(AE315=2,①工事概要!$E$11,IF(WEEKDAY(Z315)=2,Z308,AG314))),"")</f>
        <v/>
      </c>
      <c r="AH315" s="224" t="str">
        <f t="shared" ref="AH315:BA315" si="436">IFERROR(IF(AG315+1&gt;$BB315,"",AG315+1),"")</f>
        <v/>
      </c>
      <c r="AI315" s="224" t="str">
        <f t="shared" si="436"/>
        <v/>
      </c>
      <c r="AJ315" s="224" t="str">
        <f t="shared" si="436"/>
        <v/>
      </c>
      <c r="AK315" s="224" t="str">
        <f t="shared" si="436"/>
        <v/>
      </c>
      <c r="AL315" s="224" t="str">
        <f t="shared" si="436"/>
        <v/>
      </c>
      <c r="AM315" s="224" t="str">
        <f t="shared" si="436"/>
        <v/>
      </c>
      <c r="AN315" s="224" t="str">
        <f t="shared" si="436"/>
        <v/>
      </c>
      <c r="AO315" s="224" t="str">
        <f t="shared" si="436"/>
        <v/>
      </c>
      <c r="AP315" s="224" t="str">
        <f t="shared" si="436"/>
        <v/>
      </c>
      <c r="AQ315" s="224" t="str">
        <f t="shared" si="436"/>
        <v/>
      </c>
      <c r="AR315" s="224" t="str">
        <f t="shared" si="436"/>
        <v/>
      </c>
      <c r="AS315" s="224" t="str">
        <f t="shared" si="436"/>
        <v/>
      </c>
      <c r="AT315" s="224" t="str">
        <f t="shared" si="436"/>
        <v/>
      </c>
      <c r="AU315" s="224" t="str">
        <f t="shared" si="436"/>
        <v/>
      </c>
      <c r="AV315" s="224" t="str">
        <f t="shared" si="436"/>
        <v/>
      </c>
      <c r="AW315" s="224" t="str">
        <f t="shared" si="436"/>
        <v/>
      </c>
      <c r="AX315" s="224" t="str">
        <f t="shared" si="436"/>
        <v/>
      </c>
      <c r="AY315" s="224" t="str">
        <f t="shared" si="436"/>
        <v/>
      </c>
      <c r="AZ315" s="224" t="str">
        <f t="shared" si="436"/>
        <v/>
      </c>
      <c r="BA315" s="224" t="str">
        <f t="shared" si="436"/>
        <v/>
      </c>
      <c r="BB315" s="225" t="str">
        <f>IFERROR(IF(IF(Z315=①工事概要!$E$12,①工事概要!$E$12,IF(WEEKDAY(Z315)=1,Z322,BB316))&gt;①工事概要!$E$12,①工事概要!$E$12,IF(Z315=①工事概要!$E$12,①工事概要!$E$12,IF(WEEKDAY(Z315)=1,Z322,BB316))),"")</f>
        <v/>
      </c>
      <c r="BE315" s="53"/>
      <c r="BF315" s="53"/>
      <c r="BG315" s="53" t="str">
        <f>IFERROR(VLOOKUP(B315,①工事概要!$C$11:$D$12,2,FALSE),"")</f>
        <v/>
      </c>
      <c r="BH315" s="53" t="str">
        <f>IFERROR(VLOOKUP(B315,①工事概要!$C$16:$D$21,2,FALSE),"")</f>
        <v/>
      </c>
      <c r="BI315" s="53" t="str">
        <f>IFERROR(VLOOKUP(B315,①工事概要!$C$22:$D$24,2,FALSE),"")</f>
        <v/>
      </c>
      <c r="BJ315" s="53" t="str">
        <f>IF(B315&gt;①工事概要!$C$26,"",IF(B315&gt;=①工事概要!$C$25,$BJ$13,""))</f>
        <v/>
      </c>
      <c r="BK315" s="53" t="str">
        <f>IF(B315&gt;①工事概要!$C$28,"",IF(B315&gt;=①工事概要!$C$27,$BK$13,""))</f>
        <v/>
      </c>
      <c r="BL315" s="53" t="str">
        <f>IF(B315&gt;①工事概要!$C$30,"",IF(B315&gt;=①工事概要!$C$29,$BL$13,""))</f>
        <v/>
      </c>
      <c r="BM315" s="53" t="str">
        <f>IF(B315&gt;①工事概要!$C$32,"",IF(B315&gt;=①工事概要!$C$31,$BM$13,""))</f>
        <v/>
      </c>
      <c r="BN315" s="53" t="str">
        <f>IF(B315&gt;①工事概要!$C$34,"",IF(B315&gt;=①工事概要!$C$33,$BN$13,""))</f>
        <v/>
      </c>
      <c r="BO315" s="53" t="str">
        <f>IF(B315&gt;①工事概要!$C$36,"",IF(B315&gt;=①工事概要!$C$35,$BO$13,""))</f>
        <v/>
      </c>
      <c r="BP315" s="53" t="str">
        <f>IF(B315&gt;①工事概要!$C$38,"",IF(B315&gt;=①工事概要!$C$37,$BP$13,""))</f>
        <v/>
      </c>
      <c r="BQ315" s="53" t="str">
        <f>IF(B315&gt;①工事概要!$C$40,"",IF(B315&gt;=①工事概要!$C$39,$BQ$13,""))</f>
        <v/>
      </c>
      <c r="BR315" s="53" t="str">
        <f>IF(B315&gt;①工事概要!$C$42,"",IF(B315&gt;=①工事概要!$C$41,$BR$13,""))</f>
        <v/>
      </c>
      <c r="BS315" s="53" t="str">
        <f>IF(B315&gt;①工事概要!$C$44,"",IF(B315&gt;=①工事概要!$C$43,$BS$13,""))</f>
        <v/>
      </c>
      <c r="BT315" s="53" t="str">
        <f>IF(B315&gt;①工事概要!$C$46,"",IF(B315&gt;=①工事概要!$C$45,$BT$13,""))</f>
        <v/>
      </c>
      <c r="BU315" s="53" t="str">
        <f>IF(B315&gt;①工事概要!$C$48,"",IF(B315&gt;=①工事概要!$C$47,$BU$13,""))</f>
        <v/>
      </c>
      <c r="BV315" s="53" t="str">
        <f>IF(B315&gt;①工事概要!$C$50,"",IF(B315&gt;=①工事概要!$C$49,$BV$13,""))</f>
        <v/>
      </c>
      <c r="BW315" s="53" t="str">
        <f>IF(B315&gt;①工事概要!$C$52,"",IF(B315&gt;=①工事概要!$C$51,$BW$13,""))</f>
        <v/>
      </c>
      <c r="BX315" s="53" t="str">
        <f>IF(B315&gt;①工事概要!$C$54,"",IF(B315&gt;=①工事概要!$C$53,$BX$13,""))</f>
        <v/>
      </c>
      <c r="BY315" s="53" t="str">
        <f>IF(B315&gt;①工事概要!$C$56,"",IF(B315&gt;=①工事概要!$C$55,$BY$13,""))</f>
        <v/>
      </c>
      <c r="BZ315" s="53" t="str">
        <f>IF(B315&gt;①工事概要!$C$58,"",IF(B315&gt;=①工事概要!$C$57,$BZ$13,""))</f>
        <v/>
      </c>
      <c r="CA315" s="53" t="str">
        <f>IF(B315&gt;①工事概要!$C$60,"",IF(B315&gt;=①工事概要!$C$59,$CA$13,""))</f>
        <v/>
      </c>
      <c r="CB315" s="53" t="str">
        <f>IF(B315&gt;①工事概要!$C$62,"",IF(B315&gt;=①工事概要!$C$61,$CB$13,""))</f>
        <v/>
      </c>
      <c r="CC315" s="53" t="str">
        <f>IF(B315&gt;①工事概要!$C$64,"",IF(B315&gt;=①工事概要!$C$63,$CC$13,""))</f>
        <v/>
      </c>
      <c r="CD315" s="53" t="str">
        <f>IF(B315&gt;①工事概要!$C$66,"",IF(B315&gt;=①工事概要!$C$65,$CD$13,""))</f>
        <v/>
      </c>
      <c r="CE315" s="50" t="str">
        <f t="shared" si="393"/>
        <v/>
      </c>
      <c r="CF315" s="50" t="str">
        <f t="shared" si="379"/>
        <v xml:space="preserve"> </v>
      </c>
    </row>
    <row r="316" spans="1:84" ht="39" customHeight="1" thickTop="1" thickBot="1" x14ac:dyDescent="0.2">
      <c r="A316" s="81" t="str">
        <f t="shared" si="365"/>
        <v>対象期間外</v>
      </c>
      <c r="B316" s="180" t="str">
        <f>IFERROR(IF(B315=①工事概要!$E$12+IF(WEEKDAY(①工事概要!$E$12)=1,①工事概要!$E$12,(8-WEEKDAY(①工事概要!$E$12))),"-",IF(B315="-","-",B315+1)),"-")</f>
        <v>-</v>
      </c>
      <c r="C316" s="89" t="str">
        <f t="shared" si="380"/>
        <v>-</v>
      </c>
      <c r="D316" s="199" t="str">
        <f t="shared" si="381"/>
        <v>×</v>
      </c>
      <c r="E316" s="200" t="str">
        <f t="shared" si="382"/>
        <v xml:space="preserve"> </v>
      </c>
      <c r="F316" s="201" t="s">
        <v>60</v>
      </c>
      <c r="G316" s="202"/>
      <c r="H316" s="203"/>
      <c r="I316" s="204"/>
      <c r="J316" s="187" t="str">
        <f t="shared" si="383"/>
        <v/>
      </c>
      <c r="K316" s="190" t="str">
        <f t="shared" si="366"/>
        <v/>
      </c>
      <c r="L316" s="190" t="str">
        <f t="shared" si="367"/>
        <v/>
      </c>
      <c r="M316" s="188" t="str">
        <f t="shared" si="384"/>
        <v/>
      </c>
      <c r="N316" s="87" t="str">
        <f t="shared" si="368"/>
        <v/>
      </c>
      <c r="O316" s="108"/>
      <c r="P316" s="156" t="str">
        <f>IF(B316&lt;①工事概要!$E$11,"",IF(B316&gt;①工事概要!$E$12,"",IF(LEN(CE316)=0,"○","")))</f>
        <v/>
      </c>
      <c r="Q316" s="162">
        <f t="shared" si="385"/>
        <v>0</v>
      </c>
      <c r="R316" s="93">
        <f t="shared" si="369"/>
        <v>181</v>
      </c>
      <c r="S316" s="156" t="str">
        <f t="shared" si="370"/>
        <v/>
      </c>
      <c r="T316" s="162">
        <f t="shared" si="371"/>
        <v>0</v>
      </c>
      <c r="U316" s="100">
        <f t="shared" si="386"/>
        <v>52</v>
      </c>
      <c r="V316" s="93" t="str">
        <f t="shared" si="372"/>
        <v/>
      </c>
      <c r="W316" s="169" t="str">
        <f t="shared" si="387"/>
        <v/>
      </c>
      <c r="X316" s="80" t="str">
        <f t="shared" si="388"/>
        <v/>
      </c>
      <c r="Y316" s="80" t="str">
        <f t="shared" si="389"/>
        <v/>
      </c>
      <c r="Z316" s="80" t="str">
        <f t="shared" si="373"/>
        <v>-</v>
      </c>
      <c r="AA316" s="80" t="str">
        <f t="shared" si="374"/>
        <v/>
      </c>
      <c r="AB316" s="80" t="str">
        <f t="shared" si="375"/>
        <v>OK（振替済み）</v>
      </c>
      <c r="AC316" s="154">
        <f t="shared" si="376"/>
        <v>0</v>
      </c>
      <c r="AD316" s="154" t="str">
        <f t="shared" si="390"/>
        <v/>
      </c>
      <c r="AE316" s="106">
        <f t="shared" si="391"/>
        <v>0</v>
      </c>
      <c r="AF316" s="106">
        <f t="shared" si="377"/>
        <v>0</v>
      </c>
      <c r="AG316" s="216" t="str">
        <f>IFERROR(IF(AE316=1,①工事概要!$E$11,IF(AE316=2,①工事概要!$E$11,IF(WEEKDAY(Z316)=2,Z309,AG315))),"")</f>
        <v/>
      </c>
      <c r="AH316" s="221" t="str">
        <f t="shared" ref="AH316:BA316" si="437">IFERROR(IF(AG316+1&gt;$BB316,"",AG316+1),"")</f>
        <v/>
      </c>
      <c r="AI316" s="221" t="str">
        <f t="shared" si="437"/>
        <v/>
      </c>
      <c r="AJ316" s="221" t="str">
        <f t="shared" si="437"/>
        <v/>
      </c>
      <c r="AK316" s="221" t="str">
        <f t="shared" si="437"/>
        <v/>
      </c>
      <c r="AL316" s="221" t="str">
        <f t="shared" si="437"/>
        <v/>
      </c>
      <c r="AM316" s="221" t="str">
        <f t="shared" si="437"/>
        <v/>
      </c>
      <c r="AN316" s="221" t="str">
        <f t="shared" si="437"/>
        <v/>
      </c>
      <c r="AO316" s="221" t="str">
        <f t="shared" si="437"/>
        <v/>
      </c>
      <c r="AP316" s="221" t="str">
        <f t="shared" si="437"/>
        <v/>
      </c>
      <c r="AQ316" s="221" t="str">
        <f t="shared" si="437"/>
        <v/>
      </c>
      <c r="AR316" s="221" t="str">
        <f t="shared" si="437"/>
        <v/>
      </c>
      <c r="AS316" s="221" t="str">
        <f t="shared" si="437"/>
        <v/>
      </c>
      <c r="AT316" s="221" t="str">
        <f t="shared" si="437"/>
        <v/>
      </c>
      <c r="AU316" s="221" t="str">
        <f t="shared" si="437"/>
        <v/>
      </c>
      <c r="AV316" s="221" t="str">
        <f t="shared" si="437"/>
        <v/>
      </c>
      <c r="AW316" s="221" t="str">
        <f t="shared" si="437"/>
        <v/>
      </c>
      <c r="AX316" s="221" t="str">
        <f t="shared" si="437"/>
        <v/>
      </c>
      <c r="AY316" s="221" t="str">
        <f t="shared" si="437"/>
        <v/>
      </c>
      <c r="AZ316" s="221" t="str">
        <f t="shared" si="437"/>
        <v/>
      </c>
      <c r="BA316" s="221" t="str">
        <f t="shared" si="437"/>
        <v/>
      </c>
      <c r="BB316" s="217" t="str">
        <f>IFERROR(IF(IF(Z316=①工事概要!$E$12,①工事概要!$E$12,IF(WEEKDAY(Z316)=1,Z323,BB317))&gt;①工事概要!$E$12,①工事概要!$E$12,IF(Z316=①工事概要!$E$12,①工事概要!$E$12,IF(WEEKDAY(Z316)=1,Z323,BB317))),"")</f>
        <v/>
      </c>
      <c r="BE316" s="53"/>
      <c r="BF316" s="53"/>
      <c r="BG316" s="53" t="str">
        <f>IFERROR(VLOOKUP(B316,①工事概要!$C$11:$D$12,2,FALSE),"")</f>
        <v/>
      </c>
      <c r="BH316" s="53" t="str">
        <f>IFERROR(VLOOKUP(B316,①工事概要!$C$16:$D$21,2,FALSE),"")</f>
        <v/>
      </c>
      <c r="BI316" s="53" t="str">
        <f>IFERROR(VLOOKUP(B316,①工事概要!$C$22:$D$24,2,FALSE),"")</f>
        <v/>
      </c>
      <c r="BJ316" s="53" t="str">
        <f>IF(B316&gt;①工事概要!$C$26,"",IF(B316&gt;=①工事概要!$C$25,$BJ$13,""))</f>
        <v/>
      </c>
      <c r="BK316" s="53" t="str">
        <f>IF(B316&gt;①工事概要!$C$28,"",IF(B316&gt;=①工事概要!$C$27,$BK$13,""))</f>
        <v/>
      </c>
      <c r="BL316" s="53" t="str">
        <f>IF(B316&gt;①工事概要!$C$30,"",IF(B316&gt;=①工事概要!$C$29,$BL$13,""))</f>
        <v/>
      </c>
      <c r="BM316" s="53" t="str">
        <f>IF(B316&gt;①工事概要!$C$32,"",IF(B316&gt;=①工事概要!$C$31,$BM$13,""))</f>
        <v/>
      </c>
      <c r="BN316" s="53" t="str">
        <f>IF(B316&gt;①工事概要!$C$34,"",IF(B316&gt;=①工事概要!$C$33,$BN$13,""))</f>
        <v/>
      </c>
      <c r="BO316" s="53" t="str">
        <f>IF(B316&gt;①工事概要!$C$36,"",IF(B316&gt;=①工事概要!$C$35,$BO$13,""))</f>
        <v/>
      </c>
      <c r="BP316" s="53" t="str">
        <f>IF(B316&gt;①工事概要!$C$38,"",IF(B316&gt;=①工事概要!$C$37,$BP$13,""))</f>
        <v/>
      </c>
      <c r="BQ316" s="53" t="str">
        <f>IF(B316&gt;①工事概要!$C$40,"",IF(B316&gt;=①工事概要!$C$39,$BQ$13,""))</f>
        <v/>
      </c>
      <c r="BR316" s="53" t="str">
        <f>IF(B316&gt;①工事概要!$C$42,"",IF(B316&gt;=①工事概要!$C$41,$BR$13,""))</f>
        <v/>
      </c>
      <c r="BS316" s="53" t="str">
        <f>IF(B316&gt;①工事概要!$C$44,"",IF(B316&gt;=①工事概要!$C$43,$BS$13,""))</f>
        <v/>
      </c>
      <c r="BT316" s="53" t="str">
        <f>IF(B316&gt;①工事概要!$C$46,"",IF(B316&gt;=①工事概要!$C$45,$BT$13,""))</f>
        <v/>
      </c>
      <c r="BU316" s="53" t="str">
        <f>IF(B316&gt;①工事概要!$C$48,"",IF(B316&gt;=①工事概要!$C$47,$BU$13,""))</f>
        <v/>
      </c>
      <c r="BV316" s="53" t="str">
        <f>IF(B316&gt;①工事概要!$C$50,"",IF(B316&gt;=①工事概要!$C$49,$BV$13,""))</f>
        <v/>
      </c>
      <c r="BW316" s="53" t="str">
        <f>IF(B316&gt;①工事概要!$C$52,"",IF(B316&gt;=①工事概要!$C$51,$BW$13,""))</f>
        <v/>
      </c>
      <c r="BX316" s="53" t="str">
        <f>IF(B316&gt;①工事概要!$C$54,"",IF(B316&gt;=①工事概要!$C$53,$BX$13,""))</f>
        <v/>
      </c>
      <c r="BY316" s="53" t="str">
        <f>IF(B316&gt;①工事概要!$C$56,"",IF(B316&gt;=①工事概要!$C$55,$BY$13,""))</f>
        <v/>
      </c>
      <c r="BZ316" s="53" t="str">
        <f>IF(B316&gt;①工事概要!$C$58,"",IF(B316&gt;=①工事概要!$C$57,$BZ$13,""))</f>
        <v/>
      </c>
      <c r="CA316" s="53" t="str">
        <f>IF(B316&gt;①工事概要!$C$60,"",IF(B316&gt;=①工事概要!$C$59,$CA$13,""))</f>
        <v/>
      </c>
      <c r="CB316" s="53" t="str">
        <f>IF(B316&gt;①工事概要!$C$62,"",IF(B316&gt;=①工事概要!$C$61,$CB$13,""))</f>
        <v/>
      </c>
      <c r="CC316" s="53" t="str">
        <f>IF(B316&gt;①工事概要!$C$64,"",IF(B316&gt;=①工事概要!$C$63,$CC$13,""))</f>
        <v/>
      </c>
      <c r="CD316" s="53" t="str">
        <f>IF(B316&gt;①工事概要!$C$66,"",IF(B316&gt;=①工事概要!$C$65,$CD$13,""))</f>
        <v/>
      </c>
      <c r="CE316" s="50" t="str">
        <f t="shared" si="393"/>
        <v/>
      </c>
      <c r="CF316" s="50" t="str">
        <f t="shared" si="379"/>
        <v xml:space="preserve"> </v>
      </c>
    </row>
    <row r="317" spans="1:84" ht="39" customHeight="1" thickTop="1" thickBot="1" x14ac:dyDescent="0.2">
      <c r="A317" s="81" t="str">
        <f t="shared" si="365"/>
        <v>対象期間外</v>
      </c>
      <c r="B317" s="180" t="str">
        <f>IFERROR(IF(B316=①工事概要!$E$12+IF(WEEKDAY(①工事概要!$E$12)=1,①工事概要!$E$12,(8-WEEKDAY(①工事概要!$E$12))),"-",IF(B316="-","-",B316+1)),"-")</f>
        <v>-</v>
      </c>
      <c r="C317" s="89" t="str">
        <f t="shared" si="380"/>
        <v>-</v>
      </c>
      <c r="D317" s="199" t="str">
        <f t="shared" si="381"/>
        <v>×</v>
      </c>
      <c r="E317" s="200" t="str">
        <f t="shared" si="382"/>
        <v xml:space="preserve"> </v>
      </c>
      <c r="F317" s="201" t="s">
        <v>60</v>
      </c>
      <c r="G317" s="202"/>
      <c r="H317" s="203"/>
      <c r="I317" s="204"/>
      <c r="J317" s="187" t="str">
        <f t="shared" si="383"/>
        <v/>
      </c>
      <c r="K317" s="190" t="str">
        <f t="shared" si="366"/>
        <v/>
      </c>
      <c r="L317" s="190" t="str">
        <f t="shared" si="367"/>
        <v/>
      </c>
      <c r="M317" s="188" t="str">
        <f t="shared" si="384"/>
        <v/>
      </c>
      <c r="N317" s="87" t="str">
        <f t="shared" si="368"/>
        <v/>
      </c>
      <c r="O317" s="108"/>
      <c r="P317" s="156" t="str">
        <f>IF(B317&lt;①工事概要!$E$11,"",IF(B317&gt;①工事概要!$E$12,"",IF(LEN(CE317)=0,"○","")))</f>
        <v/>
      </c>
      <c r="Q317" s="162">
        <f t="shared" si="385"/>
        <v>0</v>
      </c>
      <c r="R317" s="93">
        <f t="shared" si="369"/>
        <v>181</v>
      </c>
      <c r="S317" s="156" t="str">
        <f t="shared" si="370"/>
        <v/>
      </c>
      <c r="T317" s="162">
        <f t="shared" si="371"/>
        <v>0</v>
      </c>
      <c r="U317" s="100">
        <f t="shared" si="386"/>
        <v>52</v>
      </c>
      <c r="V317" s="93" t="str">
        <f t="shared" si="372"/>
        <v/>
      </c>
      <c r="W317" s="169" t="str">
        <f t="shared" si="387"/>
        <v/>
      </c>
      <c r="X317" s="80" t="str">
        <f t="shared" si="388"/>
        <v/>
      </c>
      <c r="Y317" s="80" t="str">
        <f t="shared" si="389"/>
        <v/>
      </c>
      <c r="Z317" s="80" t="str">
        <f t="shared" si="373"/>
        <v>-</v>
      </c>
      <c r="AA317" s="80" t="str">
        <f t="shared" si="374"/>
        <v/>
      </c>
      <c r="AB317" s="80" t="str">
        <f t="shared" si="375"/>
        <v>OK（振替済み）</v>
      </c>
      <c r="AC317" s="154">
        <f t="shared" si="376"/>
        <v>0</v>
      </c>
      <c r="AD317" s="154" t="str">
        <f t="shared" si="390"/>
        <v/>
      </c>
      <c r="AE317" s="106">
        <f t="shared" si="391"/>
        <v>0</v>
      </c>
      <c r="AF317" s="106">
        <f t="shared" si="377"/>
        <v>0</v>
      </c>
      <c r="AG317" s="218" t="str">
        <f>IFERROR(IF(AE317=1,①工事概要!$E$11,IF(AE317=2,①工事概要!$E$11,IF(WEEKDAY(Z317)=2,Z310,AG316))),"")</f>
        <v/>
      </c>
      <c r="AH317" s="222" t="str">
        <f t="shared" ref="AH317:BA317" si="438">IFERROR(IF(AG317+1&gt;$BB317,"",AG317+1),"")</f>
        <v/>
      </c>
      <c r="AI317" s="222" t="str">
        <f t="shared" si="438"/>
        <v/>
      </c>
      <c r="AJ317" s="222" t="str">
        <f t="shared" si="438"/>
        <v/>
      </c>
      <c r="AK317" s="222" t="str">
        <f t="shared" si="438"/>
        <v/>
      </c>
      <c r="AL317" s="222" t="str">
        <f t="shared" si="438"/>
        <v/>
      </c>
      <c r="AM317" s="222" t="str">
        <f t="shared" si="438"/>
        <v/>
      </c>
      <c r="AN317" s="222" t="str">
        <f t="shared" si="438"/>
        <v/>
      </c>
      <c r="AO317" s="222" t="str">
        <f t="shared" si="438"/>
        <v/>
      </c>
      <c r="AP317" s="222" t="str">
        <f t="shared" si="438"/>
        <v/>
      </c>
      <c r="AQ317" s="222" t="str">
        <f t="shared" si="438"/>
        <v/>
      </c>
      <c r="AR317" s="222" t="str">
        <f t="shared" si="438"/>
        <v/>
      </c>
      <c r="AS317" s="222" t="str">
        <f t="shared" si="438"/>
        <v/>
      </c>
      <c r="AT317" s="222" t="str">
        <f t="shared" si="438"/>
        <v/>
      </c>
      <c r="AU317" s="222" t="str">
        <f t="shared" si="438"/>
        <v/>
      </c>
      <c r="AV317" s="222" t="str">
        <f t="shared" si="438"/>
        <v/>
      </c>
      <c r="AW317" s="222" t="str">
        <f t="shared" si="438"/>
        <v/>
      </c>
      <c r="AX317" s="222" t="str">
        <f t="shared" si="438"/>
        <v/>
      </c>
      <c r="AY317" s="222" t="str">
        <f t="shared" si="438"/>
        <v/>
      </c>
      <c r="AZ317" s="222" t="str">
        <f t="shared" si="438"/>
        <v/>
      </c>
      <c r="BA317" s="222" t="str">
        <f t="shared" si="438"/>
        <v/>
      </c>
      <c r="BB317" s="219" t="str">
        <f>IFERROR(IF(IF(Z317=①工事概要!$E$12,①工事概要!$E$12,IF(WEEKDAY(Z317)=1,Z324,BB318))&gt;①工事概要!$E$12,①工事概要!$E$12,IF(Z317=①工事概要!$E$12,①工事概要!$E$12,IF(WEEKDAY(Z317)=1,Z324,BB318))),"")</f>
        <v/>
      </c>
      <c r="BE317" s="53"/>
      <c r="BF317" s="53"/>
      <c r="BG317" s="53" t="str">
        <f>IFERROR(VLOOKUP(B317,①工事概要!$C$11:$D$12,2,FALSE),"")</f>
        <v/>
      </c>
      <c r="BH317" s="53" t="str">
        <f>IFERROR(VLOOKUP(B317,①工事概要!$C$16:$D$21,2,FALSE),"")</f>
        <v/>
      </c>
      <c r="BI317" s="53" t="str">
        <f>IFERROR(VLOOKUP(B317,①工事概要!$C$22:$D$24,2,FALSE),"")</f>
        <v/>
      </c>
      <c r="BJ317" s="53" t="str">
        <f>IF(B317&gt;①工事概要!$C$26,"",IF(B317&gt;=①工事概要!$C$25,$BJ$13,""))</f>
        <v/>
      </c>
      <c r="BK317" s="53" t="str">
        <f>IF(B317&gt;①工事概要!$C$28,"",IF(B317&gt;=①工事概要!$C$27,$BK$13,""))</f>
        <v/>
      </c>
      <c r="BL317" s="53" t="str">
        <f>IF(B317&gt;①工事概要!$C$30,"",IF(B317&gt;=①工事概要!$C$29,$BL$13,""))</f>
        <v/>
      </c>
      <c r="BM317" s="53" t="str">
        <f>IF(B317&gt;①工事概要!$C$32,"",IF(B317&gt;=①工事概要!$C$31,$BM$13,""))</f>
        <v/>
      </c>
      <c r="BN317" s="53" t="str">
        <f>IF(B317&gt;①工事概要!$C$34,"",IF(B317&gt;=①工事概要!$C$33,$BN$13,""))</f>
        <v/>
      </c>
      <c r="BO317" s="53" t="str">
        <f>IF(B317&gt;①工事概要!$C$36,"",IF(B317&gt;=①工事概要!$C$35,$BO$13,""))</f>
        <v/>
      </c>
      <c r="BP317" s="53" t="str">
        <f>IF(B317&gt;①工事概要!$C$38,"",IF(B317&gt;=①工事概要!$C$37,$BP$13,""))</f>
        <v/>
      </c>
      <c r="BQ317" s="53" t="str">
        <f>IF(B317&gt;①工事概要!$C$40,"",IF(B317&gt;=①工事概要!$C$39,$BQ$13,""))</f>
        <v/>
      </c>
      <c r="BR317" s="53" t="str">
        <f>IF(B317&gt;①工事概要!$C$42,"",IF(B317&gt;=①工事概要!$C$41,$BR$13,""))</f>
        <v/>
      </c>
      <c r="BS317" s="53" t="str">
        <f>IF(B317&gt;①工事概要!$C$44,"",IF(B317&gt;=①工事概要!$C$43,$BS$13,""))</f>
        <v/>
      </c>
      <c r="BT317" s="53" t="str">
        <f>IF(B317&gt;①工事概要!$C$46,"",IF(B317&gt;=①工事概要!$C$45,$BT$13,""))</f>
        <v/>
      </c>
      <c r="BU317" s="53" t="str">
        <f>IF(B317&gt;①工事概要!$C$48,"",IF(B317&gt;=①工事概要!$C$47,$BU$13,""))</f>
        <v/>
      </c>
      <c r="BV317" s="53" t="str">
        <f>IF(B317&gt;①工事概要!$C$50,"",IF(B317&gt;=①工事概要!$C$49,$BV$13,""))</f>
        <v/>
      </c>
      <c r="BW317" s="53" t="str">
        <f>IF(B317&gt;①工事概要!$C$52,"",IF(B317&gt;=①工事概要!$C$51,$BW$13,""))</f>
        <v/>
      </c>
      <c r="BX317" s="53" t="str">
        <f>IF(B317&gt;①工事概要!$C$54,"",IF(B317&gt;=①工事概要!$C$53,$BX$13,""))</f>
        <v/>
      </c>
      <c r="BY317" s="53" t="str">
        <f>IF(B317&gt;①工事概要!$C$56,"",IF(B317&gt;=①工事概要!$C$55,$BY$13,""))</f>
        <v/>
      </c>
      <c r="BZ317" s="53" t="str">
        <f>IF(B317&gt;①工事概要!$C$58,"",IF(B317&gt;=①工事概要!$C$57,$BZ$13,""))</f>
        <v/>
      </c>
      <c r="CA317" s="53" t="str">
        <f>IF(B317&gt;①工事概要!$C$60,"",IF(B317&gt;=①工事概要!$C$59,$CA$13,""))</f>
        <v/>
      </c>
      <c r="CB317" s="53" t="str">
        <f>IF(B317&gt;①工事概要!$C$62,"",IF(B317&gt;=①工事概要!$C$61,$CB$13,""))</f>
        <v/>
      </c>
      <c r="CC317" s="53" t="str">
        <f>IF(B317&gt;①工事概要!$C$64,"",IF(B317&gt;=①工事概要!$C$63,$CC$13,""))</f>
        <v/>
      </c>
      <c r="CD317" s="53" t="str">
        <f>IF(B317&gt;①工事概要!$C$66,"",IF(B317&gt;=①工事概要!$C$65,$CD$13,""))</f>
        <v/>
      </c>
      <c r="CE317" s="50" t="str">
        <f t="shared" si="393"/>
        <v/>
      </c>
      <c r="CF317" s="50" t="str">
        <f t="shared" si="379"/>
        <v xml:space="preserve"> </v>
      </c>
    </row>
    <row r="318" spans="1:84" ht="39" customHeight="1" thickTop="1" thickBot="1" x14ac:dyDescent="0.2">
      <c r="A318" s="81" t="str">
        <f t="shared" si="365"/>
        <v>対象期間外</v>
      </c>
      <c r="B318" s="180" t="str">
        <f>IFERROR(IF(B317=①工事概要!$E$12+IF(WEEKDAY(①工事概要!$E$12)=1,①工事概要!$E$12,(8-WEEKDAY(①工事概要!$E$12))),"-",IF(B317="-","-",B317+1)),"-")</f>
        <v>-</v>
      </c>
      <c r="C318" s="89" t="str">
        <f t="shared" si="380"/>
        <v>-</v>
      </c>
      <c r="D318" s="199" t="str">
        <f t="shared" si="381"/>
        <v>×</v>
      </c>
      <c r="E318" s="200" t="str">
        <f t="shared" si="382"/>
        <v xml:space="preserve"> </v>
      </c>
      <c r="F318" s="201" t="s">
        <v>60</v>
      </c>
      <c r="G318" s="202"/>
      <c r="H318" s="203"/>
      <c r="I318" s="204"/>
      <c r="J318" s="187" t="str">
        <f t="shared" si="383"/>
        <v/>
      </c>
      <c r="K318" s="190" t="str">
        <f t="shared" si="366"/>
        <v/>
      </c>
      <c r="L318" s="190" t="str">
        <f t="shared" si="367"/>
        <v/>
      </c>
      <c r="M318" s="188" t="str">
        <f t="shared" si="384"/>
        <v/>
      </c>
      <c r="N318" s="87" t="str">
        <f t="shared" si="368"/>
        <v/>
      </c>
      <c r="O318" s="108"/>
      <c r="P318" s="156" t="str">
        <f>IF(B318&lt;①工事概要!$E$11,"",IF(B318&gt;①工事概要!$E$12,"",IF(LEN(CE318)=0,"○","")))</f>
        <v/>
      </c>
      <c r="Q318" s="162">
        <f t="shared" si="385"/>
        <v>0</v>
      </c>
      <c r="R318" s="93">
        <f t="shared" si="369"/>
        <v>181</v>
      </c>
      <c r="S318" s="156" t="str">
        <f t="shared" si="370"/>
        <v/>
      </c>
      <c r="T318" s="162">
        <f t="shared" si="371"/>
        <v>0</v>
      </c>
      <c r="U318" s="100">
        <f t="shared" si="386"/>
        <v>52</v>
      </c>
      <c r="V318" s="93" t="str">
        <f t="shared" si="372"/>
        <v/>
      </c>
      <c r="W318" s="169" t="str">
        <f t="shared" si="387"/>
        <v/>
      </c>
      <c r="X318" s="80" t="str">
        <f t="shared" si="388"/>
        <v/>
      </c>
      <c r="Y318" s="80" t="str">
        <f t="shared" si="389"/>
        <v/>
      </c>
      <c r="Z318" s="80" t="str">
        <f t="shared" si="373"/>
        <v>-</v>
      </c>
      <c r="AA318" s="80" t="str">
        <f t="shared" si="374"/>
        <v/>
      </c>
      <c r="AB318" s="80" t="str">
        <f t="shared" si="375"/>
        <v>OK（振替済み）</v>
      </c>
      <c r="AC318" s="154">
        <f t="shared" si="376"/>
        <v>0</v>
      </c>
      <c r="AD318" s="154" t="str">
        <f t="shared" si="390"/>
        <v/>
      </c>
      <c r="AE318" s="106">
        <f t="shared" si="391"/>
        <v>0</v>
      </c>
      <c r="AF318" s="106">
        <f t="shared" si="377"/>
        <v>0</v>
      </c>
      <c r="AG318" s="218" t="str">
        <f>IFERROR(IF(AE318=1,①工事概要!$E$11,IF(AE318=2,①工事概要!$E$11,IF(WEEKDAY(Z318)=2,Z311,AG317))),"")</f>
        <v/>
      </c>
      <c r="AH318" s="222" t="str">
        <f t="shared" ref="AH318:BA318" si="439">IFERROR(IF(AG318+1&gt;$BB318,"",AG318+1),"")</f>
        <v/>
      </c>
      <c r="AI318" s="222" t="str">
        <f t="shared" si="439"/>
        <v/>
      </c>
      <c r="AJ318" s="222" t="str">
        <f t="shared" si="439"/>
        <v/>
      </c>
      <c r="AK318" s="222" t="str">
        <f t="shared" si="439"/>
        <v/>
      </c>
      <c r="AL318" s="222" t="str">
        <f t="shared" si="439"/>
        <v/>
      </c>
      <c r="AM318" s="222" t="str">
        <f t="shared" si="439"/>
        <v/>
      </c>
      <c r="AN318" s="222" t="str">
        <f t="shared" si="439"/>
        <v/>
      </c>
      <c r="AO318" s="222" t="str">
        <f t="shared" si="439"/>
        <v/>
      </c>
      <c r="AP318" s="222" t="str">
        <f t="shared" si="439"/>
        <v/>
      </c>
      <c r="AQ318" s="222" t="str">
        <f t="shared" si="439"/>
        <v/>
      </c>
      <c r="AR318" s="222" t="str">
        <f t="shared" si="439"/>
        <v/>
      </c>
      <c r="AS318" s="222" t="str">
        <f t="shared" si="439"/>
        <v/>
      </c>
      <c r="AT318" s="222" t="str">
        <f t="shared" si="439"/>
        <v/>
      </c>
      <c r="AU318" s="222" t="str">
        <f t="shared" si="439"/>
        <v/>
      </c>
      <c r="AV318" s="222" t="str">
        <f t="shared" si="439"/>
        <v/>
      </c>
      <c r="AW318" s="222" t="str">
        <f t="shared" si="439"/>
        <v/>
      </c>
      <c r="AX318" s="222" t="str">
        <f t="shared" si="439"/>
        <v/>
      </c>
      <c r="AY318" s="222" t="str">
        <f t="shared" si="439"/>
        <v/>
      </c>
      <c r="AZ318" s="222" t="str">
        <f t="shared" si="439"/>
        <v/>
      </c>
      <c r="BA318" s="222" t="str">
        <f t="shared" si="439"/>
        <v/>
      </c>
      <c r="BB318" s="219" t="str">
        <f>IFERROR(IF(IF(Z318=①工事概要!$E$12,①工事概要!$E$12,IF(WEEKDAY(Z318)=1,Z325,BB319))&gt;①工事概要!$E$12,①工事概要!$E$12,IF(Z318=①工事概要!$E$12,①工事概要!$E$12,IF(WEEKDAY(Z318)=1,Z325,BB319))),"")</f>
        <v/>
      </c>
      <c r="BE318" s="53"/>
      <c r="BF318" s="53"/>
      <c r="BG318" s="53" t="str">
        <f>IFERROR(VLOOKUP(B318,①工事概要!$C$11:$D$12,2,FALSE),"")</f>
        <v/>
      </c>
      <c r="BH318" s="53" t="str">
        <f>IFERROR(VLOOKUP(B318,①工事概要!$C$16:$D$21,2,FALSE),"")</f>
        <v/>
      </c>
      <c r="BI318" s="53" t="str">
        <f>IFERROR(VLOOKUP(B318,①工事概要!$C$22:$D$24,2,FALSE),"")</f>
        <v/>
      </c>
      <c r="BJ318" s="53" t="str">
        <f>IF(B318&gt;①工事概要!$C$26,"",IF(B318&gt;=①工事概要!$C$25,$BJ$13,""))</f>
        <v/>
      </c>
      <c r="BK318" s="53" t="str">
        <f>IF(B318&gt;①工事概要!$C$28,"",IF(B318&gt;=①工事概要!$C$27,$BK$13,""))</f>
        <v/>
      </c>
      <c r="BL318" s="53" t="str">
        <f>IF(B318&gt;①工事概要!$C$30,"",IF(B318&gt;=①工事概要!$C$29,$BL$13,""))</f>
        <v/>
      </c>
      <c r="BM318" s="53" t="str">
        <f>IF(B318&gt;①工事概要!$C$32,"",IF(B318&gt;=①工事概要!$C$31,$BM$13,""))</f>
        <v/>
      </c>
      <c r="BN318" s="53" t="str">
        <f>IF(B318&gt;①工事概要!$C$34,"",IF(B318&gt;=①工事概要!$C$33,$BN$13,""))</f>
        <v/>
      </c>
      <c r="BO318" s="53" t="str">
        <f>IF(B318&gt;①工事概要!$C$36,"",IF(B318&gt;=①工事概要!$C$35,$BO$13,""))</f>
        <v/>
      </c>
      <c r="BP318" s="53" t="str">
        <f>IF(B318&gt;①工事概要!$C$38,"",IF(B318&gt;=①工事概要!$C$37,$BP$13,""))</f>
        <v/>
      </c>
      <c r="BQ318" s="53" t="str">
        <f>IF(B318&gt;①工事概要!$C$40,"",IF(B318&gt;=①工事概要!$C$39,$BQ$13,""))</f>
        <v/>
      </c>
      <c r="BR318" s="53" t="str">
        <f>IF(B318&gt;①工事概要!$C$42,"",IF(B318&gt;=①工事概要!$C$41,$BR$13,""))</f>
        <v/>
      </c>
      <c r="BS318" s="53" t="str">
        <f>IF(B318&gt;①工事概要!$C$44,"",IF(B318&gt;=①工事概要!$C$43,$BS$13,""))</f>
        <v/>
      </c>
      <c r="BT318" s="53" t="str">
        <f>IF(B318&gt;①工事概要!$C$46,"",IF(B318&gt;=①工事概要!$C$45,$BT$13,""))</f>
        <v/>
      </c>
      <c r="BU318" s="53" t="str">
        <f>IF(B318&gt;①工事概要!$C$48,"",IF(B318&gt;=①工事概要!$C$47,$BU$13,""))</f>
        <v/>
      </c>
      <c r="BV318" s="53" t="str">
        <f>IF(B318&gt;①工事概要!$C$50,"",IF(B318&gt;=①工事概要!$C$49,$BV$13,""))</f>
        <v/>
      </c>
      <c r="BW318" s="53" t="str">
        <f>IF(B318&gt;①工事概要!$C$52,"",IF(B318&gt;=①工事概要!$C$51,$BW$13,""))</f>
        <v/>
      </c>
      <c r="BX318" s="53" t="str">
        <f>IF(B318&gt;①工事概要!$C$54,"",IF(B318&gt;=①工事概要!$C$53,$BX$13,""))</f>
        <v/>
      </c>
      <c r="BY318" s="53" t="str">
        <f>IF(B318&gt;①工事概要!$C$56,"",IF(B318&gt;=①工事概要!$C$55,$BY$13,""))</f>
        <v/>
      </c>
      <c r="BZ318" s="53" t="str">
        <f>IF(B318&gt;①工事概要!$C$58,"",IF(B318&gt;=①工事概要!$C$57,$BZ$13,""))</f>
        <v/>
      </c>
      <c r="CA318" s="53" t="str">
        <f>IF(B318&gt;①工事概要!$C$60,"",IF(B318&gt;=①工事概要!$C$59,$CA$13,""))</f>
        <v/>
      </c>
      <c r="CB318" s="53" t="str">
        <f>IF(B318&gt;①工事概要!$C$62,"",IF(B318&gt;=①工事概要!$C$61,$CB$13,""))</f>
        <v/>
      </c>
      <c r="CC318" s="53" t="str">
        <f>IF(B318&gt;①工事概要!$C$64,"",IF(B318&gt;=①工事概要!$C$63,$CC$13,""))</f>
        <v/>
      </c>
      <c r="CD318" s="53" t="str">
        <f>IF(B318&gt;①工事概要!$C$66,"",IF(B318&gt;=①工事概要!$C$65,$CD$13,""))</f>
        <v/>
      </c>
      <c r="CE318" s="50" t="str">
        <f t="shared" si="393"/>
        <v/>
      </c>
      <c r="CF318" s="50" t="str">
        <f t="shared" si="379"/>
        <v xml:space="preserve"> </v>
      </c>
    </row>
    <row r="319" spans="1:84" ht="39" customHeight="1" thickTop="1" thickBot="1" x14ac:dyDescent="0.2">
      <c r="A319" s="81" t="str">
        <f t="shared" si="365"/>
        <v>対象期間外</v>
      </c>
      <c r="B319" s="180" t="str">
        <f>IFERROR(IF(B318=①工事概要!$E$12+IF(WEEKDAY(①工事概要!$E$12)=1,①工事概要!$E$12,(8-WEEKDAY(①工事概要!$E$12))),"-",IF(B318="-","-",B318+1)),"-")</f>
        <v>-</v>
      </c>
      <c r="C319" s="89" t="str">
        <f t="shared" si="380"/>
        <v>-</v>
      </c>
      <c r="D319" s="199" t="str">
        <f t="shared" si="381"/>
        <v>×</v>
      </c>
      <c r="E319" s="200" t="str">
        <f t="shared" si="382"/>
        <v xml:space="preserve"> </v>
      </c>
      <c r="F319" s="201" t="s">
        <v>60</v>
      </c>
      <c r="G319" s="202"/>
      <c r="H319" s="203"/>
      <c r="I319" s="204"/>
      <c r="J319" s="187" t="str">
        <f t="shared" si="383"/>
        <v/>
      </c>
      <c r="K319" s="190" t="str">
        <f t="shared" si="366"/>
        <v/>
      </c>
      <c r="L319" s="190" t="str">
        <f t="shared" si="367"/>
        <v/>
      </c>
      <c r="M319" s="188" t="str">
        <f t="shared" si="384"/>
        <v/>
      </c>
      <c r="N319" s="87" t="str">
        <f t="shared" si="368"/>
        <v/>
      </c>
      <c r="O319" s="108"/>
      <c r="P319" s="156" t="str">
        <f>IF(B319&lt;①工事概要!$E$11,"",IF(B319&gt;①工事概要!$E$12,"",IF(LEN(CE319)=0,"○","")))</f>
        <v/>
      </c>
      <c r="Q319" s="162">
        <f t="shared" si="385"/>
        <v>0</v>
      </c>
      <c r="R319" s="93">
        <f t="shared" si="369"/>
        <v>181</v>
      </c>
      <c r="S319" s="156" t="str">
        <f t="shared" si="370"/>
        <v/>
      </c>
      <c r="T319" s="162">
        <f t="shared" si="371"/>
        <v>0</v>
      </c>
      <c r="U319" s="100">
        <f t="shared" si="386"/>
        <v>52</v>
      </c>
      <c r="V319" s="93" t="str">
        <f t="shared" si="372"/>
        <v/>
      </c>
      <c r="W319" s="169" t="str">
        <f t="shared" si="387"/>
        <v/>
      </c>
      <c r="X319" s="80" t="str">
        <f t="shared" si="388"/>
        <v/>
      </c>
      <c r="Y319" s="80" t="str">
        <f t="shared" si="389"/>
        <v/>
      </c>
      <c r="Z319" s="80" t="str">
        <f t="shared" si="373"/>
        <v>-</v>
      </c>
      <c r="AA319" s="80" t="str">
        <f t="shared" si="374"/>
        <v/>
      </c>
      <c r="AB319" s="80" t="str">
        <f t="shared" si="375"/>
        <v>OK（振替済み）</v>
      </c>
      <c r="AC319" s="154">
        <f t="shared" si="376"/>
        <v>0</v>
      </c>
      <c r="AD319" s="154" t="str">
        <f t="shared" si="390"/>
        <v/>
      </c>
      <c r="AE319" s="106">
        <f t="shared" si="391"/>
        <v>0</v>
      </c>
      <c r="AF319" s="106">
        <f t="shared" si="377"/>
        <v>0</v>
      </c>
      <c r="AG319" s="218" t="str">
        <f>IFERROR(IF(AE319=1,①工事概要!$E$11,IF(AE319=2,①工事概要!$E$11,IF(WEEKDAY(Z319)=2,Z312,AG318))),"")</f>
        <v/>
      </c>
      <c r="AH319" s="222" t="str">
        <f t="shared" ref="AH319:BA319" si="440">IFERROR(IF(AG319+1&gt;$BB319,"",AG319+1),"")</f>
        <v/>
      </c>
      <c r="AI319" s="222" t="str">
        <f t="shared" si="440"/>
        <v/>
      </c>
      <c r="AJ319" s="222" t="str">
        <f t="shared" si="440"/>
        <v/>
      </c>
      <c r="AK319" s="222" t="str">
        <f t="shared" si="440"/>
        <v/>
      </c>
      <c r="AL319" s="222" t="str">
        <f t="shared" si="440"/>
        <v/>
      </c>
      <c r="AM319" s="222" t="str">
        <f t="shared" si="440"/>
        <v/>
      </c>
      <c r="AN319" s="222" t="str">
        <f t="shared" si="440"/>
        <v/>
      </c>
      <c r="AO319" s="222" t="str">
        <f t="shared" si="440"/>
        <v/>
      </c>
      <c r="AP319" s="222" t="str">
        <f t="shared" si="440"/>
        <v/>
      </c>
      <c r="AQ319" s="222" t="str">
        <f t="shared" si="440"/>
        <v/>
      </c>
      <c r="AR319" s="222" t="str">
        <f t="shared" si="440"/>
        <v/>
      </c>
      <c r="AS319" s="222" t="str">
        <f t="shared" si="440"/>
        <v/>
      </c>
      <c r="AT319" s="222" t="str">
        <f t="shared" si="440"/>
        <v/>
      </c>
      <c r="AU319" s="222" t="str">
        <f t="shared" si="440"/>
        <v/>
      </c>
      <c r="AV319" s="222" t="str">
        <f t="shared" si="440"/>
        <v/>
      </c>
      <c r="AW319" s="222" t="str">
        <f t="shared" si="440"/>
        <v/>
      </c>
      <c r="AX319" s="222" t="str">
        <f t="shared" si="440"/>
        <v/>
      </c>
      <c r="AY319" s="222" t="str">
        <f t="shared" si="440"/>
        <v/>
      </c>
      <c r="AZ319" s="222" t="str">
        <f t="shared" si="440"/>
        <v/>
      </c>
      <c r="BA319" s="222" t="str">
        <f t="shared" si="440"/>
        <v/>
      </c>
      <c r="BB319" s="219" t="str">
        <f>IFERROR(IF(IF(Z319=①工事概要!$E$12,①工事概要!$E$12,IF(WEEKDAY(Z319)=1,Z326,BB320))&gt;①工事概要!$E$12,①工事概要!$E$12,IF(Z319=①工事概要!$E$12,①工事概要!$E$12,IF(WEEKDAY(Z319)=1,Z326,BB320))),"")</f>
        <v/>
      </c>
      <c r="BE319" s="53"/>
      <c r="BF319" s="53"/>
      <c r="BG319" s="53" t="str">
        <f>IFERROR(VLOOKUP(B319,①工事概要!$C$11:$D$12,2,FALSE),"")</f>
        <v/>
      </c>
      <c r="BH319" s="53" t="str">
        <f>IFERROR(VLOOKUP(B319,①工事概要!$C$16:$D$21,2,FALSE),"")</f>
        <v/>
      </c>
      <c r="BI319" s="53" t="str">
        <f>IFERROR(VLOOKUP(B319,①工事概要!$C$22:$D$24,2,FALSE),"")</f>
        <v/>
      </c>
      <c r="BJ319" s="53" t="str">
        <f>IF(B319&gt;①工事概要!$C$26,"",IF(B319&gt;=①工事概要!$C$25,$BJ$13,""))</f>
        <v/>
      </c>
      <c r="BK319" s="53" t="str">
        <f>IF(B319&gt;①工事概要!$C$28,"",IF(B319&gt;=①工事概要!$C$27,$BK$13,""))</f>
        <v/>
      </c>
      <c r="BL319" s="53" t="str">
        <f>IF(B319&gt;①工事概要!$C$30,"",IF(B319&gt;=①工事概要!$C$29,$BL$13,""))</f>
        <v/>
      </c>
      <c r="BM319" s="53" t="str">
        <f>IF(B319&gt;①工事概要!$C$32,"",IF(B319&gt;=①工事概要!$C$31,$BM$13,""))</f>
        <v/>
      </c>
      <c r="BN319" s="53" t="str">
        <f>IF(B319&gt;①工事概要!$C$34,"",IF(B319&gt;=①工事概要!$C$33,$BN$13,""))</f>
        <v/>
      </c>
      <c r="BO319" s="53" t="str">
        <f>IF(B319&gt;①工事概要!$C$36,"",IF(B319&gt;=①工事概要!$C$35,$BO$13,""))</f>
        <v/>
      </c>
      <c r="BP319" s="53" t="str">
        <f>IF(B319&gt;①工事概要!$C$38,"",IF(B319&gt;=①工事概要!$C$37,$BP$13,""))</f>
        <v/>
      </c>
      <c r="BQ319" s="53" t="str">
        <f>IF(B319&gt;①工事概要!$C$40,"",IF(B319&gt;=①工事概要!$C$39,$BQ$13,""))</f>
        <v/>
      </c>
      <c r="BR319" s="53" t="str">
        <f>IF(B319&gt;①工事概要!$C$42,"",IF(B319&gt;=①工事概要!$C$41,$BR$13,""))</f>
        <v/>
      </c>
      <c r="BS319" s="53" t="str">
        <f>IF(B319&gt;①工事概要!$C$44,"",IF(B319&gt;=①工事概要!$C$43,$BS$13,""))</f>
        <v/>
      </c>
      <c r="BT319" s="53" t="str">
        <f>IF(B319&gt;①工事概要!$C$46,"",IF(B319&gt;=①工事概要!$C$45,$BT$13,""))</f>
        <v/>
      </c>
      <c r="BU319" s="53" t="str">
        <f>IF(B319&gt;①工事概要!$C$48,"",IF(B319&gt;=①工事概要!$C$47,$BU$13,""))</f>
        <v/>
      </c>
      <c r="BV319" s="53" t="str">
        <f>IF(B319&gt;①工事概要!$C$50,"",IF(B319&gt;=①工事概要!$C$49,$BV$13,""))</f>
        <v/>
      </c>
      <c r="BW319" s="53" t="str">
        <f>IF(B319&gt;①工事概要!$C$52,"",IF(B319&gt;=①工事概要!$C$51,$BW$13,""))</f>
        <v/>
      </c>
      <c r="BX319" s="53" t="str">
        <f>IF(B319&gt;①工事概要!$C$54,"",IF(B319&gt;=①工事概要!$C$53,$BX$13,""))</f>
        <v/>
      </c>
      <c r="BY319" s="53" t="str">
        <f>IF(B319&gt;①工事概要!$C$56,"",IF(B319&gt;=①工事概要!$C$55,$BY$13,""))</f>
        <v/>
      </c>
      <c r="BZ319" s="53" t="str">
        <f>IF(B319&gt;①工事概要!$C$58,"",IF(B319&gt;=①工事概要!$C$57,$BZ$13,""))</f>
        <v/>
      </c>
      <c r="CA319" s="53" t="str">
        <f>IF(B319&gt;①工事概要!$C$60,"",IF(B319&gt;=①工事概要!$C$59,$CA$13,""))</f>
        <v/>
      </c>
      <c r="CB319" s="53" t="str">
        <f>IF(B319&gt;①工事概要!$C$62,"",IF(B319&gt;=①工事概要!$C$61,$CB$13,""))</f>
        <v/>
      </c>
      <c r="CC319" s="53" t="str">
        <f>IF(B319&gt;①工事概要!$C$64,"",IF(B319&gt;=①工事概要!$C$63,$CC$13,""))</f>
        <v/>
      </c>
      <c r="CD319" s="53" t="str">
        <f>IF(B319&gt;①工事概要!$C$66,"",IF(B319&gt;=①工事概要!$C$65,$CD$13,""))</f>
        <v/>
      </c>
      <c r="CE319" s="50" t="str">
        <f t="shared" si="393"/>
        <v/>
      </c>
      <c r="CF319" s="50" t="str">
        <f t="shared" si="379"/>
        <v xml:space="preserve"> </v>
      </c>
    </row>
    <row r="320" spans="1:84" ht="39" customHeight="1" thickTop="1" thickBot="1" x14ac:dyDescent="0.2">
      <c r="A320" s="81" t="str">
        <f t="shared" si="365"/>
        <v>対象期間外</v>
      </c>
      <c r="B320" s="180" t="str">
        <f>IFERROR(IF(B319=①工事概要!$E$12+IF(WEEKDAY(①工事概要!$E$12)=1,①工事概要!$E$12,(8-WEEKDAY(①工事概要!$E$12))),"-",IF(B319="-","-",B319+1)),"-")</f>
        <v>-</v>
      </c>
      <c r="C320" s="89" t="str">
        <f t="shared" si="380"/>
        <v>-</v>
      </c>
      <c r="D320" s="199" t="str">
        <f t="shared" si="381"/>
        <v>×</v>
      </c>
      <c r="E320" s="200" t="str">
        <f t="shared" si="382"/>
        <v xml:space="preserve"> </v>
      </c>
      <c r="F320" s="201" t="s">
        <v>60</v>
      </c>
      <c r="G320" s="202"/>
      <c r="H320" s="203"/>
      <c r="I320" s="204"/>
      <c r="J320" s="187" t="str">
        <f t="shared" si="383"/>
        <v/>
      </c>
      <c r="K320" s="190" t="str">
        <f t="shared" si="366"/>
        <v/>
      </c>
      <c r="L320" s="190" t="str">
        <f t="shared" si="367"/>
        <v/>
      </c>
      <c r="M320" s="188" t="str">
        <f t="shared" si="384"/>
        <v/>
      </c>
      <c r="N320" s="87" t="str">
        <f t="shared" si="368"/>
        <v/>
      </c>
      <c r="O320" s="108"/>
      <c r="P320" s="156" t="str">
        <f>IF(B320&lt;①工事概要!$E$11,"",IF(B320&gt;①工事概要!$E$12,"",IF(LEN(CE320)=0,"○","")))</f>
        <v/>
      </c>
      <c r="Q320" s="162">
        <f t="shared" si="385"/>
        <v>0</v>
      </c>
      <c r="R320" s="93">
        <f t="shared" si="369"/>
        <v>181</v>
      </c>
      <c r="S320" s="156" t="str">
        <f t="shared" si="370"/>
        <v/>
      </c>
      <c r="T320" s="162">
        <f t="shared" si="371"/>
        <v>0</v>
      </c>
      <c r="U320" s="100">
        <f t="shared" si="386"/>
        <v>52</v>
      </c>
      <c r="V320" s="93" t="str">
        <f t="shared" si="372"/>
        <v/>
      </c>
      <c r="W320" s="169" t="str">
        <f t="shared" si="387"/>
        <v/>
      </c>
      <c r="X320" s="80" t="str">
        <f t="shared" si="388"/>
        <v/>
      </c>
      <c r="Y320" s="80" t="str">
        <f t="shared" si="389"/>
        <v/>
      </c>
      <c r="Z320" s="80" t="str">
        <f t="shared" si="373"/>
        <v>-</v>
      </c>
      <c r="AA320" s="80" t="str">
        <f t="shared" si="374"/>
        <v/>
      </c>
      <c r="AB320" s="80" t="str">
        <f t="shared" si="375"/>
        <v>OK（振替済み）</v>
      </c>
      <c r="AC320" s="154">
        <f t="shared" si="376"/>
        <v>0</v>
      </c>
      <c r="AD320" s="154" t="str">
        <f t="shared" si="390"/>
        <v/>
      </c>
      <c r="AE320" s="106">
        <f t="shared" si="391"/>
        <v>0</v>
      </c>
      <c r="AF320" s="106">
        <f t="shared" si="377"/>
        <v>0</v>
      </c>
      <c r="AG320" s="218" t="str">
        <f>IFERROR(IF(AE320=1,①工事概要!$E$11,IF(AE320=2,①工事概要!$E$11,IF(WEEKDAY(Z320)=2,Z313,AG319))),"")</f>
        <v/>
      </c>
      <c r="AH320" s="222" t="str">
        <f t="shared" ref="AH320:BA320" si="441">IFERROR(IF(AG320+1&gt;$BB320,"",AG320+1),"")</f>
        <v/>
      </c>
      <c r="AI320" s="222" t="str">
        <f t="shared" si="441"/>
        <v/>
      </c>
      <c r="AJ320" s="222" t="str">
        <f t="shared" si="441"/>
        <v/>
      </c>
      <c r="AK320" s="222" t="str">
        <f t="shared" si="441"/>
        <v/>
      </c>
      <c r="AL320" s="222" t="str">
        <f t="shared" si="441"/>
        <v/>
      </c>
      <c r="AM320" s="222" t="str">
        <f t="shared" si="441"/>
        <v/>
      </c>
      <c r="AN320" s="222" t="str">
        <f t="shared" si="441"/>
        <v/>
      </c>
      <c r="AO320" s="222" t="str">
        <f t="shared" si="441"/>
        <v/>
      </c>
      <c r="AP320" s="222" t="str">
        <f t="shared" si="441"/>
        <v/>
      </c>
      <c r="AQ320" s="222" t="str">
        <f t="shared" si="441"/>
        <v/>
      </c>
      <c r="AR320" s="222" t="str">
        <f t="shared" si="441"/>
        <v/>
      </c>
      <c r="AS320" s="222" t="str">
        <f t="shared" si="441"/>
        <v/>
      </c>
      <c r="AT320" s="222" t="str">
        <f t="shared" si="441"/>
        <v/>
      </c>
      <c r="AU320" s="222" t="str">
        <f t="shared" si="441"/>
        <v/>
      </c>
      <c r="AV320" s="222" t="str">
        <f t="shared" si="441"/>
        <v/>
      </c>
      <c r="AW320" s="222" t="str">
        <f t="shared" si="441"/>
        <v/>
      </c>
      <c r="AX320" s="222" t="str">
        <f t="shared" si="441"/>
        <v/>
      </c>
      <c r="AY320" s="222" t="str">
        <f t="shared" si="441"/>
        <v/>
      </c>
      <c r="AZ320" s="222" t="str">
        <f t="shared" si="441"/>
        <v/>
      </c>
      <c r="BA320" s="222" t="str">
        <f t="shared" si="441"/>
        <v/>
      </c>
      <c r="BB320" s="219" t="str">
        <f>IFERROR(IF(IF(Z320=①工事概要!$E$12,①工事概要!$E$12,IF(WEEKDAY(Z320)=1,Z327,BB321))&gt;①工事概要!$E$12,①工事概要!$E$12,IF(Z320=①工事概要!$E$12,①工事概要!$E$12,IF(WEEKDAY(Z320)=1,Z327,BB321))),"")</f>
        <v/>
      </c>
      <c r="BE320" s="53"/>
      <c r="BF320" s="53"/>
      <c r="BG320" s="53" t="str">
        <f>IFERROR(VLOOKUP(B320,①工事概要!$C$11:$D$12,2,FALSE),"")</f>
        <v/>
      </c>
      <c r="BH320" s="53" t="str">
        <f>IFERROR(VLOOKUP(B320,①工事概要!$C$16:$D$21,2,FALSE),"")</f>
        <v/>
      </c>
      <c r="BI320" s="53" t="str">
        <f>IFERROR(VLOOKUP(B320,①工事概要!$C$22:$D$24,2,FALSE),"")</f>
        <v/>
      </c>
      <c r="BJ320" s="53" t="str">
        <f>IF(B320&gt;①工事概要!$C$26,"",IF(B320&gt;=①工事概要!$C$25,$BJ$13,""))</f>
        <v/>
      </c>
      <c r="BK320" s="53" t="str">
        <f>IF(B320&gt;①工事概要!$C$28,"",IF(B320&gt;=①工事概要!$C$27,$BK$13,""))</f>
        <v/>
      </c>
      <c r="BL320" s="53" t="str">
        <f>IF(B320&gt;①工事概要!$C$30,"",IF(B320&gt;=①工事概要!$C$29,$BL$13,""))</f>
        <v/>
      </c>
      <c r="BM320" s="53" t="str">
        <f>IF(B320&gt;①工事概要!$C$32,"",IF(B320&gt;=①工事概要!$C$31,$BM$13,""))</f>
        <v/>
      </c>
      <c r="BN320" s="53" t="str">
        <f>IF(B320&gt;①工事概要!$C$34,"",IF(B320&gt;=①工事概要!$C$33,$BN$13,""))</f>
        <v/>
      </c>
      <c r="BO320" s="53" t="str">
        <f>IF(B320&gt;①工事概要!$C$36,"",IF(B320&gt;=①工事概要!$C$35,$BO$13,""))</f>
        <v/>
      </c>
      <c r="BP320" s="53" t="str">
        <f>IF(B320&gt;①工事概要!$C$38,"",IF(B320&gt;=①工事概要!$C$37,$BP$13,""))</f>
        <v/>
      </c>
      <c r="BQ320" s="53" t="str">
        <f>IF(B320&gt;①工事概要!$C$40,"",IF(B320&gt;=①工事概要!$C$39,$BQ$13,""))</f>
        <v/>
      </c>
      <c r="BR320" s="53" t="str">
        <f>IF(B320&gt;①工事概要!$C$42,"",IF(B320&gt;=①工事概要!$C$41,$BR$13,""))</f>
        <v/>
      </c>
      <c r="BS320" s="53" t="str">
        <f>IF(B320&gt;①工事概要!$C$44,"",IF(B320&gt;=①工事概要!$C$43,$BS$13,""))</f>
        <v/>
      </c>
      <c r="BT320" s="53" t="str">
        <f>IF(B320&gt;①工事概要!$C$46,"",IF(B320&gt;=①工事概要!$C$45,$BT$13,""))</f>
        <v/>
      </c>
      <c r="BU320" s="53" t="str">
        <f>IF(B320&gt;①工事概要!$C$48,"",IF(B320&gt;=①工事概要!$C$47,$BU$13,""))</f>
        <v/>
      </c>
      <c r="BV320" s="53" t="str">
        <f>IF(B320&gt;①工事概要!$C$50,"",IF(B320&gt;=①工事概要!$C$49,$BV$13,""))</f>
        <v/>
      </c>
      <c r="BW320" s="53" t="str">
        <f>IF(B320&gt;①工事概要!$C$52,"",IF(B320&gt;=①工事概要!$C$51,$BW$13,""))</f>
        <v/>
      </c>
      <c r="BX320" s="53" t="str">
        <f>IF(B320&gt;①工事概要!$C$54,"",IF(B320&gt;=①工事概要!$C$53,$BX$13,""))</f>
        <v/>
      </c>
      <c r="BY320" s="53" t="str">
        <f>IF(B320&gt;①工事概要!$C$56,"",IF(B320&gt;=①工事概要!$C$55,$BY$13,""))</f>
        <v/>
      </c>
      <c r="BZ320" s="53" t="str">
        <f>IF(B320&gt;①工事概要!$C$58,"",IF(B320&gt;=①工事概要!$C$57,$BZ$13,""))</f>
        <v/>
      </c>
      <c r="CA320" s="53" t="str">
        <f>IF(B320&gt;①工事概要!$C$60,"",IF(B320&gt;=①工事概要!$C$59,$CA$13,""))</f>
        <v/>
      </c>
      <c r="CB320" s="53" t="str">
        <f>IF(B320&gt;①工事概要!$C$62,"",IF(B320&gt;=①工事概要!$C$61,$CB$13,""))</f>
        <v/>
      </c>
      <c r="CC320" s="53" t="str">
        <f>IF(B320&gt;①工事概要!$C$64,"",IF(B320&gt;=①工事概要!$C$63,$CC$13,""))</f>
        <v/>
      </c>
      <c r="CD320" s="53" t="str">
        <f>IF(B320&gt;①工事概要!$C$66,"",IF(B320&gt;=①工事概要!$C$65,$CD$13,""))</f>
        <v/>
      </c>
      <c r="CE320" s="50" t="str">
        <f t="shared" si="393"/>
        <v/>
      </c>
      <c r="CF320" s="50" t="str">
        <f t="shared" si="379"/>
        <v xml:space="preserve"> </v>
      </c>
    </row>
    <row r="321" spans="1:84" ht="39" customHeight="1" thickTop="1" thickBot="1" x14ac:dyDescent="0.2">
      <c r="A321" s="81" t="str">
        <f t="shared" si="365"/>
        <v>対象期間外</v>
      </c>
      <c r="B321" s="180" t="str">
        <f>IFERROR(IF(B320=①工事概要!$E$12+IF(WEEKDAY(①工事概要!$E$12)=1,①工事概要!$E$12,(8-WEEKDAY(①工事概要!$E$12))),"-",IF(B320="-","-",B320+1)),"-")</f>
        <v>-</v>
      </c>
      <c r="C321" s="89" t="str">
        <f t="shared" si="380"/>
        <v>-</v>
      </c>
      <c r="D321" s="199" t="str">
        <f t="shared" si="381"/>
        <v>×</v>
      </c>
      <c r="E321" s="200" t="str">
        <f t="shared" si="382"/>
        <v xml:space="preserve"> </v>
      </c>
      <c r="F321" s="201" t="s">
        <v>61</v>
      </c>
      <c r="G321" s="202"/>
      <c r="H321" s="203"/>
      <c r="I321" s="204"/>
      <c r="J321" s="187" t="str">
        <f t="shared" si="383"/>
        <v/>
      </c>
      <c r="K321" s="190" t="str">
        <f t="shared" si="366"/>
        <v/>
      </c>
      <c r="L321" s="190" t="str">
        <f t="shared" si="367"/>
        <v/>
      </c>
      <c r="M321" s="188" t="str">
        <f t="shared" si="384"/>
        <v/>
      </c>
      <c r="N321" s="87" t="str">
        <f t="shared" si="368"/>
        <v/>
      </c>
      <c r="O321" s="108"/>
      <c r="P321" s="156" t="str">
        <f>IF(B321&lt;①工事概要!$E$11,"",IF(B321&gt;①工事概要!$E$12,"",IF(LEN(CE321)=0,"○","")))</f>
        <v/>
      </c>
      <c r="Q321" s="162">
        <f t="shared" si="385"/>
        <v>0</v>
      </c>
      <c r="R321" s="93">
        <f t="shared" si="369"/>
        <v>181</v>
      </c>
      <c r="S321" s="156" t="str">
        <f t="shared" si="370"/>
        <v/>
      </c>
      <c r="T321" s="162">
        <f t="shared" si="371"/>
        <v>0</v>
      </c>
      <c r="U321" s="100">
        <f t="shared" si="386"/>
        <v>52</v>
      </c>
      <c r="V321" s="93" t="str">
        <f t="shared" si="372"/>
        <v/>
      </c>
      <c r="W321" s="169" t="str">
        <f t="shared" si="387"/>
        <v/>
      </c>
      <c r="X321" s="80" t="str">
        <f t="shared" si="388"/>
        <v/>
      </c>
      <c r="Y321" s="80" t="str">
        <f t="shared" si="389"/>
        <v/>
      </c>
      <c r="Z321" s="80" t="str">
        <f t="shared" si="373"/>
        <v>-</v>
      </c>
      <c r="AA321" s="80" t="str">
        <f t="shared" si="374"/>
        <v/>
      </c>
      <c r="AB321" s="80" t="str">
        <f t="shared" si="375"/>
        <v>OK（振替済み）</v>
      </c>
      <c r="AC321" s="154">
        <f t="shared" si="376"/>
        <v>0</v>
      </c>
      <c r="AD321" s="154" t="str">
        <f t="shared" si="390"/>
        <v/>
      </c>
      <c r="AE321" s="106">
        <f t="shared" si="391"/>
        <v>0</v>
      </c>
      <c r="AF321" s="106">
        <f t="shared" si="377"/>
        <v>0</v>
      </c>
      <c r="AG321" s="218" t="str">
        <f>IFERROR(IF(AE321=1,①工事概要!$E$11,IF(AE321=2,①工事概要!$E$11,IF(WEEKDAY(Z321)=2,Z314,AG320))),"")</f>
        <v/>
      </c>
      <c r="AH321" s="222" t="str">
        <f t="shared" ref="AH321:BA321" si="442">IFERROR(IF(AG321+1&gt;$BB321,"",AG321+1),"")</f>
        <v/>
      </c>
      <c r="AI321" s="222" t="str">
        <f t="shared" si="442"/>
        <v/>
      </c>
      <c r="AJ321" s="222" t="str">
        <f t="shared" si="442"/>
        <v/>
      </c>
      <c r="AK321" s="222" t="str">
        <f t="shared" si="442"/>
        <v/>
      </c>
      <c r="AL321" s="222" t="str">
        <f t="shared" si="442"/>
        <v/>
      </c>
      <c r="AM321" s="222" t="str">
        <f t="shared" si="442"/>
        <v/>
      </c>
      <c r="AN321" s="222" t="str">
        <f t="shared" si="442"/>
        <v/>
      </c>
      <c r="AO321" s="222" t="str">
        <f t="shared" si="442"/>
        <v/>
      </c>
      <c r="AP321" s="222" t="str">
        <f t="shared" si="442"/>
        <v/>
      </c>
      <c r="AQ321" s="222" t="str">
        <f t="shared" si="442"/>
        <v/>
      </c>
      <c r="AR321" s="222" t="str">
        <f t="shared" si="442"/>
        <v/>
      </c>
      <c r="AS321" s="222" t="str">
        <f t="shared" si="442"/>
        <v/>
      </c>
      <c r="AT321" s="222" t="str">
        <f t="shared" si="442"/>
        <v/>
      </c>
      <c r="AU321" s="222" t="str">
        <f t="shared" si="442"/>
        <v/>
      </c>
      <c r="AV321" s="222" t="str">
        <f t="shared" si="442"/>
        <v/>
      </c>
      <c r="AW321" s="222" t="str">
        <f t="shared" si="442"/>
        <v/>
      </c>
      <c r="AX321" s="222" t="str">
        <f t="shared" si="442"/>
        <v/>
      </c>
      <c r="AY321" s="222" t="str">
        <f t="shared" si="442"/>
        <v/>
      </c>
      <c r="AZ321" s="222" t="str">
        <f t="shared" si="442"/>
        <v/>
      </c>
      <c r="BA321" s="222" t="str">
        <f t="shared" si="442"/>
        <v/>
      </c>
      <c r="BB321" s="219" t="str">
        <f>IFERROR(IF(IF(Z321=①工事概要!$E$12,①工事概要!$E$12,IF(WEEKDAY(Z321)=1,Z328,BB322))&gt;①工事概要!$E$12,①工事概要!$E$12,IF(Z321=①工事概要!$E$12,①工事概要!$E$12,IF(WEEKDAY(Z321)=1,Z328,BB322))),"")</f>
        <v/>
      </c>
      <c r="BE321" s="53"/>
      <c r="BF321" s="53"/>
      <c r="BG321" s="53" t="str">
        <f>IFERROR(VLOOKUP(B321,①工事概要!$C$11:$D$12,2,FALSE),"")</f>
        <v/>
      </c>
      <c r="BH321" s="53" t="str">
        <f>IFERROR(VLOOKUP(B321,①工事概要!$C$16:$D$21,2,FALSE),"")</f>
        <v/>
      </c>
      <c r="BI321" s="53" t="str">
        <f>IFERROR(VLOOKUP(B321,①工事概要!$C$22:$D$24,2,FALSE),"")</f>
        <v/>
      </c>
      <c r="BJ321" s="53" t="str">
        <f>IF(B321&gt;①工事概要!$C$26,"",IF(B321&gt;=①工事概要!$C$25,$BJ$13,""))</f>
        <v/>
      </c>
      <c r="BK321" s="53" t="str">
        <f>IF(B321&gt;①工事概要!$C$28,"",IF(B321&gt;=①工事概要!$C$27,$BK$13,""))</f>
        <v/>
      </c>
      <c r="BL321" s="53" t="str">
        <f>IF(B321&gt;①工事概要!$C$30,"",IF(B321&gt;=①工事概要!$C$29,$BL$13,""))</f>
        <v/>
      </c>
      <c r="BM321" s="53" t="str">
        <f>IF(B321&gt;①工事概要!$C$32,"",IF(B321&gt;=①工事概要!$C$31,$BM$13,""))</f>
        <v/>
      </c>
      <c r="BN321" s="53" t="str">
        <f>IF(B321&gt;①工事概要!$C$34,"",IF(B321&gt;=①工事概要!$C$33,$BN$13,""))</f>
        <v/>
      </c>
      <c r="BO321" s="53" t="str">
        <f>IF(B321&gt;①工事概要!$C$36,"",IF(B321&gt;=①工事概要!$C$35,$BO$13,""))</f>
        <v/>
      </c>
      <c r="BP321" s="53" t="str">
        <f>IF(B321&gt;①工事概要!$C$38,"",IF(B321&gt;=①工事概要!$C$37,$BP$13,""))</f>
        <v/>
      </c>
      <c r="BQ321" s="53" t="str">
        <f>IF(B321&gt;①工事概要!$C$40,"",IF(B321&gt;=①工事概要!$C$39,$BQ$13,""))</f>
        <v/>
      </c>
      <c r="BR321" s="53" t="str">
        <f>IF(B321&gt;①工事概要!$C$42,"",IF(B321&gt;=①工事概要!$C$41,$BR$13,""))</f>
        <v/>
      </c>
      <c r="BS321" s="53" t="str">
        <f>IF(B321&gt;①工事概要!$C$44,"",IF(B321&gt;=①工事概要!$C$43,$BS$13,""))</f>
        <v/>
      </c>
      <c r="BT321" s="53" t="str">
        <f>IF(B321&gt;①工事概要!$C$46,"",IF(B321&gt;=①工事概要!$C$45,$BT$13,""))</f>
        <v/>
      </c>
      <c r="BU321" s="53" t="str">
        <f>IF(B321&gt;①工事概要!$C$48,"",IF(B321&gt;=①工事概要!$C$47,$BU$13,""))</f>
        <v/>
      </c>
      <c r="BV321" s="53" t="str">
        <f>IF(B321&gt;①工事概要!$C$50,"",IF(B321&gt;=①工事概要!$C$49,$BV$13,""))</f>
        <v/>
      </c>
      <c r="BW321" s="53" t="str">
        <f>IF(B321&gt;①工事概要!$C$52,"",IF(B321&gt;=①工事概要!$C$51,$BW$13,""))</f>
        <v/>
      </c>
      <c r="BX321" s="53" t="str">
        <f>IF(B321&gt;①工事概要!$C$54,"",IF(B321&gt;=①工事概要!$C$53,$BX$13,""))</f>
        <v/>
      </c>
      <c r="BY321" s="53" t="str">
        <f>IF(B321&gt;①工事概要!$C$56,"",IF(B321&gt;=①工事概要!$C$55,$BY$13,""))</f>
        <v/>
      </c>
      <c r="BZ321" s="53" t="str">
        <f>IF(B321&gt;①工事概要!$C$58,"",IF(B321&gt;=①工事概要!$C$57,$BZ$13,""))</f>
        <v/>
      </c>
      <c r="CA321" s="53" t="str">
        <f>IF(B321&gt;①工事概要!$C$60,"",IF(B321&gt;=①工事概要!$C$59,$CA$13,""))</f>
        <v/>
      </c>
      <c r="CB321" s="53" t="str">
        <f>IF(B321&gt;①工事概要!$C$62,"",IF(B321&gt;=①工事概要!$C$61,$CB$13,""))</f>
        <v/>
      </c>
      <c r="CC321" s="53" t="str">
        <f>IF(B321&gt;①工事概要!$C$64,"",IF(B321&gt;=①工事概要!$C$63,$CC$13,""))</f>
        <v/>
      </c>
      <c r="CD321" s="53" t="str">
        <f>IF(B321&gt;①工事概要!$C$66,"",IF(B321&gt;=①工事概要!$C$65,$CD$13,""))</f>
        <v/>
      </c>
      <c r="CE321" s="50" t="str">
        <f t="shared" si="393"/>
        <v/>
      </c>
      <c r="CF321" s="50" t="str">
        <f t="shared" si="379"/>
        <v xml:space="preserve"> </v>
      </c>
    </row>
    <row r="322" spans="1:84" ht="39" customHeight="1" thickTop="1" thickBot="1" x14ac:dyDescent="0.2">
      <c r="A322" s="81" t="str">
        <f t="shared" si="365"/>
        <v>対象期間外</v>
      </c>
      <c r="B322" s="180" t="str">
        <f>IFERROR(IF(B321=①工事概要!$E$12+IF(WEEKDAY(①工事概要!$E$12)=1,①工事概要!$E$12,(8-WEEKDAY(①工事概要!$E$12))),"-",IF(B321="-","-",B321+1)),"-")</f>
        <v>-</v>
      </c>
      <c r="C322" s="89" t="str">
        <f t="shared" si="380"/>
        <v>-</v>
      </c>
      <c r="D322" s="199" t="str">
        <f t="shared" si="381"/>
        <v>×</v>
      </c>
      <c r="E322" s="200" t="str">
        <f t="shared" si="382"/>
        <v xml:space="preserve"> </v>
      </c>
      <c r="F322" s="201" t="s">
        <v>61</v>
      </c>
      <c r="G322" s="202"/>
      <c r="H322" s="203"/>
      <c r="I322" s="204"/>
      <c r="J322" s="187" t="str">
        <f t="shared" si="383"/>
        <v/>
      </c>
      <c r="K322" s="190" t="str">
        <f t="shared" si="366"/>
        <v/>
      </c>
      <c r="L322" s="190" t="str">
        <f t="shared" si="367"/>
        <v/>
      </c>
      <c r="M322" s="188" t="str">
        <f t="shared" si="384"/>
        <v/>
      </c>
      <c r="N322" s="87" t="str">
        <f t="shared" si="368"/>
        <v/>
      </c>
      <c r="O322" s="108"/>
      <c r="P322" s="156" t="str">
        <f>IF(B322&lt;①工事概要!$E$11,"",IF(B322&gt;①工事概要!$E$12,"",IF(LEN(CE322)=0,"○","")))</f>
        <v/>
      </c>
      <c r="Q322" s="162">
        <f t="shared" si="385"/>
        <v>0</v>
      </c>
      <c r="R322" s="93">
        <f t="shared" si="369"/>
        <v>181</v>
      </c>
      <c r="S322" s="156" t="str">
        <f t="shared" si="370"/>
        <v/>
      </c>
      <c r="T322" s="162">
        <f t="shared" si="371"/>
        <v>0</v>
      </c>
      <c r="U322" s="100">
        <f t="shared" si="386"/>
        <v>52</v>
      </c>
      <c r="V322" s="93" t="str">
        <f t="shared" si="372"/>
        <v/>
      </c>
      <c r="W322" s="169" t="str">
        <f t="shared" si="387"/>
        <v/>
      </c>
      <c r="X322" s="80" t="str">
        <f t="shared" si="388"/>
        <v/>
      </c>
      <c r="Y322" s="80" t="str">
        <f t="shared" si="389"/>
        <v/>
      </c>
      <c r="Z322" s="80" t="str">
        <f t="shared" si="373"/>
        <v>-</v>
      </c>
      <c r="AA322" s="80" t="str">
        <f t="shared" si="374"/>
        <v/>
      </c>
      <c r="AB322" s="80" t="str">
        <f t="shared" si="375"/>
        <v>OK（振替済み）</v>
      </c>
      <c r="AC322" s="154">
        <f t="shared" si="376"/>
        <v>0</v>
      </c>
      <c r="AD322" s="154" t="str">
        <f t="shared" si="390"/>
        <v/>
      </c>
      <c r="AE322" s="106">
        <f t="shared" si="391"/>
        <v>0</v>
      </c>
      <c r="AF322" s="106">
        <f t="shared" si="377"/>
        <v>0</v>
      </c>
      <c r="AG322" s="223" t="str">
        <f>IFERROR(IF(AE322=1,①工事概要!$E$11,IF(AE322=2,①工事概要!$E$11,IF(WEEKDAY(Z322)=2,Z315,AG321))),"")</f>
        <v/>
      </c>
      <c r="AH322" s="224" t="str">
        <f t="shared" ref="AH322:BA322" si="443">IFERROR(IF(AG322+1&gt;$BB322,"",AG322+1),"")</f>
        <v/>
      </c>
      <c r="AI322" s="224" t="str">
        <f t="shared" si="443"/>
        <v/>
      </c>
      <c r="AJ322" s="224" t="str">
        <f t="shared" si="443"/>
        <v/>
      </c>
      <c r="AK322" s="224" t="str">
        <f t="shared" si="443"/>
        <v/>
      </c>
      <c r="AL322" s="224" t="str">
        <f t="shared" si="443"/>
        <v/>
      </c>
      <c r="AM322" s="224" t="str">
        <f t="shared" si="443"/>
        <v/>
      </c>
      <c r="AN322" s="224" t="str">
        <f t="shared" si="443"/>
        <v/>
      </c>
      <c r="AO322" s="224" t="str">
        <f t="shared" si="443"/>
        <v/>
      </c>
      <c r="AP322" s="224" t="str">
        <f t="shared" si="443"/>
        <v/>
      </c>
      <c r="AQ322" s="224" t="str">
        <f t="shared" si="443"/>
        <v/>
      </c>
      <c r="AR322" s="224" t="str">
        <f t="shared" si="443"/>
        <v/>
      </c>
      <c r="AS322" s="224" t="str">
        <f t="shared" si="443"/>
        <v/>
      </c>
      <c r="AT322" s="224" t="str">
        <f t="shared" si="443"/>
        <v/>
      </c>
      <c r="AU322" s="224" t="str">
        <f t="shared" si="443"/>
        <v/>
      </c>
      <c r="AV322" s="224" t="str">
        <f t="shared" si="443"/>
        <v/>
      </c>
      <c r="AW322" s="224" t="str">
        <f t="shared" si="443"/>
        <v/>
      </c>
      <c r="AX322" s="224" t="str">
        <f t="shared" si="443"/>
        <v/>
      </c>
      <c r="AY322" s="224" t="str">
        <f t="shared" si="443"/>
        <v/>
      </c>
      <c r="AZ322" s="224" t="str">
        <f t="shared" si="443"/>
        <v/>
      </c>
      <c r="BA322" s="224" t="str">
        <f t="shared" si="443"/>
        <v/>
      </c>
      <c r="BB322" s="225" t="str">
        <f>IFERROR(IF(IF(Z322=①工事概要!$E$12,①工事概要!$E$12,IF(WEEKDAY(Z322)=1,Z329,BB323))&gt;①工事概要!$E$12,①工事概要!$E$12,IF(Z322=①工事概要!$E$12,①工事概要!$E$12,IF(WEEKDAY(Z322)=1,Z329,BB323))),"")</f>
        <v/>
      </c>
      <c r="BE322" s="53"/>
      <c r="BF322" s="53"/>
      <c r="BG322" s="53" t="str">
        <f>IFERROR(VLOOKUP(B322,①工事概要!$C$11:$D$12,2,FALSE),"")</f>
        <v/>
      </c>
      <c r="BH322" s="53" t="str">
        <f>IFERROR(VLOOKUP(B322,①工事概要!$C$16:$D$21,2,FALSE),"")</f>
        <v/>
      </c>
      <c r="BI322" s="53" t="str">
        <f>IFERROR(VLOOKUP(B322,①工事概要!$C$22:$D$24,2,FALSE),"")</f>
        <v/>
      </c>
      <c r="BJ322" s="53" t="str">
        <f>IF(B322&gt;①工事概要!$C$26,"",IF(B322&gt;=①工事概要!$C$25,$BJ$13,""))</f>
        <v/>
      </c>
      <c r="BK322" s="53" t="str">
        <f>IF(B322&gt;①工事概要!$C$28,"",IF(B322&gt;=①工事概要!$C$27,$BK$13,""))</f>
        <v/>
      </c>
      <c r="BL322" s="53" t="str">
        <f>IF(B322&gt;①工事概要!$C$30,"",IF(B322&gt;=①工事概要!$C$29,$BL$13,""))</f>
        <v/>
      </c>
      <c r="BM322" s="53" t="str">
        <f>IF(B322&gt;①工事概要!$C$32,"",IF(B322&gt;=①工事概要!$C$31,$BM$13,""))</f>
        <v/>
      </c>
      <c r="BN322" s="53" t="str">
        <f>IF(B322&gt;①工事概要!$C$34,"",IF(B322&gt;=①工事概要!$C$33,$BN$13,""))</f>
        <v/>
      </c>
      <c r="BO322" s="53" t="str">
        <f>IF(B322&gt;①工事概要!$C$36,"",IF(B322&gt;=①工事概要!$C$35,$BO$13,""))</f>
        <v/>
      </c>
      <c r="BP322" s="53" t="str">
        <f>IF(B322&gt;①工事概要!$C$38,"",IF(B322&gt;=①工事概要!$C$37,$BP$13,""))</f>
        <v/>
      </c>
      <c r="BQ322" s="53" t="str">
        <f>IF(B322&gt;①工事概要!$C$40,"",IF(B322&gt;=①工事概要!$C$39,$BQ$13,""))</f>
        <v/>
      </c>
      <c r="BR322" s="53" t="str">
        <f>IF(B322&gt;①工事概要!$C$42,"",IF(B322&gt;=①工事概要!$C$41,$BR$13,""))</f>
        <v/>
      </c>
      <c r="BS322" s="53" t="str">
        <f>IF(B322&gt;①工事概要!$C$44,"",IF(B322&gt;=①工事概要!$C$43,$BS$13,""))</f>
        <v/>
      </c>
      <c r="BT322" s="53" t="str">
        <f>IF(B322&gt;①工事概要!$C$46,"",IF(B322&gt;=①工事概要!$C$45,$BT$13,""))</f>
        <v/>
      </c>
      <c r="BU322" s="53" t="str">
        <f>IF(B322&gt;①工事概要!$C$48,"",IF(B322&gt;=①工事概要!$C$47,$BU$13,""))</f>
        <v/>
      </c>
      <c r="BV322" s="53" t="str">
        <f>IF(B322&gt;①工事概要!$C$50,"",IF(B322&gt;=①工事概要!$C$49,$BV$13,""))</f>
        <v/>
      </c>
      <c r="BW322" s="53" t="str">
        <f>IF(B322&gt;①工事概要!$C$52,"",IF(B322&gt;=①工事概要!$C$51,$BW$13,""))</f>
        <v/>
      </c>
      <c r="BX322" s="53" t="str">
        <f>IF(B322&gt;①工事概要!$C$54,"",IF(B322&gt;=①工事概要!$C$53,$BX$13,""))</f>
        <v/>
      </c>
      <c r="BY322" s="53" t="str">
        <f>IF(B322&gt;①工事概要!$C$56,"",IF(B322&gt;=①工事概要!$C$55,$BY$13,""))</f>
        <v/>
      </c>
      <c r="BZ322" s="53" t="str">
        <f>IF(B322&gt;①工事概要!$C$58,"",IF(B322&gt;=①工事概要!$C$57,$BZ$13,""))</f>
        <v/>
      </c>
      <c r="CA322" s="53" t="str">
        <f>IF(B322&gt;①工事概要!$C$60,"",IF(B322&gt;=①工事概要!$C$59,$CA$13,""))</f>
        <v/>
      </c>
      <c r="CB322" s="53" t="str">
        <f>IF(B322&gt;①工事概要!$C$62,"",IF(B322&gt;=①工事概要!$C$61,$CB$13,""))</f>
        <v/>
      </c>
      <c r="CC322" s="53" t="str">
        <f>IF(B322&gt;①工事概要!$C$64,"",IF(B322&gt;=①工事概要!$C$63,$CC$13,""))</f>
        <v/>
      </c>
      <c r="CD322" s="53" t="str">
        <f>IF(B322&gt;①工事概要!$C$66,"",IF(B322&gt;=①工事概要!$C$65,$CD$13,""))</f>
        <v/>
      </c>
      <c r="CE322" s="50" t="str">
        <f t="shared" si="393"/>
        <v/>
      </c>
      <c r="CF322" s="50" t="str">
        <f t="shared" si="379"/>
        <v xml:space="preserve"> </v>
      </c>
    </row>
    <row r="323" spans="1:84" ht="39" customHeight="1" thickTop="1" thickBot="1" x14ac:dyDescent="0.2">
      <c r="A323" s="81" t="str">
        <f t="shared" si="365"/>
        <v>対象期間外</v>
      </c>
      <c r="B323" s="180" t="str">
        <f>IFERROR(IF(B322=①工事概要!$E$12+IF(WEEKDAY(①工事概要!$E$12)=1,①工事概要!$E$12,(8-WEEKDAY(①工事概要!$E$12))),"-",IF(B322="-","-",B322+1)),"-")</f>
        <v>-</v>
      </c>
      <c r="C323" s="89" t="str">
        <f t="shared" si="380"/>
        <v>-</v>
      </c>
      <c r="D323" s="199" t="str">
        <f t="shared" si="381"/>
        <v>×</v>
      </c>
      <c r="E323" s="200" t="str">
        <f t="shared" si="382"/>
        <v xml:space="preserve"> </v>
      </c>
      <c r="F323" s="201" t="s">
        <v>60</v>
      </c>
      <c r="G323" s="202"/>
      <c r="H323" s="203"/>
      <c r="I323" s="204"/>
      <c r="J323" s="187" t="str">
        <f t="shared" si="383"/>
        <v/>
      </c>
      <c r="K323" s="190" t="str">
        <f t="shared" si="366"/>
        <v/>
      </c>
      <c r="L323" s="190" t="str">
        <f t="shared" si="367"/>
        <v/>
      </c>
      <c r="M323" s="188" t="str">
        <f t="shared" si="384"/>
        <v/>
      </c>
      <c r="N323" s="87" t="str">
        <f t="shared" si="368"/>
        <v/>
      </c>
      <c r="O323" s="108"/>
      <c r="P323" s="156" t="str">
        <f>IF(B323&lt;①工事概要!$E$11,"",IF(B323&gt;①工事概要!$E$12,"",IF(LEN(CE323)=0,"○","")))</f>
        <v/>
      </c>
      <c r="Q323" s="162">
        <f t="shared" si="385"/>
        <v>0</v>
      </c>
      <c r="R323" s="93">
        <f t="shared" si="369"/>
        <v>181</v>
      </c>
      <c r="S323" s="156" t="str">
        <f t="shared" si="370"/>
        <v/>
      </c>
      <c r="T323" s="162">
        <f t="shared" si="371"/>
        <v>0</v>
      </c>
      <c r="U323" s="100">
        <f t="shared" si="386"/>
        <v>52</v>
      </c>
      <c r="V323" s="93" t="str">
        <f t="shared" si="372"/>
        <v/>
      </c>
      <c r="W323" s="169" t="str">
        <f t="shared" si="387"/>
        <v/>
      </c>
      <c r="X323" s="80" t="str">
        <f t="shared" si="388"/>
        <v/>
      </c>
      <c r="Y323" s="80" t="str">
        <f t="shared" si="389"/>
        <v/>
      </c>
      <c r="Z323" s="80" t="str">
        <f t="shared" si="373"/>
        <v>-</v>
      </c>
      <c r="AA323" s="80" t="str">
        <f t="shared" si="374"/>
        <v/>
      </c>
      <c r="AB323" s="80" t="str">
        <f t="shared" si="375"/>
        <v>OK（振替済み）</v>
      </c>
      <c r="AC323" s="154">
        <f t="shared" si="376"/>
        <v>0</v>
      </c>
      <c r="AD323" s="154" t="str">
        <f t="shared" si="390"/>
        <v/>
      </c>
      <c r="AE323" s="106">
        <f t="shared" si="391"/>
        <v>0</v>
      </c>
      <c r="AF323" s="106">
        <f t="shared" si="377"/>
        <v>0</v>
      </c>
      <c r="AG323" s="216" t="str">
        <f>IFERROR(IF(AE323=1,①工事概要!$E$11,IF(AE323=2,①工事概要!$E$11,IF(WEEKDAY(Z323)=2,Z316,AG322))),"")</f>
        <v/>
      </c>
      <c r="AH323" s="221" t="str">
        <f t="shared" ref="AH323:BA323" si="444">IFERROR(IF(AG323+1&gt;$BB323,"",AG323+1),"")</f>
        <v/>
      </c>
      <c r="AI323" s="221" t="str">
        <f t="shared" si="444"/>
        <v/>
      </c>
      <c r="AJ323" s="221" t="str">
        <f t="shared" si="444"/>
        <v/>
      </c>
      <c r="AK323" s="221" t="str">
        <f t="shared" si="444"/>
        <v/>
      </c>
      <c r="AL323" s="221" t="str">
        <f t="shared" si="444"/>
        <v/>
      </c>
      <c r="AM323" s="221" t="str">
        <f t="shared" si="444"/>
        <v/>
      </c>
      <c r="AN323" s="221" t="str">
        <f t="shared" si="444"/>
        <v/>
      </c>
      <c r="AO323" s="221" t="str">
        <f t="shared" si="444"/>
        <v/>
      </c>
      <c r="AP323" s="221" t="str">
        <f t="shared" si="444"/>
        <v/>
      </c>
      <c r="AQ323" s="221" t="str">
        <f t="shared" si="444"/>
        <v/>
      </c>
      <c r="AR323" s="221" t="str">
        <f t="shared" si="444"/>
        <v/>
      </c>
      <c r="AS323" s="221" t="str">
        <f t="shared" si="444"/>
        <v/>
      </c>
      <c r="AT323" s="221" t="str">
        <f t="shared" si="444"/>
        <v/>
      </c>
      <c r="AU323" s="221" t="str">
        <f t="shared" si="444"/>
        <v/>
      </c>
      <c r="AV323" s="221" t="str">
        <f t="shared" si="444"/>
        <v/>
      </c>
      <c r="AW323" s="221" t="str">
        <f t="shared" si="444"/>
        <v/>
      </c>
      <c r="AX323" s="221" t="str">
        <f t="shared" si="444"/>
        <v/>
      </c>
      <c r="AY323" s="221" t="str">
        <f t="shared" si="444"/>
        <v/>
      </c>
      <c r="AZ323" s="221" t="str">
        <f t="shared" si="444"/>
        <v/>
      </c>
      <c r="BA323" s="221" t="str">
        <f t="shared" si="444"/>
        <v/>
      </c>
      <c r="BB323" s="217" t="str">
        <f>IFERROR(IF(IF(Z323=①工事概要!$E$12,①工事概要!$E$12,IF(WEEKDAY(Z323)=1,Z330,BB324))&gt;①工事概要!$E$12,①工事概要!$E$12,IF(Z323=①工事概要!$E$12,①工事概要!$E$12,IF(WEEKDAY(Z323)=1,Z330,BB324))),"")</f>
        <v/>
      </c>
      <c r="BE323" s="53"/>
      <c r="BF323" s="53"/>
      <c r="BG323" s="53" t="str">
        <f>IFERROR(VLOOKUP(B323,①工事概要!$C$11:$D$12,2,FALSE),"")</f>
        <v/>
      </c>
      <c r="BH323" s="53" t="str">
        <f>IFERROR(VLOOKUP(B323,①工事概要!$C$16:$D$21,2,FALSE),"")</f>
        <v/>
      </c>
      <c r="BI323" s="53" t="str">
        <f>IFERROR(VLOOKUP(B323,①工事概要!$C$22:$D$24,2,FALSE),"")</f>
        <v/>
      </c>
      <c r="BJ323" s="53" t="str">
        <f>IF(B323&gt;①工事概要!$C$26,"",IF(B323&gt;=①工事概要!$C$25,$BJ$13,""))</f>
        <v/>
      </c>
      <c r="BK323" s="53" t="str">
        <f>IF(B323&gt;①工事概要!$C$28,"",IF(B323&gt;=①工事概要!$C$27,$BK$13,""))</f>
        <v/>
      </c>
      <c r="BL323" s="53" t="str">
        <f>IF(B323&gt;①工事概要!$C$30,"",IF(B323&gt;=①工事概要!$C$29,$BL$13,""))</f>
        <v/>
      </c>
      <c r="BM323" s="53" t="str">
        <f>IF(B323&gt;①工事概要!$C$32,"",IF(B323&gt;=①工事概要!$C$31,$BM$13,""))</f>
        <v/>
      </c>
      <c r="BN323" s="53" t="str">
        <f>IF(B323&gt;①工事概要!$C$34,"",IF(B323&gt;=①工事概要!$C$33,$BN$13,""))</f>
        <v/>
      </c>
      <c r="BO323" s="53" t="str">
        <f>IF(B323&gt;①工事概要!$C$36,"",IF(B323&gt;=①工事概要!$C$35,$BO$13,""))</f>
        <v/>
      </c>
      <c r="BP323" s="53" t="str">
        <f>IF(B323&gt;①工事概要!$C$38,"",IF(B323&gt;=①工事概要!$C$37,$BP$13,""))</f>
        <v/>
      </c>
      <c r="BQ323" s="53" t="str">
        <f>IF(B323&gt;①工事概要!$C$40,"",IF(B323&gt;=①工事概要!$C$39,$BQ$13,""))</f>
        <v/>
      </c>
      <c r="BR323" s="53" t="str">
        <f>IF(B323&gt;①工事概要!$C$42,"",IF(B323&gt;=①工事概要!$C$41,$BR$13,""))</f>
        <v/>
      </c>
      <c r="BS323" s="53" t="str">
        <f>IF(B323&gt;①工事概要!$C$44,"",IF(B323&gt;=①工事概要!$C$43,$BS$13,""))</f>
        <v/>
      </c>
      <c r="BT323" s="53" t="str">
        <f>IF(B323&gt;①工事概要!$C$46,"",IF(B323&gt;=①工事概要!$C$45,$BT$13,""))</f>
        <v/>
      </c>
      <c r="BU323" s="53" t="str">
        <f>IF(B323&gt;①工事概要!$C$48,"",IF(B323&gt;=①工事概要!$C$47,$BU$13,""))</f>
        <v/>
      </c>
      <c r="BV323" s="53" t="str">
        <f>IF(B323&gt;①工事概要!$C$50,"",IF(B323&gt;=①工事概要!$C$49,$BV$13,""))</f>
        <v/>
      </c>
      <c r="BW323" s="53" t="str">
        <f>IF(B323&gt;①工事概要!$C$52,"",IF(B323&gt;=①工事概要!$C$51,$BW$13,""))</f>
        <v/>
      </c>
      <c r="BX323" s="53" t="str">
        <f>IF(B323&gt;①工事概要!$C$54,"",IF(B323&gt;=①工事概要!$C$53,$BX$13,""))</f>
        <v/>
      </c>
      <c r="BY323" s="53" t="str">
        <f>IF(B323&gt;①工事概要!$C$56,"",IF(B323&gt;=①工事概要!$C$55,$BY$13,""))</f>
        <v/>
      </c>
      <c r="BZ323" s="53" t="str">
        <f>IF(B323&gt;①工事概要!$C$58,"",IF(B323&gt;=①工事概要!$C$57,$BZ$13,""))</f>
        <v/>
      </c>
      <c r="CA323" s="53" t="str">
        <f>IF(B323&gt;①工事概要!$C$60,"",IF(B323&gt;=①工事概要!$C$59,$CA$13,""))</f>
        <v/>
      </c>
      <c r="CB323" s="53" t="str">
        <f>IF(B323&gt;①工事概要!$C$62,"",IF(B323&gt;=①工事概要!$C$61,$CB$13,""))</f>
        <v/>
      </c>
      <c r="CC323" s="53" t="str">
        <f>IF(B323&gt;①工事概要!$C$64,"",IF(B323&gt;=①工事概要!$C$63,$CC$13,""))</f>
        <v/>
      </c>
      <c r="CD323" s="53" t="str">
        <f>IF(B323&gt;①工事概要!$C$66,"",IF(B323&gt;=①工事概要!$C$65,$CD$13,""))</f>
        <v/>
      </c>
      <c r="CE323" s="50" t="str">
        <f t="shared" si="393"/>
        <v/>
      </c>
      <c r="CF323" s="50" t="str">
        <f t="shared" si="379"/>
        <v xml:space="preserve"> </v>
      </c>
    </row>
    <row r="324" spans="1:84" ht="39" customHeight="1" thickTop="1" thickBot="1" x14ac:dyDescent="0.2">
      <c r="A324" s="81" t="str">
        <f t="shared" si="365"/>
        <v>対象期間外</v>
      </c>
      <c r="B324" s="180" t="str">
        <f>IFERROR(IF(B323=①工事概要!$E$12+IF(WEEKDAY(①工事概要!$E$12)=1,①工事概要!$E$12,(8-WEEKDAY(①工事概要!$E$12))),"-",IF(B323="-","-",B323+1)),"-")</f>
        <v>-</v>
      </c>
      <c r="C324" s="89" t="str">
        <f t="shared" si="380"/>
        <v>-</v>
      </c>
      <c r="D324" s="199" t="str">
        <f t="shared" si="381"/>
        <v>×</v>
      </c>
      <c r="E324" s="200" t="str">
        <f t="shared" si="382"/>
        <v xml:space="preserve"> </v>
      </c>
      <c r="F324" s="201" t="s">
        <v>60</v>
      </c>
      <c r="G324" s="202"/>
      <c r="H324" s="203"/>
      <c r="I324" s="204"/>
      <c r="J324" s="187" t="str">
        <f t="shared" si="383"/>
        <v/>
      </c>
      <c r="K324" s="190" t="str">
        <f t="shared" si="366"/>
        <v/>
      </c>
      <c r="L324" s="190" t="str">
        <f t="shared" si="367"/>
        <v/>
      </c>
      <c r="M324" s="188" t="str">
        <f t="shared" si="384"/>
        <v/>
      </c>
      <c r="N324" s="87" t="str">
        <f t="shared" si="368"/>
        <v/>
      </c>
      <c r="O324" s="108"/>
      <c r="P324" s="156" t="str">
        <f>IF(B324&lt;①工事概要!$E$11,"",IF(B324&gt;①工事概要!$E$12,"",IF(LEN(CE324)=0,"○","")))</f>
        <v/>
      </c>
      <c r="Q324" s="162">
        <f t="shared" si="385"/>
        <v>0</v>
      </c>
      <c r="R324" s="93">
        <f t="shared" si="369"/>
        <v>181</v>
      </c>
      <c r="S324" s="156" t="str">
        <f t="shared" si="370"/>
        <v/>
      </c>
      <c r="T324" s="162">
        <f t="shared" si="371"/>
        <v>0</v>
      </c>
      <c r="U324" s="100">
        <f t="shared" si="386"/>
        <v>52</v>
      </c>
      <c r="V324" s="93" t="str">
        <f t="shared" si="372"/>
        <v/>
      </c>
      <c r="W324" s="169" t="str">
        <f t="shared" si="387"/>
        <v/>
      </c>
      <c r="X324" s="80" t="str">
        <f t="shared" si="388"/>
        <v/>
      </c>
      <c r="Y324" s="80" t="str">
        <f t="shared" si="389"/>
        <v/>
      </c>
      <c r="Z324" s="80" t="str">
        <f t="shared" si="373"/>
        <v>-</v>
      </c>
      <c r="AA324" s="80" t="str">
        <f t="shared" si="374"/>
        <v/>
      </c>
      <c r="AB324" s="80" t="str">
        <f t="shared" si="375"/>
        <v>OK（振替済み）</v>
      </c>
      <c r="AC324" s="154">
        <f t="shared" si="376"/>
        <v>0</v>
      </c>
      <c r="AD324" s="154" t="str">
        <f t="shared" si="390"/>
        <v/>
      </c>
      <c r="AE324" s="106">
        <f t="shared" si="391"/>
        <v>0</v>
      </c>
      <c r="AF324" s="106">
        <f t="shared" si="377"/>
        <v>0</v>
      </c>
      <c r="AG324" s="218" t="str">
        <f>IFERROR(IF(AE324=1,①工事概要!$E$11,IF(AE324=2,①工事概要!$E$11,IF(WEEKDAY(Z324)=2,Z317,AG323))),"")</f>
        <v/>
      </c>
      <c r="AH324" s="222" t="str">
        <f t="shared" ref="AH324:BA324" si="445">IFERROR(IF(AG324+1&gt;$BB324,"",AG324+1),"")</f>
        <v/>
      </c>
      <c r="AI324" s="222" t="str">
        <f t="shared" si="445"/>
        <v/>
      </c>
      <c r="AJ324" s="222" t="str">
        <f t="shared" si="445"/>
        <v/>
      </c>
      <c r="AK324" s="222" t="str">
        <f t="shared" si="445"/>
        <v/>
      </c>
      <c r="AL324" s="222" t="str">
        <f t="shared" si="445"/>
        <v/>
      </c>
      <c r="AM324" s="222" t="str">
        <f t="shared" si="445"/>
        <v/>
      </c>
      <c r="AN324" s="222" t="str">
        <f t="shared" si="445"/>
        <v/>
      </c>
      <c r="AO324" s="222" t="str">
        <f t="shared" si="445"/>
        <v/>
      </c>
      <c r="AP324" s="222" t="str">
        <f t="shared" si="445"/>
        <v/>
      </c>
      <c r="AQ324" s="222" t="str">
        <f t="shared" si="445"/>
        <v/>
      </c>
      <c r="AR324" s="222" t="str">
        <f t="shared" si="445"/>
        <v/>
      </c>
      <c r="AS324" s="222" t="str">
        <f t="shared" si="445"/>
        <v/>
      </c>
      <c r="AT324" s="222" t="str">
        <f t="shared" si="445"/>
        <v/>
      </c>
      <c r="AU324" s="222" t="str">
        <f t="shared" si="445"/>
        <v/>
      </c>
      <c r="AV324" s="222" t="str">
        <f t="shared" si="445"/>
        <v/>
      </c>
      <c r="AW324" s="222" t="str">
        <f t="shared" si="445"/>
        <v/>
      </c>
      <c r="AX324" s="222" t="str">
        <f t="shared" si="445"/>
        <v/>
      </c>
      <c r="AY324" s="222" t="str">
        <f t="shared" si="445"/>
        <v/>
      </c>
      <c r="AZ324" s="222" t="str">
        <f t="shared" si="445"/>
        <v/>
      </c>
      <c r="BA324" s="222" t="str">
        <f t="shared" si="445"/>
        <v/>
      </c>
      <c r="BB324" s="219" t="str">
        <f>IFERROR(IF(IF(Z324=①工事概要!$E$12,①工事概要!$E$12,IF(WEEKDAY(Z324)=1,Z331,BB325))&gt;①工事概要!$E$12,①工事概要!$E$12,IF(Z324=①工事概要!$E$12,①工事概要!$E$12,IF(WEEKDAY(Z324)=1,Z331,BB325))),"")</f>
        <v/>
      </c>
      <c r="BE324" s="53"/>
      <c r="BF324" s="53"/>
      <c r="BG324" s="53" t="str">
        <f>IFERROR(VLOOKUP(B324,①工事概要!$C$11:$D$12,2,FALSE),"")</f>
        <v/>
      </c>
      <c r="BH324" s="53" t="str">
        <f>IFERROR(VLOOKUP(B324,①工事概要!$C$16:$D$21,2,FALSE),"")</f>
        <v/>
      </c>
      <c r="BI324" s="53" t="str">
        <f>IFERROR(VLOOKUP(B324,①工事概要!$C$22:$D$24,2,FALSE),"")</f>
        <v/>
      </c>
      <c r="BJ324" s="53" t="str">
        <f>IF(B324&gt;①工事概要!$C$26,"",IF(B324&gt;=①工事概要!$C$25,$BJ$13,""))</f>
        <v/>
      </c>
      <c r="BK324" s="53" t="str">
        <f>IF(B324&gt;①工事概要!$C$28,"",IF(B324&gt;=①工事概要!$C$27,$BK$13,""))</f>
        <v/>
      </c>
      <c r="BL324" s="53" t="str">
        <f>IF(B324&gt;①工事概要!$C$30,"",IF(B324&gt;=①工事概要!$C$29,$BL$13,""))</f>
        <v/>
      </c>
      <c r="BM324" s="53" t="str">
        <f>IF(B324&gt;①工事概要!$C$32,"",IF(B324&gt;=①工事概要!$C$31,$BM$13,""))</f>
        <v/>
      </c>
      <c r="BN324" s="53" t="str">
        <f>IF(B324&gt;①工事概要!$C$34,"",IF(B324&gt;=①工事概要!$C$33,$BN$13,""))</f>
        <v/>
      </c>
      <c r="BO324" s="53" t="str">
        <f>IF(B324&gt;①工事概要!$C$36,"",IF(B324&gt;=①工事概要!$C$35,$BO$13,""))</f>
        <v/>
      </c>
      <c r="BP324" s="53" t="str">
        <f>IF(B324&gt;①工事概要!$C$38,"",IF(B324&gt;=①工事概要!$C$37,$BP$13,""))</f>
        <v/>
      </c>
      <c r="BQ324" s="53" t="str">
        <f>IF(B324&gt;①工事概要!$C$40,"",IF(B324&gt;=①工事概要!$C$39,$BQ$13,""))</f>
        <v/>
      </c>
      <c r="BR324" s="53" t="str">
        <f>IF(B324&gt;①工事概要!$C$42,"",IF(B324&gt;=①工事概要!$C$41,$BR$13,""))</f>
        <v/>
      </c>
      <c r="BS324" s="53" t="str">
        <f>IF(B324&gt;①工事概要!$C$44,"",IF(B324&gt;=①工事概要!$C$43,$BS$13,""))</f>
        <v/>
      </c>
      <c r="BT324" s="53" t="str">
        <f>IF(B324&gt;①工事概要!$C$46,"",IF(B324&gt;=①工事概要!$C$45,$BT$13,""))</f>
        <v/>
      </c>
      <c r="BU324" s="53" t="str">
        <f>IF(B324&gt;①工事概要!$C$48,"",IF(B324&gt;=①工事概要!$C$47,$BU$13,""))</f>
        <v/>
      </c>
      <c r="BV324" s="53" t="str">
        <f>IF(B324&gt;①工事概要!$C$50,"",IF(B324&gt;=①工事概要!$C$49,$BV$13,""))</f>
        <v/>
      </c>
      <c r="BW324" s="53" t="str">
        <f>IF(B324&gt;①工事概要!$C$52,"",IF(B324&gt;=①工事概要!$C$51,$BW$13,""))</f>
        <v/>
      </c>
      <c r="BX324" s="53" t="str">
        <f>IF(B324&gt;①工事概要!$C$54,"",IF(B324&gt;=①工事概要!$C$53,$BX$13,""))</f>
        <v/>
      </c>
      <c r="BY324" s="53" t="str">
        <f>IF(B324&gt;①工事概要!$C$56,"",IF(B324&gt;=①工事概要!$C$55,$BY$13,""))</f>
        <v/>
      </c>
      <c r="BZ324" s="53" t="str">
        <f>IF(B324&gt;①工事概要!$C$58,"",IF(B324&gt;=①工事概要!$C$57,$BZ$13,""))</f>
        <v/>
      </c>
      <c r="CA324" s="53" t="str">
        <f>IF(B324&gt;①工事概要!$C$60,"",IF(B324&gt;=①工事概要!$C$59,$CA$13,""))</f>
        <v/>
      </c>
      <c r="CB324" s="53" t="str">
        <f>IF(B324&gt;①工事概要!$C$62,"",IF(B324&gt;=①工事概要!$C$61,$CB$13,""))</f>
        <v/>
      </c>
      <c r="CC324" s="53" t="str">
        <f>IF(B324&gt;①工事概要!$C$64,"",IF(B324&gt;=①工事概要!$C$63,$CC$13,""))</f>
        <v/>
      </c>
      <c r="CD324" s="53" t="str">
        <f>IF(B324&gt;①工事概要!$C$66,"",IF(B324&gt;=①工事概要!$C$65,$CD$13,""))</f>
        <v/>
      </c>
      <c r="CE324" s="50" t="str">
        <f t="shared" si="393"/>
        <v/>
      </c>
      <c r="CF324" s="50" t="str">
        <f t="shared" si="379"/>
        <v xml:space="preserve"> </v>
      </c>
    </row>
    <row r="325" spans="1:84" ht="39" customHeight="1" thickTop="1" thickBot="1" x14ac:dyDescent="0.2">
      <c r="A325" s="81" t="str">
        <f t="shared" si="365"/>
        <v>対象期間外</v>
      </c>
      <c r="B325" s="180" t="str">
        <f>IFERROR(IF(B324=①工事概要!$E$12+IF(WEEKDAY(①工事概要!$E$12)=1,①工事概要!$E$12,(8-WEEKDAY(①工事概要!$E$12))),"-",IF(B324="-","-",B324+1)),"-")</f>
        <v>-</v>
      </c>
      <c r="C325" s="89" t="str">
        <f t="shared" si="380"/>
        <v>-</v>
      </c>
      <c r="D325" s="199" t="str">
        <f t="shared" si="381"/>
        <v>×</v>
      </c>
      <c r="E325" s="200" t="str">
        <f t="shared" si="382"/>
        <v xml:space="preserve"> </v>
      </c>
      <c r="F325" s="201" t="s">
        <v>60</v>
      </c>
      <c r="G325" s="202"/>
      <c r="H325" s="203"/>
      <c r="I325" s="204"/>
      <c r="J325" s="187" t="str">
        <f t="shared" si="383"/>
        <v/>
      </c>
      <c r="K325" s="190" t="str">
        <f t="shared" si="366"/>
        <v/>
      </c>
      <c r="L325" s="190" t="str">
        <f t="shared" si="367"/>
        <v/>
      </c>
      <c r="M325" s="188" t="str">
        <f t="shared" si="384"/>
        <v/>
      </c>
      <c r="N325" s="87" t="str">
        <f t="shared" si="368"/>
        <v/>
      </c>
      <c r="O325" s="108"/>
      <c r="P325" s="156" t="str">
        <f>IF(B325&lt;①工事概要!$E$11,"",IF(B325&gt;①工事概要!$E$12,"",IF(LEN(CE325)=0,"○","")))</f>
        <v/>
      </c>
      <c r="Q325" s="162">
        <f t="shared" si="385"/>
        <v>0</v>
      </c>
      <c r="R325" s="93">
        <f t="shared" si="369"/>
        <v>181</v>
      </c>
      <c r="S325" s="156" t="str">
        <f t="shared" si="370"/>
        <v/>
      </c>
      <c r="T325" s="162">
        <f t="shared" si="371"/>
        <v>0</v>
      </c>
      <c r="U325" s="100">
        <f t="shared" si="386"/>
        <v>52</v>
      </c>
      <c r="V325" s="93" t="str">
        <f t="shared" si="372"/>
        <v/>
      </c>
      <c r="W325" s="169" t="str">
        <f t="shared" si="387"/>
        <v/>
      </c>
      <c r="X325" s="80" t="str">
        <f t="shared" si="388"/>
        <v/>
      </c>
      <c r="Y325" s="80" t="str">
        <f t="shared" si="389"/>
        <v/>
      </c>
      <c r="Z325" s="80" t="str">
        <f t="shared" si="373"/>
        <v>-</v>
      </c>
      <c r="AA325" s="80" t="str">
        <f t="shared" si="374"/>
        <v/>
      </c>
      <c r="AB325" s="80" t="str">
        <f t="shared" si="375"/>
        <v>OK（振替済み）</v>
      </c>
      <c r="AC325" s="154">
        <f t="shared" si="376"/>
        <v>0</v>
      </c>
      <c r="AD325" s="154" t="str">
        <f t="shared" si="390"/>
        <v/>
      </c>
      <c r="AE325" s="106">
        <f t="shared" si="391"/>
        <v>0</v>
      </c>
      <c r="AF325" s="106">
        <f t="shared" si="377"/>
        <v>0</v>
      </c>
      <c r="AG325" s="218" t="str">
        <f>IFERROR(IF(AE325=1,①工事概要!$E$11,IF(AE325=2,①工事概要!$E$11,IF(WEEKDAY(Z325)=2,Z318,AG324))),"")</f>
        <v/>
      </c>
      <c r="AH325" s="222" t="str">
        <f t="shared" ref="AH325:BA325" si="446">IFERROR(IF(AG325+1&gt;$BB325,"",AG325+1),"")</f>
        <v/>
      </c>
      <c r="AI325" s="222" t="str">
        <f t="shared" si="446"/>
        <v/>
      </c>
      <c r="AJ325" s="222" t="str">
        <f t="shared" si="446"/>
        <v/>
      </c>
      <c r="AK325" s="222" t="str">
        <f t="shared" si="446"/>
        <v/>
      </c>
      <c r="AL325" s="222" t="str">
        <f t="shared" si="446"/>
        <v/>
      </c>
      <c r="AM325" s="222" t="str">
        <f t="shared" si="446"/>
        <v/>
      </c>
      <c r="AN325" s="222" t="str">
        <f t="shared" si="446"/>
        <v/>
      </c>
      <c r="AO325" s="222" t="str">
        <f t="shared" si="446"/>
        <v/>
      </c>
      <c r="AP325" s="222" t="str">
        <f t="shared" si="446"/>
        <v/>
      </c>
      <c r="AQ325" s="222" t="str">
        <f t="shared" si="446"/>
        <v/>
      </c>
      <c r="AR325" s="222" t="str">
        <f t="shared" si="446"/>
        <v/>
      </c>
      <c r="AS325" s="222" t="str">
        <f t="shared" si="446"/>
        <v/>
      </c>
      <c r="AT325" s="222" t="str">
        <f t="shared" si="446"/>
        <v/>
      </c>
      <c r="AU325" s="222" t="str">
        <f t="shared" si="446"/>
        <v/>
      </c>
      <c r="AV325" s="222" t="str">
        <f t="shared" si="446"/>
        <v/>
      </c>
      <c r="AW325" s="222" t="str">
        <f t="shared" si="446"/>
        <v/>
      </c>
      <c r="AX325" s="222" t="str">
        <f t="shared" si="446"/>
        <v/>
      </c>
      <c r="AY325" s="222" t="str">
        <f t="shared" si="446"/>
        <v/>
      </c>
      <c r="AZ325" s="222" t="str">
        <f t="shared" si="446"/>
        <v/>
      </c>
      <c r="BA325" s="222" t="str">
        <f t="shared" si="446"/>
        <v/>
      </c>
      <c r="BB325" s="219" t="str">
        <f>IFERROR(IF(IF(Z325=①工事概要!$E$12,①工事概要!$E$12,IF(WEEKDAY(Z325)=1,Z332,BB326))&gt;①工事概要!$E$12,①工事概要!$E$12,IF(Z325=①工事概要!$E$12,①工事概要!$E$12,IF(WEEKDAY(Z325)=1,Z332,BB326))),"")</f>
        <v/>
      </c>
      <c r="BE325" s="53"/>
      <c r="BF325" s="53"/>
      <c r="BG325" s="53" t="str">
        <f>IFERROR(VLOOKUP(B325,①工事概要!$C$11:$D$12,2,FALSE),"")</f>
        <v/>
      </c>
      <c r="BH325" s="53" t="str">
        <f>IFERROR(VLOOKUP(B325,①工事概要!$C$16:$D$21,2,FALSE),"")</f>
        <v/>
      </c>
      <c r="BI325" s="53" t="str">
        <f>IFERROR(VLOOKUP(B325,①工事概要!$C$22:$D$24,2,FALSE),"")</f>
        <v/>
      </c>
      <c r="BJ325" s="53" t="str">
        <f>IF(B325&gt;①工事概要!$C$26,"",IF(B325&gt;=①工事概要!$C$25,$BJ$13,""))</f>
        <v/>
      </c>
      <c r="BK325" s="53" t="str">
        <f>IF(B325&gt;①工事概要!$C$28,"",IF(B325&gt;=①工事概要!$C$27,$BK$13,""))</f>
        <v/>
      </c>
      <c r="BL325" s="53" t="str">
        <f>IF(B325&gt;①工事概要!$C$30,"",IF(B325&gt;=①工事概要!$C$29,$BL$13,""))</f>
        <v/>
      </c>
      <c r="BM325" s="53" t="str">
        <f>IF(B325&gt;①工事概要!$C$32,"",IF(B325&gt;=①工事概要!$C$31,$BM$13,""))</f>
        <v/>
      </c>
      <c r="BN325" s="53" t="str">
        <f>IF(B325&gt;①工事概要!$C$34,"",IF(B325&gt;=①工事概要!$C$33,$BN$13,""))</f>
        <v/>
      </c>
      <c r="BO325" s="53" t="str">
        <f>IF(B325&gt;①工事概要!$C$36,"",IF(B325&gt;=①工事概要!$C$35,$BO$13,""))</f>
        <v/>
      </c>
      <c r="BP325" s="53" t="str">
        <f>IF(B325&gt;①工事概要!$C$38,"",IF(B325&gt;=①工事概要!$C$37,$BP$13,""))</f>
        <v/>
      </c>
      <c r="BQ325" s="53" t="str">
        <f>IF(B325&gt;①工事概要!$C$40,"",IF(B325&gt;=①工事概要!$C$39,$BQ$13,""))</f>
        <v/>
      </c>
      <c r="BR325" s="53" t="str">
        <f>IF(B325&gt;①工事概要!$C$42,"",IF(B325&gt;=①工事概要!$C$41,$BR$13,""))</f>
        <v/>
      </c>
      <c r="BS325" s="53" t="str">
        <f>IF(B325&gt;①工事概要!$C$44,"",IF(B325&gt;=①工事概要!$C$43,$BS$13,""))</f>
        <v/>
      </c>
      <c r="BT325" s="53" t="str">
        <f>IF(B325&gt;①工事概要!$C$46,"",IF(B325&gt;=①工事概要!$C$45,$BT$13,""))</f>
        <v/>
      </c>
      <c r="BU325" s="53" t="str">
        <f>IF(B325&gt;①工事概要!$C$48,"",IF(B325&gt;=①工事概要!$C$47,$BU$13,""))</f>
        <v/>
      </c>
      <c r="BV325" s="53" t="str">
        <f>IF(B325&gt;①工事概要!$C$50,"",IF(B325&gt;=①工事概要!$C$49,$BV$13,""))</f>
        <v/>
      </c>
      <c r="BW325" s="53" t="str">
        <f>IF(B325&gt;①工事概要!$C$52,"",IF(B325&gt;=①工事概要!$C$51,$BW$13,""))</f>
        <v/>
      </c>
      <c r="BX325" s="53" t="str">
        <f>IF(B325&gt;①工事概要!$C$54,"",IF(B325&gt;=①工事概要!$C$53,$BX$13,""))</f>
        <v/>
      </c>
      <c r="BY325" s="53" t="str">
        <f>IF(B325&gt;①工事概要!$C$56,"",IF(B325&gt;=①工事概要!$C$55,$BY$13,""))</f>
        <v/>
      </c>
      <c r="BZ325" s="53" t="str">
        <f>IF(B325&gt;①工事概要!$C$58,"",IF(B325&gt;=①工事概要!$C$57,$BZ$13,""))</f>
        <v/>
      </c>
      <c r="CA325" s="53" t="str">
        <f>IF(B325&gt;①工事概要!$C$60,"",IF(B325&gt;=①工事概要!$C$59,$CA$13,""))</f>
        <v/>
      </c>
      <c r="CB325" s="53" t="str">
        <f>IF(B325&gt;①工事概要!$C$62,"",IF(B325&gt;=①工事概要!$C$61,$CB$13,""))</f>
        <v/>
      </c>
      <c r="CC325" s="53" t="str">
        <f>IF(B325&gt;①工事概要!$C$64,"",IF(B325&gt;=①工事概要!$C$63,$CC$13,""))</f>
        <v/>
      </c>
      <c r="CD325" s="53" t="str">
        <f>IF(B325&gt;①工事概要!$C$66,"",IF(B325&gt;=①工事概要!$C$65,$CD$13,""))</f>
        <v/>
      </c>
      <c r="CE325" s="50" t="str">
        <f t="shared" si="393"/>
        <v/>
      </c>
      <c r="CF325" s="50" t="str">
        <f t="shared" si="379"/>
        <v xml:space="preserve"> </v>
      </c>
    </row>
    <row r="326" spans="1:84" ht="39" customHeight="1" thickTop="1" thickBot="1" x14ac:dyDescent="0.2">
      <c r="A326" s="81" t="str">
        <f t="shared" si="365"/>
        <v>対象期間外</v>
      </c>
      <c r="B326" s="180" t="str">
        <f>IFERROR(IF(B325=①工事概要!$E$12+IF(WEEKDAY(①工事概要!$E$12)=1,①工事概要!$E$12,(8-WEEKDAY(①工事概要!$E$12))),"-",IF(B325="-","-",B325+1)),"-")</f>
        <v>-</v>
      </c>
      <c r="C326" s="89" t="str">
        <f t="shared" si="380"/>
        <v>-</v>
      </c>
      <c r="D326" s="199" t="str">
        <f t="shared" si="381"/>
        <v>×</v>
      </c>
      <c r="E326" s="200" t="str">
        <f t="shared" si="382"/>
        <v xml:space="preserve"> </v>
      </c>
      <c r="F326" s="201" t="s">
        <v>60</v>
      </c>
      <c r="G326" s="202"/>
      <c r="H326" s="203"/>
      <c r="I326" s="204"/>
      <c r="J326" s="187" t="str">
        <f t="shared" si="383"/>
        <v/>
      </c>
      <c r="K326" s="190" t="str">
        <f t="shared" si="366"/>
        <v/>
      </c>
      <c r="L326" s="190" t="str">
        <f t="shared" si="367"/>
        <v/>
      </c>
      <c r="M326" s="188" t="str">
        <f t="shared" si="384"/>
        <v/>
      </c>
      <c r="N326" s="87" t="str">
        <f t="shared" si="368"/>
        <v/>
      </c>
      <c r="O326" s="108"/>
      <c r="P326" s="156" t="str">
        <f>IF(B326&lt;①工事概要!$E$11,"",IF(B326&gt;①工事概要!$E$12,"",IF(LEN(CE326)=0,"○","")))</f>
        <v/>
      </c>
      <c r="Q326" s="162">
        <f t="shared" si="385"/>
        <v>0</v>
      </c>
      <c r="R326" s="93">
        <f t="shared" si="369"/>
        <v>181</v>
      </c>
      <c r="S326" s="156" t="str">
        <f t="shared" si="370"/>
        <v/>
      </c>
      <c r="T326" s="162">
        <f t="shared" si="371"/>
        <v>0</v>
      </c>
      <c r="U326" s="100">
        <f t="shared" si="386"/>
        <v>52</v>
      </c>
      <c r="V326" s="93" t="str">
        <f t="shared" si="372"/>
        <v/>
      </c>
      <c r="W326" s="169" t="str">
        <f t="shared" si="387"/>
        <v/>
      </c>
      <c r="X326" s="80" t="str">
        <f t="shared" si="388"/>
        <v/>
      </c>
      <c r="Y326" s="80" t="str">
        <f t="shared" si="389"/>
        <v/>
      </c>
      <c r="Z326" s="80" t="str">
        <f t="shared" si="373"/>
        <v>-</v>
      </c>
      <c r="AA326" s="80" t="str">
        <f t="shared" si="374"/>
        <v/>
      </c>
      <c r="AB326" s="80" t="str">
        <f t="shared" si="375"/>
        <v>OK（振替済み）</v>
      </c>
      <c r="AC326" s="154">
        <f t="shared" si="376"/>
        <v>0</v>
      </c>
      <c r="AD326" s="154" t="str">
        <f t="shared" si="390"/>
        <v/>
      </c>
      <c r="AE326" s="106">
        <f t="shared" si="391"/>
        <v>0</v>
      </c>
      <c r="AF326" s="106">
        <f t="shared" si="377"/>
        <v>0</v>
      </c>
      <c r="AG326" s="218" t="str">
        <f>IFERROR(IF(AE326=1,①工事概要!$E$11,IF(AE326=2,①工事概要!$E$11,IF(WEEKDAY(Z326)=2,Z319,AG325))),"")</f>
        <v/>
      </c>
      <c r="AH326" s="222" t="str">
        <f t="shared" ref="AH326:BA326" si="447">IFERROR(IF(AG326+1&gt;$BB326,"",AG326+1),"")</f>
        <v/>
      </c>
      <c r="AI326" s="222" t="str">
        <f t="shared" si="447"/>
        <v/>
      </c>
      <c r="AJ326" s="222" t="str">
        <f t="shared" si="447"/>
        <v/>
      </c>
      <c r="AK326" s="222" t="str">
        <f t="shared" si="447"/>
        <v/>
      </c>
      <c r="AL326" s="222" t="str">
        <f t="shared" si="447"/>
        <v/>
      </c>
      <c r="AM326" s="222" t="str">
        <f t="shared" si="447"/>
        <v/>
      </c>
      <c r="AN326" s="222" t="str">
        <f t="shared" si="447"/>
        <v/>
      </c>
      <c r="AO326" s="222" t="str">
        <f t="shared" si="447"/>
        <v/>
      </c>
      <c r="AP326" s="222" t="str">
        <f t="shared" si="447"/>
        <v/>
      </c>
      <c r="AQ326" s="222" t="str">
        <f t="shared" si="447"/>
        <v/>
      </c>
      <c r="AR326" s="222" t="str">
        <f t="shared" si="447"/>
        <v/>
      </c>
      <c r="AS326" s="222" t="str">
        <f t="shared" si="447"/>
        <v/>
      </c>
      <c r="AT326" s="222" t="str">
        <f t="shared" si="447"/>
        <v/>
      </c>
      <c r="AU326" s="222" t="str">
        <f t="shared" si="447"/>
        <v/>
      </c>
      <c r="AV326" s="222" t="str">
        <f t="shared" si="447"/>
        <v/>
      </c>
      <c r="AW326" s="222" t="str">
        <f t="shared" si="447"/>
        <v/>
      </c>
      <c r="AX326" s="222" t="str">
        <f t="shared" si="447"/>
        <v/>
      </c>
      <c r="AY326" s="222" t="str">
        <f t="shared" si="447"/>
        <v/>
      </c>
      <c r="AZ326" s="222" t="str">
        <f t="shared" si="447"/>
        <v/>
      </c>
      <c r="BA326" s="222" t="str">
        <f t="shared" si="447"/>
        <v/>
      </c>
      <c r="BB326" s="219" t="str">
        <f>IFERROR(IF(IF(Z326=①工事概要!$E$12,①工事概要!$E$12,IF(WEEKDAY(Z326)=1,Z333,BB327))&gt;①工事概要!$E$12,①工事概要!$E$12,IF(Z326=①工事概要!$E$12,①工事概要!$E$12,IF(WEEKDAY(Z326)=1,Z333,BB327))),"")</f>
        <v/>
      </c>
      <c r="BE326" s="53"/>
      <c r="BF326" s="53"/>
      <c r="BG326" s="53" t="str">
        <f>IFERROR(VLOOKUP(B326,①工事概要!$C$11:$D$12,2,FALSE),"")</f>
        <v/>
      </c>
      <c r="BH326" s="53" t="str">
        <f>IFERROR(VLOOKUP(B326,①工事概要!$C$16:$D$21,2,FALSE),"")</f>
        <v/>
      </c>
      <c r="BI326" s="53" t="str">
        <f>IFERROR(VLOOKUP(B326,①工事概要!$C$22:$D$24,2,FALSE),"")</f>
        <v/>
      </c>
      <c r="BJ326" s="53" t="str">
        <f>IF(B326&gt;①工事概要!$C$26,"",IF(B326&gt;=①工事概要!$C$25,$BJ$13,""))</f>
        <v/>
      </c>
      <c r="BK326" s="53" t="str">
        <f>IF(B326&gt;①工事概要!$C$28,"",IF(B326&gt;=①工事概要!$C$27,$BK$13,""))</f>
        <v/>
      </c>
      <c r="BL326" s="53" t="str">
        <f>IF(B326&gt;①工事概要!$C$30,"",IF(B326&gt;=①工事概要!$C$29,$BL$13,""))</f>
        <v/>
      </c>
      <c r="BM326" s="53" t="str">
        <f>IF(B326&gt;①工事概要!$C$32,"",IF(B326&gt;=①工事概要!$C$31,$BM$13,""))</f>
        <v/>
      </c>
      <c r="BN326" s="53" t="str">
        <f>IF(B326&gt;①工事概要!$C$34,"",IF(B326&gt;=①工事概要!$C$33,$BN$13,""))</f>
        <v/>
      </c>
      <c r="BO326" s="53" t="str">
        <f>IF(B326&gt;①工事概要!$C$36,"",IF(B326&gt;=①工事概要!$C$35,$BO$13,""))</f>
        <v/>
      </c>
      <c r="BP326" s="53" t="str">
        <f>IF(B326&gt;①工事概要!$C$38,"",IF(B326&gt;=①工事概要!$C$37,$BP$13,""))</f>
        <v/>
      </c>
      <c r="BQ326" s="53" t="str">
        <f>IF(B326&gt;①工事概要!$C$40,"",IF(B326&gt;=①工事概要!$C$39,$BQ$13,""))</f>
        <v/>
      </c>
      <c r="BR326" s="53" t="str">
        <f>IF(B326&gt;①工事概要!$C$42,"",IF(B326&gt;=①工事概要!$C$41,$BR$13,""))</f>
        <v/>
      </c>
      <c r="BS326" s="53" t="str">
        <f>IF(B326&gt;①工事概要!$C$44,"",IF(B326&gt;=①工事概要!$C$43,$BS$13,""))</f>
        <v/>
      </c>
      <c r="BT326" s="53" t="str">
        <f>IF(B326&gt;①工事概要!$C$46,"",IF(B326&gt;=①工事概要!$C$45,$BT$13,""))</f>
        <v/>
      </c>
      <c r="BU326" s="53" t="str">
        <f>IF(B326&gt;①工事概要!$C$48,"",IF(B326&gt;=①工事概要!$C$47,$BU$13,""))</f>
        <v/>
      </c>
      <c r="BV326" s="53" t="str">
        <f>IF(B326&gt;①工事概要!$C$50,"",IF(B326&gt;=①工事概要!$C$49,$BV$13,""))</f>
        <v/>
      </c>
      <c r="BW326" s="53" t="str">
        <f>IF(B326&gt;①工事概要!$C$52,"",IF(B326&gt;=①工事概要!$C$51,$BW$13,""))</f>
        <v/>
      </c>
      <c r="BX326" s="53" t="str">
        <f>IF(B326&gt;①工事概要!$C$54,"",IF(B326&gt;=①工事概要!$C$53,$BX$13,""))</f>
        <v/>
      </c>
      <c r="BY326" s="53" t="str">
        <f>IF(B326&gt;①工事概要!$C$56,"",IF(B326&gt;=①工事概要!$C$55,$BY$13,""))</f>
        <v/>
      </c>
      <c r="BZ326" s="53" t="str">
        <f>IF(B326&gt;①工事概要!$C$58,"",IF(B326&gt;=①工事概要!$C$57,$BZ$13,""))</f>
        <v/>
      </c>
      <c r="CA326" s="53" t="str">
        <f>IF(B326&gt;①工事概要!$C$60,"",IF(B326&gt;=①工事概要!$C$59,$CA$13,""))</f>
        <v/>
      </c>
      <c r="CB326" s="53" t="str">
        <f>IF(B326&gt;①工事概要!$C$62,"",IF(B326&gt;=①工事概要!$C$61,$CB$13,""))</f>
        <v/>
      </c>
      <c r="CC326" s="53" t="str">
        <f>IF(B326&gt;①工事概要!$C$64,"",IF(B326&gt;=①工事概要!$C$63,$CC$13,""))</f>
        <v/>
      </c>
      <c r="CD326" s="53" t="str">
        <f>IF(B326&gt;①工事概要!$C$66,"",IF(B326&gt;=①工事概要!$C$65,$CD$13,""))</f>
        <v/>
      </c>
      <c r="CE326" s="50" t="str">
        <f t="shared" si="393"/>
        <v/>
      </c>
      <c r="CF326" s="50" t="str">
        <f t="shared" si="379"/>
        <v xml:space="preserve"> </v>
      </c>
    </row>
    <row r="327" spans="1:84" ht="39" customHeight="1" thickTop="1" thickBot="1" x14ac:dyDescent="0.2">
      <c r="A327" s="81" t="str">
        <f t="shared" si="365"/>
        <v>対象期間外</v>
      </c>
      <c r="B327" s="180" t="str">
        <f>IFERROR(IF(B326=①工事概要!$E$12+IF(WEEKDAY(①工事概要!$E$12)=1,①工事概要!$E$12,(8-WEEKDAY(①工事概要!$E$12))),"-",IF(B326="-","-",B326+1)),"-")</f>
        <v>-</v>
      </c>
      <c r="C327" s="89" t="str">
        <f t="shared" si="380"/>
        <v>-</v>
      </c>
      <c r="D327" s="199" t="str">
        <f t="shared" si="381"/>
        <v>×</v>
      </c>
      <c r="E327" s="200" t="str">
        <f t="shared" si="382"/>
        <v xml:space="preserve"> </v>
      </c>
      <c r="F327" s="201" t="s">
        <v>60</v>
      </c>
      <c r="G327" s="202"/>
      <c r="H327" s="203"/>
      <c r="I327" s="204"/>
      <c r="J327" s="187" t="str">
        <f t="shared" si="383"/>
        <v/>
      </c>
      <c r="K327" s="190" t="str">
        <f t="shared" si="366"/>
        <v/>
      </c>
      <c r="L327" s="190" t="str">
        <f t="shared" si="367"/>
        <v/>
      </c>
      <c r="M327" s="188" t="str">
        <f t="shared" si="384"/>
        <v/>
      </c>
      <c r="N327" s="87" t="str">
        <f t="shared" si="368"/>
        <v/>
      </c>
      <c r="O327" s="108"/>
      <c r="P327" s="156" t="str">
        <f>IF(B327&lt;①工事概要!$E$11,"",IF(B327&gt;①工事概要!$E$12,"",IF(LEN(CE327)=0,"○","")))</f>
        <v/>
      </c>
      <c r="Q327" s="162">
        <f t="shared" si="385"/>
        <v>0</v>
      </c>
      <c r="R327" s="93">
        <f t="shared" si="369"/>
        <v>181</v>
      </c>
      <c r="S327" s="156" t="str">
        <f t="shared" si="370"/>
        <v/>
      </c>
      <c r="T327" s="162">
        <f t="shared" si="371"/>
        <v>0</v>
      </c>
      <c r="U327" s="100">
        <f t="shared" si="386"/>
        <v>52</v>
      </c>
      <c r="V327" s="93" t="str">
        <f t="shared" si="372"/>
        <v/>
      </c>
      <c r="W327" s="169" t="str">
        <f t="shared" si="387"/>
        <v/>
      </c>
      <c r="X327" s="80" t="str">
        <f t="shared" si="388"/>
        <v/>
      </c>
      <c r="Y327" s="80" t="str">
        <f t="shared" si="389"/>
        <v/>
      </c>
      <c r="Z327" s="80" t="str">
        <f t="shared" si="373"/>
        <v>-</v>
      </c>
      <c r="AA327" s="80" t="str">
        <f t="shared" si="374"/>
        <v/>
      </c>
      <c r="AB327" s="80" t="str">
        <f t="shared" si="375"/>
        <v>OK（振替済み）</v>
      </c>
      <c r="AC327" s="154">
        <f t="shared" si="376"/>
        <v>0</v>
      </c>
      <c r="AD327" s="154" t="str">
        <f t="shared" si="390"/>
        <v/>
      </c>
      <c r="AE327" s="106">
        <f t="shared" si="391"/>
        <v>0</v>
      </c>
      <c r="AF327" s="106">
        <f t="shared" si="377"/>
        <v>0</v>
      </c>
      <c r="AG327" s="218" t="str">
        <f>IFERROR(IF(AE327=1,①工事概要!$E$11,IF(AE327=2,①工事概要!$E$11,IF(WEEKDAY(Z327)=2,Z320,AG326))),"")</f>
        <v/>
      </c>
      <c r="AH327" s="222" t="str">
        <f t="shared" ref="AH327:BA327" si="448">IFERROR(IF(AG327+1&gt;$BB327,"",AG327+1),"")</f>
        <v/>
      </c>
      <c r="AI327" s="222" t="str">
        <f t="shared" si="448"/>
        <v/>
      </c>
      <c r="AJ327" s="222" t="str">
        <f t="shared" si="448"/>
        <v/>
      </c>
      <c r="AK327" s="222" t="str">
        <f t="shared" si="448"/>
        <v/>
      </c>
      <c r="AL327" s="222" t="str">
        <f t="shared" si="448"/>
        <v/>
      </c>
      <c r="AM327" s="222" t="str">
        <f t="shared" si="448"/>
        <v/>
      </c>
      <c r="AN327" s="222" t="str">
        <f t="shared" si="448"/>
        <v/>
      </c>
      <c r="AO327" s="222" t="str">
        <f t="shared" si="448"/>
        <v/>
      </c>
      <c r="AP327" s="222" t="str">
        <f t="shared" si="448"/>
        <v/>
      </c>
      <c r="AQ327" s="222" t="str">
        <f t="shared" si="448"/>
        <v/>
      </c>
      <c r="AR327" s="222" t="str">
        <f t="shared" si="448"/>
        <v/>
      </c>
      <c r="AS327" s="222" t="str">
        <f t="shared" si="448"/>
        <v/>
      </c>
      <c r="AT327" s="222" t="str">
        <f t="shared" si="448"/>
        <v/>
      </c>
      <c r="AU327" s="222" t="str">
        <f t="shared" si="448"/>
        <v/>
      </c>
      <c r="AV327" s="222" t="str">
        <f t="shared" si="448"/>
        <v/>
      </c>
      <c r="AW327" s="222" t="str">
        <f t="shared" si="448"/>
        <v/>
      </c>
      <c r="AX327" s="222" t="str">
        <f t="shared" si="448"/>
        <v/>
      </c>
      <c r="AY327" s="222" t="str">
        <f t="shared" si="448"/>
        <v/>
      </c>
      <c r="AZ327" s="222" t="str">
        <f t="shared" si="448"/>
        <v/>
      </c>
      <c r="BA327" s="222" t="str">
        <f t="shared" si="448"/>
        <v/>
      </c>
      <c r="BB327" s="219" t="str">
        <f>IFERROR(IF(IF(Z327=①工事概要!$E$12,①工事概要!$E$12,IF(WEEKDAY(Z327)=1,Z334,BB328))&gt;①工事概要!$E$12,①工事概要!$E$12,IF(Z327=①工事概要!$E$12,①工事概要!$E$12,IF(WEEKDAY(Z327)=1,Z334,BB328))),"")</f>
        <v/>
      </c>
      <c r="BE327" s="53"/>
      <c r="BF327" s="53"/>
      <c r="BG327" s="53" t="str">
        <f>IFERROR(VLOOKUP(B327,①工事概要!$C$11:$D$12,2,FALSE),"")</f>
        <v/>
      </c>
      <c r="BH327" s="53" t="str">
        <f>IFERROR(VLOOKUP(B327,①工事概要!$C$16:$D$21,2,FALSE),"")</f>
        <v/>
      </c>
      <c r="BI327" s="53" t="str">
        <f>IFERROR(VLOOKUP(B327,①工事概要!$C$22:$D$24,2,FALSE),"")</f>
        <v/>
      </c>
      <c r="BJ327" s="53" t="str">
        <f>IF(B327&gt;①工事概要!$C$26,"",IF(B327&gt;=①工事概要!$C$25,$BJ$13,""))</f>
        <v/>
      </c>
      <c r="BK327" s="53" t="str">
        <f>IF(B327&gt;①工事概要!$C$28,"",IF(B327&gt;=①工事概要!$C$27,$BK$13,""))</f>
        <v/>
      </c>
      <c r="BL327" s="53" t="str">
        <f>IF(B327&gt;①工事概要!$C$30,"",IF(B327&gt;=①工事概要!$C$29,$BL$13,""))</f>
        <v/>
      </c>
      <c r="BM327" s="53" t="str">
        <f>IF(B327&gt;①工事概要!$C$32,"",IF(B327&gt;=①工事概要!$C$31,$BM$13,""))</f>
        <v/>
      </c>
      <c r="BN327" s="53" t="str">
        <f>IF(B327&gt;①工事概要!$C$34,"",IF(B327&gt;=①工事概要!$C$33,$BN$13,""))</f>
        <v/>
      </c>
      <c r="BO327" s="53" t="str">
        <f>IF(B327&gt;①工事概要!$C$36,"",IF(B327&gt;=①工事概要!$C$35,$BO$13,""))</f>
        <v/>
      </c>
      <c r="BP327" s="53" t="str">
        <f>IF(B327&gt;①工事概要!$C$38,"",IF(B327&gt;=①工事概要!$C$37,$BP$13,""))</f>
        <v/>
      </c>
      <c r="BQ327" s="53" t="str">
        <f>IF(B327&gt;①工事概要!$C$40,"",IF(B327&gt;=①工事概要!$C$39,$BQ$13,""))</f>
        <v/>
      </c>
      <c r="BR327" s="53" t="str">
        <f>IF(B327&gt;①工事概要!$C$42,"",IF(B327&gt;=①工事概要!$C$41,$BR$13,""))</f>
        <v/>
      </c>
      <c r="BS327" s="53" t="str">
        <f>IF(B327&gt;①工事概要!$C$44,"",IF(B327&gt;=①工事概要!$C$43,$BS$13,""))</f>
        <v/>
      </c>
      <c r="BT327" s="53" t="str">
        <f>IF(B327&gt;①工事概要!$C$46,"",IF(B327&gt;=①工事概要!$C$45,$BT$13,""))</f>
        <v/>
      </c>
      <c r="BU327" s="53" t="str">
        <f>IF(B327&gt;①工事概要!$C$48,"",IF(B327&gt;=①工事概要!$C$47,$BU$13,""))</f>
        <v/>
      </c>
      <c r="BV327" s="53" t="str">
        <f>IF(B327&gt;①工事概要!$C$50,"",IF(B327&gt;=①工事概要!$C$49,$BV$13,""))</f>
        <v/>
      </c>
      <c r="BW327" s="53" t="str">
        <f>IF(B327&gt;①工事概要!$C$52,"",IF(B327&gt;=①工事概要!$C$51,$BW$13,""))</f>
        <v/>
      </c>
      <c r="BX327" s="53" t="str">
        <f>IF(B327&gt;①工事概要!$C$54,"",IF(B327&gt;=①工事概要!$C$53,$BX$13,""))</f>
        <v/>
      </c>
      <c r="BY327" s="53" t="str">
        <f>IF(B327&gt;①工事概要!$C$56,"",IF(B327&gt;=①工事概要!$C$55,$BY$13,""))</f>
        <v/>
      </c>
      <c r="BZ327" s="53" t="str">
        <f>IF(B327&gt;①工事概要!$C$58,"",IF(B327&gt;=①工事概要!$C$57,$BZ$13,""))</f>
        <v/>
      </c>
      <c r="CA327" s="53" t="str">
        <f>IF(B327&gt;①工事概要!$C$60,"",IF(B327&gt;=①工事概要!$C$59,$CA$13,""))</f>
        <v/>
      </c>
      <c r="CB327" s="53" t="str">
        <f>IF(B327&gt;①工事概要!$C$62,"",IF(B327&gt;=①工事概要!$C$61,$CB$13,""))</f>
        <v/>
      </c>
      <c r="CC327" s="53" t="str">
        <f>IF(B327&gt;①工事概要!$C$64,"",IF(B327&gt;=①工事概要!$C$63,$CC$13,""))</f>
        <v/>
      </c>
      <c r="CD327" s="53" t="str">
        <f>IF(B327&gt;①工事概要!$C$66,"",IF(B327&gt;=①工事概要!$C$65,$CD$13,""))</f>
        <v/>
      </c>
      <c r="CE327" s="50" t="str">
        <f t="shared" si="393"/>
        <v/>
      </c>
      <c r="CF327" s="50" t="str">
        <f t="shared" si="379"/>
        <v xml:space="preserve"> </v>
      </c>
    </row>
    <row r="328" spans="1:84" ht="39" customHeight="1" thickTop="1" thickBot="1" x14ac:dyDescent="0.2">
      <c r="A328" s="81" t="str">
        <f t="shared" si="365"/>
        <v>対象期間外</v>
      </c>
      <c r="B328" s="180" t="str">
        <f>IFERROR(IF(B327=①工事概要!$E$12+IF(WEEKDAY(①工事概要!$E$12)=1,①工事概要!$E$12,(8-WEEKDAY(①工事概要!$E$12))),"-",IF(B327="-","-",B327+1)),"-")</f>
        <v>-</v>
      </c>
      <c r="C328" s="89" t="str">
        <f t="shared" si="380"/>
        <v>-</v>
      </c>
      <c r="D328" s="199" t="str">
        <f t="shared" si="381"/>
        <v>×</v>
      </c>
      <c r="E328" s="200" t="str">
        <f t="shared" si="382"/>
        <v xml:space="preserve"> </v>
      </c>
      <c r="F328" s="201" t="s">
        <v>61</v>
      </c>
      <c r="G328" s="202"/>
      <c r="H328" s="203"/>
      <c r="I328" s="204"/>
      <c r="J328" s="187" t="str">
        <f t="shared" si="383"/>
        <v/>
      </c>
      <c r="K328" s="190" t="str">
        <f t="shared" si="366"/>
        <v/>
      </c>
      <c r="L328" s="190" t="str">
        <f t="shared" si="367"/>
        <v/>
      </c>
      <c r="M328" s="188" t="str">
        <f t="shared" si="384"/>
        <v/>
      </c>
      <c r="N328" s="87" t="str">
        <f t="shared" si="368"/>
        <v/>
      </c>
      <c r="O328" s="108"/>
      <c r="P328" s="156" t="str">
        <f>IF(B328&lt;①工事概要!$E$11,"",IF(B328&gt;①工事概要!$E$12,"",IF(LEN(CE328)=0,"○","")))</f>
        <v/>
      </c>
      <c r="Q328" s="162">
        <f t="shared" si="385"/>
        <v>0</v>
      </c>
      <c r="R328" s="93">
        <f t="shared" si="369"/>
        <v>181</v>
      </c>
      <c r="S328" s="156" t="str">
        <f t="shared" si="370"/>
        <v/>
      </c>
      <c r="T328" s="162">
        <f t="shared" si="371"/>
        <v>0</v>
      </c>
      <c r="U328" s="100">
        <f t="shared" si="386"/>
        <v>52</v>
      </c>
      <c r="V328" s="93" t="str">
        <f t="shared" si="372"/>
        <v/>
      </c>
      <c r="W328" s="169" t="str">
        <f t="shared" si="387"/>
        <v/>
      </c>
      <c r="X328" s="80" t="str">
        <f t="shared" si="388"/>
        <v/>
      </c>
      <c r="Y328" s="80" t="str">
        <f t="shared" si="389"/>
        <v/>
      </c>
      <c r="Z328" s="80" t="str">
        <f t="shared" si="373"/>
        <v>-</v>
      </c>
      <c r="AA328" s="80" t="str">
        <f t="shared" si="374"/>
        <v/>
      </c>
      <c r="AB328" s="80" t="str">
        <f t="shared" si="375"/>
        <v>OK（振替済み）</v>
      </c>
      <c r="AC328" s="154">
        <f t="shared" si="376"/>
        <v>0</v>
      </c>
      <c r="AD328" s="154" t="str">
        <f t="shared" si="390"/>
        <v/>
      </c>
      <c r="AE328" s="106">
        <f t="shared" si="391"/>
        <v>0</v>
      </c>
      <c r="AF328" s="106">
        <f t="shared" si="377"/>
        <v>0</v>
      </c>
      <c r="AG328" s="218" t="str">
        <f>IFERROR(IF(AE328=1,①工事概要!$E$11,IF(AE328=2,①工事概要!$E$11,IF(WEEKDAY(Z328)=2,Z321,AG327))),"")</f>
        <v/>
      </c>
      <c r="AH328" s="222" t="str">
        <f t="shared" ref="AH328:BA328" si="449">IFERROR(IF(AG328+1&gt;$BB328,"",AG328+1),"")</f>
        <v/>
      </c>
      <c r="AI328" s="222" t="str">
        <f t="shared" si="449"/>
        <v/>
      </c>
      <c r="AJ328" s="222" t="str">
        <f t="shared" si="449"/>
        <v/>
      </c>
      <c r="AK328" s="222" t="str">
        <f t="shared" si="449"/>
        <v/>
      </c>
      <c r="AL328" s="222" t="str">
        <f t="shared" si="449"/>
        <v/>
      </c>
      <c r="AM328" s="222" t="str">
        <f t="shared" si="449"/>
        <v/>
      </c>
      <c r="AN328" s="222" t="str">
        <f t="shared" si="449"/>
        <v/>
      </c>
      <c r="AO328" s="222" t="str">
        <f t="shared" si="449"/>
        <v/>
      </c>
      <c r="AP328" s="222" t="str">
        <f t="shared" si="449"/>
        <v/>
      </c>
      <c r="AQ328" s="222" t="str">
        <f t="shared" si="449"/>
        <v/>
      </c>
      <c r="AR328" s="222" t="str">
        <f t="shared" si="449"/>
        <v/>
      </c>
      <c r="AS328" s="222" t="str">
        <f t="shared" si="449"/>
        <v/>
      </c>
      <c r="AT328" s="222" t="str">
        <f t="shared" si="449"/>
        <v/>
      </c>
      <c r="AU328" s="222" t="str">
        <f t="shared" si="449"/>
        <v/>
      </c>
      <c r="AV328" s="222" t="str">
        <f t="shared" si="449"/>
        <v/>
      </c>
      <c r="AW328" s="222" t="str">
        <f t="shared" si="449"/>
        <v/>
      </c>
      <c r="AX328" s="222" t="str">
        <f t="shared" si="449"/>
        <v/>
      </c>
      <c r="AY328" s="222" t="str">
        <f t="shared" si="449"/>
        <v/>
      </c>
      <c r="AZ328" s="222" t="str">
        <f t="shared" si="449"/>
        <v/>
      </c>
      <c r="BA328" s="222" t="str">
        <f t="shared" si="449"/>
        <v/>
      </c>
      <c r="BB328" s="219" t="str">
        <f>IFERROR(IF(IF(Z328=①工事概要!$E$12,①工事概要!$E$12,IF(WEEKDAY(Z328)=1,Z335,BB329))&gt;①工事概要!$E$12,①工事概要!$E$12,IF(Z328=①工事概要!$E$12,①工事概要!$E$12,IF(WEEKDAY(Z328)=1,Z335,BB329))),"")</f>
        <v/>
      </c>
      <c r="BE328" s="53"/>
      <c r="BF328" s="53"/>
      <c r="BG328" s="53" t="str">
        <f>IFERROR(VLOOKUP(B328,①工事概要!$C$11:$D$12,2,FALSE),"")</f>
        <v/>
      </c>
      <c r="BH328" s="53" t="str">
        <f>IFERROR(VLOOKUP(B328,①工事概要!$C$16:$D$21,2,FALSE),"")</f>
        <v/>
      </c>
      <c r="BI328" s="53" t="str">
        <f>IFERROR(VLOOKUP(B328,①工事概要!$C$22:$D$24,2,FALSE),"")</f>
        <v/>
      </c>
      <c r="BJ328" s="53" t="str">
        <f>IF(B328&gt;①工事概要!$C$26,"",IF(B328&gt;=①工事概要!$C$25,$BJ$13,""))</f>
        <v/>
      </c>
      <c r="BK328" s="53" t="str">
        <f>IF(B328&gt;①工事概要!$C$28,"",IF(B328&gt;=①工事概要!$C$27,$BK$13,""))</f>
        <v/>
      </c>
      <c r="BL328" s="53" t="str">
        <f>IF(B328&gt;①工事概要!$C$30,"",IF(B328&gt;=①工事概要!$C$29,$BL$13,""))</f>
        <v/>
      </c>
      <c r="BM328" s="53" t="str">
        <f>IF(B328&gt;①工事概要!$C$32,"",IF(B328&gt;=①工事概要!$C$31,$BM$13,""))</f>
        <v/>
      </c>
      <c r="BN328" s="53" t="str">
        <f>IF(B328&gt;①工事概要!$C$34,"",IF(B328&gt;=①工事概要!$C$33,$BN$13,""))</f>
        <v/>
      </c>
      <c r="BO328" s="53" t="str">
        <f>IF(B328&gt;①工事概要!$C$36,"",IF(B328&gt;=①工事概要!$C$35,$BO$13,""))</f>
        <v/>
      </c>
      <c r="BP328" s="53" t="str">
        <f>IF(B328&gt;①工事概要!$C$38,"",IF(B328&gt;=①工事概要!$C$37,$BP$13,""))</f>
        <v/>
      </c>
      <c r="BQ328" s="53" t="str">
        <f>IF(B328&gt;①工事概要!$C$40,"",IF(B328&gt;=①工事概要!$C$39,$BQ$13,""))</f>
        <v/>
      </c>
      <c r="BR328" s="53" t="str">
        <f>IF(B328&gt;①工事概要!$C$42,"",IF(B328&gt;=①工事概要!$C$41,$BR$13,""))</f>
        <v/>
      </c>
      <c r="BS328" s="53" t="str">
        <f>IF(B328&gt;①工事概要!$C$44,"",IF(B328&gt;=①工事概要!$C$43,$BS$13,""))</f>
        <v/>
      </c>
      <c r="BT328" s="53" t="str">
        <f>IF(B328&gt;①工事概要!$C$46,"",IF(B328&gt;=①工事概要!$C$45,$BT$13,""))</f>
        <v/>
      </c>
      <c r="BU328" s="53" t="str">
        <f>IF(B328&gt;①工事概要!$C$48,"",IF(B328&gt;=①工事概要!$C$47,$BU$13,""))</f>
        <v/>
      </c>
      <c r="BV328" s="53" t="str">
        <f>IF(B328&gt;①工事概要!$C$50,"",IF(B328&gt;=①工事概要!$C$49,$BV$13,""))</f>
        <v/>
      </c>
      <c r="BW328" s="53" t="str">
        <f>IF(B328&gt;①工事概要!$C$52,"",IF(B328&gt;=①工事概要!$C$51,$BW$13,""))</f>
        <v/>
      </c>
      <c r="BX328" s="53" t="str">
        <f>IF(B328&gt;①工事概要!$C$54,"",IF(B328&gt;=①工事概要!$C$53,$BX$13,""))</f>
        <v/>
      </c>
      <c r="BY328" s="53" t="str">
        <f>IF(B328&gt;①工事概要!$C$56,"",IF(B328&gt;=①工事概要!$C$55,$BY$13,""))</f>
        <v/>
      </c>
      <c r="BZ328" s="53" t="str">
        <f>IF(B328&gt;①工事概要!$C$58,"",IF(B328&gt;=①工事概要!$C$57,$BZ$13,""))</f>
        <v/>
      </c>
      <c r="CA328" s="53" t="str">
        <f>IF(B328&gt;①工事概要!$C$60,"",IF(B328&gt;=①工事概要!$C$59,$CA$13,""))</f>
        <v/>
      </c>
      <c r="CB328" s="53" t="str">
        <f>IF(B328&gt;①工事概要!$C$62,"",IF(B328&gt;=①工事概要!$C$61,$CB$13,""))</f>
        <v/>
      </c>
      <c r="CC328" s="53" t="str">
        <f>IF(B328&gt;①工事概要!$C$64,"",IF(B328&gt;=①工事概要!$C$63,$CC$13,""))</f>
        <v/>
      </c>
      <c r="CD328" s="53" t="str">
        <f>IF(B328&gt;①工事概要!$C$66,"",IF(B328&gt;=①工事概要!$C$65,$CD$13,""))</f>
        <v/>
      </c>
      <c r="CE328" s="50" t="str">
        <f t="shared" si="393"/>
        <v/>
      </c>
      <c r="CF328" s="50" t="str">
        <f t="shared" si="379"/>
        <v xml:space="preserve"> </v>
      </c>
    </row>
    <row r="329" spans="1:84" ht="39" customHeight="1" thickTop="1" thickBot="1" x14ac:dyDescent="0.2">
      <c r="A329" s="81" t="str">
        <f t="shared" si="365"/>
        <v>対象期間外</v>
      </c>
      <c r="B329" s="180" t="str">
        <f>IFERROR(IF(B328=①工事概要!$E$12+IF(WEEKDAY(①工事概要!$E$12)=1,①工事概要!$E$12,(8-WEEKDAY(①工事概要!$E$12))),"-",IF(B328="-","-",B328+1)),"-")</f>
        <v>-</v>
      </c>
      <c r="C329" s="89" t="str">
        <f t="shared" si="380"/>
        <v>-</v>
      </c>
      <c r="D329" s="199" t="str">
        <f t="shared" si="381"/>
        <v>×</v>
      </c>
      <c r="E329" s="200" t="str">
        <f t="shared" si="382"/>
        <v xml:space="preserve"> </v>
      </c>
      <c r="F329" s="201" t="s">
        <v>61</v>
      </c>
      <c r="G329" s="202"/>
      <c r="H329" s="203"/>
      <c r="I329" s="204"/>
      <c r="J329" s="187" t="str">
        <f t="shared" si="383"/>
        <v/>
      </c>
      <c r="K329" s="190" t="str">
        <f t="shared" si="366"/>
        <v/>
      </c>
      <c r="L329" s="190" t="str">
        <f t="shared" si="367"/>
        <v/>
      </c>
      <c r="M329" s="188" t="str">
        <f t="shared" si="384"/>
        <v/>
      </c>
      <c r="N329" s="87" t="str">
        <f t="shared" si="368"/>
        <v/>
      </c>
      <c r="O329" s="108"/>
      <c r="P329" s="156" t="str">
        <f>IF(B329&lt;①工事概要!$E$11,"",IF(B329&gt;①工事概要!$E$12,"",IF(LEN(CE329)=0,"○","")))</f>
        <v/>
      </c>
      <c r="Q329" s="162">
        <f t="shared" si="385"/>
        <v>0</v>
      </c>
      <c r="R329" s="93">
        <f t="shared" si="369"/>
        <v>181</v>
      </c>
      <c r="S329" s="156" t="str">
        <f t="shared" si="370"/>
        <v/>
      </c>
      <c r="T329" s="162">
        <f t="shared" si="371"/>
        <v>0</v>
      </c>
      <c r="U329" s="100">
        <f t="shared" si="386"/>
        <v>52</v>
      </c>
      <c r="V329" s="93" t="str">
        <f t="shared" si="372"/>
        <v/>
      </c>
      <c r="W329" s="169" t="str">
        <f t="shared" si="387"/>
        <v/>
      </c>
      <c r="X329" s="80" t="str">
        <f t="shared" si="388"/>
        <v/>
      </c>
      <c r="Y329" s="80" t="str">
        <f t="shared" si="389"/>
        <v/>
      </c>
      <c r="Z329" s="80" t="str">
        <f t="shared" si="373"/>
        <v>-</v>
      </c>
      <c r="AA329" s="80" t="str">
        <f t="shared" si="374"/>
        <v/>
      </c>
      <c r="AB329" s="80" t="str">
        <f t="shared" si="375"/>
        <v>OK（振替済み）</v>
      </c>
      <c r="AC329" s="154">
        <f t="shared" si="376"/>
        <v>0</v>
      </c>
      <c r="AD329" s="154" t="str">
        <f t="shared" si="390"/>
        <v/>
      </c>
      <c r="AE329" s="106">
        <f t="shared" si="391"/>
        <v>0</v>
      </c>
      <c r="AF329" s="106">
        <f t="shared" si="377"/>
        <v>0</v>
      </c>
      <c r="AG329" s="223" t="str">
        <f>IFERROR(IF(AE329=1,①工事概要!$E$11,IF(AE329=2,①工事概要!$E$11,IF(WEEKDAY(Z329)=2,Z322,AG328))),"")</f>
        <v/>
      </c>
      <c r="AH329" s="224" t="str">
        <f t="shared" ref="AH329:BA329" si="450">IFERROR(IF(AG329+1&gt;$BB329,"",AG329+1),"")</f>
        <v/>
      </c>
      <c r="AI329" s="224" t="str">
        <f t="shared" si="450"/>
        <v/>
      </c>
      <c r="AJ329" s="224" t="str">
        <f t="shared" si="450"/>
        <v/>
      </c>
      <c r="AK329" s="224" t="str">
        <f t="shared" si="450"/>
        <v/>
      </c>
      <c r="AL329" s="224" t="str">
        <f t="shared" si="450"/>
        <v/>
      </c>
      <c r="AM329" s="224" t="str">
        <f t="shared" si="450"/>
        <v/>
      </c>
      <c r="AN329" s="224" t="str">
        <f t="shared" si="450"/>
        <v/>
      </c>
      <c r="AO329" s="224" t="str">
        <f t="shared" si="450"/>
        <v/>
      </c>
      <c r="AP329" s="224" t="str">
        <f t="shared" si="450"/>
        <v/>
      </c>
      <c r="AQ329" s="224" t="str">
        <f t="shared" si="450"/>
        <v/>
      </c>
      <c r="AR329" s="224" t="str">
        <f t="shared" si="450"/>
        <v/>
      </c>
      <c r="AS329" s="224" t="str">
        <f t="shared" si="450"/>
        <v/>
      </c>
      <c r="AT329" s="224" t="str">
        <f t="shared" si="450"/>
        <v/>
      </c>
      <c r="AU329" s="224" t="str">
        <f t="shared" si="450"/>
        <v/>
      </c>
      <c r="AV329" s="224" t="str">
        <f t="shared" si="450"/>
        <v/>
      </c>
      <c r="AW329" s="224" t="str">
        <f t="shared" si="450"/>
        <v/>
      </c>
      <c r="AX329" s="224" t="str">
        <f t="shared" si="450"/>
        <v/>
      </c>
      <c r="AY329" s="224" t="str">
        <f t="shared" si="450"/>
        <v/>
      </c>
      <c r="AZ329" s="224" t="str">
        <f t="shared" si="450"/>
        <v/>
      </c>
      <c r="BA329" s="224" t="str">
        <f t="shared" si="450"/>
        <v/>
      </c>
      <c r="BB329" s="225" t="str">
        <f>IFERROR(IF(IF(Z329=①工事概要!$E$12,①工事概要!$E$12,IF(WEEKDAY(Z329)=1,Z336,BB330))&gt;①工事概要!$E$12,①工事概要!$E$12,IF(Z329=①工事概要!$E$12,①工事概要!$E$12,IF(WEEKDAY(Z329)=1,Z336,BB330))),"")</f>
        <v/>
      </c>
      <c r="BE329" s="53"/>
      <c r="BF329" s="53"/>
      <c r="BG329" s="53" t="str">
        <f>IFERROR(VLOOKUP(B329,①工事概要!$C$11:$D$12,2,FALSE),"")</f>
        <v/>
      </c>
      <c r="BH329" s="53" t="str">
        <f>IFERROR(VLOOKUP(B329,①工事概要!$C$16:$D$21,2,FALSE),"")</f>
        <v/>
      </c>
      <c r="BI329" s="53" t="str">
        <f>IFERROR(VLOOKUP(B329,①工事概要!$C$22:$D$24,2,FALSE),"")</f>
        <v/>
      </c>
      <c r="BJ329" s="53" t="str">
        <f>IF(B329&gt;①工事概要!$C$26,"",IF(B329&gt;=①工事概要!$C$25,$BJ$13,""))</f>
        <v/>
      </c>
      <c r="BK329" s="53" t="str">
        <f>IF(B329&gt;①工事概要!$C$28,"",IF(B329&gt;=①工事概要!$C$27,$BK$13,""))</f>
        <v/>
      </c>
      <c r="BL329" s="53" t="str">
        <f>IF(B329&gt;①工事概要!$C$30,"",IF(B329&gt;=①工事概要!$C$29,$BL$13,""))</f>
        <v/>
      </c>
      <c r="BM329" s="53" t="str">
        <f>IF(B329&gt;①工事概要!$C$32,"",IF(B329&gt;=①工事概要!$C$31,$BM$13,""))</f>
        <v/>
      </c>
      <c r="BN329" s="53" t="str">
        <f>IF(B329&gt;①工事概要!$C$34,"",IF(B329&gt;=①工事概要!$C$33,$BN$13,""))</f>
        <v/>
      </c>
      <c r="BO329" s="53" t="str">
        <f>IF(B329&gt;①工事概要!$C$36,"",IF(B329&gt;=①工事概要!$C$35,$BO$13,""))</f>
        <v/>
      </c>
      <c r="BP329" s="53" t="str">
        <f>IF(B329&gt;①工事概要!$C$38,"",IF(B329&gt;=①工事概要!$C$37,$BP$13,""))</f>
        <v/>
      </c>
      <c r="BQ329" s="53" t="str">
        <f>IF(B329&gt;①工事概要!$C$40,"",IF(B329&gt;=①工事概要!$C$39,$BQ$13,""))</f>
        <v/>
      </c>
      <c r="BR329" s="53" t="str">
        <f>IF(B329&gt;①工事概要!$C$42,"",IF(B329&gt;=①工事概要!$C$41,$BR$13,""))</f>
        <v/>
      </c>
      <c r="BS329" s="53" t="str">
        <f>IF(B329&gt;①工事概要!$C$44,"",IF(B329&gt;=①工事概要!$C$43,$BS$13,""))</f>
        <v/>
      </c>
      <c r="BT329" s="53" t="str">
        <f>IF(B329&gt;①工事概要!$C$46,"",IF(B329&gt;=①工事概要!$C$45,$BT$13,""))</f>
        <v/>
      </c>
      <c r="BU329" s="53" t="str">
        <f>IF(B329&gt;①工事概要!$C$48,"",IF(B329&gt;=①工事概要!$C$47,$BU$13,""))</f>
        <v/>
      </c>
      <c r="BV329" s="53" t="str">
        <f>IF(B329&gt;①工事概要!$C$50,"",IF(B329&gt;=①工事概要!$C$49,$BV$13,""))</f>
        <v/>
      </c>
      <c r="BW329" s="53" t="str">
        <f>IF(B329&gt;①工事概要!$C$52,"",IF(B329&gt;=①工事概要!$C$51,$BW$13,""))</f>
        <v/>
      </c>
      <c r="BX329" s="53" t="str">
        <f>IF(B329&gt;①工事概要!$C$54,"",IF(B329&gt;=①工事概要!$C$53,$BX$13,""))</f>
        <v/>
      </c>
      <c r="BY329" s="53" t="str">
        <f>IF(B329&gt;①工事概要!$C$56,"",IF(B329&gt;=①工事概要!$C$55,$BY$13,""))</f>
        <v/>
      </c>
      <c r="BZ329" s="53" t="str">
        <f>IF(B329&gt;①工事概要!$C$58,"",IF(B329&gt;=①工事概要!$C$57,$BZ$13,""))</f>
        <v/>
      </c>
      <c r="CA329" s="53" t="str">
        <f>IF(B329&gt;①工事概要!$C$60,"",IF(B329&gt;=①工事概要!$C$59,$CA$13,""))</f>
        <v/>
      </c>
      <c r="CB329" s="53" t="str">
        <f>IF(B329&gt;①工事概要!$C$62,"",IF(B329&gt;=①工事概要!$C$61,$CB$13,""))</f>
        <v/>
      </c>
      <c r="CC329" s="53" t="str">
        <f>IF(B329&gt;①工事概要!$C$64,"",IF(B329&gt;=①工事概要!$C$63,$CC$13,""))</f>
        <v/>
      </c>
      <c r="CD329" s="53" t="str">
        <f>IF(B329&gt;①工事概要!$C$66,"",IF(B329&gt;=①工事概要!$C$65,$CD$13,""))</f>
        <v/>
      </c>
      <c r="CE329" s="50" t="str">
        <f t="shared" si="393"/>
        <v/>
      </c>
      <c r="CF329" s="50" t="str">
        <f t="shared" si="379"/>
        <v xml:space="preserve"> </v>
      </c>
    </row>
    <row r="330" spans="1:84" ht="39" customHeight="1" thickTop="1" thickBot="1" x14ac:dyDescent="0.2">
      <c r="A330" s="81" t="str">
        <f t="shared" si="365"/>
        <v>対象期間外</v>
      </c>
      <c r="B330" s="180" t="str">
        <f>IFERROR(IF(B329=①工事概要!$E$12+IF(WEEKDAY(①工事概要!$E$12)=1,①工事概要!$E$12,(8-WEEKDAY(①工事概要!$E$12))),"-",IF(B329="-","-",B329+1)),"-")</f>
        <v>-</v>
      </c>
      <c r="C330" s="89" t="str">
        <f t="shared" si="380"/>
        <v>-</v>
      </c>
      <c r="D330" s="199" t="str">
        <f t="shared" si="381"/>
        <v>×</v>
      </c>
      <c r="E330" s="200" t="str">
        <f t="shared" si="382"/>
        <v xml:space="preserve"> </v>
      </c>
      <c r="F330" s="201" t="s">
        <v>60</v>
      </c>
      <c r="G330" s="202"/>
      <c r="H330" s="203"/>
      <c r="I330" s="204"/>
      <c r="J330" s="187" t="str">
        <f t="shared" si="383"/>
        <v/>
      </c>
      <c r="K330" s="190" t="str">
        <f t="shared" si="366"/>
        <v/>
      </c>
      <c r="L330" s="190" t="str">
        <f t="shared" si="367"/>
        <v/>
      </c>
      <c r="M330" s="188" t="str">
        <f t="shared" si="384"/>
        <v/>
      </c>
      <c r="N330" s="87" t="str">
        <f t="shared" si="368"/>
        <v/>
      </c>
      <c r="O330" s="108"/>
      <c r="P330" s="156" t="str">
        <f>IF(B330&lt;①工事概要!$E$11,"",IF(B330&gt;①工事概要!$E$12,"",IF(LEN(CE330)=0,"○","")))</f>
        <v/>
      </c>
      <c r="Q330" s="162">
        <f t="shared" si="385"/>
        <v>0</v>
      </c>
      <c r="R330" s="93">
        <f t="shared" si="369"/>
        <v>181</v>
      </c>
      <c r="S330" s="156" t="str">
        <f t="shared" si="370"/>
        <v/>
      </c>
      <c r="T330" s="162">
        <f t="shared" si="371"/>
        <v>0</v>
      </c>
      <c r="U330" s="100">
        <f t="shared" si="386"/>
        <v>52</v>
      </c>
      <c r="V330" s="93" t="str">
        <f t="shared" si="372"/>
        <v/>
      </c>
      <c r="W330" s="169" t="str">
        <f t="shared" si="387"/>
        <v/>
      </c>
      <c r="X330" s="80" t="str">
        <f t="shared" si="388"/>
        <v/>
      </c>
      <c r="Y330" s="80" t="str">
        <f t="shared" si="389"/>
        <v/>
      </c>
      <c r="Z330" s="80" t="str">
        <f t="shared" si="373"/>
        <v>-</v>
      </c>
      <c r="AA330" s="80" t="str">
        <f t="shared" si="374"/>
        <v/>
      </c>
      <c r="AB330" s="80" t="str">
        <f t="shared" si="375"/>
        <v>OK（振替済み）</v>
      </c>
      <c r="AC330" s="154">
        <f t="shared" si="376"/>
        <v>0</v>
      </c>
      <c r="AD330" s="154" t="str">
        <f t="shared" si="390"/>
        <v/>
      </c>
      <c r="AE330" s="106">
        <f t="shared" si="391"/>
        <v>0</v>
      </c>
      <c r="AF330" s="106">
        <f t="shared" si="377"/>
        <v>0</v>
      </c>
      <c r="AG330" s="216" t="str">
        <f>IFERROR(IF(AE330=1,①工事概要!$E$11,IF(AE330=2,①工事概要!$E$11,IF(WEEKDAY(Z330)=2,Z323,AG329))),"")</f>
        <v/>
      </c>
      <c r="AH330" s="221" t="str">
        <f t="shared" ref="AH330:BA330" si="451">IFERROR(IF(AG330+1&gt;$BB330,"",AG330+1),"")</f>
        <v/>
      </c>
      <c r="AI330" s="221" t="str">
        <f t="shared" si="451"/>
        <v/>
      </c>
      <c r="AJ330" s="221" t="str">
        <f t="shared" si="451"/>
        <v/>
      </c>
      <c r="AK330" s="221" t="str">
        <f t="shared" si="451"/>
        <v/>
      </c>
      <c r="AL330" s="221" t="str">
        <f t="shared" si="451"/>
        <v/>
      </c>
      <c r="AM330" s="221" t="str">
        <f t="shared" si="451"/>
        <v/>
      </c>
      <c r="AN330" s="221" t="str">
        <f t="shared" si="451"/>
        <v/>
      </c>
      <c r="AO330" s="221" t="str">
        <f t="shared" si="451"/>
        <v/>
      </c>
      <c r="AP330" s="221" t="str">
        <f t="shared" si="451"/>
        <v/>
      </c>
      <c r="AQ330" s="221" t="str">
        <f t="shared" si="451"/>
        <v/>
      </c>
      <c r="AR330" s="221" t="str">
        <f t="shared" si="451"/>
        <v/>
      </c>
      <c r="AS330" s="221" t="str">
        <f t="shared" si="451"/>
        <v/>
      </c>
      <c r="AT330" s="221" t="str">
        <f t="shared" si="451"/>
        <v/>
      </c>
      <c r="AU330" s="221" t="str">
        <f t="shared" si="451"/>
        <v/>
      </c>
      <c r="AV330" s="221" t="str">
        <f t="shared" si="451"/>
        <v/>
      </c>
      <c r="AW330" s="221" t="str">
        <f t="shared" si="451"/>
        <v/>
      </c>
      <c r="AX330" s="221" t="str">
        <f t="shared" si="451"/>
        <v/>
      </c>
      <c r="AY330" s="221" t="str">
        <f t="shared" si="451"/>
        <v/>
      </c>
      <c r="AZ330" s="221" t="str">
        <f t="shared" si="451"/>
        <v/>
      </c>
      <c r="BA330" s="221" t="str">
        <f t="shared" si="451"/>
        <v/>
      </c>
      <c r="BB330" s="217" t="str">
        <f>IFERROR(IF(IF(Z330=①工事概要!$E$12,①工事概要!$E$12,IF(WEEKDAY(Z330)=1,Z337,BB331))&gt;①工事概要!$E$12,①工事概要!$E$12,IF(Z330=①工事概要!$E$12,①工事概要!$E$12,IF(WEEKDAY(Z330)=1,Z337,BB331))),"")</f>
        <v/>
      </c>
      <c r="BE330" s="53"/>
      <c r="BF330" s="53"/>
      <c r="BG330" s="53" t="str">
        <f>IFERROR(VLOOKUP(B330,①工事概要!$C$11:$D$12,2,FALSE),"")</f>
        <v/>
      </c>
      <c r="BH330" s="53" t="str">
        <f>IFERROR(VLOOKUP(B330,①工事概要!$C$16:$D$21,2,FALSE),"")</f>
        <v/>
      </c>
      <c r="BI330" s="53" t="str">
        <f>IFERROR(VLOOKUP(B330,①工事概要!$C$22:$D$24,2,FALSE),"")</f>
        <v/>
      </c>
      <c r="BJ330" s="53" t="str">
        <f>IF(B330&gt;①工事概要!$C$26,"",IF(B330&gt;=①工事概要!$C$25,$BJ$13,""))</f>
        <v/>
      </c>
      <c r="BK330" s="53" t="str">
        <f>IF(B330&gt;①工事概要!$C$28,"",IF(B330&gt;=①工事概要!$C$27,$BK$13,""))</f>
        <v/>
      </c>
      <c r="BL330" s="53" t="str">
        <f>IF(B330&gt;①工事概要!$C$30,"",IF(B330&gt;=①工事概要!$C$29,$BL$13,""))</f>
        <v/>
      </c>
      <c r="BM330" s="53" t="str">
        <f>IF(B330&gt;①工事概要!$C$32,"",IF(B330&gt;=①工事概要!$C$31,$BM$13,""))</f>
        <v/>
      </c>
      <c r="BN330" s="53" t="str">
        <f>IF(B330&gt;①工事概要!$C$34,"",IF(B330&gt;=①工事概要!$C$33,$BN$13,""))</f>
        <v/>
      </c>
      <c r="BO330" s="53" t="str">
        <f>IF(B330&gt;①工事概要!$C$36,"",IF(B330&gt;=①工事概要!$C$35,$BO$13,""))</f>
        <v/>
      </c>
      <c r="BP330" s="53" t="str">
        <f>IF(B330&gt;①工事概要!$C$38,"",IF(B330&gt;=①工事概要!$C$37,$BP$13,""))</f>
        <v/>
      </c>
      <c r="BQ330" s="53" t="str">
        <f>IF(B330&gt;①工事概要!$C$40,"",IF(B330&gt;=①工事概要!$C$39,$BQ$13,""))</f>
        <v/>
      </c>
      <c r="BR330" s="53" t="str">
        <f>IF(B330&gt;①工事概要!$C$42,"",IF(B330&gt;=①工事概要!$C$41,$BR$13,""))</f>
        <v/>
      </c>
      <c r="BS330" s="53" t="str">
        <f>IF(B330&gt;①工事概要!$C$44,"",IF(B330&gt;=①工事概要!$C$43,$BS$13,""))</f>
        <v/>
      </c>
      <c r="BT330" s="53" t="str">
        <f>IF(B330&gt;①工事概要!$C$46,"",IF(B330&gt;=①工事概要!$C$45,$BT$13,""))</f>
        <v/>
      </c>
      <c r="BU330" s="53" t="str">
        <f>IF(B330&gt;①工事概要!$C$48,"",IF(B330&gt;=①工事概要!$C$47,$BU$13,""))</f>
        <v/>
      </c>
      <c r="BV330" s="53" t="str">
        <f>IF(B330&gt;①工事概要!$C$50,"",IF(B330&gt;=①工事概要!$C$49,$BV$13,""))</f>
        <v/>
      </c>
      <c r="BW330" s="53" t="str">
        <f>IF(B330&gt;①工事概要!$C$52,"",IF(B330&gt;=①工事概要!$C$51,$BW$13,""))</f>
        <v/>
      </c>
      <c r="BX330" s="53" t="str">
        <f>IF(B330&gt;①工事概要!$C$54,"",IF(B330&gt;=①工事概要!$C$53,$BX$13,""))</f>
        <v/>
      </c>
      <c r="BY330" s="53" t="str">
        <f>IF(B330&gt;①工事概要!$C$56,"",IF(B330&gt;=①工事概要!$C$55,$BY$13,""))</f>
        <v/>
      </c>
      <c r="BZ330" s="53" t="str">
        <f>IF(B330&gt;①工事概要!$C$58,"",IF(B330&gt;=①工事概要!$C$57,$BZ$13,""))</f>
        <v/>
      </c>
      <c r="CA330" s="53" t="str">
        <f>IF(B330&gt;①工事概要!$C$60,"",IF(B330&gt;=①工事概要!$C$59,$CA$13,""))</f>
        <v/>
      </c>
      <c r="CB330" s="53" t="str">
        <f>IF(B330&gt;①工事概要!$C$62,"",IF(B330&gt;=①工事概要!$C$61,$CB$13,""))</f>
        <v/>
      </c>
      <c r="CC330" s="53" t="str">
        <f>IF(B330&gt;①工事概要!$C$64,"",IF(B330&gt;=①工事概要!$C$63,$CC$13,""))</f>
        <v/>
      </c>
      <c r="CD330" s="53" t="str">
        <f>IF(B330&gt;①工事概要!$C$66,"",IF(B330&gt;=①工事概要!$C$65,$CD$13,""))</f>
        <v/>
      </c>
      <c r="CE330" s="50" t="str">
        <f t="shared" si="393"/>
        <v/>
      </c>
      <c r="CF330" s="50" t="str">
        <f t="shared" si="379"/>
        <v xml:space="preserve"> </v>
      </c>
    </row>
    <row r="331" spans="1:84" ht="39" customHeight="1" thickTop="1" thickBot="1" x14ac:dyDescent="0.2">
      <c r="A331" s="81" t="str">
        <f t="shared" si="365"/>
        <v>対象期間外</v>
      </c>
      <c r="B331" s="180" t="str">
        <f>IFERROR(IF(B330=①工事概要!$E$12+IF(WEEKDAY(①工事概要!$E$12)=1,①工事概要!$E$12,(8-WEEKDAY(①工事概要!$E$12))),"-",IF(B330="-","-",B330+1)),"-")</f>
        <v>-</v>
      </c>
      <c r="C331" s="89" t="str">
        <f t="shared" si="380"/>
        <v>-</v>
      </c>
      <c r="D331" s="199" t="str">
        <f t="shared" si="381"/>
        <v>×</v>
      </c>
      <c r="E331" s="200" t="str">
        <f t="shared" si="382"/>
        <v xml:space="preserve"> </v>
      </c>
      <c r="F331" s="201" t="s">
        <v>60</v>
      </c>
      <c r="G331" s="202"/>
      <c r="H331" s="203"/>
      <c r="I331" s="204"/>
      <c r="J331" s="187" t="str">
        <f t="shared" si="383"/>
        <v/>
      </c>
      <c r="K331" s="190" t="str">
        <f t="shared" si="366"/>
        <v/>
      </c>
      <c r="L331" s="190" t="str">
        <f t="shared" si="367"/>
        <v/>
      </c>
      <c r="M331" s="188" t="str">
        <f t="shared" si="384"/>
        <v/>
      </c>
      <c r="N331" s="87" t="str">
        <f t="shared" si="368"/>
        <v/>
      </c>
      <c r="O331" s="108"/>
      <c r="P331" s="156" t="str">
        <f>IF(B331&lt;①工事概要!$E$11,"",IF(B331&gt;①工事概要!$E$12,"",IF(LEN(CE331)=0,"○","")))</f>
        <v/>
      </c>
      <c r="Q331" s="162">
        <f t="shared" si="385"/>
        <v>0</v>
      </c>
      <c r="R331" s="93">
        <f t="shared" si="369"/>
        <v>181</v>
      </c>
      <c r="S331" s="156" t="str">
        <f t="shared" si="370"/>
        <v/>
      </c>
      <c r="T331" s="162">
        <f t="shared" si="371"/>
        <v>0</v>
      </c>
      <c r="U331" s="100">
        <f t="shared" si="386"/>
        <v>52</v>
      </c>
      <c r="V331" s="93" t="str">
        <f t="shared" si="372"/>
        <v/>
      </c>
      <c r="W331" s="169" t="str">
        <f t="shared" si="387"/>
        <v/>
      </c>
      <c r="X331" s="80" t="str">
        <f t="shared" si="388"/>
        <v/>
      </c>
      <c r="Y331" s="80" t="str">
        <f t="shared" si="389"/>
        <v/>
      </c>
      <c r="Z331" s="80" t="str">
        <f t="shared" si="373"/>
        <v>-</v>
      </c>
      <c r="AA331" s="80" t="str">
        <f t="shared" si="374"/>
        <v/>
      </c>
      <c r="AB331" s="80" t="str">
        <f t="shared" si="375"/>
        <v>OK（振替済み）</v>
      </c>
      <c r="AC331" s="154">
        <f t="shared" si="376"/>
        <v>0</v>
      </c>
      <c r="AD331" s="154" t="str">
        <f t="shared" si="390"/>
        <v/>
      </c>
      <c r="AE331" s="106">
        <f t="shared" si="391"/>
        <v>0</v>
      </c>
      <c r="AF331" s="106">
        <f t="shared" si="377"/>
        <v>0</v>
      </c>
      <c r="AG331" s="218" t="str">
        <f>IFERROR(IF(AE331=1,①工事概要!$E$11,IF(AE331=2,①工事概要!$E$11,IF(WEEKDAY(Z331)=2,Z324,AG330))),"")</f>
        <v/>
      </c>
      <c r="AH331" s="222" t="str">
        <f t="shared" ref="AH331:BA331" si="452">IFERROR(IF(AG331+1&gt;$BB331,"",AG331+1),"")</f>
        <v/>
      </c>
      <c r="AI331" s="222" t="str">
        <f t="shared" si="452"/>
        <v/>
      </c>
      <c r="AJ331" s="222" t="str">
        <f t="shared" si="452"/>
        <v/>
      </c>
      <c r="AK331" s="222" t="str">
        <f t="shared" si="452"/>
        <v/>
      </c>
      <c r="AL331" s="222" t="str">
        <f t="shared" si="452"/>
        <v/>
      </c>
      <c r="AM331" s="222" t="str">
        <f t="shared" si="452"/>
        <v/>
      </c>
      <c r="AN331" s="222" t="str">
        <f t="shared" si="452"/>
        <v/>
      </c>
      <c r="AO331" s="222" t="str">
        <f t="shared" si="452"/>
        <v/>
      </c>
      <c r="AP331" s="222" t="str">
        <f t="shared" si="452"/>
        <v/>
      </c>
      <c r="AQ331" s="222" t="str">
        <f t="shared" si="452"/>
        <v/>
      </c>
      <c r="AR331" s="222" t="str">
        <f t="shared" si="452"/>
        <v/>
      </c>
      <c r="AS331" s="222" t="str">
        <f t="shared" si="452"/>
        <v/>
      </c>
      <c r="AT331" s="222" t="str">
        <f t="shared" si="452"/>
        <v/>
      </c>
      <c r="AU331" s="222" t="str">
        <f t="shared" si="452"/>
        <v/>
      </c>
      <c r="AV331" s="222" t="str">
        <f t="shared" si="452"/>
        <v/>
      </c>
      <c r="AW331" s="222" t="str">
        <f t="shared" si="452"/>
        <v/>
      </c>
      <c r="AX331" s="222" t="str">
        <f t="shared" si="452"/>
        <v/>
      </c>
      <c r="AY331" s="222" t="str">
        <f t="shared" si="452"/>
        <v/>
      </c>
      <c r="AZ331" s="222" t="str">
        <f t="shared" si="452"/>
        <v/>
      </c>
      <c r="BA331" s="222" t="str">
        <f t="shared" si="452"/>
        <v/>
      </c>
      <c r="BB331" s="219" t="str">
        <f>IFERROR(IF(IF(Z331=①工事概要!$E$12,①工事概要!$E$12,IF(WEEKDAY(Z331)=1,Z338,BB332))&gt;①工事概要!$E$12,①工事概要!$E$12,IF(Z331=①工事概要!$E$12,①工事概要!$E$12,IF(WEEKDAY(Z331)=1,Z338,BB332))),"")</f>
        <v/>
      </c>
      <c r="BE331" s="53"/>
      <c r="BF331" s="53"/>
      <c r="BG331" s="53" t="str">
        <f>IFERROR(VLOOKUP(B331,①工事概要!$C$11:$D$12,2,FALSE),"")</f>
        <v/>
      </c>
      <c r="BH331" s="53" t="str">
        <f>IFERROR(VLOOKUP(B331,①工事概要!$C$16:$D$21,2,FALSE),"")</f>
        <v/>
      </c>
      <c r="BI331" s="53" t="str">
        <f>IFERROR(VLOOKUP(B331,①工事概要!$C$22:$D$24,2,FALSE),"")</f>
        <v/>
      </c>
      <c r="BJ331" s="53" t="str">
        <f>IF(B331&gt;①工事概要!$C$26,"",IF(B331&gt;=①工事概要!$C$25,$BJ$13,""))</f>
        <v/>
      </c>
      <c r="BK331" s="53" t="str">
        <f>IF(B331&gt;①工事概要!$C$28,"",IF(B331&gt;=①工事概要!$C$27,$BK$13,""))</f>
        <v/>
      </c>
      <c r="BL331" s="53" t="str">
        <f>IF(B331&gt;①工事概要!$C$30,"",IF(B331&gt;=①工事概要!$C$29,$BL$13,""))</f>
        <v/>
      </c>
      <c r="BM331" s="53" t="str">
        <f>IF(B331&gt;①工事概要!$C$32,"",IF(B331&gt;=①工事概要!$C$31,$BM$13,""))</f>
        <v/>
      </c>
      <c r="BN331" s="53" t="str">
        <f>IF(B331&gt;①工事概要!$C$34,"",IF(B331&gt;=①工事概要!$C$33,$BN$13,""))</f>
        <v/>
      </c>
      <c r="BO331" s="53" t="str">
        <f>IF(B331&gt;①工事概要!$C$36,"",IF(B331&gt;=①工事概要!$C$35,$BO$13,""))</f>
        <v/>
      </c>
      <c r="BP331" s="53" t="str">
        <f>IF(B331&gt;①工事概要!$C$38,"",IF(B331&gt;=①工事概要!$C$37,$BP$13,""))</f>
        <v/>
      </c>
      <c r="BQ331" s="53" t="str">
        <f>IF(B331&gt;①工事概要!$C$40,"",IF(B331&gt;=①工事概要!$C$39,$BQ$13,""))</f>
        <v/>
      </c>
      <c r="BR331" s="53" t="str">
        <f>IF(B331&gt;①工事概要!$C$42,"",IF(B331&gt;=①工事概要!$C$41,$BR$13,""))</f>
        <v/>
      </c>
      <c r="BS331" s="53" t="str">
        <f>IF(B331&gt;①工事概要!$C$44,"",IF(B331&gt;=①工事概要!$C$43,$BS$13,""))</f>
        <v/>
      </c>
      <c r="BT331" s="53" t="str">
        <f>IF(B331&gt;①工事概要!$C$46,"",IF(B331&gt;=①工事概要!$C$45,$BT$13,""))</f>
        <v/>
      </c>
      <c r="BU331" s="53" t="str">
        <f>IF(B331&gt;①工事概要!$C$48,"",IF(B331&gt;=①工事概要!$C$47,$BU$13,""))</f>
        <v/>
      </c>
      <c r="BV331" s="53" t="str">
        <f>IF(B331&gt;①工事概要!$C$50,"",IF(B331&gt;=①工事概要!$C$49,$BV$13,""))</f>
        <v/>
      </c>
      <c r="BW331" s="53" t="str">
        <f>IF(B331&gt;①工事概要!$C$52,"",IF(B331&gt;=①工事概要!$C$51,$BW$13,""))</f>
        <v/>
      </c>
      <c r="BX331" s="53" t="str">
        <f>IF(B331&gt;①工事概要!$C$54,"",IF(B331&gt;=①工事概要!$C$53,$BX$13,""))</f>
        <v/>
      </c>
      <c r="BY331" s="53" t="str">
        <f>IF(B331&gt;①工事概要!$C$56,"",IF(B331&gt;=①工事概要!$C$55,$BY$13,""))</f>
        <v/>
      </c>
      <c r="BZ331" s="53" t="str">
        <f>IF(B331&gt;①工事概要!$C$58,"",IF(B331&gt;=①工事概要!$C$57,$BZ$13,""))</f>
        <v/>
      </c>
      <c r="CA331" s="53" t="str">
        <f>IF(B331&gt;①工事概要!$C$60,"",IF(B331&gt;=①工事概要!$C$59,$CA$13,""))</f>
        <v/>
      </c>
      <c r="CB331" s="53" t="str">
        <f>IF(B331&gt;①工事概要!$C$62,"",IF(B331&gt;=①工事概要!$C$61,$CB$13,""))</f>
        <v/>
      </c>
      <c r="CC331" s="53" t="str">
        <f>IF(B331&gt;①工事概要!$C$64,"",IF(B331&gt;=①工事概要!$C$63,$CC$13,""))</f>
        <v/>
      </c>
      <c r="CD331" s="53" t="str">
        <f>IF(B331&gt;①工事概要!$C$66,"",IF(B331&gt;=①工事概要!$C$65,$CD$13,""))</f>
        <v/>
      </c>
      <c r="CE331" s="50" t="str">
        <f t="shared" si="393"/>
        <v/>
      </c>
      <c r="CF331" s="50" t="str">
        <f t="shared" si="379"/>
        <v xml:space="preserve"> </v>
      </c>
    </row>
    <row r="332" spans="1:84" ht="39" customHeight="1" thickTop="1" thickBot="1" x14ac:dyDescent="0.2">
      <c r="A332" s="81" t="str">
        <f t="shared" si="365"/>
        <v>対象期間外</v>
      </c>
      <c r="B332" s="180" t="str">
        <f>IFERROR(IF(B331=①工事概要!$E$12+IF(WEEKDAY(①工事概要!$E$12)=1,①工事概要!$E$12,(8-WEEKDAY(①工事概要!$E$12))),"-",IF(B331="-","-",B331+1)),"-")</f>
        <v>-</v>
      </c>
      <c r="C332" s="89" t="str">
        <f t="shared" si="380"/>
        <v>-</v>
      </c>
      <c r="D332" s="199" t="str">
        <f t="shared" si="381"/>
        <v>×</v>
      </c>
      <c r="E332" s="200" t="str">
        <f t="shared" si="382"/>
        <v xml:space="preserve"> </v>
      </c>
      <c r="F332" s="201" t="s">
        <v>60</v>
      </c>
      <c r="G332" s="202"/>
      <c r="H332" s="203"/>
      <c r="I332" s="204"/>
      <c r="J332" s="187" t="str">
        <f t="shared" si="383"/>
        <v/>
      </c>
      <c r="K332" s="190" t="str">
        <f t="shared" si="366"/>
        <v/>
      </c>
      <c r="L332" s="190" t="str">
        <f t="shared" si="367"/>
        <v/>
      </c>
      <c r="M332" s="188" t="str">
        <f t="shared" si="384"/>
        <v/>
      </c>
      <c r="N332" s="87" t="str">
        <f t="shared" si="368"/>
        <v/>
      </c>
      <c r="O332" s="108"/>
      <c r="P332" s="156" t="str">
        <f>IF(B332&lt;①工事概要!$E$11,"",IF(B332&gt;①工事概要!$E$12,"",IF(LEN(CE332)=0,"○","")))</f>
        <v/>
      </c>
      <c r="Q332" s="162">
        <f t="shared" si="385"/>
        <v>0</v>
      </c>
      <c r="R332" s="93">
        <f t="shared" si="369"/>
        <v>181</v>
      </c>
      <c r="S332" s="156" t="str">
        <f t="shared" si="370"/>
        <v/>
      </c>
      <c r="T332" s="162">
        <f t="shared" si="371"/>
        <v>0</v>
      </c>
      <c r="U332" s="100">
        <f t="shared" si="386"/>
        <v>52</v>
      </c>
      <c r="V332" s="93" t="str">
        <f t="shared" si="372"/>
        <v/>
      </c>
      <c r="W332" s="169" t="str">
        <f t="shared" si="387"/>
        <v/>
      </c>
      <c r="X332" s="80" t="str">
        <f t="shared" si="388"/>
        <v/>
      </c>
      <c r="Y332" s="80" t="str">
        <f t="shared" si="389"/>
        <v/>
      </c>
      <c r="Z332" s="80" t="str">
        <f t="shared" si="373"/>
        <v>-</v>
      </c>
      <c r="AA332" s="80" t="str">
        <f t="shared" si="374"/>
        <v/>
      </c>
      <c r="AB332" s="80" t="str">
        <f t="shared" si="375"/>
        <v>OK（振替済み）</v>
      </c>
      <c r="AC332" s="154">
        <f t="shared" si="376"/>
        <v>0</v>
      </c>
      <c r="AD332" s="154" t="str">
        <f t="shared" si="390"/>
        <v/>
      </c>
      <c r="AE332" s="106">
        <f t="shared" si="391"/>
        <v>0</v>
      </c>
      <c r="AF332" s="106">
        <f t="shared" si="377"/>
        <v>0</v>
      </c>
      <c r="AG332" s="218" t="str">
        <f>IFERROR(IF(AE332=1,①工事概要!$E$11,IF(AE332=2,①工事概要!$E$11,IF(WEEKDAY(Z332)=2,Z325,AG331))),"")</f>
        <v/>
      </c>
      <c r="AH332" s="222" t="str">
        <f t="shared" ref="AH332:BA332" si="453">IFERROR(IF(AG332+1&gt;$BB332,"",AG332+1),"")</f>
        <v/>
      </c>
      <c r="AI332" s="222" t="str">
        <f t="shared" si="453"/>
        <v/>
      </c>
      <c r="AJ332" s="222" t="str">
        <f t="shared" si="453"/>
        <v/>
      </c>
      <c r="AK332" s="222" t="str">
        <f t="shared" si="453"/>
        <v/>
      </c>
      <c r="AL332" s="222" t="str">
        <f t="shared" si="453"/>
        <v/>
      </c>
      <c r="AM332" s="222" t="str">
        <f t="shared" si="453"/>
        <v/>
      </c>
      <c r="AN332" s="222" t="str">
        <f t="shared" si="453"/>
        <v/>
      </c>
      <c r="AO332" s="222" t="str">
        <f t="shared" si="453"/>
        <v/>
      </c>
      <c r="AP332" s="222" t="str">
        <f t="shared" si="453"/>
        <v/>
      </c>
      <c r="AQ332" s="222" t="str">
        <f t="shared" si="453"/>
        <v/>
      </c>
      <c r="AR332" s="222" t="str">
        <f t="shared" si="453"/>
        <v/>
      </c>
      <c r="AS332" s="222" t="str">
        <f t="shared" si="453"/>
        <v/>
      </c>
      <c r="AT332" s="222" t="str">
        <f t="shared" si="453"/>
        <v/>
      </c>
      <c r="AU332" s="222" t="str">
        <f t="shared" si="453"/>
        <v/>
      </c>
      <c r="AV332" s="222" t="str">
        <f t="shared" si="453"/>
        <v/>
      </c>
      <c r="AW332" s="222" t="str">
        <f t="shared" si="453"/>
        <v/>
      </c>
      <c r="AX332" s="222" t="str">
        <f t="shared" si="453"/>
        <v/>
      </c>
      <c r="AY332" s="222" t="str">
        <f t="shared" si="453"/>
        <v/>
      </c>
      <c r="AZ332" s="222" t="str">
        <f t="shared" si="453"/>
        <v/>
      </c>
      <c r="BA332" s="222" t="str">
        <f t="shared" si="453"/>
        <v/>
      </c>
      <c r="BB332" s="219" t="str">
        <f>IFERROR(IF(IF(Z332=①工事概要!$E$12,①工事概要!$E$12,IF(WEEKDAY(Z332)=1,Z339,BB333))&gt;①工事概要!$E$12,①工事概要!$E$12,IF(Z332=①工事概要!$E$12,①工事概要!$E$12,IF(WEEKDAY(Z332)=1,Z339,BB333))),"")</f>
        <v/>
      </c>
      <c r="BE332" s="53"/>
      <c r="BF332" s="53"/>
      <c r="BG332" s="53" t="str">
        <f>IFERROR(VLOOKUP(B332,①工事概要!$C$11:$D$12,2,FALSE),"")</f>
        <v/>
      </c>
      <c r="BH332" s="53" t="str">
        <f>IFERROR(VLOOKUP(B332,①工事概要!$C$16:$D$21,2,FALSE),"")</f>
        <v/>
      </c>
      <c r="BI332" s="53" t="str">
        <f>IFERROR(VLOOKUP(B332,①工事概要!$C$22:$D$24,2,FALSE),"")</f>
        <v/>
      </c>
      <c r="BJ332" s="53" t="str">
        <f>IF(B332&gt;①工事概要!$C$26,"",IF(B332&gt;=①工事概要!$C$25,$BJ$13,""))</f>
        <v/>
      </c>
      <c r="BK332" s="53" t="str">
        <f>IF(B332&gt;①工事概要!$C$28,"",IF(B332&gt;=①工事概要!$C$27,$BK$13,""))</f>
        <v/>
      </c>
      <c r="BL332" s="53" t="str">
        <f>IF(B332&gt;①工事概要!$C$30,"",IF(B332&gt;=①工事概要!$C$29,$BL$13,""))</f>
        <v/>
      </c>
      <c r="BM332" s="53" t="str">
        <f>IF(B332&gt;①工事概要!$C$32,"",IF(B332&gt;=①工事概要!$C$31,$BM$13,""))</f>
        <v/>
      </c>
      <c r="BN332" s="53" t="str">
        <f>IF(B332&gt;①工事概要!$C$34,"",IF(B332&gt;=①工事概要!$C$33,$BN$13,""))</f>
        <v/>
      </c>
      <c r="BO332" s="53" t="str">
        <f>IF(B332&gt;①工事概要!$C$36,"",IF(B332&gt;=①工事概要!$C$35,$BO$13,""))</f>
        <v/>
      </c>
      <c r="BP332" s="53" t="str">
        <f>IF(B332&gt;①工事概要!$C$38,"",IF(B332&gt;=①工事概要!$C$37,$BP$13,""))</f>
        <v/>
      </c>
      <c r="BQ332" s="53" t="str">
        <f>IF(B332&gt;①工事概要!$C$40,"",IF(B332&gt;=①工事概要!$C$39,$BQ$13,""))</f>
        <v/>
      </c>
      <c r="BR332" s="53" t="str">
        <f>IF(B332&gt;①工事概要!$C$42,"",IF(B332&gt;=①工事概要!$C$41,$BR$13,""))</f>
        <v/>
      </c>
      <c r="BS332" s="53" t="str">
        <f>IF(B332&gt;①工事概要!$C$44,"",IF(B332&gt;=①工事概要!$C$43,$BS$13,""))</f>
        <v/>
      </c>
      <c r="BT332" s="53" t="str">
        <f>IF(B332&gt;①工事概要!$C$46,"",IF(B332&gt;=①工事概要!$C$45,$BT$13,""))</f>
        <v/>
      </c>
      <c r="BU332" s="53" t="str">
        <f>IF(B332&gt;①工事概要!$C$48,"",IF(B332&gt;=①工事概要!$C$47,$BU$13,""))</f>
        <v/>
      </c>
      <c r="BV332" s="53" t="str">
        <f>IF(B332&gt;①工事概要!$C$50,"",IF(B332&gt;=①工事概要!$C$49,$BV$13,""))</f>
        <v/>
      </c>
      <c r="BW332" s="53" t="str">
        <f>IF(B332&gt;①工事概要!$C$52,"",IF(B332&gt;=①工事概要!$C$51,$BW$13,""))</f>
        <v/>
      </c>
      <c r="BX332" s="53" t="str">
        <f>IF(B332&gt;①工事概要!$C$54,"",IF(B332&gt;=①工事概要!$C$53,$BX$13,""))</f>
        <v/>
      </c>
      <c r="BY332" s="53" t="str">
        <f>IF(B332&gt;①工事概要!$C$56,"",IF(B332&gt;=①工事概要!$C$55,$BY$13,""))</f>
        <v/>
      </c>
      <c r="BZ332" s="53" t="str">
        <f>IF(B332&gt;①工事概要!$C$58,"",IF(B332&gt;=①工事概要!$C$57,$BZ$13,""))</f>
        <v/>
      </c>
      <c r="CA332" s="53" t="str">
        <f>IF(B332&gt;①工事概要!$C$60,"",IF(B332&gt;=①工事概要!$C$59,$CA$13,""))</f>
        <v/>
      </c>
      <c r="CB332" s="53" t="str">
        <f>IF(B332&gt;①工事概要!$C$62,"",IF(B332&gt;=①工事概要!$C$61,$CB$13,""))</f>
        <v/>
      </c>
      <c r="CC332" s="53" t="str">
        <f>IF(B332&gt;①工事概要!$C$64,"",IF(B332&gt;=①工事概要!$C$63,$CC$13,""))</f>
        <v/>
      </c>
      <c r="CD332" s="53" t="str">
        <f>IF(B332&gt;①工事概要!$C$66,"",IF(B332&gt;=①工事概要!$C$65,$CD$13,""))</f>
        <v/>
      </c>
      <c r="CE332" s="50" t="str">
        <f t="shared" si="393"/>
        <v/>
      </c>
      <c r="CF332" s="50" t="str">
        <f t="shared" si="379"/>
        <v xml:space="preserve"> </v>
      </c>
    </row>
    <row r="333" spans="1:84" ht="39" customHeight="1" thickTop="1" thickBot="1" x14ac:dyDescent="0.2">
      <c r="A333" s="81" t="str">
        <f t="shared" si="365"/>
        <v>対象期間外</v>
      </c>
      <c r="B333" s="180" t="str">
        <f>IFERROR(IF(B332=①工事概要!$E$12+IF(WEEKDAY(①工事概要!$E$12)=1,①工事概要!$E$12,(8-WEEKDAY(①工事概要!$E$12))),"-",IF(B332="-","-",B332+1)),"-")</f>
        <v>-</v>
      </c>
      <c r="C333" s="89" t="str">
        <f t="shared" si="380"/>
        <v>-</v>
      </c>
      <c r="D333" s="199" t="str">
        <f t="shared" si="381"/>
        <v>×</v>
      </c>
      <c r="E333" s="200" t="str">
        <f t="shared" si="382"/>
        <v xml:space="preserve"> </v>
      </c>
      <c r="F333" s="201" t="s">
        <v>60</v>
      </c>
      <c r="G333" s="202"/>
      <c r="H333" s="203"/>
      <c r="I333" s="204"/>
      <c r="J333" s="187" t="str">
        <f t="shared" si="383"/>
        <v/>
      </c>
      <c r="K333" s="190" t="str">
        <f t="shared" si="366"/>
        <v/>
      </c>
      <c r="L333" s="190" t="str">
        <f t="shared" si="367"/>
        <v/>
      </c>
      <c r="M333" s="188" t="str">
        <f t="shared" si="384"/>
        <v/>
      </c>
      <c r="N333" s="87" t="str">
        <f t="shared" si="368"/>
        <v/>
      </c>
      <c r="O333" s="108"/>
      <c r="P333" s="156" t="str">
        <f>IF(B333&lt;①工事概要!$E$11,"",IF(B333&gt;①工事概要!$E$12,"",IF(LEN(CE333)=0,"○","")))</f>
        <v/>
      </c>
      <c r="Q333" s="162">
        <f t="shared" si="385"/>
        <v>0</v>
      </c>
      <c r="R333" s="93">
        <f t="shared" si="369"/>
        <v>181</v>
      </c>
      <c r="S333" s="156" t="str">
        <f t="shared" si="370"/>
        <v/>
      </c>
      <c r="T333" s="162">
        <f t="shared" si="371"/>
        <v>0</v>
      </c>
      <c r="U333" s="100">
        <f t="shared" si="386"/>
        <v>52</v>
      </c>
      <c r="V333" s="93" t="str">
        <f t="shared" si="372"/>
        <v/>
      </c>
      <c r="W333" s="169" t="str">
        <f t="shared" si="387"/>
        <v/>
      </c>
      <c r="X333" s="80" t="str">
        <f t="shared" si="388"/>
        <v/>
      </c>
      <c r="Y333" s="80" t="str">
        <f t="shared" si="389"/>
        <v/>
      </c>
      <c r="Z333" s="80" t="str">
        <f t="shared" si="373"/>
        <v>-</v>
      </c>
      <c r="AA333" s="80" t="str">
        <f t="shared" si="374"/>
        <v/>
      </c>
      <c r="AB333" s="80" t="str">
        <f t="shared" si="375"/>
        <v>OK（振替済み）</v>
      </c>
      <c r="AC333" s="154">
        <f t="shared" si="376"/>
        <v>0</v>
      </c>
      <c r="AD333" s="154" t="str">
        <f t="shared" si="390"/>
        <v/>
      </c>
      <c r="AE333" s="106">
        <f t="shared" si="391"/>
        <v>0</v>
      </c>
      <c r="AF333" s="106">
        <f t="shared" si="377"/>
        <v>0</v>
      </c>
      <c r="AG333" s="218" t="str">
        <f>IFERROR(IF(AE333=1,①工事概要!$E$11,IF(AE333=2,①工事概要!$E$11,IF(WEEKDAY(Z333)=2,Z326,AG332))),"")</f>
        <v/>
      </c>
      <c r="AH333" s="222" t="str">
        <f t="shared" ref="AH333:BA333" si="454">IFERROR(IF(AG333+1&gt;$BB333,"",AG333+1),"")</f>
        <v/>
      </c>
      <c r="AI333" s="222" t="str">
        <f t="shared" si="454"/>
        <v/>
      </c>
      <c r="AJ333" s="222" t="str">
        <f t="shared" si="454"/>
        <v/>
      </c>
      <c r="AK333" s="222" t="str">
        <f t="shared" si="454"/>
        <v/>
      </c>
      <c r="AL333" s="222" t="str">
        <f t="shared" si="454"/>
        <v/>
      </c>
      <c r="AM333" s="222" t="str">
        <f t="shared" si="454"/>
        <v/>
      </c>
      <c r="AN333" s="222" t="str">
        <f t="shared" si="454"/>
        <v/>
      </c>
      <c r="AO333" s="222" t="str">
        <f t="shared" si="454"/>
        <v/>
      </c>
      <c r="AP333" s="222" t="str">
        <f t="shared" si="454"/>
        <v/>
      </c>
      <c r="AQ333" s="222" t="str">
        <f t="shared" si="454"/>
        <v/>
      </c>
      <c r="AR333" s="222" t="str">
        <f t="shared" si="454"/>
        <v/>
      </c>
      <c r="AS333" s="222" t="str">
        <f t="shared" si="454"/>
        <v/>
      </c>
      <c r="AT333" s="222" t="str">
        <f t="shared" si="454"/>
        <v/>
      </c>
      <c r="AU333" s="222" t="str">
        <f t="shared" si="454"/>
        <v/>
      </c>
      <c r="AV333" s="222" t="str">
        <f t="shared" si="454"/>
        <v/>
      </c>
      <c r="AW333" s="222" t="str">
        <f t="shared" si="454"/>
        <v/>
      </c>
      <c r="AX333" s="222" t="str">
        <f t="shared" si="454"/>
        <v/>
      </c>
      <c r="AY333" s="222" t="str">
        <f t="shared" si="454"/>
        <v/>
      </c>
      <c r="AZ333" s="222" t="str">
        <f t="shared" si="454"/>
        <v/>
      </c>
      <c r="BA333" s="222" t="str">
        <f t="shared" si="454"/>
        <v/>
      </c>
      <c r="BB333" s="219" t="str">
        <f>IFERROR(IF(IF(Z333=①工事概要!$E$12,①工事概要!$E$12,IF(WEEKDAY(Z333)=1,Z340,BB334))&gt;①工事概要!$E$12,①工事概要!$E$12,IF(Z333=①工事概要!$E$12,①工事概要!$E$12,IF(WEEKDAY(Z333)=1,Z340,BB334))),"")</f>
        <v/>
      </c>
      <c r="BE333" s="53"/>
      <c r="BF333" s="53"/>
      <c r="BG333" s="53" t="str">
        <f>IFERROR(VLOOKUP(B333,①工事概要!$C$11:$D$12,2,FALSE),"")</f>
        <v/>
      </c>
      <c r="BH333" s="53" t="str">
        <f>IFERROR(VLOOKUP(B333,①工事概要!$C$16:$D$21,2,FALSE),"")</f>
        <v/>
      </c>
      <c r="BI333" s="53" t="str">
        <f>IFERROR(VLOOKUP(B333,①工事概要!$C$22:$D$24,2,FALSE),"")</f>
        <v/>
      </c>
      <c r="BJ333" s="53" t="str">
        <f>IF(B333&gt;①工事概要!$C$26,"",IF(B333&gt;=①工事概要!$C$25,$BJ$13,""))</f>
        <v/>
      </c>
      <c r="BK333" s="53" t="str">
        <f>IF(B333&gt;①工事概要!$C$28,"",IF(B333&gt;=①工事概要!$C$27,$BK$13,""))</f>
        <v/>
      </c>
      <c r="BL333" s="53" t="str">
        <f>IF(B333&gt;①工事概要!$C$30,"",IF(B333&gt;=①工事概要!$C$29,$BL$13,""))</f>
        <v/>
      </c>
      <c r="BM333" s="53" t="str">
        <f>IF(B333&gt;①工事概要!$C$32,"",IF(B333&gt;=①工事概要!$C$31,$BM$13,""))</f>
        <v/>
      </c>
      <c r="BN333" s="53" t="str">
        <f>IF(B333&gt;①工事概要!$C$34,"",IF(B333&gt;=①工事概要!$C$33,$BN$13,""))</f>
        <v/>
      </c>
      <c r="BO333" s="53" t="str">
        <f>IF(B333&gt;①工事概要!$C$36,"",IF(B333&gt;=①工事概要!$C$35,$BO$13,""))</f>
        <v/>
      </c>
      <c r="BP333" s="53" t="str">
        <f>IF(B333&gt;①工事概要!$C$38,"",IF(B333&gt;=①工事概要!$C$37,$BP$13,""))</f>
        <v/>
      </c>
      <c r="BQ333" s="53" t="str">
        <f>IF(B333&gt;①工事概要!$C$40,"",IF(B333&gt;=①工事概要!$C$39,$BQ$13,""))</f>
        <v/>
      </c>
      <c r="BR333" s="53" t="str">
        <f>IF(B333&gt;①工事概要!$C$42,"",IF(B333&gt;=①工事概要!$C$41,$BR$13,""))</f>
        <v/>
      </c>
      <c r="BS333" s="53" t="str">
        <f>IF(B333&gt;①工事概要!$C$44,"",IF(B333&gt;=①工事概要!$C$43,$BS$13,""))</f>
        <v/>
      </c>
      <c r="BT333" s="53" t="str">
        <f>IF(B333&gt;①工事概要!$C$46,"",IF(B333&gt;=①工事概要!$C$45,$BT$13,""))</f>
        <v/>
      </c>
      <c r="BU333" s="53" t="str">
        <f>IF(B333&gt;①工事概要!$C$48,"",IF(B333&gt;=①工事概要!$C$47,$BU$13,""))</f>
        <v/>
      </c>
      <c r="BV333" s="53" t="str">
        <f>IF(B333&gt;①工事概要!$C$50,"",IF(B333&gt;=①工事概要!$C$49,$BV$13,""))</f>
        <v/>
      </c>
      <c r="BW333" s="53" t="str">
        <f>IF(B333&gt;①工事概要!$C$52,"",IF(B333&gt;=①工事概要!$C$51,$BW$13,""))</f>
        <v/>
      </c>
      <c r="BX333" s="53" t="str">
        <f>IF(B333&gt;①工事概要!$C$54,"",IF(B333&gt;=①工事概要!$C$53,$BX$13,""))</f>
        <v/>
      </c>
      <c r="BY333" s="53" t="str">
        <f>IF(B333&gt;①工事概要!$C$56,"",IF(B333&gt;=①工事概要!$C$55,$BY$13,""))</f>
        <v/>
      </c>
      <c r="BZ333" s="53" t="str">
        <f>IF(B333&gt;①工事概要!$C$58,"",IF(B333&gt;=①工事概要!$C$57,$BZ$13,""))</f>
        <v/>
      </c>
      <c r="CA333" s="53" t="str">
        <f>IF(B333&gt;①工事概要!$C$60,"",IF(B333&gt;=①工事概要!$C$59,$CA$13,""))</f>
        <v/>
      </c>
      <c r="CB333" s="53" t="str">
        <f>IF(B333&gt;①工事概要!$C$62,"",IF(B333&gt;=①工事概要!$C$61,$CB$13,""))</f>
        <v/>
      </c>
      <c r="CC333" s="53" t="str">
        <f>IF(B333&gt;①工事概要!$C$64,"",IF(B333&gt;=①工事概要!$C$63,$CC$13,""))</f>
        <v/>
      </c>
      <c r="CD333" s="53" t="str">
        <f>IF(B333&gt;①工事概要!$C$66,"",IF(B333&gt;=①工事概要!$C$65,$CD$13,""))</f>
        <v/>
      </c>
      <c r="CE333" s="50" t="str">
        <f t="shared" si="393"/>
        <v/>
      </c>
      <c r="CF333" s="50" t="str">
        <f t="shared" si="379"/>
        <v xml:space="preserve"> </v>
      </c>
    </row>
    <row r="334" spans="1:84" ht="39" customHeight="1" thickTop="1" thickBot="1" x14ac:dyDescent="0.2">
      <c r="A334" s="81" t="str">
        <f t="shared" si="365"/>
        <v>対象期間外</v>
      </c>
      <c r="B334" s="180" t="str">
        <f>IFERROR(IF(B333=①工事概要!$E$12+IF(WEEKDAY(①工事概要!$E$12)=1,①工事概要!$E$12,(8-WEEKDAY(①工事概要!$E$12))),"-",IF(B333="-","-",B333+1)),"-")</f>
        <v>-</v>
      </c>
      <c r="C334" s="89" t="str">
        <f t="shared" si="380"/>
        <v>-</v>
      </c>
      <c r="D334" s="199" t="str">
        <f t="shared" si="381"/>
        <v>×</v>
      </c>
      <c r="E334" s="200" t="str">
        <f t="shared" si="382"/>
        <v xml:space="preserve"> </v>
      </c>
      <c r="F334" s="201" t="s">
        <v>60</v>
      </c>
      <c r="G334" s="202"/>
      <c r="H334" s="203"/>
      <c r="I334" s="204"/>
      <c r="J334" s="187" t="str">
        <f t="shared" si="383"/>
        <v/>
      </c>
      <c r="K334" s="190" t="str">
        <f t="shared" si="366"/>
        <v/>
      </c>
      <c r="L334" s="190" t="str">
        <f t="shared" si="367"/>
        <v/>
      </c>
      <c r="M334" s="188" t="str">
        <f t="shared" si="384"/>
        <v/>
      </c>
      <c r="N334" s="87" t="str">
        <f t="shared" si="368"/>
        <v/>
      </c>
      <c r="O334" s="108"/>
      <c r="P334" s="156" t="str">
        <f>IF(B334&lt;①工事概要!$E$11,"",IF(B334&gt;①工事概要!$E$12,"",IF(LEN(CE334)=0,"○","")))</f>
        <v/>
      </c>
      <c r="Q334" s="162">
        <f t="shared" si="385"/>
        <v>0</v>
      </c>
      <c r="R334" s="93">
        <f t="shared" si="369"/>
        <v>181</v>
      </c>
      <c r="S334" s="156" t="str">
        <f t="shared" si="370"/>
        <v/>
      </c>
      <c r="T334" s="162">
        <f t="shared" si="371"/>
        <v>0</v>
      </c>
      <c r="U334" s="100">
        <f t="shared" si="386"/>
        <v>52</v>
      </c>
      <c r="V334" s="93" t="str">
        <f t="shared" si="372"/>
        <v/>
      </c>
      <c r="W334" s="169" t="str">
        <f t="shared" si="387"/>
        <v/>
      </c>
      <c r="X334" s="80" t="str">
        <f t="shared" si="388"/>
        <v/>
      </c>
      <c r="Y334" s="80" t="str">
        <f t="shared" si="389"/>
        <v/>
      </c>
      <c r="Z334" s="80" t="str">
        <f t="shared" si="373"/>
        <v>-</v>
      </c>
      <c r="AA334" s="80" t="str">
        <f t="shared" si="374"/>
        <v/>
      </c>
      <c r="AB334" s="80" t="str">
        <f t="shared" si="375"/>
        <v>OK（振替済み）</v>
      </c>
      <c r="AC334" s="154">
        <f t="shared" si="376"/>
        <v>0</v>
      </c>
      <c r="AD334" s="154" t="str">
        <f t="shared" si="390"/>
        <v/>
      </c>
      <c r="AE334" s="106">
        <f t="shared" si="391"/>
        <v>0</v>
      </c>
      <c r="AF334" s="106">
        <f t="shared" si="377"/>
        <v>0</v>
      </c>
      <c r="AG334" s="218" t="str">
        <f>IFERROR(IF(AE334=1,①工事概要!$E$11,IF(AE334=2,①工事概要!$E$11,IF(WEEKDAY(Z334)=2,Z327,AG333))),"")</f>
        <v/>
      </c>
      <c r="AH334" s="222" t="str">
        <f t="shared" ref="AH334:BA334" si="455">IFERROR(IF(AG334+1&gt;$BB334,"",AG334+1),"")</f>
        <v/>
      </c>
      <c r="AI334" s="222" t="str">
        <f t="shared" si="455"/>
        <v/>
      </c>
      <c r="AJ334" s="222" t="str">
        <f t="shared" si="455"/>
        <v/>
      </c>
      <c r="AK334" s="222" t="str">
        <f t="shared" si="455"/>
        <v/>
      </c>
      <c r="AL334" s="222" t="str">
        <f t="shared" si="455"/>
        <v/>
      </c>
      <c r="AM334" s="222" t="str">
        <f t="shared" si="455"/>
        <v/>
      </c>
      <c r="AN334" s="222" t="str">
        <f t="shared" si="455"/>
        <v/>
      </c>
      <c r="AO334" s="222" t="str">
        <f t="shared" si="455"/>
        <v/>
      </c>
      <c r="AP334" s="222" t="str">
        <f t="shared" si="455"/>
        <v/>
      </c>
      <c r="AQ334" s="222" t="str">
        <f t="shared" si="455"/>
        <v/>
      </c>
      <c r="AR334" s="222" t="str">
        <f t="shared" si="455"/>
        <v/>
      </c>
      <c r="AS334" s="222" t="str">
        <f t="shared" si="455"/>
        <v/>
      </c>
      <c r="AT334" s="222" t="str">
        <f t="shared" si="455"/>
        <v/>
      </c>
      <c r="AU334" s="222" t="str">
        <f t="shared" si="455"/>
        <v/>
      </c>
      <c r="AV334" s="222" t="str">
        <f t="shared" si="455"/>
        <v/>
      </c>
      <c r="AW334" s="222" t="str">
        <f t="shared" si="455"/>
        <v/>
      </c>
      <c r="AX334" s="222" t="str">
        <f t="shared" si="455"/>
        <v/>
      </c>
      <c r="AY334" s="222" t="str">
        <f t="shared" si="455"/>
        <v/>
      </c>
      <c r="AZ334" s="222" t="str">
        <f t="shared" si="455"/>
        <v/>
      </c>
      <c r="BA334" s="222" t="str">
        <f t="shared" si="455"/>
        <v/>
      </c>
      <c r="BB334" s="219" t="str">
        <f>IFERROR(IF(IF(Z334=①工事概要!$E$12,①工事概要!$E$12,IF(WEEKDAY(Z334)=1,Z341,BB335))&gt;①工事概要!$E$12,①工事概要!$E$12,IF(Z334=①工事概要!$E$12,①工事概要!$E$12,IF(WEEKDAY(Z334)=1,Z341,BB335))),"")</f>
        <v/>
      </c>
      <c r="BE334" s="53"/>
      <c r="BF334" s="53"/>
      <c r="BG334" s="53" t="str">
        <f>IFERROR(VLOOKUP(B334,①工事概要!$C$11:$D$12,2,FALSE),"")</f>
        <v/>
      </c>
      <c r="BH334" s="53" t="str">
        <f>IFERROR(VLOOKUP(B334,①工事概要!$C$16:$D$21,2,FALSE),"")</f>
        <v/>
      </c>
      <c r="BI334" s="53" t="str">
        <f>IFERROR(VLOOKUP(B334,①工事概要!$C$22:$D$24,2,FALSE),"")</f>
        <v/>
      </c>
      <c r="BJ334" s="53" t="str">
        <f>IF(B334&gt;①工事概要!$C$26,"",IF(B334&gt;=①工事概要!$C$25,$BJ$13,""))</f>
        <v/>
      </c>
      <c r="BK334" s="53" t="str">
        <f>IF(B334&gt;①工事概要!$C$28,"",IF(B334&gt;=①工事概要!$C$27,$BK$13,""))</f>
        <v/>
      </c>
      <c r="BL334" s="53" t="str">
        <f>IF(B334&gt;①工事概要!$C$30,"",IF(B334&gt;=①工事概要!$C$29,$BL$13,""))</f>
        <v/>
      </c>
      <c r="BM334" s="53" t="str">
        <f>IF(B334&gt;①工事概要!$C$32,"",IF(B334&gt;=①工事概要!$C$31,$BM$13,""))</f>
        <v/>
      </c>
      <c r="BN334" s="53" t="str">
        <f>IF(B334&gt;①工事概要!$C$34,"",IF(B334&gt;=①工事概要!$C$33,$BN$13,""))</f>
        <v/>
      </c>
      <c r="BO334" s="53" t="str">
        <f>IF(B334&gt;①工事概要!$C$36,"",IF(B334&gt;=①工事概要!$C$35,$BO$13,""))</f>
        <v/>
      </c>
      <c r="BP334" s="53" t="str">
        <f>IF(B334&gt;①工事概要!$C$38,"",IF(B334&gt;=①工事概要!$C$37,$BP$13,""))</f>
        <v/>
      </c>
      <c r="BQ334" s="53" t="str">
        <f>IF(B334&gt;①工事概要!$C$40,"",IF(B334&gt;=①工事概要!$C$39,$BQ$13,""))</f>
        <v/>
      </c>
      <c r="BR334" s="53" t="str">
        <f>IF(B334&gt;①工事概要!$C$42,"",IF(B334&gt;=①工事概要!$C$41,$BR$13,""))</f>
        <v/>
      </c>
      <c r="BS334" s="53" t="str">
        <f>IF(B334&gt;①工事概要!$C$44,"",IF(B334&gt;=①工事概要!$C$43,$BS$13,""))</f>
        <v/>
      </c>
      <c r="BT334" s="53" t="str">
        <f>IF(B334&gt;①工事概要!$C$46,"",IF(B334&gt;=①工事概要!$C$45,$BT$13,""))</f>
        <v/>
      </c>
      <c r="BU334" s="53" t="str">
        <f>IF(B334&gt;①工事概要!$C$48,"",IF(B334&gt;=①工事概要!$C$47,$BU$13,""))</f>
        <v/>
      </c>
      <c r="BV334" s="53" t="str">
        <f>IF(B334&gt;①工事概要!$C$50,"",IF(B334&gt;=①工事概要!$C$49,$BV$13,""))</f>
        <v/>
      </c>
      <c r="BW334" s="53" t="str">
        <f>IF(B334&gt;①工事概要!$C$52,"",IF(B334&gt;=①工事概要!$C$51,$BW$13,""))</f>
        <v/>
      </c>
      <c r="BX334" s="53" t="str">
        <f>IF(B334&gt;①工事概要!$C$54,"",IF(B334&gt;=①工事概要!$C$53,$BX$13,""))</f>
        <v/>
      </c>
      <c r="BY334" s="53" t="str">
        <f>IF(B334&gt;①工事概要!$C$56,"",IF(B334&gt;=①工事概要!$C$55,$BY$13,""))</f>
        <v/>
      </c>
      <c r="BZ334" s="53" t="str">
        <f>IF(B334&gt;①工事概要!$C$58,"",IF(B334&gt;=①工事概要!$C$57,$BZ$13,""))</f>
        <v/>
      </c>
      <c r="CA334" s="53" t="str">
        <f>IF(B334&gt;①工事概要!$C$60,"",IF(B334&gt;=①工事概要!$C$59,$CA$13,""))</f>
        <v/>
      </c>
      <c r="CB334" s="53" t="str">
        <f>IF(B334&gt;①工事概要!$C$62,"",IF(B334&gt;=①工事概要!$C$61,$CB$13,""))</f>
        <v/>
      </c>
      <c r="CC334" s="53" t="str">
        <f>IF(B334&gt;①工事概要!$C$64,"",IF(B334&gt;=①工事概要!$C$63,$CC$13,""))</f>
        <v/>
      </c>
      <c r="CD334" s="53" t="str">
        <f>IF(B334&gt;①工事概要!$C$66,"",IF(B334&gt;=①工事概要!$C$65,$CD$13,""))</f>
        <v/>
      </c>
      <c r="CE334" s="50" t="str">
        <f t="shared" si="393"/>
        <v/>
      </c>
      <c r="CF334" s="50" t="str">
        <f t="shared" si="379"/>
        <v xml:space="preserve"> </v>
      </c>
    </row>
    <row r="335" spans="1:84" ht="39" customHeight="1" thickTop="1" thickBot="1" x14ac:dyDescent="0.2">
      <c r="A335" s="81" t="str">
        <f t="shared" ref="A335:A398" si="456">IF(D335="×","対象期間外",IF(D335="〇","対象期間",""))</f>
        <v>対象期間外</v>
      </c>
      <c r="B335" s="180" t="str">
        <f>IFERROR(IF(B334=①工事概要!$E$12+IF(WEEKDAY(①工事概要!$E$12)=1,①工事概要!$E$12,(8-WEEKDAY(①工事概要!$E$12))),"-",IF(B334="-","-",B334+1)),"-")</f>
        <v>-</v>
      </c>
      <c r="C335" s="89" t="str">
        <f t="shared" si="380"/>
        <v>-</v>
      </c>
      <c r="D335" s="199" t="str">
        <f t="shared" si="381"/>
        <v>×</v>
      </c>
      <c r="E335" s="200" t="str">
        <f t="shared" si="382"/>
        <v xml:space="preserve"> </v>
      </c>
      <c r="F335" s="201" t="s">
        <v>61</v>
      </c>
      <c r="G335" s="202"/>
      <c r="H335" s="203"/>
      <c r="I335" s="204"/>
      <c r="J335" s="187" t="str">
        <f t="shared" si="383"/>
        <v/>
      </c>
      <c r="K335" s="190" t="str">
        <f t="shared" ref="K335:K398" si="457">IF(D335="×","",IF(R335&gt;0,R335,""))</f>
        <v/>
      </c>
      <c r="L335" s="190" t="str">
        <f t="shared" ref="L335:L398" si="458">IF(D335="×","",IF(Q335&gt;0,IF(Q335=Q334,"",Q335),""))</f>
        <v/>
      </c>
      <c r="M335" s="188" t="str">
        <f t="shared" si="384"/>
        <v/>
      </c>
      <c r="N335" s="87" t="str">
        <f t="shared" ref="N335:N398" si="459">IFERROR(IF(WEEKDAY(C335)=2,"週の始まり",IF(WEEKDAY(C335)=1,"週の終わり",IF(WEEKDAY(C335)&gt;2,"↓",""))),"")</f>
        <v/>
      </c>
      <c r="O335" s="108"/>
      <c r="P335" s="156" t="str">
        <f>IF(B335&lt;①工事概要!$E$11,"",IF(B335&gt;①工事概要!$E$12,"",IF(LEN(CE335)=0,"○","")))</f>
        <v/>
      </c>
      <c r="Q335" s="162">
        <f t="shared" si="385"/>
        <v>0</v>
      </c>
      <c r="R335" s="93">
        <f t="shared" ref="R335:R398" si="460">IF(D335="〇",R334+1,R334)</f>
        <v>181</v>
      </c>
      <c r="S335" s="156" t="str">
        <f t="shared" ref="S335:S398" si="461">IF(D335="×","",IF(P335="","",IF(G335="休日",IF(W335="作業日","",IF(WEEKDAY(B335)=1,"〇",IF(WEEKDAY(B335)=7,"〇",""))),IF(WEEKDAY(B335)=1,"〇",IF(WEEKDAY(B335)=7,"〇","")))))</f>
        <v/>
      </c>
      <c r="T335" s="162">
        <f t="shared" ref="T335:T398" si="462">IF(J335="OK",T334+1,IF(J335="OK（振替済み）",T334+1,T334))</f>
        <v>0</v>
      </c>
      <c r="U335" s="100">
        <f t="shared" si="386"/>
        <v>52</v>
      </c>
      <c r="V335" s="93" t="str">
        <f t="shared" ref="V335:V398" si="463">IF(D335="〇",G335,"")</f>
        <v/>
      </c>
      <c r="W335" s="169" t="str">
        <f t="shared" si="387"/>
        <v/>
      </c>
      <c r="X335" s="80" t="str">
        <f t="shared" si="388"/>
        <v/>
      </c>
      <c r="Y335" s="80" t="str">
        <f t="shared" si="389"/>
        <v/>
      </c>
      <c r="Z335" s="80" t="str">
        <f t="shared" ref="Z335:Z398" si="464">B335</f>
        <v>-</v>
      </c>
      <c r="AA335" s="80" t="str">
        <f t="shared" ref="AA335:AA398" si="465">IF(F335&amp;W335="休日"&amp;"作業日","NG","")</f>
        <v/>
      </c>
      <c r="AB335" s="80" t="str">
        <f t="shared" ref="AB335:AB398" si="466">IF(AA335="","OK（振替済み）",$BE$15)</f>
        <v>OK（振替済み）</v>
      </c>
      <c r="AC335" s="154">
        <f t="shared" ref="AC335:AC398" si="467">IF(J335="OK",AC334+1,IF(J335="OK（振替済み）",AC334+1,AC334))</f>
        <v>0</v>
      </c>
      <c r="AD335" s="154" t="str">
        <f t="shared" si="390"/>
        <v/>
      </c>
      <c r="AE335" s="106">
        <f t="shared" si="391"/>
        <v>0</v>
      </c>
      <c r="AF335" s="106">
        <f t="shared" ref="AF335:AF398" si="468">IFERROR(VLOOKUP(H335,$B$15:$AE$655,COLUMN(AE335)-COLUMN(B335)+1,FALSE)-AE335,0)</f>
        <v>0</v>
      </c>
      <c r="AG335" s="218" t="str">
        <f>IFERROR(IF(AE335=1,①工事概要!$E$11,IF(AE335=2,①工事概要!$E$11,IF(WEEKDAY(Z335)=2,Z328,AG334))),"")</f>
        <v/>
      </c>
      <c r="AH335" s="222" t="str">
        <f t="shared" ref="AH335:BA335" si="469">IFERROR(IF(AG335+1&gt;$BB335,"",AG335+1),"")</f>
        <v/>
      </c>
      <c r="AI335" s="222" t="str">
        <f t="shared" si="469"/>
        <v/>
      </c>
      <c r="AJ335" s="222" t="str">
        <f t="shared" si="469"/>
        <v/>
      </c>
      <c r="AK335" s="222" t="str">
        <f t="shared" si="469"/>
        <v/>
      </c>
      <c r="AL335" s="222" t="str">
        <f t="shared" si="469"/>
        <v/>
      </c>
      <c r="AM335" s="222" t="str">
        <f t="shared" si="469"/>
        <v/>
      </c>
      <c r="AN335" s="222" t="str">
        <f t="shared" si="469"/>
        <v/>
      </c>
      <c r="AO335" s="222" t="str">
        <f t="shared" si="469"/>
        <v/>
      </c>
      <c r="AP335" s="222" t="str">
        <f t="shared" si="469"/>
        <v/>
      </c>
      <c r="AQ335" s="222" t="str">
        <f t="shared" si="469"/>
        <v/>
      </c>
      <c r="AR335" s="222" t="str">
        <f t="shared" si="469"/>
        <v/>
      </c>
      <c r="AS335" s="222" t="str">
        <f t="shared" si="469"/>
        <v/>
      </c>
      <c r="AT335" s="222" t="str">
        <f t="shared" si="469"/>
        <v/>
      </c>
      <c r="AU335" s="222" t="str">
        <f t="shared" si="469"/>
        <v/>
      </c>
      <c r="AV335" s="222" t="str">
        <f t="shared" si="469"/>
        <v/>
      </c>
      <c r="AW335" s="222" t="str">
        <f t="shared" si="469"/>
        <v/>
      </c>
      <c r="AX335" s="222" t="str">
        <f t="shared" si="469"/>
        <v/>
      </c>
      <c r="AY335" s="222" t="str">
        <f t="shared" si="469"/>
        <v/>
      </c>
      <c r="AZ335" s="222" t="str">
        <f t="shared" si="469"/>
        <v/>
      </c>
      <c r="BA335" s="222" t="str">
        <f t="shared" si="469"/>
        <v/>
      </c>
      <c r="BB335" s="219" t="str">
        <f>IFERROR(IF(IF(Z335=①工事概要!$E$12,①工事概要!$E$12,IF(WEEKDAY(Z335)=1,Z342,BB336))&gt;①工事概要!$E$12,①工事概要!$E$12,IF(Z335=①工事概要!$E$12,①工事概要!$E$12,IF(WEEKDAY(Z335)=1,Z342,BB336))),"")</f>
        <v/>
      </c>
      <c r="BE335" s="53"/>
      <c r="BF335" s="53"/>
      <c r="BG335" s="53" t="str">
        <f>IFERROR(VLOOKUP(B335,①工事概要!$C$11:$D$12,2,FALSE),"")</f>
        <v/>
      </c>
      <c r="BH335" s="53" t="str">
        <f>IFERROR(VLOOKUP(B335,①工事概要!$C$16:$D$21,2,FALSE),"")</f>
        <v/>
      </c>
      <c r="BI335" s="53" t="str">
        <f>IFERROR(VLOOKUP(B335,①工事概要!$C$22:$D$24,2,FALSE),"")</f>
        <v/>
      </c>
      <c r="BJ335" s="53" t="str">
        <f>IF(B335&gt;①工事概要!$C$26,"",IF(B335&gt;=①工事概要!$C$25,$BJ$13,""))</f>
        <v/>
      </c>
      <c r="BK335" s="53" t="str">
        <f>IF(B335&gt;①工事概要!$C$28,"",IF(B335&gt;=①工事概要!$C$27,$BK$13,""))</f>
        <v/>
      </c>
      <c r="BL335" s="53" t="str">
        <f>IF(B335&gt;①工事概要!$C$30,"",IF(B335&gt;=①工事概要!$C$29,$BL$13,""))</f>
        <v/>
      </c>
      <c r="BM335" s="53" t="str">
        <f>IF(B335&gt;①工事概要!$C$32,"",IF(B335&gt;=①工事概要!$C$31,$BM$13,""))</f>
        <v/>
      </c>
      <c r="BN335" s="53" t="str">
        <f>IF(B335&gt;①工事概要!$C$34,"",IF(B335&gt;=①工事概要!$C$33,$BN$13,""))</f>
        <v/>
      </c>
      <c r="BO335" s="53" t="str">
        <f>IF(B335&gt;①工事概要!$C$36,"",IF(B335&gt;=①工事概要!$C$35,$BO$13,""))</f>
        <v/>
      </c>
      <c r="BP335" s="53" t="str">
        <f>IF(B335&gt;①工事概要!$C$38,"",IF(B335&gt;=①工事概要!$C$37,$BP$13,""))</f>
        <v/>
      </c>
      <c r="BQ335" s="53" t="str">
        <f>IF(B335&gt;①工事概要!$C$40,"",IF(B335&gt;=①工事概要!$C$39,$BQ$13,""))</f>
        <v/>
      </c>
      <c r="BR335" s="53" t="str">
        <f>IF(B335&gt;①工事概要!$C$42,"",IF(B335&gt;=①工事概要!$C$41,$BR$13,""))</f>
        <v/>
      </c>
      <c r="BS335" s="53" t="str">
        <f>IF(B335&gt;①工事概要!$C$44,"",IF(B335&gt;=①工事概要!$C$43,$BS$13,""))</f>
        <v/>
      </c>
      <c r="BT335" s="53" t="str">
        <f>IF(B335&gt;①工事概要!$C$46,"",IF(B335&gt;=①工事概要!$C$45,$BT$13,""))</f>
        <v/>
      </c>
      <c r="BU335" s="53" t="str">
        <f>IF(B335&gt;①工事概要!$C$48,"",IF(B335&gt;=①工事概要!$C$47,$BU$13,""))</f>
        <v/>
      </c>
      <c r="BV335" s="53" t="str">
        <f>IF(B335&gt;①工事概要!$C$50,"",IF(B335&gt;=①工事概要!$C$49,$BV$13,""))</f>
        <v/>
      </c>
      <c r="BW335" s="53" t="str">
        <f>IF(B335&gt;①工事概要!$C$52,"",IF(B335&gt;=①工事概要!$C$51,$BW$13,""))</f>
        <v/>
      </c>
      <c r="BX335" s="53" t="str">
        <f>IF(B335&gt;①工事概要!$C$54,"",IF(B335&gt;=①工事概要!$C$53,$BX$13,""))</f>
        <v/>
      </c>
      <c r="BY335" s="53" t="str">
        <f>IF(B335&gt;①工事概要!$C$56,"",IF(B335&gt;=①工事概要!$C$55,$BY$13,""))</f>
        <v/>
      </c>
      <c r="BZ335" s="53" t="str">
        <f>IF(B335&gt;①工事概要!$C$58,"",IF(B335&gt;=①工事概要!$C$57,$BZ$13,""))</f>
        <v/>
      </c>
      <c r="CA335" s="53" t="str">
        <f>IF(B335&gt;①工事概要!$C$60,"",IF(B335&gt;=①工事概要!$C$59,$CA$13,""))</f>
        <v/>
      </c>
      <c r="CB335" s="53" t="str">
        <f>IF(B335&gt;①工事概要!$C$62,"",IF(B335&gt;=①工事概要!$C$61,$CB$13,""))</f>
        <v/>
      </c>
      <c r="CC335" s="53" t="str">
        <f>IF(B335&gt;①工事概要!$C$64,"",IF(B335&gt;=①工事概要!$C$63,$CC$13,""))</f>
        <v/>
      </c>
      <c r="CD335" s="53" t="str">
        <f>IF(B335&gt;①工事概要!$C$66,"",IF(B335&gt;=①工事概要!$C$65,$CD$13,""))</f>
        <v/>
      </c>
      <c r="CE335" s="50" t="str">
        <f t="shared" si="393"/>
        <v/>
      </c>
      <c r="CF335" s="50" t="str">
        <f t="shared" ref="CF335:CF398" si="470">BG335&amp;" "&amp;CE335</f>
        <v xml:space="preserve"> </v>
      </c>
    </row>
    <row r="336" spans="1:84" ht="39" customHeight="1" thickTop="1" thickBot="1" x14ac:dyDescent="0.2">
      <c r="A336" s="81" t="str">
        <f t="shared" si="456"/>
        <v>対象期間外</v>
      </c>
      <c r="B336" s="180" t="str">
        <f>IFERROR(IF(B335=①工事概要!$E$12+IF(WEEKDAY(①工事概要!$E$12)=1,①工事概要!$E$12,(8-WEEKDAY(①工事概要!$E$12))),"-",IF(B335="-","-",B335+1)),"-")</f>
        <v>-</v>
      </c>
      <c r="C336" s="89" t="str">
        <f t="shared" ref="C336:C399" si="471">IFERROR(WEEKDAY(B336),"-")</f>
        <v>-</v>
      </c>
      <c r="D336" s="199" t="str">
        <f t="shared" ref="D336:D399" si="472">IF(P336="","×","〇")</f>
        <v>×</v>
      </c>
      <c r="E336" s="200" t="str">
        <f t="shared" ref="E336:E399" si="473">CF336</f>
        <v xml:space="preserve"> </v>
      </c>
      <c r="F336" s="201" t="s">
        <v>61</v>
      </c>
      <c r="G336" s="202"/>
      <c r="H336" s="203"/>
      <c r="I336" s="204"/>
      <c r="J336" s="187" t="str">
        <f t="shared" ref="J336:J399" si="474">IFERROR(IF(S336="","",IF(G336="","",IF(G336="休日","OK",IF(G336="振替休日",IF(ABS(AF336)&gt;1,"","OK"),IF(G336="作業日",VLOOKUP(B336,$Y$15:$AB$655,4,FALSE),"NG")))))&amp;IF(F336&amp;G336="休日振替休日","当初休日と計画した日に振替ないでください！",IF(F336&amp;G336="休日完全週休2日の振替休日","当初休日と計画した日に振替ないでください！",IF(G336="休日",IF(W336="作業日","週2日を超える休日(現場閉所日数に含めない)",""),""))),"NG")</f>
        <v/>
      </c>
      <c r="K336" s="190" t="str">
        <f t="shared" si="457"/>
        <v/>
      </c>
      <c r="L336" s="190" t="str">
        <f t="shared" si="458"/>
        <v/>
      </c>
      <c r="M336" s="188" t="str">
        <f t="shared" ref="M336:M399" si="475">IF(G336="","",IF(S336="〇",IF(J336="NG","×",T336&amp;"／"&amp;U336),""))</f>
        <v/>
      </c>
      <c r="N336" s="87" t="str">
        <f t="shared" si="459"/>
        <v/>
      </c>
      <c r="O336" s="108"/>
      <c r="P336" s="156" t="str">
        <f>IF(B336&lt;①工事概要!$E$11,"",IF(B336&gt;①工事概要!$E$12,"",IF(LEN(CE336)=0,"○","")))</f>
        <v/>
      </c>
      <c r="Q336" s="162">
        <f t="shared" ref="Q336:Q399" si="476">IF(W336="休日",Q335+1,IF(W336="振替休日",Q335+1,IF(W336="完全週休2日の振替休日",Q335+1,Q335)))</f>
        <v>0</v>
      </c>
      <c r="R336" s="93">
        <f t="shared" si="460"/>
        <v>181</v>
      </c>
      <c r="S336" s="156" t="str">
        <f t="shared" si="461"/>
        <v/>
      </c>
      <c r="T336" s="162">
        <f t="shared" si="462"/>
        <v>0</v>
      </c>
      <c r="U336" s="100">
        <f t="shared" ref="U336:U399" si="477">IF(S336="〇",U335+1,U335)</f>
        <v>52</v>
      </c>
      <c r="V336" s="93" t="str">
        <f t="shared" si="463"/>
        <v/>
      </c>
      <c r="W336" s="169" t="str">
        <f t="shared" ref="W336:W399" si="478">IF(D336="×",IF(G336="完全週休2日の振替休日",G336,""),IF(V336="","",IF(WEEKDAY(B336)=1,V336,IF(WEEKDAY(B336)=7,V336,IF(V336="振替休日",V336,IF(V336="完全週休2日の振替休日",V336,IF(WEEKDAY(B336)=6,IF(COUNTIF(V337:V338,"休日")&lt;2,V336,"作業日"),IF(WEEKDAY(B336)=5,IF(COUNTIF(V337:V339,"休日")&lt;2,V336,"作業日"),IF(WEEKDAY(B336)=4,IF(COUNTIF(V337:V340,"休日")&lt;2,V336,"作業日"),IF(WEEKDAY(B336)=3,IF(COUNTIF(V337:V341,"休日")&lt;2,V336,"作業日"),IF(WEEKDAY(B336)=2,IF(COUNTIF(V337:V342,"休日")&lt;2,V336,"作業日"))))))))))))</f>
        <v/>
      </c>
      <c r="X336" s="80" t="str">
        <f t="shared" ref="X336:X399" si="479">IF(W336="完全週休2日の振替休日",H336,"")</f>
        <v/>
      </c>
      <c r="Y336" s="80" t="str">
        <f t="shared" ref="Y336:Y399" si="480">IF(X336="","",X336)</f>
        <v/>
      </c>
      <c r="Z336" s="80" t="str">
        <f t="shared" si="464"/>
        <v>-</v>
      </c>
      <c r="AA336" s="80" t="str">
        <f t="shared" si="465"/>
        <v/>
      </c>
      <c r="AB336" s="80" t="str">
        <f t="shared" si="466"/>
        <v>OK（振替済み）</v>
      </c>
      <c r="AC336" s="154">
        <f t="shared" si="467"/>
        <v>0</v>
      </c>
      <c r="AD336" s="154" t="str">
        <f t="shared" ref="AD336:AD399" si="481">IF(AC336=AC335,"",AC336)</f>
        <v/>
      </c>
      <c r="AE336" s="106">
        <f t="shared" ref="AE336:AE399" si="482">IFERROR(IF(WEEKDAY(B336)=1,AE329+1,AE337),0)</f>
        <v>0</v>
      </c>
      <c r="AF336" s="106">
        <f t="shared" si="468"/>
        <v>0</v>
      </c>
      <c r="AG336" s="223" t="str">
        <f>IFERROR(IF(AE336=1,①工事概要!$E$11,IF(AE336=2,①工事概要!$E$11,IF(WEEKDAY(Z336)=2,Z329,AG335))),"")</f>
        <v/>
      </c>
      <c r="AH336" s="224" t="str">
        <f t="shared" ref="AH336:BA336" si="483">IFERROR(IF(AG336+1&gt;$BB336,"",AG336+1),"")</f>
        <v/>
      </c>
      <c r="AI336" s="224" t="str">
        <f t="shared" si="483"/>
        <v/>
      </c>
      <c r="AJ336" s="224" t="str">
        <f t="shared" si="483"/>
        <v/>
      </c>
      <c r="AK336" s="224" t="str">
        <f t="shared" si="483"/>
        <v/>
      </c>
      <c r="AL336" s="224" t="str">
        <f t="shared" si="483"/>
        <v/>
      </c>
      <c r="AM336" s="224" t="str">
        <f t="shared" si="483"/>
        <v/>
      </c>
      <c r="AN336" s="224" t="str">
        <f t="shared" si="483"/>
        <v/>
      </c>
      <c r="AO336" s="224" t="str">
        <f t="shared" si="483"/>
        <v/>
      </c>
      <c r="AP336" s="224" t="str">
        <f t="shared" si="483"/>
        <v/>
      </c>
      <c r="AQ336" s="224" t="str">
        <f t="shared" si="483"/>
        <v/>
      </c>
      <c r="AR336" s="224" t="str">
        <f t="shared" si="483"/>
        <v/>
      </c>
      <c r="AS336" s="224" t="str">
        <f t="shared" si="483"/>
        <v/>
      </c>
      <c r="AT336" s="224" t="str">
        <f t="shared" si="483"/>
        <v/>
      </c>
      <c r="AU336" s="224" t="str">
        <f t="shared" si="483"/>
        <v/>
      </c>
      <c r="AV336" s="224" t="str">
        <f t="shared" si="483"/>
        <v/>
      </c>
      <c r="AW336" s="224" t="str">
        <f t="shared" si="483"/>
        <v/>
      </c>
      <c r="AX336" s="224" t="str">
        <f t="shared" si="483"/>
        <v/>
      </c>
      <c r="AY336" s="224" t="str">
        <f t="shared" si="483"/>
        <v/>
      </c>
      <c r="AZ336" s="224" t="str">
        <f t="shared" si="483"/>
        <v/>
      </c>
      <c r="BA336" s="224" t="str">
        <f t="shared" si="483"/>
        <v/>
      </c>
      <c r="BB336" s="225" t="str">
        <f>IFERROR(IF(IF(Z336=①工事概要!$E$12,①工事概要!$E$12,IF(WEEKDAY(Z336)=1,Z343,BB337))&gt;①工事概要!$E$12,①工事概要!$E$12,IF(Z336=①工事概要!$E$12,①工事概要!$E$12,IF(WEEKDAY(Z336)=1,Z343,BB337))),"")</f>
        <v/>
      </c>
      <c r="BE336" s="53"/>
      <c r="BF336" s="53"/>
      <c r="BG336" s="53" t="str">
        <f>IFERROR(VLOOKUP(B336,①工事概要!$C$11:$D$12,2,FALSE),"")</f>
        <v/>
      </c>
      <c r="BH336" s="53" t="str">
        <f>IFERROR(VLOOKUP(B336,①工事概要!$C$16:$D$21,2,FALSE),"")</f>
        <v/>
      </c>
      <c r="BI336" s="53" t="str">
        <f>IFERROR(VLOOKUP(B336,①工事概要!$C$22:$D$24,2,FALSE),"")</f>
        <v/>
      </c>
      <c r="BJ336" s="53" t="str">
        <f>IF(B336&gt;①工事概要!$C$26,"",IF(B336&gt;=①工事概要!$C$25,$BJ$13,""))</f>
        <v/>
      </c>
      <c r="BK336" s="53" t="str">
        <f>IF(B336&gt;①工事概要!$C$28,"",IF(B336&gt;=①工事概要!$C$27,$BK$13,""))</f>
        <v/>
      </c>
      <c r="BL336" s="53" t="str">
        <f>IF(B336&gt;①工事概要!$C$30,"",IF(B336&gt;=①工事概要!$C$29,$BL$13,""))</f>
        <v/>
      </c>
      <c r="BM336" s="53" t="str">
        <f>IF(B336&gt;①工事概要!$C$32,"",IF(B336&gt;=①工事概要!$C$31,$BM$13,""))</f>
        <v/>
      </c>
      <c r="BN336" s="53" t="str">
        <f>IF(B336&gt;①工事概要!$C$34,"",IF(B336&gt;=①工事概要!$C$33,$BN$13,""))</f>
        <v/>
      </c>
      <c r="BO336" s="53" t="str">
        <f>IF(B336&gt;①工事概要!$C$36,"",IF(B336&gt;=①工事概要!$C$35,$BO$13,""))</f>
        <v/>
      </c>
      <c r="BP336" s="53" t="str">
        <f>IF(B336&gt;①工事概要!$C$38,"",IF(B336&gt;=①工事概要!$C$37,$BP$13,""))</f>
        <v/>
      </c>
      <c r="BQ336" s="53" t="str">
        <f>IF(B336&gt;①工事概要!$C$40,"",IF(B336&gt;=①工事概要!$C$39,$BQ$13,""))</f>
        <v/>
      </c>
      <c r="BR336" s="53" t="str">
        <f>IF(B336&gt;①工事概要!$C$42,"",IF(B336&gt;=①工事概要!$C$41,$BR$13,""))</f>
        <v/>
      </c>
      <c r="BS336" s="53" t="str">
        <f>IF(B336&gt;①工事概要!$C$44,"",IF(B336&gt;=①工事概要!$C$43,$BS$13,""))</f>
        <v/>
      </c>
      <c r="BT336" s="53" t="str">
        <f>IF(B336&gt;①工事概要!$C$46,"",IF(B336&gt;=①工事概要!$C$45,$BT$13,""))</f>
        <v/>
      </c>
      <c r="BU336" s="53" t="str">
        <f>IF(B336&gt;①工事概要!$C$48,"",IF(B336&gt;=①工事概要!$C$47,$BU$13,""))</f>
        <v/>
      </c>
      <c r="BV336" s="53" t="str">
        <f>IF(B336&gt;①工事概要!$C$50,"",IF(B336&gt;=①工事概要!$C$49,$BV$13,""))</f>
        <v/>
      </c>
      <c r="BW336" s="53" t="str">
        <f>IF(B336&gt;①工事概要!$C$52,"",IF(B336&gt;=①工事概要!$C$51,$BW$13,""))</f>
        <v/>
      </c>
      <c r="BX336" s="53" t="str">
        <f>IF(B336&gt;①工事概要!$C$54,"",IF(B336&gt;=①工事概要!$C$53,$BX$13,""))</f>
        <v/>
      </c>
      <c r="BY336" s="53" t="str">
        <f>IF(B336&gt;①工事概要!$C$56,"",IF(B336&gt;=①工事概要!$C$55,$BY$13,""))</f>
        <v/>
      </c>
      <c r="BZ336" s="53" t="str">
        <f>IF(B336&gt;①工事概要!$C$58,"",IF(B336&gt;=①工事概要!$C$57,$BZ$13,""))</f>
        <v/>
      </c>
      <c r="CA336" s="53" t="str">
        <f>IF(B336&gt;①工事概要!$C$60,"",IF(B336&gt;=①工事概要!$C$59,$CA$13,""))</f>
        <v/>
      </c>
      <c r="CB336" s="53" t="str">
        <f>IF(B336&gt;①工事概要!$C$62,"",IF(B336&gt;=①工事概要!$C$61,$CB$13,""))</f>
        <v/>
      </c>
      <c r="CC336" s="53" t="str">
        <f>IF(B336&gt;①工事概要!$C$64,"",IF(B336&gt;=①工事概要!$C$63,$CC$13,""))</f>
        <v/>
      </c>
      <c r="CD336" s="53" t="str">
        <f>IF(B336&gt;①工事概要!$C$66,"",IF(B336&gt;=①工事概要!$C$65,$CD$13,""))</f>
        <v/>
      </c>
      <c r="CE336" s="50" t="str">
        <f t="shared" ref="CE336:CE399" si="484">IF(COUNTA(BH336:BP336)=0,"",BH336&amp;BI336&amp;BJ336&amp;BK336&amp;BL336&amp;BM336&amp;BN336&amp;BO336&amp;BP336&amp;BQ336&amp;BR336&amp;BS336&amp;BT336&amp;BU336&amp;BV336&amp;BW336&amp;BX336&amp;BY336&amp;BZ336&amp;CA336&amp;CB336&amp;CC336&amp;CD336)</f>
        <v/>
      </c>
      <c r="CF336" s="50" t="str">
        <f t="shared" si="470"/>
        <v xml:space="preserve"> </v>
      </c>
    </row>
    <row r="337" spans="1:84" ht="39" customHeight="1" thickTop="1" thickBot="1" x14ac:dyDescent="0.2">
      <c r="A337" s="81" t="str">
        <f t="shared" si="456"/>
        <v>対象期間外</v>
      </c>
      <c r="B337" s="180" t="str">
        <f>IFERROR(IF(B336=①工事概要!$E$12+IF(WEEKDAY(①工事概要!$E$12)=1,①工事概要!$E$12,(8-WEEKDAY(①工事概要!$E$12))),"-",IF(B336="-","-",B336+1)),"-")</f>
        <v>-</v>
      </c>
      <c r="C337" s="89" t="str">
        <f t="shared" si="471"/>
        <v>-</v>
      </c>
      <c r="D337" s="199" t="str">
        <f t="shared" si="472"/>
        <v>×</v>
      </c>
      <c r="E337" s="200" t="str">
        <f t="shared" si="473"/>
        <v xml:space="preserve"> </v>
      </c>
      <c r="F337" s="201" t="s">
        <v>60</v>
      </c>
      <c r="G337" s="202"/>
      <c r="H337" s="203"/>
      <c r="I337" s="204"/>
      <c r="J337" s="187" t="str">
        <f t="shared" si="474"/>
        <v/>
      </c>
      <c r="K337" s="190" t="str">
        <f t="shared" si="457"/>
        <v/>
      </c>
      <c r="L337" s="190" t="str">
        <f t="shared" si="458"/>
        <v/>
      </c>
      <c r="M337" s="188" t="str">
        <f t="shared" si="475"/>
        <v/>
      </c>
      <c r="N337" s="87" t="str">
        <f t="shared" si="459"/>
        <v/>
      </c>
      <c r="O337" s="108"/>
      <c r="P337" s="156" t="str">
        <f>IF(B337&lt;①工事概要!$E$11,"",IF(B337&gt;①工事概要!$E$12,"",IF(LEN(CE337)=0,"○","")))</f>
        <v/>
      </c>
      <c r="Q337" s="162">
        <f t="shared" si="476"/>
        <v>0</v>
      </c>
      <c r="R337" s="93">
        <f t="shared" si="460"/>
        <v>181</v>
      </c>
      <c r="S337" s="156" t="str">
        <f t="shared" si="461"/>
        <v/>
      </c>
      <c r="T337" s="162">
        <f t="shared" si="462"/>
        <v>0</v>
      </c>
      <c r="U337" s="100">
        <f t="shared" si="477"/>
        <v>52</v>
      </c>
      <c r="V337" s="93" t="str">
        <f t="shared" si="463"/>
        <v/>
      </c>
      <c r="W337" s="169" t="str">
        <f t="shared" si="478"/>
        <v/>
      </c>
      <c r="X337" s="80" t="str">
        <f t="shared" si="479"/>
        <v/>
      </c>
      <c r="Y337" s="80" t="str">
        <f t="shared" si="480"/>
        <v/>
      </c>
      <c r="Z337" s="80" t="str">
        <f t="shared" si="464"/>
        <v>-</v>
      </c>
      <c r="AA337" s="80" t="str">
        <f t="shared" si="465"/>
        <v/>
      </c>
      <c r="AB337" s="80" t="str">
        <f t="shared" si="466"/>
        <v>OK（振替済み）</v>
      </c>
      <c r="AC337" s="154">
        <f t="shared" si="467"/>
        <v>0</v>
      </c>
      <c r="AD337" s="154" t="str">
        <f t="shared" si="481"/>
        <v/>
      </c>
      <c r="AE337" s="106">
        <f t="shared" si="482"/>
        <v>0</v>
      </c>
      <c r="AF337" s="106">
        <f t="shared" si="468"/>
        <v>0</v>
      </c>
      <c r="AG337" s="216" t="str">
        <f>IFERROR(IF(AE337=1,①工事概要!$E$11,IF(AE337=2,①工事概要!$E$11,IF(WEEKDAY(Z337)=2,Z330,AG336))),"")</f>
        <v/>
      </c>
      <c r="AH337" s="221" t="str">
        <f t="shared" ref="AH337:BA337" si="485">IFERROR(IF(AG337+1&gt;$BB337,"",AG337+1),"")</f>
        <v/>
      </c>
      <c r="AI337" s="221" t="str">
        <f t="shared" si="485"/>
        <v/>
      </c>
      <c r="AJ337" s="221" t="str">
        <f t="shared" si="485"/>
        <v/>
      </c>
      <c r="AK337" s="221" t="str">
        <f t="shared" si="485"/>
        <v/>
      </c>
      <c r="AL337" s="221" t="str">
        <f t="shared" si="485"/>
        <v/>
      </c>
      <c r="AM337" s="221" t="str">
        <f t="shared" si="485"/>
        <v/>
      </c>
      <c r="AN337" s="221" t="str">
        <f t="shared" si="485"/>
        <v/>
      </c>
      <c r="AO337" s="221" t="str">
        <f t="shared" si="485"/>
        <v/>
      </c>
      <c r="AP337" s="221" t="str">
        <f t="shared" si="485"/>
        <v/>
      </c>
      <c r="AQ337" s="221" t="str">
        <f t="shared" si="485"/>
        <v/>
      </c>
      <c r="AR337" s="221" t="str">
        <f t="shared" si="485"/>
        <v/>
      </c>
      <c r="AS337" s="221" t="str">
        <f t="shared" si="485"/>
        <v/>
      </c>
      <c r="AT337" s="221" t="str">
        <f t="shared" si="485"/>
        <v/>
      </c>
      <c r="AU337" s="221" t="str">
        <f t="shared" si="485"/>
        <v/>
      </c>
      <c r="AV337" s="221" t="str">
        <f t="shared" si="485"/>
        <v/>
      </c>
      <c r="AW337" s="221" t="str">
        <f t="shared" si="485"/>
        <v/>
      </c>
      <c r="AX337" s="221" t="str">
        <f t="shared" si="485"/>
        <v/>
      </c>
      <c r="AY337" s="221" t="str">
        <f t="shared" si="485"/>
        <v/>
      </c>
      <c r="AZ337" s="221" t="str">
        <f t="shared" si="485"/>
        <v/>
      </c>
      <c r="BA337" s="221" t="str">
        <f t="shared" si="485"/>
        <v/>
      </c>
      <c r="BB337" s="217" t="str">
        <f>IFERROR(IF(IF(Z337=①工事概要!$E$12,①工事概要!$E$12,IF(WEEKDAY(Z337)=1,Z344,BB338))&gt;①工事概要!$E$12,①工事概要!$E$12,IF(Z337=①工事概要!$E$12,①工事概要!$E$12,IF(WEEKDAY(Z337)=1,Z344,BB338))),"")</f>
        <v/>
      </c>
      <c r="BE337" s="53"/>
      <c r="BF337" s="53"/>
      <c r="BG337" s="53" t="str">
        <f>IFERROR(VLOOKUP(B337,①工事概要!$C$11:$D$12,2,FALSE),"")</f>
        <v/>
      </c>
      <c r="BH337" s="53" t="str">
        <f>IFERROR(VLOOKUP(B337,①工事概要!$C$16:$D$21,2,FALSE),"")</f>
        <v/>
      </c>
      <c r="BI337" s="53" t="str">
        <f>IFERROR(VLOOKUP(B337,①工事概要!$C$22:$D$24,2,FALSE),"")</f>
        <v/>
      </c>
      <c r="BJ337" s="53" t="str">
        <f>IF(B337&gt;①工事概要!$C$26,"",IF(B337&gt;=①工事概要!$C$25,$BJ$13,""))</f>
        <v/>
      </c>
      <c r="BK337" s="53" t="str">
        <f>IF(B337&gt;①工事概要!$C$28,"",IF(B337&gt;=①工事概要!$C$27,$BK$13,""))</f>
        <v/>
      </c>
      <c r="BL337" s="53" t="str">
        <f>IF(B337&gt;①工事概要!$C$30,"",IF(B337&gt;=①工事概要!$C$29,$BL$13,""))</f>
        <v/>
      </c>
      <c r="BM337" s="53" t="str">
        <f>IF(B337&gt;①工事概要!$C$32,"",IF(B337&gt;=①工事概要!$C$31,$BM$13,""))</f>
        <v/>
      </c>
      <c r="BN337" s="53" t="str">
        <f>IF(B337&gt;①工事概要!$C$34,"",IF(B337&gt;=①工事概要!$C$33,$BN$13,""))</f>
        <v/>
      </c>
      <c r="BO337" s="53" t="str">
        <f>IF(B337&gt;①工事概要!$C$36,"",IF(B337&gt;=①工事概要!$C$35,$BO$13,""))</f>
        <v/>
      </c>
      <c r="BP337" s="53" t="str">
        <f>IF(B337&gt;①工事概要!$C$38,"",IF(B337&gt;=①工事概要!$C$37,$BP$13,""))</f>
        <v/>
      </c>
      <c r="BQ337" s="53" t="str">
        <f>IF(B337&gt;①工事概要!$C$40,"",IF(B337&gt;=①工事概要!$C$39,$BQ$13,""))</f>
        <v/>
      </c>
      <c r="BR337" s="53" t="str">
        <f>IF(B337&gt;①工事概要!$C$42,"",IF(B337&gt;=①工事概要!$C$41,$BR$13,""))</f>
        <v/>
      </c>
      <c r="BS337" s="53" t="str">
        <f>IF(B337&gt;①工事概要!$C$44,"",IF(B337&gt;=①工事概要!$C$43,$BS$13,""))</f>
        <v/>
      </c>
      <c r="BT337" s="53" t="str">
        <f>IF(B337&gt;①工事概要!$C$46,"",IF(B337&gt;=①工事概要!$C$45,$BT$13,""))</f>
        <v/>
      </c>
      <c r="BU337" s="53" t="str">
        <f>IF(B337&gt;①工事概要!$C$48,"",IF(B337&gt;=①工事概要!$C$47,$BU$13,""))</f>
        <v/>
      </c>
      <c r="BV337" s="53" t="str">
        <f>IF(B337&gt;①工事概要!$C$50,"",IF(B337&gt;=①工事概要!$C$49,$BV$13,""))</f>
        <v/>
      </c>
      <c r="BW337" s="53" t="str">
        <f>IF(B337&gt;①工事概要!$C$52,"",IF(B337&gt;=①工事概要!$C$51,$BW$13,""))</f>
        <v/>
      </c>
      <c r="BX337" s="53" t="str">
        <f>IF(B337&gt;①工事概要!$C$54,"",IF(B337&gt;=①工事概要!$C$53,$BX$13,""))</f>
        <v/>
      </c>
      <c r="BY337" s="53" t="str">
        <f>IF(B337&gt;①工事概要!$C$56,"",IF(B337&gt;=①工事概要!$C$55,$BY$13,""))</f>
        <v/>
      </c>
      <c r="BZ337" s="53" t="str">
        <f>IF(B337&gt;①工事概要!$C$58,"",IF(B337&gt;=①工事概要!$C$57,$BZ$13,""))</f>
        <v/>
      </c>
      <c r="CA337" s="53" t="str">
        <f>IF(B337&gt;①工事概要!$C$60,"",IF(B337&gt;=①工事概要!$C$59,$CA$13,""))</f>
        <v/>
      </c>
      <c r="CB337" s="53" t="str">
        <f>IF(B337&gt;①工事概要!$C$62,"",IF(B337&gt;=①工事概要!$C$61,$CB$13,""))</f>
        <v/>
      </c>
      <c r="CC337" s="53" t="str">
        <f>IF(B337&gt;①工事概要!$C$64,"",IF(B337&gt;=①工事概要!$C$63,$CC$13,""))</f>
        <v/>
      </c>
      <c r="CD337" s="53" t="str">
        <f>IF(B337&gt;①工事概要!$C$66,"",IF(B337&gt;=①工事概要!$C$65,$CD$13,""))</f>
        <v/>
      </c>
      <c r="CE337" s="50" t="str">
        <f t="shared" si="484"/>
        <v/>
      </c>
      <c r="CF337" s="50" t="str">
        <f t="shared" si="470"/>
        <v xml:space="preserve"> </v>
      </c>
    </row>
    <row r="338" spans="1:84" ht="39" customHeight="1" thickTop="1" thickBot="1" x14ac:dyDescent="0.2">
      <c r="A338" s="81" t="str">
        <f t="shared" si="456"/>
        <v>対象期間外</v>
      </c>
      <c r="B338" s="180" t="str">
        <f>IFERROR(IF(B337=①工事概要!$E$12+IF(WEEKDAY(①工事概要!$E$12)=1,①工事概要!$E$12,(8-WEEKDAY(①工事概要!$E$12))),"-",IF(B337="-","-",B337+1)),"-")</f>
        <v>-</v>
      </c>
      <c r="C338" s="89" t="str">
        <f t="shared" si="471"/>
        <v>-</v>
      </c>
      <c r="D338" s="199" t="str">
        <f t="shared" si="472"/>
        <v>×</v>
      </c>
      <c r="E338" s="200" t="str">
        <f t="shared" si="473"/>
        <v xml:space="preserve"> </v>
      </c>
      <c r="F338" s="201" t="s">
        <v>60</v>
      </c>
      <c r="G338" s="202"/>
      <c r="H338" s="203"/>
      <c r="I338" s="204"/>
      <c r="J338" s="187" t="str">
        <f t="shared" si="474"/>
        <v/>
      </c>
      <c r="K338" s="190" t="str">
        <f t="shared" si="457"/>
        <v/>
      </c>
      <c r="L338" s="190" t="str">
        <f t="shared" si="458"/>
        <v/>
      </c>
      <c r="M338" s="188" t="str">
        <f t="shared" si="475"/>
        <v/>
      </c>
      <c r="N338" s="87" t="str">
        <f t="shared" si="459"/>
        <v/>
      </c>
      <c r="O338" s="108"/>
      <c r="P338" s="156" t="str">
        <f>IF(B338&lt;①工事概要!$E$11,"",IF(B338&gt;①工事概要!$E$12,"",IF(LEN(CE338)=0,"○","")))</f>
        <v/>
      </c>
      <c r="Q338" s="162">
        <f t="shared" si="476"/>
        <v>0</v>
      </c>
      <c r="R338" s="93">
        <f t="shared" si="460"/>
        <v>181</v>
      </c>
      <c r="S338" s="156" t="str">
        <f t="shared" si="461"/>
        <v/>
      </c>
      <c r="T338" s="162">
        <f t="shared" si="462"/>
        <v>0</v>
      </c>
      <c r="U338" s="100">
        <f t="shared" si="477"/>
        <v>52</v>
      </c>
      <c r="V338" s="93" t="str">
        <f t="shared" si="463"/>
        <v/>
      </c>
      <c r="W338" s="169" t="str">
        <f t="shared" si="478"/>
        <v/>
      </c>
      <c r="X338" s="80" t="str">
        <f t="shared" si="479"/>
        <v/>
      </c>
      <c r="Y338" s="80" t="str">
        <f t="shared" si="480"/>
        <v/>
      </c>
      <c r="Z338" s="80" t="str">
        <f t="shared" si="464"/>
        <v>-</v>
      </c>
      <c r="AA338" s="80" t="str">
        <f t="shared" si="465"/>
        <v/>
      </c>
      <c r="AB338" s="80" t="str">
        <f t="shared" si="466"/>
        <v>OK（振替済み）</v>
      </c>
      <c r="AC338" s="154">
        <f t="shared" si="467"/>
        <v>0</v>
      </c>
      <c r="AD338" s="154" t="str">
        <f t="shared" si="481"/>
        <v/>
      </c>
      <c r="AE338" s="106">
        <f t="shared" si="482"/>
        <v>0</v>
      </c>
      <c r="AF338" s="106">
        <f t="shared" si="468"/>
        <v>0</v>
      </c>
      <c r="AG338" s="218" t="str">
        <f>IFERROR(IF(AE338=1,①工事概要!$E$11,IF(AE338=2,①工事概要!$E$11,IF(WEEKDAY(Z338)=2,Z331,AG337))),"")</f>
        <v/>
      </c>
      <c r="AH338" s="222" t="str">
        <f t="shared" ref="AH338:BA338" si="486">IFERROR(IF(AG338+1&gt;$BB338,"",AG338+1),"")</f>
        <v/>
      </c>
      <c r="AI338" s="222" t="str">
        <f t="shared" si="486"/>
        <v/>
      </c>
      <c r="AJ338" s="222" t="str">
        <f t="shared" si="486"/>
        <v/>
      </c>
      <c r="AK338" s="222" t="str">
        <f t="shared" si="486"/>
        <v/>
      </c>
      <c r="AL338" s="222" t="str">
        <f t="shared" si="486"/>
        <v/>
      </c>
      <c r="AM338" s="222" t="str">
        <f t="shared" si="486"/>
        <v/>
      </c>
      <c r="AN338" s="222" t="str">
        <f t="shared" si="486"/>
        <v/>
      </c>
      <c r="AO338" s="222" t="str">
        <f t="shared" si="486"/>
        <v/>
      </c>
      <c r="AP338" s="222" t="str">
        <f t="shared" si="486"/>
        <v/>
      </c>
      <c r="AQ338" s="222" t="str">
        <f t="shared" si="486"/>
        <v/>
      </c>
      <c r="AR338" s="222" t="str">
        <f t="shared" si="486"/>
        <v/>
      </c>
      <c r="AS338" s="222" t="str">
        <f t="shared" si="486"/>
        <v/>
      </c>
      <c r="AT338" s="222" t="str">
        <f t="shared" si="486"/>
        <v/>
      </c>
      <c r="AU338" s="222" t="str">
        <f t="shared" si="486"/>
        <v/>
      </c>
      <c r="AV338" s="222" t="str">
        <f t="shared" si="486"/>
        <v/>
      </c>
      <c r="AW338" s="222" t="str">
        <f t="shared" si="486"/>
        <v/>
      </c>
      <c r="AX338" s="222" t="str">
        <f t="shared" si="486"/>
        <v/>
      </c>
      <c r="AY338" s="222" t="str">
        <f t="shared" si="486"/>
        <v/>
      </c>
      <c r="AZ338" s="222" t="str">
        <f t="shared" si="486"/>
        <v/>
      </c>
      <c r="BA338" s="222" t="str">
        <f t="shared" si="486"/>
        <v/>
      </c>
      <c r="BB338" s="219" t="str">
        <f>IFERROR(IF(IF(Z338=①工事概要!$E$12,①工事概要!$E$12,IF(WEEKDAY(Z338)=1,Z345,BB339))&gt;①工事概要!$E$12,①工事概要!$E$12,IF(Z338=①工事概要!$E$12,①工事概要!$E$12,IF(WEEKDAY(Z338)=1,Z345,BB339))),"")</f>
        <v/>
      </c>
      <c r="BE338" s="53"/>
      <c r="BF338" s="53"/>
      <c r="BG338" s="53" t="str">
        <f>IFERROR(VLOOKUP(B338,①工事概要!$C$11:$D$12,2,FALSE),"")</f>
        <v/>
      </c>
      <c r="BH338" s="53" t="str">
        <f>IFERROR(VLOOKUP(B338,①工事概要!$C$16:$D$21,2,FALSE),"")</f>
        <v/>
      </c>
      <c r="BI338" s="53" t="str">
        <f>IFERROR(VLOOKUP(B338,①工事概要!$C$22:$D$24,2,FALSE),"")</f>
        <v/>
      </c>
      <c r="BJ338" s="53" t="str">
        <f>IF(B338&gt;①工事概要!$C$26,"",IF(B338&gt;=①工事概要!$C$25,$BJ$13,""))</f>
        <v/>
      </c>
      <c r="BK338" s="53" t="str">
        <f>IF(B338&gt;①工事概要!$C$28,"",IF(B338&gt;=①工事概要!$C$27,$BK$13,""))</f>
        <v/>
      </c>
      <c r="BL338" s="53" t="str">
        <f>IF(B338&gt;①工事概要!$C$30,"",IF(B338&gt;=①工事概要!$C$29,$BL$13,""))</f>
        <v/>
      </c>
      <c r="BM338" s="53" t="str">
        <f>IF(B338&gt;①工事概要!$C$32,"",IF(B338&gt;=①工事概要!$C$31,$BM$13,""))</f>
        <v/>
      </c>
      <c r="BN338" s="53" t="str">
        <f>IF(B338&gt;①工事概要!$C$34,"",IF(B338&gt;=①工事概要!$C$33,$BN$13,""))</f>
        <v/>
      </c>
      <c r="BO338" s="53" t="str">
        <f>IF(B338&gt;①工事概要!$C$36,"",IF(B338&gt;=①工事概要!$C$35,$BO$13,""))</f>
        <v/>
      </c>
      <c r="BP338" s="53" t="str">
        <f>IF(B338&gt;①工事概要!$C$38,"",IF(B338&gt;=①工事概要!$C$37,$BP$13,""))</f>
        <v/>
      </c>
      <c r="BQ338" s="53" t="str">
        <f>IF(B338&gt;①工事概要!$C$40,"",IF(B338&gt;=①工事概要!$C$39,$BQ$13,""))</f>
        <v/>
      </c>
      <c r="BR338" s="53" t="str">
        <f>IF(B338&gt;①工事概要!$C$42,"",IF(B338&gt;=①工事概要!$C$41,$BR$13,""))</f>
        <v/>
      </c>
      <c r="BS338" s="53" t="str">
        <f>IF(B338&gt;①工事概要!$C$44,"",IF(B338&gt;=①工事概要!$C$43,$BS$13,""))</f>
        <v/>
      </c>
      <c r="BT338" s="53" t="str">
        <f>IF(B338&gt;①工事概要!$C$46,"",IF(B338&gt;=①工事概要!$C$45,$BT$13,""))</f>
        <v/>
      </c>
      <c r="BU338" s="53" t="str">
        <f>IF(B338&gt;①工事概要!$C$48,"",IF(B338&gt;=①工事概要!$C$47,$BU$13,""))</f>
        <v/>
      </c>
      <c r="BV338" s="53" t="str">
        <f>IF(B338&gt;①工事概要!$C$50,"",IF(B338&gt;=①工事概要!$C$49,$BV$13,""))</f>
        <v/>
      </c>
      <c r="BW338" s="53" t="str">
        <f>IF(B338&gt;①工事概要!$C$52,"",IF(B338&gt;=①工事概要!$C$51,$BW$13,""))</f>
        <v/>
      </c>
      <c r="BX338" s="53" t="str">
        <f>IF(B338&gt;①工事概要!$C$54,"",IF(B338&gt;=①工事概要!$C$53,$BX$13,""))</f>
        <v/>
      </c>
      <c r="BY338" s="53" t="str">
        <f>IF(B338&gt;①工事概要!$C$56,"",IF(B338&gt;=①工事概要!$C$55,$BY$13,""))</f>
        <v/>
      </c>
      <c r="BZ338" s="53" t="str">
        <f>IF(B338&gt;①工事概要!$C$58,"",IF(B338&gt;=①工事概要!$C$57,$BZ$13,""))</f>
        <v/>
      </c>
      <c r="CA338" s="53" t="str">
        <f>IF(B338&gt;①工事概要!$C$60,"",IF(B338&gt;=①工事概要!$C$59,$CA$13,""))</f>
        <v/>
      </c>
      <c r="CB338" s="53" t="str">
        <f>IF(B338&gt;①工事概要!$C$62,"",IF(B338&gt;=①工事概要!$C$61,$CB$13,""))</f>
        <v/>
      </c>
      <c r="CC338" s="53" t="str">
        <f>IF(B338&gt;①工事概要!$C$64,"",IF(B338&gt;=①工事概要!$C$63,$CC$13,""))</f>
        <v/>
      </c>
      <c r="CD338" s="53" t="str">
        <f>IF(B338&gt;①工事概要!$C$66,"",IF(B338&gt;=①工事概要!$C$65,$CD$13,""))</f>
        <v/>
      </c>
      <c r="CE338" s="50" t="str">
        <f t="shared" si="484"/>
        <v/>
      </c>
      <c r="CF338" s="50" t="str">
        <f t="shared" si="470"/>
        <v xml:space="preserve"> </v>
      </c>
    </row>
    <row r="339" spans="1:84" ht="39" customHeight="1" thickTop="1" thickBot="1" x14ac:dyDescent="0.2">
      <c r="A339" s="81" t="str">
        <f t="shared" si="456"/>
        <v>対象期間外</v>
      </c>
      <c r="B339" s="180" t="str">
        <f>IFERROR(IF(B338=①工事概要!$E$12+IF(WEEKDAY(①工事概要!$E$12)=1,①工事概要!$E$12,(8-WEEKDAY(①工事概要!$E$12))),"-",IF(B338="-","-",B338+1)),"-")</f>
        <v>-</v>
      </c>
      <c r="C339" s="89" t="str">
        <f t="shared" si="471"/>
        <v>-</v>
      </c>
      <c r="D339" s="199" t="str">
        <f t="shared" si="472"/>
        <v>×</v>
      </c>
      <c r="E339" s="200" t="str">
        <f t="shared" si="473"/>
        <v xml:space="preserve"> </v>
      </c>
      <c r="F339" s="201" t="s">
        <v>60</v>
      </c>
      <c r="G339" s="202"/>
      <c r="H339" s="203"/>
      <c r="I339" s="204"/>
      <c r="J339" s="187" t="str">
        <f t="shared" si="474"/>
        <v/>
      </c>
      <c r="K339" s="190" t="str">
        <f t="shared" si="457"/>
        <v/>
      </c>
      <c r="L339" s="190" t="str">
        <f t="shared" si="458"/>
        <v/>
      </c>
      <c r="M339" s="188" t="str">
        <f t="shared" si="475"/>
        <v/>
      </c>
      <c r="N339" s="87" t="str">
        <f t="shared" si="459"/>
        <v/>
      </c>
      <c r="O339" s="108"/>
      <c r="P339" s="156" t="str">
        <f>IF(B339&lt;①工事概要!$E$11,"",IF(B339&gt;①工事概要!$E$12,"",IF(LEN(CE339)=0,"○","")))</f>
        <v/>
      </c>
      <c r="Q339" s="162">
        <f t="shared" si="476"/>
        <v>0</v>
      </c>
      <c r="R339" s="93">
        <f t="shared" si="460"/>
        <v>181</v>
      </c>
      <c r="S339" s="156" t="str">
        <f t="shared" si="461"/>
        <v/>
      </c>
      <c r="T339" s="162">
        <f t="shared" si="462"/>
        <v>0</v>
      </c>
      <c r="U339" s="100">
        <f t="shared" si="477"/>
        <v>52</v>
      </c>
      <c r="V339" s="93" t="str">
        <f t="shared" si="463"/>
        <v/>
      </c>
      <c r="W339" s="169" t="str">
        <f t="shared" si="478"/>
        <v/>
      </c>
      <c r="X339" s="80" t="str">
        <f t="shared" si="479"/>
        <v/>
      </c>
      <c r="Y339" s="80" t="str">
        <f t="shared" si="480"/>
        <v/>
      </c>
      <c r="Z339" s="80" t="str">
        <f t="shared" si="464"/>
        <v>-</v>
      </c>
      <c r="AA339" s="80" t="str">
        <f t="shared" si="465"/>
        <v/>
      </c>
      <c r="AB339" s="80" t="str">
        <f t="shared" si="466"/>
        <v>OK（振替済み）</v>
      </c>
      <c r="AC339" s="154">
        <f t="shared" si="467"/>
        <v>0</v>
      </c>
      <c r="AD339" s="154" t="str">
        <f t="shared" si="481"/>
        <v/>
      </c>
      <c r="AE339" s="106">
        <f t="shared" si="482"/>
        <v>0</v>
      </c>
      <c r="AF339" s="106">
        <f t="shared" si="468"/>
        <v>0</v>
      </c>
      <c r="AG339" s="218" t="str">
        <f>IFERROR(IF(AE339=1,①工事概要!$E$11,IF(AE339=2,①工事概要!$E$11,IF(WEEKDAY(Z339)=2,Z332,AG338))),"")</f>
        <v/>
      </c>
      <c r="AH339" s="222" t="str">
        <f t="shared" ref="AH339:BA339" si="487">IFERROR(IF(AG339+1&gt;$BB339,"",AG339+1),"")</f>
        <v/>
      </c>
      <c r="AI339" s="222" t="str">
        <f t="shared" si="487"/>
        <v/>
      </c>
      <c r="AJ339" s="222" t="str">
        <f t="shared" si="487"/>
        <v/>
      </c>
      <c r="AK339" s="222" t="str">
        <f t="shared" si="487"/>
        <v/>
      </c>
      <c r="AL339" s="222" t="str">
        <f t="shared" si="487"/>
        <v/>
      </c>
      <c r="AM339" s="222" t="str">
        <f t="shared" si="487"/>
        <v/>
      </c>
      <c r="AN339" s="222" t="str">
        <f t="shared" si="487"/>
        <v/>
      </c>
      <c r="AO339" s="222" t="str">
        <f t="shared" si="487"/>
        <v/>
      </c>
      <c r="AP339" s="222" t="str">
        <f t="shared" si="487"/>
        <v/>
      </c>
      <c r="AQ339" s="222" t="str">
        <f t="shared" si="487"/>
        <v/>
      </c>
      <c r="AR339" s="222" t="str">
        <f t="shared" si="487"/>
        <v/>
      </c>
      <c r="AS339" s="222" t="str">
        <f t="shared" si="487"/>
        <v/>
      </c>
      <c r="AT339" s="222" t="str">
        <f t="shared" si="487"/>
        <v/>
      </c>
      <c r="AU339" s="222" t="str">
        <f t="shared" si="487"/>
        <v/>
      </c>
      <c r="AV339" s="222" t="str">
        <f t="shared" si="487"/>
        <v/>
      </c>
      <c r="AW339" s="222" t="str">
        <f t="shared" si="487"/>
        <v/>
      </c>
      <c r="AX339" s="222" t="str">
        <f t="shared" si="487"/>
        <v/>
      </c>
      <c r="AY339" s="222" t="str">
        <f t="shared" si="487"/>
        <v/>
      </c>
      <c r="AZ339" s="222" t="str">
        <f t="shared" si="487"/>
        <v/>
      </c>
      <c r="BA339" s="222" t="str">
        <f t="shared" si="487"/>
        <v/>
      </c>
      <c r="BB339" s="219" t="str">
        <f>IFERROR(IF(IF(Z339=①工事概要!$E$12,①工事概要!$E$12,IF(WEEKDAY(Z339)=1,Z346,BB340))&gt;①工事概要!$E$12,①工事概要!$E$12,IF(Z339=①工事概要!$E$12,①工事概要!$E$12,IF(WEEKDAY(Z339)=1,Z346,BB340))),"")</f>
        <v/>
      </c>
      <c r="BE339" s="53"/>
      <c r="BF339" s="53"/>
      <c r="BG339" s="53" t="str">
        <f>IFERROR(VLOOKUP(B339,①工事概要!$C$11:$D$12,2,FALSE),"")</f>
        <v/>
      </c>
      <c r="BH339" s="53" t="str">
        <f>IFERROR(VLOOKUP(B339,①工事概要!$C$16:$D$21,2,FALSE),"")</f>
        <v/>
      </c>
      <c r="BI339" s="53" t="str">
        <f>IFERROR(VLOOKUP(B339,①工事概要!$C$22:$D$24,2,FALSE),"")</f>
        <v/>
      </c>
      <c r="BJ339" s="53" t="str">
        <f>IF(B339&gt;①工事概要!$C$26,"",IF(B339&gt;=①工事概要!$C$25,$BJ$13,""))</f>
        <v/>
      </c>
      <c r="BK339" s="53" t="str">
        <f>IF(B339&gt;①工事概要!$C$28,"",IF(B339&gt;=①工事概要!$C$27,$BK$13,""))</f>
        <v/>
      </c>
      <c r="BL339" s="53" t="str">
        <f>IF(B339&gt;①工事概要!$C$30,"",IF(B339&gt;=①工事概要!$C$29,$BL$13,""))</f>
        <v/>
      </c>
      <c r="BM339" s="53" t="str">
        <f>IF(B339&gt;①工事概要!$C$32,"",IF(B339&gt;=①工事概要!$C$31,$BM$13,""))</f>
        <v/>
      </c>
      <c r="BN339" s="53" t="str">
        <f>IF(B339&gt;①工事概要!$C$34,"",IF(B339&gt;=①工事概要!$C$33,$BN$13,""))</f>
        <v/>
      </c>
      <c r="BO339" s="53" t="str">
        <f>IF(B339&gt;①工事概要!$C$36,"",IF(B339&gt;=①工事概要!$C$35,$BO$13,""))</f>
        <v/>
      </c>
      <c r="BP339" s="53" t="str">
        <f>IF(B339&gt;①工事概要!$C$38,"",IF(B339&gt;=①工事概要!$C$37,$BP$13,""))</f>
        <v/>
      </c>
      <c r="BQ339" s="53" t="str">
        <f>IF(B339&gt;①工事概要!$C$40,"",IF(B339&gt;=①工事概要!$C$39,$BQ$13,""))</f>
        <v/>
      </c>
      <c r="BR339" s="53" t="str">
        <f>IF(B339&gt;①工事概要!$C$42,"",IF(B339&gt;=①工事概要!$C$41,$BR$13,""))</f>
        <v/>
      </c>
      <c r="BS339" s="53" t="str">
        <f>IF(B339&gt;①工事概要!$C$44,"",IF(B339&gt;=①工事概要!$C$43,$BS$13,""))</f>
        <v/>
      </c>
      <c r="BT339" s="53" t="str">
        <f>IF(B339&gt;①工事概要!$C$46,"",IF(B339&gt;=①工事概要!$C$45,$BT$13,""))</f>
        <v/>
      </c>
      <c r="BU339" s="53" t="str">
        <f>IF(B339&gt;①工事概要!$C$48,"",IF(B339&gt;=①工事概要!$C$47,$BU$13,""))</f>
        <v/>
      </c>
      <c r="BV339" s="53" t="str">
        <f>IF(B339&gt;①工事概要!$C$50,"",IF(B339&gt;=①工事概要!$C$49,$BV$13,""))</f>
        <v/>
      </c>
      <c r="BW339" s="53" t="str">
        <f>IF(B339&gt;①工事概要!$C$52,"",IF(B339&gt;=①工事概要!$C$51,$BW$13,""))</f>
        <v/>
      </c>
      <c r="BX339" s="53" t="str">
        <f>IF(B339&gt;①工事概要!$C$54,"",IF(B339&gt;=①工事概要!$C$53,$BX$13,""))</f>
        <v/>
      </c>
      <c r="BY339" s="53" t="str">
        <f>IF(B339&gt;①工事概要!$C$56,"",IF(B339&gt;=①工事概要!$C$55,$BY$13,""))</f>
        <v/>
      </c>
      <c r="BZ339" s="53" t="str">
        <f>IF(B339&gt;①工事概要!$C$58,"",IF(B339&gt;=①工事概要!$C$57,$BZ$13,""))</f>
        <v/>
      </c>
      <c r="CA339" s="53" t="str">
        <f>IF(B339&gt;①工事概要!$C$60,"",IF(B339&gt;=①工事概要!$C$59,$CA$13,""))</f>
        <v/>
      </c>
      <c r="CB339" s="53" t="str">
        <f>IF(B339&gt;①工事概要!$C$62,"",IF(B339&gt;=①工事概要!$C$61,$CB$13,""))</f>
        <v/>
      </c>
      <c r="CC339" s="53" t="str">
        <f>IF(B339&gt;①工事概要!$C$64,"",IF(B339&gt;=①工事概要!$C$63,$CC$13,""))</f>
        <v/>
      </c>
      <c r="CD339" s="53" t="str">
        <f>IF(B339&gt;①工事概要!$C$66,"",IF(B339&gt;=①工事概要!$C$65,$CD$13,""))</f>
        <v/>
      </c>
      <c r="CE339" s="50" t="str">
        <f t="shared" si="484"/>
        <v/>
      </c>
      <c r="CF339" s="50" t="str">
        <f t="shared" si="470"/>
        <v xml:space="preserve"> </v>
      </c>
    </row>
    <row r="340" spans="1:84" ht="39" customHeight="1" thickTop="1" thickBot="1" x14ac:dyDescent="0.2">
      <c r="A340" s="81" t="str">
        <f t="shared" si="456"/>
        <v>対象期間外</v>
      </c>
      <c r="B340" s="180" t="str">
        <f>IFERROR(IF(B339=①工事概要!$E$12+IF(WEEKDAY(①工事概要!$E$12)=1,①工事概要!$E$12,(8-WEEKDAY(①工事概要!$E$12))),"-",IF(B339="-","-",B339+1)),"-")</f>
        <v>-</v>
      </c>
      <c r="C340" s="89" t="str">
        <f t="shared" si="471"/>
        <v>-</v>
      </c>
      <c r="D340" s="199" t="str">
        <f t="shared" si="472"/>
        <v>×</v>
      </c>
      <c r="E340" s="200" t="str">
        <f t="shared" si="473"/>
        <v xml:space="preserve"> </v>
      </c>
      <c r="F340" s="201" t="s">
        <v>60</v>
      </c>
      <c r="G340" s="202"/>
      <c r="H340" s="203"/>
      <c r="I340" s="204"/>
      <c r="J340" s="187" t="str">
        <f t="shared" si="474"/>
        <v/>
      </c>
      <c r="K340" s="190" t="str">
        <f t="shared" si="457"/>
        <v/>
      </c>
      <c r="L340" s="190" t="str">
        <f t="shared" si="458"/>
        <v/>
      </c>
      <c r="M340" s="188" t="str">
        <f t="shared" si="475"/>
        <v/>
      </c>
      <c r="N340" s="87" t="str">
        <f t="shared" si="459"/>
        <v/>
      </c>
      <c r="O340" s="108"/>
      <c r="P340" s="156" t="str">
        <f>IF(B340&lt;①工事概要!$E$11,"",IF(B340&gt;①工事概要!$E$12,"",IF(LEN(CE340)=0,"○","")))</f>
        <v/>
      </c>
      <c r="Q340" s="162">
        <f t="shared" si="476"/>
        <v>0</v>
      </c>
      <c r="R340" s="93">
        <f t="shared" si="460"/>
        <v>181</v>
      </c>
      <c r="S340" s="156" t="str">
        <f t="shared" si="461"/>
        <v/>
      </c>
      <c r="T340" s="162">
        <f t="shared" si="462"/>
        <v>0</v>
      </c>
      <c r="U340" s="100">
        <f t="shared" si="477"/>
        <v>52</v>
      </c>
      <c r="V340" s="93" t="str">
        <f t="shared" si="463"/>
        <v/>
      </c>
      <c r="W340" s="169" t="str">
        <f t="shared" si="478"/>
        <v/>
      </c>
      <c r="X340" s="80" t="str">
        <f t="shared" si="479"/>
        <v/>
      </c>
      <c r="Y340" s="80" t="str">
        <f t="shared" si="480"/>
        <v/>
      </c>
      <c r="Z340" s="80" t="str">
        <f t="shared" si="464"/>
        <v>-</v>
      </c>
      <c r="AA340" s="80" t="str">
        <f t="shared" si="465"/>
        <v/>
      </c>
      <c r="AB340" s="80" t="str">
        <f t="shared" si="466"/>
        <v>OK（振替済み）</v>
      </c>
      <c r="AC340" s="154">
        <f t="shared" si="467"/>
        <v>0</v>
      </c>
      <c r="AD340" s="154" t="str">
        <f t="shared" si="481"/>
        <v/>
      </c>
      <c r="AE340" s="106">
        <f t="shared" si="482"/>
        <v>0</v>
      </c>
      <c r="AF340" s="106">
        <f t="shared" si="468"/>
        <v>0</v>
      </c>
      <c r="AG340" s="218" t="str">
        <f>IFERROR(IF(AE340=1,①工事概要!$E$11,IF(AE340=2,①工事概要!$E$11,IF(WEEKDAY(Z340)=2,Z333,AG339))),"")</f>
        <v/>
      </c>
      <c r="AH340" s="222" t="str">
        <f t="shared" ref="AH340:BA340" si="488">IFERROR(IF(AG340+1&gt;$BB340,"",AG340+1),"")</f>
        <v/>
      </c>
      <c r="AI340" s="222" t="str">
        <f t="shared" si="488"/>
        <v/>
      </c>
      <c r="AJ340" s="222" t="str">
        <f t="shared" si="488"/>
        <v/>
      </c>
      <c r="AK340" s="222" t="str">
        <f t="shared" si="488"/>
        <v/>
      </c>
      <c r="AL340" s="222" t="str">
        <f t="shared" si="488"/>
        <v/>
      </c>
      <c r="AM340" s="222" t="str">
        <f t="shared" si="488"/>
        <v/>
      </c>
      <c r="AN340" s="222" t="str">
        <f t="shared" si="488"/>
        <v/>
      </c>
      <c r="AO340" s="222" t="str">
        <f t="shared" si="488"/>
        <v/>
      </c>
      <c r="AP340" s="222" t="str">
        <f t="shared" si="488"/>
        <v/>
      </c>
      <c r="AQ340" s="222" t="str">
        <f t="shared" si="488"/>
        <v/>
      </c>
      <c r="AR340" s="222" t="str">
        <f t="shared" si="488"/>
        <v/>
      </c>
      <c r="AS340" s="222" t="str">
        <f t="shared" si="488"/>
        <v/>
      </c>
      <c r="AT340" s="222" t="str">
        <f t="shared" si="488"/>
        <v/>
      </c>
      <c r="AU340" s="222" t="str">
        <f t="shared" si="488"/>
        <v/>
      </c>
      <c r="AV340" s="222" t="str">
        <f t="shared" si="488"/>
        <v/>
      </c>
      <c r="AW340" s="222" t="str">
        <f t="shared" si="488"/>
        <v/>
      </c>
      <c r="AX340" s="222" t="str">
        <f t="shared" si="488"/>
        <v/>
      </c>
      <c r="AY340" s="222" t="str">
        <f t="shared" si="488"/>
        <v/>
      </c>
      <c r="AZ340" s="222" t="str">
        <f t="shared" si="488"/>
        <v/>
      </c>
      <c r="BA340" s="222" t="str">
        <f t="shared" si="488"/>
        <v/>
      </c>
      <c r="BB340" s="219" t="str">
        <f>IFERROR(IF(IF(Z340=①工事概要!$E$12,①工事概要!$E$12,IF(WEEKDAY(Z340)=1,Z347,BB341))&gt;①工事概要!$E$12,①工事概要!$E$12,IF(Z340=①工事概要!$E$12,①工事概要!$E$12,IF(WEEKDAY(Z340)=1,Z347,BB341))),"")</f>
        <v/>
      </c>
      <c r="BE340" s="53"/>
      <c r="BF340" s="53"/>
      <c r="BG340" s="53" t="str">
        <f>IFERROR(VLOOKUP(B340,①工事概要!$C$11:$D$12,2,FALSE),"")</f>
        <v/>
      </c>
      <c r="BH340" s="53" t="str">
        <f>IFERROR(VLOOKUP(B340,①工事概要!$C$16:$D$21,2,FALSE),"")</f>
        <v/>
      </c>
      <c r="BI340" s="53" t="str">
        <f>IFERROR(VLOOKUP(B340,①工事概要!$C$22:$D$24,2,FALSE),"")</f>
        <v/>
      </c>
      <c r="BJ340" s="53" t="str">
        <f>IF(B340&gt;①工事概要!$C$26,"",IF(B340&gt;=①工事概要!$C$25,$BJ$13,""))</f>
        <v/>
      </c>
      <c r="BK340" s="53" t="str">
        <f>IF(B340&gt;①工事概要!$C$28,"",IF(B340&gt;=①工事概要!$C$27,$BK$13,""))</f>
        <v/>
      </c>
      <c r="BL340" s="53" t="str">
        <f>IF(B340&gt;①工事概要!$C$30,"",IF(B340&gt;=①工事概要!$C$29,$BL$13,""))</f>
        <v/>
      </c>
      <c r="BM340" s="53" t="str">
        <f>IF(B340&gt;①工事概要!$C$32,"",IF(B340&gt;=①工事概要!$C$31,$BM$13,""))</f>
        <v/>
      </c>
      <c r="BN340" s="53" t="str">
        <f>IF(B340&gt;①工事概要!$C$34,"",IF(B340&gt;=①工事概要!$C$33,$BN$13,""))</f>
        <v/>
      </c>
      <c r="BO340" s="53" t="str">
        <f>IF(B340&gt;①工事概要!$C$36,"",IF(B340&gt;=①工事概要!$C$35,$BO$13,""))</f>
        <v/>
      </c>
      <c r="BP340" s="53" t="str">
        <f>IF(B340&gt;①工事概要!$C$38,"",IF(B340&gt;=①工事概要!$C$37,$BP$13,""))</f>
        <v/>
      </c>
      <c r="BQ340" s="53" t="str">
        <f>IF(B340&gt;①工事概要!$C$40,"",IF(B340&gt;=①工事概要!$C$39,$BQ$13,""))</f>
        <v/>
      </c>
      <c r="BR340" s="53" t="str">
        <f>IF(B340&gt;①工事概要!$C$42,"",IF(B340&gt;=①工事概要!$C$41,$BR$13,""))</f>
        <v/>
      </c>
      <c r="BS340" s="53" t="str">
        <f>IF(B340&gt;①工事概要!$C$44,"",IF(B340&gt;=①工事概要!$C$43,$BS$13,""))</f>
        <v/>
      </c>
      <c r="BT340" s="53" t="str">
        <f>IF(B340&gt;①工事概要!$C$46,"",IF(B340&gt;=①工事概要!$C$45,$BT$13,""))</f>
        <v/>
      </c>
      <c r="BU340" s="53" t="str">
        <f>IF(B340&gt;①工事概要!$C$48,"",IF(B340&gt;=①工事概要!$C$47,$BU$13,""))</f>
        <v/>
      </c>
      <c r="BV340" s="53" t="str">
        <f>IF(B340&gt;①工事概要!$C$50,"",IF(B340&gt;=①工事概要!$C$49,$BV$13,""))</f>
        <v/>
      </c>
      <c r="BW340" s="53" t="str">
        <f>IF(B340&gt;①工事概要!$C$52,"",IF(B340&gt;=①工事概要!$C$51,$BW$13,""))</f>
        <v/>
      </c>
      <c r="BX340" s="53" t="str">
        <f>IF(B340&gt;①工事概要!$C$54,"",IF(B340&gt;=①工事概要!$C$53,$BX$13,""))</f>
        <v/>
      </c>
      <c r="BY340" s="53" t="str">
        <f>IF(B340&gt;①工事概要!$C$56,"",IF(B340&gt;=①工事概要!$C$55,$BY$13,""))</f>
        <v/>
      </c>
      <c r="BZ340" s="53" t="str">
        <f>IF(B340&gt;①工事概要!$C$58,"",IF(B340&gt;=①工事概要!$C$57,$BZ$13,""))</f>
        <v/>
      </c>
      <c r="CA340" s="53" t="str">
        <f>IF(B340&gt;①工事概要!$C$60,"",IF(B340&gt;=①工事概要!$C$59,$CA$13,""))</f>
        <v/>
      </c>
      <c r="CB340" s="53" t="str">
        <f>IF(B340&gt;①工事概要!$C$62,"",IF(B340&gt;=①工事概要!$C$61,$CB$13,""))</f>
        <v/>
      </c>
      <c r="CC340" s="53" t="str">
        <f>IF(B340&gt;①工事概要!$C$64,"",IF(B340&gt;=①工事概要!$C$63,$CC$13,""))</f>
        <v/>
      </c>
      <c r="CD340" s="53" t="str">
        <f>IF(B340&gt;①工事概要!$C$66,"",IF(B340&gt;=①工事概要!$C$65,$CD$13,""))</f>
        <v/>
      </c>
      <c r="CE340" s="50" t="str">
        <f t="shared" si="484"/>
        <v/>
      </c>
      <c r="CF340" s="50" t="str">
        <f t="shared" si="470"/>
        <v xml:space="preserve"> </v>
      </c>
    </row>
    <row r="341" spans="1:84" ht="39" customHeight="1" thickTop="1" thickBot="1" x14ac:dyDescent="0.2">
      <c r="A341" s="81" t="str">
        <f t="shared" si="456"/>
        <v>対象期間外</v>
      </c>
      <c r="B341" s="180" t="str">
        <f>IFERROR(IF(B340=①工事概要!$E$12+IF(WEEKDAY(①工事概要!$E$12)=1,①工事概要!$E$12,(8-WEEKDAY(①工事概要!$E$12))),"-",IF(B340="-","-",B340+1)),"-")</f>
        <v>-</v>
      </c>
      <c r="C341" s="89" t="str">
        <f t="shared" si="471"/>
        <v>-</v>
      </c>
      <c r="D341" s="199" t="str">
        <f t="shared" si="472"/>
        <v>×</v>
      </c>
      <c r="E341" s="200" t="str">
        <f t="shared" si="473"/>
        <v xml:space="preserve"> </v>
      </c>
      <c r="F341" s="201" t="s">
        <v>60</v>
      </c>
      <c r="G341" s="202"/>
      <c r="H341" s="203"/>
      <c r="I341" s="204"/>
      <c r="J341" s="187" t="str">
        <f t="shared" si="474"/>
        <v/>
      </c>
      <c r="K341" s="190" t="str">
        <f t="shared" si="457"/>
        <v/>
      </c>
      <c r="L341" s="190" t="str">
        <f t="shared" si="458"/>
        <v/>
      </c>
      <c r="M341" s="188" t="str">
        <f t="shared" si="475"/>
        <v/>
      </c>
      <c r="N341" s="87" t="str">
        <f t="shared" si="459"/>
        <v/>
      </c>
      <c r="O341" s="108"/>
      <c r="P341" s="156" t="str">
        <f>IF(B341&lt;①工事概要!$E$11,"",IF(B341&gt;①工事概要!$E$12,"",IF(LEN(CE341)=0,"○","")))</f>
        <v/>
      </c>
      <c r="Q341" s="162">
        <f t="shared" si="476"/>
        <v>0</v>
      </c>
      <c r="R341" s="93">
        <f t="shared" si="460"/>
        <v>181</v>
      </c>
      <c r="S341" s="156" t="str">
        <f t="shared" si="461"/>
        <v/>
      </c>
      <c r="T341" s="162">
        <f t="shared" si="462"/>
        <v>0</v>
      </c>
      <c r="U341" s="100">
        <f t="shared" si="477"/>
        <v>52</v>
      </c>
      <c r="V341" s="93" t="str">
        <f t="shared" si="463"/>
        <v/>
      </c>
      <c r="W341" s="169" t="str">
        <f t="shared" si="478"/>
        <v/>
      </c>
      <c r="X341" s="80" t="str">
        <f t="shared" si="479"/>
        <v/>
      </c>
      <c r="Y341" s="80" t="str">
        <f t="shared" si="480"/>
        <v/>
      </c>
      <c r="Z341" s="80" t="str">
        <f t="shared" si="464"/>
        <v>-</v>
      </c>
      <c r="AA341" s="80" t="str">
        <f t="shared" si="465"/>
        <v/>
      </c>
      <c r="AB341" s="80" t="str">
        <f t="shared" si="466"/>
        <v>OK（振替済み）</v>
      </c>
      <c r="AC341" s="154">
        <f t="shared" si="467"/>
        <v>0</v>
      </c>
      <c r="AD341" s="154" t="str">
        <f t="shared" si="481"/>
        <v/>
      </c>
      <c r="AE341" s="106">
        <f t="shared" si="482"/>
        <v>0</v>
      </c>
      <c r="AF341" s="106">
        <f t="shared" si="468"/>
        <v>0</v>
      </c>
      <c r="AG341" s="218" t="str">
        <f>IFERROR(IF(AE341=1,①工事概要!$E$11,IF(AE341=2,①工事概要!$E$11,IF(WEEKDAY(Z341)=2,Z334,AG340))),"")</f>
        <v/>
      </c>
      <c r="AH341" s="222" t="str">
        <f t="shared" ref="AH341:BA341" si="489">IFERROR(IF(AG341+1&gt;$BB341,"",AG341+1),"")</f>
        <v/>
      </c>
      <c r="AI341" s="222" t="str">
        <f t="shared" si="489"/>
        <v/>
      </c>
      <c r="AJ341" s="222" t="str">
        <f t="shared" si="489"/>
        <v/>
      </c>
      <c r="AK341" s="222" t="str">
        <f t="shared" si="489"/>
        <v/>
      </c>
      <c r="AL341" s="222" t="str">
        <f t="shared" si="489"/>
        <v/>
      </c>
      <c r="AM341" s="222" t="str">
        <f t="shared" si="489"/>
        <v/>
      </c>
      <c r="AN341" s="222" t="str">
        <f t="shared" si="489"/>
        <v/>
      </c>
      <c r="AO341" s="222" t="str">
        <f t="shared" si="489"/>
        <v/>
      </c>
      <c r="AP341" s="222" t="str">
        <f t="shared" si="489"/>
        <v/>
      </c>
      <c r="AQ341" s="222" t="str">
        <f t="shared" si="489"/>
        <v/>
      </c>
      <c r="AR341" s="222" t="str">
        <f t="shared" si="489"/>
        <v/>
      </c>
      <c r="AS341" s="222" t="str">
        <f t="shared" si="489"/>
        <v/>
      </c>
      <c r="AT341" s="222" t="str">
        <f t="shared" si="489"/>
        <v/>
      </c>
      <c r="AU341" s="222" t="str">
        <f t="shared" si="489"/>
        <v/>
      </c>
      <c r="AV341" s="222" t="str">
        <f t="shared" si="489"/>
        <v/>
      </c>
      <c r="AW341" s="222" t="str">
        <f t="shared" si="489"/>
        <v/>
      </c>
      <c r="AX341" s="222" t="str">
        <f t="shared" si="489"/>
        <v/>
      </c>
      <c r="AY341" s="222" t="str">
        <f t="shared" si="489"/>
        <v/>
      </c>
      <c r="AZ341" s="222" t="str">
        <f t="shared" si="489"/>
        <v/>
      </c>
      <c r="BA341" s="222" t="str">
        <f t="shared" si="489"/>
        <v/>
      </c>
      <c r="BB341" s="219" t="str">
        <f>IFERROR(IF(IF(Z341=①工事概要!$E$12,①工事概要!$E$12,IF(WEEKDAY(Z341)=1,Z348,BB342))&gt;①工事概要!$E$12,①工事概要!$E$12,IF(Z341=①工事概要!$E$12,①工事概要!$E$12,IF(WEEKDAY(Z341)=1,Z348,BB342))),"")</f>
        <v/>
      </c>
      <c r="BE341" s="53"/>
      <c r="BF341" s="53"/>
      <c r="BG341" s="53" t="str">
        <f>IFERROR(VLOOKUP(B341,①工事概要!$C$11:$D$12,2,FALSE),"")</f>
        <v/>
      </c>
      <c r="BH341" s="53" t="str">
        <f>IFERROR(VLOOKUP(B341,①工事概要!$C$16:$D$21,2,FALSE),"")</f>
        <v/>
      </c>
      <c r="BI341" s="53" t="str">
        <f>IFERROR(VLOOKUP(B341,①工事概要!$C$22:$D$24,2,FALSE),"")</f>
        <v/>
      </c>
      <c r="BJ341" s="53" t="str">
        <f>IF(B341&gt;①工事概要!$C$26,"",IF(B341&gt;=①工事概要!$C$25,$BJ$13,""))</f>
        <v/>
      </c>
      <c r="BK341" s="53" t="str">
        <f>IF(B341&gt;①工事概要!$C$28,"",IF(B341&gt;=①工事概要!$C$27,$BK$13,""))</f>
        <v/>
      </c>
      <c r="BL341" s="53" t="str">
        <f>IF(B341&gt;①工事概要!$C$30,"",IF(B341&gt;=①工事概要!$C$29,$BL$13,""))</f>
        <v/>
      </c>
      <c r="BM341" s="53" t="str">
        <f>IF(B341&gt;①工事概要!$C$32,"",IF(B341&gt;=①工事概要!$C$31,$BM$13,""))</f>
        <v/>
      </c>
      <c r="BN341" s="53" t="str">
        <f>IF(B341&gt;①工事概要!$C$34,"",IF(B341&gt;=①工事概要!$C$33,$BN$13,""))</f>
        <v/>
      </c>
      <c r="BO341" s="53" t="str">
        <f>IF(B341&gt;①工事概要!$C$36,"",IF(B341&gt;=①工事概要!$C$35,$BO$13,""))</f>
        <v/>
      </c>
      <c r="BP341" s="53" t="str">
        <f>IF(B341&gt;①工事概要!$C$38,"",IF(B341&gt;=①工事概要!$C$37,$BP$13,""))</f>
        <v/>
      </c>
      <c r="BQ341" s="53" t="str">
        <f>IF(B341&gt;①工事概要!$C$40,"",IF(B341&gt;=①工事概要!$C$39,$BQ$13,""))</f>
        <v/>
      </c>
      <c r="BR341" s="53" t="str">
        <f>IF(B341&gt;①工事概要!$C$42,"",IF(B341&gt;=①工事概要!$C$41,$BR$13,""))</f>
        <v/>
      </c>
      <c r="BS341" s="53" t="str">
        <f>IF(B341&gt;①工事概要!$C$44,"",IF(B341&gt;=①工事概要!$C$43,$BS$13,""))</f>
        <v/>
      </c>
      <c r="BT341" s="53" t="str">
        <f>IF(B341&gt;①工事概要!$C$46,"",IF(B341&gt;=①工事概要!$C$45,$BT$13,""))</f>
        <v/>
      </c>
      <c r="BU341" s="53" t="str">
        <f>IF(B341&gt;①工事概要!$C$48,"",IF(B341&gt;=①工事概要!$C$47,$BU$13,""))</f>
        <v/>
      </c>
      <c r="BV341" s="53" t="str">
        <f>IF(B341&gt;①工事概要!$C$50,"",IF(B341&gt;=①工事概要!$C$49,$BV$13,""))</f>
        <v/>
      </c>
      <c r="BW341" s="53" t="str">
        <f>IF(B341&gt;①工事概要!$C$52,"",IF(B341&gt;=①工事概要!$C$51,$BW$13,""))</f>
        <v/>
      </c>
      <c r="BX341" s="53" t="str">
        <f>IF(B341&gt;①工事概要!$C$54,"",IF(B341&gt;=①工事概要!$C$53,$BX$13,""))</f>
        <v/>
      </c>
      <c r="BY341" s="53" t="str">
        <f>IF(B341&gt;①工事概要!$C$56,"",IF(B341&gt;=①工事概要!$C$55,$BY$13,""))</f>
        <v/>
      </c>
      <c r="BZ341" s="53" t="str">
        <f>IF(B341&gt;①工事概要!$C$58,"",IF(B341&gt;=①工事概要!$C$57,$BZ$13,""))</f>
        <v/>
      </c>
      <c r="CA341" s="53" t="str">
        <f>IF(B341&gt;①工事概要!$C$60,"",IF(B341&gt;=①工事概要!$C$59,$CA$13,""))</f>
        <v/>
      </c>
      <c r="CB341" s="53" t="str">
        <f>IF(B341&gt;①工事概要!$C$62,"",IF(B341&gt;=①工事概要!$C$61,$CB$13,""))</f>
        <v/>
      </c>
      <c r="CC341" s="53" t="str">
        <f>IF(B341&gt;①工事概要!$C$64,"",IF(B341&gt;=①工事概要!$C$63,$CC$13,""))</f>
        <v/>
      </c>
      <c r="CD341" s="53" t="str">
        <f>IF(B341&gt;①工事概要!$C$66,"",IF(B341&gt;=①工事概要!$C$65,$CD$13,""))</f>
        <v/>
      </c>
      <c r="CE341" s="50" t="str">
        <f t="shared" si="484"/>
        <v/>
      </c>
      <c r="CF341" s="50" t="str">
        <f t="shared" si="470"/>
        <v xml:space="preserve"> </v>
      </c>
    </row>
    <row r="342" spans="1:84" ht="39" customHeight="1" thickTop="1" thickBot="1" x14ac:dyDescent="0.2">
      <c r="A342" s="81" t="str">
        <f t="shared" si="456"/>
        <v>対象期間外</v>
      </c>
      <c r="B342" s="180" t="str">
        <f>IFERROR(IF(B341=①工事概要!$E$12+IF(WEEKDAY(①工事概要!$E$12)=1,①工事概要!$E$12,(8-WEEKDAY(①工事概要!$E$12))),"-",IF(B341="-","-",B341+1)),"-")</f>
        <v>-</v>
      </c>
      <c r="C342" s="89" t="str">
        <f t="shared" si="471"/>
        <v>-</v>
      </c>
      <c r="D342" s="199" t="str">
        <f t="shared" si="472"/>
        <v>×</v>
      </c>
      <c r="E342" s="200" t="str">
        <f t="shared" si="473"/>
        <v xml:space="preserve"> </v>
      </c>
      <c r="F342" s="201" t="s">
        <v>61</v>
      </c>
      <c r="G342" s="202"/>
      <c r="H342" s="203"/>
      <c r="I342" s="204"/>
      <c r="J342" s="187" t="str">
        <f t="shared" si="474"/>
        <v/>
      </c>
      <c r="K342" s="190" t="str">
        <f t="shared" si="457"/>
        <v/>
      </c>
      <c r="L342" s="190" t="str">
        <f t="shared" si="458"/>
        <v/>
      </c>
      <c r="M342" s="188" t="str">
        <f t="shared" si="475"/>
        <v/>
      </c>
      <c r="N342" s="87" t="str">
        <f t="shared" si="459"/>
        <v/>
      </c>
      <c r="O342" s="108"/>
      <c r="P342" s="156" t="str">
        <f>IF(B342&lt;①工事概要!$E$11,"",IF(B342&gt;①工事概要!$E$12,"",IF(LEN(CE342)=0,"○","")))</f>
        <v/>
      </c>
      <c r="Q342" s="162">
        <f t="shared" si="476"/>
        <v>0</v>
      </c>
      <c r="R342" s="93">
        <f t="shared" si="460"/>
        <v>181</v>
      </c>
      <c r="S342" s="156" t="str">
        <f t="shared" si="461"/>
        <v/>
      </c>
      <c r="T342" s="162">
        <f t="shared" si="462"/>
        <v>0</v>
      </c>
      <c r="U342" s="100">
        <f t="shared" si="477"/>
        <v>52</v>
      </c>
      <c r="V342" s="93" t="str">
        <f t="shared" si="463"/>
        <v/>
      </c>
      <c r="W342" s="169" t="str">
        <f t="shared" si="478"/>
        <v/>
      </c>
      <c r="X342" s="80" t="str">
        <f t="shared" si="479"/>
        <v/>
      </c>
      <c r="Y342" s="80" t="str">
        <f t="shared" si="480"/>
        <v/>
      </c>
      <c r="Z342" s="80" t="str">
        <f t="shared" si="464"/>
        <v>-</v>
      </c>
      <c r="AA342" s="80" t="str">
        <f t="shared" si="465"/>
        <v/>
      </c>
      <c r="AB342" s="80" t="str">
        <f t="shared" si="466"/>
        <v>OK（振替済み）</v>
      </c>
      <c r="AC342" s="154">
        <f t="shared" si="467"/>
        <v>0</v>
      </c>
      <c r="AD342" s="154" t="str">
        <f t="shared" si="481"/>
        <v/>
      </c>
      <c r="AE342" s="106">
        <f t="shared" si="482"/>
        <v>0</v>
      </c>
      <c r="AF342" s="106">
        <f t="shared" si="468"/>
        <v>0</v>
      </c>
      <c r="AG342" s="218" t="str">
        <f>IFERROR(IF(AE342=1,①工事概要!$E$11,IF(AE342=2,①工事概要!$E$11,IF(WEEKDAY(Z342)=2,Z335,AG341))),"")</f>
        <v/>
      </c>
      <c r="AH342" s="222" t="str">
        <f t="shared" ref="AH342:BA342" si="490">IFERROR(IF(AG342+1&gt;$BB342,"",AG342+1),"")</f>
        <v/>
      </c>
      <c r="AI342" s="222" t="str">
        <f t="shared" si="490"/>
        <v/>
      </c>
      <c r="AJ342" s="222" t="str">
        <f t="shared" si="490"/>
        <v/>
      </c>
      <c r="AK342" s="222" t="str">
        <f t="shared" si="490"/>
        <v/>
      </c>
      <c r="AL342" s="222" t="str">
        <f t="shared" si="490"/>
        <v/>
      </c>
      <c r="AM342" s="222" t="str">
        <f t="shared" si="490"/>
        <v/>
      </c>
      <c r="AN342" s="222" t="str">
        <f t="shared" si="490"/>
        <v/>
      </c>
      <c r="AO342" s="222" t="str">
        <f t="shared" si="490"/>
        <v/>
      </c>
      <c r="AP342" s="222" t="str">
        <f t="shared" si="490"/>
        <v/>
      </c>
      <c r="AQ342" s="222" t="str">
        <f t="shared" si="490"/>
        <v/>
      </c>
      <c r="AR342" s="222" t="str">
        <f t="shared" si="490"/>
        <v/>
      </c>
      <c r="AS342" s="222" t="str">
        <f t="shared" si="490"/>
        <v/>
      </c>
      <c r="AT342" s="222" t="str">
        <f t="shared" si="490"/>
        <v/>
      </c>
      <c r="AU342" s="222" t="str">
        <f t="shared" si="490"/>
        <v/>
      </c>
      <c r="AV342" s="222" t="str">
        <f t="shared" si="490"/>
        <v/>
      </c>
      <c r="AW342" s="222" t="str">
        <f t="shared" si="490"/>
        <v/>
      </c>
      <c r="AX342" s="222" t="str">
        <f t="shared" si="490"/>
        <v/>
      </c>
      <c r="AY342" s="222" t="str">
        <f t="shared" si="490"/>
        <v/>
      </c>
      <c r="AZ342" s="222" t="str">
        <f t="shared" si="490"/>
        <v/>
      </c>
      <c r="BA342" s="222" t="str">
        <f t="shared" si="490"/>
        <v/>
      </c>
      <c r="BB342" s="219" t="str">
        <f>IFERROR(IF(IF(Z342=①工事概要!$E$12,①工事概要!$E$12,IF(WEEKDAY(Z342)=1,Z349,BB343))&gt;①工事概要!$E$12,①工事概要!$E$12,IF(Z342=①工事概要!$E$12,①工事概要!$E$12,IF(WEEKDAY(Z342)=1,Z349,BB343))),"")</f>
        <v/>
      </c>
      <c r="BE342" s="53"/>
      <c r="BF342" s="53"/>
      <c r="BG342" s="53" t="str">
        <f>IFERROR(VLOOKUP(B342,①工事概要!$C$11:$D$12,2,FALSE),"")</f>
        <v/>
      </c>
      <c r="BH342" s="53" t="str">
        <f>IFERROR(VLOOKUP(B342,①工事概要!$C$16:$D$21,2,FALSE),"")</f>
        <v/>
      </c>
      <c r="BI342" s="53" t="str">
        <f>IFERROR(VLOOKUP(B342,①工事概要!$C$22:$D$24,2,FALSE),"")</f>
        <v/>
      </c>
      <c r="BJ342" s="53" t="str">
        <f>IF(B342&gt;①工事概要!$C$26,"",IF(B342&gt;=①工事概要!$C$25,$BJ$13,""))</f>
        <v/>
      </c>
      <c r="BK342" s="53" t="str">
        <f>IF(B342&gt;①工事概要!$C$28,"",IF(B342&gt;=①工事概要!$C$27,$BK$13,""))</f>
        <v/>
      </c>
      <c r="BL342" s="53" t="str">
        <f>IF(B342&gt;①工事概要!$C$30,"",IF(B342&gt;=①工事概要!$C$29,$BL$13,""))</f>
        <v/>
      </c>
      <c r="BM342" s="53" t="str">
        <f>IF(B342&gt;①工事概要!$C$32,"",IF(B342&gt;=①工事概要!$C$31,$BM$13,""))</f>
        <v/>
      </c>
      <c r="BN342" s="53" t="str">
        <f>IF(B342&gt;①工事概要!$C$34,"",IF(B342&gt;=①工事概要!$C$33,$BN$13,""))</f>
        <v/>
      </c>
      <c r="BO342" s="53" t="str">
        <f>IF(B342&gt;①工事概要!$C$36,"",IF(B342&gt;=①工事概要!$C$35,$BO$13,""))</f>
        <v/>
      </c>
      <c r="BP342" s="53" t="str">
        <f>IF(B342&gt;①工事概要!$C$38,"",IF(B342&gt;=①工事概要!$C$37,$BP$13,""))</f>
        <v/>
      </c>
      <c r="BQ342" s="53" t="str">
        <f>IF(B342&gt;①工事概要!$C$40,"",IF(B342&gt;=①工事概要!$C$39,$BQ$13,""))</f>
        <v/>
      </c>
      <c r="BR342" s="53" t="str">
        <f>IF(B342&gt;①工事概要!$C$42,"",IF(B342&gt;=①工事概要!$C$41,$BR$13,""))</f>
        <v/>
      </c>
      <c r="BS342" s="53" t="str">
        <f>IF(B342&gt;①工事概要!$C$44,"",IF(B342&gt;=①工事概要!$C$43,$BS$13,""))</f>
        <v/>
      </c>
      <c r="BT342" s="53" t="str">
        <f>IF(B342&gt;①工事概要!$C$46,"",IF(B342&gt;=①工事概要!$C$45,$BT$13,""))</f>
        <v/>
      </c>
      <c r="BU342" s="53" t="str">
        <f>IF(B342&gt;①工事概要!$C$48,"",IF(B342&gt;=①工事概要!$C$47,$BU$13,""))</f>
        <v/>
      </c>
      <c r="BV342" s="53" t="str">
        <f>IF(B342&gt;①工事概要!$C$50,"",IF(B342&gt;=①工事概要!$C$49,$BV$13,""))</f>
        <v/>
      </c>
      <c r="BW342" s="53" t="str">
        <f>IF(B342&gt;①工事概要!$C$52,"",IF(B342&gt;=①工事概要!$C$51,$BW$13,""))</f>
        <v/>
      </c>
      <c r="BX342" s="53" t="str">
        <f>IF(B342&gt;①工事概要!$C$54,"",IF(B342&gt;=①工事概要!$C$53,$BX$13,""))</f>
        <v/>
      </c>
      <c r="BY342" s="53" t="str">
        <f>IF(B342&gt;①工事概要!$C$56,"",IF(B342&gt;=①工事概要!$C$55,$BY$13,""))</f>
        <v/>
      </c>
      <c r="BZ342" s="53" t="str">
        <f>IF(B342&gt;①工事概要!$C$58,"",IF(B342&gt;=①工事概要!$C$57,$BZ$13,""))</f>
        <v/>
      </c>
      <c r="CA342" s="53" t="str">
        <f>IF(B342&gt;①工事概要!$C$60,"",IF(B342&gt;=①工事概要!$C$59,$CA$13,""))</f>
        <v/>
      </c>
      <c r="CB342" s="53" t="str">
        <f>IF(B342&gt;①工事概要!$C$62,"",IF(B342&gt;=①工事概要!$C$61,$CB$13,""))</f>
        <v/>
      </c>
      <c r="CC342" s="53" t="str">
        <f>IF(B342&gt;①工事概要!$C$64,"",IF(B342&gt;=①工事概要!$C$63,$CC$13,""))</f>
        <v/>
      </c>
      <c r="CD342" s="53" t="str">
        <f>IF(B342&gt;①工事概要!$C$66,"",IF(B342&gt;=①工事概要!$C$65,$CD$13,""))</f>
        <v/>
      </c>
      <c r="CE342" s="50" t="str">
        <f t="shared" si="484"/>
        <v/>
      </c>
      <c r="CF342" s="50" t="str">
        <f t="shared" si="470"/>
        <v xml:space="preserve"> </v>
      </c>
    </row>
    <row r="343" spans="1:84" ht="39" customHeight="1" thickTop="1" thickBot="1" x14ac:dyDescent="0.2">
      <c r="A343" s="81" t="str">
        <f t="shared" si="456"/>
        <v>対象期間外</v>
      </c>
      <c r="B343" s="180" t="str">
        <f>IFERROR(IF(B342=①工事概要!$E$12+IF(WEEKDAY(①工事概要!$E$12)=1,①工事概要!$E$12,(8-WEEKDAY(①工事概要!$E$12))),"-",IF(B342="-","-",B342+1)),"-")</f>
        <v>-</v>
      </c>
      <c r="C343" s="89" t="str">
        <f t="shared" si="471"/>
        <v>-</v>
      </c>
      <c r="D343" s="199" t="str">
        <f t="shared" si="472"/>
        <v>×</v>
      </c>
      <c r="E343" s="200" t="str">
        <f t="shared" si="473"/>
        <v xml:space="preserve"> </v>
      </c>
      <c r="F343" s="201" t="s">
        <v>61</v>
      </c>
      <c r="G343" s="202"/>
      <c r="H343" s="203"/>
      <c r="I343" s="204"/>
      <c r="J343" s="187" t="str">
        <f t="shared" si="474"/>
        <v/>
      </c>
      <c r="K343" s="190" t="str">
        <f t="shared" si="457"/>
        <v/>
      </c>
      <c r="L343" s="190" t="str">
        <f t="shared" si="458"/>
        <v/>
      </c>
      <c r="M343" s="188" t="str">
        <f t="shared" si="475"/>
        <v/>
      </c>
      <c r="N343" s="87" t="str">
        <f t="shared" si="459"/>
        <v/>
      </c>
      <c r="O343" s="108"/>
      <c r="P343" s="156" t="str">
        <f>IF(B343&lt;①工事概要!$E$11,"",IF(B343&gt;①工事概要!$E$12,"",IF(LEN(CE343)=0,"○","")))</f>
        <v/>
      </c>
      <c r="Q343" s="162">
        <f t="shared" si="476"/>
        <v>0</v>
      </c>
      <c r="R343" s="93">
        <f t="shared" si="460"/>
        <v>181</v>
      </c>
      <c r="S343" s="156" t="str">
        <f t="shared" si="461"/>
        <v/>
      </c>
      <c r="T343" s="162">
        <f t="shared" si="462"/>
        <v>0</v>
      </c>
      <c r="U343" s="100">
        <f t="shared" si="477"/>
        <v>52</v>
      </c>
      <c r="V343" s="93" t="str">
        <f t="shared" si="463"/>
        <v/>
      </c>
      <c r="W343" s="169" t="str">
        <f t="shared" si="478"/>
        <v/>
      </c>
      <c r="X343" s="80" t="str">
        <f t="shared" si="479"/>
        <v/>
      </c>
      <c r="Y343" s="80" t="str">
        <f t="shared" si="480"/>
        <v/>
      </c>
      <c r="Z343" s="80" t="str">
        <f t="shared" si="464"/>
        <v>-</v>
      </c>
      <c r="AA343" s="80" t="str">
        <f t="shared" si="465"/>
        <v/>
      </c>
      <c r="AB343" s="80" t="str">
        <f t="shared" si="466"/>
        <v>OK（振替済み）</v>
      </c>
      <c r="AC343" s="154">
        <f t="shared" si="467"/>
        <v>0</v>
      </c>
      <c r="AD343" s="154" t="str">
        <f t="shared" si="481"/>
        <v/>
      </c>
      <c r="AE343" s="106">
        <f t="shared" si="482"/>
        <v>0</v>
      </c>
      <c r="AF343" s="106">
        <f t="shared" si="468"/>
        <v>0</v>
      </c>
      <c r="AG343" s="223" t="str">
        <f>IFERROR(IF(AE343=1,①工事概要!$E$11,IF(AE343=2,①工事概要!$E$11,IF(WEEKDAY(Z343)=2,Z336,AG342))),"")</f>
        <v/>
      </c>
      <c r="AH343" s="224" t="str">
        <f t="shared" ref="AH343:BA343" si="491">IFERROR(IF(AG343+1&gt;$BB343,"",AG343+1),"")</f>
        <v/>
      </c>
      <c r="AI343" s="224" t="str">
        <f t="shared" si="491"/>
        <v/>
      </c>
      <c r="AJ343" s="224" t="str">
        <f t="shared" si="491"/>
        <v/>
      </c>
      <c r="AK343" s="224" t="str">
        <f t="shared" si="491"/>
        <v/>
      </c>
      <c r="AL343" s="224" t="str">
        <f t="shared" si="491"/>
        <v/>
      </c>
      <c r="AM343" s="224" t="str">
        <f t="shared" si="491"/>
        <v/>
      </c>
      <c r="AN343" s="224" t="str">
        <f t="shared" si="491"/>
        <v/>
      </c>
      <c r="AO343" s="224" t="str">
        <f t="shared" si="491"/>
        <v/>
      </c>
      <c r="AP343" s="224" t="str">
        <f t="shared" si="491"/>
        <v/>
      </c>
      <c r="AQ343" s="224" t="str">
        <f t="shared" si="491"/>
        <v/>
      </c>
      <c r="AR343" s="224" t="str">
        <f t="shared" si="491"/>
        <v/>
      </c>
      <c r="AS343" s="224" t="str">
        <f t="shared" si="491"/>
        <v/>
      </c>
      <c r="AT343" s="224" t="str">
        <f t="shared" si="491"/>
        <v/>
      </c>
      <c r="AU343" s="224" t="str">
        <f t="shared" si="491"/>
        <v/>
      </c>
      <c r="AV343" s="224" t="str">
        <f t="shared" si="491"/>
        <v/>
      </c>
      <c r="AW343" s="224" t="str">
        <f t="shared" si="491"/>
        <v/>
      </c>
      <c r="AX343" s="224" t="str">
        <f t="shared" si="491"/>
        <v/>
      </c>
      <c r="AY343" s="224" t="str">
        <f t="shared" si="491"/>
        <v/>
      </c>
      <c r="AZ343" s="224" t="str">
        <f t="shared" si="491"/>
        <v/>
      </c>
      <c r="BA343" s="224" t="str">
        <f t="shared" si="491"/>
        <v/>
      </c>
      <c r="BB343" s="225" t="str">
        <f>IFERROR(IF(IF(Z343=①工事概要!$E$12,①工事概要!$E$12,IF(WEEKDAY(Z343)=1,Z350,BB344))&gt;①工事概要!$E$12,①工事概要!$E$12,IF(Z343=①工事概要!$E$12,①工事概要!$E$12,IF(WEEKDAY(Z343)=1,Z350,BB344))),"")</f>
        <v/>
      </c>
      <c r="BE343" s="53"/>
      <c r="BF343" s="53"/>
      <c r="BG343" s="53" t="str">
        <f>IFERROR(VLOOKUP(B343,①工事概要!$C$11:$D$12,2,FALSE),"")</f>
        <v/>
      </c>
      <c r="BH343" s="53" t="str">
        <f>IFERROR(VLOOKUP(B343,①工事概要!$C$16:$D$21,2,FALSE),"")</f>
        <v/>
      </c>
      <c r="BI343" s="53" t="str">
        <f>IFERROR(VLOOKUP(B343,①工事概要!$C$22:$D$24,2,FALSE),"")</f>
        <v/>
      </c>
      <c r="BJ343" s="53" t="str">
        <f>IF(B343&gt;①工事概要!$C$26,"",IF(B343&gt;=①工事概要!$C$25,$BJ$13,""))</f>
        <v/>
      </c>
      <c r="BK343" s="53" t="str">
        <f>IF(B343&gt;①工事概要!$C$28,"",IF(B343&gt;=①工事概要!$C$27,$BK$13,""))</f>
        <v/>
      </c>
      <c r="BL343" s="53" t="str">
        <f>IF(B343&gt;①工事概要!$C$30,"",IF(B343&gt;=①工事概要!$C$29,$BL$13,""))</f>
        <v/>
      </c>
      <c r="BM343" s="53" t="str">
        <f>IF(B343&gt;①工事概要!$C$32,"",IF(B343&gt;=①工事概要!$C$31,$BM$13,""))</f>
        <v/>
      </c>
      <c r="BN343" s="53" t="str">
        <f>IF(B343&gt;①工事概要!$C$34,"",IF(B343&gt;=①工事概要!$C$33,$BN$13,""))</f>
        <v/>
      </c>
      <c r="BO343" s="53" t="str">
        <f>IF(B343&gt;①工事概要!$C$36,"",IF(B343&gt;=①工事概要!$C$35,$BO$13,""))</f>
        <v/>
      </c>
      <c r="BP343" s="53" t="str">
        <f>IF(B343&gt;①工事概要!$C$38,"",IF(B343&gt;=①工事概要!$C$37,$BP$13,""))</f>
        <v/>
      </c>
      <c r="BQ343" s="53" t="str">
        <f>IF(B343&gt;①工事概要!$C$40,"",IF(B343&gt;=①工事概要!$C$39,$BQ$13,""))</f>
        <v/>
      </c>
      <c r="BR343" s="53" t="str">
        <f>IF(B343&gt;①工事概要!$C$42,"",IF(B343&gt;=①工事概要!$C$41,$BR$13,""))</f>
        <v/>
      </c>
      <c r="BS343" s="53" t="str">
        <f>IF(B343&gt;①工事概要!$C$44,"",IF(B343&gt;=①工事概要!$C$43,$BS$13,""))</f>
        <v/>
      </c>
      <c r="BT343" s="53" t="str">
        <f>IF(B343&gt;①工事概要!$C$46,"",IF(B343&gt;=①工事概要!$C$45,$BT$13,""))</f>
        <v/>
      </c>
      <c r="BU343" s="53" t="str">
        <f>IF(B343&gt;①工事概要!$C$48,"",IF(B343&gt;=①工事概要!$C$47,$BU$13,""))</f>
        <v/>
      </c>
      <c r="BV343" s="53" t="str">
        <f>IF(B343&gt;①工事概要!$C$50,"",IF(B343&gt;=①工事概要!$C$49,$BV$13,""))</f>
        <v/>
      </c>
      <c r="BW343" s="53" t="str">
        <f>IF(B343&gt;①工事概要!$C$52,"",IF(B343&gt;=①工事概要!$C$51,$BW$13,""))</f>
        <v/>
      </c>
      <c r="BX343" s="53" t="str">
        <f>IF(B343&gt;①工事概要!$C$54,"",IF(B343&gt;=①工事概要!$C$53,$BX$13,""))</f>
        <v/>
      </c>
      <c r="BY343" s="53" t="str">
        <f>IF(B343&gt;①工事概要!$C$56,"",IF(B343&gt;=①工事概要!$C$55,$BY$13,""))</f>
        <v/>
      </c>
      <c r="BZ343" s="53" t="str">
        <f>IF(B343&gt;①工事概要!$C$58,"",IF(B343&gt;=①工事概要!$C$57,$BZ$13,""))</f>
        <v/>
      </c>
      <c r="CA343" s="53" t="str">
        <f>IF(B343&gt;①工事概要!$C$60,"",IF(B343&gt;=①工事概要!$C$59,$CA$13,""))</f>
        <v/>
      </c>
      <c r="CB343" s="53" t="str">
        <f>IF(B343&gt;①工事概要!$C$62,"",IF(B343&gt;=①工事概要!$C$61,$CB$13,""))</f>
        <v/>
      </c>
      <c r="CC343" s="53" t="str">
        <f>IF(B343&gt;①工事概要!$C$64,"",IF(B343&gt;=①工事概要!$C$63,$CC$13,""))</f>
        <v/>
      </c>
      <c r="CD343" s="53" t="str">
        <f>IF(B343&gt;①工事概要!$C$66,"",IF(B343&gt;=①工事概要!$C$65,$CD$13,""))</f>
        <v/>
      </c>
      <c r="CE343" s="50" t="str">
        <f t="shared" si="484"/>
        <v/>
      </c>
      <c r="CF343" s="50" t="str">
        <f t="shared" si="470"/>
        <v xml:space="preserve"> </v>
      </c>
    </row>
    <row r="344" spans="1:84" ht="39" customHeight="1" thickTop="1" thickBot="1" x14ac:dyDescent="0.2">
      <c r="A344" s="81" t="str">
        <f t="shared" si="456"/>
        <v>対象期間外</v>
      </c>
      <c r="B344" s="180" t="str">
        <f>IFERROR(IF(B343=①工事概要!$E$12+IF(WEEKDAY(①工事概要!$E$12)=1,①工事概要!$E$12,(8-WEEKDAY(①工事概要!$E$12))),"-",IF(B343="-","-",B343+1)),"-")</f>
        <v>-</v>
      </c>
      <c r="C344" s="89" t="str">
        <f t="shared" si="471"/>
        <v>-</v>
      </c>
      <c r="D344" s="199" t="str">
        <f t="shared" si="472"/>
        <v>×</v>
      </c>
      <c r="E344" s="200" t="str">
        <f t="shared" si="473"/>
        <v xml:space="preserve"> </v>
      </c>
      <c r="F344" s="201" t="s">
        <v>60</v>
      </c>
      <c r="G344" s="202"/>
      <c r="H344" s="203"/>
      <c r="I344" s="204"/>
      <c r="J344" s="187" t="str">
        <f t="shared" si="474"/>
        <v/>
      </c>
      <c r="K344" s="190" t="str">
        <f t="shared" si="457"/>
        <v/>
      </c>
      <c r="L344" s="190" t="str">
        <f t="shared" si="458"/>
        <v/>
      </c>
      <c r="M344" s="188" t="str">
        <f t="shared" si="475"/>
        <v/>
      </c>
      <c r="N344" s="87" t="str">
        <f t="shared" si="459"/>
        <v/>
      </c>
      <c r="O344" s="108"/>
      <c r="P344" s="156" t="str">
        <f>IF(B344&lt;①工事概要!$E$11,"",IF(B344&gt;①工事概要!$E$12,"",IF(LEN(CE344)=0,"○","")))</f>
        <v/>
      </c>
      <c r="Q344" s="162">
        <f t="shared" si="476"/>
        <v>0</v>
      </c>
      <c r="R344" s="93">
        <f t="shared" si="460"/>
        <v>181</v>
      </c>
      <c r="S344" s="156" t="str">
        <f t="shared" si="461"/>
        <v/>
      </c>
      <c r="T344" s="162">
        <f t="shared" si="462"/>
        <v>0</v>
      </c>
      <c r="U344" s="100">
        <f t="shared" si="477"/>
        <v>52</v>
      </c>
      <c r="V344" s="93" t="str">
        <f t="shared" si="463"/>
        <v/>
      </c>
      <c r="W344" s="169" t="str">
        <f t="shared" si="478"/>
        <v/>
      </c>
      <c r="X344" s="80" t="str">
        <f t="shared" si="479"/>
        <v/>
      </c>
      <c r="Y344" s="80" t="str">
        <f t="shared" si="480"/>
        <v/>
      </c>
      <c r="Z344" s="80" t="str">
        <f t="shared" si="464"/>
        <v>-</v>
      </c>
      <c r="AA344" s="80" t="str">
        <f t="shared" si="465"/>
        <v/>
      </c>
      <c r="AB344" s="80" t="str">
        <f t="shared" si="466"/>
        <v>OK（振替済み）</v>
      </c>
      <c r="AC344" s="154">
        <f t="shared" si="467"/>
        <v>0</v>
      </c>
      <c r="AD344" s="154" t="str">
        <f t="shared" si="481"/>
        <v/>
      </c>
      <c r="AE344" s="106">
        <f t="shared" si="482"/>
        <v>0</v>
      </c>
      <c r="AF344" s="106">
        <f t="shared" si="468"/>
        <v>0</v>
      </c>
      <c r="AG344" s="216" t="str">
        <f>IFERROR(IF(AE344=1,①工事概要!$E$11,IF(AE344=2,①工事概要!$E$11,IF(WEEKDAY(Z344)=2,Z337,AG343))),"")</f>
        <v/>
      </c>
      <c r="AH344" s="221" t="str">
        <f t="shared" ref="AH344:BA344" si="492">IFERROR(IF(AG344+1&gt;$BB344,"",AG344+1),"")</f>
        <v/>
      </c>
      <c r="AI344" s="221" t="str">
        <f t="shared" si="492"/>
        <v/>
      </c>
      <c r="AJ344" s="221" t="str">
        <f t="shared" si="492"/>
        <v/>
      </c>
      <c r="AK344" s="221" t="str">
        <f t="shared" si="492"/>
        <v/>
      </c>
      <c r="AL344" s="221" t="str">
        <f t="shared" si="492"/>
        <v/>
      </c>
      <c r="AM344" s="221" t="str">
        <f t="shared" si="492"/>
        <v/>
      </c>
      <c r="AN344" s="221" t="str">
        <f t="shared" si="492"/>
        <v/>
      </c>
      <c r="AO344" s="221" t="str">
        <f t="shared" si="492"/>
        <v/>
      </c>
      <c r="AP344" s="221" t="str">
        <f t="shared" si="492"/>
        <v/>
      </c>
      <c r="AQ344" s="221" t="str">
        <f t="shared" si="492"/>
        <v/>
      </c>
      <c r="AR344" s="221" t="str">
        <f t="shared" si="492"/>
        <v/>
      </c>
      <c r="AS344" s="221" t="str">
        <f t="shared" si="492"/>
        <v/>
      </c>
      <c r="AT344" s="221" t="str">
        <f t="shared" si="492"/>
        <v/>
      </c>
      <c r="AU344" s="221" t="str">
        <f t="shared" si="492"/>
        <v/>
      </c>
      <c r="AV344" s="221" t="str">
        <f t="shared" si="492"/>
        <v/>
      </c>
      <c r="AW344" s="221" t="str">
        <f t="shared" si="492"/>
        <v/>
      </c>
      <c r="AX344" s="221" t="str">
        <f t="shared" si="492"/>
        <v/>
      </c>
      <c r="AY344" s="221" t="str">
        <f t="shared" si="492"/>
        <v/>
      </c>
      <c r="AZ344" s="221" t="str">
        <f t="shared" si="492"/>
        <v/>
      </c>
      <c r="BA344" s="221" t="str">
        <f t="shared" si="492"/>
        <v/>
      </c>
      <c r="BB344" s="217" t="str">
        <f>IFERROR(IF(IF(Z344=①工事概要!$E$12,①工事概要!$E$12,IF(WEEKDAY(Z344)=1,Z351,BB345))&gt;①工事概要!$E$12,①工事概要!$E$12,IF(Z344=①工事概要!$E$12,①工事概要!$E$12,IF(WEEKDAY(Z344)=1,Z351,BB345))),"")</f>
        <v/>
      </c>
      <c r="BE344" s="53"/>
      <c r="BF344" s="53"/>
      <c r="BG344" s="53" t="str">
        <f>IFERROR(VLOOKUP(B344,①工事概要!$C$11:$D$12,2,FALSE),"")</f>
        <v/>
      </c>
      <c r="BH344" s="53" t="str">
        <f>IFERROR(VLOOKUP(B344,①工事概要!$C$16:$D$21,2,FALSE),"")</f>
        <v/>
      </c>
      <c r="BI344" s="53" t="str">
        <f>IFERROR(VLOOKUP(B344,①工事概要!$C$22:$D$24,2,FALSE),"")</f>
        <v/>
      </c>
      <c r="BJ344" s="53" t="str">
        <f>IF(B344&gt;①工事概要!$C$26,"",IF(B344&gt;=①工事概要!$C$25,$BJ$13,""))</f>
        <v/>
      </c>
      <c r="BK344" s="53" t="str">
        <f>IF(B344&gt;①工事概要!$C$28,"",IF(B344&gt;=①工事概要!$C$27,$BK$13,""))</f>
        <v/>
      </c>
      <c r="BL344" s="53" t="str">
        <f>IF(B344&gt;①工事概要!$C$30,"",IF(B344&gt;=①工事概要!$C$29,$BL$13,""))</f>
        <v/>
      </c>
      <c r="BM344" s="53" t="str">
        <f>IF(B344&gt;①工事概要!$C$32,"",IF(B344&gt;=①工事概要!$C$31,$BM$13,""))</f>
        <v/>
      </c>
      <c r="BN344" s="53" t="str">
        <f>IF(B344&gt;①工事概要!$C$34,"",IF(B344&gt;=①工事概要!$C$33,$BN$13,""))</f>
        <v/>
      </c>
      <c r="BO344" s="53" t="str">
        <f>IF(B344&gt;①工事概要!$C$36,"",IF(B344&gt;=①工事概要!$C$35,$BO$13,""))</f>
        <v/>
      </c>
      <c r="BP344" s="53" t="str">
        <f>IF(B344&gt;①工事概要!$C$38,"",IF(B344&gt;=①工事概要!$C$37,$BP$13,""))</f>
        <v/>
      </c>
      <c r="BQ344" s="53" t="str">
        <f>IF(B344&gt;①工事概要!$C$40,"",IF(B344&gt;=①工事概要!$C$39,$BQ$13,""))</f>
        <v/>
      </c>
      <c r="BR344" s="53" t="str">
        <f>IF(B344&gt;①工事概要!$C$42,"",IF(B344&gt;=①工事概要!$C$41,$BR$13,""))</f>
        <v/>
      </c>
      <c r="BS344" s="53" t="str">
        <f>IF(B344&gt;①工事概要!$C$44,"",IF(B344&gt;=①工事概要!$C$43,$BS$13,""))</f>
        <v/>
      </c>
      <c r="BT344" s="53" t="str">
        <f>IF(B344&gt;①工事概要!$C$46,"",IF(B344&gt;=①工事概要!$C$45,$BT$13,""))</f>
        <v/>
      </c>
      <c r="BU344" s="53" t="str">
        <f>IF(B344&gt;①工事概要!$C$48,"",IF(B344&gt;=①工事概要!$C$47,$BU$13,""))</f>
        <v/>
      </c>
      <c r="BV344" s="53" t="str">
        <f>IF(B344&gt;①工事概要!$C$50,"",IF(B344&gt;=①工事概要!$C$49,$BV$13,""))</f>
        <v/>
      </c>
      <c r="BW344" s="53" t="str">
        <f>IF(B344&gt;①工事概要!$C$52,"",IF(B344&gt;=①工事概要!$C$51,$BW$13,""))</f>
        <v/>
      </c>
      <c r="BX344" s="53" t="str">
        <f>IF(B344&gt;①工事概要!$C$54,"",IF(B344&gt;=①工事概要!$C$53,$BX$13,""))</f>
        <v/>
      </c>
      <c r="BY344" s="53" t="str">
        <f>IF(B344&gt;①工事概要!$C$56,"",IF(B344&gt;=①工事概要!$C$55,$BY$13,""))</f>
        <v/>
      </c>
      <c r="BZ344" s="53" t="str">
        <f>IF(B344&gt;①工事概要!$C$58,"",IF(B344&gt;=①工事概要!$C$57,$BZ$13,""))</f>
        <v/>
      </c>
      <c r="CA344" s="53" t="str">
        <f>IF(B344&gt;①工事概要!$C$60,"",IF(B344&gt;=①工事概要!$C$59,$CA$13,""))</f>
        <v/>
      </c>
      <c r="CB344" s="53" t="str">
        <f>IF(B344&gt;①工事概要!$C$62,"",IF(B344&gt;=①工事概要!$C$61,$CB$13,""))</f>
        <v/>
      </c>
      <c r="CC344" s="53" t="str">
        <f>IF(B344&gt;①工事概要!$C$64,"",IF(B344&gt;=①工事概要!$C$63,$CC$13,""))</f>
        <v/>
      </c>
      <c r="CD344" s="53" t="str">
        <f>IF(B344&gt;①工事概要!$C$66,"",IF(B344&gt;=①工事概要!$C$65,$CD$13,""))</f>
        <v/>
      </c>
      <c r="CE344" s="50" t="str">
        <f t="shared" si="484"/>
        <v/>
      </c>
      <c r="CF344" s="50" t="str">
        <f t="shared" si="470"/>
        <v xml:space="preserve"> </v>
      </c>
    </row>
    <row r="345" spans="1:84" ht="39" customHeight="1" thickTop="1" thickBot="1" x14ac:dyDescent="0.2">
      <c r="A345" s="81" t="str">
        <f t="shared" si="456"/>
        <v>対象期間外</v>
      </c>
      <c r="B345" s="180" t="str">
        <f>IFERROR(IF(B344=①工事概要!$E$12+IF(WEEKDAY(①工事概要!$E$12)=1,①工事概要!$E$12,(8-WEEKDAY(①工事概要!$E$12))),"-",IF(B344="-","-",B344+1)),"-")</f>
        <v>-</v>
      </c>
      <c r="C345" s="89" t="str">
        <f t="shared" si="471"/>
        <v>-</v>
      </c>
      <c r="D345" s="199" t="str">
        <f t="shared" si="472"/>
        <v>×</v>
      </c>
      <c r="E345" s="200" t="str">
        <f t="shared" si="473"/>
        <v xml:space="preserve"> </v>
      </c>
      <c r="F345" s="201" t="s">
        <v>60</v>
      </c>
      <c r="G345" s="202"/>
      <c r="H345" s="203"/>
      <c r="I345" s="204"/>
      <c r="J345" s="187" t="str">
        <f t="shared" si="474"/>
        <v/>
      </c>
      <c r="K345" s="190" t="str">
        <f t="shared" si="457"/>
        <v/>
      </c>
      <c r="L345" s="190" t="str">
        <f t="shared" si="458"/>
        <v/>
      </c>
      <c r="M345" s="188" t="str">
        <f t="shared" si="475"/>
        <v/>
      </c>
      <c r="N345" s="87" t="str">
        <f t="shared" si="459"/>
        <v/>
      </c>
      <c r="O345" s="108"/>
      <c r="P345" s="156" t="str">
        <f>IF(B345&lt;①工事概要!$E$11,"",IF(B345&gt;①工事概要!$E$12,"",IF(LEN(CE345)=0,"○","")))</f>
        <v/>
      </c>
      <c r="Q345" s="162">
        <f t="shared" si="476"/>
        <v>0</v>
      </c>
      <c r="R345" s="93">
        <f t="shared" si="460"/>
        <v>181</v>
      </c>
      <c r="S345" s="156" t="str">
        <f t="shared" si="461"/>
        <v/>
      </c>
      <c r="T345" s="162">
        <f t="shared" si="462"/>
        <v>0</v>
      </c>
      <c r="U345" s="100">
        <f t="shared" si="477"/>
        <v>52</v>
      </c>
      <c r="V345" s="93" t="str">
        <f t="shared" si="463"/>
        <v/>
      </c>
      <c r="W345" s="169" t="str">
        <f t="shared" si="478"/>
        <v/>
      </c>
      <c r="X345" s="80" t="str">
        <f t="shared" si="479"/>
        <v/>
      </c>
      <c r="Y345" s="80" t="str">
        <f t="shared" si="480"/>
        <v/>
      </c>
      <c r="Z345" s="80" t="str">
        <f t="shared" si="464"/>
        <v>-</v>
      </c>
      <c r="AA345" s="80" t="str">
        <f t="shared" si="465"/>
        <v/>
      </c>
      <c r="AB345" s="80" t="str">
        <f t="shared" si="466"/>
        <v>OK（振替済み）</v>
      </c>
      <c r="AC345" s="154">
        <f t="shared" si="467"/>
        <v>0</v>
      </c>
      <c r="AD345" s="154" t="str">
        <f t="shared" si="481"/>
        <v/>
      </c>
      <c r="AE345" s="106">
        <f t="shared" si="482"/>
        <v>0</v>
      </c>
      <c r="AF345" s="106">
        <f t="shared" si="468"/>
        <v>0</v>
      </c>
      <c r="AG345" s="218" t="str">
        <f>IFERROR(IF(AE345=1,①工事概要!$E$11,IF(AE345=2,①工事概要!$E$11,IF(WEEKDAY(Z345)=2,Z338,AG344))),"")</f>
        <v/>
      </c>
      <c r="AH345" s="222" t="str">
        <f t="shared" ref="AH345:BA345" si="493">IFERROR(IF(AG345+1&gt;$BB345,"",AG345+1),"")</f>
        <v/>
      </c>
      <c r="AI345" s="222" t="str">
        <f t="shared" si="493"/>
        <v/>
      </c>
      <c r="AJ345" s="222" t="str">
        <f t="shared" si="493"/>
        <v/>
      </c>
      <c r="AK345" s="222" t="str">
        <f t="shared" si="493"/>
        <v/>
      </c>
      <c r="AL345" s="222" t="str">
        <f t="shared" si="493"/>
        <v/>
      </c>
      <c r="AM345" s="222" t="str">
        <f t="shared" si="493"/>
        <v/>
      </c>
      <c r="AN345" s="222" t="str">
        <f t="shared" si="493"/>
        <v/>
      </c>
      <c r="AO345" s="222" t="str">
        <f t="shared" si="493"/>
        <v/>
      </c>
      <c r="AP345" s="222" t="str">
        <f t="shared" si="493"/>
        <v/>
      </c>
      <c r="AQ345" s="222" t="str">
        <f t="shared" si="493"/>
        <v/>
      </c>
      <c r="AR345" s="222" t="str">
        <f t="shared" si="493"/>
        <v/>
      </c>
      <c r="AS345" s="222" t="str">
        <f t="shared" si="493"/>
        <v/>
      </c>
      <c r="AT345" s="222" t="str">
        <f t="shared" si="493"/>
        <v/>
      </c>
      <c r="AU345" s="222" t="str">
        <f t="shared" si="493"/>
        <v/>
      </c>
      <c r="AV345" s="222" t="str">
        <f t="shared" si="493"/>
        <v/>
      </c>
      <c r="AW345" s="222" t="str">
        <f t="shared" si="493"/>
        <v/>
      </c>
      <c r="AX345" s="222" t="str">
        <f t="shared" si="493"/>
        <v/>
      </c>
      <c r="AY345" s="222" t="str">
        <f t="shared" si="493"/>
        <v/>
      </c>
      <c r="AZ345" s="222" t="str">
        <f t="shared" si="493"/>
        <v/>
      </c>
      <c r="BA345" s="222" t="str">
        <f t="shared" si="493"/>
        <v/>
      </c>
      <c r="BB345" s="219" t="str">
        <f>IFERROR(IF(IF(Z345=①工事概要!$E$12,①工事概要!$E$12,IF(WEEKDAY(Z345)=1,Z352,BB346))&gt;①工事概要!$E$12,①工事概要!$E$12,IF(Z345=①工事概要!$E$12,①工事概要!$E$12,IF(WEEKDAY(Z345)=1,Z352,BB346))),"")</f>
        <v/>
      </c>
      <c r="BE345" s="53"/>
      <c r="BF345" s="53"/>
      <c r="BG345" s="53" t="str">
        <f>IFERROR(VLOOKUP(B345,①工事概要!$C$11:$D$12,2,FALSE),"")</f>
        <v/>
      </c>
      <c r="BH345" s="53" t="str">
        <f>IFERROR(VLOOKUP(B345,①工事概要!$C$16:$D$21,2,FALSE),"")</f>
        <v/>
      </c>
      <c r="BI345" s="53" t="str">
        <f>IFERROR(VLOOKUP(B345,①工事概要!$C$22:$D$24,2,FALSE),"")</f>
        <v/>
      </c>
      <c r="BJ345" s="53" t="str">
        <f>IF(B345&gt;①工事概要!$C$26,"",IF(B345&gt;=①工事概要!$C$25,$BJ$13,""))</f>
        <v/>
      </c>
      <c r="BK345" s="53" t="str">
        <f>IF(B345&gt;①工事概要!$C$28,"",IF(B345&gt;=①工事概要!$C$27,$BK$13,""))</f>
        <v/>
      </c>
      <c r="BL345" s="53" t="str">
        <f>IF(B345&gt;①工事概要!$C$30,"",IF(B345&gt;=①工事概要!$C$29,$BL$13,""))</f>
        <v/>
      </c>
      <c r="BM345" s="53" t="str">
        <f>IF(B345&gt;①工事概要!$C$32,"",IF(B345&gt;=①工事概要!$C$31,$BM$13,""))</f>
        <v/>
      </c>
      <c r="BN345" s="53" t="str">
        <f>IF(B345&gt;①工事概要!$C$34,"",IF(B345&gt;=①工事概要!$C$33,$BN$13,""))</f>
        <v/>
      </c>
      <c r="BO345" s="53" t="str">
        <f>IF(B345&gt;①工事概要!$C$36,"",IF(B345&gt;=①工事概要!$C$35,$BO$13,""))</f>
        <v/>
      </c>
      <c r="BP345" s="53" t="str">
        <f>IF(B345&gt;①工事概要!$C$38,"",IF(B345&gt;=①工事概要!$C$37,$BP$13,""))</f>
        <v/>
      </c>
      <c r="BQ345" s="53" t="str">
        <f>IF(B345&gt;①工事概要!$C$40,"",IF(B345&gt;=①工事概要!$C$39,$BQ$13,""))</f>
        <v/>
      </c>
      <c r="BR345" s="53" t="str">
        <f>IF(B345&gt;①工事概要!$C$42,"",IF(B345&gt;=①工事概要!$C$41,$BR$13,""))</f>
        <v/>
      </c>
      <c r="BS345" s="53" t="str">
        <f>IF(B345&gt;①工事概要!$C$44,"",IF(B345&gt;=①工事概要!$C$43,$BS$13,""))</f>
        <v/>
      </c>
      <c r="BT345" s="53" t="str">
        <f>IF(B345&gt;①工事概要!$C$46,"",IF(B345&gt;=①工事概要!$C$45,$BT$13,""))</f>
        <v/>
      </c>
      <c r="BU345" s="53" t="str">
        <f>IF(B345&gt;①工事概要!$C$48,"",IF(B345&gt;=①工事概要!$C$47,$BU$13,""))</f>
        <v/>
      </c>
      <c r="BV345" s="53" t="str">
        <f>IF(B345&gt;①工事概要!$C$50,"",IF(B345&gt;=①工事概要!$C$49,$BV$13,""))</f>
        <v/>
      </c>
      <c r="BW345" s="53" t="str">
        <f>IF(B345&gt;①工事概要!$C$52,"",IF(B345&gt;=①工事概要!$C$51,$BW$13,""))</f>
        <v/>
      </c>
      <c r="BX345" s="53" t="str">
        <f>IF(B345&gt;①工事概要!$C$54,"",IF(B345&gt;=①工事概要!$C$53,$BX$13,""))</f>
        <v/>
      </c>
      <c r="BY345" s="53" t="str">
        <f>IF(B345&gt;①工事概要!$C$56,"",IF(B345&gt;=①工事概要!$C$55,$BY$13,""))</f>
        <v/>
      </c>
      <c r="BZ345" s="53" t="str">
        <f>IF(B345&gt;①工事概要!$C$58,"",IF(B345&gt;=①工事概要!$C$57,$BZ$13,""))</f>
        <v/>
      </c>
      <c r="CA345" s="53" t="str">
        <f>IF(B345&gt;①工事概要!$C$60,"",IF(B345&gt;=①工事概要!$C$59,$CA$13,""))</f>
        <v/>
      </c>
      <c r="CB345" s="53" t="str">
        <f>IF(B345&gt;①工事概要!$C$62,"",IF(B345&gt;=①工事概要!$C$61,$CB$13,""))</f>
        <v/>
      </c>
      <c r="CC345" s="53" t="str">
        <f>IF(B345&gt;①工事概要!$C$64,"",IF(B345&gt;=①工事概要!$C$63,$CC$13,""))</f>
        <v/>
      </c>
      <c r="CD345" s="53" t="str">
        <f>IF(B345&gt;①工事概要!$C$66,"",IF(B345&gt;=①工事概要!$C$65,$CD$13,""))</f>
        <v/>
      </c>
      <c r="CE345" s="50" t="str">
        <f t="shared" si="484"/>
        <v/>
      </c>
      <c r="CF345" s="50" t="str">
        <f t="shared" si="470"/>
        <v xml:space="preserve"> </v>
      </c>
    </row>
    <row r="346" spans="1:84" ht="39" customHeight="1" thickTop="1" thickBot="1" x14ac:dyDescent="0.2">
      <c r="A346" s="81" t="str">
        <f t="shared" si="456"/>
        <v>対象期間外</v>
      </c>
      <c r="B346" s="180" t="str">
        <f>IFERROR(IF(B345=①工事概要!$E$12+IF(WEEKDAY(①工事概要!$E$12)=1,①工事概要!$E$12,(8-WEEKDAY(①工事概要!$E$12))),"-",IF(B345="-","-",B345+1)),"-")</f>
        <v>-</v>
      </c>
      <c r="C346" s="89" t="str">
        <f t="shared" si="471"/>
        <v>-</v>
      </c>
      <c r="D346" s="199" t="str">
        <f t="shared" si="472"/>
        <v>×</v>
      </c>
      <c r="E346" s="200" t="str">
        <f t="shared" si="473"/>
        <v xml:space="preserve"> </v>
      </c>
      <c r="F346" s="201" t="s">
        <v>60</v>
      </c>
      <c r="G346" s="202"/>
      <c r="H346" s="203"/>
      <c r="I346" s="204"/>
      <c r="J346" s="187" t="str">
        <f t="shared" si="474"/>
        <v/>
      </c>
      <c r="K346" s="190" t="str">
        <f t="shared" si="457"/>
        <v/>
      </c>
      <c r="L346" s="190" t="str">
        <f t="shared" si="458"/>
        <v/>
      </c>
      <c r="M346" s="188" t="str">
        <f t="shared" si="475"/>
        <v/>
      </c>
      <c r="N346" s="87" t="str">
        <f t="shared" si="459"/>
        <v/>
      </c>
      <c r="O346" s="108"/>
      <c r="P346" s="156" t="str">
        <f>IF(B346&lt;①工事概要!$E$11,"",IF(B346&gt;①工事概要!$E$12,"",IF(LEN(CE346)=0,"○","")))</f>
        <v/>
      </c>
      <c r="Q346" s="162">
        <f t="shared" si="476"/>
        <v>0</v>
      </c>
      <c r="R346" s="93">
        <f t="shared" si="460"/>
        <v>181</v>
      </c>
      <c r="S346" s="156" t="str">
        <f t="shared" si="461"/>
        <v/>
      </c>
      <c r="T346" s="162">
        <f t="shared" si="462"/>
        <v>0</v>
      </c>
      <c r="U346" s="100">
        <f t="shared" si="477"/>
        <v>52</v>
      </c>
      <c r="V346" s="93" t="str">
        <f t="shared" si="463"/>
        <v/>
      </c>
      <c r="W346" s="169" t="str">
        <f t="shared" si="478"/>
        <v/>
      </c>
      <c r="X346" s="80" t="str">
        <f t="shared" si="479"/>
        <v/>
      </c>
      <c r="Y346" s="80" t="str">
        <f t="shared" si="480"/>
        <v/>
      </c>
      <c r="Z346" s="80" t="str">
        <f t="shared" si="464"/>
        <v>-</v>
      </c>
      <c r="AA346" s="80" t="str">
        <f t="shared" si="465"/>
        <v/>
      </c>
      <c r="AB346" s="80" t="str">
        <f t="shared" si="466"/>
        <v>OK（振替済み）</v>
      </c>
      <c r="AC346" s="154">
        <f t="shared" si="467"/>
        <v>0</v>
      </c>
      <c r="AD346" s="154" t="str">
        <f t="shared" si="481"/>
        <v/>
      </c>
      <c r="AE346" s="106">
        <f t="shared" si="482"/>
        <v>0</v>
      </c>
      <c r="AF346" s="106">
        <f t="shared" si="468"/>
        <v>0</v>
      </c>
      <c r="AG346" s="218" t="str">
        <f>IFERROR(IF(AE346=1,①工事概要!$E$11,IF(AE346=2,①工事概要!$E$11,IF(WEEKDAY(Z346)=2,Z339,AG345))),"")</f>
        <v/>
      </c>
      <c r="AH346" s="222" t="str">
        <f t="shared" ref="AH346:BA346" si="494">IFERROR(IF(AG346+1&gt;$BB346,"",AG346+1),"")</f>
        <v/>
      </c>
      <c r="AI346" s="222" t="str">
        <f t="shared" si="494"/>
        <v/>
      </c>
      <c r="AJ346" s="222" t="str">
        <f t="shared" si="494"/>
        <v/>
      </c>
      <c r="AK346" s="222" t="str">
        <f t="shared" si="494"/>
        <v/>
      </c>
      <c r="AL346" s="222" t="str">
        <f t="shared" si="494"/>
        <v/>
      </c>
      <c r="AM346" s="222" t="str">
        <f t="shared" si="494"/>
        <v/>
      </c>
      <c r="AN346" s="222" t="str">
        <f t="shared" si="494"/>
        <v/>
      </c>
      <c r="AO346" s="222" t="str">
        <f t="shared" si="494"/>
        <v/>
      </c>
      <c r="AP346" s="222" t="str">
        <f t="shared" si="494"/>
        <v/>
      </c>
      <c r="AQ346" s="222" t="str">
        <f t="shared" si="494"/>
        <v/>
      </c>
      <c r="AR346" s="222" t="str">
        <f t="shared" si="494"/>
        <v/>
      </c>
      <c r="AS346" s="222" t="str">
        <f t="shared" si="494"/>
        <v/>
      </c>
      <c r="AT346" s="222" t="str">
        <f t="shared" si="494"/>
        <v/>
      </c>
      <c r="AU346" s="222" t="str">
        <f t="shared" si="494"/>
        <v/>
      </c>
      <c r="AV346" s="222" t="str">
        <f t="shared" si="494"/>
        <v/>
      </c>
      <c r="AW346" s="222" t="str">
        <f t="shared" si="494"/>
        <v/>
      </c>
      <c r="AX346" s="222" t="str">
        <f t="shared" si="494"/>
        <v/>
      </c>
      <c r="AY346" s="222" t="str">
        <f t="shared" si="494"/>
        <v/>
      </c>
      <c r="AZ346" s="222" t="str">
        <f t="shared" si="494"/>
        <v/>
      </c>
      <c r="BA346" s="222" t="str">
        <f t="shared" si="494"/>
        <v/>
      </c>
      <c r="BB346" s="219" t="str">
        <f>IFERROR(IF(IF(Z346=①工事概要!$E$12,①工事概要!$E$12,IF(WEEKDAY(Z346)=1,Z353,BB347))&gt;①工事概要!$E$12,①工事概要!$E$12,IF(Z346=①工事概要!$E$12,①工事概要!$E$12,IF(WEEKDAY(Z346)=1,Z353,BB347))),"")</f>
        <v/>
      </c>
      <c r="BE346" s="53"/>
      <c r="BF346" s="53"/>
      <c r="BG346" s="53" t="str">
        <f>IFERROR(VLOOKUP(B346,①工事概要!$C$11:$D$12,2,FALSE),"")</f>
        <v/>
      </c>
      <c r="BH346" s="53" t="str">
        <f>IFERROR(VLOOKUP(B346,①工事概要!$C$16:$D$21,2,FALSE),"")</f>
        <v/>
      </c>
      <c r="BI346" s="53" t="str">
        <f>IFERROR(VLOOKUP(B346,①工事概要!$C$22:$D$24,2,FALSE),"")</f>
        <v/>
      </c>
      <c r="BJ346" s="53" t="str">
        <f>IF(B346&gt;①工事概要!$C$26,"",IF(B346&gt;=①工事概要!$C$25,$BJ$13,""))</f>
        <v/>
      </c>
      <c r="BK346" s="53" t="str">
        <f>IF(B346&gt;①工事概要!$C$28,"",IF(B346&gt;=①工事概要!$C$27,$BK$13,""))</f>
        <v/>
      </c>
      <c r="BL346" s="53" t="str">
        <f>IF(B346&gt;①工事概要!$C$30,"",IF(B346&gt;=①工事概要!$C$29,$BL$13,""))</f>
        <v/>
      </c>
      <c r="BM346" s="53" t="str">
        <f>IF(B346&gt;①工事概要!$C$32,"",IF(B346&gt;=①工事概要!$C$31,$BM$13,""))</f>
        <v/>
      </c>
      <c r="BN346" s="53" t="str">
        <f>IF(B346&gt;①工事概要!$C$34,"",IF(B346&gt;=①工事概要!$C$33,$BN$13,""))</f>
        <v/>
      </c>
      <c r="BO346" s="53" t="str">
        <f>IF(B346&gt;①工事概要!$C$36,"",IF(B346&gt;=①工事概要!$C$35,$BO$13,""))</f>
        <v/>
      </c>
      <c r="BP346" s="53" t="str">
        <f>IF(B346&gt;①工事概要!$C$38,"",IF(B346&gt;=①工事概要!$C$37,$BP$13,""))</f>
        <v/>
      </c>
      <c r="BQ346" s="53" t="str">
        <f>IF(B346&gt;①工事概要!$C$40,"",IF(B346&gt;=①工事概要!$C$39,$BQ$13,""))</f>
        <v/>
      </c>
      <c r="BR346" s="53" t="str">
        <f>IF(B346&gt;①工事概要!$C$42,"",IF(B346&gt;=①工事概要!$C$41,$BR$13,""))</f>
        <v/>
      </c>
      <c r="BS346" s="53" t="str">
        <f>IF(B346&gt;①工事概要!$C$44,"",IF(B346&gt;=①工事概要!$C$43,$BS$13,""))</f>
        <v/>
      </c>
      <c r="BT346" s="53" t="str">
        <f>IF(B346&gt;①工事概要!$C$46,"",IF(B346&gt;=①工事概要!$C$45,$BT$13,""))</f>
        <v/>
      </c>
      <c r="BU346" s="53" t="str">
        <f>IF(B346&gt;①工事概要!$C$48,"",IF(B346&gt;=①工事概要!$C$47,$BU$13,""))</f>
        <v/>
      </c>
      <c r="BV346" s="53" t="str">
        <f>IF(B346&gt;①工事概要!$C$50,"",IF(B346&gt;=①工事概要!$C$49,$BV$13,""))</f>
        <v/>
      </c>
      <c r="BW346" s="53" t="str">
        <f>IF(B346&gt;①工事概要!$C$52,"",IF(B346&gt;=①工事概要!$C$51,$BW$13,""))</f>
        <v/>
      </c>
      <c r="BX346" s="53" t="str">
        <f>IF(B346&gt;①工事概要!$C$54,"",IF(B346&gt;=①工事概要!$C$53,$BX$13,""))</f>
        <v/>
      </c>
      <c r="BY346" s="53" t="str">
        <f>IF(B346&gt;①工事概要!$C$56,"",IF(B346&gt;=①工事概要!$C$55,$BY$13,""))</f>
        <v/>
      </c>
      <c r="BZ346" s="53" t="str">
        <f>IF(B346&gt;①工事概要!$C$58,"",IF(B346&gt;=①工事概要!$C$57,$BZ$13,""))</f>
        <v/>
      </c>
      <c r="CA346" s="53" t="str">
        <f>IF(B346&gt;①工事概要!$C$60,"",IF(B346&gt;=①工事概要!$C$59,$CA$13,""))</f>
        <v/>
      </c>
      <c r="CB346" s="53" t="str">
        <f>IF(B346&gt;①工事概要!$C$62,"",IF(B346&gt;=①工事概要!$C$61,$CB$13,""))</f>
        <v/>
      </c>
      <c r="CC346" s="53" t="str">
        <f>IF(B346&gt;①工事概要!$C$64,"",IF(B346&gt;=①工事概要!$C$63,$CC$13,""))</f>
        <v/>
      </c>
      <c r="CD346" s="53" t="str">
        <f>IF(B346&gt;①工事概要!$C$66,"",IF(B346&gt;=①工事概要!$C$65,$CD$13,""))</f>
        <v/>
      </c>
      <c r="CE346" s="50" t="str">
        <f t="shared" si="484"/>
        <v/>
      </c>
      <c r="CF346" s="50" t="str">
        <f t="shared" si="470"/>
        <v xml:space="preserve"> </v>
      </c>
    </row>
    <row r="347" spans="1:84" ht="39" customHeight="1" thickTop="1" thickBot="1" x14ac:dyDescent="0.2">
      <c r="A347" s="81" t="str">
        <f t="shared" si="456"/>
        <v>対象期間外</v>
      </c>
      <c r="B347" s="180" t="str">
        <f>IFERROR(IF(B346=①工事概要!$E$12+IF(WEEKDAY(①工事概要!$E$12)=1,①工事概要!$E$12,(8-WEEKDAY(①工事概要!$E$12))),"-",IF(B346="-","-",B346+1)),"-")</f>
        <v>-</v>
      </c>
      <c r="C347" s="89" t="str">
        <f t="shared" si="471"/>
        <v>-</v>
      </c>
      <c r="D347" s="199" t="str">
        <f t="shared" si="472"/>
        <v>×</v>
      </c>
      <c r="E347" s="200" t="str">
        <f t="shared" si="473"/>
        <v xml:space="preserve"> </v>
      </c>
      <c r="F347" s="201" t="s">
        <v>60</v>
      </c>
      <c r="G347" s="202"/>
      <c r="H347" s="203"/>
      <c r="I347" s="204"/>
      <c r="J347" s="187" t="str">
        <f t="shared" si="474"/>
        <v/>
      </c>
      <c r="K347" s="190" t="str">
        <f t="shared" si="457"/>
        <v/>
      </c>
      <c r="L347" s="190" t="str">
        <f t="shared" si="458"/>
        <v/>
      </c>
      <c r="M347" s="188" t="str">
        <f t="shared" si="475"/>
        <v/>
      </c>
      <c r="N347" s="87" t="str">
        <f t="shared" si="459"/>
        <v/>
      </c>
      <c r="O347" s="108"/>
      <c r="P347" s="156" t="str">
        <f>IF(B347&lt;①工事概要!$E$11,"",IF(B347&gt;①工事概要!$E$12,"",IF(LEN(CE347)=0,"○","")))</f>
        <v/>
      </c>
      <c r="Q347" s="162">
        <f t="shared" si="476"/>
        <v>0</v>
      </c>
      <c r="R347" s="93">
        <f t="shared" si="460"/>
        <v>181</v>
      </c>
      <c r="S347" s="156" t="str">
        <f t="shared" si="461"/>
        <v/>
      </c>
      <c r="T347" s="162">
        <f t="shared" si="462"/>
        <v>0</v>
      </c>
      <c r="U347" s="100">
        <f t="shared" si="477"/>
        <v>52</v>
      </c>
      <c r="V347" s="93" t="str">
        <f t="shared" si="463"/>
        <v/>
      </c>
      <c r="W347" s="169" t="str">
        <f t="shared" si="478"/>
        <v/>
      </c>
      <c r="X347" s="80" t="str">
        <f t="shared" si="479"/>
        <v/>
      </c>
      <c r="Y347" s="80" t="str">
        <f t="shared" si="480"/>
        <v/>
      </c>
      <c r="Z347" s="80" t="str">
        <f t="shared" si="464"/>
        <v>-</v>
      </c>
      <c r="AA347" s="80" t="str">
        <f t="shared" si="465"/>
        <v/>
      </c>
      <c r="AB347" s="80" t="str">
        <f t="shared" si="466"/>
        <v>OK（振替済み）</v>
      </c>
      <c r="AC347" s="154">
        <f t="shared" si="467"/>
        <v>0</v>
      </c>
      <c r="AD347" s="154" t="str">
        <f t="shared" si="481"/>
        <v/>
      </c>
      <c r="AE347" s="106">
        <f t="shared" si="482"/>
        <v>0</v>
      </c>
      <c r="AF347" s="106">
        <f t="shared" si="468"/>
        <v>0</v>
      </c>
      <c r="AG347" s="218" t="str">
        <f>IFERROR(IF(AE347=1,①工事概要!$E$11,IF(AE347=2,①工事概要!$E$11,IF(WEEKDAY(Z347)=2,Z340,AG346))),"")</f>
        <v/>
      </c>
      <c r="AH347" s="222" t="str">
        <f t="shared" ref="AH347:BA347" si="495">IFERROR(IF(AG347+1&gt;$BB347,"",AG347+1),"")</f>
        <v/>
      </c>
      <c r="AI347" s="222" t="str">
        <f t="shared" si="495"/>
        <v/>
      </c>
      <c r="AJ347" s="222" t="str">
        <f t="shared" si="495"/>
        <v/>
      </c>
      <c r="AK347" s="222" t="str">
        <f t="shared" si="495"/>
        <v/>
      </c>
      <c r="AL347" s="222" t="str">
        <f t="shared" si="495"/>
        <v/>
      </c>
      <c r="AM347" s="222" t="str">
        <f t="shared" si="495"/>
        <v/>
      </c>
      <c r="AN347" s="222" t="str">
        <f t="shared" si="495"/>
        <v/>
      </c>
      <c r="AO347" s="222" t="str">
        <f t="shared" si="495"/>
        <v/>
      </c>
      <c r="AP347" s="222" t="str">
        <f t="shared" si="495"/>
        <v/>
      </c>
      <c r="AQ347" s="222" t="str">
        <f t="shared" si="495"/>
        <v/>
      </c>
      <c r="AR347" s="222" t="str">
        <f t="shared" si="495"/>
        <v/>
      </c>
      <c r="AS347" s="222" t="str">
        <f t="shared" si="495"/>
        <v/>
      </c>
      <c r="AT347" s="222" t="str">
        <f t="shared" si="495"/>
        <v/>
      </c>
      <c r="AU347" s="222" t="str">
        <f t="shared" si="495"/>
        <v/>
      </c>
      <c r="AV347" s="222" t="str">
        <f t="shared" si="495"/>
        <v/>
      </c>
      <c r="AW347" s="222" t="str">
        <f t="shared" si="495"/>
        <v/>
      </c>
      <c r="AX347" s="222" t="str">
        <f t="shared" si="495"/>
        <v/>
      </c>
      <c r="AY347" s="222" t="str">
        <f t="shared" si="495"/>
        <v/>
      </c>
      <c r="AZ347" s="222" t="str">
        <f t="shared" si="495"/>
        <v/>
      </c>
      <c r="BA347" s="222" t="str">
        <f t="shared" si="495"/>
        <v/>
      </c>
      <c r="BB347" s="219" t="str">
        <f>IFERROR(IF(IF(Z347=①工事概要!$E$12,①工事概要!$E$12,IF(WEEKDAY(Z347)=1,Z354,BB348))&gt;①工事概要!$E$12,①工事概要!$E$12,IF(Z347=①工事概要!$E$12,①工事概要!$E$12,IF(WEEKDAY(Z347)=1,Z354,BB348))),"")</f>
        <v/>
      </c>
      <c r="BE347" s="53"/>
      <c r="BF347" s="53"/>
      <c r="BG347" s="53" t="str">
        <f>IFERROR(VLOOKUP(B347,①工事概要!$C$11:$D$12,2,FALSE),"")</f>
        <v/>
      </c>
      <c r="BH347" s="53" t="str">
        <f>IFERROR(VLOOKUP(B347,①工事概要!$C$16:$D$21,2,FALSE),"")</f>
        <v/>
      </c>
      <c r="BI347" s="53" t="str">
        <f>IFERROR(VLOOKUP(B347,①工事概要!$C$22:$D$24,2,FALSE),"")</f>
        <v/>
      </c>
      <c r="BJ347" s="53" t="str">
        <f>IF(B347&gt;①工事概要!$C$26,"",IF(B347&gt;=①工事概要!$C$25,$BJ$13,""))</f>
        <v/>
      </c>
      <c r="BK347" s="53" t="str">
        <f>IF(B347&gt;①工事概要!$C$28,"",IF(B347&gt;=①工事概要!$C$27,$BK$13,""))</f>
        <v/>
      </c>
      <c r="BL347" s="53" t="str">
        <f>IF(B347&gt;①工事概要!$C$30,"",IF(B347&gt;=①工事概要!$C$29,$BL$13,""))</f>
        <v/>
      </c>
      <c r="BM347" s="53" t="str">
        <f>IF(B347&gt;①工事概要!$C$32,"",IF(B347&gt;=①工事概要!$C$31,$BM$13,""))</f>
        <v/>
      </c>
      <c r="BN347" s="53" t="str">
        <f>IF(B347&gt;①工事概要!$C$34,"",IF(B347&gt;=①工事概要!$C$33,$BN$13,""))</f>
        <v/>
      </c>
      <c r="BO347" s="53" t="str">
        <f>IF(B347&gt;①工事概要!$C$36,"",IF(B347&gt;=①工事概要!$C$35,$BO$13,""))</f>
        <v/>
      </c>
      <c r="BP347" s="53" t="str">
        <f>IF(B347&gt;①工事概要!$C$38,"",IF(B347&gt;=①工事概要!$C$37,$BP$13,""))</f>
        <v/>
      </c>
      <c r="BQ347" s="53" t="str">
        <f>IF(B347&gt;①工事概要!$C$40,"",IF(B347&gt;=①工事概要!$C$39,$BQ$13,""))</f>
        <v/>
      </c>
      <c r="BR347" s="53" t="str">
        <f>IF(B347&gt;①工事概要!$C$42,"",IF(B347&gt;=①工事概要!$C$41,$BR$13,""))</f>
        <v/>
      </c>
      <c r="BS347" s="53" t="str">
        <f>IF(B347&gt;①工事概要!$C$44,"",IF(B347&gt;=①工事概要!$C$43,$BS$13,""))</f>
        <v/>
      </c>
      <c r="BT347" s="53" t="str">
        <f>IF(B347&gt;①工事概要!$C$46,"",IF(B347&gt;=①工事概要!$C$45,$BT$13,""))</f>
        <v/>
      </c>
      <c r="BU347" s="53" t="str">
        <f>IF(B347&gt;①工事概要!$C$48,"",IF(B347&gt;=①工事概要!$C$47,$BU$13,""))</f>
        <v/>
      </c>
      <c r="BV347" s="53" t="str">
        <f>IF(B347&gt;①工事概要!$C$50,"",IF(B347&gt;=①工事概要!$C$49,$BV$13,""))</f>
        <v/>
      </c>
      <c r="BW347" s="53" t="str">
        <f>IF(B347&gt;①工事概要!$C$52,"",IF(B347&gt;=①工事概要!$C$51,$BW$13,""))</f>
        <v/>
      </c>
      <c r="BX347" s="53" t="str">
        <f>IF(B347&gt;①工事概要!$C$54,"",IF(B347&gt;=①工事概要!$C$53,$BX$13,""))</f>
        <v/>
      </c>
      <c r="BY347" s="53" t="str">
        <f>IF(B347&gt;①工事概要!$C$56,"",IF(B347&gt;=①工事概要!$C$55,$BY$13,""))</f>
        <v/>
      </c>
      <c r="BZ347" s="53" t="str">
        <f>IF(B347&gt;①工事概要!$C$58,"",IF(B347&gt;=①工事概要!$C$57,$BZ$13,""))</f>
        <v/>
      </c>
      <c r="CA347" s="53" t="str">
        <f>IF(B347&gt;①工事概要!$C$60,"",IF(B347&gt;=①工事概要!$C$59,$CA$13,""))</f>
        <v/>
      </c>
      <c r="CB347" s="53" t="str">
        <f>IF(B347&gt;①工事概要!$C$62,"",IF(B347&gt;=①工事概要!$C$61,$CB$13,""))</f>
        <v/>
      </c>
      <c r="CC347" s="53" t="str">
        <f>IF(B347&gt;①工事概要!$C$64,"",IF(B347&gt;=①工事概要!$C$63,$CC$13,""))</f>
        <v/>
      </c>
      <c r="CD347" s="53" t="str">
        <f>IF(B347&gt;①工事概要!$C$66,"",IF(B347&gt;=①工事概要!$C$65,$CD$13,""))</f>
        <v/>
      </c>
      <c r="CE347" s="50" t="str">
        <f t="shared" si="484"/>
        <v/>
      </c>
      <c r="CF347" s="50" t="str">
        <f t="shared" si="470"/>
        <v xml:space="preserve"> </v>
      </c>
    </row>
    <row r="348" spans="1:84" ht="39" customHeight="1" thickTop="1" thickBot="1" x14ac:dyDescent="0.2">
      <c r="A348" s="81" t="str">
        <f t="shared" si="456"/>
        <v>対象期間外</v>
      </c>
      <c r="B348" s="180" t="str">
        <f>IFERROR(IF(B347=①工事概要!$E$12+IF(WEEKDAY(①工事概要!$E$12)=1,①工事概要!$E$12,(8-WEEKDAY(①工事概要!$E$12))),"-",IF(B347="-","-",B347+1)),"-")</f>
        <v>-</v>
      </c>
      <c r="C348" s="89" t="str">
        <f t="shared" si="471"/>
        <v>-</v>
      </c>
      <c r="D348" s="199" t="str">
        <f t="shared" si="472"/>
        <v>×</v>
      </c>
      <c r="E348" s="200" t="str">
        <f t="shared" si="473"/>
        <v xml:space="preserve"> </v>
      </c>
      <c r="F348" s="201" t="s">
        <v>60</v>
      </c>
      <c r="G348" s="202"/>
      <c r="H348" s="203"/>
      <c r="I348" s="204"/>
      <c r="J348" s="187" t="str">
        <f t="shared" si="474"/>
        <v/>
      </c>
      <c r="K348" s="190" t="str">
        <f t="shared" si="457"/>
        <v/>
      </c>
      <c r="L348" s="190" t="str">
        <f t="shared" si="458"/>
        <v/>
      </c>
      <c r="M348" s="188" t="str">
        <f t="shared" si="475"/>
        <v/>
      </c>
      <c r="N348" s="87" t="str">
        <f t="shared" si="459"/>
        <v/>
      </c>
      <c r="O348" s="108"/>
      <c r="P348" s="156" t="str">
        <f>IF(B348&lt;①工事概要!$E$11,"",IF(B348&gt;①工事概要!$E$12,"",IF(LEN(CE348)=0,"○","")))</f>
        <v/>
      </c>
      <c r="Q348" s="162">
        <f t="shared" si="476"/>
        <v>0</v>
      </c>
      <c r="R348" s="93">
        <f t="shared" si="460"/>
        <v>181</v>
      </c>
      <c r="S348" s="156" t="str">
        <f t="shared" si="461"/>
        <v/>
      </c>
      <c r="T348" s="162">
        <f t="shared" si="462"/>
        <v>0</v>
      </c>
      <c r="U348" s="100">
        <f t="shared" si="477"/>
        <v>52</v>
      </c>
      <c r="V348" s="93" t="str">
        <f t="shared" si="463"/>
        <v/>
      </c>
      <c r="W348" s="169" t="str">
        <f t="shared" si="478"/>
        <v/>
      </c>
      <c r="X348" s="80" t="str">
        <f t="shared" si="479"/>
        <v/>
      </c>
      <c r="Y348" s="80" t="str">
        <f t="shared" si="480"/>
        <v/>
      </c>
      <c r="Z348" s="80" t="str">
        <f t="shared" si="464"/>
        <v>-</v>
      </c>
      <c r="AA348" s="80" t="str">
        <f t="shared" si="465"/>
        <v/>
      </c>
      <c r="AB348" s="80" t="str">
        <f t="shared" si="466"/>
        <v>OK（振替済み）</v>
      </c>
      <c r="AC348" s="154">
        <f t="shared" si="467"/>
        <v>0</v>
      </c>
      <c r="AD348" s="154" t="str">
        <f t="shared" si="481"/>
        <v/>
      </c>
      <c r="AE348" s="106">
        <f t="shared" si="482"/>
        <v>0</v>
      </c>
      <c r="AF348" s="106">
        <f t="shared" si="468"/>
        <v>0</v>
      </c>
      <c r="AG348" s="218" t="str">
        <f>IFERROR(IF(AE348=1,①工事概要!$E$11,IF(AE348=2,①工事概要!$E$11,IF(WEEKDAY(Z348)=2,Z341,AG347))),"")</f>
        <v/>
      </c>
      <c r="AH348" s="222" t="str">
        <f t="shared" ref="AH348:BA348" si="496">IFERROR(IF(AG348+1&gt;$BB348,"",AG348+1),"")</f>
        <v/>
      </c>
      <c r="AI348" s="222" t="str">
        <f t="shared" si="496"/>
        <v/>
      </c>
      <c r="AJ348" s="222" t="str">
        <f t="shared" si="496"/>
        <v/>
      </c>
      <c r="AK348" s="222" t="str">
        <f t="shared" si="496"/>
        <v/>
      </c>
      <c r="AL348" s="222" t="str">
        <f t="shared" si="496"/>
        <v/>
      </c>
      <c r="AM348" s="222" t="str">
        <f t="shared" si="496"/>
        <v/>
      </c>
      <c r="AN348" s="222" t="str">
        <f t="shared" si="496"/>
        <v/>
      </c>
      <c r="AO348" s="222" t="str">
        <f t="shared" si="496"/>
        <v/>
      </c>
      <c r="AP348" s="222" t="str">
        <f t="shared" si="496"/>
        <v/>
      </c>
      <c r="AQ348" s="222" t="str">
        <f t="shared" si="496"/>
        <v/>
      </c>
      <c r="AR348" s="222" t="str">
        <f t="shared" si="496"/>
        <v/>
      </c>
      <c r="AS348" s="222" t="str">
        <f t="shared" si="496"/>
        <v/>
      </c>
      <c r="AT348" s="222" t="str">
        <f t="shared" si="496"/>
        <v/>
      </c>
      <c r="AU348" s="222" t="str">
        <f t="shared" si="496"/>
        <v/>
      </c>
      <c r="AV348" s="222" t="str">
        <f t="shared" si="496"/>
        <v/>
      </c>
      <c r="AW348" s="222" t="str">
        <f t="shared" si="496"/>
        <v/>
      </c>
      <c r="AX348" s="222" t="str">
        <f t="shared" si="496"/>
        <v/>
      </c>
      <c r="AY348" s="222" t="str">
        <f t="shared" si="496"/>
        <v/>
      </c>
      <c r="AZ348" s="222" t="str">
        <f t="shared" si="496"/>
        <v/>
      </c>
      <c r="BA348" s="222" t="str">
        <f t="shared" si="496"/>
        <v/>
      </c>
      <c r="BB348" s="219" t="str">
        <f>IFERROR(IF(IF(Z348=①工事概要!$E$12,①工事概要!$E$12,IF(WEEKDAY(Z348)=1,Z355,BB349))&gt;①工事概要!$E$12,①工事概要!$E$12,IF(Z348=①工事概要!$E$12,①工事概要!$E$12,IF(WEEKDAY(Z348)=1,Z355,BB349))),"")</f>
        <v/>
      </c>
      <c r="BE348" s="53"/>
      <c r="BF348" s="53"/>
      <c r="BG348" s="53" t="str">
        <f>IFERROR(VLOOKUP(B348,①工事概要!$C$11:$D$12,2,FALSE),"")</f>
        <v/>
      </c>
      <c r="BH348" s="53" t="str">
        <f>IFERROR(VLOOKUP(B348,①工事概要!$C$16:$D$21,2,FALSE),"")</f>
        <v/>
      </c>
      <c r="BI348" s="53" t="str">
        <f>IFERROR(VLOOKUP(B348,①工事概要!$C$22:$D$24,2,FALSE),"")</f>
        <v/>
      </c>
      <c r="BJ348" s="53" t="str">
        <f>IF(B348&gt;①工事概要!$C$26,"",IF(B348&gt;=①工事概要!$C$25,$BJ$13,""))</f>
        <v/>
      </c>
      <c r="BK348" s="53" t="str">
        <f>IF(B348&gt;①工事概要!$C$28,"",IF(B348&gt;=①工事概要!$C$27,$BK$13,""))</f>
        <v/>
      </c>
      <c r="BL348" s="53" t="str">
        <f>IF(B348&gt;①工事概要!$C$30,"",IF(B348&gt;=①工事概要!$C$29,$BL$13,""))</f>
        <v/>
      </c>
      <c r="BM348" s="53" t="str">
        <f>IF(B348&gt;①工事概要!$C$32,"",IF(B348&gt;=①工事概要!$C$31,$BM$13,""))</f>
        <v/>
      </c>
      <c r="BN348" s="53" t="str">
        <f>IF(B348&gt;①工事概要!$C$34,"",IF(B348&gt;=①工事概要!$C$33,$BN$13,""))</f>
        <v/>
      </c>
      <c r="BO348" s="53" t="str">
        <f>IF(B348&gt;①工事概要!$C$36,"",IF(B348&gt;=①工事概要!$C$35,$BO$13,""))</f>
        <v/>
      </c>
      <c r="BP348" s="53" t="str">
        <f>IF(B348&gt;①工事概要!$C$38,"",IF(B348&gt;=①工事概要!$C$37,$BP$13,""))</f>
        <v/>
      </c>
      <c r="BQ348" s="53" t="str">
        <f>IF(B348&gt;①工事概要!$C$40,"",IF(B348&gt;=①工事概要!$C$39,$BQ$13,""))</f>
        <v/>
      </c>
      <c r="BR348" s="53" t="str">
        <f>IF(B348&gt;①工事概要!$C$42,"",IF(B348&gt;=①工事概要!$C$41,$BR$13,""))</f>
        <v/>
      </c>
      <c r="BS348" s="53" t="str">
        <f>IF(B348&gt;①工事概要!$C$44,"",IF(B348&gt;=①工事概要!$C$43,$BS$13,""))</f>
        <v/>
      </c>
      <c r="BT348" s="53" t="str">
        <f>IF(B348&gt;①工事概要!$C$46,"",IF(B348&gt;=①工事概要!$C$45,$BT$13,""))</f>
        <v/>
      </c>
      <c r="BU348" s="53" t="str">
        <f>IF(B348&gt;①工事概要!$C$48,"",IF(B348&gt;=①工事概要!$C$47,$BU$13,""))</f>
        <v/>
      </c>
      <c r="BV348" s="53" t="str">
        <f>IF(B348&gt;①工事概要!$C$50,"",IF(B348&gt;=①工事概要!$C$49,$BV$13,""))</f>
        <v/>
      </c>
      <c r="BW348" s="53" t="str">
        <f>IF(B348&gt;①工事概要!$C$52,"",IF(B348&gt;=①工事概要!$C$51,$BW$13,""))</f>
        <v/>
      </c>
      <c r="BX348" s="53" t="str">
        <f>IF(B348&gt;①工事概要!$C$54,"",IF(B348&gt;=①工事概要!$C$53,$BX$13,""))</f>
        <v/>
      </c>
      <c r="BY348" s="53" t="str">
        <f>IF(B348&gt;①工事概要!$C$56,"",IF(B348&gt;=①工事概要!$C$55,$BY$13,""))</f>
        <v/>
      </c>
      <c r="BZ348" s="53" t="str">
        <f>IF(B348&gt;①工事概要!$C$58,"",IF(B348&gt;=①工事概要!$C$57,$BZ$13,""))</f>
        <v/>
      </c>
      <c r="CA348" s="53" t="str">
        <f>IF(B348&gt;①工事概要!$C$60,"",IF(B348&gt;=①工事概要!$C$59,$CA$13,""))</f>
        <v/>
      </c>
      <c r="CB348" s="53" t="str">
        <f>IF(B348&gt;①工事概要!$C$62,"",IF(B348&gt;=①工事概要!$C$61,$CB$13,""))</f>
        <v/>
      </c>
      <c r="CC348" s="53" t="str">
        <f>IF(B348&gt;①工事概要!$C$64,"",IF(B348&gt;=①工事概要!$C$63,$CC$13,""))</f>
        <v/>
      </c>
      <c r="CD348" s="53" t="str">
        <f>IF(B348&gt;①工事概要!$C$66,"",IF(B348&gt;=①工事概要!$C$65,$CD$13,""))</f>
        <v/>
      </c>
      <c r="CE348" s="50" t="str">
        <f t="shared" si="484"/>
        <v/>
      </c>
      <c r="CF348" s="50" t="str">
        <f t="shared" si="470"/>
        <v xml:space="preserve"> </v>
      </c>
    </row>
    <row r="349" spans="1:84" ht="39" customHeight="1" thickTop="1" thickBot="1" x14ac:dyDescent="0.2">
      <c r="A349" s="81" t="str">
        <f t="shared" si="456"/>
        <v>対象期間外</v>
      </c>
      <c r="B349" s="180" t="str">
        <f>IFERROR(IF(B348=①工事概要!$E$12+IF(WEEKDAY(①工事概要!$E$12)=1,①工事概要!$E$12,(8-WEEKDAY(①工事概要!$E$12))),"-",IF(B348="-","-",B348+1)),"-")</f>
        <v>-</v>
      </c>
      <c r="C349" s="89" t="str">
        <f t="shared" si="471"/>
        <v>-</v>
      </c>
      <c r="D349" s="199" t="str">
        <f t="shared" si="472"/>
        <v>×</v>
      </c>
      <c r="E349" s="200" t="str">
        <f t="shared" si="473"/>
        <v xml:space="preserve"> </v>
      </c>
      <c r="F349" s="201" t="s">
        <v>61</v>
      </c>
      <c r="G349" s="202"/>
      <c r="H349" s="203"/>
      <c r="I349" s="204"/>
      <c r="J349" s="187" t="str">
        <f t="shared" si="474"/>
        <v/>
      </c>
      <c r="K349" s="190" t="str">
        <f t="shared" si="457"/>
        <v/>
      </c>
      <c r="L349" s="190" t="str">
        <f t="shared" si="458"/>
        <v/>
      </c>
      <c r="M349" s="188" t="str">
        <f t="shared" si="475"/>
        <v/>
      </c>
      <c r="N349" s="87" t="str">
        <f t="shared" si="459"/>
        <v/>
      </c>
      <c r="O349" s="108"/>
      <c r="P349" s="156" t="str">
        <f>IF(B349&lt;①工事概要!$E$11,"",IF(B349&gt;①工事概要!$E$12,"",IF(LEN(CE349)=0,"○","")))</f>
        <v/>
      </c>
      <c r="Q349" s="162">
        <f t="shared" si="476"/>
        <v>0</v>
      </c>
      <c r="R349" s="93">
        <f t="shared" si="460"/>
        <v>181</v>
      </c>
      <c r="S349" s="156" t="str">
        <f t="shared" si="461"/>
        <v/>
      </c>
      <c r="T349" s="162">
        <f t="shared" si="462"/>
        <v>0</v>
      </c>
      <c r="U349" s="100">
        <f t="shared" si="477"/>
        <v>52</v>
      </c>
      <c r="V349" s="93" t="str">
        <f t="shared" si="463"/>
        <v/>
      </c>
      <c r="W349" s="169" t="str">
        <f t="shared" si="478"/>
        <v/>
      </c>
      <c r="X349" s="80" t="str">
        <f t="shared" si="479"/>
        <v/>
      </c>
      <c r="Y349" s="80" t="str">
        <f t="shared" si="480"/>
        <v/>
      </c>
      <c r="Z349" s="80" t="str">
        <f t="shared" si="464"/>
        <v>-</v>
      </c>
      <c r="AA349" s="80" t="str">
        <f t="shared" si="465"/>
        <v/>
      </c>
      <c r="AB349" s="80" t="str">
        <f t="shared" si="466"/>
        <v>OK（振替済み）</v>
      </c>
      <c r="AC349" s="154">
        <f t="shared" si="467"/>
        <v>0</v>
      </c>
      <c r="AD349" s="154" t="str">
        <f t="shared" si="481"/>
        <v/>
      </c>
      <c r="AE349" s="106">
        <f t="shared" si="482"/>
        <v>0</v>
      </c>
      <c r="AF349" s="106">
        <f t="shared" si="468"/>
        <v>0</v>
      </c>
      <c r="AG349" s="218" t="str">
        <f>IFERROR(IF(AE349=1,①工事概要!$E$11,IF(AE349=2,①工事概要!$E$11,IF(WEEKDAY(Z349)=2,Z342,AG348))),"")</f>
        <v/>
      </c>
      <c r="AH349" s="222" t="str">
        <f t="shared" ref="AH349:BA349" si="497">IFERROR(IF(AG349+1&gt;$BB349,"",AG349+1),"")</f>
        <v/>
      </c>
      <c r="AI349" s="222" t="str">
        <f t="shared" si="497"/>
        <v/>
      </c>
      <c r="AJ349" s="222" t="str">
        <f t="shared" si="497"/>
        <v/>
      </c>
      <c r="AK349" s="222" t="str">
        <f t="shared" si="497"/>
        <v/>
      </c>
      <c r="AL349" s="222" t="str">
        <f t="shared" si="497"/>
        <v/>
      </c>
      <c r="AM349" s="222" t="str">
        <f t="shared" si="497"/>
        <v/>
      </c>
      <c r="AN349" s="222" t="str">
        <f t="shared" si="497"/>
        <v/>
      </c>
      <c r="AO349" s="222" t="str">
        <f t="shared" si="497"/>
        <v/>
      </c>
      <c r="AP349" s="222" t="str">
        <f t="shared" si="497"/>
        <v/>
      </c>
      <c r="AQ349" s="222" t="str">
        <f t="shared" si="497"/>
        <v/>
      </c>
      <c r="AR349" s="222" t="str">
        <f t="shared" si="497"/>
        <v/>
      </c>
      <c r="AS349" s="222" t="str">
        <f t="shared" si="497"/>
        <v/>
      </c>
      <c r="AT349" s="222" t="str">
        <f t="shared" si="497"/>
        <v/>
      </c>
      <c r="AU349" s="222" t="str">
        <f t="shared" si="497"/>
        <v/>
      </c>
      <c r="AV349" s="222" t="str">
        <f t="shared" si="497"/>
        <v/>
      </c>
      <c r="AW349" s="222" t="str">
        <f t="shared" si="497"/>
        <v/>
      </c>
      <c r="AX349" s="222" t="str">
        <f t="shared" si="497"/>
        <v/>
      </c>
      <c r="AY349" s="222" t="str">
        <f t="shared" si="497"/>
        <v/>
      </c>
      <c r="AZ349" s="222" t="str">
        <f t="shared" si="497"/>
        <v/>
      </c>
      <c r="BA349" s="222" t="str">
        <f t="shared" si="497"/>
        <v/>
      </c>
      <c r="BB349" s="219" t="str">
        <f>IFERROR(IF(IF(Z349=①工事概要!$E$12,①工事概要!$E$12,IF(WEEKDAY(Z349)=1,Z356,BB350))&gt;①工事概要!$E$12,①工事概要!$E$12,IF(Z349=①工事概要!$E$12,①工事概要!$E$12,IF(WEEKDAY(Z349)=1,Z356,BB350))),"")</f>
        <v/>
      </c>
      <c r="BE349" s="53"/>
      <c r="BF349" s="53"/>
      <c r="BG349" s="53" t="str">
        <f>IFERROR(VLOOKUP(B349,①工事概要!$C$11:$D$12,2,FALSE),"")</f>
        <v/>
      </c>
      <c r="BH349" s="53" t="str">
        <f>IFERROR(VLOOKUP(B349,①工事概要!$C$16:$D$21,2,FALSE),"")</f>
        <v/>
      </c>
      <c r="BI349" s="53" t="str">
        <f>IFERROR(VLOOKUP(B349,①工事概要!$C$22:$D$24,2,FALSE),"")</f>
        <v/>
      </c>
      <c r="BJ349" s="53" t="str">
        <f>IF(B349&gt;①工事概要!$C$26,"",IF(B349&gt;=①工事概要!$C$25,$BJ$13,""))</f>
        <v/>
      </c>
      <c r="BK349" s="53" t="str">
        <f>IF(B349&gt;①工事概要!$C$28,"",IF(B349&gt;=①工事概要!$C$27,$BK$13,""))</f>
        <v/>
      </c>
      <c r="BL349" s="53" t="str">
        <f>IF(B349&gt;①工事概要!$C$30,"",IF(B349&gt;=①工事概要!$C$29,$BL$13,""))</f>
        <v/>
      </c>
      <c r="BM349" s="53" t="str">
        <f>IF(B349&gt;①工事概要!$C$32,"",IF(B349&gt;=①工事概要!$C$31,$BM$13,""))</f>
        <v/>
      </c>
      <c r="BN349" s="53" t="str">
        <f>IF(B349&gt;①工事概要!$C$34,"",IF(B349&gt;=①工事概要!$C$33,$BN$13,""))</f>
        <v/>
      </c>
      <c r="BO349" s="53" t="str">
        <f>IF(B349&gt;①工事概要!$C$36,"",IF(B349&gt;=①工事概要!$C$35,$BO$13,""))</f>
        <v/>
      </c>
      <c r="BP349" s="53" t="str">
        <f>IF(B349&gt;①工事概要!$C$38,"",IF(B349&gt;=①工事概要!$C$37,$BP$13,""))</f>
        <v/>
      </c>
      <c r="BQ349" s="53" t="str">
        <f>IF(B349&gt;①工事概要!$C$40,"",IF(B349&gt;=①工事概要!$C$39,$BQ$13,""))</f>
        <v/>
      </c>
      <c r="BR349" s="53" t="str">
        <f>IF(B349&gt;①工事概要!$C$42,"",IF(B349&gt;=①工事概要!$C$41,$BR$13,""))</f>
        <v/>
      </c>
      <c r="BS349" s="53" t="str">
        <f>IF(B349&gt;①工事概要!$C$44,"",IF(B349&gt;=①工事概要!$C$43,$BS$13,""))</f>
        <v/>
      </c>
      <c r="BT349" s="53" t="str">
        <f>IF(B349&gt;①工事概要!$C$46,"",IF(B349&gt;=①工事概要!$C$45,$BT$13,""))</f>
        <v/>
      </c>
      <c r="BU349" s="53" t="str">
        <f>IF(B349&gt;①工事概要!$C$48,"",IF(B349&gt;=①工事概要!$C$47,$BU$13,""))</f>
        <v/>
      </c>
      <c r="BV349" s="53" t="str">
        <f>IF(B349&gt;①工事概要!$C$50,"",IF(B349&gt;=①工事概要!$C$49,$BV$13,""))</f>
        <v/>
      </c>
      <c r="BW349" s="53" t="str">
        <f>IF(B349&gt;①工事概要!$C$52,"",IF(B349&gt;=①工事概要!$C$51,$BW$13,""))</f>
        <v/>
      </c>
      <c r="BX349" s="53" t="str">
        <f>IF(B349&gt;①工事概要!$C$54,"",IF(B349&gt;=①工事概要!$C$53,$BX$13,""))</f>
        <v/>
      </c>
      <c r="BY349" s="53" t="str">
        <f>IF(B349&gt;①工事概要!$C$56,"",IF(B349&gt;=①工事概要!$C$55,$BY$13,""))</f>
        <v/>
      </c>
      <c r="BZ349" s="53" t="str">
        <f>IF(B349&gt;①工事概要!$C$58,"",IF(B349&gt;=①工事概要!$C$57,$BZ$13,""))</f>
        <v/>
      </c>
      <c r="CA349" s="53" t="str">
        <f>IF(B349&gt;①工事概要!$C$60,"",IF(B349&gt;=①工事概要!$C$59,$CA$13,""))</f>
        <v/>
      </c>
      <c r="CB349" s="53" t="str">
        <f>IF(B349&gt;①工事概要!$C$62,"",IF(B349&gt;=①工事概要!$C$61,$CB$13,""))</f>
        <v/>
      </c>
      <c r="CC349" s="53" t="str">
        <f>IF(B349&gt;①工事概要!$C$64,"",IF(B349&gt;=①工事概要!$C$63,$CC$13,""))</f>
        <v/>
      </c>
      <c r="CD349" s="53" t="str">
        <f>IF(B349&gt;①工事概要!$C$66,"",IF(B349&gt;=①工事概要!$C$65,$CD$13,""))</f>
        <v/>
      </c>
      <c r="CE349" s="50" t="str">
        <f t="shared" si="484"/>
        <v/>
      </c>
      <c r="CF349" s="50" t="str">
        <f t="shared" si="470"/>
        <v xml:space="preserve"> </v>
      </c>
    </row>
    <row r="350" spans="1:84" ht="39" customHeight="1" thickTop="1" thickBot="1" x14ac:dyDescent="0.2">
      <c r="A350" s="81" t="str">
        <f t="shared" si="456"/>
        <v>対象期間外</v>
      </c>
      <c r="B350" s="180" t="str">
        <f>IFERROR(IF(B349=①工事概要!$E$12+IF(WEEKDAY(①工事概要!$E$12)=1,①工事概要!$E$12,(8-WEEKDAY(①工事概要!$E$12))),"-",IF(B349="-","-",B349+1)),"-")</f>
        <v>-</v>
      </c>
      <c r="C350" s="89" t="str">
        <f t="shared" si="471"/>
        <v>-</v>
      </c>
      <c r="D350" s="199" t="str">
        <f t="shared" si="472"/>
        <v>×</v>
      </c>
      <c r="E350" s="200" t="str">
        <f t="shared" si="473"/>
        <v xml:space="preserve"> </v>
      </c>
      <c r="F350" s="201" t="s">
        <v>61</v>
      </c>
      <c r="G350" s="202"/>
      <c r="H350" s="203"/>
      <c r="I350" s="204"/>
      <c r="J350" s="187" t="str">
        <f t="shared" si="474"/>
        <v/>
      </c>
      <c r="K350" s="190" t="str">
        <f t="shared" si="457"/>
        <v/>
      </c>
      <c r="L350" s="190" t="str">
        <f t="shared" si="458"/>
        <v/>
      </c>
      <c r="M350" s="188" t="str">
        <f t="shared" si="475"/>
        <v/>
      </c>
      <c r="N350" s="87" t="str">
        <f t="shared" si="459"/>
        <v/>
      </c>
      <c r="O350" s="108"/>
      <c r="P350" s="156" t="str">
        <f>IF(B350&lt;①工事概要!$E$11,"",IF(B350&gt;①工事概要!$E$12,"",IF(LEN(CE350)=0,"○","")))</f>
        <v/>
      </c>
      <c r="Q350" s="162">
        <f t="shared" si="476"/>
        <v>0</v>
      </c>
      <c r="R350" s="93">
        <f t="shared" si="460"/>
        <v>181</v>
      </c>
      <c r="S350" s="156" t="str">
        <f t="shared" si="461"/>
        <v/>
      </c>
      <c r="T350" s="162">
        <f t="shared" si="462"/>
        <v>0</v>
      </c>
      <c r="U350" s="100">
        <f t="shared" si="477"/>
        <v>52</v>
      </c>
      <c r="V350" s="93" t="str">
        <f t="shared" si="463"/>
        <v/>
      </c>
      <c r="W350" s="169" t="str">
        <f t="shared" si="478"/>
        <v/>
      </c>
      <c r="X350" s="80" t="str">
        <f t="shared" si="479"/>
        <v/>
      </c>
      <c r="Y350" s="80" t="str">
        <f t="shared" si="480"/>
        <v/>
      </c>
      <c r="Z350" s="80" t="str">
        <f t="shared" si="464"/>
        <v>-</v>
      </c>
      <c r="AA350" s="80" t="str">
        <f t="shared" si="465"/>
        <v/>
      </c>
      <c r="AB350" s="80" t="str">
        <f t="shared" si="466"/>
        <v>OK（振替済み）</v>
      </c>
      <c r="AC350" s="154">
        <f t="shared" si="467"/>
        <v>0</v>
      </c>
      <c r="AD350" s="154" t="str">
        <f t="shared" si="481"/>
        <v/>
      </c>
      <c r="AE350" s="106">
        <f t="shared" si="482"/>
        <v>0</v>
      </c>
      <c r="AF350" s="106">
        <f t="shared" si="468"/>
        <v>0</v>
      </c>
      <c r="AG350" s="223" t="str">
        <f>IFERROR(IF(AE350=1,①工事概要!$E$11,IF(AE350=2,①工事概要!$E$11,IF(WEEKDAY(Z350)=2,Z343,AG349))),"")</f>
        <v/>
      </c>
      <c r="AH350" s="224" t="str">
        <f t="shared" ref="AH350:BA350" si="498">IFERROR(IF(AG350+1&gt;$BB350,"",AG350+1),"")</f>
        <v/>
      </c>
      <c r="AI350" s="224" t="str">
        <f t="shared" si="498"/>
        <v/>
      </c>
      <c r="AJ350" s="224" t="str">
        <f t="shared" si="498"/>
        <v/>
      </c>
      <c r="AK350" s="224" t="str">
        <f t="shared" si="498"/>
        <v/>
      </c>
      <c r="AL350" s="224" t="str">
        <f t="shared" si="498"/>
        <v/>
      </c>
      <c r="AM350" s="224" t="str">
        <f t="shared" si="498"/>
        <v/>
      </c>
      <c r="AN350" s="224" t="str">
        <f t="shared" si="498"/>
        <v/>
      </c>
      <c r="AO350" s="224" t="str">
        <f t="shared" si="498"/>
        <v/>
      </c>
      <c r="AP350" s="224" t="str">
        <f t="shared" si="498"/>
        <v/>
      </c>
      <c r="AQ350" s="224" t="str">
        <f t="shared" si="498"/>
        <v/>
      </c>
      <c r="AR350" s="224" t="str">
        <f t="shared" si="498"/>
        <v/>
      </c>
      <c r="AS350" s="224" t="str">
        <f t="shared" si="498"/>
        <v/>
      </c>
      <c r="AT350" s="224" t="str">
        <f t="shared" si="498"/>
        <v/>
      </c>
      <c r="AU350" s="224" t="str">
        <f t="shared" si="498"/>
        <v/>
      </c>
      <c r="AV350" s="224" t="str">
        <f t="shared" si="498"/>
        <v/>
      </c>
      <c r="AW350" s="224" t="str">
        <f t="shared" si="498"/>
        <v/>
      </c>
      <c r="AX350" s="224" t="str">
        <f t="shared" si="498"/>
        <v/>
      </c>
      <c r="AY350" s="224" t="str">
        <f t="shared" si="498"/>
        <v/>
      </c>
      <c r="AZ350" s="224" t="str">
        <f t="shared" si="498"/>
        <v/>
      </c>
      <c r="BA350" s="224" t="str">
        <f t="shared" si="498"/>
        <v/>
      </c>
      <c r="BB350" s="225" t="str">
        <f>IFERROR(IF(IF(Z350=①工事概要!$E$12,①工事概要!$E$12,IF(WEEKDAY(Z350)=1,Z357,BB351))&gt;①工事概要!$E$12,①工事概要!$E$12,IF(Z350=①工事概要!$E$12,①工事概要!$E$12,IF(WEEKDAY(Z350)=1,Z357,BB351))),"")</f>
        <v/>
      </c>
      <c r="BE350" s="53"/>
      <c r="BF350" s="53"/>
      <c r="BG350" s="53" t="str">
        <f>IFERROR(VLOOKUP(B350,①工事概要!$C$11:$D$12,2,FALSE),"")</f>
        <v/>
      </c>
      <c r="BH350" s="53" t="str">
        <f>IFERROR(VLOOKUP(B350,①工事概要!$C$16:$D$21,2,FALSE),"")</f>
        <v/>
      </c>
      <c r="BI350" s="53" t="str">
        <f>IFERROR(VLOOKUP(B350,①工事概要!$C$22:$D$24,2,FALSE),"")</f>
        <v/>
      </c>
      <c r="BJ350" s="53" t="str">
        <f>IF(B350&gt;①工事概要!$C$26,"",IF(B350&gt;=①工事概要!$C$25,$BJ$13,""))</f>
        <v/>
      </c>
      <c r="BK350" s="53" t="str">
        <f>IF(B350&gt;①工事概要!$C$28,"",IF(B350&gt;=①工事概要!$C$27,$BK$13,""))</f>
        <v/>
      </c>
      <c r="BL350" s="53" t="str">
        <f>IF(B350&gt;①工事概要!$C$30,"",IF(B350&gt;=①工事概要!$C$29,$BL$13,""))</f>
        <v/>
      </c>
      <c r="BM350" s="53" t="str">
        <f>IF(B350&gt;①工事概要!$C$32,"",IF(B350&gt;=①工事概要!$C$31,$BM$13,""))</f>
        <v/>
      </c>
      <c r="BN350" s="53" t="str">
        <f>IF(B350&gt;①工事概要!$C$34,"",IF(B350&gt;=①工事概要!$C$33,$BN$13,""))</f>
        <v/>
      </c>
      <c r="BO350" s="53" t="str">
        <f>IF(B350&gt;①工事概要!$C$36,"",IF(B350&gt;=①工事概要!$C$35,$BO$13,""))</f>
        <v/>
      </c>
      <c r="BP350" s="53" t="str">
        <f>IF(B350&gt;①工事概要!$C$38,"",IF(B350&gt;=①工事概要!$C$37,$BP$13,""))</f>
        <v/>
      </c>
      <c r="BQ350" s="53" t="str">
        <f>IF(B350&gt;①工事概要!$C$40,"",IF(B350&gt;=①工事概要!$C$39,$BQ$13,""))</f>
        <v/>
      </c>
      <c r="BR350" s="53" t="str">
        <f>IF(B350&gt;①工事概要!$C$42,"",IF(B350&gt;=①工事概要!$C$41,$BR$13,""))</f>
        <v/>
      </c>
      <c r="BS350" s="53" t="str">
        <f>IF(B350&gt;①工事概要!$C$44,"",IF(B350&gt;=①工事概要!$C$43,$BS$13,""))</f>
        <v/>
      </c>
      <c r="BT350" s="53" t="str">
        <f>IF(B350&gt;①工事概要!$C$46,"",IF(B350&gt;=①工事概要!$C$45,$BT$13,""))</f>
        <v/>
      </c>
      <c r="BU350" s="53" t="str">
        <f>IF(B350&gt;①工事概要!$C$48,"",IF(B350&gt;=①工事概要!$C$47,$BU$13,""))</f>
        <v/>
      </c>
      <c r="BV350" s="53" t="str">
        <f>IF(B350&gt;①工事概要!$C$50,"",IF(B350&gt;=①工事概要!$C$49,$BV$13,""))</f>
        <v/>
      </c>
      <c r="BW350" s="53" t="str">
        <f>IF(B350&gt;①工事概要!$C$52,"",IF(B350&gt;=①工事概要!$C$51,$BW$13,""))</f>
        <v/>
      </c>
      <c r="BX350" s="53" t="str">
        <f>IF(B350&gt;①工事概要!$C$54,"",IF(B350&gt;=①工事概要!$C$53,$BX$13,""))</f>
        <v/>
      </c>
      <c r="BY350" s="53" t="str">
        <f>IF(B350&gt;①工事概要!$C$56,"",IF(B350&gt;=①工事概要!$C$55,$BY$13,""))</f>
        <v/>
      </c>
      <c r="BZ350" s="53" t="str">
        <f>IF(B350&gt;①工事概要!$C$58,"",IF(B350&gt;=①工事概要!$C$57,$BZ$13,""))</f>
        <v/>
      </c>
      <c r="CA350" s="53" t="str">
        <f>IF(B350&gt;①工事概要!$C$60,"",IF(B350&gt;=①工事概要!$C$59,$CA$13,""))</f>
        <v/>
      </c>
      <c r="CB350" s="53" t="str">
        <f>IF(B350&gt;①工事概要!$C$62,"",IF(B350&gt;=①工事概要!$C$61,$CB$13,""))</f>
        <v/>
      </c>
      <c r="CC350" s="53" t="str">
        <f>IF(B350&gt;①工事概要!$C$64,"",IF(B350&gt;=①工事概要!$C$63,$CC$13,""))</f>
        <v/>
      </c>
      <c r="CD350" s="53" t="str">
        <f>IF(B350&gt;①工事概要!$C$66,"",IF(B350&gt;=①工事概要!$C$65,$CD$13,""))</f>
        <v/>
      </c>
      <c r="CE350" s="50" t="str">
        <f t="shared" si="484"/>
        <v/>
      </c>
      <c r="CF350" s="50" t="str">
        <f t="shared" si="470"/>
        <v xml:space="preserve"> </v>
      </c>
    </row>
    <row r="351" spans="1:84" ht="39" customHeight="1" thickTop="1" thickBot="1" x14ac:dyDescent="0.2">
      <c r="A351" s="81" t="str">
        <f t="shared" si="456"/>
        <v>対象期間外</v>
      </c>
      <c r="B351" s="180" t="str">
        <f>IFERROR(IF(B350=①工事概要!$E$12+IF(WEEKDAY(①工事概要!$E$12)=1,①工事概要!$E$12,(8-WEEKDAY(①工事概要!$E$12))),"-",IF(B350="-","-",B350+1)),"-")</f>
        <v>-</v>
      </c>
      <c r="C351" s="89" t="str">
        <f t="shared" si="471"/>
        <v>-</v>
      </c>
      <c r="D351" s="199" t="str">
        <f t="shared" si="472"/>
        <v>×</v>
      </c>
      <c r="E351" s="200" t="str">
        <f t="shared" si="473"/>
        <v xml:space="preserve"> </v>
      </c>
      <c r="F351" s="201" t="s">
        <v>60</v>
      </c>
      <c r="G351" s="202"/>
      <c r="H351" s="203"/>
      <c r="I351" s="204"/>
      <c r="J351" s="187" t="str">
        <f t="shared" si="474"/>
        <v/>
      </c>
      <c r="K351" s="190" t="str">
        <f t="shared" si="457"/>
        <v/>
      </c>
      <c r="L351" s="190" t="str">
        <f t="shared" si="458"/>
        <v/>
      </c>
      <c r="M351" s="188" t="str">
        <f t="shared" si="475"/>
        <v/>
      </c>
      <c r="N351" s="87" t="str">
        <f t="shared" si="459"/>
        <v/>
      </c>
      <c r="O351" s="108"/>
      <c r="P351" s="156" t="str">
        <f>IF(B351&lt;①工事概要!$E$11,"",IF(B351&gt;①工事概要!$E$12,"",IF(LEN(CE351)=0,"○","")))</f>
        <v/>
      </c>
      <c r="Q351" s="162">
        <f t="shared" si="476"/>
        <v>0</v>
      </c>
      <c r="R351" s="93">
        <f t="shared" si="460"/>
        <v>181</v>
      </c>
      <c r="S351" s="156" t="str">
        <f t="shared" si="461"/>
        <v/>
      </c>
      <c r="T351" s="162">
        <f t="shared" si="462"/>
        <v>0</v>
      </c>
      <c r="U351" s="100">
        <f t="shared" si="477"/>
        <v>52</v>
      </c>
      <c r="V351" s="93" t="str">
        <f t="shared" si="463"/>
        <v/>
      </c>
      <c r="W351" s="169" t="str">
        <f t="shared" si="478"/>
        <v/>
      </c>
      <c r="X351" s="80" t="str">
        <f t="shared" si="479"/>
        <v/>
      </c>
      <c r="Y351" s="80" t="str">
        <f t="shared" si="480"/>
        <v/>
      </c>
      <c r="Z351" s="80" t="str">
        <f t="shared" si="464"/>
        <v>-</v>
      </c>
      <c r="AA351" s="80" t="str">
        <f t="shared" si="465"/>
        <v/>
      </c>
      <c r="AB351" s="80" t="str">
        <f t="shared" si="466"/>
        <v>OK（振替済み）</v>
      </c>
      <c r="AC351" s="154">
        <f t="shared" si="467"/>
        <v>0</v>
      </c>
      <c r="AD351" s="154" t="str">
        <f t="shared" si="481"/>
        <v/>
      </c>
      <c r="AE351" s="106">
        <f t="shared" si="482"/>
        <v>0</v>
      </c>
      <c r="AF351" s="106">
        <f t="shared" si="468"/>
        <v>0</v>
      </c>
      <c r="AG351" s="216" t="str">
        <f>IFERROR(IF(AE351=1,①工事概要!$E$11,IF(AE351=2,①工事概要!$E$11,IF(WEEKDAY(Z351)=2,Z344,AG350))),"")</f>
        <v/>
      </c>
      <c r="AH351" s="221" t="str">
        <f t="shared" ref="AH351:BA351" si="499">IFERROR(IF(AG351+1&gt;$BB351,"",AG351+1),"")</f>
        <v/>
      </c>
      <c r="AI351" s="221" t="str">
        <f t="shared" si="499"/>
        <v/>
      </c>
      <c r="AJ351" s="221" t="str">
        <f t="shared" si="499"/>
        <v/>
      </c>
      <c r="AK351" s="221" t="str">
        <f t="shared" si="499"/>
        <v/>
      </c>
      <c r="AL351" s="221" t="str">
        <f t="shared" si="499"/>
        <v/>
      </c>
      <c r="AM351" s="221" t="str">
        <f t="shared" si="499"/>
        <v/>
      </c>
      <c r="AN351" s="221" t="str">
        <f t="shared" si="499"/>
        <v/>
      </c>
      <c r="AO351" s="221" t="str">
        <f t="shared" si="499"/>
        <v/>
      </c>
      <c r="AP351" s="221" t="str">
        <f t="shared" si="499"/>
        <v/>
      </c>
      <c r="AQ351" s="221" t="str">
        <f t="shared" si="499"/>
        <v/>
      </c>
      <c r="AR351" s="221" t="str">
        <f t="shared" si="499"/>
        <v/>
      </c>
      <c r="AS351" s="221" t="str">
        <f t="shared" si="499"/>
        <v/>
      </c>
      <c r="AT351" s="221" t="str">
        <f t="shared" si="499"/>
        <v/>
      </c>
      <c r="AU351" s="221" t="str">
        <f t="shared" si="499"/>
        <v/>
      </c>
      <c r="AV351" s="221" t="str">
        <f t="shared" si="499"/>
        <v/>
      </c>
      <c r="AW351" s="221" t="str">
        <f t="shared" si="499"/>
        <v/>
      </c>
      <c r="AX351" s="221" t="str">
        <f t="shared" si="499"/>
        <v/>
      </c>
      <c r="AY351" s="221" t="str">
        <f t="shared" si="499"/>
        <v/>
      </c>
      <c r="AZ351" s="221" t="str">
        <f t="shared" si="499"/>
        <v/>
      </c>
      <c r="BA351" s="221" t="str">
        <f t="shared" si="499"/>
        <v/>
      </c>
      <c r="BB351" s="217" t="str">
        <f>IFERROR(IF(IF(Z351=①工事概要!$E$12,①工事概要!$E$12,IF(WEEKDAY(Z351)=1,Z358,BB352))&gt;①工事概要!$E$12,①工事概要!$E$12,IF(Z351=①工事概要!$E$12,①工事概要!$E$12,IF(WEEKDAY(Z351)=1,Z358,BB352))),"")</f>
        <v/>
      </c>
      <c r="BE351" s="53"/>
      <c r="BF351" s="53"/>
      <c r="BG351" s="53" t="str">
        <f>IFERROR(VLOOKUP(B351,①工事概要!$C$11:$D$12,2,FALSE),"")</f>
        <v/>
      </c>
      <c r="BH351" s="53" t="str">
        <f>IFERROR(VLOOKUP(B351,①工事概要!$C$16:$D$21,2,FALSE),"")</f>
        <v/>
      </c>
      <c r="BI351" s="53" t="str">
        <f>IFERROR(VLOOKUP(B351,①工事概要!$C$22:$D$24,2,FALSE),"")</f>
        <v/>
      </c>
      <c r="BJ351" s="53" t="str">
        <f>IF(B351&gt;①工事概要!$C$26,"",IF(B351&gt;=①工事概要!$C$25,$BJ$13,""))</f>
        <v/>
      </c>
      <c r="BK351" s="53" t="str">
        <f>IF(B351&gt;①工事概要!$C$28,"",IF(B351&gt;=①工事概要!$C$27,$BK$13,""))</f>
        <v/>
      </c>
      <c r="BL351" s="53" t="str">
        <f>IF(B351&gt;①工事概要!$C$30,"",IF(B351&gt;=①工事概要!$C$29,$BL$13,""))</f>
        <v/>
      </c>
      <c r="BM351" s="53" t="str">
        <f>IF(B351&gt;①工事概要!$C$32,"",IF(B351&gt;=①工事概要!$C$31,$BM$13,""))</f>
        <v/>
      </c>
      <c r="BN351" s="53" t="str">
        <f>IF(B351&gt;①工事概要!$C$34,"",IF(B351&gt;=①工事概要!$C$33,$BN$13,""))</f>
        <v/>
      </c>
      <c r="BO351" s="53" t="str">
        <f>IF(B351&gt;①工事概要!$C$36,"",IF(B351&gt;=①工事概要!$C$35,$BO$13,""))</f>
        <v/>
      </c>
      <c r="BP351" s="53" t="str">
        <f>IF(B351&gt;①工事概要!$C$38,"",IF(B351&gt;=①工事概要!$C$37,$BP$13,""))</f>
        <v/>
      </c>
      <c r="BQ351" s="53" t="str">
        <f>IF(B351&gt;①工事概要!$C$40,"",IF(B351&gt;=①工事概要!$C$39,$BQ$13,""))</f>
        <v/>
      </c>
      <c r="BR351" s="53" t="str">
        <f>IF(B351&gt;①工事概要!$C$42,"",IF(B351&gt;=①工事概要!$C$41,$BR$13,""))</f>
        <v/>
      </c>
      <c r="BS351" s="53" t="str">
        <f>IF(B351&gt;①工事概要!$C$44,"",IF(B351&gt;=①工事概要!$C$43,$BS$13,""))</f>
        <v/>
      </c>
      <c r="BT351" s="53" t="str">
        <f>IF(B351&gt;①工事概要!$C$46,"",IF(B351&gt;=①工事概要!$C$45,$BT$13,""))</f>
        <v/>
      </c>
      <c r="BU351" s="53" t="str">
        <f>IF(B351&gt;①工事概要!$C$48,"",IF(B351&gt;=①工事概要!$C$47,$BU$13,""))</f>
        <v/>
      </c>
      <c r="BV351" s="53" t="str">
        <f>IF(B351&gt;①工事概要!$C$50,"",IF(B351&gt;=①工事概要!$C$49,$BV$13,""))</f>
        <v/>
      </c>
      <c r="BW351" s="53" t="str">
        <f>IF(B351&gt;①工事概要!$C$52,"",IF(B351&gt;=①工事概要!$C$51,$BW$13,""))</f>
        <v/>
      </c>
      <c r="BX351" s="53" t="str">
        <f>IF(B351&gt;①工事概要!$C$54,"",IF(B351&gt;=①工事概要!$C$53,$BX$13,""))</f>
        <v/>
      </c>
      <c r="BY351" s="53" t="str">
        <f>IF(B351&gt;①工事概要!$C$56,"",IF(B351&gt;=①工事概要!$C$55,$BY$13,""))</f>
        <v/>
      </c>
      <c r="BZ351" s="53" t="str">
        <f>IF(B351&gt;①工事概要!$C$58,"",IF(B351&gt;=①工事概要!$C$57,$BZ$13,""))</f>
        <v/>
      </c>
      <c r="CA351" s="53" t="str">
        <f>IF(B351&gt;①工事概要!$C$60,"",IF(B351&gt;=①工事概要!$C$59,$CA$13,""))</f>
        <v/>
      </c>
      <c r="CB351" s="53" t="str">
        <f>IF(B351&gt;①工事概要!$C$62,"",IF(B351&gt;=①工事概要!$C$61,$CB$13,""))</f>
        <v/>
      </c>
      <c r="CC351" s="53" t="str">
        <f>IF(B351&gt;①工事概要!$C$64,"",IF(B351&gt;=①工事概要!$C$63,$CC$13,""))</f>
        <v/>
      </c>
      <c r="CD351" s="53" t="str">
        <f>IF(B351&gt;①工事概要!$C$66,"",IF(B351&gt;=①工事概要!$C$65,$CD$13,""))</f>
        <v/>
      </c>
      <c r="CE351" s="50" t="str">
        <f t="shared" si="484"/>
        <v/>
      </c>
      <c r="CF351" s="50" t="str">
        <f t="shared" si="470"/>
        <v xml:space="preserve"> </v>
      </c>
    </row>
    <row r="352" spans="1:84" ht="39" customHeight="1" thickTop="1" thickBot="1" x14ac:dyDescent="0.2">
      <c r="A352" s="81" t="str">
        <f t="shared" si="456"/>
        <v>対象期間外</v>
      </c>
      <c r="B352" s="180" t="str">
        <f>IFERROR(IF(B351=①工事概要!$E$12+IF(WEEKDAY(①工事概要!$E$12)=1,①工事概要!$E$12,(8-WEEKDAY(①工事概要!$E$12))),"-",IF(B351="-","-",B351+1)),"-")</f>
        <v>-</v>
      </c>
      <c r="C352" s="89" t="str">
        <f t="shared" si="471"/>
        <v>-</v>
      </c>
      <c r="D352" s="199" t="str">
        <f t="shared" si="472"/>
        <v>×</v>
      </c>
      <c r="E352" s="200" t="str">
        <f t="shared" si="473"/>
        <v xml:space="preserve"> </v>
      </c>
      <c r="F352" s="201" t="s">
        <v>60</v>
      </c>
      <c r="G352" s="202"/>
      <c r="H352" s="203"/>
      <c r="I352" s="204"/>
      <c r="J352" s="187" t="str">
        <f t="shared" si="474"/>
        <v/>
      </c>
      <c r="K352" s="190" t="str">
        <f t="shared" si="457"/>
        <v/>
      </c>
      <c r="L352" s="190" t="str">
        <f t="shared" si="458"/>
        <v/>
      </c>
      <c r="M352" s="188" t="str">
        <f t="shared" si="475"/>
        <v/>
      </c>
      <c r="N352" s="87" t="str">
        <f t="shared" si="459"/>
        <v/>
      </c>
      <c r="O352" s="108"/>
      <c r="P352" s="156" t="str">
        <f>IF(B352&lt;①工事概要!$E$11,"",IF(B352&gt;①工事概要!$E$12,"",IF(LEN(CE352)=0,"○","")))</f>
        <v/>
      </c>
      <c r="Q352" s="162">
        <f t="shared" si="476"/>
        <v>0</v>
      </c>
      <c r="R352" s="93">
        <f t="shared" si="460"/>
        <v>181</v>
      </c>
      <c r="S352" s="156" t="str">
        <f t="shared" si="461"/>
        <v/>
      </c>
      <c r="T352" s="162">
        <f t="shared" si="462"/>
        <v>0</v>
      </c>
      <c r="U352" s="100">
        <f t="shared" si="477"/>
        <v>52</v>
      </c>
      <c r="V352" s="93" t="str">
        <f t="shared" si="463"/>
        <v/>
      </c>
      <c r="W352" s="169" t="str">
        <f t="shared" si="478"/>
        <v/>
      </c>
      <c r="X352" s="80" t="str">
        <f t="shared" si="479"/>
        <v/>
      </c>
      <c r="Y352" s="80" t="str">
        <f t="shared" si="480"/>
        <v/>
      </c>
      <c r="Z352" s="80" t="str">
        <f t="shared" si="464"/>
        <v>-</v>
      </c>
      <c r="AA352" s="80" t="str">
        <f t="shared" si="465"/>
        <v/>
      </c>
      <c r="AB352" s="80" t="str">
        <f t="shared" si="466"/>
        <v>OK（振替済み）</v>
      </c>
      <c r="AC352" s="154">
        <f t="shared" si="467"/>
        <v>0</v>
      </c>
      <c r="AD352" s="154" t="str">
        <f t="shared" si="481"/>
        <v/>
      </c>
      <c r="AE352" s="106">
        <f t="shared" si="482"/>
        <v>0</v>
      </c>
      <c r="AF352" s="106">
        <f t="shared" si="468"/>
        <v>0</v>
      </c>
      <c r="AG352" s="218" t="str">
        <f>IFERROR(IF(AE352=1,①工事概要!$E$11,IF(AE352=2,①工事概要!$E$11,IF(WEEKDAY(Z352)=2,Z345,AG351))),"")</f>
        <v/>
      </c>
      <c r="AH352" s="222" t="str">
        <f t="shared" ref="AH352:BA352" si="500">IFERROR(IF(AG352+1&gt;$BB352,"",AG352+1),"")</f>
        <v/>
      </c>
      <c r="AI352" s="222" t="str">
        <f t="shared" si="500"/>
        <v/>
      </c>
      <c r="AJ352" s="222" t="str">
        <f t="shared" si="500"/>
        <v/>
      </c>
      <c r="AK352" s="222" t="str">
        <f t="shared" si="500"/>
        <v/>
      </c>
      <c r="AL352" s="222" t="str">
        <f t="shared" si="500"/>
        <v/>
      </c>
      <c r="AM352" s="222" t="str">
        <f t="shared" si="500"/>
        <v/>
      </c>
      <c r="AN352" s="222" t="str">
        <f t="shared" si="500"/>
        <v/>
      </c>
      <c r="AO352" s="222" t="str">
        <f t="shared" si="500"/>
        <v/>
      </c>
      <c r="AP352" s="222" t="str">
        <f t="shared" si="500"/>
        <v/>
      </c>
      <c r="AQ352" s="222" t="str">
        <f t="shared" si="500"/>
        <v/>
      </c>
      <c r="AR352" s="222" t="str">
        <f t="shared" si="500"/>
        <v/>
      </c>
      <c r="AS352" s="222" t="str">
        <f t="shared" si="500"/>
        <v/>
      </c>
      <c r="AT352" s="222" t="str">
        <f t="shared" si="500"/>
        <v/>
      </c>
      <c r="AU352" s="222" t="str">
        <f t="shared" si="500"/>
        <v/>
      </c>
      <c r="AV352" s="222" t="str">
        <f t="shared" si="500"/>
        <v/>
      </c>
      <c r="AW352" s="222" t="str">
        <f t="shared" si="500"/>
        <v/>
      </c>
      <c r="AX352" s="222" t="str">
        <f t="shared" si="500"/>
        <v/>
      </c>
      <c r="AY352" s="222" t="str">
        <f t="shared" si="500"/>
        <v/>
      </c>
      <c r="AZ352" s="222" t="str">
        <f t="shared" si="500"/>
        <v/>
      </c>
      <c r="BA352" s="222" t="str">
        <f t="shared" si="500"/>
        <v/>
      </c>
      <c r="BB352" s="219" t="str">
        <f>IFERROR(IF(IF(Z352=①工事概要!$E$12,①工事概要!$E$12,IF(WEEKDAY(Z352)=1,Z359,BB353))&gt;①工事概要!$E$12,①工事概要!$E$12,IF(Z352=①工事概要!$E$12,①工事概要!$E$12,IF(WEEKDAY(Z352)=1,Z359,BB353))),"")</f>
        <v/>
      </c>
      <c r="BE352" s="53"/>
      <c r="BF352" s="53"/>
      <c r="BG352" s="53" t="str">
        <f>IFERROR(VLOOKUP(B352,①工事概要!$C$11:$D$12,2,FALSE),"")</f>
        <v/>
      </c>
      <c r="BH352" s="53" t="str">
        <f>IFERROR(VLOOKUP(B352,①工事概要!$C$16:$D$21,2,FALSE),"")</f>
        <v/>
      </c>
      <c r="BI352" s="53" t="str">
        <f>IFERROR(VLOOKUP(B352,①工事概要!$C$22:$D$24,2,FALSE),"")</f>
        <v/>
      </c>
      <c r="BJ352" s="53" t="str">
        <f>IF(B352&gt;①工事概要!$C$26,"",IF(B352&gt;=①工事概要!$C$25,$BJ$13,""))</f>
        <v/>
      </c>
      <c r="BK352" s="53" t="str">
        <f>IF(B352&gt;①工事概要!$C$28,"",IF(B352&gt;=①工事概要!$C$27,$BK$13,""))</f>
        <v/>
      </c>
      <c r="BL352" s="53" t="str">
        <f>IF(B352&gt;①工事概要!$C$30,"",IF(B352&gt;=①工事概要!$C$29,$BL$13,""))</f>
        <v/>
      </c>
      <c r="BM352" s="53" t="str">
        <f>IF(B352&gt;①工事概要!$C$32,"",IF(B352&gt;=①工事概要!$C$31,$BM$13,""))</f>
        <v/>
      </c>
      <c r="BN352" s="53" t="str">
        <f>IF(B352&gt;①工事概要!$C$34,"",IF(B352&gt;=①工事概要!$C$33,$BN$13,""))</f>
        <v/>
      </c>
      <c r="BO352" s="53" t="str">
        <f>IF(B352&gt;①工事概要!$C$36,"",IF(B352&gt;=①工事概要!$C$35,$BO$13,""))</f>
        <v/>
      </c>
      <c r="BP352" s="53" t="str">
        <f>IF(B352&gt;①工事概要!$C$38,"",IF(B352&gt;=①工事概要!$C$37,$BP$13,""))</f>
        <v/>
      </c>
      <c r="BQ352" s="53" t="str">
        <f>IF(B352&gt;①工事概要!$C$40,"",IF(B352&gt;=①工事概要!$C$39,$BQ$13,""))</f>
        <v/>
      </c>
      <c r="BR352" s="53" t="str">
        <f>IF(B352&gt;①工事概要!$C$42,"",IF(B352&gt;=①工事概要!$C$41,$BR$13,""))</f>
        <v/>
      </c>
      <c r="BS352" s="53" t="str">
        <f>IF(B352&gt;①工事概要!$C$44,"",IF(B352&gt;=①工事概要!$C$43,$BS$13,""))</f>
        <v/>
      </c>
      <c r="BT352" s="53" t="str">
        <f>IF(B352&gt;①工事概要!$C$46,"",IF(B352&gt;=①工事概要!$C$45,$BT$13,""))</f>
        <v/>
      </c>
      <c r="BU352" s="53" t="str">
        <f>IF(B352&gt;①工事概要!$C$48,"",IF(B352&gt;=①工事概要!$C$47,$BU$13,""))</f>
        <v/>
      </c>
      <c r="BV352" s="53" t="str">
        <f>IF(B352&gt;①工事概要!$C$50,"",IF(B352&gt;=①工事概要!$C$49,$BV$13,""))</f>
        <v/>
      </c>
      <c r="BW352" s="53" t="str">
        <f>IF(B352&gt;①工事概要!$C$52,"",IF(B352&gt;=①工事概要!$C$51,$BW$13,""))</f>
        <v/>
      </c>
      <c r="BX352" s="53" t="str">
        <f>IF(B352&gt;①工事概要!$C$54,"",IF(B352&gt;=①工事概要!$C$53,$BX$13,""))</f>
        <v/>
      </c>
      <c r="BY352" s="53" t="str">
        <f>IF(B352&gt;①工事概要!$C$56,"",IF(B352&gt;=①工事概要!$C$55,$BY$13,""))</f>
        <v/>
      </c>
      <c r="BZ352" s="53" t="str">
        <f>IF(B352&gt;①工事概要!$C$58,"",IF(B352&gt;=①工事概要!$C$57,$BZ$13,""))</f>
        <v/>
      </c>
      <c r="CA352" s="53" t="str">
        <f>IF(B352&gt;①工事概要!$C$60,"",IF(B352&gt;=①工事概要!$C$59,$CA$13,""))</f>
        <v/>
      </c>
      <c r="CB352" s="53" t="str">
        <f>IF(B352&gt;①工事概要!$C$62,"",IF(B352&gt;=①工事概要!$C$61,$CB$13,""))</f>
        <v/>
      </c>
      <c r="CC352" s="53" t="str">
        <f>IF(B352&gt;①工事概要!$C$64,"",IF(B352&gt;=①工事概要!$C$63,$CC$13,""))</f>
        <v/>
      </c>
      <c r="CD352" s="53" t="str">
        <f>IF(B352&gt;①工事概要!$C$66,"",IF(B352&gt;=①工事概要!$C$65,$CD$13,""))</f>
        <v/>
      </c>
      <c r="CE352" s="50" t="str">
        <f t="shared" si="484"/>
        <v/>
      </c>
      <c r="CF352" s="50" t="str">
        <f t="shared" si="470"/>
        <v xml:space="preserve"> </v>
      </c>
    </row>
    <row r="353" spans="1:84" ht="39" customHeight="1" thickTop="1" thickBot="1" x14ac:dyDescent="0.2">
      <c r="A353" s="81" t="str">
        <f t="shared" si="456"/>
        <v>対象期間外</v>
      </c>
      <c r="B353" s="180" t="str">
        <f>IFERROR(IF(B352=①工事概要!$E$12+IF(WEEKDAY(①工事概要!$E$12)=1,①工事概要!$E$12,(8-WEEKDAY(①工事概要!$E$12))),"-",IF(B352="-","-",B352+1)),"-")</f>
        <v>-</v>
      </c>
      <c r="C353" s="89" t="str">
        <f t="shared" si="471"/>
        <v>-</v>
      </c>
      <c r="D353" s="199" t="str">
        <f t="shared" si="472"/>
        <v>×</v>
      </c>
      <c r="E353" s="200" t="str">
        <f t="shared" si="473"/>
        <v xml:space="preserve"> </v>
      </c>
      <c r="F353" s="201" t="s">
        <v>60</v>
      </c>
      <c r="G353" s="202"/>
      <c r="H353" s="203"/>
      <c r="I353" s="204"/>
      <c r="J353" s="187" t="str">
        <f t="shared" si="474"/>
        <v/>
      </c>
      <c r="K353" s="190" t="str">
        <f t="shared" si="457"/>
        <v/>
      </c>
      <c r="L353" s="190" t="str">
        <f t="shared" si="458"/>
        <v/>
      </c>
      <c r="M353" s="188" t="str">
        <f t="shared" si="475"/>
        <v/>
      </c>
      <c r="N353" s="87" t="str">
        <f t="shared" si="459"/>
        <v/>
      </c>
      <c r="O353" s="108"/>
      <c r="P353" s="156" t="str">
        <f>IF(B353&lt;①工事概要!$E$11,"",IF(B353&gt;①工事概要!$E$12,"",IF(LEN(CE353)=0,"○","")))</f>
        <v/>
      </c>
      <c r="Q353" s="162">
        <f t="shared" si="476"/>
        <v>0</v>
      </c>
      <c r="R353" s="93">
        <f t="shared" si="460"/>
        <v>181</v>
      </c>
      <c r="S353" s="156" t="str">
        <f t="shared" si="461"/>
        <v/>
      </c>
      <c r="T353" s="162">
        <f t="shared" si="462"/>
        <v>0</v>
      </c>
      <c r="U353" s="100">
        <f t="shared" si="477"/>
        <v>52</v>
      </c>
      <c r="V353" s="93" t="str">
        <f t="shared" si="463"/>
        <v/>
      </c>
      <c r="W353" s="169" t="str">
        <f t="shared" si="478"/>
        <v/>
      </c>
      <c r="X353" s="80" t="str">
        <f t="shared" si="479"/>
        <v/>
      </c>
      <c r="Y353" s="80" t="str">
        <f t="shared" si="480"/>
        <v/>
      </c>
      <c r="Z353" s="80" t="str">
        <f t="shared" si="464"/>
        <v>-</v>
      </c>
      <c r="AA353" s="80" t="str">
        <f t="shared" si="465"/>
        <v/>
      </c>
      <c r="AB353" s="80" t="str">
        <f t="shared" si="466"/>
        <v>OK（振替済み）</v>
      </c>
      <c r="AC353" s="154">
        <f t="shared" si="467"/>
        <v>0</v>
      </c>
      <c r="AD353" s="154" t="str">
        <f t="shared" si="481"/>
        <v/>
      </c>
      <c r="AE353" s="106">
        <f t="shared" si="482"/>
        <v>0</v>
      </c>
      <c r="AF353" s="106">
        <f t="shared" si="468"/>
        <v>0</v>
      </c>
      <c r="AG353" s="218" t="str">
        <f>IFERROR(IF(AE353=1,①工事概要!$E$11,IF(AE353=2,①工事概要!$E$11,IF(WEEKDAY(Z353)=2,Z346,AG352))),"")</f>
        <v/>
      </c>
      <c r="AH353" s="222" t="str">
        <f t="shared" ref="AH353:BA353" si="501">IFERROR(IF(AG353+1&gt;$BB353,"",AG353+1),"")</f>
        <v/>
      </c>
      <c r="AI353" s="222" t="str">
        <f t="shared" si="501"/>
        <v/>
      </c>
      <c r="AJ353" s="222" t="str">
        <f t="shared" si="501"/>
        <v/>
      </c>
      <c r="AK353" s="222" t="str">
        <f t="shared" si="501"/>
        <v/>
      </c>
      <c r="AL353" s="222" t="str">
        <f t="shared" si="501"/>
        <v/>
      </c>
      <c r="AM353" s="222" t="str">
        <f t="shared" si="501"/>
        <v/>
      </c>
      <c r="AN353" s="222" t="str">
        <f t="shared" si="501"/>
        <v/>
      </c>
      <c r="AO353" s="222" t="str">
        <f t="shared" si="501"/>
        <v/>
      </c>
      <c r="AP353" s="222" t="str">
        <f t="shared" si="501"/>
        <v/>
      </c>
      <c r="AQ353" s="222" t="str">
        <f t="shared" si="501"/>
        <v/>
      </c>
      <c r="AR353" s="222" t="str">
        <f t="shared" si="501"/>
        <v/>
      </c>
      <c r="AS353" s="222" t="str">
        <f t="shared" si="501"/>
        <v/>
      </c>
      <c r="AT353" s="222" t="str">
        <f t="shared" si="501"/>
        <v/>
      </c>
      <c r="AU353" s="222" t="str">
        <f t="shared" si="501"/>
        <v/>
      </c>
      <c r="AV353" s="222" t="str">
        <f t="shared" si="501"/>
        <v/>
      </c>
      <c r="AW353" s="222" t="str">
        <f t="shared" si="501"/>
        <v/>
      </c>
      <c r="AX353" s="222" t="str">
        <f t="shared" si="501"/>
        <v/>
      </c>
      <c r="AY353" s="222" t="str">
        <f t="shared" si="501"/>
        <v/>
      </c>
      <c r="AZ353" s="222" t="str">
        <f t="shared" si="501"/>
        <v/>
      </c>
      <c r="BA353" s="222" t="str">
        <f t="shared" si="501"/>
        <v/>
      </c>
      <c r="BB353" s="219" t="str">
        <f>IFERROR(IF(IF(Z353=①工事概要!$E$12,①工事概要!$E$12,IF(WEEKDAY(Z353)=1,Z360,BB354))&gt;①工事概要!$E$12,①工事概要!$E$12,IF(Z353=①工事概要!$E$12,①工事概要!$E$12,IF(WEEKDAY(Z353)=1,Z360,BB354))),"")</f>
        <v/>
      </c>
      <c r="BE353" s="53"/>
      <c r="BF353" s="53"/>
      <c r="BG353" s="53" t="str">
        <f>IFERROR(VLOOKUP(B353,①工事概要!$C$11:$D$12,2,FALSE),"")</f>
        <v/>
      </c>
      <c r="BH353" s="53" t="str">
        <f>IFERROR(VLOOKUP(B353,①工事概要!$C$16:$D$21,2,FALSE),"")</f>
        <v/>
      </c>
      <c r="BI353" s="53" t="str">
        <f>IFERROR(VLOOKUP(B353,①工事概要!$C$22:$D$24,2,FALSE),"")</f>
        <v/>
      </c>
      <c r="BJ353" s="53" t="str">
        <f>IF(B353&gt;①工事概要!$C$26,"",IF(B353&gt;=①工事概要!$C$25,$BJ$13,""))</f>
        <v/>
      </c>
      <c r="BK353" s="53" t="str">
        <f>IF(B353&gt;①工事概要!$C$28,"",IF(B353&gt;=①工事概要!$C$27,$BK$13,""))</f>
        <v/>
      </c>
      <c r="BL353" s="53" t="str">
        <f>IF(B353&gt;①工事概要!$C$30,"",IF(B353&gt;=①工事概要!$C$29,$BL$13,""))</f>
        <v/>
      </c>
      <c r="BM353" s="53" t="str">
        <f>IF(B353&gt;①工事概要!$C$32,"",IF(B353&gt;=①工事概要!$C$31,$BM$13,""))</f>
        <v/>
      </c>
      <c r="BN353" s="53" t="str">
        <f>IF(B353&gt;①工事概要!$C$34,"",IF(B353&gt;=①工事概要!$C$33,$BN$13,""))</f>
        <v/>
      </c>
      <c r="BO353" s="53" t="str">
        <f>IF(B353&gt;①工事概要!$C$36,"",IF(B353&gt;=①工事概要!$C$35,$BO$13,""))</f>
        <v/>
      </c>
      <c r="BP353" s="53" t="str">
        <f>IF(B353&gt;①工事概要!$C$38,"",IF(B353&gt;=①工事概要!$C$37,$BP$13,""))</f>
        <v/>
      </c>
      <c r="BQ353" s="53" t="str">
        <f>IF(B353&gt;①工事概要!$C$40,"",IF(B353&gt;=①工事概要!$C$39,$BQ$13,""))</f>
        <v/>
      </c>
      <c r="BR353" s="53" t="str">
        <f>IF(B353&gt;①工事概要!$C$42,"",IF(B353&gt;=①工事概要!$C$41,$BR$13,""))</f>
        <v/>
      </c>
      <c r="BS353" s="53" t="str">
        <f>IF(B353&gt;①工事概要!$C$44,"",IF(B353&gt;=①工事概要!$C$43,$BS$13,""))</f>
        <v/>
      </c>
      <c r="BT353" s="53" t="str">
        <f>IF(B353&gt;①工事概要!$C$46,"",IF(B353&gt;=①工事概要!$C$45,$BT$13,""))</f>
        <v/>
      </c>
      <c r="BU353" s="53" t="str">
        <f>IF(B353&gt;①工事概要!$C$48,"",IF(B353&gt;=①工事概要!$C$47,$BU$13,""))</f>
        <v/>
      </c>
      <c r="BV353" s="53" t="str">
        <f>IF(B353&gt;①工事概要!$C$50,"",IF(B353&gt;=①工事概要!$C$49,$BV$13,""))</f>
        <v/>
      </c>
      <c r="BW353" s="53" t="str">
        <f>IF(B353&gt;①工事概要!$C$52,"",IF(B353&gt;=①工事概要!$C$51,$BW$13,""))</f>
        <v/>
      </c>
      <c r="BX353" s="53" t="str">
        <f>IF(B353&gt;①工事概要!$C$54,"",IF(B353&gt;=①工事概要!$C$53,$BX$13,""))</f>
        <v/>
      </c>
      <c r="BY353" s="53" t="str">
        <f>IF(B353&gt;①工事概要!$C$56,"",IF(B353&gt;=①工事概要!$C$55,$BY$13,""))</f>
        <v/>
      </c>
      <c r="BZ353" s="53" t="str">
        <f>IF(B353&gt;①工事概要!$C$58,"",IF(B353&gt;=①工事概要!$C$57,$BZ$13,""))</f>
        <v/>
      </c>
      <c r="CA353" s="53" t="str">
        <f>IF(B353&gt;①工事概要!$C$60,"",IF(B353&gt;=①工事概要!$C$59,$CA$13,""))</f>
        <v/>
      </c>
      <c r="CB353" s="53" t="str">
        <f>IF(B353&gt;①工事概要!$C$62,"",IF(B353&gt;=①工事概要!$C$61,$CB$13,""))</f>
        <v/>
      </c>
      <c r="CC353" s="53" t="str">
        <f>IF(B353&gt;①工事概要!$C$64,"",IF(B353&gt;=①工事概要!$C$63,$CC$13,""))</f>
        <v/>
      </c>
      <c r="CD353" s="53" t="str">
        <f>IF(B353&gt;①工事概要!$C$66,"",IF(B353&gt;=①工事概要!$C$65,$CD$13,""))</f>
        <v/>
      </c>
      <c r="CE353" s="50" t="str">
        <f t="shared" si="484"/>
        <v/>
      </c>
      <c r="CF353" s="50" t="str">
        <f t="shared" si="470"/>
        <v xml:space="preserve"> </v>
      </c>
    </row>
    <row r="354" spans="1:84" ht="39" customHeight="1" thickTop="1" thickBot="1" x14ac:dyDescent="0.2">
      <c r="A354" s="81" t="str">
        <f t="shared" si="456"/>
        <v>対象期間外</v>
      </c>
      <c r="B354" s="180" t="str">
        <f>IFERROR(IF(B353=①工事概要!$E$12+IF(WEEKDAY(①工事概要!$E$12)=1,①工事概要!$E$12,(8-WEEKDAY(①工事概要!$E$12))),"-",IF(B353="-","-",B353+1)),"-")</f>
        <v>-</v>
      </c>
      <c r="C354" s="89" t="str">
        <f t="shared" si="471"/>
        <v>-</v>
      </c>
      <c r="D354" s="199" t="str">
        <f t="shared" si="472"/>
        <v>×</v>
      </c>
      <c r="E354" s="200" t="str">
        <f t="shared" si="473"/>
        <v xml:space="preserve"> </v>
      </c>
      <c r="F354" s="201" t="s">
        <v>60</v>
      </c>
      <c r="G354" s="202"/>
      <c r="H354" s="203"/>
      <c r="I354" s="204"/>
      <c r="J354" s="187" t="str">
        <f t="shared" si="474"/>
        <v/>
      </c>
      <c r="K354" s="190" t="str">
        <f t="shared" si="457"/>
        <v/>
      </c>
      <c r="L354" s="190" t="str">
        <f t="shared" si="458"/>
        <v/>
      </c>
      <c r="M354" s="188" t="str">
        <f t="shared" si="475"/>
        <v/>
      </c>
      <c r="N354" s="87" t="str">
        <f t="shared" si="459"/>
        <v/>
      </c>
      <c r="O354" s="108"/>
      <c r="P354" s="156" t="str">
        <f>IF(B354&lt;①工事概要!$E$11,"",IF(B354&gt;①工事概要!$E$12,"",IF(LEN(CE354)=0,"○","")))</f>
        <v/>
      </c>
      <c r="Q354" s="162">
        <f t="shared" si="476"/>
        <v>0</v>
      </c>
      <c r="R354" s="93">
        <f t="shared" si="460"/>
        <v>181</v>
      </c>
      <c r="S354" s="156" t="str">
        <f t="shared" si="461"/>
        <v/>
      </c>
      <c r="T354" s="162">
        <f t="shared" si="462"/>
        <v>0</v>
      </c>
      <c r="U354" s="100">
        <f t="shared" si="477"/>
        <v>52</v>
      </c>
      <c r="V354" s="93" t="str">
        <f t="shared" si="463"/>
        <v/>
      </c>
      <c r="W354" s="169" t="str">
        <f t="shared" si="478"/>
        <v/>
      </c>
      <c r="X354" s="80" t="str">
        <f t="shared" si="479"/>
        <v/>
      </c>
      <c r="Y354" s="80" t="str">
        <f t="shared" si="480"/>
        <v/>
      </c>
      <c r="Z354" s="80" t="str">
        <f t="shared" si="464"/>
        <v>-</v>
      </c>
      <c r="AA354" s="80" t="str">
        <f t="shared" si="465"/>
        <v/>
      </c>
      <c r="AB354" s="80" t="str">
        <f t="shared" si="466"/>
        <v>OK（振替済み）</v>
      </c>
      <c r="AC354" s="154">
        <f t="shared" si="467"/>
        <v>0</v>
      </c>
      <c r="AD354" s="154" t="str">
        <f t="shared" si="481"/>
        <v/>
      </c>
      <c r="AE354" s="106">
        <f t="shared" si="482"/>
        <v>0</v>
      </c>
      <c r="AF354" s="106">
        <f t="shared" si="468"/>
        <v>0</v>
      </c>
      <c r="AG354" s="218" t="str">
        <f>IFERROR(IF(AE354=1,①工事概要!$E$11,IF(AE354=2,①工事概要!$E$11,IF(WEEKDAY(Z354)=2,Z347,AG353))),"")</f>
        <v/>
      </c>
      <c r="AH354" s="222" t="str">
        <f t="shared" ref="AH354:BA354" si="502">IFERROR(IF(AG354+1&gt;$BB354,"",AG354+1),"")</f>
        <v/>
      </c>
      <c r="AI354" s="222" t="str">
        <f t="shared" si="502"/>
        <v/>
      </c>
      <c r="AJ354" s="222" t="str">
        <f t="shared" si="502"/>
        <v/>
      </c>
      <c r="AK354" s="222" t="str">
        <f t="shared" si="502"/>
        <v/>
      </c>
      <c r="AL354" s="222" t="str">
        <f t="shared" si="502"/>
        <v/>
      </c>
      <c r="AM354" s="222" t="str">
        <f t="shared" si="502"/>
        <v/>
      </c>
      <c r="AN354" s="222" t="str">
        <f t="shared" si="502"/>
        <v/>
      </c>
      <c r="AO354" s="222" t="str">
        <f t="shared" si="502"/>
        <v/>
      </c>
      <c r="AP354" s="222" t="str">
        <f t="shared" si="502"/>
        <v/>
      </c>
      <c r="AQ354" s="222" t="str">
        <f t="shared" si="502"/>
        <v/>
      </c>
      <c r="AR354" s="222" t="str">
        <f t="shared" si="502"/>
        <v/>
      </c>
      <c r="AS354" s="222" t="str">
        <f t="shared" si="502"/>
        <v/>
      </c>
      <c r="AT354" s="222" t="str">
        <f t="shared" si="502"/>
        <v/>
      </c>
      <c r="AU354" s="222" t="str">
        <f t="shared" si="502"/>
        <v/>
      </c>
      <c r="AV354" s="222" t="str">
        <f t="shared" si="502"/>
        <v/>
      </c>
      <c r="AW354" s="222" t="str">
        <f t="shared" si="502"/>
        <v/>
      </c>
      <c r="AX354" s="222" t="str">
        <f t="shared" si="502"/>
        <v/>
      </c>
      <c r="AY354" s="222" t="str">
        <f t="shared" si="502"/>
        <v/>
      </c>
      <c r="AZ354" s="222" t="str">
        <f t="shared" si="502"/>
        <v/>
      </c>
      <c r="BA354" s="222" t="str">
        <f t="shared" si="502"/>
        <v/>
      </c>
      <c r="BB354" s="219" t="str">
        <f>IFERROR(IF(IF(Z354=①工事概要!$E$12,①工事概要!$E$12,IF(WEEKDAY(Z354)=1,Z361,BB355))&gt;①工事概要!$E$12,①工事概要!$E$12,IF(Z354=①工事概要!$E$12,①工事概要!$E$12,IF(WEEKDAY(Z354)=1,Z361,BB355))),"")</f>
        <v/>
      </c>
      <c r="BE354" s="53"/>
      <c r="BF354" s="53"/>
      <c r="BG354" s="53" t="str">
        <f>IFERROR(VLOOKUP(B354,①工事概要!$C$11:$D$12,2,FALSE),"")</f>
        <v/>
      </c>
      <c r="BH354" s="53" t="str">
        <f>IFERROR(VLOOKUP(B354,①工事概要!$C$16:$D$21,2,FALSE),"")</f>
        <v/>
      </c>
      <c r="BI354" s="53" t="str">
        <f>IFERROR(VLOOKUP(B354,①工事概要!$C$22:$D$24,2,FALSE),"")</f>
        <v/>
      </c>
      <c r="BJ354" s="53" t="str">
        <f>IF(B354&gt;①工事概要!$C$26,"",IF(B354&gt;=①工事概要!$C$25,$BJ$13,""))</f>
        <v/>
      </c>
      <c r="BK354" s="53" t="str">
        <f>IF(B354&gt;①工事概要!$C$28,"",IF(B354&gt;=①工事概要!$C$27,$BK$13,""))</f>
        <v/>
      </c>
      <c r="BL354" s="53" t="str">
        <f>IF(B354&gt;①工事概要!$C$30,"",IF(B354&gt;=①工事概要!$C$29,$BL$13,""))</f>
        <v/>
      </c>
      <c r="BM354" s="53" t="str">
        <f>IF(B354&gt;①工事概要!$C$32,"",IF(B354&gt;=①工事概要!$C$31,$BM$13,""))</f>
        <v/>
      </c>
      <c r="BN354" s="53" t="str">
        <f>IF(B354&gt;①工事概要!$C$34,"",IF(B354&gt;=①工事概要!$C$33,$BN$13,""))</f>
        <v/>
      </c>
      <c r="BO354" s="53" t="str">
        <f>IF(B354&gt;①工事概要!$C$36,"",IF(B354&gt;=①工事概要!$C$35,$BO$13,""))</f>
        <v/>
      </c>
      <c r="BP354" s="53" t="str">
        <f>IF(B354&gt;①工事概要!$C$38,"",IF(B354&gt;=①工事概要!$C$37,$BP$13,""))</f>
        <v/>
      </c>
      <c r="BQ354" s="53" t="str">
        <f>IF(B354&gt;①工事概要!$C$40,"",IF(B354&gt;=①工事概要!$C$39,$BQ$13,""))</f>
        <v/>
      </c>
      <c r="BR354" s="53" t="str">
        <f>IF(B354&gt;①工事概要!$C$42,"",IF(B354&gt;=①工事概要!$C$41,$BR$13,""))</f>
        <v/>
      </c>
      <c r="BS354" s="53" t="str">
        <f>IF(B354&gt;①工事概要!$C$44,"",IF(B354&gt;=①工事概要!$C$43,$BS$13,""))</f>
        <v/>
      </c>
      <c r="BT354" s="53" t="str">
        <f>IF(B354&gt;①工事概要!$C$46,"",IF(B354&gt;=①工事概要!$C$45,$BT$13,""))</f>
        <v/>
      </c>
      <c r="BU354" s="53" t="str">
        <f>IF(B354&gt;①工事概要!$C$48,"",IF(B354&gt;=①工事概要!$C$47,$BU$13,""))</f>
        <v/>
      </c>
      <c r="BV354" s="53" t="str">
        <f>IF(B354&gt;①工事概要!$C$50,"",IF(B354&gt;=①工事概要!$C$49,$BV$13,""))</f>
        <v/>
      </c>
      <c r="BW354" s="53" t="str">
        <f>IF(B354&gt;①工事概要!$C$52,"",IF(B354&gt;=①工事概要!$C$51,$BW$13,""))</f>
        <v/>
      </c>
      <c r="BX354" s="53" t="str">
        <f>IF(B354&gt;①工事概要!$C$54,"",IF(B354&gt;=①工事概要!$C$53,$BX$13,""))</f>
        <v/>
      </c>
      <c r="BY354" s="53" t="str">
        <f>IF(B354&gt;①工事概要!$C$56,"",IF(B354&gt;=①工事概要!$C$55,$BY$13,""))</f>
        <v/>
      </c>
      <c r="BZ354" s="53" t="str">
        <f>IF(B354&gt;①工事概要!$C$58,"",IF(B354&gt;=①工事概要!$C$57,$BZ$13,""))</f>
        <v/>
      </c>
      <c r="CA354" s="53" t="str">
        <f>IF(B354&gt;①工事概要!$C$60,"",IF(B354&gt;=①工事概要!$C$59,$CA$13,""))</f>
        <v/>
      </c>
      <c r="CB354" s="53" t="str">
        <f>IF(B354&gt;①工事概要!$C$62,"",IF(B354&gt;=①工事概要!$C$61,$CB$13,""))</f>
        <v/>
      </c>
      <c r="CC354" s="53" t="str">
        <f>IF(B354&gt;①工事概要!$C$64,"",IF(B354&gt;=①工事概要!$C$63,$CC$13,""))</f>
        <v/>
      </c>
      <c r="CD354" s="53" t="str">
        <f>IF(B354&gt;①工事概要!$C$66,"",IF(B354&gt;=①工事概要!$C$65,$CD$13,""))</f>
        <v/>
      </c>
      <c r="CE354" s="50" t="str">
        <f t="shared" si="484"/>
        <v/>
      </c>
      <c r="CF354" s="50" t="str">
        <f t="shared" si="470"/>
        <v xml:space="preserve"> </v>
      </c>
    </row>
    <row r="355" spans="1:84" ht="39" customHeight="1" thickTop="1" thickBot="1" x14ac:dyDescent="0.2">
      <c r="A355" s="81" t="str">
        <f t="shared" si="456"/>
        <v>対象期間外</v>
      </c>
      <c r="B355" s="180" t="str">
        <f>IFERROR(IF(B354=①工事概要!$E$12+IF(WEEKDAY(①工事概要!$E$12)=1,①工事概要!$E$12,(8-WEEKDAY(①工事概要!$E$12))),"-",IF(B354="-","-",B354+1)),"-")</f>
        <v>-</v>
      </c>
      <c r="C355" s="89" t="str">
        <f t="shared" si="471"/>
        <v>-</v>
      </c>
      <c r="D355" s="199" t="str">
        <f t="shared" si="472"/>
        <v>×</v>
      </c>
      <c r="E355" s="200" t="str">
        <f t="shared" si="473"/>
        <v xml:space="preserve"> </v>
      </c>
      <c r="F355" s="201" t="s">
        <v>60</v>
      </c>
      <c r="G355" s="202"/>
      <c r="H355" s="203"/>
      <c r="I355" s="204"/>
      <c r="J355" s="187" t="str">
        <f t="shared" si="474"/>
        <v/>
      </c>
      <c r="K355" s="190" t="str">
        <f t="shared" si="457"/>
        <v/>
      </c>
      <c r="L355" s="190" t="str">
        <f t="shared" si="458"/>
        <v/>
      </c>
      <c r="M355" s="188" t="str">
        <f t="shared" si="475"/>
        <v/>
      </c>
      <c r="N355" s="87" t="str">
        <f t="shared" si="459"/>
        <v/>
      </c>
      <c r="O355" s="108"/>
      <c r="P355" s="156" t="str">
        <f>IF(B355&lt;①工事概要!$E$11,"",IF(B355&gt;①工事概要!$E$12,"",IF(LEN(CE355)=0,"○","")))</f>
        <v/>
      </c>
      <c r="Q355" s="162">
        <f t="shared" si="476"/>
        <v>0</v>
      </c>
      <c r="R355" s="93">
        <f t="shared" si="460"/>
        <v>181</v>
      </c>
      <c r="S355" s="156" t="str">
        <f t="shared" si="461"/>
        <v/>
      </c>
      <c r="T355" s="162">
        <f t="shared" si="462"/>
        <v>0</v>
      </c>
      <c r="U355" s="100">
        <f t="shared" si="477"/>
        <v>52</v>
      </c>
      <c r="V355" s="93" t="str">
        <f t="shared" si="463"/>
        <v/>
      </c>
      <c r="W355" s="169" t="str">
        <f t="shared" si="478"/>
        <v/>
      </c>
      <c r="X355" s="80" t="str">
        <f t="shared" si="479"/>
        <v/>
      </c>
      <c r="Y355" s="80" t="str">
        <f t="shared" si="480"/>
        <v/>
      </c>
      <c r="Z355" s="80" t="str">
        <f t="shared" si="464"/>
        <v>-</v>
      </c>
      <c r="AA355" s="80" t="str">
        <f t="shared" si="465"/>
        <v/>
      </c>
      <c r="AB355" s="80" t="str">
        <f t="shared" si="466"/>
        <v>OK（振替済み）</v>
      </c>
      <c r="AC355" s="154">
        <f t="shared" si="467"/>
        <v>0</v>
      </c>
      <c r="AD355" s="154" t="str">
        <f t="shared" si="481"/>
        <v/>
      </c>
      <c r="AE355" s="106">
        <f t="shared" si="482"/>
        <v>0</v>
      </c>
      <c r="AF355" s="106">
        <f t="shared" si="468"/>
        <v>0</v>
      </c>
      <c r="AG355" s="218" t="str">
        <f>IFERROR(IF(AE355=1,①工事概要!$E$11,IF(AE355=2,①工事概要!$E$11,IF(WEEKDAY(Z355)=2,Z348,AG354))),"")</f>
        <v/>
      </c>
      <c r="AH355" s="222" t="str">
        <f t="shared" ref="AH355:BA355" si="503">IFERROR(IF(AG355+1&gt;$BB355,"",AG355+1),"")</f>
        <v/>
      </c>
      <c r="AI355" s="222" t="str">
        <f t="shared" si="503"/>
        <v/>
      </c>
      <c r="AJ355" s="222" t="str">
        <f t="shared" si="503"/>
        <v/>
      </c>
      <c r="AK355" s="222" t="str">
        <f t="shared" si="503"/>
        <v/>
      </c>
      <c r="AL355" s="222" t="str">
        <f t="shared" si="503"/>
        <v/>
      </c>
      <c r="AM355" s="222" t="str">
        <f t="shared" si="503"/>
        <v/>
      </c>
      <c r="AN355" s="222" t="str">
        <f t="shared" si="503"/>
        <v/>
      </c>
      <c r="AO355" s="222" t="str">
        <f t="shared" si="503"/>
        <v/>
      </c>
      <c r="AP355" s="222" t="str">
        <f t="shared" si="503"/>
        <v/>
      </c>
      <c r="AQ355" s="222" t="str">
        <f t="shared" si="503"/>
        <v/>
      </c>
      <c r="AR355" s="222" t="str">
        <f t="shared" si="503"/>
        <v/>
      </c>
      <c r="AS355" s="222" t="str">
        <f t="shared" si="503"/>
        <v/>
      </c>
      <c r="AT355" s="222" t="str">
        <f t="shared" si="503"/>
        <v/>
      </c>
      <c r="AU355" s="222" t="str">
        <f t="shared" si="503"/>
        <v/>
      </c>
      <c r="AV355" s="222" t="str">
        <f t="shared" si="503"/>
        <v/>
      </c>
      <c r="AW355" s="222" t="str">
        <f t="shared" si="503"/>
        <v/>
      </c>
      <c r="AX355" s="222" t="str">
        <f t="shared" si="503"/>
        <v/>
      </c>
      <c r="AY355" s="222" t="str">
        <f t="shared" si="503"/>
        <v/>
      </c>
      <c r="AZ355" s="222" t="str">
        <f t="shared" si="503"/>
        <v/>
      </c>
      <c r="BA355" s="222" t="str">
        <f t="shared" si="503"/>
        <v/>
      </c>
      <c r="BB355" s="219" t="str">
        <f>IFERROR(IF(IF(Z355=①工事概要!$E$12,①工事概要!$E$12,IF(WEEKDAY(Z355)=1,Z362,BB356))&gt;①工事概要!$E$12,①工事概要!$E$12,IF(Z355=①工事概要!$E$12,①工事概要!$E$12,IF(WEEKDAY(Z355)=1,Z362,BB356))),"")</f>
        <v/>
      </c>
      <c r="BE355" s="53"/>
      <c r="BF355" s="53"/>
      <c r="BG355" s="53" t="str">
        <f>IFERROR(VLOOKUP(B355,①工事概要!$C$11:$D$12,2,FALSE),"")</f>
        <v/>
      </c>
      <c r="BH355" s="53" t="str">
        <f>IFERROR(VLOOKUP(B355,①工事概要!$C$16:$D$21,2,FALSE),"")</f>
        <v/>
      </c>
      <c r="BI355" s="53" t="str">
        <f>IFERROR(VLOOKUP(B355,①工事概要!$C$22:$D$24,2,FALSE),"")</f>
        <v/>
      </c>
      <c r="BJ355" s="53" t="str">
        <f>IF(B355&gt;①工事概要!$C$26,"",IF(B355&gt;=①工事概要!$C$25,$BJ$13,""))</f>
        <v/>
      </c>
      <c r="BK355" s="53" t="str">
        <f>IF(B355&gt;①工事概要!$C$28,"",IF(B355&gt;=①工事概要!$C$27,$BK$13,""))</f>
        <v/>
      </c>
      <c r="BL355" s="53" t="str">
        <f>IF(B355&gt;①工事概要!$C$30,"",IF(B355&gt;=①工事概要!$C$29,$BL$13,""))</f>
        <v/>
      </c>
      <c r="BM355" s="53" t="str">
        <f>IF(B355&gt;①工事概要!$C$32,"",IF(B355&gt;=①工事概要!$C$31,$BM$13,""))</f>
        <v/>
      </c>
      <c r="BN355" s="53" t="str">
        <f>IF(B355&gt;①工事概要!$C$34,"",IF(B355&gt;=①工事概要!$C$33,$BN$13,""))</f>
        <v/>
      </c>
      <c r="BO355" s="53" t="str">
        <f>IF(B355&gt;①工事概要!$C$36,"",IF(B355&gt;=①工事概要!$C$35,$BO$13,""))</f>
        <v/>
      </c>
      <c r="BP355" s="53" t="str">
        <f>IF(B355&gt;①工事概要!$C$38,"",IF(B355&gt;=①工事概要!$C$37,$BP$13,""))</f>
        <v/>
      </c>
      <c r="BQ355" s="53" t="str">
        <f>IF(B355&gt;①工事概要!$C$40,"",IF(B355&gt;=①工事概要!$C$39,$BQ$13,""))</f>
        <v/>
      </c>
      <c r="BR355" s="53" t="str">
        <f>IF(B355&gt;①工事概要!$C$42,"",IF(B355&gt;=①工事概要!$C$41,$BR$13,""))</f>
        <v/>
      </c>
      <c r="BS355" s="53" t="str">
        <f>IF(B355&gt;①工事概要!$C$44,"",IF(B355&gt;=①工事概要!$C$43,$BS$13,""))</f>
        <v/>
      </c>
      <c r="BT355" s="53" t="str">
        <f>IF(B355&gt;①工事概要!$C$46,"",IF(B355&gt;=①工事概要!$C$45,$BT$13,""))</f>
        <v/>
      </c>
      <c r="BU355" s="53" t="str">
        <f>IF(B355&gt;①工事概要!$C$48,"",IF(B355&gt;=①工事概要!$C$47,$BU$13,""))</f>
        <v/>
      </c>
      <c r="BV355" s="53" t="str">
        <f>IF(B355&gt;①工事概要!$C$50,"",IF(B355&gt;=①工事概要!$C$49,$BV$13,""))</f>
        <v/>
      </c>
      <c r="BW355" s="53" t="str">
        <f>IF(B355&gt;①工事概要!$C$52,"",IF(B355&gt;=①工事概要!$C$51,$BW$13,""))</f>
        <v/>
      </c>
      <c r="BX355" s="53" t="str">
        <f>IF(B355&gt;①工事概要!$C$54,"",IF(B355&gt;=①工事概要!$C$53,$BX$13,""))</f>
        <v/>
      </c>
      <c r="BY355" s="53" t="str">
        <f>IF(B355&gt;①工事概要!$C$56,"",IF(B355&gt;=①工事概要!$C$55,$BY$13,""))</f>
        <v/>
      </c>
      <c r="BZ355" s="53" t="str">
        <f>IF(B355&gt;①工事概要!$C$58,"",IF(B355&gt;=①工事概要!$C$57,$BZ$13,""))</f>
        <v/>
      </c>
      <c r="CA355" s="53" t="str">
        <f>IF(B355&gt;①工事概要!$C$60,"",IF(B355&gt;=①工事概要!$C$59,$CA$13,""))</f>
        <v/>
      </c>
      <c r="CB355" s="53" t="str">
        <f>IF(B355&gt;①工事概要!$C$62,"",IF(B355&gt;=①工事概要!$C$61,$CB$13,""))</f>
        <v/>
      </c>
      <c r="CC355" s="53" t="str">
        <f>IF(B355&gt;①工事概要!$C$64,"",IF(B355&gt;=①工事概要!$C$63,$CC$13,""))</f>
        <v/>
      </c>
      <c r="CD355" s="53" t="str">
        <f>IF(B355&gt;①工事概要!$C$66,"",IF(B355&gt;=①工事概要!$C$65,$CD$13,""))</f>
        <v/>
      </c>
      <c r="CE355" s="50" t="str">
        <f t="shared" si="484"/>
        <v/>
      </c>
      <c r="CF355" s="50" t="str">
        <f t="shared" si="470"/>
        <v xml:space="preserve"> </v>
      </c>
    </row>
    <row r="356" spans="1:84" ht="39" customHeight="1" thickTop="1" thickBot="1" x14ac:dyDescent="0.2">
      <c r="A356" s="81" t="str">
        <f t="shared" si="456"/>
        <v>対象期間外</v>
      </c>
      <c r="B356" s="180" t="str">
        <f>IFERROR(IF(B355=①工事概要!$E$12+IF(WEEKDAY(①工事概要!$E$12)=1,①工事概要!$E$12,(8-WEEKDAY(①工事概要!$E$12))),"-",IF(B355="-","-",B355+1)),"-")</f>
        <v>-</v>
      </c>
      <c r="C356" s="89" t="str">
        <f t="shared" si="471"/>
        <v>-</v>
      </c>
      <c r="D356" s="199" t="str">
        <f t="shared" si="472"/>
        <v>×</v>
      </c>
      <c r="E356" s="200" t="str">
        <f t="shared" si="473"/>
        <v xml:space="preserve"> </v>
      </c>
      <c r="F356" s="201" t="s">
        <v>61</v>
      </c>
      <c r="G356" s="202"/>
      <c r="H356" s="203"/>
      <c r="I356" s="204"/>
      <c r="J356" s="187" t="str">
        <f t="shared" si="474"/>
        <v/>
      </c>
      <c r="K356" s="190" t="str">
        <f t="shared" si="457"/>
        <v/>
      </c>
      <c r="L356" s="190" t="str">
        <f t="shared" si="458"/>
        <v/>
      </c>
      <c r="M356" s="188" t="str">
        <f t="shared" si="475"/>
        <v/>
      </c>
      <c r="N356" s="87" t="str">
        <f t="shared" si="459"/>
        <v/>
      </c>
      <c r="O356" s="108"/>
      <c r="P356" s="156" t="str">
        <f>IF(B356&lt;①工事概要!$E$11,"",IF(B356&gt;①工事概要!$E$12,"",IF(LEN(CE356)=0,"○","")))</f>
        <v/>
      </c>
      <c r="Q356" s="162">
        <f t="shared" si="476"/>
        <v>0</v>
      </c>
      <c r="R356" s="93">
        <f t="shared" si="460"/>
        <v>181</v>
      </c>
      <c r="S356" s="156" t="str">
        <f t="shared" si="461"/>
        <v/>
      </c>
      <c r="T356" s="162">
        <f t="shared" si="462"/>
        <v>0</v>
      </c>
      <c r="U356" s="100">
        <f t="shared" si="477"/>
        <v>52</v>
      </c>
      <c r="V356" s="93" t="str">
        <f t="shared" si="463"/>
        <v/>
      </c>
      <c r="W356" s="169" t="str">
        <f t="shared" si="478"/>
        <v/>
      </c>
      <c r="X356" s="80" t="str">
        <f t="shared" si="479"/>
        <v/>
      </c>
      <c r="Y356" s="80" t="str">
        <f t="shared" si="480"/>
        <v/>
      </c>
      <c r="Z356" s="80" t="str">
        <f t="shared" si="464"/>
        <v>-</v>
      </c>
      <c r="AA356" s="80" t="str">
        <f t="shared" si="465"/>
        <v/>
      </c>
      <c r="AB356" s="80" t="str">
        <f t="shared" si="466"/>
        <v>OK（振替済み）</v>
      </c>
      <c r="AC356" s="154">
        <f t="shared" si="467"/>
        <v>0</v>
      </c>
      <c r="AD356" s="154" t="str">
        <f t="shared" si="481"/>
        <v/>
      </c>
      <c r="AE356" s="106">
        <f t="shared" si="482"/>
        <v>0</v>
      </c>
      <c r="AF356" s="106">
        <f t="shared" si="468"/>
        <v>0</v>
      </c>
      <c r="AG356" s="218" t="str">
        <f>IFERROR(IF(AE356=1,①工事概要!$E$11,IF(AE356=2,①工事概要!$E$11,IF(WEEKDAY(Z356)=2,Z349,AG355))),"")</f>
        <v/>
      </c>
      <c r="AH356" s="222" t="str">
        <f t="shared" ref="AH356:BA356" si="504">IFERROR(IF(AG356+1&gt;$BB356,"",AG356+1),"")</f>
        <v/>
      </c>
      <c r="AI356" s="222" t="str">
        <f t="shared" si="504"/>
        <v/>
      </c>
      <c r="AJ356" s="222" t="str">
        <f t="shared" si="504"/>
        <v/>
      </c>
      <c r="AK356" s="222" t="str">
        <f t="shared" si="504"/>
        <v/>
      </c>
      <c r="AL356" s="222" t="str">
        <f t="shared" si="504"/>
        <v/>
      </c>
      <c r="AM356" s="222" t="str">
        <f t="shared" si="504"/>
        <v/>
      </c>
      <c r="AN356" s="222" t="str">
        <f t="shared" si="504"/>
        <v/>
      </c>
      <c r="AO356" s="222" t="str">
        <f t="shared" si="504"/>
        <v/>
      </c>
      <c r="AP356" s="222" t="str">
        <f t="shared" si="504"/>
        <v/>
      </c>
      <c r="AQ356" s="222" t="str">
        <f t="shared" si="504"/>
        <v/>
      </c>
      <c r="AR356" s="222" t="str">
        <f t="shared" si="504"/>
        <v/>
      </c>
      <c r="AS356" s="222" t="str">
        <f t="shared" si="504"/>
        <v/>
      </c>
      <c r="AT356" s="222" t="str">
        <f t="shared" si="504"/>
        <v/>
      </c>
      <c r="AU356" s="222" t="str">
        <f t="shared" si="504"/>
        <v/>
      </c>
      <c r="AV356" s="222" t="str">
        <f t="shared" si="504"/>
        <v/>
      </c>
      <c r="AW356" s="222" t="str">
        <f t="shared" si="504"/>
        <v/>
      </c>
      <c r="AX356" s="222" t="str">
        <f t="shared" si="504"/>
        <v/>
      </c>
      <c r="AY356" s="222" t="str">
        <f t="shared" si="504"/>
        <v/>
      </c>
      <c r="AZ356" s="222" t="str">
        <f t="shared" si="504"/>
        <v/>
      </c>
      <c r="BA356" s="222" t="str">
        <f t="shared" si="504"/>
        <v/>
      </c>
      <c r="BB356" s="219" t="str">
        <f>IFERROR(IF(IF(Z356=①工事概要!$E$12,①工事概要!$E$12,IF(WEEKDAY(Z356)=1,Z363,BB357))&gt;①工事概要!$E$12,①工事概要!$E$12,IF(Z356=①工事概要!$E$12,①工事概要!$E$12,IF(WEEKDAY(Z356)=1,Z363,BB357))),"")</f>
        <v/>
      </c>
      <c r="BE356" s="53"/>
      <c r="BF356" s="53"/>
      <c r="BG356" s="53" t="str">
        <f>IFERROR(VLOOKUP(B356,①工事概要!$C$11:$D$12,2,FALSE),"")</f>
        <v/>
      </c>
      <c r="BH356" s="53" t="str">
        <f>IFERROR(VLOOKUP(B356,①工事概要!$C$16:$D$21,2,FALSE),"")</f>
        <v/>
      </c>
      <c r="BI356" s="53" t="str">
        <f>IFERROR(VLOOKUP(B356,①工事概要!$C$22:$D$24,2,FALSE),"")</f>
        <v/>
      </c>
      <c r="BJ356" s="53" t="str">
        <f>IF(B356&gt;①工事概要!$C$26,"",IF(B356&gt;=①工事概要!$C$25,$BJ$13,""))</f>
        <v/>
      </c>
      <c r="BK356" s="53" t="str">
        <f>IF(B356&gt;①工事概要!$C$28,"",IF(B356&gt;=①工事概要!$C$27,$BK$13,""))</f>
        <v/>
      </c>
      <c r="BL356" s="53" t="str">
        <f>IF(B356&gt;①工事概要!$C$30,"",IF(B356&gt;=①工事概要!$C$29,$BL$13,""))</f>
        <v/>
      </c>
      <c r="BM356" s="53" t="str">
        <f>IF(B356&gt;①工事概要!$C$32,"",IF(B356&gt;=①工事概要!$C$31,$BM$13,""))</f>
        <v/>
      </c>
      <c r="BN356" s="53" t="str">
        <f>IF(B356&gt;①工事概要!$C$34,"",IF(B356&gt;=①工事概要!$C$33,$BN$13,""))</f>
        <v/>
      </c>
      <c r="BO356" s="53" t="str">
        <f>IF(B356&gt;①工事概要!$C$36,"",IF(B356&gt;=①工事概要!$C$35,$BO$13,""))</f>
        <v/>
      </c>
      <c r="BP356" s="53" t="str">
        <f>IF(B356&gt;①工事概要!$C$38,"",IF(B356&gt;=①工事概要!$C$37,$BP$13,""))</f>
        <v/>
      </c>
      <c r="BQ356" s="53" t="str">
        <f>IF(B356&gt;①工事概要!$C$40,"",IF(B356&gt;=①工事概要!$C$39,$BQ$13,""))</f>
        <v/>
      </c>
      <c r="BR356" s="53" t="str">
        <f>IF(B356&gt;①工事概要!$C$42,"",IF(B356&gt;=①工事概要!$C$41,$BR$13,""))</f>
        <v/>
      </c>
      <c r="BS356" s="53" t="str">
        <f>IF(B356&gt;①工事概要!$C$44,"",IF(B356&gt;=①工事概要!$C$43,$BS$13,""))</f>
        <v/>
      </c>
      <c r="BT356" s="53" t="str">
        <f>IF(B356&gt;①工事概要!$C$46,"",IF(B356&gt;=①工事概要!$C$45,$BT$13,""))</f>
        <v/>
      </c>
      <c r="BU356" s="53" t="str">
        <f>IF(B356&gt;①工事概要!$C$48,"",IF(B356&gt;=①工事概要!$C$47,$BU$13,""))</f>
        <v/>
      </c>
      <c r="BV356" s="53" t="str">
        <f>IF(B356&gt;①工事概要!$C$50,"",IF(B356&gt;=①工事概要!$C$49,$BV$13,""))</f>
        <v/>
      </c>
      <c r="BW356" s="53" t="str">
        <f>IF(B356&gt;①工事概要!$C$52,"",IF(B356&gt;=①工事概要!$C$51,$BW$13,""))</f>
        <v/>
      </c>
      <c r="BX356" s="53" t="str">
        <f>IF(B356&gt;①工事概要!$C$54,"",IF(B356&gt;=①工事概要!$C$53,$BX$13,""))</f>
        <v/>
      </c>
      <c r="BY356" s="53" t="str">
        <f>IF(B356&gt;①工事概要!$C$56,"",IF(B356&gt;=①工事概要!$C$55,$BY$13,""))</f>
        <v/>
      </c>
      <c r="BZ356" s="53" t="str">
        <f>IF(B356&gt;①工事概要!$C$58,"",IF(B356&gt;=①工事概要!$C$57,$BZ$13,""))</f>
        <v/>
      </c>
      <c r="CA356" s="53" t="str">
        <f>IF(B356&gt;①工事概要!$C$60,"",IF(B356&gt;=①工事概要!$C$59,$CA$13,""))</f>
        <v/>
      </c>
      <c r="CB356" s="53" t="str">
        <f>IF(B356&gt;①工事概要!$C$62,"",IF(B356&gt;=①工事概要!$C$61,$CB$13,""))</f>
        <v/>
      </c>
      <c r="CC356" s="53" t="str">
        <f>IF(B356&gt;①工事概要!$C$64,"",IF(B356&gt;=①工事概要!$C$63,$CC$13,""))</f>
        <v/>
      </c>
      <c r="CD356" s="53" t="str">
        <f>IF(B356&gt;①工事概要!$C$66,"",IF(B356&gt;=①工事概要!$C$65,$CD$13,""))</f>
        <v/>
      </c>
      <c r="CE356" s="50" t="str">
        <f t="shared" si="484"/>
        <v/>
      </c>
      <c r="CF356" s="50" t="str">
        <f t="shared" si="470"/>
        <v xml:space="preserve"> </v>
      </c>
    </row>
    <row r="357" spans="1:84" ht="39" customHeight="1" thickTop="1" thickBot="1" x14ac:dyDescent="0.2">
      <c r="A357" s="81" t="str">
        <f t="shared" si="456"/>
        <v>対象期間外</v>
      </c>
      <c r="B357" s="180" t="str">
        <f>IFERROR(IF(B356=①工事概要!$E$12+IF(WEEKDAY(①工事概要!$E$12)=1,①工事概要!$E$12,(8-WEEKDAY(①工事概要!$E$12))),"-",IF(B356="-","-",B356+1)),"-")</f>
        <v>-</v>
      </c>
      <c r="C357" s="89" t="str">
        <f t="shared" si="471"/>
        <v>-</v>
      </c>
      <c r="D357" s="199" t="str">
        <f t="shared" si="472"/>
        <v>×</v>
      </c>
      <c r="E357" s="200" t="str">
        <f t="shared" si="473"/>
        <v xml:space="preserve"> </v>
      </c>
      <c r="F357" s="201" t="s">
        <v>61</v>
      </c>
      <c r="G357" s="202"/>
      <c r="H357" s="203"/>
      <c r="I357" s="204"/>
      <c r="J357" s="187" t="str">
        <f t="shared" si="474"/>
        <v/>
      </c>
      <c r="K357" s="190" t="str">
        <f t="shared" si="457"/>
        <v/>
      </c>
      <c r="L357" s="190" t="str">
        <f t="shared" si="458"/>
        <v/>
      </c>
      <c r="M357" s="188" t="str">
        <f t="shared" si="475"/>
        <v/>
      </c>
      <c r="N357" s="87" t="str">
        <f t="shared" si="459"/>
        <v/>
      </c>
      <c r="O357" s="108"/>
      <c r="P357" s="156" t="str">
        <f>IF(B357&lt;①工事概要!$E$11,"",IF(B357&gt;①工事概要!$E$12,"",IF(LEN(CE357)=0,"○","")))</f>
        <v/>
      </c>
      <c r="Q357" s="162">
        <f t="shared" si="476"/>
        <v>0</v>
      </c>
      <c r="R357" s="93">
        <f t="shared" si="460"/>
        <v>181</v>
      </c>
      <c r="S357" s="156" t="str">
        <f t="shared" si="461"/>
        <v/>
      </c>
      <c r="T357" s="162">
        <f t="shared" si="462"/>
        <v>0</v>
      </c>
      <c r="U357" s="100">
        <f t="shared" si="477"/>
        <v>52</v>
      </c>
      <c r="V357" s="93" t="str">
        <f t="shared" si="463"/>
        <v/>
      </c>
      <c r="W357" s="169" t="str">
        <f t="shared" si="478"/>
        <v/>
      </c>
      <c r="X357" s="80" t="str">
        <f t="shared" si="479"/>
        <v/>
      </c>
      <c r="Y357" s="80" t="str">
        <f t="shared" si="480"/>
        <v/>
      </c>
      <c r="Z357" s="80" t="str">
        <f t="shared" si="464"/>
        <v>-</v>
      </c>
      <c r="AA357" s="80" t="str">
        <f t="shared" si="465"/>
        <v/>
      </c>
      <c r="AB357" s="80" t="str">
        <f t="shared" si="466"/>
        <v>OK（振替済み）</v>
      </c>
      <c r="AC357" s="154">
        <f t="shared" si="467"/>
        <v>0</v>
      </c>
      <c r="AD357" s="154" t="str">
        <f t="shared" si="481"/>
        <v/>
      </c>
      <c r="AE357" s="106">
        <f t="shared" si="482"/>
        <v>0</v>
      </c>
      <c r="AF357" s="106">
        <f t="shared" si="468"/>
        <v>0</v>
      </c>
      <c r="AG357" s="223" t="str">
        <f>IFERROR(IF(AE357=1,①工事概要!$E$11,IF(AE357=2,①工事概要!$E$11,IF(WEEKDAY(Z357)=2,Z350,AG356))),"")</f>
        <v/>
      </c>
      <c r="AH357" s="224" t="str">
        <f t="shared" ref="AH357:BA357" si="505">IFERROR(IF(AG357+1&gt;$BB357,"",AG357+1),"")</f>
        <v/>
      </c>
      <c r="AI357" s="224" t="str">
        <f t="shared" si="505"/>
        <v/>
      </c>
      <c r="AJ357" s="224" t="str">
        <f t="shared" si="505"/>
        <v/>
      </c>
      <c r="AK357" s="224" t="str">
        <f t="shared" si="505"/>
        <v/>
      </c>
      <c r="AL357" s="224" t="str">
        <f t="shared" si="505"/>
        <v/>
      </c>
      <c r="AM357" s="224" t="str">
        <f t="shared" si="505"/>
        <v/>
      </c>
      <c r="AN357" s="224" t="str">
        <f t="shared" si="505"/>
        <v/>
      </c>
      <c r="AO357" s="224" t="str">
        <f t="shared" si="505"/>
        <v/>
      </c>
      <c r="AP357" s="224" t="str">
        <f t="shared" si="505"/>
        <v/>
      </c>
      <c r="AQ357" s="224" t="str">
        <f t="shared" si="505"/>
        <v/>
      </c>
      <c r="AR357" s="224" t="str">
        <f t="shared" si="505"/>
        <v/>
      </c>
      <c r="AS357" s="224" t="str">
        <f t="shared" si="505"/>
        <v/>
      </c>
      <c r="AT357" s="224" t="str">
        <f t="shared" si="505"/>
        <v/>
      </c>
      <c r="AU357" s="224" t="str">
        <f t="shared" si="505"/>
        <v/>
      </c>
      <c r="AV357" s="224" t="str">
        <f t="shared" si="505"/>
        <v/>
      </c>
      <c r="AW357" s="224" t="str">
        <f t="shared" si="505"/>
        <v/>
      </c>
      <c r="AX357" s="224" t="str">
        <f t="shared" si="505"/>
        <v/>
      </c>
      <c r="AY357" s="224" t="str">
        <f t="shared" si="505"/>
        <v/>
      </c>
      <c r="AZ357" s="224" t="str">
        <f t="shared" si="505"/>
        <v/>
      </c>
      <c r="BA357" s="224" t="str">
        <f t="shared" si="505"/>
        <v/>
      </c>
      <c r="BB357" s="225" t="str">
        <f>IFERROR(IF(IF(Z357=①工事概要!$E$12,①工事概要!$E$12,IF(WEEKDAY(Z357)=1,Z364,BB358))&gt;①工事概要!$E$12,①工事概要!$E$12,IF(Z357=①工事概要!$E$12,①工事概要!$E$12,IF(WEEKDAY(Z357)=1,Z364,BB358))),"")</f>
        <v/>
      </c>
      <c r="BE357" s="53"/>
      <c r="BF357" s="53"/>
      <c r="BG357" s="53" t="str">
        <f>IFERROR(VLOOKUP(B357,①工事概要!$C$11:$D$12,2,FALSE),"")</f>
        <v/>
      </c>
      <c r="BH357" s="53" t="str">
        <f>IFERROR(VLOOKUP(B357,①工事概要!$C$16:$D$21,2,FALSE),"")</f>
        <v/>
      </c>
      <c r="BI357" s="53" t="str">
        <f>IFERROR(VLOOKUP(B357,①工事概要!$C$22:$D$24,2,FALSE),"")</f>
        <v/>
      </c>
      <c r="BJ357" s="53" t="str">
        <f>IF(B357&gt;①工事概要!$C$26,"",IF(B357&gt;=①工事概要!$C$25,$BJ$13,""))</f>
        <v/>
      </c>
      <c r="BK357" s="53" t="str">
        <f>IF(B357&gt;①工事概要!$C$28,"",IF(B357&gt;=①工事概要!$C$27,$BK$13,""))</f>
        <v/>
      </c>
      <c r="BL357" s="53" t="str">
        <f>IF(B357&gt;①工事概要!$C$30,"",IF(B357&gt;=①工事概要!$C$29,$BL$13,""))</f>
        <v/>
      </c>
      <c r="BM357" s="53" t="str">
        <f>IF(B357&gt;①工事概要!$C$32,"",IF(B357&gt;=①工事概要!$C$31,$BM$13,""))</f>
        <v/>
      </c>
      <c r="BN357" s="53" t="str">
        <f>IF(B357&gt;①工事概要!$C$34,"",IF(B357&gt;=①工事概要!$C$33,$BN$13,""))</f>
        <v/>
      </c>
      <c r="BO357" s="53" t="str">
        <f>IF(B357&gt;①工事概要!$C$36,"",IF(B357&gt;=①工事概要!$C$35,$BO$13,""))</f>
        <v/>
      </c>
      <c r="BP357" s="53" t="str">
        <f>IF(B357&gt;①工事概要!$C$38,"",IF(B357&gt;=①工事概要!$C$37,$BP$13,""))</f>
        <v/>
      </c>
      <c r="BQ357" s="53" t="str">
        <f>IF(B357&gt;①工事概要!$C$40,"",IF(B357&gt;=①工事概要!$C$39,$BQ$13,""))</f>
        <v/>
      </c>
      <c r="BR357" s="53" t="str">
        <f>IF(B357&gt;①工事概要!$C$42,"",IF(B357&gt;=①工事概要!$C$41,$BR$13,""))</f>
        <v/>
      </c>
      <c r="BS357" s="53" t="str">
        <f>IF(B357&gt;①工事概要!$C$44,"",IF(B357&gt;=①工事概要!$C$43,$BS$13,""))</f>
        <v/>
      </c>
      <c r="BT357" s="53" t="str">
        <f>IF(B357&gt;①工事概要!$C$46,"",IF(B357&gt;=①工事概要!$C$45,$BT$13,""))</f>
        <v/>
      </c>
      <c r="BU357" s="53" t="str">
        <f>IF(B357&gt;①工事概要!$C$48,"",IF(B357&gt;=①工事概要!$C$47,$BU$13,""))</f>
        <v/>
      </c>
      <c r="BV357" s="53" t="str">
        <f>IF(B357&gt;①工事概要!$C$50,"",IF(B357&gt;=①工事概要!$C$49,$BV$13,""))</f>
        <v/>
      </c>
      <c r="BW357" s="53" t="str">
        <f>IF(B357&gt;①工事概要!$C$52,"",IF(B357&gt;=①工事概要!$C$51,$BW$13,""))</f>
        <v/>
      </c>
      <c r="BX357" s="53" t="str">
        <f>IF(B357&gt;①工事概要!$C$54,"",IF(B357&gt;=①工事概要!$C$53,$BX$13,""))</f>
        <v/>
      </c>
      <c r="BY357" s="53" t="str">
        <f>IF(B357&gt;①工事概要!$C$56,"",IF(B357&gt;=①工事概要!$C$55,$BY$13,""))</f>
        <v/>
      </c>
      <c r="BZ357" s="53" t="str">
        <f>IF(B357&gt;①工事概要!$C$58,"",IF(B357&gt;=①工事概要!$C$57,$BZ$13,""))</f>
        <v/>
      </c>
      <c r="CA357" s="53" t="str">
        <f>IF(B357&gt;①工事概要!$C$60,"",IF(B357&gt;=①工事概要!$C$59,$CA$13,""))</f>
        <v/>
      </c>
      <c r="CB357" s="53" t="str">
        <f>IF(B357&gt;①工事概要!$C$62,"",IF(B357&gt;=①工事概要!$C$61,$CB$13,""))</f>
        <v/>
      </c>
      <c r="CC357" s="53" t="str">
        <f>IF(B357&gt;①工事概要!$C$64,"",IF(B357&gt;=①工事概要!$C$63,$CC$13,""))</f>
        <v/>
      </c>
      <c r="CD357" s="53" t="str">
        <f>IF(B357&gt;①工事概要!$C$66,"",IF(B357&gt;=①工事概要!$C$65,$CD$13,""))</f>
        <v/>
      </c>
      <c r="CE357" s="50" t="str">
        <f t="shared" si="484"/>
        <v/>
      </c>
      <c r="CF357" s="50" t="str">
        <f t="shared" si="470"/>
        <v xml:space="preserve"> </v>
      </c>
    </row>
    <row r="358" spans="1:84" ht="39" customHeight="1" thickTop="1" thickBot="1" x14ac:dyDescent="0.2">
      <c r="A358" s="81" t="str">
        <f t="shared" si="456"/>
        <v>対象期間外</v>
      </c>
      <c r="B358" s="180" t="str">
        <f>IFERROR(IF(B357=①工事概要!$E$12+IF(WEEKDAY(①工事概要!$E$12)=1,①工事概要!$E$12,(8-WEEKDAY(①工事概要!$E$12))),"-",IF(B357="-","-",B357+1)),"-")</f>
        <v>-</v>
      </c>
      <c r="C358" s="89" t="str">
        <f t="shared" si="471"/>
        <v>-</v>
      </c>
      <c r="D358" s="199" t="str">
        <f t="shared" si="472"/>
        <v>×</v>
      </c>
      <c r="E358" s="200" t="str">
        <f t="shared" si="473"/>
        <v xml:space="preserve"> </v>
      </c>
      <c r="F358" s="201" t="s">
        <v>60</v>
      </c>
      <c r="G358" s="202"/>
      <c r="H358" s="203"/>
      <c r="I358" s="204"/>
      <c r="J358" s="187" t="str">
        <f t="shared" si="474"/>
        <v/>
      </c>
      <c r="K358" s="190" t="str">
        <f t="shared" si="457"/>
        <v/>
      </c>
      <c r="L358" s="190" t="str">
        <f t="shared" si="458"/>
        <v/>
      </c>
      <c r="M358" s="188" t="str">
        <f t="shared" si="475"/>
        <v/>
      </c>
      <c r="N358" s="87" t="str">
        <f t="shared" si="459"/>
        <v/>
      </c>
      <c r="O358" s="108"/>
      <c r="P358" s="156" t="str">
        <f>IF(B358&lt;①工事概要!$E$11,"",IF(B358&gt;①工事概要!$E$12,"",IF(LEN(CE358)=0,"○","")))</f>
        <v/>
      </c>
      <c r="Q358" s="162">
        <f t="shared" si="476"/>
        <v>0</v>
      </c>
      <c r="R358" s="93">
        <f t="shared" si="460"/>
        <v>181</v>
      </c>
      <c r="S358" s="156" t="str">
        <f t="shared" si="461"/>
        <v/>
      </c>
      <c r="T358" s="162">
        <f t="shared" si="462"/>
        <v>0</v>
      </c>
      <c r="U358" s="100">
        <f t="shared" si="477"/>
        <v>52</v>
      </c>
      <c r="V358" s="93" t="str">
        <f t="shared" si="463"/>
        <v/>
      </c>
      <c r="W358" s="169" t="str">
        <f t="shared" si="478"/>
        <v/>
      </c>
      <c r="X358" s="80" t="str">
        <f t="shared" si="479"/>
        <v/>
      </c>
      <c r="Y358" s="80" t="str">
        <f t="shared" si="480"/>
        <v/>
      </c>
      <c r="Z358" s="80" t="str">
        <f t="shared" si="464"/>
        <v>-</v>
      </c>
      <c r="AA358" s="80" t="str">
        <f t="shared" si="465"/>
        <v/>
      </c>
      <c r="AB358" s="80" t="str">
        <f t="shared" si="466"/>
        <v>OK（振替済み）</v>
      </c>
      <c r="AC358" s="154">
        <f t="shared" si="467"/>
        <v>0</v>
      </c>
      <c r="AD358" s="154" t="str">
        <f t="shared" si="481"/>
        <v/>
      </c>
      <c r="AE358" s="106">
        <f t="shared" si="482"/>
        <v>0</v>
      </c>
      <c r="AF358" s="106">
        <f t="shared" si="468"/>
        <v>0</v>
      </c>
      <c r="AG358" s="216" t="str">
        <f>IFERROR(IF(AE358=1,①工事概要!$E$11,IF(AE358=2,①工事概要!$E$11,IF(WEEKDAY(Z358)=2,Z351,AG357))),"")</f>
        <v/>
      </c>
      <c r="AH358" s="221" t="str">
        <f t="shared" ref="AH358:BA358" si="506">IFERROR(IF(AG358+1&gt;$BB358,"",AG358+1),"")</f>
        <v/>
      </c>
      <c r="AI358" s="221" t="str">
        <f t="shared" si="506"/>
        <v/>
      </c>
      <c r="AJ358" s="221" t="str">
        <f t="shared" si="506"/>
        <v/>
      </c>
      <c r="AK358" s="221" t="str">
        <f t="shared" si="506"/>
        <v/>
      </c>
      <c r="AL358" s="221" t="str">
        <f t="shared" si="506"/>
        <v/>
      </c>
      <c r="AM358" s="221" t="str">
        <f t="shared" si="506"/>
        <v/>
      </c>
      <c r="AN358" s="221" t="str">
        <f t="shared" si="506"/>
        <v/>
      </c>
      <c r="AO358" s="221" t="str">
        <f t="shared" si="506"/>
        <v/>
      </c>
      <c r="AP358" s="221" t="str">
        <f t="shared" si="506"/>
        <v/>
      </c>
      <c r="AQ358" s="221" t="str">
        <f t="shared" si="506"/>
        <v/>
      </c>
      <c r="AR358" s="221" t="str">
        <f t="shared" si="506"/>
        <v/>
      </c>
      <c r="AS358" s="221" t="str">
        <f t="shared" si="506"/>
        <v/>
      </c>
      <c r="AT358" s="221" t="str">
        <f t="shared" si="506"/>
        <v/>
      </c>
      <c r="AU358" s="221" t="str">
        <f t="shared" si="506"/>
        <v/>
      </c>
      <c r="AV358" s="221" t="str">
        <f t="shared" si="506"/>
        <v/>
      </c>
      <c r="AW358" s="221" t="str">
        <f t="shared" si="506"/>
        <v/>
      </c>
      <c r="AX358" s="221" t="str">
        <f t="shared" si="506"/>
        <v/>
      </c>
      <c r="AY358" s="221" t="str">
        <f t="shared" si="506"/>
        <v/>
      </c>
      <c r="AZ358" s="221" t="str">
        <f t="shared" si="506"/>
        <v/>
      </c>
      <c r="BA358" s="221" t="str">
        <f t="shared" si="506"/>
        <v/>
      </c>
      <c r="BB358" s="217" t="str">
        <f>IFERROR(IF(IF(Z358=①工事概要!$E$12,①工事概要!$E$12,IF(WEEKDAY(Z358)=1,Z365,BB359))&gt;①工事概要!$E$12,①工事概要!$E$12,IF(Z358=①工事概要!$E$12,①工事概要!$E$12,IF(WEEKDAY(Z358)=1,Z365,BB359))),"")</f>
        <v/>
      </c>
      <c r="BE358" s="53"/>
      <c r="BF358" s="53"/>
      <c r="BG358" s="53" t="str">
        <f>IFERROR(VLOOKUP(B358,①工事概要!$C$11:$D$12,2,FALSE),"")</f>
        <v/>
      </c>
      <c r="BH358" s="53" t="str">
        <f>IFERROR(VLOOKUP(B358,①工事概要!$C$16:$D$21,2,FALSE),"")</f>
        <v/>
      </c>
      <c r="BI358" s="53" t="str">
        <f>IFERROR(VLOOKUP(B358,①工事概要!$C$22:$D$24,2,FALSE),"")</f>
        <v/>
      </c>
      <c r="BJ358" s="53" t="str">
        <f>IF(B358&gt;①工事概要!$C$26,"",IF(B358&gt;=①工事概要!$C$25,$BJ$13,""))</f>
        <v/>
      </c>
      <c r="BK358" s="53" t="str">
        <f>IF(B358&gt;①工事概要!$C$28,"",IF(B358&gt;=①工事概要!$C$27,$BK$13,""))</f>
        <v/>
      </c>
      <c r="BL358" s="53" t="str">
        <f>IF(B358&gt;①工事概要!$C$30,"",IF(B358&gt;=①工事概要!$C$29,$BL$13,""))</f>
        <v/>
      </c>
      <c r="BM358" s="53" t="str">
        <f>IF(B358&gt;①工事概要!$C$32,"",IF(B358&gt;=①工事概要!$C$31,$BM$13,""))</f>
        <v/>
      </c>
      <c r="BN358" s="53" t="str">
        <f>IF(B358&gt;①工事概要!$C$34,"",IF(B358&gt;=①工事概要!$C$33,$BN$13,""))</f>
        <v/>
      </c>
      <c r="BO358" s="53" t="str">
        <f>IF(B358&gt;①工事概要!$C$36,"",IF(B358&gt;=①工事概要!$C$35,$BO$13,""))</f>
        <v/>
      </c>
      <c r="BP358" s="53" t="str">
        <f>IF(B358&gt;①工事概要!$C$38,"",IF(B358&gt;=①工事概要!$C$37,$BP$13,""))</f>
        <v/>
      </c>
      <c r="BQ358" s="53" t="str">
        <f>IF(B358&gt;①工事概要!$C$40,"",IF(B358&gt;=①工事概要!$C$39,$BQ$13,""))</f>
        <v/>
      </c>
      <c r="BR358" s="53" t="str">
        <f>IF(B358&gt;①工事概要!$C$42,"",IF(B358&gt;=①工事概要!$C$41,$BR$13,""))</f>
        <v/>
      </c>
      <c r="BS358" s="53" t="str">
        <f>IF(B358&gt;①工事概要!$C$44,"",IF(B358&gt;=①工事概要!$C$43,$BS$13,""))</f>
        <v/>
      </c>
      <c r="BT358" s="53" t="str">
        <f>IF(B358&gt;①工事概要!$C$46,"",IF(B358&gt;=①工事概要!$C$45,$BT$13,""))</f>
        <v/>
      </c>
      <c r="BU358" s="53" t="str">
        <f>IF(B358&gt;①工事概要!$C$48,"",IF(B358&gt;=①工事概要!$C$47,$BU$13,""))</f>
        <v/>
      </c>
      <c r="BV358" s="53" t="str">
        <f>IF(B358&gt;①工事概要!$C$50,"",IF(B358&gt;=①工事概要!$C$49,$BV$13,""))</f>
        <v/>
      </c>
      <c r="BW358" s="53" t="str">
        <f>IF(B358&gt;①工事概要!$C$52,"",IF(B358&gt;=①工事概要!$C$51,$BW$13,""))</f>
        <v/>
      </c>
      <c r="BX358" s="53" t="str">
        <f>IF(B358&gt;①工事概要!$C$54,"",IF(B358&gt;=①工事概要!$C$53,$BX$13,""))</f>
        <v/>
      </c>
      <c r="BY358" s="53" t="str">
        <f>IF(B358&gt;①工事概要!$C$56,"",IF(B358&gt;=①工事概要!$C$55,$BY$13,""))</f>
        <v/>
      </c>
      <c r="BZ358" s="53" t="str">
        <f>IF(B358&gt;①工事概要!$C$58,"",IF(B358&gt;=①工事概要!$C$57,$BZ$13,""))</f>
        <v/>
      </c>
      <c r="CA358" s="53" t="str">
        <f>IF(B358&gt;①工事概要!$C$60,"",IF(B358&gt;=①工事概要!$C$59,$CA$13,""))</f>
        <v/>
      </c>
      <c r="CB358" s="53" t="str">
        <f>IF(B358&gt;①工事概要!$C$62,"",IF(B358&gt;=①工事概要!$C$61,$CB$13,""))</f>
        <v/>
      </c>
      <c r="CC358" s="53" t="str">
        <f>IF(B358&gt;①工事概要!$C$64,"",IF(B358&gt;=①工事概要!$C$63,$CC$13,""))</f>
        <v/>
      </c>
      <c r="CD358" s="53" t="str">
        <f>IF(B358&gt;①工事概要!$C$66,"",IF(B358&gt;=①工事概要!$C$65,$CD$13,""))</f>
        <v/>
      </c>
      <c r="CE358" s="50" t="str">
        <f t="shared" si="484"/>
        <v/>
      </c>
      <c r="CF358" s="50" t="str">
        <f t="shared" si="470"/>
        <v xml:space="preserve"> </v>
      </c>
    </row>
    <row r="359" spans="1:84" ht="39" customHeight="1" thickTop="1" thickBot="1" x14ac:dyDescent="0.2">
      <c r="A359" s="81" t="str">
        <f t="shared" si="456"/>
        <v>対象期間外</v>
      </c>
      <c r="B359" s="180" t="str">
        <f>IFERROR(IF(B358=①工事概要!$E$12+IF(WEEKDAY(①工事概要!$E$12)=1,①工事概要!$E$12,(8-WEEKDAY(①工事概要!$E$12))),"-",IF(B358="-","-",B358+1)),"-")</f>
        <v>-</v>
      </c>
      <c r="C359" s="89" t="str">
        <f t="shared" si="471"/>
        <v>-</v>
      </c>
      <c r="D359" s="199" t="str">
        <f t="shared" si="472"/>
        <v>×</v>
      </c>
      <c r="E359" s="200" t="str">
        <f t="shared" si="473"/>
        <v xml:space="preserve"> </v>
      </c>
      <c r="F359" s="201" t="s">
        <v>60</v>
      </c>
      <c r="G359" s="202"/>
      <c r="H359" s="203"/>
      <c r="I359" s="204"/>
      <c r="J359" s="187" t="str">
        <f t="shared" si="474"/>
        <v/>
      </c>
      <c r="K359" s="190" t="str">
        <f t="shared" si="457"/>
        <v/>
      </c>
      <c r="L359" s="190" t="str">
        <f t="shared" si="458"/>
        <v/>
      </c>
      <c r="M359" s="188" t="str">
        <f t="shared" si="475"/>
        <v/>
      </c>
      <c r="N359" s="87" t="str">
        <f t="shared" si="459"/>
        <v/>
      </c>
      <c r="O359" s="108"/>
      <c r="P359" s="156" t="str">
        <f>IF(B359&lt;①工事概要!$E$11,"",IF(B359&gt;①工事概要!$E$12,"",IF(LEN(CE359)=0,"○","")))</f>
        <v/>
      </c>
      <c r="Q359" s="162">
        <f t="shared" si="476"/>
        <v>0</v>
      </c>
      <c r="R359" s="93">
        <f t="shared" si="460"/>
        <v>181</v>
      </c>
      <c r="S359" s="156" t="str">
        <f t="shared" si="461"/>
        <v/>
      </c>
      <c r="T359" s="162">
        <f t="shared" si="462"/>
        <v>0</v>
      </c>
      <c r="U359" s="100">
        <f t="shared" si="477"/>
        <v>52</v>
      </c>
      <c r="V359" s="93" t="str">
        <f t="shared" si="463"/>
        <v/>
      </c>
      <c r="W359" s="169" t="str">
        <f t="shared" si="478"/>
        <v/>
      </c>
      <c r="X359" s="80" t="str">
        <f t="shared" si="479"/>
        <v/>
      </c>
      <c r="Y359" s="80" t="str">
        <f t="shared" si="480"/>
        <v/>
      </c>
      <c r="Z359" s="80" t="str">
        <f t="shared" si="464"/>
        <v>-</v>
      </c>
      <c r="AA359" s="80" t="str">
        <f t="shared" si="465"/>
        <v/>
      </c>
      <c r="AB359" s="80" t="str">
        <f t="shared" si="466"/>
        <v>OK（振替済み）</v>
      </c>
      <c r="AC359" s="154">
        <f t="shared" si="467"/>
        <v>0</v>
      </c>
      <c r="AD359" s="154" t="str">
        <f t="shared" si="481"/>
        <v/>
      </c>
      <c r="AE359" s="106">
        <f t="shared" si="482"/>
        <v>0</v>
      </c>
      <c r="AF359" s="106">
        <f t="shared" si="468"/>
        <v>0</v>
      </c>
      <c r="AG359" s="218" t="str">
        <f>IFERROR(IF(AE359=1,①工事概要!$E$11,IF(AE359=2,①工事概要!$E$11,IF(WEEKDAY(Z359)=2,Z352,AG358))),"")</f>
        <v/>
      </c>
      <c r="AH359" s="222" t="str">
        <f t="shared" ref="AH359:BA359" si="507">IFERROR(IF(AG359+1&gt;$BB359,"",AG359+1),"")</f>
        <v/>
      </c>
      <c r="AI359" s="222" t="str">
        <f t="shared" si="507"/>
        <v/>
      </c>
      <c r="AJ359" s="222" t="str">
        <f t="shared" si="507"/>
        <v/>
      </c>
      <c r="AK359" s="222" t="str">
        <f t="shared" si="507"/>
        <v/>
      </c>
      <c r="AL359" s="222" t="str">
        <f t="shared" si="507"/>
        <v/>
      </c>
      <c r="AM359" s="222" t="str">
        <f t="shared" si="507"/>
        <v/>
      </c>
      <c r="AN359" s="222" t="str">
        <f t="shared" si="507"/>
        <v/>
      </c>
      <c r="AO359" s="222" t="str">
        <f t="shared" si="507"/>
        <v/>
      </c>
      <c r="AP359" s="222" t="str">
        <f t="shared" si="507"/>
        <v/>
      </c>
      <c r="AQ359" s="222" t="str">
        <f t="shared" si="507"/>
        <v/>
      </c>
      <c r="AR359" s="222" t="str">
        <f t="shared" si="507"/>
        <v/>
      </c>
      <c r="AS359" s="222" t="str">
        <f t="shared" si="507"/>
        <v/>
      </c>
      <c r="AT359" s="222" t="str">
        <f t="shared" si="507"/>
        <v/>
      </c>
      <c r="AU359" s="222" t="str">
        <f t="shared" si="507"/>
        <v/>
      </c>
      <c r="AV359" s="222" t="str">
        <f t="shared" si="507"/>
        <v/>
      </c>
      <c r="AW359" s="222" t="str">
        <f t="shared" si="507"/>
        <v/>
      </c>
      <c r="AX359" s="222" t="str">
        <f t="shared" si="507"/>
        <v/>
      </c>
      <c r="AY359" s="222" t="str">
        <f t="shared" si="507"/>
        <v/>
      </c>
      <c r="AZ359" s="222" t="str">
        <f t="shared" si="507"/>
        <v/>
      </c>
      <c r="BA359" s="222" t="str">
        <f t="shared" si="507"/>
        <v/>
      </c>
      <c r="BB359" s="219" t="str">
        <f>IFERROR(IF(IF(Z359=①工事概要!$E$12,①工事概要!$E$12,IF(WEEKDAY(Z359)=1,Z366,BB360))&gt;①工事概要!$E$12,①工事概要!$E$12,IF(Z359=①工事概要!$E$12,①工事概要!$E$12,IF(WEEKDAY(Z359)=1,Z366,BB360))),"")</f>
        <v/>
      </c>
      <c r="BE359" s="53"/>
      <c r="BF359" s="53"/>
      <c r="BG359" s="53" t="str">
        <f>IFERROR(VLOOKUP(B359,①工事概要!$C$11:$D$12,2,FALSE),"")</f>
        <v/>
      </c>
      <c r="BH359" s="53" t="str">
        <f>IFERROR(VLOOKUP(B359,①工事概要!$C$16:$D$21,2,FALSE),"")</f>
        <v/>
      </c>
      <c r="BI359" s="53" t="str">
        <f>IFERROR(VLOOKUP(B359,①工事概要!$C$22:$D$24,2,FALSE),"")</f>
        <v/>
      </c>
      <c r="BJ359" s="53" t="str">
        <f>IF(B359&gt;①工事概要!$C$26,"",IF(B359&gt;=①工事概要!$C$25,$BJ$13,""))</f>
        <v/>
      </c>
      <c r="BK359" s="53" t="str">
        <f>IF(B359&gt;①工事概要!$C$28,"",IF(B359&gt;=①工事概要!$C$27,$BK$13,""))</f>
        <v/>
      </c>
      <c r="BL359" s="53" t="str">
        <f>IF(B359&gt;①工事概要!$C$30,"",IF(B359&gt;=①工事概要!$C$29,$BL$13,""))</f>
        <v/>
      </c>
      <c r="BM359" s="53" t="str">
        <f>IF(B359&gt;①工事概要!$C$32,"",IF(B359&gt;=①工事概要!$C$31,$BM$13,""))</f>
        <v/>
      </c>
      <c r="BN359" s="53" t="str">
        <f>IF(B359&gt;①工事概要!$C$34,"",IF(B359&gt;=①工事概要!$C$33,$BN$13,""))</f>
        <v/>
      </c>
      <c r="BO359" s="53" t="str">
        <f>IF(B359&gt;①工事概要!$C$36,"",IF(B359&gt;=①工事概要!$C$35,$BO$13,""))</f>
        <v/>
      </c>
      <c r="BP359" s="53" t="str">
        <f>IF(B359&gt;①工事概要!$C$38,"",IF(B359&gt;=①工事概要!$C$37,$BP$13,""))</f>
        <v/>
      </c>
      <c r="BQ359" s="53" t="str">
        <f>IF(B359&gt;①工事概要!$C$40,"",IF(B359&gt;=①工事概要!$C$39,$BQ$13,""))</f>
        <v/>
      </c>
      <c r="BR359" s="53" t="str">
        <f>IF(B359&gt;①工事概要!$C$42,"",IF(B359&gt;=①工事概要!$C$41,$BR$13,""))</f>
        <v/>
      </c>
      <c r="BS359" s="53" t="str">
        <f>IF(B359&gt;①工事概要!$C$44,"",IF(B359&gt;=①工事概要!$C$43,$BS$13,""))</f>
        <v/>
      </c>
      <c r="BT359" s="53" t="str">
        <f>IF(B359&gt;①工事概要!$C$46,"",IF(B359&gt;=①工事概要!$C$45,$BT$13,""))</f>
        <v/>
      </c>
      <c r="BU359" s="53" t="str">
        <f>IF(B359&gt;①工事概要!$C$48,"",IF(B359&gt;=①工事概要!$C$47,$BU$13,""))</f>
        <v/>
      </c>
      <c r="BV359" s="53" t="str">
        <f>IF(B359&gt;①工事概要!$C$50,"",IF(B359&gt;=①工事概要!$C$49,$BV$13,""))</f>
        <v/>
      </c>
      <c r="BW359" s="53" t="str">
        <f>IF(B359&gt;①工事概要!$C$52,"",IF(B359&gt;=①工事概要!$C$51,$BW$13,""))</f>
        <v/>
      </c>
      <c r="BX359" s="53" t="str">
        <f>IF(B359&gt;①工事概要!$C$54,"",IF(B359&gt;=①工事概要!$C$53,$BX$13,""))</f>
        <v/>
      </c>
      <c r="BY359" s="53" t="str">
        <f>IF(B359&gt;①工事概要!$C$56,"",IF(B359&gt;=①工事概要!$C$55,$BY$13,""))</f>
        <v/>
      </c>
      <c r="BZ359" s="53" t="str">
        <f>IF(B359&gt;①工事概要!$C$58,"",IF(B359&gt;=①工事概要!$C$57,$BZ$13,""))</f>
        <v/>
      </c>
      <c r="CA359" s="53" t="str">
        <f>IF(B359&gt;①工事概要!$C$60,"",IF(B359&gt;=①工事概要!$C$59,$CA$13,""))</f>
        <v/>
      </c>
      <c r="CB359" s="53" t="str">
        <f>IF(B359&gt;①工事概要!$C$62,"",IF(B359&gt;=①工事概要!$C$61,$CB$13,""))</f>
        <v/>
      </c>
      <c r="CC359" s="53" t="str">
        <f>IF(B359&gt;①工事概要!$C$64,"",IF(B359&gt;=①工事概要!$C$63,$CC$13,""))</f>
        <v/>
      </c>
      <c r="CD359" s="53" t="str">
        <f>IF(B359&gt;①工事概要!$C$66,"",IF(B359&gt;=①工事概要!$C$65,$CD$13,""))</f>
        <v/>
      </c>
      <c r="CE359" s="50" t="str">
        <f t="shared" si="484"/>
        <v/>
      </c>
      <c r="CF359" s="50" t="str">
        <f t="shared" si="470"/>
        <v xml:space="preserve"> </v>
      </c>
    </row>
    <row r="360" spans="1:84" ht="39" customHeight="1" thickTop="1" thickBot="1" x14ac:dyDescent="0.2">
      <c r="A360" s="81" t="str">
        <f t="shared" si="456"/>
        <v>対象期間外</v>
      </c>
      <c r="B360" s="180" t="str">
        <f>IFERROR(IF(B359=①工事概要!$E$12+IF(WEEKDAY(①工事概要!$E$12)=1,①工事概要!$E$12,(8-WEEKDAY(①工事概要!$E$12))),"-",IF(B359="-","-",B359+1)),"-")</f>
        <v>-</v>
      </c>
      <c r="C360" s="89" t="str">
        <f t="shared" si="471"/>
        <v>-</v>
      </c>
      <c r="D360" s="199" t="str">
        <f t="shared" si="472"/>
        <v>×</v>
      </c>
      <c r="E360" s="200" t="str">
        <f t="shared" si="473"/>
        <v xml:space="preserve"> </v>
      </c>
      <c r="F360" s="201" t="s">
        <v>60</v>
      </c>
      <c r="G360" s="202"/>
      <c r="H360" s="203"/>
      <c r="I360" s="204"/>
      <c r="J360" s="187" t="str">
        <f t="shared" si="474"/>
        <v/>
      </c>
      <c r="K360" s="190" t="str">
        <f t="shared" si="457"/>
        <v/>
      </c>
      <c r="L360" s="190" t="str">
        <f t="shared" si="458"/>
        <v/>
      </c>
      <c r="M360" s="188" t="str">
        <f t="shared" si="475"/>
        <v/>
      </c>
      <c r="N360" s="87" t="str">
        <f t="shared" si="459"/>
        <v/>
      </c>
      <c r="O360" s="108"/>
      <c r="P360" s="156" t="str">
        <f>IF(B360&lt;①工事概要!$E$11,"",IF(B360&gt;①工事概要!$E$12,"",IF(LEN(CE360)=0,"○","")))</f>
        <v/>
      </c>
      <c r="Q360" s="162">
        <f t="shared" si="476"/>
        <v>0</v>
      </c>
      <c r="R360" s="93">
        <f t="shared" si="460"/>
        <v>181</v>
      </c>
      <c r="S360" s="156" t="str">
        <f t="shared" si="461"/>
        <v/>
      </c>
      <c r="T360" s="162">
        <f t="shared" si="462"/>
        <v>0</v>
      </c>
      <c r="U360" s="100">
        <f t="shared" si="477"/>
        <v>52</v>
      </c>
      <c r="V360" s="93" t="str">
        <f t="shared" si="463"/>
        <v/>
      </c>
      <c r="W360" s="169" t="str">
        <f t="shared" si="478"/>
        <v/>
      </c>
      <c r="X360" s="80" t="str">
        <f t="shared" si="479"/>
        <v/>
      </c>
      <c r="Y360" s="80" t="str">
        <f t="shared" si="480"/>
        <v/>
      </c>
      <c r="Z360" s="80" t="str">
        <f t="shared" si="464"/>
        <v>-</v>
      </c>
      <c r="AA360" s="80" t="str">
        <f t="shared" si="465"/>
        <v/>
      </c>
      <c r="AB360" s="80" t="str">
        <f t="shared" si="466"/>
        <v>OK（振替済み）</v>
      </c>
      <c r="AC360" s="154">
        <f t="shared" si="467"/>
        <v>0</v>
      </c>
      <c r="AD360" s="154" t="str">
        <f t="shared" si="481"/>
        <v/>
      </c>
      <c r="AE360" s="106">
        <f t="shared" si="482"/>
        <v>0</v>
      </c>
      <c r="AF360" s="106">
        <f t="shared" si="468"/>
        <v>0</v>
      </c>
      <c r="AG360" s="218" t="str">
        <f>IFERROR(IF(AE360=1,①工事概要!$E$11,IF(AE360=2,①工事概要!$E$11,IF(WEEKDAY(Z360)=2,Z353,AG359))),"")</f>
        <v/>
      </c>
      <c r="AH360" s="222" t="str">
        <f t="shared" ref="AH360:BA360" si="508">IFERROR(IF(AG360+1&gt;$BB360,"",AG360+1),"")</f>
        <v/>
      </c>
      <c r="AI360" s="222" t="str">
        <f t="shared" si="508"/>
        <v/>
      </c>
      <c r="AJ360" s="222" t="str">
        <f t="shared" si="508"/>
        <v/>
      </c>
      <c r="AK360" s="222" t="str">
        <f t="shared" si="508"/>
        <v/>
      </c>
      <c r="AL360" s="222" t="str">
        <f t="shared" si="508"/>
        <v/>
      </c>
      <c r="AM360" s="222" t="str">
        <f t="shared" si="508"/>
        <v/>
      </c>
      <c r="AN360" s="222" t="str">
        <f t="shared" si="508"/>
        <v/>
      </c>
      <c r="AO360" s="222" t="str">
        <f t="shared" si="508"/>
        <v/>
      </c>
      <c r="AP360" s="222" t="str">
        <f t="shared" si="508"/>
        <v/>
      </c>
      <c r="AQ360" s="222" t="str">
        <f t="shared" si="508"/>
        <v/>
      </c>
      <c r="AR360" s="222" t="str">
        <f t="shared" si="508"/>
        <v/>
      </c>
      <c r="AS360" s="222" t="str">
        <f t="shared" si="508"/>
        <v/>
      </c>
      <c r="AT360" s="222" t="str">
        <f t="shared" si="508"/>
        <v/>
      </c>
      <c r="AU360" s="222" t="str">
        <f t="shared" si="508"/>
        <v/>
      </c>
      <c r="AV360" s="222" t="str">
        <f t="shared" si="508"/>
        <v/>
      </c>
      <c r="AW360" s="222" t="str">
        <f t="shared" si="508"/>
        <v/>
      </c>
      <c r="AX360" s="222" t="str">
        <f t="shared" si="508"/>
        <v/>
      </c>
      <c r="AY360" s="222" t="str">
        <f t="shared" si="508"/>
        <v/>
      </c>
      <c r="AZ360" s="222" t="str">
        <f t="shared" si="508"/>
        <v/>
      </c>
      <c r="BA360" s="222" t="str">
        <f t="shared" si="508"/>
        <v/>
      </c>
      <c r="BB360" s="219" t="str">
        <f>IFERROR(IF(IF(Z360=①工事概要!$E$12,①工事概要!$E$12,IF(WEEKDAY(Z360)=1,Z367,BB361))&gt;①工事概要!$E$12,①工事概要!$E$12,IF(Z360=①工事概要!$E$12,①工事概要!$E$12,IF(WEEKDAY(Z360)=1,Z367,BB361))),"")</f>
        <v/>
      </c>
      <c r="BE360" s="53"/>
      <c r="BF360" s="53"/>
      <c r="BG360" s="53" t="str">
        <f>IFERROR(VLOOKUP(B360,①工事概要!$C$11:$D$12,2,FALSE),"")</f>
        <v/>
      </c>
      <c r="BH360" s="53" t="str">
        <f>IFERROR(VLOOKUP(B360,①工事概要!$C$16:$D$21,2,FALSE),"")</f>
        <v/>
      </c>
      <c r="BI360" s="53" t="str">
        <f>IFERROR(VLOOKUP(B360,①工事概要!$C$22:$D$24,2,FALSE),"")</f>
        <v/>
      </c>
      <c r="BJ360" s="53" t="str">
        <f>IF(B360&gt;①工事概要!$C$26,"",IF(B360&gt;=①工事概要!$C$25,$BJ$13,""))</f>
        <v/>
      </c>
      <c r="BK360" s="53" t="str">
        <f>IF(B360&gt;①工事概要!$C$28,"",IF(B360&gt;=①工事概要!$C$27,$BK$13,""))</f>
        <v/>
      </c>
      <c r="BL360" s="53" t="str">
        <f>IF(B360&gt;①工事概要!$C$30,"",IF(B360&gt;=①工事概要!$C$29,$BL$13,""))</f>
        <v/>
      </c>
      <c r="BM360" s="53" t="str">
        <f>IF(B360&gt;①工事概要!$C$32,"",IF(B360&gt;=①工事概要!$C$31,$BM$13,""))</f>
        <v/>
      </c>
      <c r="BN360" s="53" t="str">
        <f>IF(B360&gt;①工事概要!$C$34,"",IF(B360&gt;=①工事概要!$C$33,$BN$13,""))</f>
        <v/>
      </c>
      <c r="BO360" s="53" t="str">
        <f>IF(B360&gt;①工事概要!$C$36,"",IF(B360&gt;=①工事概要!$C$35,$BO$13,""))</f>
        <v/>
      </c>
      <c r="BP360" s="53" t="str">
        <f>IF(B360&gt;①工事概要!$C$38,"",IF(B360&gt;=①工事概要!$C$37,$BP$13,""))</f>
        <v/>
      </c>
      <c r="BQ360" s="53" t="str">
        <f>IF(B360&gt;①工事概要!$C$40,"",IF(B360&gt;=①工事概要!$C$39,$BQ$13,""))</f>
        <v/>
      </c>
      <c r="BR360" s="53" t="str">
        <f>IF(B360&gt;①工事概要!$C$42,"",IF(B360&gt;=①工事概要!$C$41,$BR$13,""))</f>
        <v/>
      </c>
      <c r="BS360" s="53" t="str">
        <f>IF(B360&gt;①工事概要!$C$44,"",IF(B360&gt;=①工事概要!$C$43,$BS$13,""))</f>
        <v/>
      </c>
      <c r="BT360" s="53" t="str">
        <f>IF(B360&gt;①工事概要!$C$46,"",IF(B360&gt;=①工事概要!$C$45,$BT$13,""))</f>
        <v/>
      </c>
      <c r="BU360" s="53" t="str">
        <f>IF(B360&gt;①工事概要!$C$48,"",IF(B360&gt;=①工事概要!$C$47,$BU$13,""))</f>
        <v/>
      </c>
      <c r="BV360" s="53" t="str">
        <f>IF(B360&gt;①工事概要!$C$50,"",IF(B360&gt;=①工事概要!$C$49,$BV$13,""))</f>
        <v/>
      </c>
      <c r="BW360" s="53" t="str">
        <f>IF(B360&gt;①工事概要!$C$52,"",IF(B360&gt;=①工事概要!$C$51,$BW$13,""))</f>
        <v/>
      </c>
      <c r="BX360" s="53" t="str">
        <f>IF(B360&gt;①工事概要!$C$54,"",IF(B360&gt;=①工事概要!$C$53,$BX$13,""))</f>
        <v/>
      </c>
      <c r="BY360" s="53" t="str">
        <f>IF(B360&gt;①工事概要!$C$56,"",IF(B360&gt;=①工事概要!$C$55,$BY$13,""))</f>
        <v/>
      </c>
      <c r="BZ360" s="53" t="str">
        <f>IF(B360&gt;①工事概要!$C$58,"",IF(B360&gt;=①工事概要!$C$57,$BZ$13,""))</f>
        <v/>
      </c>
      <c r="CA360" s="53" t="str">
        <f>IF(B360&gt;①工事概要!$C$60,"",IF(B360&gt;=①工事概要!$C$59,$CA$13,""))</f>
        <v/>
      </c>
      <c r="CB360" s="53" t="str">
        <f>IF(B360&gt;①工事概要!$C$62,"",IF(B360&gt;=①工事概要!$C$61,$CB$13,""))</f>
        <v/>
      </c>
      <c r="CC360" s="53" t="str">
        <f>IF(B360&gt;①工事概要!$C$64,"",IF(B360&gt;=①工事概要!$C$63,$CC$13,""))</f>
        <v/>
      </c>
      <c r="CD360" s="53" t="str">
        <f>IF(B360&gt;①工事概要!$C$66,"",IF(B360&gt;=①工事概要!$C$65,$CD$13,""))</f>
        <v/>
      </c>
      <c r="CE360" s="50" t="str">
        <f t="shared" si="484"/>
        <v/>
      </c>
      <c r="CF360" s="50" t="str">
        <f t="shared" si="470"/>
        <v xml:space="preserve"> </v>
      </c>
    </row>
    <row r="361" spans="1:84" ht="39" customHeight="1" thickTop="1" thickBot="1" x14ac:dyDescent="0.2">
      <c r="A361" s="81" t="str">
        <f t="shared" si="456"/>
        <v>対象期間外</v>
      </c>
      <c r="B361" s="180" t="str">
        <f>IFERROR(IF(B360=①工事概要!$E$12+IF(WEEKDAY(①工事概要!$E$12)=1,①工事概要!$E$12,(8-WEEKDAY(①工事概要!$E$12))),"-",IF(B360="-","-",B360+1)),"-")</f>
        <v>-</v>
      </c>
      <c r="C361" s="89" t="str">
        <f t="shared" si="471"/>
        <v>-</v>
      </c>
      <c r="D361" s="199" t="str">
        <f t="shared" si="472"/>
        <v>×</v>
      </c>
      <c r="E361" s="200" t="str">
        <f t="shared" si="473"/>
        <v xml:space="preserve"> </v>
      </c>
      <c r="F361" s="201" t="s">
        <v>60</v>
      </c>
      <c r="G361" s="202"/>
      <c r="H361" s="203"/>
      <c r="I361" s="204"/>
      <c r="J361" s="187" t="str">
        <f t="shared" si="474"/>
        <v/>
      </c>
      <c r="K361" s="190" t="str">
        <f t="shared" si="457"/>
        <v/>
      </c>
      <c r="L361" s="190" t="str">
        <f t="shared" si="458"/>
        <v/>
      </c>
      <c r="M361" s="188" t="str">
        <f t="shared" si="475"/>
        <v/>
      </c>
      <c r="N361" s="87" t="str">
        <f t="shared" si="459"/>
        <v/>
      </c>
      <c r="O361" s="108"/>
      <c r="P361" s="156" t="str">
        <f>IF(B361&lt;①工事概要!$E$11,"",IF(B361&gt;①工事概要!$E$12,"",IF(LEN(CE361)=0,"○","")))</f>
        <v/>
      </c>
      <c r="Q361" s="162">
        <f t="shared" si="476"/>
        <v>0</v>
      </c>
      <c r="R361" s="93">
        <f t="shared" si="460"/>
        <v>181</v>
      </c>
      <c r="S361" s="156" t="str">
        <f t="shared" si="461"/>
        <v/>
      </c>
      <c r="T361" s="162">
        <f t="shared" si="462"/>
        <v>0</v>
      </c>
      <c r="U361" s="100">
        <f t="shared" si="477"/>
        <v>52</v>
      </c>
      <c r="V361" s="93" t="str">
        <f t="shared" si="463"/>
        <v/>
      </c>
      <c r="W361" s="169" t="str">
        <f t="shared" si="478"/>
        <v/>
      </c>
      <c r="X361" s="80" t="str">
        <f t="shared" si="479"/>
        <v/>
      </c>
      <c r="Y361" s="80" t="str">
        <f t="shared" si="480"/>
        <v/>
      </c>
      <c r="Z361" s="80" t="str">
        <f t="shared" si="464"/>
        <v>-</v>
      </c>
      <c r="AA361" s="80" t="str">
        <f t="shared" si="465"/>
        <v/>
      </c>
      <c r="AB361" s="80" t="str">
        <f t="shared" si="466"/>
        <v>OK（振替済み）</v>
      </c>
      <c r="AC361" s="154">
        <f t="shared" si="467"/>
        <v>0</v>
      </c>
      <c r="AD361" s="154" t="str">
        <f t="shared" si="481"/>
        <v/>
      </c>
      <c r="AE361" s="106">
        <f t="shared" si="482"/>
        <v>0</v>
      </c>
      <c r="AF361" s="106">
        <f t="shared" si="468"/>
        <v>0</v>
      </c>
      <c r="AG361" s="218" t="str">
        <f>IFERROR(IF(AE361=1,①工事概要!$E$11,IF(AE361=2,①工事概要!$E$11,IF(WEEKDAY(Z361)=2,Z354,AG360))),"")</f>
        <v/>
      </c>
      <c r="AH361" s="222" t="str">
        <f t="shared" ref="AH361:BA361" si="509">IFERROR(IF(AG361+1&gt;$BB361,"",AG361+1),"")</f>
        <v/>
      </c>
      <c r="AI361" s="222" t="str">
        <f t="shared" si="509"/>
        <v/>
      </c>
      <c r="AJ361" s="222" t="str">
        <f t="shared" si="509"/>
        <v/>
      </c>
      <c r="AK361" s="222" t="str">
        <f t="shared" si="509"/>
        <v/>
      </c>
      <c r="AL361" s="222" t="str">
        <f t="shared" si="509"/>
        <v/>
      </c>
      <c r="AM361" s="222" t="str">
        <f t="shared" si="509"/>
        <v/>
      </c>
      <c r="AN361" s="222" t="str">
        <f t="shared" si="509"/>
        <v/>
      </c>
      <c r="AO361" s="222" t="str">
        <f t="shared" si="509"/>
        <v/>
      </c>
      <c r="AP361" s="222" t="str">
        <f t="shared" si="509"/>
        <v/>
      </c>
      <c r="AQ361" s="222" t="str">
        <f t="shared" si="509"/>
        <v/>
      </c>
      <c r="AR361" s="222" t="str">
        <f t="shared" si="509"/>
        <v/>
      </c>
      <c r="AS361" s="222" t="str">
        <f t="shared" si="509"/>
        <v/>
      </c>
      <c r="AT361" s="222" t="str">
        <f t="shared" si="509"/>
        <v/>
      </c>
      <c r="AU361" s="222" t="str">
        <f t="shared" si="509"/>
        <v/>
      </c>
      <c r="AV361" s="222" t="str">
        <f t="shared" si="509"/>
        <v/>
      </c>
      <c r="AW361" s="222" t="str">
        <f t="shared" si="509"/>
        <v/>
      </c>
      <c r="AX361" s="222" t="str">
        <f t="shared" si="509"/>
        <v/>
      </c>
      <c r="AY361" s="222" t="str">
        <f t="shared" si="509"/>
        <v/>
      </c>
      <c r="AZ361" s="222" t="str">
        <f t="shared" si="509"/>
        <v/>
      </c>
      <c r="BA361" s="222" t="str">
        <f t="shared" si="509"/>
        <v/>
      </c>
      <c r="BB361" s="219" t="str">
        <f>IFERROR(IF(IF(Z361=①工事概要!$E$12,①工事概要!$E$12,IF(WEEKDAY(Z361)=1,Z368,BB362))&gt;①工事概要!$E$12,①工事概要!$E$12,IF(Z361=①工事概要!$E$12,①工事概要!$E$12,IF(WEEKDAY(Z361)=1,Z368,BB362))),"")</f>
        <v/>
      </c>
      <c r="BE361" s="53"/>
      <c r="BF361" s="53"/>
      <c r="BG361" s="53" t="str">
        <f>IFERROR(VLOOKUP(B361,①工事概要!$C$11:$D$12,2,FALSE),"")</f>
        <v/>
      </c>
      <c r="BH361" s="53" t="str">
        <f>IFERROR(VLOOKUP(B361,①工事概要!$C$16:$D$21,2,FALSE),"")</f>
        <v/>
      </c>
      <c r="BI361" s="53" t="str">
        <f>IFERROR(VLOOKUP(B361,①工事概要!$C$22:$D$24,2,FALSE),"")</f>
        <v/>
      </c>
      <c r="BJ361" s="53" t="str">
        <f>IF(B361&gt;①工事概要!$C$26,"",IF(B361&gt;=①工事概要!$C$25,$BJ$13,""))</f>
        <v/>
      </c>
      <c r="BK361" s="53" t="str">
        <f>IF(B361&gt;①工事概要!$C$28,"",IF(B361&gt;=①工事概要!$C$27,$BK$13,""))</f>
        <v/>
      </c>
      <c r="BL361" s="53" t="str">
        <f>IF(B361&gt;①工事概要!$C$30,"",IF(B361&gt;=①工事概要!$C$29,$BL$13,""))</f>
        <v/>
      </c>
      <c r="BM361" s="53" t="str">
        <f>IF(B361&gt;①工事概要!$C$32,"",IF(B361&gt;=①工事概要!$C$31,$BM$13,""))</f>
        <v/>
      </c>
      <c r="BN361" s="53" t="str">
        <f>IF(B361&gt;①工事概要!$C$34,"",IF(B361&gt;=①工事概要!$C$33,$BN$13,""))</f>
        <v/>
      </c>
      <c r="BO361" s="53" t="str">
        <f>IF(B361&gt;①工事概要!$C$36,"",IF(B361&gt;=①工事概要!$C$35,$BO$13,""))</f>
        <v/>
      </c>
      <c r="BP361" s="53" t="str">
        <f>IF(B361&gt;①工事概要!$C$38,"",IF(B361&gt;=①工事概要!$C$37,$BP$13,""))</f>
        <v/>
      </c>
      <c r="BQ361" s="53" t="str">
        <f>IF(B361&gt;①工事概要!$C$40,"",IF(B361&gt;=①工事概要!$C$39,$BQ$13,""))</f>
        <v/>
      </c>
      <c r="BR361" s="53" t="str">
        <f>IF(B361&gt;①工事概要!$C$42,"",IF(B361&gt;=①工事概要!$C$41,$BR$13,""))</f>
        <v/>
      </c>
      <c r="BS361" s="53" t="str">
        <f>IF(B361&gt;①工事概要!$C$44,"",IF(B361&gt;=①工事概要!$C$43,$BS$13,""))</f>
        <v/>
      </c>
      <c r="BT361" s="53" t="str">
        <f>IF(B361&gt;①工事概要!$C$46,"",IF(B361&gt;=①工事概要!$C$45,$BT$13,""))</f>
        <v/>
      </c>
      <c r="BU361" s="53" t="str">
        <f>IF(B361&gt;①工事概要!$C$48,"",IF(B361&gt;=①工事概要!$C$47,$BU$13,""))</f>
        <v/>
      </c>
      <c r="BV361" s="53" t="str">
        <f>IF(B361&gt;①工事概要!$C$50,"",IF(B361&gt;=①工事概要!$C$49,$BV$13,""))</f>
        <v/>
      </c>
      <c r="BW361" s="53" t="str">
        <f>IF(B361&gt;①工事概要!$C$52,"",IF(B361&gt;=①工事概要!$C$51,$BW$13,""))</f>
        <v/>
      </c>
      <c r="BX361" s="53" t="str">
        <f>IF(B361&gt;①工事概要!$C$54,"",IF(B361&gt;=①工事概要!$C$53,$BX$13,""))</f>
        <v/>
      </c>
      <c r="BY361" s="53" t="str">
        <f>IF(B361&gt;①工事概要!$C$56,"",IF(B361&gt;=①工事概要!$C$55,$BY$13,""))</f>
        <v/>
      </c>
      <c r="BZ361" s="53" t="str">
        <f>IF(B361&gt;①工事概要!$C$58,"",IF(B361&gt;=①工事概要!$C$57,$BZ$13,""))</f>
        <v/>
      </c>
      <c r="CA361" s="53" t="str">
        <f>IF(B361&gt;①工事概要!$C$60,"",IF(B361&gt;=①工事概要!$C$59,$CA$13,""))</f>
        <v/>
      </c>
      <c r="CB361" s="53" t="str">
        <f>IF(B361&gt;①工事概要!$C$62,"",IF(B361&gt;=①工事概要!$C$61,$CB$13,""))</f>
        <v/>
      </c>
      <c r="CC361" s="53" t="str">
        <f>IF(B361&gt;①工事概要!$C$64,"",IF(B361&gt;=①工事概要!$C$63,$CC$13,""))</f>
        <v/>
      </c>
      <c r="CD361" s="53" t="str">
        <f>IF(B361&gt;①工事概要!$C$66,"",IF(B361&gt;=①工事概要!$C$65,$CD$13,""))</f>
        <v/>
      </c>
      <c r="CE361" s="50" t="str">
        <f t="shared" si="484"/>
        <v/>
      </c>
      <c r="CF361" s="50" t="str">
        <f t="shared" si="470"/>
        <v xml:space="preserve"> </v>
      </c>
    </row>
    <row r="362" spans="1:84" ht="39" customHeight="1" thickTop="1" thickBot="1" x14ac:dyDescent="0.2">
      <c r="A362" s="81" t="str">
        <f t="shared" si="456"/>
        <v>対象期間外</v>
      </c>
      <c r="B362" s="180" t="str">
        <f>IFERROR(IF(B361=①工事概要!$E$12+IF(WEEKDAY(①工事概要!$E$12)=1,①工事概要!$E$12,(8-WEEKDAY(①工事概要!$E$12))),"-",IF(B361="-","-",B361+1)),"-")</f>
        <v>-</v>
      </c>
      <c r="C362" s="89" t="str">
        <f t="shared" si="471"/>
        <v>-</v>
      </c>
      <c r="D362" s="199" t="str">
        <f t="shared" si="472"/>
        <v>×</v>
      </c>
      <c r="E362" s="200" t="str">
        <f t="shared" si="473"/>
        <v xml:space="preserve"> </v>
      </c>
      <c r="F362" s="201" t="s">
        <v>60</v>
      </c>
      <c r="G362" s="202"/>
      <c r="H362" s="203"/>
      <c r="I362" s="204"/>
      <c r="J362" s="187" t="str">
        <f t="shared" si="474"/>
        <v/>
      </c>
      <c r="K362" s="190" t="str">
        <f t="shared" si="457"/>
        <v/>
      </c>
      <c r="L362" s="190" t="str">
        <f t="shared" si="458"/>
        <v/>
      </c>
      <c r="M362" s="188" t="str">
        <f t="shared" si="475"/>
        <v/>
      </c>
      <c r="N362" s="87" t="str">
        <f t="shared" si="459"/>
        <v/>
      </c>
      <c r="O362" s="108"/>
      <c r="P362" s="156" t="str">
        <f>IF(B362&lt;①工事概要!$E$11,"",IF(B362&gt;①工事概要!$E$12,"",IF(LEN(CE362)=0,"○","")))</f>
        <v/>
      </c>
      <c r="Q362" s="162">
        <f t="shared" si="476"/>
        <v>0</v>
      </c>
      <c r="R362" s="93">
        <f t="shared" si="460"/>
        <v>181</v>
      </c>
      <c r="S362" s="156" t="str">
        <f t="shared" si="461"/>
        <v/>
      </c>
      <c r="T362" s="162">
        <f t="shared" si="462"/>
        <v>0</v>
      </c>
      <c r="U362" s="100">
        <f t="shared" si="477"/>
        <v>52</v>
      </c>
      <c r="V362" s="93" t="str">
        <f t="shared" si="463"/>
        <v/>
      </c>
      <c r="W362" s="169" t="str">
        <f t="shared" si="478"/>
        <v/>
      </c>
      <c r="X362" s="80" t="str">
        <f t="shared" si="479"/>
        <v/>
      </c>
      <c r="Y362" s="80" t="str">
        <f t="shared" si="480"/>
        <v/>
      </c>
      <c r="Z362" s="80" t="str">
        <f t="shared" si="464"/>
        <v>-</v>
      </c>
      <c r="AA362" s="80" t="str">
        <f t="shared" si="465"/>
        <v/>
      </c>
      <c r="AB362" s="80" t="str">
        <f t="shared" si="466"/>
        <v>OK（振替済み）</v>
      </c>
      <c r="AC362" s="154">
        <f t="shared" si="467"/>
        <v>0</v>
      </c>
      <c r="AD362" s="154" t="str">
        <f t="shared" si="481"/>
        <v/>
      </c>
      <c r="AE362" s="106">
        <f t="shared" si="482"/>
        <v>0</v>
      </c>
      <c r="AF362" s="106">
        <f t="shared" si="468"/>
        <v>0</v>
      </c>
      <c r="AG362" s="218" t="str">
        <f>IFERROR(IF(AE362=1,①工事概要!$E$11,IF(AE362=2,①工事概要!$E$11,IF(WEEKDAY(Z362)=2,Z355,AG361))),"")</f>
        <v/>
      </c>
      <c r="AH362" s="222" t="str">
        <f t="shared" ref="AH362:BA362" si="510">IFERROR(IF(AG362+1&gt;$BB362,"",AG362+1),"")</f>
        <v/>
      </c>
      <c r="AI362" s="222" t="str">
        <f t="shared" si="510"/>
        <v/>
      </c>
      <c r="AJ362" s="222" t="str">
        <f t="shared" si="510"/>
        <v/>
      </c>
      <c r="AK362" s="222" t="str">
        <f t="shared" si="510"/>
        <v/>
      </c>
      <c r="AL362" s="222" t="str">
        <f t="shared" si="510"/>
        <v/>
      </c>
      <c r="AM362" s="222" t="str">
        <f t="shared" si="510"/>
        <v/>
      </c>
      <c r="AN362" s="222" t="str">
        <f t="shared" si="510"/>
        <v/>
      </c>
      <c r="AO362" s="222" t="str">
        <f t="shared" si="510"/>
        <v/>
      </c>
      <c r="AP362" s="222" t="str">
        <f t="shared" si="510"/>
        <v/>
      </c>
      <c r="AQ362" s="222" t="str">
        <f t="shared" si="510"/>
        <v/>
      </c>
      <c r="AR362" s="222" t="str">
        <f t="shared" si="510"/>
        <v/>
      </c>
      <c r="AS362" s="222" t="str">
        <f t="shared" si="510"/>
        <v/>
      </c>
      <c r="AT362" s="222" t="str">
        <f t="shared" si="510"/>
        <v/>
      </c>
      <c r="AU362" s="222" t="str">
        <f t="shared" si="510"/>
        <v/>
      </c>
      <c r="AV362" s="222" t="str">
        <f t="shared" si="510"/>
        <v/>
      </c>
      <c r="AW362" s="222" t="str">
        <f t="shared" si="510"/>
        <v/>
      </c>
      <c r="AX362" s="222" t="str">
        <f t="shared" si="510"/>
        <v/>
      </c>
      <c r="AY362" s="222" t="str">
        <f t="shared" si="510"/>
        <v/>
      </c>
      <c r="AZ362" s="222" t="str">
        <f t="shared" si="510"/>
        <v/>
      </c>
      <c r="BA362" s="222" t="str">
        <f t="shared" si="510"/>
        <v/>
      </c>
      <c r="BB362" s="219" t="str">
        <f>IFERROR(IF(IF(Z362=①工事概要!$E$12,①工事概要!$E$12,IF(WEEKDAY(Z362)=1,Z369,BB363))&gt;①工事概要!$E$12,①工事概要!$E$12,IF(Z362=①工事概要!$E$12,①工事概要!$E$12,IF(WEEKDAY(Z362)=1,Z369,BB363))),"")</f>
        <v/>
      </c>
      <c r="BE362" s="53"/>
      <c r="BF362" s="53"/>
      <c r="BG362" s="53" t="str">
        <f>IFERROR(VLOOKUP(B362,①工事概要!$C$11:$D$12,2,FALSE),"")</f>
        <v/>
      </c>
      <c r="BH362" s="53" t="str">
        <f>IFERROR(VLOOKUP(B362,①工事概要!$C$16:$D$21,2,FALSE),"")</f>
        <v/>
      </c>
      <c r="BI362" s="53" t="str">
        <f>IFERROR(VLOOKUP(B362,①工事概要!$C$22:$D$24,2,FALSE),"")</f>
        <v/>
      </c>
      <c r="BJ362" s="53" t="str">
        <f>IF(B362&gt;①工事概要!$C$26,"",IF(B362&gt;=①工事概要!$C$25,$BJ$13,""))</f>
        <v/>
      </c>
      <c r="BK362" s="53" t="str">
        <f>IF(B362&gt;①工事概要!$C$28,"",IF(B362&gt;=①工事概要!$C$27,$BK$13,""))</f>
        <v/>
      </c>
      <c r="BL362" s="53" t="str">
        <f>IF(B362&gt;①工事概要!$C$30,"",IF(B362&gt;=①工事概要!$C$29,$BL$13,""))</f>
        <v/>
      </c>
      <c r="BM362" s="53" t="str">
        <f>IF(B362&gt;①工事概要!$C$32,"",IF(B362&gt;=①工事概要!$C$31,$BM$13,""))</f>
        <v/>
      </c>
      <c r="BN362" s="53" t="str">
        <f>IF(B362&gt;①工事概要!$C$34,"",IF(B362&gt;=①工事概要!$C$33,$BN$13,""))</f>
        <v/>
      </c>
      <c r="BO362" s="53" t="str">
        <f>IF(B362&gt;①工事概要!$C$36,"",IF(B362&gt;=①工事概要!$C$35,$BO$13,""))</f>
        <v/>
      </c>
      <c r="BP362" s="53" t="str">
        <f>IF(B362&gt;①工事概要!$C$38,"",IF(B362&gt;=①工事概要!$C$37,$BP$13,""))</f>
        <v/>
      </c>
      <c r="BQ362" s="53" t="str">
        <f>IF(B362&gt;①工事概要!$C$40,"",IF(B362&gt;=①工事概要!$C$39,$BQ$13,""))</f>
        <v/>
      </c>
      <c r="BR362" s="53" t="str">
        <f>IF(B362&gt;①工事概要!$C$42,"",IF(B362&gt;=①工事概要!$C$41,$BR$13,""))</f>
        <v/>
      </c>
      <c r="BS362" s="53" t="str">
        <f>IF(B362&gt;①工事概要!$C$44,"",IF(B362&gt;=①工事概要!$C$43,$BS$13,""))</f>
        <v/>
      </c>
      <c r="BT362" s="53" t="str">
        <f>IF(B362&gt;①工事概要!$C$46,"",IF(B362&gt;=①工事概要!$C$45,$BT$13,""))</f>
        <v/>
      </c>
      <c r="BU362" s="53" t="str">
        <f>IF(B362&gt;①工事概要!$C$48,"",IF(B362&gt;=①工事概要!$C$47,$BU$13,""))</f>
        <v/>
      </c>
      <c r="BV362" s="53" t="str">
        <f>IF(B362&gt;①工事概要!$C$50,"",IF(B362&gt;=①工事概要!$C$49,$BV$13,""))</f>
        <v/>
      </c>
      <c r="BW362" s="53" t="str">
        <f>IF(B362&gt;①工事概要!$C$52,"",IF(B362&gt;=①工事概要!$C$51,$BW$13,""))</f>
        <v/>
      </c>
      <c r="BX362" s="53" t="str">
        <f>IF(B362&gt;①工事概要!$C$54,"",IF(B362&gt;=①工事概要!$C$53,$BX$13,""))</f>
        <v/>
      </c>
      <c r="BY362" s="53" t="str">
        <f>IF(B362&gt;①工事概要!$C$56,"",IF(B362&gt;=①工事概要!$C$55,$BY$13,""))</f>
        <v/>
      </c>
      <c r="BZ362" s="53" t="str">
        <f>IF(B362&gt;①工事概要!$C$58,"",IF(B362&gt;=①工事概要!$C$57,$BZ$13,""))</f>
        <v/>
      </c>
      <c r="CA362" s="53" t="str">
        <f>IF(B362&gt;①工事概要!$C$60,"",IF(B362&gt;=①工事概要!$C$59,$CA$13,""))</f>
        <v/>
      </c>
      <c r="CB362" s="53" t="str">
        <f>IF(B362&gt;①工事概要!$C$62,"",IF(B362&gt;=①工事概要!$C$61,$CB$13,""))</f>
        <v/>
      </c>
      <c r="CC362" s="53" t="str">
        <f>IF(B362&gt;①工事概要!$C$64,"",IF(B362&gt;=①工事概要!$C$63,$CC$13,""))</f>
        <v/>
      </c>
      <c r="CD362" s="53" t="str">
        <f>IF(B362&gt;①工事概要!$C$66,"",IF(B362&gt;=①工事概要!$C$65,$CD$13,""))</f>
        <v/>
      </c>
      <c r="CE362" s="50" t="str">
        <f t="shared" si="484"/>
        <v/>
      </c>
      <c r="CF362" s="50" t="str">
        <f t="shared" si="470"/>
        <v xml:space="preserve"> </v>
      </c>
    </row>
    <row r="363" spans="1:84" ht="39" customHeight="1" thickTop="1" thickBot="1" x14ac:dyDescent="0.2">
      <c r="A363" s="81" t="str">
        <f t="shared" si="456"/>
        <v>対象期間外</v>
      </c>
      <c r="B363" s="180" t="str">
        <f>IFERROR(IF(B362=①工事概要!$E$12+IF(WEEKDAY(①工事概要!$E$12)=1,①工事概要!$E$12,(8-WEEKDAY(①工事概要!$E$12))),"-",IF(B362="-","-",B362+1)),"-")</f>
        <v>-</v>
      </c>
      <c r="C363" s="89" t="str">
        <f t="shared" si="471"/>
        <v>-</v>
      </c>
      <c r="D363" s="199" t="str">
        <f t="shared" si="472"/>
        <v>×</v>
      </c>
      <c r="E363" s="200" t="str">
        <f t="shared" si="473"/>
        <v xml:space="preserve"> </v>
      </c>
      <c r="F363" s="201" t="s">
        <v>61</v>
      </c>
      <c r="G363" s="202"/>
      <c r="H363" s="203"/>
      <c r="I363" s="204"/>
      <c r="J363" s="187" t="str">
        <f t="shared" si="474"/>
        <v/>
      </c>
      <c r="K363" s="190" t="str">
        <f t="shared" si="457"/>
        <v/>
      </c>
      <c r="L363" s="190" t="str">
        <f t="shared" si="458"/>
        <v/>
      </c>
      <c r="M363" s="188" t="str">
        <f t="shared" si="475"/>
        <v/>
      </c>
      <c r="N363" s="87" t="str">
        <f t="shared" si="459"/>
        <v/>
      </c>
      <c r="O363" s="108"/>
      <c r="P363" s="156" t="str">
        <f>IF(B363&lt;①工事概要!$E$11,"",IF(B363&gt;①工事概要!$E$12,"",IF(LEN(CE363)=0,"○","")))</f>
        <v/>
      </c>
      <c r="Q363" s="162">
        <f t="shared" si="476"/>
        <v>0</v>
      </c>
      <c r="R363" s="93">
        <f t="shared" si="460"/>
        <v>181</v>
      </c>
      <c r="S363" s="156" t="str">
        <f t="shared" si="461"/>
        <v/>
      </c>
      <c r="T363" s="162">
        <f t="shared" si="462"/>
        <v>0</v>
      </c>
      <c r="U363" s="100">
        <f t="shared" si="477"/>
        <v>52</v>
      </c>
      <c r="V363" s="93" t="str">
        <f t="shared" si="463"/>
        <v/>
      </c>
      <c r="W363" s="169" t="str">
        <f t="shared" si="478"/>
        <v/>
      </c>
      <c r="X363" s="80" t="str">
        <f t="shared" si="479"/>
        <v/>
      </c>
      <c r="Y363" s="80" t="str">
        <f t="shared" si="480"/>
        <v/>
      </c>
      <c r="Z363" s="80" t="str">
        <f t="shared" si="464"/>
        <v>-</v>
      </c>
      <c r="AA363" s="80" t="str">
        <f t="shared" si="465"/>
        <v/>
      </c>
      <c r="AB363" s="80" t="str">
        <f t="shared" si="466"/>
        <v>OK（振替済み）</v>
      </c>
      <c r="AC363" s="154">
        <f t="shared" si="467"/>
        <v>0</v>
      </c>
      <c r="AD363" s="154" t="str">
        <f t="shared" si="481"/>
        <v/>
      </c>
      <c r="AE363" s="106">
        <f t="shared" si="482"/>
        <v>0</v>
      </c>
      <c r="AF363" s="106">
        <f t="shared" si="468"/>
        <v>0</v>
      </c>
      <c r="AG363" s="218" t="str">
        <f>IFERROR(IF(AE363=1,①工事概要!$E$11,IF(AE363=2,①工事概要!$E$11,IF(WEEKDAY(Z363)=2,Z356,AG362))),"")</f>
        <v/>
      </c>
      <c r="AH363" s="222" t="str">
        <f t="shared" ref="AH363:BA363" si="511">IFERROR(IF(AG363+1&gt;$BB363,"",AG363+1),"")</f>
        <v/>
      </c>
      <c r="AI363" s="222" t="str">
        <f t="shared" si="511"/>
        <v/>
      </c>
      <c r="AJ363" s="222" t="str">
        <f t="shared" si="511"/>
        <v/>
      </c>
      <c r="AK363" s="222" t="str">
        <f t="shared" si="511"/>
        <v/>
      </c>
      <c r="AL363" s="222" t="str">
        <f t="shared" si="511"/>
        <v/>
      </c>
      <c r="AM363" s="222" t="str">
        <f t="shared" si="511"/>
        <v/>
      </c>
      <c r="AN363" s="222" t="str">
        <f t="shared" si="511"/>
        <v/>
      </c>
      <c r="AO363" s="222" t="str">
        <f t="shared" si="511"/>
        <v/>
      </c>
      <c r="AP363" s="222" t="str">
        <f t="shared" si="511"/>
        <v/>
      </c>
      <c r="AQ363" s="222" t="str">
        <f t="shared" si="511"/>
        <v/>
      </c>
      <c r="AR363" s="222" t="str">
        <f t="shared" si="511"/>
        <v/>
      </c>
      <c r="AS363" s="222" t="str">
        <f t="shared" si="511"/>
        <v/>
      </c>
      <c r="AT363" s="222" t="str">
        <f t="shared" si="511"/>
        <v/>
      </c>
      <c r="AU363" s="222" t="str">
        <f t="shared" si="511"/>
        <v/>
      </c>
      <c r="AV363" s="222" t="str">
        <f t="shared" si="511"/>
        <v/>
      </c>
      <c r="AW363" s="222" t="str">
        <f t="shared" si="511"/>
        <v/>
      </c>
      <c r="AX363" s="222" t="str">
        <f t="shared" si="511"/>
        <v/>
      </c>
      <c r="AY363" s="222" t="str">
        <f t="shared" si="511"/>
        <v/>
      </c>
      <c r="AZ363" s="222" t="str">
        <f t="shared" si="511"/>
        <v/>
      </c>
      <c r="BA363" s="222" t="str">
        <f t="shared" si="511"/>
        <v/>
      </c>
      <c r="BB363" s="219" t="str">
        <f>IFERROR(IF(IF(Z363=①工事概要!$E$12,①工事概要!$E$12,IF(WEEKDAY(Z363)=1,Z370,BB364))&gt;①工事概要!$E$12,①工事概要!$E$12,IF(Z363=①工事概要!$E$12,①工事概要!$E$12,IF(WEEKDAY(Z363)=1,Z370,BB364))),"")</f>
        <v/>
      </c>
      <c r="BE363" s="53"/>
      <c r="BF363" s="53"/>
      <c r="BG363" s="53" t="str">
        <f>IFERROR(VLOOKUP(B363,①工事概要!$C$11:$D$12,2,FALSE),"")</f>
        <v/>
      </c>
      <c r="BH363" s="53" t="str">
        <f>IFERROR(VLOOKUP(B363,①工事概要!$C$16:$D$21,2,FALSE),"")</f>
        <v/>
      </c>
      <c r="BI363" s="53" t="str">
        <f>IFERROR(VLOOKUP(B363,①工事概要!$C$22:$D$24,2,FALSE),"")</f>
        <v/>
      </c>
      <c r="BJ363" s="53" t="str">
        <f>IF(B363&gt;①工事概要!$C$26,"",IF(B363&gt;=①工事概要!$C$25,$BJ$13,""))</f>
        <v/>
      </c>
      <c r="BK363" s="53" t="str">
        <f>IF(B363&gt;①工事概要!$C$28,"",IF(B363&gt;=①工事概要!$C$27,$BK$13,""))</f>
        <v/>
      </c>
      <c r="BL363" s="53" t="str">
        <f>IF(B363&gt;①工事概要!$C$30,"",IF(B363&gt;=①工事概要!$C$29,$BL$13,""))</f>
        <v/>
      </c>
      <c r="BM363" s="53" t="str">
        <f>IF(B363&gt;①工事概要!$C$32,"",IF(B363&gt;=①工事概要!$C$31,$BM$13,""))</f>
        <v/>
      </c>
      <c r="BN363" s="53" t="str">
        <f>IF(B363&gt;①工事概要!$C$34,"",IF(B363&gt;=①工事概要!$C$33,$BN$13,""))</f>
        <v/>
      </c>
      <c r="BO363" s="53" t="str">
        <f>IF(B363&gt;①工事概要!$C$36,"",IF(B363&gt;=①工事概要!$C$35,$BO$13,""))</f>
        <v/>
      </c>
      <c r="BP363" s="53" t="str">
        <f>IF(B363&gt;①工事概要!$C$38,"",IF(B363&gt;=①工事概要!$C$37,$BP$13,""))</f>
        <v/>
      </c>
      <c r="BQ363" s="53" t="str">
        <f>IF(B363&gt;①工事概要!$C$40,"",IF(B363&gt;=①工事概要!$C$39,$BQ$13,""))</f>
        <v/>
      </c>
      <c r="BR363" s="53" t="str">
        <f>IF(B363&gt;①工事概要!$C$42,"",IF(B363&gt;=①工事概要!$C$41,$BR$13,""))</f>
        <v/>
      </c>
      <c r="BS363" s="53" t="str">
        <f>IF(B363&gt;①工事概要!$C$44,"",IF(B363&gt;=①工事概要!$C$43,$BS$13,""))</f>
        <v/>
      </c>
      <c r="BT363" s="53" t="str">
        <f>IF(B363&gt;①工事概要!$C$46,"",IF(B363&gt;=①工事概要!$C$45,$BT$13,""))</f>
        <v/>
      </c>
      <c r="BU363" s="53" t="str">
        <f>IF(B363&gt;①工事概要!$C$48,"",IF(B363&gt;=①工事概要!$C$47,$BU$13,""))</f>
        <v/>
      </c>
      <c r="BV363" s="53" t="str">
        <f>IF(B363&gt;①工事概要!$C$50,"",IF(B363&gt;=①工事概要!$C$49,$BV$13,""))</f>
        <v/>
      </c>
      <c r="BW363" s="53" t="str">
        <f>IF(B363&gt;①工事概要!$C$52,"",IF(B363&gt;=①工事概要!$C$51,$BW$13,""))</f>
        <v/>
      </c>
      <c r="BX363" s="53" t="str">
        <f>IF(B363&gt;①工事概要!$C$54,"",IF(B363&gt;=①工事概要!$C$53,$BX$13,""))</f>
        <v/>
      </c>
      <c r="BY363" s="53" t="str">
        <f>IF(B363&gt;①工事概要!$C$56,"",IF(B363&gt;=①工事概要!$C$55,$BY$13,""))</f>
        <v/>
      </c>
      <c r="BZ363" s="53" t="str">
        <f>IF(B363&gt;①工事概要!$C$58,"",IF(B363&gt;=①工事概要!$C$57,$BZ$13,""))</f>
        <v/>
      </c>
      <c r="CA363" s="53" t="str">
        <f>IF(B363&gt;①工事概要!$C$60,"",IF(B363&gt;=①工事概要!$C$59,$CA$13,""))</f>
        <v/>
      </c>
      <c r="CB363" s="53" t="str">
        <f>IF(B363&gt;①工事概要!$C$62,"",IF(B363&gt;=①工事概要!$C$61,$CB$13,""))</f>
        <v/>
      </c>
      <c r="CC363" s="53" t="str">
        <f>IF(B363&gt;①工事概要!$C$64,"",IF(B363&gt;=①工事概要!$C$63,$CC$13,""))</f>
        <v/>
      </c>
      <c r="CD363" s="53" t="str">
        <f>IF(B363&gt;①工事概要!$C$66,"",IF(B363&gt;=①工事概要!$C$65,$CD$13,""))</f>
        <v/>
      </c>
      <c r="CE363" s="50" t="str">
        <f t="shared" si="484"/>
        <v/>
      </c>
      <c r="CF363" s="50" t="str">
        <f t="shared" si="470"/>
        <v xml:space="preserve"> </v>
      </c>
    </row>
    <row r="364" spans="1:84" ht="39" customHeight="1" thickTop="1" thickBot="1" x14ac:dyDescent="0.2">
      <c r="A364" s="81" t="str">
        <f t="shared" si="456"/>
        <v>対象期間外</v>
      </c>
      <c r="B364" s="180" t="str">
        <f>IFERROR(IF(B363=①工事概要!$E$12+IF(WEEKDAY(①工事概要!$E$12)=1,①工事概要!$E$12,(8-WEEKDAY(①工事概要!$E$12))),"-",IF(B363="-","-",B363+1)),"-")</f>
        <v>-</v>
      </c>
      <c r="C364" s="89" t="str">
        <f t="shared" si="471"/>
        <v>-</v>
      </c>
      <c r="D364" s="199" t="str">
        <f t="shared" si="472"/>
        <v>×</v>
      </c>
      <c r="E364" s="200" t="str">
        <f t="shared" si="473"/>
        <v xml:space="preserve"> </v>
      </c>
      <c r="F364" s="201" t="s">
        <v>61</v>
      </c>
      <c r="G364" s="202"/>
      <c r="H364" s="203"/>
      <c r="I364" s="204"/>
      <c r="J364" s="187" t="str">
        <f t="shared" si="474"/>
        <v/>
      </c>
      <c r="K364" s="190" t="str">
        <f t="shared" si="457"/>
        <v/>
      </c>
      <c r="L364" s="190" t="str">
        <f t="shared" si="458"/>
        <v/>
      </c>
      <c r="M364" s="188" t="str">
        <f t="shared" si="475"/>
        <v/>
      </c>
      <c r="N364" s="87" t="str">
        <f t="shared" si="459"/>
        <v/>
      </c>
      <c r="O364" s="108"/>
      <c r="P364" s="156" t="str">
        <f>IF(B364&lt;①工事概要!$E$11,"",IF(B364&gt;①工事概要!$E$12,"",IF(LEN(CE364)=0,"○","")))</f>
        <v/>
      </c>
      <c r="Q364" s="162">
        <f t="shared" si="476"/>
        <v>0</v>
      </c>
      <c r="R364" s="93">
        <f t="shared" si="460"/>
        <v>181</v>
      </c>
      <c r="S364" s="156" t="str">
        <f t="shared" si="461"/>
        <v/>
      </c>
      <c r="T364" s="162">
        <f t="shared" si="462"/>
        <v>0</v>
      </c>
      <c r="U364" s="100">
        <f t="shared" si="477"/>
        <v>52</v>
      </c>
      <c r="V364" s="93" t="str">
        <f t="shared" si="463"/>
        <v/>
      </c>
      <c r="W364" s="169" t="str">
        <f t="shared" si="478"/>
        <v/>
      </c>
      <c r="X364" s="80" t="str">
        <f t="shared" si="479"/>
        <v/>
      </c>
      <c r="Y364" s="80" t="str">
        <f t="shared" si="480"/>
        <v/>
      </c>
      <c r="Z364" s="80" t="str">
        <f t="shared" si="464"/>
        <v>-</v>
      </c>
      <c r="AA364" s="80" t="str">
        <f t="shared" si="465"/>
        <v/>
      </c>
      <c r="AB364" s="80" t="str">
        <f t="shared" si="466"/>
        <v>OK（振替済み）</v>
      </c>
      <c r="AC364" s="154">
        <f t="shared" si="467"/>
        <v>0</v>
      </c>
      <c r="AD364" s="154" t="str">
        <f t="shared" si="481"/>
        <v/>
      </c>
      <c r="AE364" s="106">
        <f t="shared" si="482"/>
        <v>0</v>
      </c>
      <c r="AF364" s="106">
        <f t="shared" si="468"/>
        <v>0</v>
      </c>
      <c r="AG364" s="223" t="str">
        <f>IFERROR(IF(AE364=1,①工事概要!$E$11,IF(AE364=2,①工事概要!$E$11,IF(WEEKDAY(Z364)=2,Z357,AG363))),"")</f>
        <v/>
      </c>
      <c r="AH364" s="224" t="str">
        <f t="shared" ref="AH364:BA364" si="512">IFERROR(IF(AG364+1&gt;$BB364,"",AG364+1),"")</f>
        <v/>
      </c>
      <c r="AI364" s="224" t="str">
        <f t="shared" si="512"/>
        <v/>
      </c>
      <c r="AJ364" s="224" t="str">
        <f t="shared" si="512"/>
        <v/>
      </c>
      <c r="AK364" s="224" t="str">
        <f t="shared" si="512"/>
        <v/>
      </c>
      <c r="AL364" s="224" t="str">
        <f t="shared" si="512"/>
        <v/>
      </c>
      <c r="AM364" s="224" t="str">
        <f t="shared" si="512"/>
        <v/>
      </c>
      <c r="AN364" s="224" t="str">
        <f t="shared" si="512"/>
        <v/>
      </c>
      <c r="AO364" s="224" t="str">
        <f t="shared" si="512"/>
        <v/>
      </c>
      <c r="AP364" s="224" t="str">
        <f t="shared" si="512"/>
        <v/>
      </c>
      <c r="AQ364" s="224" t="str">
        <f t="shared" si="512"/>
        <v/>
      </c>
      <c r="AR364" s="224" t="str">
        <f t="shared" si="512"/>
        <v/>
      </c>
      <c r="AS364" s="224" t="str">
        <f t="shared" si="512"/>
        <v/>
      </c>
      <c r="AT364" s="224" t="str">
        <f t="shared" si="512"/>
        <v/>
      </c>
      <c r="AU364" s="224" t="str">
        <f t="shared" si="512"/>
        <v/>
      </c>
      <c r="AV364" s="224" t="str">
        <f t="shared" si="512"/>
        <v/>
      </c>
      <c r="AW364" s="224" t="str">
        <f t="shared" si="512"/>
        <v/>
      </c>
      <c r="AX364" s="224" t="str">
        <f t="shared" si="512"/>
        <v/>
      </c>
      <c r="AY364" s="224" t="str">
        <f t="shared" si="512"/>
        <v/>
      </c>
      <c r="AZ364" s="224" t="str">
        <f t="shared" si="512"/>
        <v/>
      </c>
      <c r="BA364" s="224" t="str">
        <f t="shared" si="512"/>
        <v/>
      </c>
      <c r="BB364" s="225" t="str">
        <f>IFERROR(IF(IF(Z364=①工事概要!$E$12,①工事概要!$E$12,IF(WEEKDAY(Z364)=1,Z371,BB365))&gt;①工事概要!$E$12,①工事概要!$E$12,IF(Z364=①工事概要!$E$12,①工事概要!$E$12,IF(WEEKDAY(Z364)=1,Z371,BB365))),"")</f>
        <v/>
      </c>
      <c r="BE364" s="53"/>
      <c r="BF364" s="53"/>
      <c r="BG364" s="53" t="str">
        <f>IFERROR(VLOOKUP(B364,①工事概要!$C$11:$D$12,2,FALSE),"")</f>
        <v/>
      </c>
      <c r="BH364" s="53" t="str">
        <f>IFERROR(VLOOKUP(B364,①工事概要!$C$16:$D$21,2,FALSE),"")</f>
        <v/>
      </c>
      <c r="BI364" s="53" t="str">
        <f>IFERROR(VLOOKUP(B364,①工事概要!$C$22:$D$24,2,FALSE),"")</f>
        <v/>
      </c>
      <c r="BJ364" s="53" t="str">
        <f>IF(B364&gt;①工事概要!$C$26,"",IF(B364&gt;=①工事概要!$C$25,$BJ$13,""))</f>
        <v/>
      </c>
      <c r="BK364" s="53" t="str">
        <f>IF(B364&gt;①工事概要!$C$28,"",IF(B364&gt;=①工事概要!$C$27,$BK$13,""))</f>
        <v/>
      </c>
      <c r="BL364" s="53" t="str">
        <f>IF(B364&gt;①工事概要!$C$30,"",IF(B364&gt;=①工事概要!$C$29,$BL$13,""))</f>
        <v/>
      </c>
      <c r="BM364" s="53" t="str">
        <f>IF(B364&gt;①工事概要!$C$32,"",IF(B364&gt;=①工事概要!$C$31,$BM$13,""))</f>
        <v/>
      </c>
      <c r="BN364" s="53" t="str">
        <f>IF(B364&gt;①工事概要!$C$34,"",IF(B364&gt;=①工事概要!$C$33,$BN$13,""))</f>
        <v/>
      </c>
      <c r="BO364" s="53" t="str">
        <f>IF(B364&gt;①工事概要!$C$36,"",IF(B364&gt;=①工事概要!$C$35,$BO$13,""))</f>
        <v/>
      </c>
      <c r="BP364" s="53" t="str">
        <f>IF(B364&gt;①工事概要!$C$38,"",IF(B364&gt;=①工事概要!$C$37,$BP$13,""))</f>
        <v/>
      </c>
      <c r="BQ364" s="53" t="str">
        <f>IF(B364&gt;①工事概要!$C$40,"",IF(B364&gt;=①工事概要!$C$39,$BQ$13,""))</f>
        <v/>
      </c>
      <c r="BR364" s="53" t="str">
        <f>IF(B364&gt;①工事概要!$C$42,"",IF(B364&gt;=①工事概要!$C$41,$BR$13,""))</f>
        <v/>
      </c>
      <c r="BS364" s="53" t="str">
        <f>IF(B364&gt;①工事概要!$C$44,"",IF(B364&gt;=①工事概要!$C$43,$BS$13,""))</f>
        <v/>
      </c>
      <c r="BT364" s="53" t="str">
        <f>IF(B364&gt;①工事概要!$C$46,"",IF(B364&gt;=①工事概要!$C$45,$BT$13,""))</f>
        <v/>
      </c>
      <c r="BU364" s="53" t="str">
        <f>IF(B364&gt;①工事概要!$C$48,"",IF(B364&gt;=①工事概要!$C$47,$BU$13,""))</f>
        <v/>
      </c>
      <c r="BV364" s="53" t="str">
        <f>IF(B364&gt;①工事概要!$C$50,"",IF(B364&gt;=①工事概要!$C$49,$BV$13,""))</f>
        <v/>
      </c>
      <c r="BW364" s="53" t="str">
        <f>IF(B364&gt;①工事概要!$C$52,"",IF(B364&gt;=①工事概要!$C$51,$BW$13,""))</f>
        <v/>
      </c>
      <c r="BX364" s="53" t="str">
        <f>IF(B364&gt;①工事概要!$C$54,"",IF(B364&gt;=①工事概要!$C$53,$BX$13,""))</f>
        <v/>
      </c>
      <c r="BY364" s="53" t="str">
        <f>IF(B364&gt;①工事概要!$C$56,"",IF(B364&gt;=①工事概要!$C$55,$BY$13,""))</f>
        <v/>
      </c>
      <c r="BZ364" s="53" t="str">
        <f>IF(B364&gt;①工事概要!$C$58,"",IF(B364&gt;=①工事概要!$C$57,$BZ$13,""))</f>
        <v/>
      </c>
      <c r="CA364" s="53" t="str">
        <f>IF(B364&gt;①工事概要!$C$60,"",IF(B364&gt;=①工事概要!$C$59,$CA$13,""))</f>
        <v/>
      </c>
      <c r="CB364" s="53" t="str">
        <f>IF(B364&gt;①工事概要!$C$62,"",IF(B364&gt;=①工事概要!$C$61,$CB$13,""))</f>
        <v/>
      </c>
      <c r="CC364" s="53" t="str">
        <f>IF(B364&gt;①工事概要!$C$64,"",IF(B364&gt;=①工事概要!$C$63,$CC$13,""))</f>
        <v/>
      </c>
      <c r="CD364" s="53" t="str">
        <f>IF(B364&gt;①工事概要!$C$66,"",IF(B364&gt;=①工事概要!$C$65,$CD$13,""))</f>
        <v/>
      </c>
      <c r="CE364" s="50" t="str">
        <f t="shared" si="484"/>
        <v/>
      </c>
      <c r="CF364" s="50" t="str">
        <f t="shared" si="470"/>
        <v xml:space="preserve"> </v>
      </c>
    </row>
    <row r="365" spans="1:84" ht="39" customHeight="1" thickTop="1" thickBot="1" x14ac:dyDescent="0.2">
      <c r="A365" s="81" t="str">
        <f t="shared" si="456"/>
        <v>対象期間外</v>
      </c>
      <c r="B365" s="180" t="str">
        <f>IFERROR(IF(B364=①工事概要!$E$12+IF(WEEKDAY(①工事概要!$E$12)=1,①工事概要!$E$12,(8-WEEKDAY(①工事概要!$E$12))),"-",IF(B364="-","-",B364+1)),"-")</f>
        <v>-</v>
      </c>
      <c r="C365" s="89" t="str">
        <f t="shared" si="471"/>
        <v>-</v>
      </c>
      <c r="D365" s="199" t="str">
        <f t="shared" si="472"/>
        <v>×</v>
      </c>
      <c r="E365" s="200" t="str">
        <f t="shared" si="473"/>
        <v xml:space="preserve"> </v>
      </c>
      <c r="F365" s="201" t="s">
        <v>60</v>
      </c>
      <c r="G365" s="202"/>
      <c r="H365" s="203"/>
      <c r="I365" s="204"/>
      <c r="J365" s="187" t="str">
        <f t="shared" si="474"/>
        <v/>
      </c>
      <c r="K365" s="190" t="str">
        <f t="shared" si="457"/>
        <v/>
      </c>
      <c r="L365" s="190" t="str">
        <f t="shared" si="458"/>
        <v/>
      </c>
      <c r="M365" s="188" t="str">
        <f t="shared" si="475"/>
        <v/>
      </c>
      <c r="N365" s="87" t="str">
        <f t="shared" si="459"/>
        <v/>
      </c>
      <c r="O365" s="108"/>
      <c r="P365" s="156" t="str">
        <f>IF(B365&lt;①工事概要!$E$11,"",IF(B365&gt;①工事概要!$E$12,"",IF(LEN(CE365)=0,"○","")))</f>
        <v/>
      </c>
      <c r="Q365" s="162">
        <f t="shared" si="476"/>
        <v>0</v>
      </c>
      <c r="R365" s="93">
        <f t="shared" si="460"/>
        <v>181</v>
      </c>
      <c r="S365" s="156" t="str">
        <f t="shared" si="461"/>
        <v/>
      </c>
      <c r="T365" s="162">
        <f t="shared" si="462"/>
        <v>0</v>
      </c>
      <c r="U365" s="100">
        <f t="shared" si="477"/>
        <v>52</v>
      </c>
      <c r="V365" s="93" t="str">
        <f t="shared" si="463"/>
        <v/>
      </c>
      <c r="W365" s="169" t="str">
        <f t="shared" si="478"/>
        <v/>
      </c>
      <c r="X365" s="80" t="str">
        <f t="shared" si="479"/>
        <v/>
      </c>
      <c r="Y365" s="80" t="str">
        <f t="shared" si="480"/>
        <v/>
      </c>
      <c r="Z365" s="80" t="str">
        <f t="shared" si="464"/>
        <v>-</v>
      </c>
      <c r="AA365" s="80" t="str">
        <f t="shared" si="465"/>
        <v/>
      </c>
      <c r="AB365" s="80" t="str">
        <f t="shared" si="466"/>
        <v>OK（振替済み）</v>
      </c>
      <c r="AC365" s="154">
        <f t="shared" si="467"/>
        <v>0</v>
      </c>
      <c r="AD365" s="154" t="str">
        <f t="shared" si="481"/>
        <v/>
      </c>
      <c r="AE365" s="106">
        <f t="shared" si="482"/>
        <v>0</v>
      </c>
      <c r="AF365" s="106">
        <f t="shared" si="468"/>
        <v>0</v>
      </c>
      <c r="AG365" s="216" t="str">
        <f>IFERROR(IF(AE365=1,①工事概要!$E$11,IF(AE365=2,①工事概要!$E$11,IF(WEEKDAY(Z365)=2,Z358,AG364))),"")</f>
        <v/>
      </c>
      <c r="AH365" s="221" t="str">
        <f t="shared" ref="AH365:BA365" si="513">IFERROR(IF(AG365+1&gt;$BB365,"",AG365+1),"")</f>
        <v/>
      </c>
      <c r="AI365" s="221" t="str">
        <f t="shared" si="513"/>
        <v/>
      </c>
      <c r="AJ365" s="221" t="str">
        <f t="shared" si="513"/>
        <v/>
      </c>
      <c r="AK365" s="221" t="str">
        <f t="shared" si="513"/>
        <v/>
      </c>
      <c r="AL365" s="221" t="str">
        <f t="shared" si="513"/>
        <v/>
      </c>
      <c r="AM365" s="221" t="str">
        <f t="shared" si="513"/>
        <v/>
      </c>
      <c r="AN365" s="221" t="str">
        <f t="shared" si="513"/>
        <v/>
      </c>
      <c r="AO365" s="221" t="str">
        <f t="shared" si="513"/>
        <v/>
      </c>
      <c r="AP365" s="221" t="str">
        <f t="shared" si="513"/>
        <v/>
      </c>
      <c r="AQ365" s="221" t="str">
        <f t="shared" si="513"/>
        <v/>
      </c>
      <c r="AR365" s="221" t="str">
        <f t="shared" si="513"/>
        <v/>
      </c>
      <c r="AS365" s="221" t="str">
        <f t="shared" si="513"/>
        <v/>
      </c>
      <c r="AT365" s="221" t="str">
        <f t="shared" si="513"/>
        <v/>
      </c>
      <c r="AU365" s="221" t="str">
        <f t="shared" si="513"/>
        <v/>
      </c>
      <c r="AV365" s="221" t="str">
        <f t="shared" si="513"/>
        <v/>
      </c>
      <c r="AW365" s="221" t="str">
        <f t="shared" si="513"/>
        <v/>
      </c>
      <c r="AX365" s="221" t="str">
        <f t="shared" si="513"/>
        <v/>
      </c>
      <c r="AY365" s="221" t="str">
        <f t="shared" si="513"/>
        <v/>
      </c>
      <c r="AZ365" s="221" t="str">
        <f t="shared" si="513"/>
        <v/>
      </c>
      <c r="BA365" s="221" t="str">
        <f t="shared" si="513"/>
        <v/>
      </c>
      <c r="BB365" s="217" t="str">
        <f>IFERROR(IF(IF(Z365=①工事概要!$E$12,①工事概要!$E$12,IF(WEEKDAY(Z365)=1,Z372,BB366))&gt;①工事概要!$E$12,①工事概要!$E$12,IF(Z365=①工事概要!$E$12,①工事概要!$E$12,IF(WEEKDAY(Z365)=1,Z372,BB366))),"")</f>
        <v/>
      </c>
      <c r="BE365" s="53"/>
      <c r="BF365" s="53"/>
      <c r="BG365" s="53" t="str">
        <f>IFERROR(VLOOKUP(B365,①工事概要!$C$11:$D$12,2,FALSE),"")</f>
        <v/>
      </c>
      <c r="BH365" s="53" t="str">
        <f>IFERROR(VLOOKUP(B365,①工事概要!$C$16:$D$21,2,FALSE),"")</f>
        <v/>
      </c>
      <c r="BI365" s="53" t="str">
        <f>IFERROR(VLOOKUP(B365,①工事概要!$C$22:$D$24,2,FALSE),"")</f>
        <v/>
      </c>
      <c r="BJ365" s="53" t="str">
        <f>IF(B365&gt;①工事概要!$C$26,"",IF(B365&gt;=①工事概要!$C$25,$BJ$13,""))</f>
        <v/>
      </c>
      <c r="BK365" s="53" t="str">
        <f>IF(B365&gt;①工事概要!$C$28,"",IF(B365&gt;=①工事概要!$C$27,$BK$13,""))</f>
        <v/>
      </c>
      <c r="BL365" s="53" t="str">
        <f>IF(B365&gt;①工事概要!$C$30,"",IF(B365&gt;=①工事概要!$C$29,$BL$13,""))</f>
        <v/>
      </c>
      <c r="BM365" s="53" t="str">
        <f>IF(B365&gt;①工事概要!$C$32,"",IF(B365&gt;=①工事概要!$C$31,$BM$13,""))</f>
        <v/>
      </c>
      <c r="BN365" s="53" t="str">
        <f>IF(B365&gt;①工事概要!$C$34,"",IF(B365&gt;=①工事概要!$C$33,$BN$13,""))</f>
        <v/>
      </c>
      <c r="BO365" s="53" t="str">
        <f>IF(B365&gt;①工事概要!$C$36,"",IF(B365&gt;=①工事概要!$C$35,$BO$13,""))</f>
        <v/>
      </c>
      <c r="BP365" s="53" t="str">
        <f>IF(B365&gt;①工事概要!$C$38,"",IF(B365&gt;=①工事概要!$C$37,$BP$13,""))</f>
        <v/>
      </c>
      <c r="BQ365" s="53" t="str">
        <f>IF(B365&gt;①工事概要!$C$40,"",IF(B365&gt;=①工事概要!$C$39,$BQ$13,""))</f>
        <v/>
      </c>
      <c r="BR365" s="53" t="str">
        <f>IF(B365&gt;①工事概要!$C$42,"",IF(B365&gt;=①工事概要!$C$41,$BR$13,""))</f>
        <v/>
      </c>
      <c r="BS365" s="53" t="str">
        <f>IF(B365&gt;①工事概要!$C$44,"",IF(B365&gt;=①工事概要!$C$43,$BS$13,""))</f>
        <v/>
      </c>
      <c r="BT365" s="53" t="str">
        <f>IF(B365&gt;①工事概要!$C$46,"",IF(B365&gt;=①工事概要!$C$45,$BT$13,""))</f>
        <v/>
      </c>
      <c r="BU365" s="53" t="str">
        <f>IF(B365&gt;①工事概要!$C$48,"",IF(B365&gt;=①工事概要!$C$47,$BU$13,""))</f>
        <v/>
      </c>
      <c r="BV365" s="53" t="str">
        <f>IF(B365&gt;①工事概要!$C$50,"",IF(B365&gt;=①工事概要!$C$49,$BV$13,""))</f>
        <v/>
      </c>
      <c r="BW365" s="53" t="str">
        <f>IF(B365&gt;①工事概要!$C$52,"",IF(B365&gt;=①工事概要!$C$51,$BW$13,""))</f>
        <v/>
      </c>
      <c r="BX365" s="53" t="str">
        <f>IF(B365&gt;①工事概要!$C$54,"",IF(B365&gt;=①工事概要!$C$53,$BX$13,""))</f>
        <v/>
      </c>
      <c r="BY365" s="53" t="str">
        <f>IF(B365&gt;①工事概要!$C$56,"",IF(B365&gt;=①工事概要!$C$55,$BY$13,""))</f>
        <v/>
      </c>
      <c r="BZ365" s="53" t="str">
        <f>IF(B365&gt;①工事概要!$C$58,"",IF(B365&gt;=①工事概要!$C$57,$BZ$13,""))</f>
        <v/>
      </c>
      <c r="CA365" s="53" t="str">
        <f>IF(B365&gt;①工事概要!$C$60,"",IF(B365&gt;=①工事概要!$C$59,$CA$13,""))</f>
        <v/>
      </c>
      <c r="CB365" s="53" t="str">
        <f>IF(B365&gt;①工事概要!$C$62,"",IF(B365&gt;=①工事概要!$C$61,$CB$13,""))</f>
        <v/>
      </c>
      <c r="CC365" s="53" t="str">
        <f>IF(B365&gt;①工事概要!$C$64,"",IF(B365&gt;=①工事概要!$C$63,$CC$13,""))</f>
        <v/>
      </c>
      <c r="CD365" s="53" t="str">
        <f>IF(B365&gt;①工事概要!$C$66,"",IF(B365&gt;=①工事概要!$C$65,$CD$13,""))</f>
        <v/>
      </c>
      <c r="CE365" s="50" t="str">
        <f t="shared" si="484"/>
        <v/>
      </c>
      <c r="CF365" s="50" t="str">
        <f t="shared" si="470"/>
        <v xml:space="preserve"> </v>
      </c>
    </row>
    <row r="366" spans="1:84" ht="39" customHeight="1" thickTop="1" thickBot="1" x14ac:dyDescent="0.2">
      <c r="A366" s="81" t="str">
        <f t="shared" si="456"/>
        <v>対象期間外</v>
      </c>
      <c r="B366" s="180" t="str">
        <f>IFERROR(IF(B365=①工事概要!$E$12+IF(WEEKDAY(①工事概要!$E$12)=1,①工事概要!$E$12,(8-WEEKDAY(①工事概要!$E$12))),"-",IF(B365="-","-",B365+1)),"-")</f>
        <v>-</v>
      </c>
      <c r="C366" s="89" t="str">
        <f t="shared" si="471"/>
        <v>-</v>
      </c>
      <c r="D366" s="199" t="str">
        <f t="shared" si="472"/>
        <v>×</v>
      </c>
      <c r="E366" s="200" t="str">
        <f t="shared" si="473"/>
        <v xml:space="preserve"> </v>
      </c>
      <c r="F366" s="201" t="s">
        <v>60</v>
      </c>
      <c r="G366" s="202"/>
      <c r="H366" s="203"/>
      <c r="I366" s="204"/>
      <c r="J366" s="187" t="str">
        <f t="shared" si="474"/>
        <v/>
      </c>
      <c r="K366" s="190" t="str">
        <f t="shared" si="457"/>
        <v/>
      </c>
      <c r="L366" s="190" t="str">
        <f t="shared" si="458"/>
        <v/>
      </c>
      <c r="M366" s="188" t="str">
        <f t="shared" si="475"/>
        <v/>
      </c>
      <c r="N366" s="87" t="str">
        <f t="shared" si="459"/>
        <v/>
      </c>
      <c r="O366" s="108"/>
      <c r="P366" s="156" t="str">
        <f>IF(B366&lt;①工事概要!$E$11,"",IF(B366&gt;①工事概要!$E$12,"",IF(LEN(CE366)=0,"○","")))</f>
        <v/>
      </c>
      <c r="Q366" s="162">
        <f t="shared" si="476"/>
        <v>0</v>
      </c>
      <c r="R366" s="93">
        <f t="shared" si="460"/>
        <v>181</v>
      </c>
      <c r="S366" s="156" t="str">
        <f t="shared" si="461"/>
        <v/>
      </c>
      <c r="T366" s="162">
        <f t="shared" si="462"/>
        <v>0</v>
      </c>
      <c r="U366" s="100">
        <f t="shared" si="477"/>
        <v>52</v>
      </c>
      <c r="V366" s="93" t="str">
        <f t="shared" si="463"/>
        <v/>
      </c>
      <c r="W366" s="169" t="str">
        <f t="shared" si="478"/>
        <v/>
      </c>
      <c r="X366" s="80" t="str">
        <f t="shared" si="479"/>
        <v/>
      </c>
      <c r="Y366" s="80" t="str">
        <f t="shared" si="480"/>
        <v/>
      </c>
      <c r="Z366" s="80" t="str">
        <f t="shared" si="464"/>
        <v>-</v>
      </c>
      <c r="AA366" s="80" t="str">
        <f t="shared" si="465"/>
        <v/>
      </c>
      <c r="AB366" s="80" t="str">
        <f t="shared" si="466"/>
        <v>OK（振替済み）</v>
      </c>
      <c r="AC366" s="154">
        <f t="shared" si="467"/>
        <v>0</v>
      </c>
      <c r="AD366" s="154" t="str">
        <f t="shared" si="481"/>
        <v/>
      </c>
      <c r="AE366" s="106">
        <f t="shared" si="482"/>
        <v>0</v>
      </c>
      <c r="AF366" s="106">
        <f t="shared" si="468"/>
        <v>0</v>
      </c>
      <c r="AG366" s="218" t="str">
        <f>IFERROR(IF(AE366=1,①工事概要!$E$11,IF(AE366=2,①工事概要!$E$11,IF(WEEKDAY(Z366)=2,Z359,AG365))),"")</f>
        <v/>
      </c>
      <c r="AH366" s="222" t="str">
        <f t="shared" ref="AH366:BA366" si="514">IFERROR(IF(AG366+1&gt;$BB366,"",AG366+1),"")</f>
        <v/>
      </c>
      <c r="AI366" s="222" t="str">
        <f t="shared" si="514"/>
        <v/>
      </c>
      <c r="AJ366" s="222" t="str">
        <f t="shared" si="514"/>
        <v/>
      </c>
      <c r="AK366" s="222" t="str">
        <f t="shared" si="514"/>
        <v/>
      </c>
      <c r="AL366" s="222" t="str">
        <f t="shared" si="514"/>
        <v/>
      </c>
      <c r="AM366" s="222" t="str">
        <f t="shared" si="514"/>
        <v/>
      </c>
      <c r="AN366" s="222" t="str">
        <f t="shared" si="514"/>
        <v/>
      </c>
      <c r="AO366" s="222" t="str">
        <f t="shared" si="514"/>
        <v/>
      </c>
      <c r="AP366" s="222" t="str">
        <f t="shared" si="514"/>
        <v/>
      </c>
      <c r="AQ366" s="222" t="str">
        <f t="shared" si="514"/>
        <v/>
      </c>
      <c r="AR366" s="222" t="str">
        <f t="shared" si="514"/>
        <v/>
      </c>
      <c r="AS366" s="222" t="str">
        <f t="shared" si="514"/>
        <v/>
      </c>
      <c r="AT366" s="222" t="str">
        <f t="shared" si="514"/>
        <v/>
      </c>
      <c r="AU366" s="222" t="str">
        <f t="shared" si="514"/>
        <v/>
      </c>
      <c r="AV366" s="222" t="str">
        <f t="shared" si="514"/>
        <v/>
      </c>
      <c r="AW366" s="222" t="str">
        <f t="shared" si="514"/>
        <v/>
      </c>
      <c r="AX366" s="222" t="str">
        <f t="shared" si="514"/>
        <v/>
      </c>
      <c r="AY366" s="222" t="str">
        <f t="shared" si="514"/>
        <v/>
      </c>
      <c r="AZ366" s="222" t="str">
        <f t="shared" si="514"/>
        <v/>
      </c>
      <c r="BA366" s="222" t="str">
        <f t="shared" si="514"/>
        <v/>
      </c>
      <c r="BB366" s="219" t="str">
        <f>IFERROR(IF(IF(Z366=①工事概要!$E$12,①工事概要!$E$12,IF(WEEKDAY(Z366)=1,Z373,BB367))&gt;①工事概要!$E$12,①工事概要!$E$12,IF(Z366=①工事概要!$E$12,①工事概要!$E$12,IF(WEEKDAY(Z366)=1,Z373,BB367))),"")</f>
        <v/>
      </c>
      <c r="BE366" s="53"/>
      <c r="BF366" s="53"/>
      <c r="BG366" s="53" t="str">
        <f>IFERROR(VLOOKUP(B366,①工事概要!$C$11:$D$12,2,FALSE),"")</f>
        <v/>
      </c>
      <c r="BH366" s="53" t="str">
        <f>IFERROR(VLOOKUP(B366,①工事概要!$C$16:$D$21,2,FALSE),"")</f>
        <v/>
      </c>
      <c r="BI366" s="53" t="str">
        <f>IFERROR(VLOOKUP(B366,①工事概要!$C$22:$D$24,2,FALSE),"")</f>
        <v/>
      </c>
      <c r="BJ366" s="53" t="str">
        <f>IF(B366&gt;①工事概要!$C$26,"",IF(B366&gt;=①工事概要!$C$25,$BJ$13,""))</f>
        <v/>
      </c>
      <c r="BK366" s="53" t="str">
        <f>IF(B366&gt;①工事概要!$C$28,"",IF(B366&gt;=①工事概要!$C$27,$BK$13,""))</f>
        <v/>
      </c>
      <c r="BL366" s="53" t="str">
        <f>IF(B366&gt;①工事概要!$C$30,"",IF(B366&gt;=①工事概要!$C$29,$BL$13,""))</f>
        <v/>
      </c>
      <c r="BM366" s="53" t="str">
        <f>IF(B366&gt;①工事概要!$C$32,"",IF(B366&gt;=①工事概要!$C$31,$BM$13,""))</f>
        <v/>
      </c>
      <c r="BN366" s="53" t="str">
        <f>IF(B366&gt;①工事概要!$C$34,"",IF(B366&gt;=①工事概要!$C$33,$BN$13,""))</f>
        <v/>
      </c>
      <c r="BO366" s="53" t="str">
        <f>IF(B366&gt;①工事概要!$C$36,"",IF(B366&gt;=①工事概要!$C$35,$BO$13,""))</f>
        <v/>
      </c>
      <c r="BP366" s="53" t="str">
        <f>IF(B366&gt;①工事概要!$C$38,"",IF(B366&gt;=①工事概要!$C$37,$BP$13,""))</f>
        <v/>
      </c>
      <c r="BQ366" s="53" t="str">
        <f>IF(B366&gt;①工事概要!$C$40,"",IF(B366&gt;=①工事概要!$C$39,$BQ$13,""))</f>
        <v/>
      </c>
      <c r="BR366" s="53" t="str">
        <f>IF(B366&gt;①工事概要!$C$42,"",IF(B366&gt;=①工事概要!$C$41,$BR$13,""))</f>
        <v/>
      </c>
      <c r="BS366" s="53" t="str">
        <f>IF(B366&gt;①工事概要!$C$44,"",IF(B366&gt;=①工事概要!$C$43,$BS$13,""))</f>
        <v/>
      </c>
      <c r="BT366" s="53" t="str">
        <f>IF(B366&gt;①工事概要!$C$46,"",IF(B366&gt;=①工事概要!$C$45,$BT$13,""))</f>
        <v/>
      </c>
      <c r="BU366" s="53" t="str">
        <f>IF(B366&gt;①工事概要!$C$48,"",IF(B366&gt;=①工事概要!$C$47,$BU$13,""))</f>
        <v/>
      </c>
      <c r="BV366" s="53" t="str">
        <f>IF(B366&gt;①工事概要!$C$50,"",IF(B366&gt;=①工事概要!$C$49,$BV$13,""))</f>
        <v/>
      </c>
      <c r="BW366" s="53" t="str">
        <f>IF(B366&gt;①工事概要!$C$52,"",IF(B366&gt;=①工事概要!$C$51,$BW$13,""))</f>
        <v/>
      </c>
      <c r="BX366" s="53" t="str">
        <f>IF(B366&gt;①工事概要!$C$54,"",IF(B366&gt;=①工事概要!$C$53,$BX$13,""))</f>
        <v/>
      </c>
      <c r="BY366" s="53" t="str">
        <f>IF(B366&gt;①工事概要!$C$56,"",IF(B366&gt;=①工事概要!$C$55,$BY$13,""))</f>
        <v/>
      </c>
      <c r="BZ366" s="53" t="str">
        <f>IF(B366&gt;①工事概要!$C$58,"",IF(B366&gt;=①工事概要!$C$57,$BZ$13,""))</f>
        <v/>
      </c>
      <c r="CA366" s="53" t="str">
        <f>IF(B366&gt;①工事概要!$C$60,"",IF(B366&gt;=①工事概要!$C$59,$CA$13,""))</f>
        <v/>
      </c>
      <c r="CB366" s="53" t="str">
        <f>IF(B366&gt;①工事概要!$C$62,"",IF(B366&gt;=①工事概要!$C$61,$CB$13,""))</f>
        <v/>
      </c>
      <c r="CC366" s="53" t="str">
        <f>IF(B366&gt;①工事概要!$C$64,"",IF(B366&gt;=①工事概要!$C$63,$CC$13,""))</f>
        <v/>
      </c>
      <c r="CD366" s="53" t="str">
        <f>IF(B366&gt;①工事概要!$C$66,"",IF(B366&gt;=①工事概要!$C$65,$CD$13,""))</f>
        <v/>
      </c>
      <c r="CE366" s="50" t="str">
        <f t="shared" si="484"/>
        <v/>
      </c>
      <c r="CF366" s="50" t="str">
        <f t="shared" si="470"/>
        <v xml:space="preserve"> </v>
      </c>
    </row>
    <row r="367" spans="1:84" ht="39" customHeight="1" thickTop="1" thickBot="1" x14ac:dyDescent="0.2">
      <c r="A367" s="81" t="str">
        <f t="shared" si="456"/>
        <v>対象期間外</v>
      </c>
      <c r="B367" s="180" t="str">
        <f>IFERROR(IF(B366=①工事概要!$E$12+IF(WEEKDAY(①工事概要!$E$12)=1,①工事概要!$E$12,(8-WEEKDAY(①工事概要!$E$12))),"-",IF(B366="-","-",B366+1)),"-")</f>
        <v>-</v>
      </c>
      <c r="C367" s="89" t="str">
        <f t="shared" si="471"/>
        <v>-</v>
      </c>
      <c r="D367" s="199" t="str">
        <f t="shared" si="472"/>
        <v>×</v>
      </c>
      <c r="E367" s="200" t="str">
        <f t="shared" si="473"/>
        <v xml:space="preserve"> </v>
      </c>
      <c r="F367" s="201" t="s">
        <v>60</v>
      </c>
      <c r="G367" s="202"/>
      <c r="H367" s="203"/>
      <c r="I367" s="204"/>
      <c r="J367" s="187" t="str">
        <f t="shared" si="474"/>
        <v/>
      </c>
      <c r="K367" s="190" t="str">
        <f t="shared" si="457"/>
        <v/>
      </c>
      <c r="L367" s="190" t="str">
        <f t="shared" si="458"/>
        <v/>
      </c>
      <c r="M367" s="188" t="str">
        <f t="shared" si="475"/>
        <v/>
      </c>
      <c r="N367" s="87" t="str">
        <f t="shared" si="459"/>
        <v/>
      </c>
      <c r="O367" s="108"/>
      <c r="P367" s="156" t="str">
        <f>IF(B367&lt;①工事概要!$E$11,"",IF(B367&gt;①工事概要!$E$12,"",IF(LEN(CE367)=0,"○","")))</f>
        <v/>
      </c>
      <c r="Q367" s="162">
        <f t="shared" si="476"/>
        <v>0</v>
      </c>
      <c r="R367" s="93">
        <f t="shared" si="460"/>
        <v>181</v>
      </c>
      <c r="S367" s="156" t="str">
        <f t="shared" si="461"/>
        <v/>
      </c>
      <c r="T367" s="162">
        <f t="shared" si="462"/>
        <v>0</v>
      </c>
      <c r="U367" s="100">
        <f t="shared" si="477"/>
        <v>52</v>
      </c>
      <c r="V367" s="93" t="str">
        <f t="shared" si="463"/>
        <v/>
      </c>
      <c r="W367" s="169" t="str">
        <f t="shared" si="478"/>
        <v/>
      </c>
      <c r="X367" s="80" t="str">
        <f t="shared" si="479"/>
        <v/>
      </c>
      <c r="Y367" s="80" t="str">
        <f t="shared" si="480"/>
        <v/>
      </c>
      <c r="Z367" s="80" t="str">
        <f t="shared" si="464"/>
        <v>-</v>
      </c>
      <c r="AA367" s="80" t="str">
        <f t="shared" si="465"/>
        <v/>
      </c>
      <c r="AB367" s="80" t="str">
        <f t="shared" si="466"/>
        <v>OK（振替済み）</v>
      </c>
      <c r="AC367" s="154">
        <f t="shared" si="467"/>
        <v>0</v>
      </c>
      <c r="AD367" s="154" t="str">
        <f t="shared" si="481"/>
        <v/>
      </c>
      <c r="AE367" s="106">
        <f t="shared" si="482"/>
        <v>0</v>
      </c>
      <c r="AF367" s="106">
        <f t="shared" si="468"/>
        <v>0</v>
      </c>
      <c r="AG367" s="218" t="str">
        <f>IFERROR(IF(AE367=1,①工事概要!$E$11,IF(AE367=2,①工事概要!$E$11,IF(WEEKDAY(Z367)=2,Z360,AG366))),"")</f>
        <v/>
      </c>
      <c r="AH367" s="222" t="str">
        <f t="shared" ref="AH367:BA367" si="515">IFERROR(IF(AG367+1&gt;$BB367,"",AG367+1),"")</f>
        <v/>
      </c>
      <c r="AI367" s="222" t="str">
        <f t="shared" si="515"/>
        <v/>
      </c>
      <c r="AJ367" s="222" t="str">
        <f t="shared" si="515"/>
        <v/>
      </c>
      <c r="AK367" s="222" t="str">
        <f t="shared" si="515"/>
        <v/>
      </c>
      <c r="AL367" s="222" t="str">
        <f t="shared" si="515"/>
        <v/>
      </c>
      <c r="AM367" s="222" t="str">
        <f t="shared" si="515"/>
        <v/>
      </c>
      <c r="AN367" s="222" t="str">
        <f t="shared" si="515"/>
        <v/>
      </c>
      <c r="AO367" s="222" t="str">
        <f t="shared" si="515"/>
        <v/>
      </c>
      <c r="AP367" s="222" t="str">
        <f t="shared" si="515"/>
        <v/>
      </c>
      <c r="AQ367" s="222" t="str">
        <f t="shared" si="515"/>
        <v/>
      </c>
      <c r="AR367" s="222" t="str">
        <f t="shared" si="515"/>
        <v/>
      </c>
      <c r="AS367" s="222" t="str">
        <f t="shared" si="515"/>
        <v/>
      </c>
      <c r="AT367" s="222" t="str">
        <f t="shared" si="515"/>
        <v/>
      </c>
      <c r="AU367" s="222" t="str">
        <f t="shared" si="515"/>
        <v/>
      </c>
      <c r="AV367" s="222" t="str">
        <f t="shared" si="515"/>
        <v/>
      </c>
      <c r="AW367" s="222" t="str">
        <f t="shared" si="515"/>
        <v/>
      </c>
      <c r="AX367" s="222" t="str">
        <f t="shared" si="515"/>
        <v/>
      </c>
      <c r="AY367" s="222" t="str">
        <f t="shared" si="515"/>
        <v/>
      </c>
      <c r="AZ367" s="222" t="str">
        <f t="shared" si="515"/>
        <v/>
      </c>
      <c r="BA367" s="222" t="str">
        <f t="shared" si="515"/>
        <v/>
      </c>
      <c r="BB367" s="219" t="str">
        <f>IFERROR(IF(IF(Z367=①工事概要!$E$12,①工事概要!$E$12,IF(WEEKDAY(Z367)=1,Z374,BB368))&gt;①工事概要!$E$12,①工事概要!$E$12,IF(Z367=①工事概要!$E$12,①工事概要!$E$12,IF(WEEKDAY(Z367)=1,Z374,BB368))),"")</f>
        <v/>
      </c>
      <c r="BE367" s="53"/>
      <c r="BF367" s="53"/>
      <c r="BG367" s="53" t="str">
        <f>IFERROR(VLOOKUP(B367,①工事概要!$C$11:$D$12,2,FALSE),"")</f>
        <v/>
      </c>
      <c r="BH367" s="53" t="str">
        <f>IFERROR(VLOOKUP(B367,①工事概要!$C$16:$D$21,2,FALSE),"")</f>
        <v/>
      </c>
      <c r="BI367" s="53" t="str">
        <f>IFERROR(VLOOKUP(B367,①工事概要!$C$22:$D$24,2,FALSE),"")</f>
        <v/>
      </c>
      <c r="BJ367" s="53" t="str">
        <f>IF(B367&gt;①工事概要!$C$26,"",IF(B367&gt;=①工事概要!$C$25,$BJ$13,""))</f>
        <v/>
      </c>
      <c r="BK367" s="53" t="str">
        <f>IF(B367&gt;①工事概要!$C$28,"",IF(B367&gt;=①工事概要!$C$27,$BK$13,""))</f>
        <v/>
      </c>
      <c r="BL367" s="53" t="str">
        <f>IF(B367&gt;①工事概要!$C$30,"",IF(B367&gt;=①工事概要!$C$29,$BL$13,""))</f>
        <v/>
      </c>
      <c r="BM367" s="53" t="str">
        <f>IF(B367&gt;①工事概要!$C$32,"",IF(B367&gt;=①工事概要!$C$31,$BM$13,""))</f>
        <v/>
      </c>
      <c r="BN367" s="53" t="str">
        <f>IF(B367&gt;①工事概要!$C$34,"",IF(B367&gt;=①工事概要!$C$33,$BN$13,""))</f>
        <v/>
      </c>
      <c r="BO367" s="53" t="str">
        <f>IF(B367&gt;①工事概要!$C$36,"",IF(B367&gt;=①工事概要!$C$35,$BO$13,""))</f>
        <v/>
      </c>
      <c r="BP367" s="53" t="str">
        <f>IF(B367&gt;①工事概要!$C$38,"",IF(B367&gt;=①工事概要!$C$37,$BP$13,""))</f>
        <v/>
      </c>
      <c r="BQ367" s="53" t="str">
        <f>IF(B367&gt;①工事概要!$C$40,"",IF(B367&gt;=①工事概要!$C$39,$BQ$13,""))</f>
        <v/>
      </c>
      <c r="BR367" s="53" t="str">
        <f>IF(B367&gt;①工事概要!$C$42,"",IF(B367&gt;=①工事概要!$C$41,$BR$13,""))</f>
        <v/>
      </c>
      <c r="BS367" s="53" t="str">
        <f>IF(B367&gt;①工事概要!$C$44,"",IF(B367&gt;=①工事概要!$C$43,$BS$13,""))</f>
        <v/>
      </c>
      <c r="BT367" s="53" t="str">
        <f>IF(B367&gt;①工事概要!$C$46,"",IF(B367&gt;=①工事概要!$C$45,$BT$13,""))</f>
        <v/>
      </c>
      <c r="BU367" s="53" t="str">
        <f>IF(B367&gt;①工事概要!$C$48,"",IF(B367&gt;=①工事概要!$C$47,$BU$13,""))</f>
        <v/>
      </c>
      <c r="BV367" s="53" t="str">
        <f>IF(B367&gt;①工事概要!$C$50,"",IF(B367&gt;=①工事概要!$C$49,$BV$13,""))</f>
        <v/>
      </c>
      <c r="BW367" s="53" t="str">
        <f>IF(B367&gt;①工事概要!$C$52,"",IF(B367&gt;=①工事概要!$C$51,$BW$13,""))</f>
        <v/>
      </c>
      <c r="BX367" s="53" t="str">
        <f>IF(B367&gt;①工事概要!$C$54,"",IF(B367&gt;=①工事概要!$C$53,$BX$13,""))</f>
        <v/>
      </c>
      <c r="BY367" s="53" t="str">
        <f>IF(B367&gt;①工事概要!$C$56,"",IF(B367&gt;=①工事概要!$C$55,$BY$13,""))</f>
        <v/>
      </c>
      <c r="BZ367" s="53" t="str">
        <f>IF(B367&gt;①工事概要!$C$58,"",IF(B367&gt;=①工事概要!$C$57,$BZ$13,""))</f>
        <v/>
      </c>
      <c r="CA367" s="53" t="str">
        <f>IF(B367&gt;①工事概要!$C$60,"",IF(B367&gt;=①工事概要!$C$59,$CA$13,""))</f>
        <v/>
      </c>
      <c r="CB367" s="53" t="str">
        <f>IF(B367&gt;①工事概要!$C$62,"",IF(B367&gt;=①工事概要!$C$61,$CB$13,""))</f>
        <v/>
      </c>
      <c r="CC367" s="53" t="str">
        <f>IF(B367&gt;①工事概要!$C$64,"",IF(B367&gt;=①工事概要!$C$63,$CC$13,""))</f>
        <v/>
      </c>
      <c r="CD367" s="53" t="str">
        <f>IF(B367&gt;①工事概要!$C$66,"",IF(B367&gt;=①工事概要!$C$65,$CD$13,""))</f>
        <v/>
      </c>
      <c r="CE367" s="50" t="str">
        <f t="shared" si="484"/>
        <v/>
      </c>
      <c r="CF367" s="50" t="str">
        <f t="shared" si="470"/>
        <v xml:space="preserve"> </v>
      </c>
    </row>
    <row r="368" spans="1:84" ht="39" customHeight="1" thickTop="1" thickBot="1" x14ac:dyDescent="0.2">
      <c r="A368" s="81" t="str">
        <f t="shared" si="456"/>
        <v>対象期間外</v>
      </c>
      <c r="B368" s="180" t="str">
        <f>IFERROR(IF(B367=①工事概要!$E$12+IF(WEEKDAY(①工事概要!$E$12)=1,①工事概要!$E$12,(8-WEEKDAY(①工事概要!$E$12))),"-",IF(B367="-","-",B367+1)),"-")</f>
        <v>-</v>
      </c>
      <c r="C368" s="89" t="str">
        <f t="shared" si="471"/>
        <v>-</v>
      </c>
      <c r="D368" s="199" t="str">
        <f t="shared" si="472"/>
        <v>×</v>
      </c>
      <c r="E368" s="200" t="str">
        <f t="shared" si="473"/>
        <v xml:space="preserve"> </v>
      </c>
      <c r="F368" s="201" t="s">
        <v>60</v>
      </c>
      <c r="G368" s="202"/>
      <c r="H368" s="203"/>
      <c r="I368" s="204"/>
      <c r="J368" s="187" t="str">
        <f t="shared" si="474"/>
        <v/>
      </c>
      <c r="K368" s="190" t="str">
        <f t="shared" si="457"/>
        <v/>
      </c>
      <c r="L368" s="190" t="str">
        <f t="shared" si="458"/>
        <v/>
      </c>
      <c r="M368" s="188" t="str">
        <f t="shared" si="475"/>
        <v/>
      </c>
      <c r="N368" s="87" t="str">
        <f t="shared" si="459"/>
        <v/>
      </c>
      <c r="O368" s="108"/>
      <c r="P368" s="156" t="str">
        <f>IF(B368&lt;①工事概要!$E$11,"",IF(B368&gt;①工事概要!$E$12,"",IF(LEN(CE368)=0,"○","")))</f>
        <v/>
      </c>
      <c r="Q368" s="162">
        <f t="shared" si="476"/>
        <v>0</v>
      </c>
      <c r="R368" s="93">
        <f t="shared" si="460"/>
        <v>181</v>
      </c>
      <c r="S368" s="156" t="str">
        <f t="shared" si="461"/>
        <v/>
      </c>
      <c r="T368" s="162">
        <f t="shared" si="462"/>
        <v>0</v>
      </c>
      <c r="U368" s="100">
        <f t="shared" si="477"/>
        <v>52</v>
      </c>
      <c r="V368" s="93" t="str">
        <f t="shared" si="463"/>
        <v/>
      </c>
      <c r="W368" s="169" t="str">
        <f t="shared" si="478"/>
        <v/>
      </c>
      <c r="X368" s="80" t="str">
        <f t="shared" si="479"/>
        <v/>
      </c>
      <c r="Y368" s="80" t="str">
        <f t="shared" si="480"/>
        <v/>
      </c>
      <c r="Z368" s="80" t="str">
        <f t="shared" si="464"/>
        <v>-</v>
      </c>
      <c r="AA368" s="80" t="str">
        <f t="shared" si="465"/>
        <v/>
      </c>
      <c r="AB368" s="80" t="str">
        <f t="shared" si="466"/>
        <v>OK（振替済み）</v>
      </c>
      <c r="AC368" s="154">
        <f t="shared" si="467"/>
        <v>0</v>
      </c>
      <c r="AD368" s="154" t="str">
        <f t="shared" si="481"/>
        <v/>
      </c>
      <c r="AE368" s="106">
        <f t="shared" si="482"/>
        <v>0</v>
      </c>
      <c r="AF368" s="106">
        <f t="shared" si="468"/>
        <v>0</v>
      </c>
      <c r="AG368" s="218" t="str">
        <f>IFERROR(IF(AE368=1,①工事概要!$E$11,IF(AE368=2,①工事概要!$E$11,IF(WEEKDAY(Z368)=2,Z361,AG367))),"")</f>
        <v/>
      </c>
      <c r="AH368" s="222" t="str">
        <f t="shared" ref="AH368:BA368" si="516">IFERROR(IF(AG368+1&gt;$BB368,"",AG368+1),"")</f>
        <v/>
      </c>
      <c r="AI368" s="222" t="str">
        <f t="shared" si="516"/>
        <v/>
      </c>
      <c r="AJ368" s="222" t="str">
        <f t="shared" si="516"/>
        <v/>
      </c>
      <c r="AK368" s="222" t="str">
        <f t="shared" si="516"/>
        <v/>
      </c>
      <c r="AL368" s="222" t="str">
        <f t="shared" si="516"/>
        <v/>
      </c>
      <c r="AM368" s="222" t="str">
        <f t="shared" si="516"/>
        <v/>
      </c>
      <c r="AN368" s="222" t="str">
        <f t="shared" si="516"/>
        <v/>
      </c>
      <c r="AO368" s="222" t="str">
        <f t="shared" si="516"/>
        <v/>
      </c>
      <c r="AP368" s="222" t="str">
        <f t="shared" si="516"/>
        <v/>
      </c>
      <c r="AQ368" s="222" t="str">
        <f t="shared" si="516"/>
        <v/>
      </c>
      <c r="AR368" s="222" t="str">
        <f t="shared" si="516"/>
        <v/>
      </c>
      <c r="AS368" s="222" t="str">
        <f t="shared" si="516"/>
        <v/>
      </c>
      <c r="AT368" s="222" t="str">
        <f t="shared" si="516"/>
        <v/>
      </c>
      <c r="AU368" s="222" t="str">
        <f t="shared" si="516"/>
        <v/>
      </c>
      <c r="AV368" s="222" t="str">
        <f t="shared" si="516"/>
        <v/>
      </c>
      <c r="AW368" s="222" t="str">
        <f t="shared" si="516"/>
        <v/>
      </c>
      <c r="AX368" s="222" t="str">
        <f t="shared" si="516"/>
        <v/>
      </c>
      <c r="AY368" s="222" t="str">
        <f t="shared" si="516"/>
        <v/>
      </c>
      <c r="AZ368" s="222" t="str">
        <f t="shared" si="516"/>
        <v/>
      </c>
      <c r="BA368" s="222" t="str">
        <f t="shared" si="516"/>
        <v/>
      </c>
      <c r="BB368" s="219" t="str">
        <f>IFERROR(IF(IF(Z368=①工事概要!$E$12,①工事概要!$E$12,IF(WEEKDAY(Z368)=1,Z375,BB369))&gt;①工事概要!$E$12,①工事概要!$E$12,IF(Z368=①工事概要!$E$12,①工事概要!$E$12,IF(WEEKDAY(Z368)=1,Z375,BB369))),"")</f>
        <v/>
      </c>
      <c r="BE368" s="53"/>
      <c r="BF368" s="53"/>
      <c r="BG368" s="53" t="str">
        <f>IFERROR(VLOOKUP(B368,①工事概要!$C$11:$D$12,2,FALSE),"")</f>
        <v/>
      </c>
      <c r="BH368" s="53" t="str">
        <f>IFERROR(VLOOKUP(B368,①工事概要!$C$16:$D$21,2,FALSE),"")</f>
        <v/>
      </c>
      <c r="BI368" s="53" t="str">
        <f>IFERROR(VLOOKUP(B368,①工事概要!$C$22:$D$24,2,FALSE),"")</f>
        <v/>
      </c>
      <c r="BJ368" s="53" t="str">
        <f>IF(B368&gt;①工事概要!$C$26,"",IF(B368&gt;=①工事概要!$C$25,$BJ$13,""))</f>
        <v/>
      </c>
      <c r="BK368" s="53" t="str">
        <f>IF(B368&gt;①工事概要!$C$28,"",IF(B368&gt;=①工事概要!$C$27,$BK$13,""))</f>
        <v/>
      </c>
      <c r="BL368" s="53" t="str">
        <f>IF(B368&gt;①工事概要!$C$30,"",IF(B368&gt;=①工事概要!$C$29,$BL$13,""))</f>
        <v/>
      </c>
      <c r="BM368" s="53" t="str">
        <f>IF(B368&gt;①工事概要!$C$32,"",IF(B368&gt;=①工事概要!$C$31,$BM$13,""))</f>
        <v/>
      </c>
      <c r="BN368" s="53" t="str">
        <f>IF(B368&gt;①工事概要!$C$34,"",IF(B368&gt;=①工事概要!$C$33,$BN$13,""))</f>
        <v/>
      </c>
      <c r="BO368" s="53" t="str">
        <f>IF(B368&gt;①工事概要!$C$36,"",IF(B368&gt;=①工事概要!$C$35,$BO$13,""))</f>
        <v/>
      </c>
      <c r="BP368" s="53" t="str">
        <f>IF(B368&gt;①工事概要!$C$38,"",IF(B368&gt;=①工事概要!$C$37,$BP$13,""))</f>
        <v/>
      </c>
      <c r="BQ368" s="53" t="str">
        <f>IF(B368&gt;①工事概要!$C$40,"",IF(B368&gt;=①工事概要!$C$39,$BQ$13,""))</f>
        <v/>
      </c>
      <c r="BR368" s="53" t="str">
        <f>IF(B368&gt;①工事概要!$C$42,"",IF(B368&gt;=①工事概要!$C$41,$BR$13,""))</f>
        <v/>
      </c>
      <c r="BS368" s="53" t="str">
        <f>IF(B368&gt;①工事概要!$C$44,"",IF(B368&gt;=①工事概要!$C$43,$BS$13,""))</f>
        <v/>
      </c>
      <c r="BT368" s="53" t="str">
        <f>IF(B368&gt;①工事概要!$C$46,"",IF(B368&gt;=①工事概要!$C$45,$BT$13,""))</f>
        <v/>
      </c>
      <c r="BU368" s="53" t="str">
        <f>IF(B368&gt;①工事概要!$C$48,"",IF(B368&gt;=①工事概要!$C$47,$BU$13,""))</f>
        <v/>
      </c>
      <c r="BV368" s="53" t="str">
        <f>IF(B368&gt;①工事概要!$C$50,"",IF(B368&gt;=①工事概要!$C$49,$BV$13,""))</f>
        <v/>
      </c>
      <c r="BW368" s="53" t="str">
        <f>IF(B368&gt;①工事概要!$C$52,"",IF(B368&gt;=①工事概要!$C$51,$BW$13,""))</f>
        <v/>
      </c>
      <c r="BX368" s="53" t="str">
        <f>IF(B368&gt;①工事概要!$C$54,"",IF(B368&gt;=①工事概要!$C$53,$BX$13,""))</f>
        <v/>
      </c>
      <c r="BY368" s="53" t="str">
        <f>IF(B368&gt;①工事概要!$C$56,"",IF(B368&gt;=①工事概要!$C$55,$BY$13,""))</f>
        <v/>
      </c>
      <c r="BZ368" s="53" t="str">
        <f>IF(B368&gt;①工事概要!$C$58,"",IF(B368&gt;=①工事概要!$C$57,$BZ$13,""))</f>
        <v/>
      </c>
      <c r="CA368" s="53" t="str">
        <f>IF(B368&gt;①工事概要!$C$60,"",IF(B368&gt;=①工事概要!$C$59,$CA$13,""))</f>
        <v/>
      </c>
      <c r="CB368" s="53" t="str">
        <f>IF(B368&gt;①工事概要!$C$62,"",IF(B368&gt;=①工事概要!$C$61,$CB$13,""))</f>
        <v/>
      </c>
      <c r="CC368" s="53" t="str">
        <f>IF(B368&gt;①工事概要!$C$64,"",IF(B368&gt;=①工事概要!$C$63,$CC$13,""))</f>
        <v/>
      </c>
      <c r="CD368" s="53" t="str">
        <f>IF(B368&gt;①工事概要!$C$66,"",IF(B368&gt;=①工事概要!$C$65,$CD$13,""))</f>
        <v/>
      </c>
      <c r="CE368" s="50" t="str">
        <f t="shared" si="484"/>
        <v/>
      </c>
      <c r="CF368" s="50" t="str">
        <f t="shared" si="470"/>
        <v xml:space="preserve"> </v>
      </c>
    </row>
    <row r="369" spans="1:84" ht="39" customHeight="1" thickTop="1" thickBot="1" x14ac:dyDescent="0.2">
      <c r="A369" s="81" t="str">
        <f t="shared" si="456"/>
        <v>対象期間外</v>
      </c>
      <c r="B369" s="180" t="str">
        <f>IFERROR(IF(B368=①工事概要!$E$12+IF(WEEKDAY(①工事概要!$E$12)=1,①工事概要!$E$12,(8-WEEKDAY(①工事概要!$E$12))),"-",IF(B368="-","-",B368+1)),"-")</f>
        <v>-</v>
      </c>
      <c r="C369" s="89" t="str">
        <f t="shared" si="471"/>
        <v>-</v>
      </c>
      <c r="D369" s="199" t="str">
        <f t="shared" si="472"/>
        <v>×</v>
      </c>
      <c r="E369" s="200" t="str">
        <f t="shared" si="473"/>
        <v xml:space="preserve"> </v>
      </c>
      <c r="F369" s="201" t="s">
        <v>60</v>
      </c>
      <c r="G369" s="202"/>
      <c r="H369" s="203"/>
      <c r="I369" s="204"/>
      <c r="J369" s="187" t="str">
        <f t="shared" si="474"/>
        <v/>
      </c>
      <c r="K369" s="190" t="str">
        <f t="shared" si="457"/>
        <v/>
      </c>
      <c r="L369" s="190" t="str">
        <f t="shared" si="458"/>
        <v/>
      </c>
      <c r="M369" s="188" t="str">
        <f t="shared" si="475"/>
        <v/>
      </c>
      <c r="N369" s="87" t="str">
        <f t="shared" si="459"/>
        <v/>
      </c>
      <c r="O369" s="108"/>
      <c r="P369" s="156" t="str">
        <f>IF(B369&lt;①工事概要!$E$11,"",IF(B369&gt;①工事概要!$E$12,"",IF(LEN(CE369)=0,"○","")))</f>
        <v/>
      </c>
      <c r="Q369" s="162">
        <f t="shared" si="476"/>
        <v>0</v>
      </c>
      <c r="R369" s="93">
        <f t="shared" si="460"/>
        <v>181</v>
      </c>
      <c r="S369" s="156" t="str">
        <f t="shared" si="461"/>
        <v/>
      </c>
      <c r="T369" s="162">
        <f t="shared" si="462"/>
        <v>0</v>
      </c>
      <c r="U369" s="100">
        <f t="shared" si="477"/>
        <v>52</v>
      </c>
      <c r="V369" s="93" t="str">
        <f t="shared" si="463"/>
        <v/>
      </c>
      <c r="W369" s="169" t="str">
        <f t="shared" si="478"/>
        <v/>
      </c>
      <c r="X369" s="80" t="str">
        <f t="shared" si="479"/>
        <v/>
      </c>
      <c r="Y369" s="80" t="str">
        <f t="shared" si="480"/>
        <v/>
      </c>
      <c r="Z369" s="80" t="str">
        <f t="shared" si="464"/>
        <v>-</v>
      </c>
      <c r="AA369" s="80" t="str">
        <f t="shared" si="465"/>
        <v/>
      </c>
      <c r="AB369" s="80" t="str">
        <f t="shared" si="466"/>
        <v>OK（振替済み）</v>
      </c>
      <c r="AC369" s="154">
        <f t="shared" si="467"/>
        <v>0</v>
      </c>
      <c r="AD369" s="154" t="str">
        <f t="shared" si="481"/>
        <v/>
      </c>
      <c r="AE369" s="106">
        <f t="shared" si="482"/>
        <v>0</v>
      </c>
      <c r="AF369" s="106">
        <f t="shared" si="468"/>
        <v>0</v>
      </c>
      <c r="AG369" s="218" t="str">
        <f>IFERROR(IF(AE369=1,①工事概要!$E$11,IF(AE369=2,①工事概要!$E$11,IF(WEEKDAY(Z369)=2,Z362,AG368))),"")</f>
        <v/>
      </c>
      <c r="AH369" s="222" t="str">
        <f t="shared" ref="AH369:BA369" si="517">IFERROR(IF(AG369+1&gt;$BB369,"",AG369+1),"")</f>
        <v/>
      </c>
      <c r="AI369" s="222" t="str">
        <f t="shared" si="517"/>
        <v/>
      </c>
      <c r="AJ369" s="222" t="str">
        <f t="shared" si="517"/>
        <v/>
      </c>
      <c r="AK369" s="222" t="str">
        <f t="shared" si="517"/>
        <v/>
      </c>
      <c r="AL369" s="222" t="str">
        <f t="shared" si="517"/>
        <v/>
      </c>
      <c r="AM369" s="222" t="str">
        <f t="shared" si="517"/>
        <v/>
      </c>
      <c r="AN369" s="222" t="str">
        <f t="shared" si="517"/>
        <v/>
      </c>
      <c r="AO369" s="222" t="str">
        <f t="shared" si="517"/>
        <v/>
      </c>
      <c r="AP369" s="222" t="str">
        <f t="shared" si="517"/>
        <v/>
      </c>
      <c r="AQ369" s="222" t="str">
        <f t="shared" si="517"/>
        <v/>
      </c>
      <c r="AR369" s="222" t="str">
        <f t="shared" si="517"/>
        <v/>
      </c>
      <c r="AS369" s="222" t="str">
        <f t="shared" si="517"/>
        <v/>
      </c>
      <c r="AT369" s="222" t="str">
        <f t="shared" si="517"/>
        <v/>
      </c>
      <c r="AU369" s="222" t="str">
        <f t="shared" si="517"/>
        <v/>
      </c>
      <c r="AV369" s="222" t="str">
        <f t="shared" si="517"/>
        <v/>
      </c>
      <c r="AW369" s="222" t="str">
        <f t="shared" si="517"/>
        <v/>
      </c>
      <c r="AX369" s="222" t="str">
        <f t="shared" si="517"/>
        <v/>
      </c>
      <c r="AY369" s="222" t="str">
        <f t="shared" si="517"/>
        <v/>
      </c>
      <c r="AZ369" s="222" t="str">
        <f t="shared" si="517"/>
        <v/>
      </c>
      <c r="BA369" s="222" t="str">
        <f t="shared" si="517"/>
        <v/>
      </c>
      <c r="BB369" s="219" t="str">
        <f>IFERROR(IF(IF(Z369=①工事概要!$E$12,①工事概要!$E$12,IF(WEEKDAY(Z369)=1,Z376,BB370))&gt;①工事概要!$E$12,①工事概要!$E$12,IF(Z369=①工事概要!$E$12,①工事概要!$E$12,IF(WEEKDAY(Z369)=1,Z376,BB370))),"")</f>
        <v/>
      </c>
      <c r="BE369" s="53"/>
      <c r="BF369" s="53"/>
      <c r="BG369" s="53" t="str">
        <f>IFERROR(VLOOKUP(B369,①工事概要!$C$11:$D$12,2,FALSE),"")</f>
        <v/>
      </c>
      <c r="BH369" s="53" t="str">
        <f>IFERROR(VLOOKUP(B369,①工事概要!$C$16:$D$21,2,FALSE),"")</f>
        <v/>
      </c>
      <c r="BI369" s="53" t="str">
        <f>IFERROR(VLOOKUP(B369,①工事概要!$C$22:$D$24,2,FALSE),"")</f>
        <v/>
      </c>
      <c r="BJ369" s="53" t="str">
        <f>IF(B369&gt;①工事概要!$C$26,"",IF(B369&gt;=①工事概要!$C$25,$BJ$13,""))</f>
        <v/>
      </c>
      <c r="BK369" s="53" t="str">
        <f>IF(B369&gt;①工事概要!$C$28,"",IF(B369&gt;=①工事概要!$C$27,$BK$13,""))</f>
        <v/>
      </c>
      <c r="BL369" s="53" t="str">
        <f>IF(B369&gt;①工事概要!$C$30,"",IF(B369&gt;=①工事概要!$C$29,$BL$13,""))</f>
        <v/>
      </c>
      <c r="BM369" s="53" t="str">
        <f>IF(B369&gt;①工事概要!$C$32,"",IF(B369&gt;=①工事概要!$C$31,$BM$13,""))</f>
        <v/>
      </c>
      <c r="BN369" s="53" t="str">
        <f>IF(B369&gt;①工事概要!$C$34,"",IF(B369&gt;=①工事概要!$C$33,$BN$13,""))</f>
        <v/>
      </c>
      <c r="BO369" s="53" t="str">
        <f>IF(B369&gt;①工事概要!$C$36,"",IF(B369&gt;=①工事概要!$C$35,$BO$13,""))</f>
        <v/>
      </c>
      <c r="BP369" s="53" t="str">
        <f>IF(B369&gt;①工事概要!$C$38,"",IF(B369&gt;=①工事概要!$C$37,$BP$13,""))</f>
        <v/>
      </c>
      <c r="BQ369" s="53" t="str">
        <f>IF(B369&gt;①工事概要!$C$40,"",IF(B369&gt;=①工事概要!$C$39,$BQ$13,""))</f>
        <v/>
      </c>
      <c r="BR369" s="53" t="str">
        <f>IF(B369&gt;①工事概要!$C$42,"",IF(B369&gt;=①工事概要!$C$41,$BR$13,""))</f>
        <v/>
      </c>
      <c r="BS369" s="53" t="str">
        <f>IF(B369&gt;①工事概要!$C$44,"",IF(B369&gt;=①工事概要!$C$43,$BS$13,""))</f>
        <v/>
      </c>
      <c r="BT369" s="53" t="str">
        <f>IF(B369&gt;①工事概要!$C$46,"",IF(B369&gt;=①工事概要!$C$45,$BT$13,""))</f>
        <v/>
      </c>
      <c r="BU369" s="53" t="str">
        <f>IF(B369&gt;①工事概要!$C$48,"",IF(B369&gt;=①工事概要!$C$47,$BU$13,""))</f>
        <v/>
      </c>
      <c r="BV369" s="53" t="str">
        <f>IF(B369&gt;①工事概要!$C$50,"",IF(B369&gt;=①工事概要!$C$49,$BV$13,""))</f>
        <v/>
      </c>
      <c r="BW369" s="53" t="str">
        <f>IF(B369&gt;①工事概要!$C$52,"",IF(B369&gt;=①工事概要!$C$51,$BW$13,""))</f>
        <v/>
      </c>
      <c r="BX369" s="53" t="str">
        <f>IF(B369&gt;①工事概要!$C$54,"",IF(B369&gt;=①工事概要!$C$53,$BX$13,""))</f>
        <v/>
      </c>
      <c r="BY369" s="53" t="str">
        <f>IF(B369&gt;①工事概要!$C$56,"",IF(B369&gt;=①工事概要!$C$55,$BY$13,""))</f>
        <v/>
      </c>
      <c r="BZ369" s="53" t="str">
        <f>IF(B369&gt;①工事概要!$C$58,"",IF(B369&gt;=①工事概要!$C$57,$BZ$13,""))</f>
        <v/>
      </c>
      <c r="CA369" s="53" t="str">
        <f>IF(B369&gt;①工事概要!$C$60,"",IF(B369&gt;=①工事概要!$C$59,$CA$13,""))</f>
        <v/>
      </c>
      <c r="CB369" s="53" t="str">
        <f>IF(B369&gt;①工事概要!$C$62,"",IF(B369&gt;=①工事概要!$C$61,$CB$13,""))</f>
        <v/>
      </c>
      <c r="CC369" s="53" t="str">
        <f>IF(B369&gt;①工事概要!$C$64,"",IF(B369&gt;=①工事概要!$C$63,$CC$13,""))</f>
        <v/>
      </c>
      <c r="CD369" s="53" t="str">
        <f>IF(B369&gt;①工事概要!$C$66,"",IF(B369&gt;=①工事概要!$C$65,$CD$13,""))</f>
        <v/>
      </c>
      <c r="CE369" s="50" t="str">
        <f t="shared" si="484"/>
        <v/>
      </c>
      <c r="CF369" s="50" t="str">
        <f t="shared" si="470"/>
        <v xml:space="preserve"> </v>
      </c>
    </row>
    <row r="370" spans="1:84" ht="39" customHeight="1" thickTop="1" thickBot="1" x14ac:dyDescent="0.2">
      <c r="A370" s="81" t="str">
        <f t="shared" si="456"/>
        <v>対象期間外</v>
      </c>
      <c r="B370" s="180" t="str">
        <f>IFERROR(IF(B369=①工事概要!$E$12+IF(WEEKDAY(①工事概要!$E$12)=1,①工事概要!$E$12,(8-WEEKDAY(①工事概要!$E$12))),"-",IF(B369="-","-",B369+1)),"-")</f>
        <v>-</v>
      </c>
      <c r="C370" s="89" t="str">
        <f t="shared" si="471"/>
        <v>-</v>
      </c>
      <c r="D370" s="199" t="str">
        <f t="shared" si="472"/>
        <v>×</v>
      </c>
      <c r="E370" s="200" t="str">
        <f t="shared" si="473"/>
        <v xml:space="preserve"> </v>
      </c>
      <c r="F370" s="201" t="s">
        <v>61</v>
      </c>
      <c r="G370" s="202"/>
      <c r="H370" s="203"/>
      <c r="I370" s="204"/>
      <c r="J370" s="187" t="str">
        <f t="shared" si="474"/>
        <v/>
      </c>
      <c r="K370" s="190" t="str">
        <f t="shared" si="457"/>
        <v/>
      </c>
      <c r="L370" s="190" t="str">
        <f t="shared" si="458"/>
        <v/>
      </c>
      <c r="M370" s="188" t="str">
        <f t="shared" si="475"/>
        <v/>
      </c>
      <c r="N370" s="87" t="str">
        <f t="shared" si="459"/>
        <v/>
      </c>
      <c r="O370" s="108"/>
      <c r="P370" s="156" t="str">
        <f>IF(B370&lt;①工事概要!$E$11,"",IF(B370&gt;①工事概要!$E$12,"",IF(LEN(CE370)=0,"○","")))</f>
        <v/>
      </c>
      <c r="Q370" s="162">
        <f t="shared" si="476"/>
        <v>0</v>
      </c>
      <c r="R370" s="93">
        <f t="shared" si="460"/>
        <v>181</v>
      </c>
      <c r="S370" s="156" t="str">
        <f t="shared" si="461"/>
        <v/>
      </c>
      <c r="T370" s="162">
        <f t="shared" si="462"/>
        <v>0</v>
      </c>
      <c r="U370" s="100">
        <f t="shared" si="477"/>
        <v>52</v>
      </c>
      <c r="V370" s="93" t="str">
        <f t="shared" si="463"/>
        <v/>
      </c>
      <c r="W370" s="169" t="str">
        <f t="shared" si="478"/>
        <v/>
      </c>
      <c r="X370" s="80" t="str">
        <f t="shared" si="479"/>
        <v/>
      </c>
      <c r="Y370" s="80" t="str">
        <f t="shared" si="480"/>
        <v/>
      </c>
      <c r="Z370" s="80" t="str">
        <f t="shared" si="464"/>
        <v>-</v>
      </c>
      <c r="AA370" s="80" t="str">
        <f t="shared" si="465"/>
        <v/>
      </c>
      <c r="AB370" s="80" t="str">
        <f t="shared" si="466"/>
        <v>OK（振替済み）</v>
      </c>
      <c r="AC370" s="154">
        <f t="shared" si="467"/>
        <v>0</v>
      </c>
      <c r="AD370" s="154" t="str">
        <f t="shared" si="481"/>
        <v/>
      </c>
      <c r="AE370" s="106">
        <f t="shared" si="482"/>
        <v>0</v>
      </c>
      <c r="AF370" s="106">
        <f t="shared" si="468"/>
        <v>0</v>
      </c>
      <c r="AG370" s="218" t="str">
        <f>IFERROR(IF(AE370=1,①工事概要!$E$11,IF(AE370=2,①工事概要!$E$11,IF(WEEKDAY(Z370)=2,Z363,AG369))),"")</f>
        <v/>
      </c>
      <c r="AH370" s="222" t="str">
        <f t="shared" ref="AH370:BA370" si="518">IFERROR(IF(AG370+1&gt;$BB370,"",AG370+1),"")</f>
        <v/>
      </c>
      <c r="AI370" s="222" t="str">
        <f t="shared" si="518"/>
        <v/>
      </c>
      <c r="AJ370" s="222" t="str">
        <f t="shared" si="518"/>
        <v/>
      </c>
      <c r="AK370" s="222" t="str">
        <f t="shared" si="518"/>
        <v/>
      </c>
      <c r="AL370" s="222" t="str">
        <f t="shared" si="518"/>
        <v/>
      </c>
      <c r="AM370" s="222" t="str">
        <f t="shared" si="518"/>
        <v/>
      </c>
      <c r="AN370" s="222" t="str">
        <f t="shared" si="518"/>
        <v/>
      </c>
      <c r="AO370" s="222" t="str">
        <f t="shared" si="518"/>
        <v/>
      </c>
      <c r="AP370" s="222" t="str">
        <f t="shared" si="518"/>
        <v/>
      </c>
      <c r="AQ370" s="222" t="str">
        <f t="shared" si="518"/>
        <v/>
      </c>
      <c r="AR370" s="222" t="str">
        <f t="shared" si="518"/>
        <v/>
      </c>
      <c r="AS370" s="222" t="str">
        <f t="shared" si="518"/>
        <v/>
      </c>
      <c r="AT370" s="222" t="str">
        <f t="shared" si="518"/>
        <v/>
      </c>
      <c r="AU370" s="222" t="str">
        <f t="shared" si="518"/>
        <v/>
      </c>
      <c r="AV370" s="222" t="str">
        <f t="shared" si="518"/>
        <v/>
      </c>
      <c r="AW370" s="222" t="str">
        <f t="shared" si="518"/>
        <v/>
      </c>
      <c r="AX370" s="222" t="str">
        <f t="shared" si="518"/>
        <v/>
      </c>
      <c r="AY370" s="222" t="str">
        <f t="shared" si="518"/>
        <v/>
      </c>
      <c r="AZ370" s="222" t="str">
        <f t="shared" si="518"/>
        <v/>
      </c>
      <c r="BA370" s="222" t="str">
        <f t="shared" si="518"/>
        <v/>
      </c>
      <c r="BB370" s="219" t="str">
        <f>IFERROR(IF(IF(Z370=①工事概要!$E$12,①工事概要!$E$12,IF(WEEKDAY(Z370)=1,Z377,BB371))&gt;①工事概要!$E$12,①工事概要!$E$12,IF(Z370=①工事概要!$E$12,①工事概要!$E$12,IF(WEEKDAY(Z370)=1,Z377,BB371))),"")</f>
        <v/>
      </c>
      <c r="BE370" s="53"/>
      <c r="BF370" s="53"/>
      <c r="BG370" s="53" t="str">
        <f>IFERROR(VLOOKUP(B370,①工事概要!$C$11:$D$12,2,FALSE),"")</f>
        <v/>
      </c>
      <c r="BH370" s="53" t="str">
        <f>IFERROR(VLOOKUP(B370,①工事概要!$C$16:$D$21,2,FALSE),"")</f>
        <v/>
      </c>
      <c r="BI370" s="53" t="str">
        <f>IFERROR(VLOOKUP(B370,①工事概要!$C$22:$D$24,2,FALSE),"")</f>
        <v/>
      </c>
      <c r="BJ370" s="53" t="str">
        <f>IF(B370&gt;①工事概要!$C$26,"",IF(B370&gt;=①工事概要!$C$25,$BJ$13,""))</f>
        <v/>
      </c>
      <c r="BK370" s="53" t="str">
        <f>IF(B370&gt;①工事概要!$C$28,"",IF(B370&gt;=①工事概要!$C$27,$BK$13,""))</f>
        <v/>
      </c>
      <c r="BL370" s="53" t="str">
        <f>IF(B370&gt;①工事概要!$C$30,"",IF(B370&gt;=①工事概要!$C$29,$BL$13,""))</f>
        <v/>
      </c>
      <c r="BM370" s="53" t="str">
        <f>IF(B370&gt;①工事概要!$C$32,"",IF(B370&gt;=①工事概要!$C$31,$BM$13,""))</f>
        <v/>
      </c>
      <c r="BN370" s="53" t="str">
        <f>IF(B370&gt;①工事概要!$C$34,"",IF(B370&gt;=①工事概要!$C$33,$BN$13,""))</f>
        <v/>
      </c>
      <c r="BO370" s="53" t="str">
        <f>IF(B370&gt;①工事概要!$C$36,"",IF(B370&gt;=①工事概要!$C$35,$BO$13,""))</f>
        <v/>
      </c>
      <c r="BP370" s="53" t="str">
        <f>IF(B370&gt;①工事概要!$C$38,"",IF(B370&gt;=①工事概要!$C$37,$BP$13,""))</f>
        <v/>
      </c>
      <c r="BQ370" s="53" t="str">
        <f>IF(B370&gt;①工事概要!$C$40,"",IF(B370&gt;=①工事概要!$C$39,$BQ$13,""))</f>
        <v/>
      </c>
      <c r="BR370" s="53" t="str">
        <f>IF(B370&gt;①工事概要!$C$42,"",IF(B370&gt;=①工事概要!$C$41,$BR$13,""))</f>
        <v/>
      </c>
      <c r="BS370" s="53" t="str">
        <f>IF(B370&gt;①工事概要!$C$44,"",IF(B370&gt;=①工事概要!$C$43,$BS$13,""))</f>
        <v/>
      </c>
      <c r="BT370" s="53" t="str">
        <f>IF(B370&gt;①工事概要!$C$46,"",IF(B370&gt;=①工事概要!$C$45,$BT$13,""))</f>
        <v/>
      </c>
      <c r="BU370" s="53" t="str">
        <f>IF(B370&gt;①工事概要!$C$48,"",IF(B370&gt;=①工事概要!$C$47,$BU$13,""))</f>
        <v/>
      </c>
      <c r="BV370" s="53" t="str">
        <f>IF(B370&gt;①工事概要!$C$50,"",IF(B370&gt;=①工事概要!$C$49,$BV$13,""))</f>
        <v/>
      </c>
      <c r="BW370" s="53" t="str">
        <f>IF(B370&gt;①工事概要!$C$52,"",IF(B370&gt;=①工事概要!$C$51,$BW$13,""))</f>
        <v/>
      </c>
      <c r="BX370" s="53" t="str">
        <f>IF(B370&gt;①工事概要!$C$54,"",IF(B370&gt;=①工事概要!$C$53,$BX$13,""))</f>
        <v/>
      </c>
      <c r="BY370" s="53" t="str">
        <f>IF(B370&gt;①工事概要!$C$56,"",IF(B370&gt;=①工事概要!$C$55,$BY$13,""))</f>
        <v/>
      </c>
      <c r="BZ370" s="53" t="str">
        <f>IF(B370&gt;①工事概要!$C$58,"",IF(B370&gt;=①工事概要!$C$57,$BZ$13,""))</f>
        <v/>
      </c>
      <c r="CA370" s="53" t="str">
        <f>IF(B370&gt;①工事概要!$C$60,"",IF(B370&gt;=①工事概要!$C$59,$CA$13,""))</f>
        <v/>
      </c>
      <c r="CB370" s="53" t="str">
        <f>IF(B370&gt;①工事概要!$C$62,"",IF(B370&gt;=①工事概要!$C$61,$CB$13,""))</f>
        <v/>
      </c>
      <c r="CC370" s="53" t="str">
        <f>IF(B370&gt;①工事概要!$C$64,"",IF(B370&gt;=①工事概要!$C$63,$CC$13,""))</f>
        <v/>
      </c>
      <c r="CD370" s="53" t="str">
        <f>IF(B370&gt;①工事概要!$C$66,"",IF(B370&gt;=①工事概要!$C$65,$CD$13,""))</f>
        <v/>
      </c>
      <c r="CE370" s="50" t="str">
        <f t="shared" si="484"/>
        <v/>
      </c>
      <c r="CF370" s="50" t="str">
        <f t="shared" si="470"/>
        <v xml:space="preserve"> </v>
      </c>
    </row>
    <row r="371" spans="1:84" ht="39" customHeight="1" thickTop="1" thickBot="1" x14ac:dyDescent="0.2">
      <c r="A371" s="81" t="str">
        <f t="shared" si="456"/>
        <v>対象期間外</v>
      </c>
      <c r="B371" s="180" t="str">
        <f>IFERROR(IF(B370=①工事概要!$E$12+IF(WEEKDAY(①工事概要!$E$12)=1,①工事概要!$E$12,(8-WEEKDAY(①工事概要!$E$12))),"-",IF(B370="-","-",B370+1)),"-")</f>
        <v>-</v>
      </c>
      <c r="C371" s="89" t="str">
        <f t="shared" si="471"/>
        <v>-</v>
      </c>
      <c r="D371" s="199" t="str">
        <f t="shared" si="472"/>
        <v>×</v>
      </c>
      <c r="E371" s="200" t="str">
        <f t="shared" si="473"/>
        <v xml:space="preserve"> </v>
      </c>
      <c r="F371" s="201" t="s">
        <v>61</v>
      </c>
      <c r="G371" s="202"/>
      <c r="H371" s="203"/>
      <c r="I371" s="204"/>
      <c r="J371" s="187" t="str">
        <f t="shared" si="474"/>
        <v/>
      </c>
      <c r="K371" s="190" t="str">
        <f t="shared" si="457"/>
        <v/>
      </c>
      <c r="L371" s="190" t="str">
        <f t="shared" si="458"/>
        <v/>
      </c>
      <c r="M371" s="188" t="str">
        <f t="shared" si="475"/>
        <v/>
      </c>
      <c r="N371" s="87" t="str">
        <f t="shared" si="459"/>
        <v/>
      </c>
      <c r="O371" s="108"/>
      <c r="P371" s="156" t="str">
        <f>IF(B371&lt;①工事概要!$E$11,"",IF(B371&gt;①工事概要!$E$12,"",IF(LEN(CE371)=0,"○","")))</f>
        <v/>
      </c>
      <c r="Q371" s="162">
        <f t="shared" si="476"/>
        <v>0</v>
      </c>
      <c r="R371" s="93">
        <f t="shared" si="460"/>
        <v>181</v>
      </c>
      <c r="S371" s="156" t="str">
        <f t="shared" si="461"/>
        <v/>
      </c>
      <c r="T371" s="162">
        <f t="shared" si="462"/>
        <v>0</v>
      </c>
      <c r="U371" s="100">
        <f t="shared" si="477"/>
        <v>52</v>
      </c>
      <c r="V371" s="93" t="str">
        <f t="shared" si="463"/>
        <v/>
      </c>
      <c r="W371" s="169" t="str">
        <f t="shared" si="478"/>
        <v/>
      </c>
      <c r="X371" s="80" t="str">
        <f t="shared" si="479"/>
        <v/>
      </c>
      <c r="Y371" s="80" t="str">
        <f t="shared" si="480"/>
        <v/>
      </c>
      <c r="Z371" s="80" t="str">
        <f t="shared" si="464"/>
        <v>-</v>
      </c>
      <c r="AA371" s="80" t="str">
        <f t="shared" si="465"/>
        <v/>
      </c>
      <c r="AB371" s="80" t="str">
        <f t="shared" si="466"/>
        <v>OK（振替済み）</v>
      </c>
      <c r="AC371" s="154">
        <f t="shared" si="467"/>
        <v>0</v>
      </c>
      <c r="AD371" s="154" t="str">
        <f t="shared" si="481"/>
        <v/>
      </c>
      <c r="AE371" s="106">
        <f t="shared" si="482"/>
        <v>0</v>
      </c>
      <c r="AF371" s="106">
        <f t="shared" si="468"/>
        <v>0</v>
      </c>
      <c r="AG371" s="223" t="str">
        <f>IFERROR(IF(AE371=1,①工事概要!$E$11,IF(AE371=2,①工事概要!$E$11,IF(WEEKDAY(Z371)=2,Z364,AG370))),"")</f>
        <v/>
      </c>
      <c r="AH371" s="224" t="str">
        <f t="shared" ref="AH371:BA371" si="519">IFERROR(IF(AG371+1&gt;$BB371,"",AG371+1),"")</f>
        <v/>
      </c>
      <c r="AI371" s="224" t="str">
        <f t="shared" si="519"/>
        <v/>
      </c>
      <c r="AJ371" s="224" t="str">
        <f t="shared" si="519"/>
        <v/>
      </c>
      <c r="AK371" s="224" t="str">
        <f t="shared" si="519"/>
        <v/>
      </c>
      <c r="AL371" s="224" t="str">
        <f t="shared" si="519"/>
        <v/>
      </c>
      <c r="AM371" s="224" t="str">
        <f t="shared" si="519"/>
        <v/>
      </c>
      <c r="AN371" s="224" t="str">
        <f t="shared" si="519"/>
        <v/>
      </c>
      <c r="AO371" s="224" t="str">
        <f t="shared" si="519"/>
        <v/>
      </c>
      <c r="AP371" s="224" t="str">
        <f t="shared" si="519"/>
        <v/>
      </c>
      <c r="AQ371" s="224" t="str">
        <f t="shared" si="519"/>
        <v/>
      </c>
      <c r="AR371" s="224" t="str">
        <f t="shared" si="519"/>
        <v/>
      </c>
      <c r="AS371" s="224" t="str">
        <f t="shared" si="519"/>
        <v/>
      </c>
      <c r="AT371" s="224" t="str">
        <f t="shared" si="519"/>
        <v/>
      </c>
      <c r="AU371" s="224" t="str">
        <f t="shared" si="519"/>
        <v/>
      </c>
      <c r="AV371" s="224" t="str">
        <f t="shared" si="519"/>
        <v/>
      </c>
      <c r="AW371" s="224" t="str">
        <f t="shared" si="519"/>
        <v/>
      </c>
      <c r="AX371" s="224" t="str">
        <f t="shared" si="519"/>
        <v/>
      </c>
      <c r="AY371" s="224" t="str">
        <f t="shared" si="519"/>
        <v/>
      </c>
      <c r="AZ371" s="224" t="str">
        <f t="shared" si="519"/>
        <v/>
      </c>
      <c r="BA371" s="224" t="str">
        <f t="shared" si="519"/>
        <v/>
      </c>
      <c r="BB371" s="225" t="str">
        <f>IFERROR(IF(IF(Z371=①工事概要!$E$12,①工事概要!$E$12,IF(WEEKDAY(Z371)=1,Z378,BB372))&gt;①工事概要!$E$12,①工事概要!$E$12,IF(Z371=①工事概要!$E$12,①工事概要!$E$12,IF(WEEKDAY(Z371)=1,Z378,BB372))),"")</f>
        <v/>
      </c>
      <c r="BE371" s="53"/>
      <c r="BF371" s="53"/>
      <c r="BG371" s="53" t="str">
        <f>IFERROR(VLOOKUP(B371,①工事概要!$C$11:$D$12,2,FALSE),"")</f>
        <v/>
      </c>
      <c r="BH371" s="53" t="str">
        <f>IFERROR(VLOOKUP(B371,①工事概要!$C$16:$D$21,2,FALSE),"")</f>
        <v/>
      </c>
      <c r="BI371" s="53" t="str">
        <f>IFERROR(VLOOKUP(B371,①工事概要!$C$22:$D$24,2,FALSE),"")</f>
        <v/>
      </c>
      <c r="BJ371" s="53" t="str">
        <f>IF(B371&gt;①工事概要!$C$26,"",IF(B371&gt;=①工事概要!$C$25,$BJ$13,""))</f>
        <v/>
      </c>
      <c r="BK371" s="53" t="str">
        <f>IF(B371&gt;①工事概要!$C$28,"",IF(B371&gt;=①工事概要!$C$27,$BK$13,""))</f>
        <v/>
      </c>
      <c r="BL371" s="53" t="str">
        <f>IF(B371&gt;①工事概要!$C$30,"",IF(B371&gt;=①工事概要!$C$29,$BL$13,""))</f>
        <v/>
      </c>
      <c r="BM371" s="53" t="str">
        <f>IF(B371&gt;①工事概要!$C$32,"",IF(B371&gt;=①工事概要!$C$31,$BM$13,""))</f>
        <v/>
      </c>
      <c r="BN371" s="53" t="str">
        <f>IF(B371&gt;①工事概要!$C$34,"",IF(B371&gt;=①工事概要!$C$33,$BN$13,""))</f>
        <v/>
      </c>
      <c r="BO371" s="53" t="str">
        <f>IF(B371&gt;①工事概要!$C$36,"",IF(B371&gt;=①工事概要!$C$35,$BO$13,""))</f>
        <v/>
      </c>
      <c r="BP371" s="53" t="str">
        <f>IF(B371&gt;①工事概要!$C$38,"",IF(B371&gt;=①工事概要!$C$37,$BP$13,""))</f>
        <v/>
      </c>
      <c r="BQ371" s="53" t="str">
        <f>IF(B371&gt;①工事概要!$C$40,"",IF(B371&gt;=①工事概要!$C$39,$BQ$13,""))</f>
        <v/>
      </c>
      <c r="BR371" s="53" t="str">
        <f>IF(B371&gt;①工事概要!$C$42,"",IF(B371&gt;=①工事概要!$C$41,$BR$13,""))</f>
        <v/>
      </c>
      <c r="BS371" s="53" t="str">
        <f>IF(B371&gt;①工事概要!$C$44,"",IF(B371&gt;=①工事概要!$C$43,$BS$13,""))</f>
        <v/>
      </c>
      <c r="BT371" s="53" t="str">
        <f>IF(B371&gt;①工事概要!$C$46,"",IF(B371&gt;=①工事概要!$C$45,$BT$13,""))</f>
        <v/>
      </c>
      <c r="BU371" s="53" t="str">
        <f>IF(B371&gt;①工事概要!$C$48,"",IF(B371&gt;=①工事概要!$C$47,$BU$13,""))</f>
        <v/>
      </c>
      <c r="BV371" s="53" t="str">
        <f>IF(B371&gt;①工事概要!$C$50,"",IF(B371&gt;=①工事概要!$C$49,$BV$13,""))</f>
        <v/>
      </c>
      <c r="BW371" s="53" t="str">
        <f>IF(B371&gt;①工事概要!$C$52,"",IF(B371&gt;=①工事概要!$C$51,$BW$13,""))</f>
        <v/>
      </c>
      <c r="BX371" s="53" t="str">
        <f>IF(B371&gt;①工事概要!$C$54,"",IF(B371&gt;=①工事概要!$C$53,$BX$13,""))</f>
        <v/>
      </c>
      <c r="BY371" s="53" t="str">
        <f>IF(B371&gt;①工事概要!$C$56,"",IF(B371&gt;=①工事概要!$C$55,$BY$13,""))</f>
        <v/>
      </c>
      <c r="BZ371" s="53" t="str">
        <f>IF(B371&gt;①工事概要!$C$58,"",IF(B371&gt;=①工事概要!$C$57,$BZ$13,""))</f>
        <v/>
      </c>
      <c r="CA371" s="53" t="str">
        <f>IF(B371&gt;①工事概要!$C$60,"",IF(B371&gt;=①工事概要!$C$59,$CA$13,""))</f>
        <v/>
      </c>
      <c r="CB371" s="53" t="str">
        <f>IF(B371&gt;①工事概要!$C$62,"",IF(B371&gt;=①工事概要!$C$61,$CB$13,""))</f>
        <v/>
      </c>
      <c r="CC371" s="53" t="str">
        <f>IF(B371&gt;①工事概要!$C$64,"",IF(B371&gt;=①工事概要!$C$63,$CC$13,""))</f>
        <v/>
      </c>
      <c r="CD371" s="53" t="str">
        <f>IF(B371&gt;①工事概要!$C$66,"",IF(B371&gt;=①工事概要!$C$65,$CD$13,""))</f>
        <v/>
      </c>
      <c r="CE371" s="50" t="str">
        <f t="shared" si="484"/>
        <v/>
      </c>
      <c r="CF371" s="50" t="str">
        <f t="shared" si="470"/>
        <v xml:space="preserve"> </v>
      </c>
    </row>
    <row r="372" spans="1:84" ht="39" customHeight="1" thickTop="1" thickBot="1" x14ac:dyDescent="0.2">
      <c r="A372" s="81" t="str">
        <f t="shared" si="456"/>
        <v>対象期間外</v>
      </c>
      <c r="B372" s="180" t="str">
        <f>IFERROR(IF(B371=①工事概要!$E$12+IF(WEEKDAY(①工事概要!$E$12)=1,①工事概要!$E$12,(8-WEEKDAY(①工事概要!$E$12))),"-",IF(B371="-","-",B371+1)),"-")</f>
        <v>-</v>
      </c>
      <c r="C372" s="89" t="str">
        <f t="shared" si="471"/>
        <v>-</v>
      </c>
      <c r="D372" s="199" t="str">
        <f t="shared" si="472"/>
        <v>×</v>
      </c>
      <c r="E372" s="200" t="str">
        <f t="shared" si="473"/>
        <v xml:space="preserve"> </v>
      </c>
      <c r="F372" s="201" t="s">
        <v>60</v>
      </c>
      <c r="G372" s="202"/>
      <c r="H372" s="203"/>
      <c r="I372" s="204"/>
      <c r="J372" s="187" t="str">
        <f t="shared" si="474"/>
        <v/>
      </c>
      <c r="K372" s="190" t="str">
        <f t="shared" si="457"/>
        <v/>
      </c>
      <c r="L372" s="190" t="str">
        <f t="shared" si="458"/>
        <v/>
      </c>
      <c r="M372" s="188" t="str">
        <f t="shared" si="475"/>
        <v/>
      </c>
      <c r="N372" s="87" t="str">
        <f t="shared" si="459"/>
        <v/>
      </c>
      <c r="O372" s="108"/>
      <c r="P372" s="156" t="str">
        <f>IF(B372&lt;①工事概要!$E$11,"",IF(B372&gt;①工事概要!$E$12,"",IF(LEN(CE372)=0,"○","")))</f>
        <v/>
      </c>
      <c r="Q372" s="162">
        <f t="shared" si="476"/>
        <v>0</v>
      </c>
      <c r="R372" s="93">
        <f t="shared" si="460"/>
        <v>181</v>
      </c>
      <c r="S372" s="156" t="str">
        <f t="shared" si="461"/>
        <v/>
      </c>
      <c r="T372" s="162">
        <f t="shared" si="462"/>
        <v>0</v>
      </c>
      <c r="U372" s="100">
        <f t="shared" si="477"/>
        <v>52</v>
      </c>
      <c r="V372" s="93" t="str">
        <f t="shared" si="463"/>
        <v/>
      </c>
      <c r="W372" s="169" t="str">
        <f t="shared" si="478"/>
        <v/>
      </c>
      <c r="X372" s="80" t="str">
        <f t="shared" si="479"/>
        <v/>
      </c>
      <c r="Y372" s="80" t="str">
        <f t="shared" si="480"/>
        <v/>
      </c>
      <c r="Z372" s="80" t="str">
        <f t="shared" si="464"/>
        <v>-</v>
      </c>
      <c r="AA372" s="80" t="str">
        <f t="shared" si="465"/>
        <v/>
      </c>
      <c r="AB372" s="80" t="str">
        <f t="shared" si="466"/>
        <v>OK（振替済み）</v>
      </c>
      <c r="AC372" s="154">
        <f t="shared" si="467"/>
        <v>0</v>
      </c>
      <c r="AD372" s="154" t="str">
        <f t="shared" si="481"/>
        <v/>
      </c>
      <c r="AE372" s="106">
        <f t="shared" si="482"/>
        <v>0</v>
      </c>
      <c r="AF372" s="106">
        <f t="shared" si="468"/>
        <v>0</v>
      </c>
      <c r="AG372" s="216" t="str">
        <f>IFERROR(IF(AE372=1,①工事概要!$E$11,IF(AE372=2,①工事概要!$E$11,IF(WEEKDAY(Z372)=2,Z365,AG371))),"")</f>
        <v/>
      </c>
      <c r="AH372" s="221" t="str">
        <f t="shared" ref="AH372:BA372" si="520">IFERROR(IF(AG372+1&gt;$BB372,"",AG372+1),"")</f>
        <v/>
      </c>
      <c r="AI372" s="221" t="str">
        <f t="shared" si="520"/>
        <v/>
      </c>
      <c r="AJ372" s="221" t="str">
        <f t="shared" si="520"/>
        <v/>
      </c>
      <c r="AK372" s="221" t="str">
        <f t="shared" si="520"/>
        <v/>
      </c>
      <c r="AL372" s="221" t="str">
        <f t="shared" si="520"/>
        <v/>
      </c>
      <c r="AM372" s="221" t="str">
        <f t="shared" si="520"/>
        <v/>
      </c>
      <c r="AN372" s="221" t="str">
        <f t="shared" si="520"/>
        <v/>
      </c>
      <c r="AO372" s="221" t="str">
        <f t="shared" si="520"/>
        <v/>
      </c>
      <c r="AP372" s="221" t="str">
        <f t="shared" si="520"/>
        <v/>
      </c>
      <c r="AQ372" s="221" t="str">
        <f t="shared" si="520"/>
        <v/>
      </c>
      <c r="AR372" s="221" t="str">
        <f t="shared" si="520"/>
        <v/>
      </c>
      <c r="AS372" s="221" t="str">
        <f t="shared" si="520"/>
        <v/>
      </c>
      <c r="AT372" s="221" t="str">
        <f t="shared" si="520"/>
        <v/>
      </c>
      <c r="AU372" s="221" t="str">
        <f t="shared" si="520"/>
        <v/>
      </c>
      <c r="AV372" s="221" t="str">
        <f t="shared" si="520"/>
        <v/>
      </c>
      <c r="AW372" s="221" t="str">
        <f t="shared" si="520"/>
        <v/>
      </c>
      <c r="AX372" s="221" t="str">
        <f t="shared" si="520"/>
        <v/>
      </c>
      <c r="AY372" s="221" t="str">
        <f t="shared" si="520"/>
        <v/>
      </c>
      <c r="AZ372" s="221" t="str">
        <f t="shared" si="520"/>
        <v/>
      </c>
      <c r="BA372" s="221" t="str">
        <f t="shared" si="520"/>
        <v/>
      </c>
      <c r="BB372" s="217" t="str">
        <f>IFERROR(IF(IF(Z372=①工事概要!$E$12,①工事概要!$E$12,IF(WEEKDAY(Z372)=1,Z379,BB373))&gt;①工事概要!$E$12,①工事概要!$E$12,IF(Z372=①工事概要!$E$12,①工事概要!$E$12,IF(WEEKDAY(Z372)=1,Z379,BB373))),"")</f>
        <v/>
      </c>
      <c r="BE372" s="53"/>
      <c r="BF372" s="53"/>
      <c r="BG372" s="53" t="str">
        <f>IFERROR(VLOOKUP(B372,①工事概要!$C$11:$D$12,2,FALSE),"")</f>
        <v/>
      </c>
      <c r="BH372" s="53" t="str">
        <f>IFERROR(VLOOKUP(B372,①工事概要!$C$16:$D$21,2,FALSE),"")</f>
        <v/>
      </c>
      <c r="BI372" s="53" t="str">
        <f>IFERROR(VLOOKUP(B372,①工事概要!$C$22:$D$24,2,FALSE),"")</f>
        <v/>
      </c>
      <c r="BJ372" s="53" t="str">
        <f>IF(B372&gt;①工事概要!$C$26,"",IF(B372&gt;=①工事概要!$C$25,$BJ$13,""))</f>
        <v/>
      </c>
      <c r="BK372" s="53" t="str">
        <f>IF(B372&gt;①工事概要!$C$28,"",IF(B372&gt;=①工事概要!$C$27,$BK$13,""))</f>
        <v/>
      </c>
      <c r="BL372" s="53" t="str">
        <f>IF(B372&gt;①工事概要!$C$30,"",IF(B372&gt;=①工事概要!$C$29,$BL$13,""))</f>
        <v/>
      </c>
      <c r="BM372" s="53" t="str">
        <f>IF(B372&gt;①工事概要!$C$32,"",IF(B372&gt;=①工事概要!$C$31,$BM$13,""))</f>
        <v/>
      </c>
      <c r="BN372" s="53" t="str">
        <f>IF(B372&gt;①工事概要!$C$34,"",IF(B372&gt;=①工事概要!$C$33,$BN$13,""))</f>
        <v/>
      </c>
      <c r="BO372" s="53" t="str">
        <f>IF(B372&gt;①工事概要!$C$36,"",IF(B372&gt;=①工事概要!$C$35,$BO$13,""))</f>
        <v/>
      </c>
      <c r="BP372" s="53" t="str">
        <f>IF(B372&gt;①工事概要!$C$38,"",IF(B372&gt;=①工事概要!$C$37,$BP$13,""))</f>
        <v/>
      </c>
      <c r="BQ372" s="53" t="str">
        <f>IF(B372&gt;①工事概要!$C$40,"",IF(B372&gt;=①工事概要!$C$39,$BQ$13,""))</f>
        <v/>
      </c>
      <c r="BR372" s="53" t="str">
        <f>IF(B372&gt;①工事概要!$C$42,"",IF(B372&gt;=①工事概要!$C$41,$BR$13,""))</f>
        <v/>
      </c>
      <c r="BS372" s="53" t="str">
        <f>IF(B372&gt;①工事概要!$C$44,"",IF(B372&gt;=①工事概要!$C$43,$BS$13,""))</f>
        <v/>
      </c>
      <c r="BT372" s="53" t="str">
        <f>IF(B372&gt;①工事概要!$C$46,"",IF(B372&gt;=①工事概要!$C$45,$BT$13,""))</f>
        <v/>
      </c>
      <c r="BU372" s="53" t="str">
        <f>IF(B372&gt;①工事概要!$C$48,"",IF(B372&gt;=①工事概要!$C$47,$BU$13,""))</f>
        <v/>
      </c>
      <c r="BV372" s="53" t="str">
        <f>IF(B372&gt;①工事概要!$C$50,"",IF(B372&gt;=①工事概要!$C$49,$BV$13,""))</f>
        <v/>
      </c>
      <c r="BW372" s="53" t="str">
        <f>IF(B372&gt;①工事概要!$C$52,"",IF(B372&gt;=①工事概要!$C$51,$BW$13,""))</f>
        <v/>
      </c>
      <c r="BX372" s="53" t="str">
        <f>IF(B372&gt;①工事概要!$C$54,"",IF(B372&gt;=①工事概要!$C$53,$BX$13,""))</f>
        <v/>
      </c>
      <c r="BY372" s="53" t="str">
        <f>IF(B372&gt;①工事概要!$C$56,"",IF(B372&gt;=①工事概要!$C$55,$BY$13,""))</f>
        <v/>
      </c>
      <c r="BZ372" s="53" t="str">
        <f>IF(B372&gt;①工事概要!$C$58,"",IF(B372&gt;=①工事概要!$C$57,$BZ$13,""))</f>
        <v/>
      </c>
      <c r="CA372" s="53" t="str">
        <f>IF(B372&gt;①工事概要!$C$60,"",IF(B372&gt;=①工事概要!$C$59,$CA$13,""))</f>
        <v/>
      </c>
      <c r="CB372" s="53" t="str">
        <f>IF(B372&gt;①工事概要!$C$62,"",IF(B372&gt;=①工事概要!$C$61,$CB$13,""))</f>
        <v/>
      </c>
      <c r="CC372" s="53" t="str">
        <f>IF(B372&gt;①工事概要!$C$64,"",IF(B372&gt;=①工事概要!$C$63,$CC$13,""))</f>
        <v/>
      </c>
      <c r="CD372" s="53" t="str">
        <f>IF(B372&gt;①工事概要!$C$66,"",IF(B372&gt;=①工事概要!$C$65,$CD$13,""))</f>
        <v/>
      </c>
      <c r="CE372" s="50" t="str">
        <f t="shared" si="484"/>
        <v/>
      </c>
      <c r="CF372" s="50" t="str">
        <f t="shared" si="470"/>
        <v xml:space="preserve"> </v>
      </c>
    </row>
    <row r="373" spans="1:84" ht="39" customHeight="1" thickTop="1" thickBot="1" x14ac:dyDescent="0.2">
      <c r="A373" s="81" t="str">
        <f t="shared" si="456"/>
        <v>対象期間外</v>
      </c>
      <c r="B373" s="180" t="str">
        <f>IFERROR(IF(B372=①工事概要!$E$12+IF(WEEKDAY(①工事概要!$E$12)=1,①工事概要!$E$12,(8-WEEKDAY(①工事概要!$E$12))),"-",IF(B372="-","-",B372+1)),"-")</f>
        <v>-</v>
      </c>
      <c r="C373" s="89" t="str">
        <f t="shared" si="471"/>
        <v>-</v>
      </c>
      <c r="D373" s="199" t="str">
        <f t="shared" si="472"/>
        <v>×</v>
      </c>
      <c r="E373" s="200" t="str">
        <f t="shared" si="473"/>
        <v xml:space="preserve"> </v>
      </c>
      <c r="F373" s="201" t="s">
        <v>60</v>
      </c>
      <c r="G373" s="202"/>
      <c r="H373" s="203"/>
      <c r="I373" s="204"/>
      <c r="J373" s="187" t="str">
        <f t="shared" si="474"/>
        <v/>
      </c>
      <c r="K373" s="190" t="str">
        <f t="shared" si="457"/>
        <v/>
      </c>
      <c r="L373" s="190" t="str">
        <f t="shared" si="458"/>
        <v/>
      </c>
      <c r="M373" s="188" t="str">
        <f t="shared" si="475"/>
        <v/>
      </c>
      <c r="N373" s="87" t="str">
        <f t="shared" si="459"/>
        <v/>
      </c>
      <c r="O373" s="108"/>
      <c r="P373" s="156" t="str">
        <f>IF(B373&lt;①工事概要!$E$11,"",IF(B373&gt;①工事概要!$E$12,"",IF(LEN(CE373)=0,"○","")))</f>
        <v/>
      </c>
      <c r="Q373" s="162">
        <f t="shared" si="476"/>
        <v>0</v>
      </c>
      <c r="R373" s="93">
        <f t="shared" si="460"/>
        <v>181</v>
      </c>
      <c r="S373" s="156" t="str">
        <f t="shared" si="461"/>
        <v/>
      </c>
      <c r="T373" s="162">
        <f t="shared" si="462"/>
        <v>0</v>
      </c>
      <c r="U373" s="100">
        <f t="shared" si="477"/>
        <v>52</v>
      </c>
      <c r="V373" s="93" t="str">
        <f t="shared" si="463"/>
        <v/>
      </c>
      <c r="W373" s="169" t="str">
        <f t="shared" si="478"/>
        <v/>
      </c>
      <c r="X373" s="80" t="str">
        <f t="shared" si="479"/>
        <v/>
      </c>
      <c r="Y373" s="80" t="str">
        <f t="shared" si="480"/>
        <v/>
      </c>
      <c r="Z373" s="80" t="str">
        <f t="shared" si="464"/>
        <v>-</v>
      </c>
      <c r="AA373" s="80" t="str">
        <f t="shared" si="465"/>
        <v/>
      </c>
      <c r="AB373" s="80" t="str">
        <f t="shared" si="466"/>
        <v>OK（振替済み）</v>
      </c>
      <c r="AC373" s="154">
        <f t="shared" si="467"/>
        <v>0</v>
      </c>
      <c r="AD373" s="154" t="str">
        <f t="shared" si="481"/>
        <v/>
      </c>
      <c r="AE373" s="106">
        <f t="shared" si="482"/>
        <v>0</v>
      </c>
      <c r="AF373" s="106">
        <f t="shared" si="468"/>
        <v>0</v>
      </c>
      <c r="AG373" s="218" t="str">
        <f>IFERROR(IF(AE373=1,①工事概要!$E$11,IF(AE373=2,①工事概要!$E$11,IF(WEEKDAY(Z373)=2,Z366,AG372))),"")</f>
        <v/>
      </c>
      <c r="AH373" s="222" t="str">
        <f t="shared" ref="AH373:BA373" si="521">IFERROR(IF(AG373+1&gt;$BB373,"",AG373+1),"")</f>
        <v/>
      </c>
      <c r="AI373" s="222" t="str">
        <f t="shared" si="521"/>
        <v/>
      </c>
      <c r="AJ373" s="222" t="str">
        <f t="shared" si="521"/>
        <v/>
      </c>
      <c r="AK373" s="222" t="str">
        <f t="shared" si="521"/>
        <v/>
      </c>
      <c r="AL373" s="222" t="str">
        <f t="shared" si="521"/>
        <v/>
      </c>
      <c r="AM373" s="222" t="str">
        <f t="shared" si="521"/>
        <v/>
      </c>
      <c r="AN373" s="222" t="str">
        <f t="shared" si="521"/>
        <v/>
      </c>
      <c r="AO373" s="222" t="str">
        <f t="shared" si="521"/>
        <v/>
      </c>
      <c r="AP373" s="222" t="str">
        <f t="shared" si="521"/>
        <v/>
      </c>
      <c r="AQ373" s="222" t="str">
        <f t="shared" si="521"/>
        <v/>
      </c>
      <c r="AR373" s="222" t="str">
        <f t="shared" si="521"/>
        <v/>
      </c>
      <c r="AS373" s="222" t="str">
        <f t="shared" si="521"/>
        <v/>
      </c>
      <c r="AT373" s="222" t="str">
        <f t="shared" si="521"/>
        <v/>
      </c>
      <c r="AU373" s="222" t="str">
        <f t="shared" si="521"/>
        <v/>
      </c>
      <c r="AV373" s="222" t="str">
        <f t="shared" si="521"/>
        <v/>
      </c>
      <c r="AW373" s="222" t="str">
        <f t="shared" si="521"/>
        <v/>
      </c>
      <c r="AX373" s="222" t="str">
        <f t="shared" si="521"/>
        <v/>
      </c>
      <c r="AY373" s="222" t="str">
        <f t="shared" si="521"/>
        <v/>
      </c>
      <c r="AZ373" s="222" t="str">
        <f t="shared" si="521"/>
        <v/>
      </c>
      <c r="BA373" s="222" t="str">
        <f t="shared" si="521"/>
        <v/>
      </c>
      <c r="BB373" s="219" t="str">
        <f>IFERROR(IF(IF(Z373=①工事概要!$E$12,①工事概要!$E$12,IF(WEEKDAY(Z373)=1,Z380,BB374))&gt;①工事概要!$E$12,①工事概要!$E$12,IF(Z373=①工事概要!$E$12,①工事概要!$E$12,IF(WEEKDAY(Z373)=1,Z380,BB374))),"")</f>
        <v/>
      </c>
      <c r="BE373" s="53"/>
      <c r="BF373" s="53"/>
      <c r="BG373" s="53" t="str">
        <f>IFERROR(VLOOKUP(B373,①工事概要!$C$11:$D$12,2,FALSE),"")</f>
        <v/>
      </c>
      <c r="BH373" s="53" t="str">
        <f>IFERROR(VLOOKUP(B373,①工事概要!$C$16:$D$21,2,FALSE),"")</f>
        <v/>
      </c>
      <c r="BI373" s="53" t="str">
        <f>IFERROR(VLOOKUP(B373,①工事概要!$C$22:$D$24,2,FALSE),"")</f>
        <v/>
      </c>
      <c r="BJ373" s="53" t="str">
        <f>IF(B373&gt;①工事概要!$C$26,"",IF(B373&gt;=①工事概要!$C$25,$BJ$13,""))</f>
        <v/>
      </c>
      <c r="BK373" s="53" t="str">
        <f>IF(B373&gt;①工事概要!$C$28,"",IF(B373&gt;=①工事概要!$C$27,$BK$13,""))</f>
        <v/>
      </c>
      <c r="BL373" s="53" t="str">
        <f>IF(B373&gt;①工事概要!$C$30,"",IF(B373&gt;=①工事概要!$C$29,$BL$13,""))</f>
        <v/>
      </c>
      <c r="BM373" s="53" t="str">
        <f>IF(B373&gt;①工事概要!$C$32,"",IF(B373&gt;=①工事概要!$C$31,$BM$13,""))</f>
        <v/>
      </c>
      <c r="BN373" s="53" t="str">
        <f>IF(B373&gt;①工事概要!$C$34,"",IF(B373&gt;=①工事概要!$C$33,$BN$13,""))</f>
        <v/>
      </c>
      <c r="BO373" s="53" t="str">
        <f>IF(B373&gt;①工事概要!$C$36,"",IF(B373&gt;=①工事概要!$C$35,$BO$13,""))</f>
        <v/>
      </c>
      <c r="BP373" s="53" t="str">
        <f>IF(B373&gt;①工事概要!$C$38,"",IF(B373&gt;=①工事概要!$C$37,$BP$13,""))</f>
        <v/>
      </c>
      <c r="BQ373" s="53" t="str">
        <f>IF(B373&gt;①工事概要!$C$40,"",IF(B373&gt;=①工事概要!$C$39,$BQ$13,""))</f>
        <v/>
      </c>
      <c r="BR373" s="53" t="str">
        <f>IF(B373&gt;①工事概要!$C$42,"",IF(B373&gt;=①工事概要!$C$41,$BR$13,""))</f>
        <v/>
      </c>
      <c r="BS373" s="53" t="str">
        <f>IF(B373&gt;①工事概要!$C$44,"",IF(B373&gt;=①工事概要!$C$43,$BS$13,""))</f>
        <v/>
      </c>
      <c r="BT373" s="53" t="str">
        <f>IF(B373&gt;①工事概要!$C$46,"",IF(B373&gt;=①工事概要!$C$45,$BT$13,""))</f>
        <v/>
      </c>
      <c r="BU373" s="53" t="str">
        <f>IF(B373&gt;①工事概要!$C$48,"",IF(B373&gt;=①工事概要!$C$47,$BU$13,""))</f>
        <v/>
      </c>
      <c r="BV373" s="53" t="str">
        <f>IF(B373&gt;①工事概要!$C$50,"",IF(B373&gt;=①工事概要!$C$49,$BV$13,""))</f>
        <v/>
      </c>
      <c r="BW373" s="53" t="str">
        <f>IF(B373&gt;①工事概要!$C$52,"",IF(B373&gt;=①工事概要!$C$51,$BW$13,""))</f>
        <v/>
      </c>
      <c r="BX373" s="53" t="str">
        <f>IF(B373&gt;①工事概要!$C$54,"",IF(B373&gt;=①工事概要!$C$53,$BX$13,""))</f>
        <v/>
      </c>
      <c r="BY373" s="53" t="str">
        <f>IF(B373&gt;①工事概要!$C$56,"",IF(B373&gt;=①工事概要!$C$55,$BY$13,""))</f>
        <v/>
      </c>
      <c r="BZ373" s="53" t="str">
        <f>IF(B373&gt;①工事概要!$C$58,"",IF(B373&gt;=①工事概要!$C$57,$BZ$13,""))</f>
        <v/>
      </c>
      <c r="CA373" s="53" t="str">
        <f>IF(B373&gt;①工事概要!$C$60,"",IF(B373&gt;=①工事概要!$C$59,$CA$13,""))</f>
        <v/>
      </c>
      <c r="CB373" s="53" t="str">
        <f>IF(B373&gt;①工事概要!$C$62,"",IF(B373&gt;=①工事概要!$C$61,$CB$13,""))</f>
        <v/>
      </c>
      <c r="CC373" s="53" t="str">
        <f>IF(B373&gt;①工事概要!$C$64,"",IF(B373&gt;=①工事概要!$C$63,$CC$13,""))</f>
        <v/>
      </c>
      <c r="CD373" s="53" t="str">
        <f>IF(B373&gt;①工事概要!$C$66,"",IF(B373&gt;=①工事概要!$C$65,$CD$13,""))</f>
        <v/>
      </c>
      <c r="CE373" s="50" t="str">
        <f t="shared" si="484"/>
        <v/>
      </c>
      <c r="CF373" s="50" t="str">
        <f t="shared" si="470"/>
        <v xml:space="preserve"> </v>
      </c>
    </row>
    <row r="374" spans="1:84" ht="39" customHeight="1" thickTop="1" thickBot="1" x14ac:dyDescent="0.2">
      <c r="A374" s="81" t="str">
        <f t="shared" si="456"/>
        <v>対象期間外</v>
      </c>
      <c r="B374" s="180" t="str">
        <f>IFERROR(IF(B373=①工事概要!$E$12+IF(WEEKDAY(①工事概要!$E$12)=1,①工事概要!$E$12,(8-WEEKDAY(①工事概要!$E$12))),"-",IF(B373="-","-",B373+1)),"-")</f>
        <v>-</v>
      </c>
      <c r="C374" s="89" t="str">
        <f t="shared" si="471"/>
        <v>-</v>
      </c>
      <c r="D374" s="199" t="str">
        <f t="shared" si="472"/>
        <v>×</v>
      </c>
      <c r="E374" s="200" t="str">
        <f t="shared" si="473"/>
        <v xml:space="preserve"> </v>
      </c>
      <c r="F374" s="201" t="s">
        <v>60</v>
      </c>
      <c r="G374" s="202"/>
      <c r="H374" s="203"/>
      <c r="I374" s="204"/>
      <c r="J374" s="187" t="str">
        <f t="shared" si="474"/>
        <v/>
      </c>
      <c r="K374" s="190" t="str">
        <f t="shared" si="457"/>
        <v/>
      </c>
      <c r="L374" s="190" t="str">
        <f t="shared" si="458"/>
        <v/>
      </c>
      <c r="M374" s="188" t="str">
        <f t="shared" si="475"/>
        <v/>
      </c>
      <c r="N374" s="87" t="str">
        <f t="shared" si="459"/>
        <v/>
      </c>
      <c r="O374" s="108"/>
      <c r="P374" s="156" t="str">
        <f>IF(B374&lt;①工事概要!$E$11,"",IF(B374&gt;①工事概要!$E$12,"",IF(LEN(CE374)=0,"○","")))</f>
        <v/>
      </c>
      <c r="Q374" s="162">
        <f t="shared" si="476"/>
        <v>0</v>
      </c>
      <c r="R374" s="93">
        <f t="shared" si="460"/>
        <v>181</v>
      </c>
      <c r="S374" s="156" t="str">
        <f t="shared" si="461"/>
        <v/>
      </c>
      <c r="T374" s="162">
        <f t="shared" si="462"/>
        <v>0</v>
      </c>
      <c r="U374" s="100">
        <f t="shared" si="477"/>
        <v>52</v>
      </c>
      <c r="V374" s="93" t="str">
        <f t="shared" si="463"/>
        <v/>
      </c>
      <c r="W374" s="169" t="str">
        <f t="shared" si="478"/>
        <v/>
      </c>
      <c r="X374" s="80" t="str">
        <f t="shared" si="479"/>
        <v/>
      </c>
      <c r="Y374" s="80" t="str">
        <f t="shared" si="480"/>
        <v/>
      </c>
      <c r="Z374" s="80" t="str">
        <f t="shared" si="464"/>
        <v>-</v>
      </c>
      <c r="AA374" s="80" t="str">
        <f t="shared" si="465"/>
        <v/>
      </c>
      <c r="AB374" s="80" t="str">
        <f t="shared" si="466"/>
        <v>OK（振替済み）</v>
      </c>
      <c r="AC374" s="154">
        <f t="shared" si="467"/>
        <v>0</v>
      </c>
      <c r="AD374" s="154" t="str">
        <f t="shared" si="481"/>
        <v/>
      </c>
      <c r="AE374" s="106">
        <f t="shared" si="482"/>
        <v>0</v>
      </c>
      <c r="AF374" s="106">
        <f t="shared" si="468"/>
        <v>0</v>
      </c>
      <c r="AG374" s="218" t="str">
        <f>IFERROR(IF(AE374=1,①工事概要!$E$11,IF(AE374=2,①工事概要!$E$11,IF(WEEKDAY(Z374)=2,Z367,AG373))),"")</f>
        <v/>
      </c>
      <c r="AH374" s="222" t="str">
        <f t="shared" ref="AH374:BA374" si="522">IFERROR(IF(AG374+1&gt;$BB374,"",AG374+1),"")</f>
        <v/>
      </c>
      <c r="AI374" s="222" t="str">
        <f t="shared" si="522"/>
        <v/>
      </c>
      <c r="AJ374" s="222" t="str">
        <f t="shared" si="522"/>
        <v/>
      </c>
      <c r="AK374" s="222" t="str">
        <f t="shared" si="522"/>
        <v/>
      </c>
      <c r="AL374" s="222" t="str">
        <f t="shared" si="522"/>
        <v/>
      </c>
      <c r="AM374" s="222" t="str">
        <f t="shared" si="522"/>
        <v/>
      </c>
      <c r="AN374" s="222" t="str">
        <f t="shared" si="522"/>
        <v/>
      </c>
      <c r="AO374" s="222" t="str">
        <f t="shared" si="522"/>
        <v/>
      </c>
      <c r="AP374" s="222" t="str">
        <f t="shared" si="522"/>
        <v/>
      </c>
      <c r="AQ374" s="222" t="str">
        <f t="shared" si="522"/>
        <v/>
      </c>
      <c r="AR374" s="222" t="str">
        <f t="shared" si="522"/>
        <v/>
      </c>
      <c r="AS374" s="222" t="str">
        <f t="shared" si="522"/>
        <v/>
      </c>
      <c r="AT374" s="222" t="str">
        <f t="shared" si="522"/>
        <v/>
      </c>
      <c r="AU374" s="222" t="str">
        <f t="shared" si="522"/>
        <v/>
      </c>
      <c r="AV374" s="222" t="str">
        <f t="shared" si="522"/>
        <v/>
      </c>
      <c r="AW374" s="222" t="str">
        <f t="shared" si="522"/>
        <v/>
      </c>
      <c r="AX374" s="222" t="str">
        <f t="shared" si="522"/>
        <v/>
      </c>
      <c r="AY374" s="222" t="str">
        <f t="shared" si="522"/>
        <v/>
      </c>
      <c r="AZ374" s="222" t="str">
        <f t="shared" si="522"/>
        <v/>
      </c>
      <c r="BA374" s="222" t="str">
        <f t="shared" si="522"/>
        <v/>
      </c>
      <c r="BB374" s="219" t="str">
        <f>IFERROR(IF(IF(Z374=①工事概要!$E$12,①工事概要!$E$12,IF(WEEKDAY(Z374)=1,Z381,BB375))&gt;①工事概要!$E$12,①工事概要!$E$12,IF(Z374=①工事概要!$E$12,①工事概要!$E$12,IF(WEEKDAY(Z374)=1,Z381,BB375))),"")</f>
        <v/>
      </c>
      <c r="BE374" s="53"/>
      <c r="BF374" s="53"/>
      <c r="BG374" s="53" t="str">
        <f>IFERROR(VLOOKUP(B374,①工事概要!$C$11:$D$12,2,FALSE),"")</f>
        <v/>
      </c>
      <c r="BH374" s="53" t="str">
        <f>IFERROR(VLOOKUP(B374,①工事概要!$C$16:$D$21,2,FALSE),"")</f>
        <v/>
      </c>
      <c r="BI374" s="53" t="str">
        <f>IFERROR(VLOOKUP(B374,①工事概要!$C$22:$D$24,2,FALSE),"")</f>
        <v/>
      </c>
      <c r="BJ374" s="53" t="str">
        <f>IF(B374&gt;①工事概要!$C$26,"",IF(B374&gt;=①工事概要!$C$25,$BJ$13,""))</f>
        <v/>
      </c>
      <c r="BK374" s="53" t="str">
        <f>IF(B374&gt;①工事概要!$C$28,"",IF(B374&gt;=①工事概要!$C$27,$BK$13,""))</f>
        <v/>
      </c>
      <c r="BL374" s="53" t="str">
        <f>IF(B374&gt;①工事概要!$C$30,"",IF(B374&gt;=①工事概要!$C$29,$BL$13,""))</f>
        <v/>
      </c>
      <c r="BM374" s="53" t="str">
        <f>IF(B374&gt;①工事概要!$C$32,"",IF(B374&gt;=①工事概要!$C$31,$BM$13,""))</f>
        <v/>
      </c>
      <c r="BN374" s="53" t="str">
        <f>IF(B374&gt;①工事概要!$C$34,"",IF(B374&gt;=①工事概要!$C$33,$BN$13,""))</f>
        <v/>
      </c>
      <c r="BO374" s="53" t="str">
        <f>IF(B374&gt;①工事概要!$C$36,"",IF(B374&gt;=①工事概要!$C$35,$BO$13,""))</f>
        <v/>
      </c>
      <c r="BP374" s="53" t="str">
        <f>IF(B374&gt;①工事概要!$C$38,"",IF(B374&gt;=①工事概要!$C$37,$BP$13,""))</f>
        <v/>
      </c>
      <c r="BQ374" s="53" t="str">
        <f>IF(B374&gt;①工事概要!$C$40,"",IF(B374&gt;=①工事概要!$C$39,$BQ$13,""))</f>
        <v/>
      </c>
      <c r="BR374" s="53" t="str">
        <f>IF(B374&gt;①工事概要!$C$42,"",IF(B374&gt;=①工事概要!$C$41,$BR$13,""))</f>
        <v/>
      </c>
      <c r="BS374" s="53" t="str">
        <f>IF(B374&gt;①工事概要!$C$44,"",IF(B374&gt;=①工事概要!$C$43,$BS$13,""))</f>
        <v/>
      </c>
      <c r="BT374" s="53" t="str">
        <f>IF(B374&gt;①工事概要!$C$46,"",IF(B374&gt;=①工事概要!$C$45,$BT$13,""))</f>
        <v/>
      </c>
      <c r="BU374" s="53" t="str">
        <f>IF(B374&gt;①工事概要!$C$48,"",IF(B374&gt;=①工事概要!$C$47,$BU$13,""))</f>
        <v/>
      </c>
      <c r="BV374" s="53" t="str">
        <f>IF(B374&gt;①工事概要!$C$50,"",IF(B374&gt;=①工事概要!$C$49,$BV$13,""))</f>
        <v/>
      </c>
      <c r="BW374" s="53" t="str">
        <f>IF(B374&gt;①工事概要!$C$52,"",IF(B374&gt;=①工事概要!$C$51,$BW$13,""))</f>
        <v/>
      </c>
      <c r="BX374" s="53" t="str">
        <f>IF(B374&gt;①工事概要!$C$54,"",IF(B374&gt;=①工事概要!$C$53,$BX$13,""))</f>
        <v/>
      </c>
      <c r="BY374" s="53" t="str">
        <f>IF(B374&gt;①工事概要!$C$56,"",IF(B374&gt;=①工事概要!$C$55,$BY$13,""))</f>
        <v/>
      </c>
      <c r="BZ374" s="53" t="str">
        <f>IF(B374&gt;①工事概要!$C$58,"",IF(B374&gt;=①工事概要!$C$57,$BZ$13,""))</f>
        <v/>
      </c>
      <c r="CA374" s="53" t="str">
        <f>IF(B374&gt;①工事概要!$C$60,"",IF(B374&gt;=①工事概要!$C$59,$CA$13,""))</f>
        <v/>
      </c>
      <c r="CB374" s="53" t="str">
        <f>IF(B374&gt;①工事概要!$C$62,"",IF(B374&gt;=①工事概要!$C$61,$CB$13,""))</f>
        <v/>
      </c>
      <c r="CC374" s="53" t="str">
        <f>IF(B374&gt;①工事概要!$C$64,"",IF(B374&gt;=①工事概要!$C$63,$CC$13,""))</f>
        <v/>
      </c>
      <c r="CD374" s="53" t="str">
        <f>IF(B374&gt;①工事概要!$C$66,"",IF(B374&gt;=①工事概要!$C$65,$CD$13,""))</f>
        <v/>
      </c>
      <c r="CE374" s="50" t="str">
        <f t="shared" si="484"/>
        <v/>
      </c>
      <c r="CF374" s="50" t="str">
        <f t="shared" si="470"/>
        <v xml:space="preserve"> </v>
      </c>
    </row>
    <row r="375" spans="1:84" ht="39" customHeight="1" thickTop="1" thickBot="1" x14ac:dyDescent="0.2">
      <c r="A375" s="81" t="str">
        <f t="shared" si="456"/>
        <v>対象期間外</v>
      </c>
      <c r="B375" s="180" t="str">
        <f>IFERROR(IF(B374=①工事概要!$E$12+IF(WEEKDAY(①工事概要!$E$12)=1,①工事概要!$E$12,(8-WEEKDAY(①工事概要!$E$12))),"-",IF(B374="-","-",B374+1)),"-")</f>
        <v>-</v>
      </c>
      <c r="C375" s="89" t="str">
        <f t="shared" si="471"/>
        <v>-</v>
      </c>
      <c r="D375" s="199" t="str">
        <f t="shared" si="472"/>
        <v>×</v>
      </c>
      <c r="E375" s="200" t="str">
        <f t="shared" si="473"/>
        <v xml:space="preserve"> </v>
      </c>
      <c r="F375" s="201" t="s">
        <v>60</v>
      </c>
      <c r="G375" s="202"/>
      <c r="H375" s="203"/>
      <c r="I375" s="204"/>
      <c r="J375" s="187" t="str">
        <f t="shared" si="474"/>
        <v/>
      </c>
      <c r="K375" s="190" t="str">
        <f t="shared" si="457"/>
        <v/>
      </c>
      <c r="L375" s="190" t="str">
        <f t="shared" si="458"/>
        <v/>
      </c>
      <c r="M375" s="188" t="str">
        <f t="shared" si="475"/>
        <v/>
      </c>
      <c r="N375" s="87" t="str">
        <f t="shared" si="459"/>
        <v/>
      </c>
      <c r="O375" s="108"/>
      <c r="P375" s="156" t="str">
        <f>IF(B375&lt;①工事概要!$E$11,"",IF(B375&gt;①工事概要!$E$12,"",IF(LEN(CE375)=0,"○","")))</f>
        <v/>
      </c>
      <c r="Q375" s="162">
        <f t="shared" si="476"/>
        <v>0</v>
      </c>
      <c r="R375" s="93">
        <f t="shared" si="460"/>
        <v>181</v>
      </c>
      <c r="S375" s="156" t="str">
        <f t="shared" si="461"/>
        <v/>
      </c>
      <c r="T375" s="162">
        <f t="shared" si="462"/>
        <v>0</v>
      </c>
      <c r="U375" s="100">
        <f t="shared" si="477"/>
        <v>52</v>
      </c>
      <c r="V375" s="93" t="str">
        <f t="shared" si="463"/>
        <v/>
      </c>
      <c r="W375" s="169" t="str">
        <f t="shared" si="478"/>
        <v/>
      </c>
      <c r="X375" s="80" t="str">
        <f t="shared" si="479"/>
        <v/>
      </c>
      <c r="Y375" s="80" t="str">
        <f t="shared" si="480"/>
        <v/>
      </c>
      <c r="Z375" s="80" t="str">
        <f t="shared" si="464"/>
        <v>-</v>
      </c>
      <c r="AA375" s="80" t="str">
        <f t="shared" si="465"/>
        <v/>
      </c>
      <c r="AB375" s="80" t="str">
        <f t="shared" si="466"/>
        <v>OK（振替済み）</v>
      </c>
      <c r="AC375" s="154">
        <f t="shared" si="467"/>
        <v>0</v>
      </c>
      <c r="AD375" s="154" t="str">
        <f t="shared" si="481"/>
        <v/>
      </c>
      <c r="AE375" s="106">
        <f t="shared" si="482"/>
        <v>0</v>
      </c>
      <c r="AF375" s="106">
        <f t="shared" si="468"/>
        <v>0</v>
      </c>
      <c r="AG375" s="218" t="str">
        <f>IFERROR(IF(AE375=1,①工事概要!$E$11,IF(AE375=2,①工事概要!$E$11,IF(WEEKDAY(Z375)=2,Z368,AG374))),"")</f>
        <v/>
      </c>
      <c r="AH375" s="222" t="str">
        <f t="shared" ref="AH375:BA375" si="523">IFERROR(IF(AG375+1&gt;$BB375,"",AG375+1),"")</f>
        <v/>
      </c>
      <c r="AI375" s="222" t="str">
        <f t="shared" si="523"/>
        <v/>
      </c>
      <c r="AJ375" s="222" t="str">
        <f t="shared" si="523"/>
        <v/>
      </c>
      <c r="AK375" s="222" t="str">
        <f t="shared" si="523"/>
        <v/>
      </c>
      <c r="AL375" s="222" t="str">
        <f t="shared" si="523"/>
        <v/>
      </c>
      <c r="AM375" s="222" t="str">
        <f t="shared" si="523"/>
        <v/>
      </c>
      <c r="AN375" s="222" t="str">
        <f t="shared" si="523"/>
        <v/>
      </c>
      <c r="AO375" s="222" t="str">
        <f t="shared" si="523"/>
        <v/>
      </c>
      <c r="AP375" s="222" t="str">
        <f t="shared" si="523"/>
        <v/>
      </c>
      <c r="AQ375" s="222" t="str">
        <f t="shared" si="523"/>
        <v/>
      </c>
      <c r="AR375" s="222" t="str">
        <f t="shared" si="523"/>
        <v/>
      </c>
      <c r="AS375" s="222" t="str">
        <f t="shared" si="523"/>
        <v/>
      </c>
      <c r="AT375" s="222" t="str">
        <f t="shared" si="523"/>
        <v/>
      </c>
      <c r="AU375" s="222" t="str">
        <f t="shared" si="523"/>
        <v/>
      </c>
      <c r="AV375" s="222" t="str">
        <f t="shared" si="523"/>
        <v/>
      </c>
      <c r="AW375" s="222" t="str">
        <f t="shared" si="523"/>
        <v/>
      </c>
      <c r="AX375" s="222" t="str">
        <f t="shared" si="523"/>
        <v/>
      </c>
      <c r="AY375" s="222" t="str">
        <f t="shared" si="523"/>
        <v/>
      </c>
      <c r="AZ375" s="222" t="str">
        <f t="shared" si="523"/>
        <v/>
      </c>
      <c r="BA375" s="222" t="str">
        <f t="shared" si="523"/>
        <v/>
      </c>
      <c r="BB375" s="219" t="str">
        <f>IFERROR(IF(IF(Z375=①工事概要!$E$12,①工事概要!$E$12,IF(WEEKDAY(Z375)=1,Z382,BB376))&gt;①工事概要!$E$12,①工事概要!$E$12,IF(Z375=①工事概要!$E$12,①工事概要!$E$12,IF(WEEKDAY(Z375)=1,Z382,BB376))),"")</f>
        <v/>
      </c>
      <c r="BE375" s="53"/>
      <c r="BF375" s="53"/>
      <c r="BG375" s="53" t="str">
        <f>IFERROR(VLOOKUP(B375,①工事概要!$C$11:$D$12,2,FALSE),"")</f>
        <v/>
      </c>
      <c r="BH375" s="53" t="str">
        <f>IFERROR(VLOOKUP(B375,①工事概要!$C$16:$D$21,2,FALSE),"")</f>
        <v/>
      </c>
      <c r="BI375" s="53" t="str">
        <f>IFERROR(VLOOKUP(B375,①工事概要!$C$22:$D$24,2,FALSE),"")</f>
        <v/>
      </c>
      <c r="BJ375" s="53" t="str">
        <f>IF(B375&gt;①工事概要!$C$26,"",IF(B375&gt;=①工事概要!$C$25,$BJ$13,""))</f>
        <v/>
      </c>
      <c r="BK375" s="53" t="str">
        <f>IF(B375&gt;①工事概要!$C$28,"",IF(B375&gt;=①工事概要!$C$27,$BK$13,""))</f>
        <v/>
      </c>
      <c r="BL375" s="53" t="str">
        <f>IF(B375&gt;①工事概要!$C$30,"",IF(B375&gt;=①工事概要!$C$29,$BL$13,""))</f>
        <v/>
      </c>
      <c r="BM375" s="53" t="str">
        <f>IF(B375&gt;①工事概要!$C$32,"",IF(B375&gt;=①工事概要!$C$31,$BM$13,""))</f>
        <v/>
      </c>
      <c r="BN375" s="53" t="str">
        <f>IF(B375&gt;①工事概要!$C$34,"",IF(B375&gt;=①工事概要!$C$33,$BN$13,""))</f>
        <v/>
      </c>
      <c r="BO375" s="53" t="str">
        <f>IF(B375&gt;①工事概要!$C$36,"",IF(B375&gt;=①工事概要!$C$35,$BO$13,""))</f>
        <v/>
      </c>
      <c r="BP375" s="53" t="str">
        <f>IF(B375&gt;①工事概要!$C$38,"",IF(B375&gt;=①工事概要!$C$37,$BP$13,""))</f>
        <v/>
      </c>
      <c r="BQ375" s="53" t="str">
        <f>IF(B375&gt;①工事概要!$C$40,"",IF(B375&gt;=①工事概要!$C$39,$BQ$13,""))</f>
        <v/>
      </c>
      <c r="BR375" s="53" t="str">
        <f>IF(B375&gt;①工事概要!$C$42,"",IF(B375&gt;=①工事概要!$C$41,$BR$13,""))</f>
        <v/>
      </c>
      <c r="BS375" s="53" t="str">
        <f>IF(B375&gt;①工事概要!$C$44,"",IF(B375&gt;=①工事概要!$C$43,$BS$13,""))</f>
        <v/>
      </c>
      <c r="BT375" s="53" t="str">
        <f>IF(B375&gt;①工事概要!$C$46,"",IF(B375&gt;=①工事概要!$C$45,$BT$13,""))</f>
        <v/>
      </c>
      <c r="BU375" s="53" t="str">
        <f>IF(B375&gt;①工事概要!$C$48,"",IF(B375&gt;=①工事概要!$C$47,$BU$13,""))</f>
        <v/>
      </c>
      <c r="BV375" s="53" t="str">
        <f>IF(B375&gt;①工事概要!$C$50,"",IF(B375&gt;=①工事概要!$C$49,$BV$13,""))</f>
        <v/>
      </c>
      <c r="BW375" s="53" t="str">
        <f>IF(B375&gt;①工事概要!$C$52,"",IF(B375&gt;=①工事概要!$C$51,$BW$13,""))</f>
        <v/>
      </c>
      <c r="BX375" s="53" t="str">
        <f>IF(B375&gt;①工事概要!$C$54,"",IF(B375&gt;=①工事概要!$C$53,$BX$13,""))</f>
        <v/>
      </c>
      <c r="BY375" s="53" t="str">
        <f>IF(B375&gt;①工事概要!$C$56,"",IF(B375&gt;=①工事概要!$C$55,$BY$13,""))</f>
        <v/>
      </c>
      <c r="BZ375" s="53" t="str">
        <f>IF(B375&gt;①工事概要!$C$58,"",IF(B375&gt;=①工事概要!$C$57,$BZ$13,""))</f>
        <v/>
      </c>
      <c r="CA375" s="53" t="str">
        <f>IF(B375&gt;①工事概要!$C$60,"",IF(B375&gt;=①工事概要!$C$59,$CA$13,""))</f>
        <v/>
      </c>
      <c r="CB375" s="53" t="str">
        <f>IF(B375&gt;①工事概要!$C$62,"",IF(B375&gt;=①工事概要!$C$61,$CB$13,""))</f>
        <v/>
      </c>
      <c r="CC375" s="53" t="str">
        <f>IF(B375&gt;①工事概要!$C$64,"",IF(B375&gt;=①工事概要!$C$63,$CC$13,""))</f>
        <v/>
      </c>
      <c r="CD375" s="53" t="str">
        <f>IF(B375&gt;①工事概要!$C$66,"",IF(B375&gt;=①工事概要!$C$65,$CD$13,""))</f>
        <v/>
      </c>
      <c r="CE375" s="50" t="str">
        <f t="shared" si="484"/>
        <v/>
      </c>
      <c r="CF375" s="50" t="str">
        <f t="shared" si="470"/>
        <v xml:space="preserve"> </v>
      </c>
    </row>
    <row r="376" spans="1:84" ht="39" customHeight="1" thickTop="1" thickBot="1" x14ac:dyDescent="0.2">
      <c r="A376" s="81" t="str">
        <f t="shared" si="456"/>
        <v>対象期間外</v>
      </c>
      <c r="B376" s="180" t="str">
        <f>IFERROR(IF(B375=①工事概要!$E$12+IF(WEEKDAY(①工事概要!$E$12)=1,①工事概要!$E$12,(8-WEEKDAY(①工事概要!$E$12))),"-",IF(B375="-","-",B375+1)),"-")</f>
        <v>-</v>
      </c>
      <c r="C376" s="89" t="str">
        <f t="shared" si="471"/>
        <v>-</v>
      </c>
      <c r="D376" s="199" t="str">
        <f t="shared" si="472"/>
        <v>×</v>
      </c>
      <c r="E376" s="200" t="str">
        <f t="shared" si="473"/>
        <v xml:space="preserve"> </v>
      </c>
      <c r="F376" s="201" t="s">
        <v>60</v>
      </c>
      <c r="G376" s="202"/>
      <c r="H376" s="203"/>
      <c r="I376" s="204"/>
      <c r="J376" s="187" t="str">
        <f t="shared" si="474"/>
        <v/>
      </c>
      <c r="K376" s="190" t="str">
        <f t="shared" si="457"/>
        <v/>
      </c>
      <c r="L376" s="190" t="str">
        <f t="shared" si="458"/>
        <v/>
      </c>
      <c r="M376" s="188" t="str">
        <f t="shared" si="475"/>
        <v/>
      </c>
      <c r="N376" s="87" t="str">
        <f t="shared" si="459"/>
        <v/>
      </c>
      <c r="O376" s="108"/>
      <c r="P376" s="156" t="str">
        <f>IF(B376&lt;①工事概要!$E$11,"",IF(B376&gt;①工事概要!$E$12,"",IF(LEN(CE376)=0,"○","")))</f>
        <v/>
      </c>
      <c r="Q376" s="162">
        <f t="shared" si="476"/>
        <v>0</v>
      </c>
      <c r="R376" s="93">
        <f t="shared" si="460"/>
        <v>181</v>
      </c>
      <c r="S376" s="156" t="str">
        <f t="shared" si="461"/>
        <v/>
      </c>
      <c r="T376" s="162">
        <f t="shared" si="462"/>
        <v>0</v>
      </c>
      <c r="U376" s="100">
        <f t="shared" si="477"/>
        <v>52</v>
      </c>
      <c r="V376" s="93" t="str">
        <f t="shared" si="463"/>
        <v/>
      </c>
      <c r="W376" s="169" t="str">
        <f t="shared" si="478"/>
        <v/>
      </c>
      <c r="X376" s="80" t="str">
        <f t="shared" si="479"/>
        <v/>
      </c>
      <c r="Y376" s="80" t="str">
        <f t="shared" si="480"/>
        <v/>
      </c>
      <c r="Z376" s="80" t="str">
        <f t="shared" si="464"/>
        <v>-</v>
      </c>
      <c r="AA376" s="80" t="str">
        <f t="shared" si="465"/>
        <v/>
      </c>
      <c r="AB376" s="80" t="str">
        <f t="shared" si="466"/>
        <v>OK（振替済み）</v>
      </c>
      <c r="AC376" s="154">
        <f t="shared" si="467"/>
        <v>0</v>
      </c>
      <c r="AD376" s="154" t="str">
        <f t="shared" si="481"/>
        <v/>
      </c>
      <c r="AE376" s="106">
        <f t="shared" si="482"/>
        <v>0</v>
      </c>
      <c r="AF376" s="106">
        <f t="shared" si="468"/>
        <v>0</v>
      </c>
      <c r="AG376" s="218" t="str">
        <f>IFERROR(IF(AE376=1,①工事概要!$E$11,IF(AE376=2,①工事概要!$E$11,IF(WEEKDAY(Z376)=2,Z369,AG375))),"")</f>
        <v/>
      </c>
      <c r="AH376" s="222" t="str">
        <f t="shared" ref="AH376:BA376" si="524">IFERROR(IF(AG376+1&gt;$BB376,"",AG376+1),"")</f>
        <v/>
      </c>
      <c r="AI376" s="222" t="str">
        <f t="shared" si="524"/>
        <v/>
      </c>
      <c r="AJ376" s="222" t="str">
        <f t="shared" si="524"/>
        <v/>
      </c>
      <c r="AK376" s="222" t="str">
        <f t="shared" si="524"/>
        <v/>
      </c>
      <c r="AL376" s="222" t="str">
        <f t="shared" si="524"/>
        <v/>
      </c>
      <c r="AM376" s="222" t="str">
        <f t="shared" si="524"/>
        <v/>
      </c>
      <c r="AN376" s="222" t="str">
        <f t="shared" si="524"/>
        <v/>
      </c>
      <c r="AO376" s="222" t="str">
        <f t="shared" si="524"/>
        <v/>
      </c>
      <c r="AP376" s="222" t="str">
        <f t="shared" si="524"/>
        <v/>
      </c>
      <c r="AQ376" s="222" t="str">
        <f t="shared" si="524"/>
        <v/>
      </c>
      <c r="AR376" s="222" t="str">
        <f t="shared" si="524"/>
        <v/>
      </c>
      <c r="AS376" s="222" t="str">
        <f t="shared" si="524"/>
        <v/>
      </c>
      <c r="AT376" s="222" t="str">
        <f t="shared" si="524"/>
        <v/>
      </c>
      <c r="AU376" s="222" t="str">
        <f t="shared" si="524"/>
        <v/>
      </c>
      <c r="AV376" s="222" t="str">
        <f t="shared" si="524"/>
        <v/>
      </c>
      <c r="AW376" s="222" t="str">
        <f t="shared" si="524"/>
        <v/>
      </c>
      <c r="AX376" s="222" t="str">
        <f t="shared" si="524"/>
        <v/>
      </c>
      <c r="AY376" s="222" t="str">
        <f t="shared" si="524"/>
        <v/>
      </c>
      <c r="AZ376" s="222" t="str">
        <f t="shared" si="524"/>
        <v/>
      </c>
      <c r="BA376" s="222" t="str">
        <f t="shared" si="524"/>
        <v/>
      </c>
      <c r="BB376" s="219" t="str">
        <f>IFERROR(IF(IF(Z376=①工事概要!$E$12,①工事概要!$E$12,IF(WEEKDAY(Z376)=1,Z383,BB377))&gt;①工事概要!$E$12,①工事概要!$E$12,IF(Z376=①工事概要!$E$12,①工事概要!$E$12,IF(WEEKDAY(Z376)=1,Z383,BB377))),"")</f>
        <v/>
      </c>
      <c r="BE376" s="53"/>
      <c r="BF376" s="53"/>
      <c r="BG376" s="53" t="str">
        <f>IFERROR(VLOOKUP(B376,①工事概要!$C$11:$D$12,2,FALSE),"")</f>
        <v/>
      </c>
      <c r="BH376" s="53" t="str">
        <f>IFERROR(VLOOKUP(B376,①工事概要!$C$16:$D$21,2,FALSE),"")</f>
        <v/>
      </c>
      <c r="BI376" s="53" t="str">
        <f>IFERROR(VLOOKUP(B376,①工事概要!$C$22:$D$24,2,FALSE),"")</f>
        <v/>
      </c>
      <c r="BJ376" s="53" t="str">
        <f>IF(B376&gt;①工事概要!$C$26,"",IF(B376&gt;=①工事概要!$C$25,$BJ$13,""))</f>
        <v/>
      </c>
      <c r="BK376" s="53" t="str">
        <f>IF(B376&gt;①工事概要!$C$28,"",IF(B376&gt;=①工事概要!$C$27,$BK$13,""))</f>
        <v/>
      </c>
      <c r="BL376" s="53" t="str">
        <f>IF(B376&gt;①工事概要!$C$30,"",IF(B376&gt;=①工事概要!$C$29,$BL$13,""))</f>
        <v/>
      </c>
      <c r="BM376" s="53" t="str">
        <f>IF(B376&gt;①工事概要!$C$32,"",IF(B376&gt;=①工事概要!$C$31,$BM$13,""))</f>
        <v/>
      </c>
      <c r="BN376" s="53" t="str">
        <f>IF(B376&gt;①工事概要!$C$34,"",IF(B376&gt;=①工事概要!$C$33,$BN$13,""))</f>
        <v/>
      </c>
      <c r="BO376" s="53" t="str">
        <f>IF(B376&gt;①工事概要!$C$36,"",IF(B376&gt;=①工事概要!$C$35,$BO$13,""))</f>
        <v/>
      </c>
      <c r="BP376" s="53" t="str">
        <f>IF(B376&gt;①工事概要!$C$38,"",IF(B376&gt;=①工事概要!$C$37,$BP$13,""))</f>
        <v/>
      </c>
      <c r="BQ376" s="53" t="str">
        <f>IF(B376&gt;①工事概要!$C$40,"",IF(B376&gt;=①工事概要!$C$39,$BQ$13,""))</f>
        <v/>
      </c>
      <c r="BR376" s="53" t="str">
        <f>IF(B376&gt;①工事概要!$C$42,"",IF(B376&gt;=①工事概要!$C$41,$BR$13,""))</f>
        <v/>
      </c>
      <c r="BS376" s="53" t="str">
        <f>IF(B376&gt;①工事概要!$C$44,"",IF(B376&gt;=①工事概要!$C$43,$BS$13,""))</f>
        <v/>
      </c>
      <c r="BT376" s="53" t="str">
        <f>IF(B376&gt;①工事概要!$C$46,"",IF(B376&gt;=①工事概要!$C$45,$BT$13,""))</f>
        <v/>
      </c>
      <c r="BU376" s="53" t="str">
        <f>IF(B376&gt;①工事概要!$C$48,"",IF(B376&gt;=①工事概要!$C$47,$BU$13,""))</f>
        <v/>
      </c>
      <c r="BV376" s="53" t="str">
        <f>IF(B376&gt;①工事概要!$C$50,"",IF(B376&gt;=①工事概要!$C$49,$BV$13,""))</f>
        <v/>
      </c>
      <c r="BW376" s="53" t="str">
        <f>IF(B376&gt;①工事概要!$C$52,"",IF(B376&gt;=①工事概要!$C$51,$BW$13,""))</f>
        <v/>
      </c>
      <c r="BX376" s="53" t="str">
        <f>IF(B376&gt;①工事概要!$C$54,"",IF(B376&gt;=①工事概要!$C$53,$BX$13,""))</f>
        <v/>
      </c>
      <c r="BY376" s="53" t="str">
        <f>IF(B376&gt;①工事概要!$C$56,"",IF(B376&gt;=①工事概要!$C$55,$BY$13,""))</f>
        <v/>
      </c>
      <c r="BZ376" s="53" t="str">
        <f>IF(B376&gt;①工事概要!$C$58,"",IF(B376&gt;=①工事概要!$C$57,$BZ$13,""))</f>
        <v/>
      </c>
      <c r="CA376" s="53" t="str">
        <f>IF(B376&gt;①工事概要!$C$60,"",IF(B376&gt;=①工事概要!$C$59,$CA$13,""))</f>
        <v/>
      </c>
      <c r="CB376" s="53" t="str">
        <f>IF(B376&gt;①工事概要!$C$62,"",IF(B376&gt;=①工事概要!$C$61,$CB$13,""))</f>
        <v/>
      </c>
      <c r="CC376" s="53" t="str">
        <f>IF(B376&gt;①工事概要!$C$64,"",IF(B376&gt;=①工事概要!$C$63,$CC$13,""))</f>
        <v/>
      </c>
      <c r="CD376" s="53" t="str">
        <f>IF(B376&gt;①工事概要!$C$66,"",IF(B376&gt;=①工事概要!$C$65,$CD$13,""))</f>
        <v/>
      </c>
      <c r="CE376" s="50" t="str">
        <f t="shared" si="484"/>
        <v/>
      </c>
      <c r="CF376" s="50" t="str">
        <f t="shared" si="470"/>
        <v xml:space="preserve"> </v>
      </c>
    </row>
    <row r="377" spans="1:84" ht="39" customHeight="1" thickTop="1" thickBot="1" x14ac:dyDescent="0.2">
      <c r="A377" s="81" t="str">
        <f t="shared" si="456"/>
        <v>対象期間外</v>
      </c>
      <c r="B377" s="180" t="str">
        <f>IFERROR(IF(B376=①工事概要!$E$12+IF(WEEKDAY(①工事概要!$E$12)=1,①工事概要!$E$12,(8-WEEKDAY(①工事概要!$E$12))),"-",IF(B376="-","-",B376+1)),"-")</f>
        <v>-</v>
      </c>
      <c r="C377" s="89" t="str">
        <f t="shared" si="471"/>
        <v>-</v>
      </c>
      <c r="D377" s="199" t="str">
        <f t="shared" si="472"/>
        <v>×</v>
      </c>
      <c r="E377" s="200" t="str">
        <f t="shared" si="473"/>
        <v xml:space="preserve"> </v>
      </c>
      <c r="F377" s="201" t="s">
        <v>61</v>
      </c>
      <c r="G377" s="202"/>
      <c r="H377" s="203"/>
      <c r="I377" s="204"/>
      <c r="J377" s="187" t="str">
        <f t="shared" si="474"/>
        <v/>
      </c>
      <c r="K377" s="190" t="str">
        <f t="shared" si="457"/>
        <v/>
      </c>
      <c r="L377" s="190" t="str">
        <f t="shared" si="458"/>
        <v/>
      </c>
      <c r="M377" s="188" t="str">
        <f t="shared" si="475"/>
        <v/>
      </c>
      <c r="N377" s="87" t="str">
        <f t="shared" si="459"/>
        <v/>
      </c>
      <c r="O377" s="108"/>
      <c r="P377" s="156" t="str">
        <f>IF(B377&lt;①工事概要!$E$11,"",IF(B377&gt;①工事概要!$E$12,"",IF(LEN(CE377)=0,"○","")))</f>
        <v/>
      </c>
      <c r="Q377" s="162">
        <f t="shared" si="476"/>
        <v>0</v>
      </c>
      <c r="R377" s="93">
        <f t="shared" si="460"/>
        <v>181</v>
      </c>
      <c r="S377" s="156" t="str">
        <f t="shared" si="461"/>
        <v/>
      </c>
      <c r="T377" s="162">
        <f t="shared" si="462"/>
        <v>0</v>
      </c>
      <c r="U377" s="100">
        <f t="shared" si="477"/>
        <v>52</v>
      </c>
      <c r="V377" s="93" t="str">
        <f t="shared" si="463"/>
        <v/>
      </c>
      <c r="W377" s="169" t="str">
        <f t="shared" si="478"/>
        <v/>
      </c>
      <c r="X377" s="80" t="str">
        <f t="shared" si="479"/>
        <v/>
      </c>
      <c r="Y377" s="80" t="str">
        <f t="shared" si="480"/>
        <v/>
      </c>
      <c r="Z377" s="80" t="str">
        <f t="shared" si="464"/>
        <v>-</v>
      </c>
      <c r="AA377" s="80" t="str">
        <f t="shared" si="465"/>
        <v/>
      </c>
      <c r="AB377" s="80" t="str">
        <f t="shared" si="466"/>
        <v>OK（振替済み）</v>
      </c>
      <c r="AC377" s="154">
        <f t="shared" si="467"/>
        <v>0</v>
      </c>
      <c r="AD377" s="154" t="str">
        <f t="shared" si="481"/>
        <v/>
      </c>
      <c r="AE377" s="106">
        <f t="shared" si="482"/>
        <v>0</v>
      </c>
      <c r="AF377" s="106">
        <f t="shared" si="468"/>
        <v>0</v>
      </c>
      <c r="AG377" s="218" t="str">
        <f>IFERROR(IF(AE377=1,①工事概要!$E$11,IF(AE377=2,①工事概要!$E$11,IF(WEEKDAY(Z377)=2,Z370,AG376))),"")</f>
        <v/>
      </c>
      <c r="AH377" s="222" t="str">
        <f t="shared" ref="AH377:BA377" si="525">IFERROR(IF(AG377+1&gt;$BB377,"",AG377+1),"")</f>
        <v/>
      </c>
      <c r="AI377" s="222" t="str">
        <f t="shared" si="525"/>
        <v/>
      </c>
      <c r="AJ377" s="222" t="str">
        <f t="shared" si="525"/>
        <v/>
      </c>
      <c r="AK377" s="222" t="str">
        <f t="shared" si="525"/>
        <v/>
      </c>
      <c r="AL377" s="222" t="str">
        <f t="shared" si="525"/>
        <v/>
      </c>
      <c r="AM377" s="222" t="str">
        <f t="shared" si="525"/>
        <v/>
      </c>
      <c r="AN377" s="222" t="str">
        <f t="shared" si="525"/>
        <v/>
      </c>
      <c r="AO377" s="222" t="str">
        <f t="shared" si="525"/>
        <v/>
      </c>
      <c r="AP377" s="222" t="str">
        <f t="shared" si="525"/>
        <v/>
      </c>
      <c r="AQ377" s="222" t="str">
        <f t="shared" si="525"/>
        <v/>
      </c>
      <c r="AR377" s="222" t="str">
        <f t="shared" si="525"/>
        <v/>
      </c>
      <c r="AS377" s="222" t="str">
        <f t="shared" si="525"/>
        <v/>
      </c>
      <c r="AT377" s="222" t="str">
        <f t="shared" si="525"/>
        <v/>
      </c>
      <c r="AU377" s="222" t="str">
        <f t="shared" si="525"/>
        <v/>
      </c>
      <c r="AV377" s="222" t="str">
        <f t="shared" si="525"/>
        <v/>
      </c>
      <c r="AW377" s="222" t="str">
        <f t="shared" si="525"/>
        <v/>
      </c>
      <c r="AX377" s="222" t="str">
        <f t="shared" si="525"/>
        <v/>
      </c>
      <c r="AY377" s="222" t="str">
        <f t="shared" si="525"/>
        <v/>
      </c>
      <c r="AZ377" s="222" t="str">
        <f t="shared" si="525"/>
        <v/>
      </c>
      <c r="BA377" s="222" t="str">
        <f t="shared" si="525"/>
        <v/>
      </c>
      <c r="BB377" s="219" t="str">
        <f>IFERROR(IF(IF(Z377=①工事概要!$E$12,①工事概要!$E$12,IF(WEEKDAY(Z377)=1,Z384,BB378))&gt;①工事概要!$E$12,①工事概要!$E$12,IF(Z377=①工事概要!$E$12,①工事概要!$E$12,IF(WEEKDAY(Z377)=1,Z384,BB378))),"")</f>
        <v/>
      </c>
      <c r="BE377" s="53"/>
      <c r="BF377" s="53"/>
      <c r="BG377" s="53" t="str">
        <f>IFERROR(VLOOKUP(B377,①工事概要!$C$11:$D$12,2,FALSE),"")</f>
        <v/>
      </c>
      <c r="BH377" s="53" t="str">
        <f>IFERROR(VLOOKUP(B377,①工事概要!$C$16:$D$21,2,FALSE),"")</f>
        <v/>
      </c>
      <c r="BI377" s="53" t="str">
        <f>IFERROR(VLOOKUP(B377,①工事概要!$C$22:$D$24,2,FALSE),"")</f>
        <v/>
      </c>
      <c r="BJ377" s="53" t="str">
        <f>IF(B377&gt;①工事概要!$C$26,"",IF(B377&gt;=①工事概要!$C$25,$BJ$13,""))</f>
        <v/>
      </c>
      <c r="BK377" s="53" t="str">
        <f>IF(B377&gt;①工事概要!$C$28,"",IF(B377&gt;=①工事概要!$C$27,$BK$13,""))</f>
        <v/>
      </c>
      <c r="BL377" s="53" t="str">
        <f>IF(B377&gt;①工事概要!$C$30,"",IF(B377&gt;=①工事概要!$C$29,$BL$13,""))</f>
        <v/>
      </c>
      <c r="BM377" s="53" t="str">
        <f>IF(B377&gt;①工事概要!$C$32,"",IF(B377&gt;=①工事概要!$C$31,$BM$13,""))</f>
        <v/>
      </c>
      <c r="BN377" s="53" t="str">
        <f>IF(B377&gt;①工事概要!$C$34,"",IF(B377&gt;=①工事概要!$C$33,$BN$13,""))</f>
        <v/>
      </c>
      <c r="BO377" s="53" t="str">
        <f>IF(B377&gt;①工事概要!$C$36,"",IF(B377&gt;=①工事概要!$C$35,$BO$13,""))</f>
        <v/>
      </c>
      <c r="BP377" s="53" t="str">
        <f>IF(B377&gt;①工事概要!$C$38,"",IF(B377&gt;=①工事概要!$C$37,$BP$13,""))</f>
        <v/>
      </c>
      <c r="BQ377" s="53" t="str">
        <f>IF(B377&gt;①工事概要!$C$40,"",IF(B377&gt;=①工事概要!$C$39,$BQ$13,""))</f>
        <v/>
      </c>
      <c r="BR377" s="53" t="str">
        <f>IF(B377&gt;①工事概要!$C$42,"",IF(B377&gt;=①工事概要!$C$41,$BR$13,""))</f>
        <v/>
      </c>
      <c r="BS377" s="53" t="str">
        <f>IF(B377&gt;①工事概要!$C$44,"",IF(B377&gt;=①工事概要!$C$43,$BS$13,""))</f>
        <v/>
      </c>
      <c r="BT377" s="53" t="str">
        <f>IF(B377&gt;①工事概要!$C$46,"",IF(B377&gt;=①工事概要!$C$45,$BT$13,""))</f>
        <v/>
      </c>
      <c r="BU377" s="53" t="str">
        <f>IF(B377&gt;①工事概要!$C$48,"",IF(B377&gt;=①工事概要!$C$47,$BU$13,""))</f>
        <v/>
      </c>
      <c r="BV377" s="53" t="str">
        <f>IF(B377&gt;①工事概要!$C$50,"",IF(B377&gt;=①工事概要!$C$49,$BV$13,""))</f>
        <v/>
      </c>
      <c r="BW377" s="53" t="str">
        <f>IF(B377&gt;①工事概要!$C$52,"",IF(B377&gt;=①工事概要!$C$51,$BW$13,""))</f>
        <v/>
      </c>
      <c r="BX377" s="53" t="str">
        <f>IF(B377&gt;①工事概要!$C$54,"",IF(B377&gt;=①工事概要!$C$53,$BX$13,""))</f>
        <v/>
      </c>
      <c r="BY377" s="53" t="str">
        <f>IF(B377&gt;①工事概要!$C$56,"",IF(B377&gt;=①工事概要!$C$55,$BY$13,""))</f>
        <v/>
      </c>
      <c r="BZ377" s="53" t="str">
        <f>IF(B377&gt;①工事概要!$C$58,"",IF(B377&gt;=①工事概要!$C$57,$BZ$13,""))</f>
        <v/>
      </c>
      <c r="CA377" s="53" t="str">
        <f>IF(B377&gt;①工事概要!$C$60,"",IF(B377&gt;=①工事概要!$C$59,$CA$13,""))</f>
        <v/>
      </c>
      <c r="CB377" s="53" t="str">
        <f>IF(B377&gt;①工事概要!$C$62,"",IF(B377&gt;=①工事概要!$C$61,$CB$13,""))</f>
        <v/>
      </c>
      <c r="CC377" s="53" t="str">
        <f>IF(B377&gt;①工事概要!$C$64,"",IF(B377&gt;=①工事概要!$C$63,$CC$13,""))</f>
        <v/>
      </c>
      <c r="CD377" s="53" t="str">
        <f>IF(B377&gt;①工事概要!$C$66,"",IF(B377&gt;=①工事概要!$C$65,$CD$13,""))</f>
        <v/>
      </c>
      <c r="CE377" s="50" t="str">
        <f t="shared" si="484"/>
        <v/>
      </c>
      <c r="CF377" s="50" t="str">
        <f t="shared" si="470"/>
        <v xml:space="preserve"> </v>
      </c>
    </row>
    <row r="378" spans="1:84" ht="39" customHeight="1" thickTop="1" thickBot="1" x14ac:dyDescent="0.2">
      <c r="A378" s="81" t="str">
        <f t="shared" si="456"/>
        <v>対象期間外</v>
      </c>
      <c r="B378" s="180" t="str">
        <f>IFERROR(IF(B377=①工事概要!$E$12+IF(WEEKDAY(①工事概要!$E$12)=1,①工事概要!$E$12,(8-WEEKDAY(①工事概要!$E$12))),"-",IF(B377="-","-",B377+1)),"-")</f>
        <v>-</v>
      </c>
      <c r="C378" s="89" t="str">
        <f t="shared" si="471"/>
        <v>-</v>
      </c>
      <c r="D378" s="199" t="str">
        <f t="shared" si="472"/>
        <v>×</v>
      </c>
      <c r="E378" s="200" t="str">
        <f t="shared" si="473"/>
        <v xml:space="preserve"> </v>
      </c>
      <c r="F378" s="201" t="s">
        <v>61</v>
      </c>
      <c r="G378" s="202"/>
      <c r="H378" s="203"/>
      <c r="I378" s="204"/>
      <c r="J378" s="187" t="str">
        <f t="shared" si="474"/>
        <v/>
      </c>
      <c r="K378" s="190" t="str">
        <f t="shared" si="457"/>
        <v/>
      </c>
      <c r="L378" s="190" t="str">
        <f t="shared" si="458"/>
        <v/>
      </c>
      <c r="M378" s="188" t="str">
        <f t="shared" si="475"/>
        <v/>
      </c>
      <c r="N378" s="87" t="str">
        <f t="shared" si="459"/>
        <v/>
      </c>
      <c r="O378" s="108"/>
      <c r="P378" s="156" t="str">
        <f>IF(B378&lt;①工事概要!$E$11,"",IF(B378&gt;①工事概要!$E$12,"",IF(LEN(CE378)=0,"○","")))</f>
        <v/>
      </c>
      <c r="Q378" s="162">
        <f t="shared" si="476"/>
        <v>0</v>
      </c>
      <c r="R378" s="93">
        <f t="shared" si="460"/>
        <v>181</v>
      </c>
      <c r="S378" s="156" t="str">
        <f t="shared" si="461"/>
        <v/>
      </c>
      <c r="T378" s="162">
        <f t="shared" si="462"/>
        <v>0</v>
      </c>
      <c r="U378" s="100">
        <f t="shared" si="477"/>
        <v>52</v>
      </c>
      <c r="V378" s="93" t="str">
        <f t="shared" si="463"/>
        <v/>
      </c>
      <c r="W378" s="169" t="str">
        <f t="shared" si="478"/>
        <v/>
      </c>
      <c r="X378" s="80" t="str">
        <f t="shared" si="479"/>
        <v/>
      </c>
      <c r="Y378" s="80" t="str">
        <f t="shared" si="480"/>
        <v/>
      </c>
      <c r="Z378" s="80" t="str">
        <f t="shared" si="464"/>
        <v>-</v>
      </c>
      <c r="AA378" s="80" t="str">
        <f t="shared" si="465"/>
        <v/>
      </c>
      <c r="AB378" s="80" t="str">
        <f t="shared" si="466"/>
        <v>OK（振替済み）</v>
      </c>
      <c r="AC378" s="154">
        <f t="shared" si="467"/>
        <v>0</v>
      </c>
      <c r="AD378" s="154" t="str">
        <f t="shared" si="481"/>
        <v/>
      </c>
      <c r="AE378" s="106">
        <f t="shared" si="482"/>
        <v>0</v>
      </c>
      <c r="AF378" s="106">
        <f t="shared" si="468"/>
        <v>0</v>
      </c>
      <c r="AG378" s="223" t="str">
        <f>IFERROR(IF(AE378=1,①工事概要!$E$11,IF(AE378=2,①工事概要!$E$11,IF(WEEKDAY(Z378)=2,Z371,AG377))),"")</f>
        <v/>
      </c>
      <c r="AH378" s="224" t="str">
        <f t="shared" ref="AH378:BA378" si="526">IFERROR(IF(AG378+1&gt;$BB378,"",AG378+1),"")</f>
        <v/>
      </c>
      <c r="AI378" s="224" t="str">
        <f t="shared" si="526"/>
        <v/>
      </c>
      <c r="AJ378" s="224" t="str">
        <f t="shared" si="526"/>
        <v/>
      </c>
      <c r="AK378" s="224" t="str">
        <f t="shared" si="526"/>
        <v/>
      </c>
      <c r="AL378" s="224" t="str">
        <f t="shared" si="526"/>
        <v/>
      </c>
      <c r="AM378" s="224" t="str">
        <f t="shared" si="526"/>
        <v/>
      </c>
      <c r="AN378" s="224" t="str">
        <f t="shared" si="526"/>
        <v/>
      </c>
      <c r="AO378" s="224" t="str">
        <f t="shared" si="526"/>
        <v/>
      </c>
      <c r="AP378" s="224" t="str">
        <f t="shared" si="526"/>
        <v/>
      </c>
      <c r="AQ378" s="224" t="str">
        <f t="shared" si="526"/>
        <v/>
      </c>
      <c r="AR378" s="224" t="str">
        <f t="shared" si="526"/>
        <v/>
      </c>
      <c r="AS378" s="224" t="str">
        <f t="shared" si="526"/>
        <v/>
      </c>
      <c r="AT378" s="224" t="str">
        <f t="shared" si="526"/>
        <v/>
      </c>
      <c r="AU378" s="224" t="str">
        <f t="shared" si="526"/>
        <v/>
      </c>
      <c r="AV378" s="224" t="str">
        <f t="shared" si="526"/>
        <v/>
      </c>
      <c r="AW378" s="224" t="str">
        <f t="shared" si="526"/>
        <v/>
      </c>
      <c r="AX378" s="224" t="str">
        <f t="shared" si="526"/>
        <v/>
      </c>
      <c r="AY378" s="224" t="str">
        <f t="shared" si="526"/>
        <v/>
      </c>
      <c r="AZ378" s="224" t="str">
        <f t="shared" si="526"/>
        <v/>
      </c>
      <c r="BA378" s="224" t="str">
        <f t="shared" si="526"/>
        <v/>
      </c>
      <c r="BB378" s="225" t="str">
        <f>IFERROR(IF(IF(Z378=①工事概要!$E$12,①工事概要!$E$12,IF(WEEKDAY(Z378)=1,Z385,BB379))&gt;①工事概要!$E$12,①工事概要!$E$12,IF(Z378=①工事概要!$E$12,①工事概要!$E$12,IF(WEEKDAY(Z378)=1,Z385,BB379))),"")</f>
        <v/>
      </c>
      <c r="BE378" s="53"/>
      <c r="BF378" s="53"/>
      <c r="BG378" s="53" t="str">
        <f>IFERROR(VLOOKUP(B378,①工事概要!$C$11:$D$12,2,FALSE),"")</f>
        <v/>
      </c>
      <c r="BH378" s="53" t="str">
        <f>IFERROR(VLOOKUP(B378,①工事概要!$C$16:$D$21,2,FALSE),"")</f>
        <v/>
      </c>
      <c r="BI378" s="53" t="str">
        <f>IFERROR(VLOOKUP(B378,①工事概要!$C$22:$D$24,2,FALSE),"")</f>
        <v/>
      </c>
      <c r="BJ378" s="53" t="str">
        <f>IF(B378&gt;①工事概要!$C$26,"",IF(B378&gt;=①工事概要!$C$25,$BJ$13,""))</f>
        <v/>
      </c>
      <c r="BK378" s="53" t="str">
        <f>IF(B378&gt;①工事概要!$C$28,"",IF(B378&gt;=①工事概要!$C$27,$BK$13,""))</f>
        <v/>
      </c>
      <c r="BL378" s="53" t="str">
        <f>IF(B378&gt;①工事概要!$C$30,"",IF(B378&gt;=①工事概要!$C$29,$BL$13,""))</f>
        <v/>
      </c>
      <c r="BM378" s="53" t="str">
        <f>IF(B378&gt;①工事概要!$C$32,"",IF(B378&gt;=①工事概要!$C$31,$BM$13,""))</f>
        <v/>
      </c>
      <c r="BN378" s="53" t="str">
        <f>IF(B378&gt;①工事概要!$C$34,"",IF(B378&gt;=①工事概要!$C$33,$BN$13,""))</f>
        <v/>
      </c>
      <c r="BO378" s="53" t="str">
        <f>IF(B378&gt;①工事概要!$C$36,"",IF(B378&gt;=①工事概要!$C$35,$BO$13,""))</f>
        <v/>
      </c>
      <c r="BP378" s="53" t="str">
        <f>IF(B378&gt;①工事概要!$C$38,"",IF(B378&gt;=①工事概要!$C$37,$BP$13,""))</f>
        <v/>
      </c>
      <c r="BQ378" s="53" t="str">
        <f>IF(B378&gt;①工事概要!$C$40,"",IF(B378&gt;=①工事概要!$C$39,$BQ$13,""))</f>
        <v/>
      </c>
      <c r="BR378" s="53" t="str">
        <f>IF(B378&gt;①工事概要!$C$42,"",IF(B378&gt;=①工事概要!$C$41,$BR$13,""))</f>
        <v/>
      </c>
      <c r="BS378" s="53" t="str">
        <f>IF(B378&gt;①工事概要!$C$44,"",IF(B378&gt;=①工事概要!$C$43,$BS$13,""))</f>
        <v/>
      </c>
      <c r="BT378" s="53" t="str">
        <f>IF(B378&gt;①工事概要!$C$46,"",IF(B378&gt;=①工事概要!$C$45,$BT$13,""))</f>
        <v/>
      </c>
      <c r="BU378" s="53" t="str">
        <f>IF(B378&gt;①工事概要!$C$48,"",IF(B378&gt;=①工事概要!$C$47,$BU$13,""))</f>
        <v/>
      </c>
      <c r="BV378" s="53" t="str">
        <f>IF(B378&gt;①工事概要!$C$50,"",IF(B378&gt;=①工事概要!$C$49,$BV$13,""))</f>
        <v/>
      </c>
      <c r="BW378" s="53" t="str">
        <f>IF(B378&gt;①工事概要!$C$52,"",IF(B378&gt;=①工事概要!$C$51,$BW$13,""))</f>
        <v/>
      </c>
      <c r="BX378" s="53" t="str">
        <f>IF(B378&gt;①工事概要!$C$54,"",IF(B378&gt;=①工事概要!$C$53,$BX$13,""))</f>
        <v/>
      </c>
      <c r="BY378" s="53" t="str">
        <f>IF(B378&gt;①工事概要!$C$56,"",IF(B378&gt;=①工事概要!$C$55,$BY$13,""))</f>
        <v/>
      </c>
      <c r="BZ378" s="53" t="str">
        <f>IF(B378&gt;①工事概要!$C$58,"",IF(B378&gt;=①工事概要!$C$57,$BZ$13,""))</f>
        <v/>
      </c>
      <c r="CA378" s="53" t="str">
        <f>IF(B378&gt;①工事概要!$C$60,"",IF(B378&gt;=①工事概要!$C$59,$CA$13,""))</f>
        <v/>
      </c>
      <c r="CB378" s="53" t="str">
        <f>IF(B378&gt;①工事概要!$C$62,"",IF(B378&gt;=①工事概要!$C$61,$CB$13,""))</f>
        <v/>
      </c>
      <c r="CC378" s="53" t="str">
        <f>IF(B378&gt;①工事概要!$C$64,"",IF(B378&gt;=①工事概要!$C$63,$CC$13,""))</f>
        <v/>
      </c>
      <c r="CD378" s="53" t="str">
        <f>IF(B378&gt;①工事概要!$C$66,"",IF(B378&gt;=①工事概要!$C$65,$CD$13,""))</f>
        <v/>
      </c>
      <c r="CE378" s="50" t="str">
        <f t="shared" si="484"/>
        <v/>
      </c>
      <c r="CF378" s="50" t="str">
        <f t="shared" si="470"/>
        <v xml:space="preserve"> </v>
      </c>
    </row>
    <row r="379" spans="1:84" ht="39" customHeight="1" thickTop="1" thickBot="1" x14ac:dyDescent="0.2">
      <c r="A379" s="81" t="str">
        <f t="shared" si="456"/>
        <v>対象期間外</v>
      </c>
      <c r="B379" s="180" t="str">
        <f>IFERROR(IF(B378=①工事概要!$E$12+IF(WEEKDAY(①工事概要!$E$12)=1,①工事概要!$E$12,(8-WEEKDAY(①工事概要!$E$12))),"-",IF(B378="-","-",B378+1)),"-")</f>
        <v>-</v>
      </c>
      <c r="C379" s="89" t="str">
        <f t="shared" si="471"/>
        <v>-</v>
      </c>
      <c r="D379" s="199" t="str">
        <f t="shared" si="472"/>
        <v>×</v>
      </c>
      <c r="E379" s="200" t="str">
        <f t="shared" si="473"/>
        <v xml:space="preserve"> </v>
      </c>
      <c r="F379" s="201" t="s">
        <v>60</v>
      </c>
      <c r="G379" s="202"/>
      <c r="H379" s="203"/>
      <c r="I379" s="204"/>
      <c r="J379" s="187" t="str">
        <f t="shared" si="474"/>
        <v/>
      </c>
      <c r="K379" s="190" t="str">
        <f t="shared" si="457"/>
        <v/>
      </c>
      <c r="L379" s="190" t="str">
        <f t="shared" si="458"/>
        <v/>
      </c>
      <c r="M379" s="188" t="str">
        <f t="shared" si="475"/>
        <v/>
      </c>
      <c r="N379" s="87" t="str">
        <f t="shared" si="459"/>
        <v/>
      </c>
      <c r="O379" s="108"/>
      <c r="P379" s="156" t="str">
        <f>IF(B379&lt;①工事概要!$E$11,"",IF(B379&gt;①工事概要!$E$12,"",IF(LEN(CE379)=0,"○","")))</f>
        <v/>
      </c>
      <c r="Q379" s="162">
        <f t="shared" si="476"/>
        <v>0</v>
      </c>
      <c r="R379" s="93">
        <f t="shared" si="460"/>
        <v>181</v>
      </c>
      <c r="S379" s="156" t="str">
        <f t="shared" si="461"/>
        <v/>
      </c>
      <c r="T379" s="162">
        <f t="shared" si="462"/>
        <v>0</v>
      </c>
      <c r="U379" s="100">
        <f t="shared" si="477"/>
        <v>52</v>
      </c>
      <c r="V379" s="93" t="str">
        <f t="shared" si="463"/>
        <v/>
      </c>
      <c r="W379" s="169" t="str">
        <f t="shared" si="478"/>
        <v/>
      </c>
      <c r="X379" s="80" t="str">
        <f t="shared" si="479"/>
        <v/>
      </c>
      <c r="Y379" s="80" t="str">
        <f t="shared" si="480"/>
        <v/>
      </c>
      <c r="Z379" s="80" t="str">
        <f t="shared" si="464"/>
        <v>-</v>
      </c>
      <c r="AA379" s="80" t="str">
        <f t="shared" si="465"/>
        <v/>
      </c>
      <c r="AB379" s="80" t="str">
        <f t="shared" si="466"/>
        <v>OK（振替済み）</v>
      </c>
      <c r="AC379" s="154">
        <f t="shared" si="467"/>
        <v>0</v>
      </c>
      <c r="AD379" s="154" t="str">
        <f t="shared" si="481"/>
        <v/>
      </c>
      <c r="AE379" s="106">
        <f t="shared" si="482"/>
        <v>0</v>
      </c>
      <c r="AF379" s="106">
        <f t="shared" si="468"/>
        <v>0</v>
      </c>
      <c r="AG379" s="216" t="str">
        <f>IFERROR(IF(AE379=1,①工事概要!$E$11,IF(AE379=2,①工事概要!$E$11,IF(WEEKDAY(Z379)=2,Z372,AG378))),"")</f>
        <v/>
      </c>
      <c r="AH379" s="221" t="str">
        <f t="shared" ref="AH379:BA379" si="527">IFERROR(IF(AG379+1&gt;$BB379,"",AG379+1),"")</f>
        <v/>
      </c>
      <c r="AI379" s="221" t="str">
        <f t="shared" si="527"/>
        <v/>
      </c>
      <c r="AJ379" s="221" t="str">
        <f t="shared" si="527"/>
        <v/>
      </c>
      <c r="AK379" s="221" t="str">
        <f t="shared" si="527"/>
        <v/>
      </c>
      <c r="AL379" s="221" t="str">
        <f t="shared" si="527"/>
        <v/>
      </c>
      <c r="AM379" s="221" t="str">
        <f t="shared" si="527"/>
        <v/>
      </c>
      <c r="AN379" s="221" t="str">
        <f t="shared" si="527"/>
        <v/>
      </c>
      <c r="AO379" s="221" t="str">
        <f t="shared" si="527"/>
        <v/>
      </c>
      <c r="AP379" s="221" t="str">
        <f t="shared" si="527"/>
        <v/>
      </c>
      <c r="AQ379" s="221" t="str">
        <f t="shared" si="527"/>
        <v/>
      </c>
      <c r="AR379" s="221" t="str">
        <f t="shared" si="527"/>
        <v/>
      </c>
      <c r="AS379" s="221" t="str">
        <f t="shared" si="527"/>
        <v/>
      </c>
      <c r="AT379" s="221" t="str">
        <f t="shared" si="527"/>
        <v/>
      </c>
      <c r="AU379" s="221" t="str">
        <f t="shared" si="527"/>
        <v/>
      </c>
      <c r="AV379" s="221" t="str">
        <f t="shared" si="527"/>
        <v/>
      </c>
      <c r="AW379" s="221" t="str">
        <f t="shared" si="527"/>
        <v/>
      </c>
      <c r="AX379" s="221" t="str">
        <f t="shared" si="527"/>
        <v/>
      </c>
      <c r="AY379" s="221" t="str">
        <f t="shared" si="527"/>
        <v/>
      </c>
      <c r="AZ379" s="221" t="str">
        <f t="shared" si="527"/>
        <v/>
      </c>
      <c r="BA379" s="221" t="str">
        <f t="shared" si="527"/>
        <v/>
      </c>
      <c r="BB379" s="217" t="str">
        <f>IFERROR(IF(IF(Z379=①工事概要!$E$12,①工事概要!$E$12,IF(WEEKDAY(Z379)=1,Z386,BB380))&gt;①工事概要!$E$12,①工事概要!$E$12,IF(Z379=①工事概要!$E$12,①工事概要!$E$12,IF(WEEKDAY(Z379)=1,Z386,BB380))),"")</f>
        <v/>
      </c>
      <c r="BE379" s="53"/>
      <c r="BF379" s="53"/>
      <c r="BG379" s="53" t="str">
        <f>IFERROR(VLOOKUP(B379,①工事概要!$C$11:$D$12,2,FALSE),"")</f>
        <v/>
      </c>
      <c r="BH379" s="53" t="str">
        <f>IFERROR(VLOOKUP(B379,①工事概要!$C$16:$D$21,2,FALSE),"")</f>
        <v/>
      </c>
      <c r="BI379" s="53" t="str">
        <f>IFERROR(VLOOKUP(B379,①工事概要!$C$22:$D$24,2,FALSE),"")</f>
        <v/>
      </c>
      <c r="BJ379" s="53" t="str">
        <f>IF(B379&gt;①工事概要!$C$26,"",IF(B379&gt;=①工事概要!$C$25,$BJ$13,""))</f>
        <v/>
      </c>
      <c r="BK379" s="53" t="str">
        <f>IF(B379&gt;①工事概要!$C$28,"",IF(B379&gt;=①工事概要!$C$27,$BK$13,""))</f>
        <v/>
      </c>
      <c r="BL379" s="53" t="str">
        <f>IF(B379&gt;①工事概要!$C$30,"",IF(B379&gt;=①工事概要!$C$29,$BL$13,""))</f>
        <v/>
      </c>
      <c r="BM379" s="53" t="str">
        <f>IF(B379&gt;①工事概要!$C$32,"",IF(B379&gt;=①工事概要!$C$31,$BM$13,""))</f>
        <v/>
      </c>
      <c r="BN379" s="53" t="str">
        <f>IF(B379&gt;①工事概要!$C$34,"",IF(B379&gt;=①工事概要!$C$33,$BN$13,""))</f>
        <v/>
      </c>
      <c r="BO379" s="53" t="str">
        <f>IF(B379&gt;①工事概要!$C$36,"",IF(B379&gt;=①工事概要!$C$35,$BO$13,""))</f>
        <v/>
      </c>
      <c r="BP379" s="53" t="str">
        <f>IF(B379&gt;①工事概要!$C$38,"",IF(B379&gt;=①工事概要!$C$37,$BP$13,""))</f>
        <v/>
      </c>
      <c r="BQ379" s="53" t="str">
        <f>IF(B379&gt;①工事概要!$C$40,"",IF(B379&gt;=①工事概要!$C$39,$BQ$13,""))</f>
        <v/>
      </c>
      <c r="BR379" s="53" t="str">
        <f>IF(B379&gt;①工事概要!$C$42,"",IF(B379&gt;=①工事概要!$C$41,$BR$13,""))</f>
        <v/>
      </c>
      <c r="BS379" s="53" t="str">
        <f>IF(B379&gt;①工事概要!$C$44,"",IF(B379&gt;=①工事概要!$C$43,$BS$13,""))</f>
        <v/>
      </c>
      <c r="BT379" s="53" t="str">
        <f>IF(B379&gt;①工事概要!$C$46,"",IF(B379&gt;=①工事概要!$C$45,$BT$13,""))</f>
        <v/>
      </c>
      <c r="BU379" s="53" t="str">
        <f>IF(B379&gt;①工事概要!$C$48,"",IF(B379&gt;=①工事概要!$C$47,$BU$13,""))</f>
        <v/>
      </c>
      <c r="BV379" s="53" t="str">
        <f>IF(B379&gt;①工事概要!$C$50,"",IF(B379&gt;=①工事概要!$C$49,$BV$13,""))</f>
        <v/>
      </c>
      <c r="BW379" s="53" t="str">
        <f>IF(B379&gt;①工事概要!$C$52,"",IF(B379&gt;=①工事概要!$C$51,$BW$13,""))</f>
        <v/>
      </c>
      <c r="BX379" s="53" t="str">
        <f>IF(B379&gt;①工事概要!$C$54,"",IF(B379&gt;=①工事概要!$C$53,$BX$13,""))</f>
        <v/>
      </c>
      <c r="BY379" s="53" t="str">
        <f>IF(B379&gt;①工事概要!$C$56,"",IF(B379&gt;=①工事概要!$C$55,$BY$13,""))</f>
        <v/>
      </c>
      <c r="BZ379" s="53" t="str">
        <f>IF(B379&gt;①工事概要!$C$58,"",IF(B379&gt;=①工事概要!$C$57,$BZ$13,""))</f>
        <v/>
      </c>
      <c r="CA379" s="53" t="str">
        <f>IF(B379&gt;①工事概要!$C$60,"",IF(B379&gt;=①工事概要!$C$59,$CA$13,""))</f>
        <v/>
      </c>
      <c r="CB379" s="53" t="str">
        <f>IF(B379&gt;①工事概要!$C$62,"",IF(B379&gt;=①工事概要!$C$61,$CB$13,""))</f>
        <v/>
      </c>
      <c r="CC379" s="53" t="str">
        <f>IF(B379&gt;①工事概要!$C$64,"",IF(B379&gt;=①工事概要!$C$63,$CC$13,""))</f>
        <v/>
      </c>
      <c r="CD379" s="53" t="str">
        <f>IF(B379&gt;①工事概要!$C$66,"",IF(B379&gt;=①工事概要!$C$65,$CD$13,""))</f>
        <v/>
      </c>
      <c r="CE379" s="50" t="str">
        <f t="shared" si="484"/>
        <v/>
      </c>
      <c r="CF379" s="50" t="str">
        <f t="shared" si="470"/>
        <v xml:space="preserve"> </v>
      </c>
    </row>
    <row r="380" spans="1:84" ht="39" customHeight="1" thickTop="1" thickBot="1" x14ac:dyDescent="0.2">
      <c r="A380" s="81" t="str">
        <f t="shared" si="456"/>
        <v>対象期間外</v>
      </c>
      <c r="B380" s="180" t="str">
        <f>IFERROR(IF(B379=①工事概要!$E$12+IF(WEEKDAY(①工事概要!$E$12)=1,①工事概要!$E$12,(8-WEEKDAY(①工事概要!$E$12))),"-",IF(B379="-","-",B379+1)),"-")</f>
        <v>-</v>
      </c>
      <c r="C380" s="89" t="str">
        <f t="shared" si="471"/>
        <v>-</v>
      </c>
      <c r="D380" s="199" t="str">
        <f t="shared" si="472"/>
        <v>×</v>
      </c>
      <c r="E380" s="200" t="str">
        <f t="shared" si="473"/>
        <v xml:space="preserve"> </v>
      </c>
      <c r="F380" s="201" t="s">
        <v>60</v>
      </c>
      <c r="G380" s="202"/>
      <c r="H380" s="203"/>
      <c r="I380" s="204"/>
      <c r="J380" s="187" t="str">
        <f t="shared" si="474"/>
        <v/>
      </c>
      <c r="K380" s="190" t="str">
        <f t="shared" si="457"/>
        <v/>
      </c>
      <c r="L380" s="190" t="str">
        <f t="shared" si="458"/>
        <v/>
      </c>
      <c r="M380" s="188" t="str">
        <f t="shared" si="475"/>
        <v/>
      </c>
      <c r="N380" s="87" t="str">
        <f t="shared" si="459"/>
        <v/>
      </c>
      <c r="O380" s="108"/>
      <c r="P380" s="156" t="str">
        <f>IF(B380&lt;①工事概要!$E$11,"",IF(B380&gt;①工事概要!$E$12,"",IF(LEN(CE380)=0,"○","")))</f>
        <v/>
      </c>
      <c r="Q380" s="162">
        <f t="shared" si="476"/>
        <v>0</v>
      </c>
      <c r="R380" s="93">
        <f t="shared" si="460"/>
        <v>181</v>
      </c>
      <c r="S380" s="156" t="str">
        <f t="shared" si="461"/>
        <v/>
      </c>
      <c r="T380" s="162">
        <f t="shared" si="462"/>
        <v>0</v>
      </c>
      <c r="U380" s="100">
        <f t="shared" si="477"/>
        <v>52</v>
      </c>
      <c r="V380" s="93" t="str">
        <f t="shared" si="463"/>
        <v/>
      </c>
      <c r="W380" s="169" t="str">
        <f t="shared" si="478"/>
        <v/>
      </c>
      <c r="X380" s="80" t="str">
        <f t="shared" si="479"/>
        <v/>
      </c>
      <c r="Y380" s="80" t="str">
        <f t="shared" si="480"/>
        <v/>
      </c>
      <c r="Z380" s="80" t="str">
        <f t="shared" si="464"/>
        <v>-</v>
      </c>
      <c r="AA380" s="80" t="str">
        <f t="shared" si="465"/>
        <v/>
      </c>
      <c r="AB380" s="80" t="str">
        <f t="shared" si="466"/>
        <v>OK（振替済み）</v>
      </c>
      <c r="AC380" s="154">
        <f t="shared" si="467"/>
        <v>0</v>
      </c>
      <c r="AD380" s="154" t="str">
        <f t="shared" si="481"/>
        <v/>
      </c>
      <c r="AE380" s="106">
        <f t="shared" si="482"/>
        <v>0</v>
      </c>
      <c r="AF380" s="106">
        <f t="shared" si="468"/>
        <v>0</v>
      </c>
      <c r="AG380" s="218" t="str">
        <f>IFERROR(IF(AE380=1,①工事概要!$E$11,IF(AE380=2,①工事概要!$E$11,IF(WEEKDAY(Z380)=2,Z373,AG379))),"")</f>
        <v/>
      </c>
      <c r="AH380" s="222" t="str">
        <f t="shared" ref="AH380:BA380" si="528">IFERROR(IF(AG380+1&gt;$BB380,"",AG380+1),"")</f>
        <v/>
      </c>
      <c r="AI380" s="222" t="str">
        <f t="shared" si="528"/>
        <v/>
      </c>
      <c r="AJ380" s="222" t="str">
        <f t="shared" si="528"/>
        <v/>
      </c>
      <c r="AK380" s="222" t="str">
        <f t="shared" si="528"/>
        <v/>
      </c>
      <c r="AL380" s="222" t="str">
        <f t="shared" si="528"/>
        <v/>
      </c>
      <c r="AM380" s="222" t="str">
        <f t="shared" si="528"/>
        <v/>
      </c>
      <c r="AN380" s="222" t="str">
        <f t="shared" si="528"/>
        <v/>
      </c>
      <c r="AO380" s="222" t="str">
        <f t="shared" si="528"/>
        <v/>
      </c>
      <c r="AP380" s="222" t="str">
        <f t="shared" si="528"/>
        <v/>
      </c>
      <c r="AQ380" s="222" t="str">
        <f t="shared" si="528"/>
        <v/>
      </c>
      <c r="AR380" s="222" t="str">
        <f t="shared" si="528"/>
        <v/>
      </c>
      <c r="AS380" s="222" t="str">
        <f t="shared" si="528"/>
        <v/>
      </c>
      <c r="AT380" s="222" t="str">
        <f t="shared" si="528"/>
        <v/>
      </c>
      <c r="AU380" s="222" t="str">
        <f t="shared" si="528"/>
        <v/>
      </c>
      <c r="AV380" s="222" t="str">
        <f t="shared" si="528"/>
        <v/>
      </c>
      <c r="AW380" s="222" t="str">
        <f t="shared" si="528"/>
        <v/>
      </c>
      <c r="AX380" s="222" t="str">
        <f t="shared" si="528"/>
        <v/>
      </c>
      <c r="AY380" s="222" t="str">
        <f t="shared" si="528"/>
        <v/>
      </c>
      <c r="AZ380" s="222" t="str">
        <f t="shared" si="528"/>
        <v/>
      </c>
      <c r="BA380" s="222" t="str">
        <f t="shared" si="528"/>
        <v/>
      </c>
      <c r="BB380" s="219" t="str">
        <f>IFERROR(IF(IF(Z380=①工事概要!$E$12,①工事概要!$E$12,IF(WEEKDAY(Z380)=1,Z387,BB381))&gt;①工事概要!$E$12,①工事概要!$E$12,IF(Z380=①工事概要!$E$12,①工事概要!$E$12,IF(WEEKDAY(Z380)=1,Z387,BB381))),"")</f>
        <v/>
      </c>
      <c r="BE380" s="53"/>
      <c r="BF380" s="53"/>
      <c r="BG380" s="53" t="str">
        <f>IFERROR(VLOOKUP(B380,①工事概要!$C$11:$D$12,2,FALSE),"")</f>
        <v/>
      </c>
      <c r="BH380" s="53" t="str">
        <f>IFERROR(VLOOKUP(B380,①工事概要!$C$16:$D$21,2,FALSE),"")</f>
        <v/>
      </c>
      <c r="BI380" s="53" t="str">
        <f>IFERROR(VLOOKUP(B380,①工事概要!$C$22:$D$24,2,FALSE),"")</f>
        <v/>
      </c>
      <c r="BJ380" s="53" t="str">
        <f>IF(B380&gt;①工事概要!$C$26,"",IF(B380&gt;=①工事概要!$C$25,$BJ$13,""))</f>
        <v/>
      </c>
      <c r="BK380" s="53" t="str">
        <f>IF(B380&gt;①工事概要!$C$28,"",IF(B380&gt;=①工事概要!$C$27,$BK$13,""))</f>
        <v/>
      </c>
      <c r="BL380" s="53" t="str">
        <f>IF(B380&gt;①工事概要!$C$30,"",IF(B380&gt;=①工事概要!$C$29,$BL$13,""))</f>
        <v/>
      </c>
      <c r="BM380" s="53" t="str">
        <f>IF(B380&gt;①工事概要!$C$32,"",IF(B380&gt;=①工事概要!$C$31,$BM$13,""))</f>
        <v/>
      </c>
      <c r="BN380" s="53" t="str">
        <f>IF(B380&gt;①工事概要!$C$34,"",IF(B380&gt;=①工事概要!$C$33,$BN$13,""))</f>
        <v/>
      </c>
      <c r="BO380" s="53" t="str">
        <f>IF(B380&gt;①工事概要!$C$36,"",IF(B380&gt;=①工事概要!$C$35,$BO$13,""))</f>
        <v/>
      </c>
      <c r="BP380" s="53" t="str">
        <f>IF(B380&gt;①工事概要!$C$38,"",IF(B380&gt;=①工事概要!$C$37,$BP$13,""))</f>
        <v/>
      </c>
      <c r="BQ380" s="53" t="str">
        <f>IF(B380&gt;①工事概要!$C$40,"",IF(B380&gt;=①工事概要!$C$39,$BQ$13,""))</f>
        <v/>
      </c>
      <c r="BR380" s="53" t="str">
        <f>IF(B380&gt;①工事概要!$C$42,"",IF(B380&gt;=①工事概要!$C$41,$BR$13,""))</f>
        <v/>
      </c>
      <c r="BS380" s="53" t="str">
        <f>IF(B380&gt;①工事概要!$C$44,"",IF(B380&gt;=①工事概要!$C$43,$BS$13,""))</f>
        <v/>
      </c>
      <c r="BT380" s="53" t="str">
        <f>IF(B380&gt;①工事概要!$C$46,"",IF(B380&gt;=①工事概要!$C$45,$BT$13,""))</f>
        <v/>
      </c>
      <c r="BU380" s="53" t="str">
        <f>IF(B380&gt;①工事概要!$C$48,"",IF(B380&gt;=①工事概要!$C$47,$BU$13,""))</f>
        <v/>
      </c>
      <c r="BV380" s="53" t="str">
        <f>IF(B380&gt;①工事概要!$C$50,"",IF(B380&gt;=①工事概要!$C$49,$BV$13,""))</f>
        <v/>
      </c>
      <c r="BW380" s="53" t="str">
        <f>IF(B380&gt;①工事概要!$C$52,"",IF(B380&gt;=①工事概要!$C$51,$BW$13,""))</f>
        <v/>
      </c>
      <c r="BX380" s="53" t="str">
        <f>IF(B380&gt;①工事概要!$C$54,"",IF(B380&gt;=①工事概要!$C$53,$BX$13,""))</f>
        <v/>
      </c>
      <c r="BY380" s="53" t="str">
        <f>IF(B380&gt;①工事概要!$C$56,"",IF(B380&gt;=①工事概要!$C$55,$BY$13,""))</f>
        <v/>
      </c>
      <c r="BZ380" s="53" t="str">
        <f>IF(B380&gt;①工事概要!$C$58,"",IF(B380&gt;=①工事概要!$C$57,$BZ$13,""))</f>
        <v/>
      </c>
      <c r="CA380" s="53" t="str">
        <f>IF(B380&gt;①工事概要!$C$60,"",IF(B380&gt;=①工事概要!$C$59,$CA$13,""))</f>
        <v/>
      </c>
      <c r="CB380" s="53" t="str">
        <f>IF(B380&gt;①工事概要!$C$62,"",IF(B380&gt;=①工事概要!$C$61,$CB$13,""))</f>
        <v/>
      </c>
      <c r="CC380" s="53" t="str">
        <f>IF(B380&gt;①工事概要!$C$64,"",IF(B380&gt;=①工事概要!$C$63,$CC$13,""))</f>
        <v/>
      </c>
      <c r="CD380" s="53" t="str">
        <f>IF(B380&gt;①工事概要!$C$66,"",IF(B380&gt;=①工事概要!$C$65,$CD$13,""))</f>
        <v/>
      </c>
      <c r="CE380" s="50" t="str">
        <f t="shared" si="484"/>
        <v/>
      </c>
      <c r="CF380" s="50" t="str">
        <f t="shared" si="470"/>
        <v xml:space="preserve"> </v>
      </c>
    </row>
    <row r="381" spans="1:84" ht="39" customHeight="1" thickTop="1" thickBot="1" x14ac:dyDescent="0.2">
      <c r="A381" s="81" t="str">
        <f t="shared" si="456"/>
        <v>対象期間外</v>
      </c>
      <c r="B381" s="180" t="str">
        <f>IFERROR(IF(B380=①工事概要!$E$12+IF(WEEKDAY(①工事概要!$E$12)=1,①工事概要!$E$12,(8-WEEKDAY(①工事概要!$E$12))),"-",IF(B380="-","-",B380+1)),"-")</f>
        <v>-</v>
      </c>
      <c r="C381" s="89" t="str">
        <f t="shared" si="471"/>
        <v>-</v>
      </c>
      <c r="D381" s="199" t="str">
        <f t="shared" si="472"/>
        <v>×</v>
      </c>
      <c r="E381" s="200" t="str">
        <f t="shared" si="473"/>
        <v xml:space="preserve"> </v>
      </c>
      <c r="F381" s="201" t="s">
        <v>60</v>
      </c>
      <c r="G381" s="202"/>
      <c r="H381" s="203"/>
      <c r="I381" s="204"/>
      <c r="J381" s="187" t="str">
        <f t="shared" si="474"/>
        <v/>
      </c>
      <c r="K381" s="190" t="str">
        <f t="shared" si="457"/>
        <v/>
      </c>
      <c r="L381" s="190" t="str">
        <f t="shared" si="458"/>
        <v/>
      </c>
      <c r="M381" s="188" t="str">
        <f t="shared" si="475"/>
        <v/>
      </c>
      <c r="N381" s="87" t="str">
        <f t="shared" si="459"/>
        <v/>
      </c>
      <c r="O381" s="108"/>
      <c r="P381" s="156" t="str">
        <f>IF(B381&lt;①工事概要!$E$11,"",IF(B381&gt;①工事概要!$E$12,"",IF(LEN(CE381)=0,"○","")))</f>
        <v/>
      </c>
      <c r="Q381" s="162">
        <f t="shared" si="476"/>
        <v>0</v>
      </c>
      <c r="R381" s="93">
        <f t="shared" si="460"/>
        <v>181</v>
      </c>
      <c r="S381" s="156" t="str">
        <f t="shared" si="461"/>
        <v/>
      </c>
      <c r="T381" s="162">
        <f t="shared" si="462"/>
        <v>0</v>
      </c>
      <c r="U381" s="100">
        <f t="shared" si="477"/>
        <v>52</v>
      </c>
      <c r="V381" s="93" t="str">
        <f t="shared" si="463"/>
        <v/>
      </c>
      <c r="W381" s="169" t="str">
        <f t="shared" si="478"/>
        <v/>
      </c>
      <c r="X381" s="80" t="str">
        <f t="shared" si="479"/>
        <v/>
      </c>
      <c r="Y381" s="80" t="str">
        <f t="shared" si="480"/>
        <v/>
      </c>
      <c r="Z381" s="80" t="str">
        <f t="shared" si="464"/>
        <v>-</v>
      </c>
      <c r="AA381" s="80" t="str">
        <f t="shared" si="465"/>
        <v/>
      </c>
      <c r="AB381" s="80" t="str">
        <f t="shared" si="466"/>
        <v>OK（振替済み）</v>
      </c>
      <c r="AC381" s="154">
        <f t="shared" si="467"/>
        <v>0</v>
      </c>
      <c r="AD381" s="154" t="str">
        <f t="shared" si="481"/>
        <v/>
      </c>
      <c r="AE381" s="106">
        <f t="shared" si="482"/>
        <v>0</v>
      </c>
      <c r="AF381" s="106">
        <f t="shared" si="468"/>
        <v>0</v>
      </c>
      <c r="AG381" s="218" t="str">
        <f>IFERROR(IF(AE381=1,①工事概要!$E$11,IF(AE381=2,①工事概要!$E$11,IF(WEEKDAY(Z381)=2,Z374,AG380))),"")</f>
        <v/>
      </c>
      <c r="AH381" s="222" t="str">
        <f t="shared" ref="AH381:BA381" si="529">IFERROR(IF(AG381+1&gt;$BB381,"",AG381+1),"")</f>
        <v/>
      </c>
      <c r="AI381" s="222" t="str">
        <f t="shared" si="529"/>
        <v/>
      </c>
      <c r="AJ381" s="222" t="str">
        <f t="shared" si="529"/>
        <v/>
      </c>
      <c r="AK381" s="222" t="str">
        <f t="shared" si="529"/>
        <v/>
      </c>
      <c r="AL381" s="222" t="str">
        <f t="shared" si="529"/>
        <v/>
      </c>
      <c r="AM381" s="222" t="str">
        <f t="shared" si="529"/>
        <v/>
      </c>
      <c r="AN381" s="222" t="str">
        <f t="shared" si="529"/>
        <v/>
      </c>
      <c r="AO381" s="222" t="str">
        <f t="shared" si="529"/>
        <v/>
      </c>
      <c r="AP381" s="222" t="str">
        <f t="shared" si="529"/>
        <v/>
      </c>
      <c r="AQ381" s="222" t="str">
        <f t="shared" si="529"/>
        <v/>
      </c>
      <c r="AR381" s="222" t="str">
        <f t="shared" si="529"/>
        <v/>
      </c>
      <c r="AS381" s="222" t="str">
        <f t="shared" si="529"/>
        <v/>
      </c>
      <c r="AT381" s="222" t="str">
        <f t="shared" si="529"/>
        <v/>
      </c>
      <c r="AU381" s="222" t="str">
        <f t="shared" si="529"/>
        <v/>
      </c>
      <c r="AV381" s="222" t="str">
        <f t="shared" si="529"/>
        <v/>
      </c>
      <c r="AW381" s="222" t="str">
        <f t="shared" si="529"/>
        <v/>
      </c>
      <c r="AX381" s="222" t="str">
        <f t="shared" si="529"/>
        <v/>
      </c>
      <c r="AY381" s="222" t="str">
        <f t="shared" si="529"/>
        <v/>
      </c>
      <c r="AZ381" s="222" t="str">
        <f t="shared" si="529"/>
        <v/>
      </c>
      <c r="BA381" s="222" t="str">
        <f t="shared" si="529"/>
        <v/>
      </c>
      <c r="BB381" s="219" t="str">
        <f>IFERROR(IF(IF(Z381=①工事概要!$E$12,①工事概要!$E$12,IF(WEEKDAY(Z381)=1,Z388,BB382))&gt;①工事概要!$E$12,①工事概要!$E$12,IF(Z381=①工事概要!$E$12,①工事概要!$E$12,IF(WEEKDAY(Z381)=1,Z388,BB382))),"")</f>
        <v/>
      </c>
      <c r="BE381" s="53"/>
      <c r="BF381" s="53"/>
      <c r="BG381" s="53" t="str">
        <f>IFERROR(VLOOKUP(B381,①工事概要!$C$11:$D$12,2,FALSE),"")</f>
        <v/>
      </c>
      <c r="BH381" s="53" t="str">
        <f>IFERROR(VLOOKUP(B381,①工事概要!$C$16:$D$21,2,FALSE),"")</f>
        <v/>
      </c>
      <c r="BI381" s="53" t="str">
        <f>IFERROR(VLOOKUP(B381,①工事概要!$C$22:$D$24,2,FALSE),"")</f>
        <v/>
      </c>
      <c r="BJ381" s="53" t="str">
        <f>IF(B381&gt;①工事概要!$C$26,"",IF(B381&gt;=①工事概要!$C$25,$BJ$13,""))</f>
        <v/>
      </c>
      <c r="BK381" s="53" t="str">
        <f>IF(B381&gt;①工事概要!$C$28,"",IF(B381&gt;=①工事概要!$C$27,$BK$13,""))</f>
        <v/>
      </c>
      <c r="BL381" s="53" t="str">
        <f>IF(B381&gt;①工事概要!$C$30,"",IF(B381&gt;=①工事概要!$C$29,$BL$13,""))</f>
        <v/>
      </c>
      <c r="BM381" s="53" t="str">
        <f>IF(B381&gt;①工事概要!$C$32,"",IF(B381&gt;=①工事概要!$C$31,$BM$13,""))</f>
        <v/>
      </c>
      <c r="BN381" s="53" t="str">
        <f>IF(B381&gt;①工事概要!$C$34,"",IF(B381&gt;=①工事概要!$C$33,$BN$13,""))</f>
        <v/>
      </c>
      <c r="BO381" s="53" t="str">
        <f>IF(B381&gt;①工事概要!$C$36,"",IF(B381&gt;=①工事概要!$C$35,$BO$13,""))</f>
        <v/>
      </c>
      <c r="BP381" s="53" t="str">
        <f>IF(B381&gt;①工事概要!$C$38,"",IF(B381&gt;=①工事概要!$C$37,$BP$13,""))</f>
        <v/>
      </c>
      <c r="BQ381" s="53" t="str">
        <f>IF(B381&gt;①工事概要!$C$40,"",IF(B381&gt;=①工事概要!$C$39,$BQ$13,""))</f>
        <v/>
      </c>
      <c r="BR381" s="53" t="str">
        <f>IF(B381&gt;①工事概要!$C$42,"",IF(B381&gt;=①工事概要!$C$41,$BR$13,""))</f>
        <v/>
      </c>
      <c r="BS381" s="53" t="str">
        <f>IF(B381&gt;①工事概要!$C$44,"",IF(B381&gt;=①工事概要!$C$43,$BS$13,""))</f>
        <v/>
      </c>
      <c r="BT381" s="53" t="str">
        <f>IF(B381&gt;①工事概要!$C$46,"",IF(B381&gt;=①工事概要!$C$45,$BT$13,""))</f>
        <v/>
      </c>
      <c r="BU381" s="53" t="str">
        <f>IF(B381&gt;①工事概要!$C$48,"",IF(B381&gt;=①工事概要!$C$47,$BU$13,""))</f>
        <v/>
      </c>
      <c r="BV381" s="53" t="str">
        <f>IF(B381&gt;①工事概要!$C$50,"",IF(B381&gt;=①工事概要!$C$49,$BV$13,""))</f>
        <v/>
      </c>
      <c r="BW381" s="53" t="str">
        <f>IF(B381&gt;①工事概要!$C$52,"",IF(B381&gt;=①工事概要!$C$51,$BW$13,""))</f>
        <v/>
      </c>
      <c r="BX381" s="53" t="str">
        <f>IF(B381&gt;①工事概要!$C$54,"",IF(B381&gt;=①工事概要!$C$53,$BX$13,""))</f>
        <v/>
      </c>
      <c r="BY381" s="53" t="str">
        <f>IF(B381&gt;①工事概要!$C$56,"",IF(B381&gt;=①工事概要!$C$55,$BY$13,""))</f>
        <v/>
      </c>
      <c r="BZ381" s="53" t="str">
        <f>IF(B381&gt;①工事概要!$C$58,"",IF(B381&gt;=①工事概要!$C$57,$BZ$13,""))</f>
        <v/>
      </c>
      <c r="CA381" s="53" t="str">
        <f>IF(B381&gt;①工事概要!$C$60,"",IF(B381&gt;=①工事概要!$C$59,$CA$13,""))</f>
        <v/>
      </c>
      <c r="CB381" s="53" t="str">
        <f>IF(B381&gt;①工事概要!$C$62,"",IF(B381&gt;=①工事概要!$C$61,$CB$13,""))</f>
        <v/>
      </c>
      <c r="CC381" s="53" t="str">
        <f>IF(B381&gt;①工事概要!$C$64,"",IF(B381&gt;=①工事概要!$C$63,$CC$13,""))</f>
        <v/>
      </c>
      <c r="CD381" s="53" t="str">
        <f>IF(B381&gt;①工事概要!$C$66,"",IF(B381&gt;=①工事概要!$C$65,$CD$13,""))</f>
        <v/>
      </c>
      <c r="CE381" s="50" t="str">
        <f t="shared" si="484"/>
        <v/>
      </c>
      <c r="CF381" s="50" t="str">
        <f t="shared" si="470"/>
        <v xml:space="preserve"> </v>
      </c>
    </row>
    <row r="382" spans="1:84" ht="39" customHeight="1" thickTop="1" thickBot="1" x14ac:dyDescent="0.2">
      <c r="A382" s="81" t="str">
        <f t="shared" si="456"/>
        <v>対象期間外</v>
      </c>
      <c r="B382" s="180" t="str">
        <f>IFERROR(IF(B381=①工事概要!$E$12+IF(WEEKDAY(①工事概要!$E$12)=1,①工事概要!$E$12,(8-WEEKDAY(①工事概要!$E$12))),"-",IF(B381="-","-",B381+1)),"-")</f>
        <v>-</v>
      </c>
      <c r="C382" s="89" t="str">
        <f t="shared" si="471"/>
        <v>-</v>
      </c>
      <c r="D382" s="199" t="str">
        <f t="shared" si="472"/>
        <v>×</v>
      </c>
      <c r="E382" s="200" t="str">
        <f t="shared" si="473"/>
        <v xml:space="preserve"> </v>
      </c>
      <c r="F382" s="201" t="s">
        <v>60</v>
      </c>
      <c r="G382" s="202"/>
      <c r="H382" s="203"/>
      <c r="I382" s="204"/>
      <c r="J382" s="187" t="str">
        <f t="shared" si="474"/>
        <v/>
      </c>
      <c r="K382" s="190" t="str">
        <f t="shared" si="457"/>
        <v/>
      </c>
      <c r="L382" s="190" t="str">
        <f t="shared" si="458"/>
        <v/>
      </c>
      <c r="M382" s="188" t="str">
        <f t="shared" si="475"/>
        <v/>
      </c>
      <c r="N382" s="87" t="str">
        <f t="shared" si="459"/>
        <v/>
      </c>
      <c r="O382" s="108"/>
      <c r="P382" s="156" t="str">
        <f>IF(B382&lt;①工事概要!$E$11,"",IF(B382&gt;①工事概要!$E$12,"",IF(LEN(CE382)=0,"○","")))</f>
        <v/>
      </c>
      <c r="Q382" s="162">
        <f t="shared" si="476"/>
        <v>0</v>
      </c>
      <c r="R382" s="93">
        <f t="shared" si="460"/>
        <v>181</v>
      </c>
      <c r="S382" s="156" t="str">
        <f t="shared" si="461"/>
        <v/>
      </c>
      <c r="T382" s="162">
        <f t="shared" si="462"/>
        <v>0</v>
      </c>
      <c r="U382" s="100">
        <f t="shared" si="477"/>
        <v>52</v>
      </c>
      <c r="V382" s="93" t="str">
        <f t="shared" si="463"/>
        <v/>
      </c>
      <c r="W382" s="169" t="str">
        <f t="shared" si="478"/>
        <v/>
      </c>
      <c r="X382" s="80" t="str">
        <f t="shared" si="479"/>
        <v/>
      </c>
      <c r="Y382" s="80" t="str">
        <f t="shared" si="480"/>
        <v/>
      </c>
      <c r="Z382" s="80" t="str">
        <f t="shared" si="464"/>
        <v>-</v>
      </c>
      <c r="AA382" s="80" t="str">
        <f t="shared" si="465"/>
        <v/>
      </c>
      <c r="AB382" s="80" t="str">
        <f t="shared" si="466"/>
        <v>OK（振替済み）</v>
      </c>
      <c r="AC382" s="154">
        <f t="shared" si="467"/>
        <v>0</v>
      </c>
      <c r="AD382" s="154" t="str">
        <f t="shared" si="481"/>
        <v/>
      </c>
      <c r="AE382" s="106">
        <f t="shared" si="482"/>
        <v>0</v>
      </c>
      <c r="AF382" s="106">
        <f t="shared" si="468"/>
        <v>0</v>
      </c>
      <c r="AG382" s="218" t="str">
        <f>IFERROR(IF(AE382=1,①工事概要!$E$11,IF(AE382=2,①工事概要!$E$11,IF(WEEKDAY(Z382)=2,Z375,AG381))),"")</f>
        <v/>
      </c>
      <c r="AH382" s="222" t="str">
        <f t="shared" ref="AH382:BA382" si="530">IFERROR(IF(AG382+1&gt;$BB382,"",AG382+1),"")</f>
        <v/>
      </c>
      <c r="AI382" s="222" t="str">
        <f t="shared" si="530"/>
        <v/>
      </c>
      <c r="AJ382" s="222" t="str">
        <f t="shared" si="530"/>
        <v/>
      </c>
      <c r="AK382" s="222" t="str">
        <f t="shared" si="530"/>
        <v/>
      </c>
      <c r="AL382" s="222" t="str">
        <f t="shared" si="530"/>
        <v/>
      </c>
      <c r="AM382" s="222" t="str">
        <f t="shared" si="530"/>
        <v/>
      </c>
      <c r="AN382" s="222" t="str">
        <f t="shared" si="530"/>
        <v/>
      </c>
      <c r="AO382" s="222" t="str">
        <f t="shared" si="530"/>
        <v/>
      </c>
      <c r="AP382" s="222" t="str">
        <f t="shared" si="530"/>
        <v/>
      </c>
      <c r="AQ382" s="222" t="str">
        <f t="shared" si="530"/>
        <v/>
      </c>
      <c r="AR382" s="222" t="str">
        <f t="shared" si="530"/>
        <v/>
      </c>
      <c r="AS382" s="222" t="str">
        <f t="shared" si="530"/>
        <v/>
      </c>
      <c r="AT382" s="222" t="str">
        <f t="shared" si="530"/>
        <v/>
      </c>
      <c r="AU382" s="222" t="str">
        <f t="shared" si="530"/>
        <v/>
      </c>
      <c r="AV382" s="222" t="str">
        <f t="shared" si="530"/>
        <v/>
      </c>
      <c r="AW382" s="222" t="str">
        <f t="shared" si="530"/>
        <v/>
      </c>
      <c r="AX382" s="222" t="str">
        <f t="shared" si="530"/>
        <v/>
      </c>
      <c r="AY382" s="222" t="str">
        <f t="shared" si="530"/>
        <v/>
      </c>
      <c r="AZ382" s="222" t="str">
        <f t="shared" si="530"/>
        <v/>
      </c>
      <c r="BA382" s="222" t="str">
        <f t="shared" si="530"/>
        <v/>
      </c>
      <c r="BB382" s="219" t="str">
        <f>IFERROR(IF(IF(Z382=①工事概要!$E$12,①工事概要!$E$12,IF(WEEKDAY(Z382)=1,Z389,BB383))&gt;①工事概要!$E$12,①工事概要!$E$12,IF(Z382=①工事概要!$E$12,①工事概要!$E$12,IF(WEEKDAY(Z382)=1,Z389,BB383))),"")</f>
        <v/>
      </c>
      <c r="BE382" s="53"/>
      <c r="BF382" s="53"/>
      <c r="BG382" s="53" t="str">
        <f>IFERROR(VLOOKUP(B382,①工事概要!$C$11:$D$12,2,FALSE),"")</f>
        <v/>
      </c>
      <c r="BH382" s="53" t="str">
        <f>IFERROR(VLOOKUP(B382,①工事概要!$C$16:$D$21,2,FALSE),"")</f>
        <v/>
      </c>
      <c r="BI382" s="53" t="str">
        <f>IFERROR(VLOOKUP(B382,①工事概要!$C$22:$D$24,2,FALSE),"")</f>
        <v/>
      </c>
      <c r="BJ382" s="53" t="str">
        <f>IF(B382&gt;①工事概要!$C$26,"",IF(B382&gt;=①工事概要!$C$25,$BJ$13,""))</f>
        <v/>
      </c>
      <c r="BK382" s="53" t="str">
        <f>IF(B382&gt;①工事概要!$C$28,"",IF(B382&gt;=①工事概要!$C$27,$BK$13,""))</f>
        <v/>
      </c>
      <c r="BL382" s="53" t="str">
        <f>IF(B382&gt;①工事概要!$C$30,"",IF(B382&gt;=①工事概要!$C$29,$BL$13,""))</f>
        <v/>
      </c>
      <c r="BM382" s="53" t="str">
        <f>IF(B382&gt;①工事概要!$C$32,"",IF(B382&gt;=①工事概要!$C$31,$BM$13,""))</f>
        <v/>
      </c>
      <c r="BN382" s="53" t="str">
        <f>IF(B382&gt;①工事概要!$C$34,"",IF(B382&gt;=①工事概要!$C$33,$BN$13,""))</f>
        <v/>
      </c>
      <c r="BO382" s="53" t="str">
        <f>IF(B382&gt;①工事概要!$C$36,"",IF(B382&gt;=①工事概要!$C$35,$BO$13,""))</f>
        <v/>
      </c>
      <c r="BP382" s="53" t="str">
        <f>IF(B382&gt;①工事概要!$C$38,"",IF(B382&gt;=①工事概要!$C$37,$BP$13,""))</f>
        <v/>
      </c>
      <c r="BQ382" s="53" t="str">
        <f>IF(B382&gt;①工事概要!$C$40,"",IF(B382&gt;=①工事概要!$C$39,$BQ$13,""))</f>
        <v/>
      </c>
      <c r="BR382" s="53" t="str">
        <f>IF(B382&gt;①工事概要!$C$42,"",IF(B382&gt;=①工事概要!$C$41,$BR$13,""))</f>
        <v/>
      </c>
      <c r="BS382" s="53" t="str">
        <f>IF(B382&gt;①工事概要!$C$44,"",IF(B382&gt;=①工事概要!$C$43,$BS$13,""))</f>
        <v/>
      </c>
      <c r="BT382" s="53" t="str">
        <f>IF(B382&gt;①工事概要!$C$46,"",IF(B382&gt;=①工事概要!$C$45,$BT$13,""))</f>
        <v/>
      </c>
      <c r="BU382" s="53" t="str">
        <f>IF(B382&gt;①工事概要!$C$48,"",IF(B382&gt;=①工事概要!$C$47,$BU$13,""))</f>
        <v/>
      </c>
      <c r="BV382" s="53" t="str">
        <f>IF(B382&gt;①工事概要!$C$50,"",IF(B382&gt;=①工事概要!$C$49,$BV$13,""))</f>
        <v/>
      </c>
      <c r="BW382" s="53" t="str">
        <f>IF(B382&gt;①工事概要!$C$52,"",IF(B382&gt;=①工事概要!$C$51,$BW$13,""))</f>
        <v/>
      </c>
      <c r="BX382" s="53" t="str">
        <f>IF(B382&gt;①工事概要!$C$54,"",IF(B382&gt;=①工事概要!$C$53,$BX$13,""))</f>
        <v/>
      </c>
      <c r="BY382" s="53" t="str">
        <f>IF(B382&gt;①工事概要!$C$56,"",IF(B382&gt;=①工事概要!$C$55,$BY$13,""))</f>
        <v/>
      </c>
      <c r="BZ382" s="53" t="str">
        <f>IF(B382&gt;①工事概要!$C$58,"",IF(B382&gt;=①工事概要!$C$57,$BZ$13,""))</f>
        <v/>
      </c>
      <c r="CA382" s="53" t="str">
        <f>IF(B382&gt;①工事概要!$C$60,"",IF(B382&gt;=①工事概要!$C$59,$CA$13,""))</f>
        <v/>
      </c>
      <c r="CB382" s="53" t="str">
        <f>IF(B382&gt;①工事概要!$C$62,"",IF(B382&gt;=①工事概要!$C$61,$CB$13,""))</f>
        <v/>
      </c>
      <c r="CC382" s="53" t="str">
        <f>IF(B382&gt;①工事概要!$C$64,"",IF(B382&gt;=①工事概要!$C$63,$CC$13,""))</f>
        <v/>
      </c>
      <c r="CD382" s="53" t="str">
        <f>IF(B382&gt;①工事概要!$C$66,"",IF(B382&gt;=①工事概要!$C$65,$CD$13,""))</f>
        <v/>
      </c>
      <c r="CE382" s="50" t="str">
        <f t="shared" si="484"/>
        <v/>
      </c>
      <c r="CF382" s="50" t="str">
        <f t="shared" si="470"/>
        <v xml:space="preserve"> </v>
      </c>
    </row>
    <row r="383" spans="1:84" ht="39" customHeight="1" thickTop="1" thickBot="1" x14ac:dyDescent="0.2">
      <c r="A383" s="81" t="str">
        <f t="shared" si="456"/>
        <v>対象期間外</v>
      </c>
      <c r="B383" s="180" t="str">
        <f>IFERROR(IF(B382=①工事概要!$E$12+IF(WEEKDAY(①工事概要!$E$12)=1,①工事概要!$E$12,(8-WEEKDAY(①工事概要!$E$12))),"-",IF(B382="-","-",B382+1)),"-")</f>
        <v>-</v>
      </c>
      <c r="C383" s="89" t="str">
        <f t="shared" si="471"/>
        <v>-</v>
      </c>
      <c r="D383" s="199" t="str">
        <f t="shared" si="472"/>
        <v>×</v>
      </c>
      <c r="E383" s="200" t="str">
        <f t="shared" si="473"/>
        <v xml:space="preserve"> </v>
      </c>
      <c r="F383" s="201" t="s">
        <v>60</v>
      </c>
      <c r="G383" s="202"/>
      <c r="H383" s="203"/>
      <c r="I383" s="204"/>
      <c r="J383" s="187" t="str">
        <f t="shared" si="474"/>
        <v/>
      </c>
      <c r="K383" s="190" t="str">
        <f t="shared" si="457"/>
        <v/>
      </c>
      <c r="L383" s="190" t="str">
        <f t="shared" si="458"/>
        <v/>
      </c>
      <c r="M383" s="188" t="str">
        <f t="shared" si="475"/>
        <v/>
      </c>
      <c r="N383" s="87" t="str">
        <f t="shared" si="459"/>
        <v/>
      </c>
      <c r="O383" s="108"/>
      <c r="P383" s="156" t="str">
        <f>IF(B383&lt;①工事概要!$E$11,"",IF(B383&gt;①工事概要!$E$12,"",IF(LEN(CE383)=0,"○","")))</f>
        <v/>
      </c>
      <c r="Q383" s="162">
        <f t="shared" si="476"/>
        <v>0</v>
      </c>
      <c r="R383" s="93">
        <f t="shared" si="460"/>
        <v>181</v>
      </c>
      <c r="S383" s="156" t="str">
        <f t="shared" si="461"/>
        <v/>
      </c>
      <c r="T383" s="162">
        <f t="shared" si="462"/>
        <v>0</v>
      </c>
      <c r="U383" s="100">
        <f t="shared" si="477"/>
        <v>52</v>
      </c>
      <c r="V383" s="93" t="str">
        <f t="shared" si="463"/>
        <v/>
      </c>
      <c r="W383" s="169" t="str">
        <f t="shared" si="478"/>
        <v/>
      </c>
      <c r="X383" s="80" t="str">
        <f t="shared" si="479"/>
        <v/>
      </c>
      <c r="Y383" s="80" t="str">
        <f t="shared" si="480"/>
        <v/>
      </c>
      <c r="Z383" s="80" t="str">
        <f t="shared" si="464"/>
        <v>-</v>
      </c>
      <c r="AA383" s="80" t="str">
        <f t="shared" si="465"/>
        <v/>
      </c>
      <c r="AB383" s="80" t="str">
        <f t="shared" si="466"/>
        <v>OK（振替済み）</v>
      </c>
      <c r="AC383" s="154">
        <f t="shared" si="467"/>
        <v>0</v>
      </c>
      <c r="AD383" s="154" t="str">
        <f t="shared" si="481"/>
        <v/>
      </c>
      <c r="AE383" s="106">
        <f t="shared" si="482"/>
        <v>0</v>
      </c>
      <c r="AF383" s="106">
        <f t="shared" si="468"/>
        <v>0</v>
      </c>
      <c r="AG383" s="218" t="str">
        <f>IFERROR(IF(AE383=1,①工事概要!$E$11,IF(AE383=2,①工事概要!$E$11,IF(WEEKDAY(Z383)=2,Z376,AG382))),"")</f>
        <v/>
      </c>
      <c r="AH383" s="222" t="str">
        <f t="shared" ref="AH383:BA383" si="531">IFERROR(IF(AG383+1&gt;$BB383,"",AG383+1),"")</f>
        <v/>
      </c>
      <c r="AI383" s="222" t="str">
        <f t="shared" si="531"/>
        <v/>
      </c>
      <c r="AJ383" s="222" t="str">
        <f t="shared" si="531"/>
        <v/>
      </c>
      <c r="AK383" s="222" t="str">
        <f t="shared" si="531"/>
        <v/>
      </c>
      <c r="AL383" s="222" t="str">
        <f t="shared" si="531"/>
        <v/>
      </c>
      <c r="AM383" s="222" t="str">
        <f t="shared" si="531"/>
        <v/>
      </c>
      <c r="AN383" s="222" t="str">
        <f t="shared" si="531"/>
        <v/>
      </c>
      <c r="AO383" s="222" t="str">
        <f t="shared" si="531"/>
        <v/>
      </c>
      <c r="AP383" s="222" t="str">
        <f t="shared" si="531"/>
        <v/>
      </c>
      <c r="AQ383" s="222" t="str">
        <f t="shared" si="531"/>
        <v/>
      </c>
      <c r="AR383" s="222" t="str">
        <f t="shared" si="531"/>
        <v/>
      </c>
      <c r="AS383" s="222" t="str">
        <f t="shared" si="531"/>
        <v/>
      </c>
      <c r="AT383" s="222" t="str">
        <f t="shared" si="531"/>
        <v/>
      </c>
      <c r="AU383" s="222" t="str">
        <f t="shared" si="531"/>
        <v/>
      </c>
      <c r="AV383" s="222" t="str">
        <f t="shared" si="531"/>
        <v/>
      </c>
      <c r="AW383" s="222" t="str">
        <f t="shared" si="531"/>
        <v/>
      </c>
      <c r="AX383" s="222" t="str">
        <f t="shared" si="531"/>
        <v/>
      </c>
      <c r="AY383" s="222" t="str">
        <f t="shared" si="531"/>
        <v/>
      </c>
      <c r="AZ383" s="222" t="str">
        <f t="shared" si="531"/>
        <v/>
      </c>
      <c r="BA383" s="222" t="str">
        <f t="shared" si="531"/>
        <v/>
      </c>
      <c r="BB383" s="219" t="str">
        <f>IFERROR(IF(IF(Z383=①工事概要!$E$12,①工事概要!$E$12,IF(WEEKDAY(Z383)=1,Z390,BB384))&gt;①工事概要!$E$12,①工事概要!$E$12,IF(Z383=①工事概要!$E$12,①工事概要!$E$12,IF(WEEKDAY(Z383)=1,Z390,BB384))),"")</f>
        <v/>
      </c>
      <c r="BE383" s="53"/>
      <c r="BF383" s="53"/>
      <c r="BG383" s="53" t="str">
        <f>IFERROR(VLOOKUP(B383,①工事概要!$C$11:$D$12,2,FALSE),"")</f>
        <v/>
      </c>
      <c r="BH383" s="53" t="str">
        <f>IFERROR(VLOOKUP(B383,①工事概要!$C$16:$D$21,2,FALSE),"")</f>
        <v/>
      </c>
      <c r="BI383" s="53" t="str">
        <f>IFERROR(VLOOKUP(B383,①工事概要!$C$22:$D$24,2,FALSE),"")</f>
        <v/>
      </c>
      <c r="BJ383" s="53" t="str">
        <f>IF(B383&gt;①工事概要!$C$26,"",IF(B383&gt;=①工事概要!$C$25,$BJ$13,""))</f>
        <v/>
      </c>
      <c r="BK383" s="53" t="str">
        <f>IF(B383&gt;①工事概要!$C$28,"",IF(B383&gt;=①工事概要!$C$27,$BK$13,""))</f>
        <v/>
      </c>
      <c r="BL383" s="53" t="str">
        <f>IF(B383&gt;①工事概要!$C$30,"",IF(B383&gt;=①工事概要!$C$29,$BL$13,""))</f>
        <v/>
      </c>
      <c r="BM383" s="53" t="str">
        <f>IF(B383&gt;①工事概要!$C$32,"",IF(B383&gt;=①工事概要!$C$31,$BM$13,""))</f>
        <v/>
      </c>
      <c r="BN383" s="53" t="str">
        <f>IF(B383&gt;①工事概要!$C$34,"",IF(B383&gt;=①工事概要!$C$33,$BN$13,""))</f>
        <v/>
      </c>
      <c r="BO383" s="53" t="str">
        <f>IF(B383&gt;①工事概要!$C$36,"",IF(B383&gt;=①工事概要!$C$35,$BO$13,""))</f>
        <v/>
      </c>
      <c r="BP383" s="53" t="str">
        <f>IF(B383&gt;①工事概要!$C$38,"",IF(B383&gt;=①工事概要!$C$37,$BP$13,""))</f>
        <v/>
      </c>
      <c r="BQ383" s="53" t="str">
        <f>IF(B383&gt;①工事概要!$C$40,"",IF(B383&gt;=①工事概要!$C$39,$BQ$13,""))</f>
        <v/>
      </c>
      <c r="BR383" s="53" t="str">
        <f>IF(B383&gt;①工事概要!$C$42,"",IF(B383&gt;=①工事概要!$C$41,$BR$13,""))</f>
        <v/>
      </c>
      <c r="BS383" s="53" t="str">
        <f>IF(B383&gt;①工事概要!$C$44,"",IF(B383&gt;=①工事概要!$C$43,$BS$13,""))</f>
        <v/>
      </c>
      <c r="BT383" s="53" t="str">
        <f>IF(B383&gt;①工事概要!$C$46,"",IF(B383&gt;=①工事概要!$C$45,$BT$13,""))</f>
        <v/>
      </c>
      <c r="BU383" s="53" t="str">
        <f>IF(B383&gt;①工事概要!$C$48,"",IF(B383&gt;=①工事概要!$C$47,$BU$13,""))</f>
        <v/>
      </c>
      <c r="BV383" s="53" t="str">
        <f>IF(B383&gt;①工事概要!$C$50,"",IF(B383&gt;=①工事概要!$C$49,$BV$13,""))</f>
        <v/>
      </c>
      <c r="BW383" s="53" t="str">
        <f>IF(B383&gt;①工事概要!$C$52,"",IF(B383&gt;=①工事概要!$C$51,$BW$13,""))</f>
        <v/>
      </c>
      <c r="BX383" s="53" t="str">
        <f>IF(B383&gt;①工事概要!$C$54,"",IF(B383&gt;=①工事概要!$C$53,$BX$13,""))</f>
        <v/>
      </c>
      <c r="BY383" s="53" t="str">
        <f>IF(B383&gt;①工事概要!$C$56,"",IF(B383&gt;=①工事概要!$C$55,$BY$13,""))</f>
        <v/>
      </c>
      <c r="BZ383" s="53" t="str">
        <f>IF(B383&gt;①工事概要!$C$58,"",IF(B383&gt;=①工事概要!$C$57,$BZ$13,""))</f>
        <v/>
      </c>
      <c r="CA383" s="53" t="str">
        <f>IF(B383&gt;①工事概要!$C$60,"",IF(B383&gt;=①工事概要!$C$59,$CA$13,""))</f>
        <v/>
      </c>
      <c r="CB383" s="53" t="str">
        <f>IF(B383&gt;①工事概要!$C$62,"",IF(B383&gt;=①工事概要!$C$61,$CB$13,""))</f>
        <v/>
      </c>
      <c r="CC383" s="53" t="str">
        <f>IF(B383&gt;①工事概要!$C$64,"",IF(B383&gt;=①工事概要!$C$63,$CC$13,""))</f>
        <v/>
      </c>
      <c r="CD383" s="53" t="str">
        <f>IF(B383&gt;①工事概要!$C$66,"",IF(B383&gt;=①工事概要!$C$65,$CD$13,""))</f>
        <v/>
      </c>
      <c r="CE383" s="50" t="str">
        <f t="shared" si="484"/>
        <v/>
      </c>
      <c r="CF383" s="50" t="str">
        <f t="shared" si="470"/>
        <v xml:space="preserve"> </v>
      </c>
    </row>
    <row r="384" spans="1:84" ht="39" customHeight="1" thickTop="1" thickBot="1" x14ac:dyDescent="0.2">
      <c r="A384" s="81" t="str">
        <f t="shared" si="456"/>
        <v>対象期間外</v>
      </c>
      <c r="B384" s="180" t="str">
        <f>IFERROR(IF(B383=①工事概要!$E$12+IF(WEEKDAY(①工事概要!$E$12)=1,①工事概要!$E$12,(8-WEEKDAY(①工事概要!$E$12))),"-",IF(B383="-","-",B383+1)),"-")</f>
        <v>-</v>
      </c>
      <c r="C384" s="89" t="str">
        <f t="shared" si="471"/>
        <v>-</v>
      </c>
      <c r="D384" s="199" t="str">
        <f t="shared" si="472"/>
        <v>×</v>
      </c>
      <c r="E384" s="200" t="str">
        <f t="shared" si="473"/>
        <v xml:space="preserve"> </v>
      </c>
      <c r="F384" s="201" t="s">
        <v>61</v>
      </c>
      <c r="G384" s="202"/>
      <c r="H384" s="203"/>
      <c r="I384" s="204"/>
      <c r="J384" s="187" t="str">
        <f t="shared" si="474"/>
        <v/>
      </c>
      <c r="K384" s="190" t="str">
        <f t="shared" si="457"/>
        <v/>
      </c>
      <c r="L384" s="190" t="str">
        <f t="shared" si="458"/>
        <v/>
      </c>
      <c r="M384" s="188" t="str">
        <f t="shared" si="475"/>
        <v/>
      </c>
      <c r="N384" s="87" t="str">
        <f t="shared" si="459"/>
        <v/>
      </c>
      <c r="O384" s="108"/>
      <c r="P384" s="156" t="str">
        <f>IF(B384&lt;①工事概要!$E$11,"",IF(B384&gt;①工事概要!$E$12,"",IF(LEN(CE384)=0,"○","")))</f>
        <v/>
      </c>
      <c r="Q384" s="162">
        <f t="shared" si="476"/>
        <v>0</v>
      </c>
      <c r="R384" s="93">
        <f t="shared" si="460"/>
        <v>181</v>
      </c>
      <c r="S384" s="156" t="str">
        <f t="shared" si="461"/>
        <v/>
      </c>
      <c r="T384" s="162">
        <f t="shared" si="462"/>
        <v>0</v>
      </c>
      <c r="U384" s="100">
        <f t="shared" si="477"/>
        <v>52</v>
      </c>
      <c r="V384" s="93" t="str">
        <f t="shared" si="463"/>
        <v/>
      </c>
      <c r="W384" s="169" t="str">
        <f t="shared" si="478"/>
        <v/>
      </c>
      <c r="X384" s="80" t="str">
        <f t="shared" si="479"/>
        <v/>
      </c>
      <c r="Y384" s="80" t="str">
        <f t="shared" si="480"/>
        <v/>
      </c>
      <c r="Z384" s="80" t="str">
        <f t="shared" si="464"/>
        <v>-</v>
      </c>
      <c r="AA384" s="80" t="str">
        <f t="shared" si="465"/>
        <v/>
      </c>
      <c r="AB384" s="80" t="str">
        <f t="shared" si="466"/>
        <v>OK（振替済み）</v>
      </c>
      <c r="AC384" s="154">
        <f t="shared" si="467"/>
        <v>0</v>
      </c>
      <c r="AD384" s="154" t="str">
        <f t="shared" si="481"/>
        <v/>
      </c>
      <c r="AE384" s="106">
        <f t="shared" si="482"/>
        <v>0</v>
      </c>
      <c r="AF384" s="106">
        <f t="shared" si="468"/>
        <v>0</v>
      </c>
      <c r="AG384" s="218" t="str">
        <f>IFERROR(IF(AE384=1,①工事概要!$E$11,IF(AE384=2,①工事概要!$E$11,IF(WEEKDAY(Z384)=2,Z377,AG383))),"")</f>
        <v/>
      </c>
      <c r="AH384" s="222" t="str">
        <f t="shared" ref="AH384:BA384" si="532">IFERROR(IF(AG384+1&gt;$BB384,"",AG384+1),"")</f>
        <v/>
      </c>
      <c r="AI384" s="222" t="str">
        <f t="shared" si="532"/>
        <v/>
      </c>
      <c r="AJ384" s="222" t="str">
        <f t="shared" si="532"/>
        <v/>
      </c>
      <c r="AK384" s="222" t="str">
        <f t="shared" si="532"/>
        <v/>
      </c>
      <c r="AL384" s="222" t="str">
        <f t="shared" si="532"/>
        <v/>
      </c>
      <c r="AM384" s="222" t="str">
        <f t="shared" si="532"/>
        <v/>
      </c>
      <c r="AN384" s="222" t="str">
        <f t="shared" si="532"/>
        <v/>
      </c>
      <c r="AO384" s="222" t="str">
        <f t="shared" si="532"/>
        <v/>
      </c>
      <c r="AP384" s="222" t="str">
        <f t="shared" si="532"/>
        <v/>
      </c>
      <c r="AQ384" s="222" t="str">
        <f t="shared" si="532"/>
        <v/>
      </c>
      <c r="AR384" s="222" t="str">
        <f t="shared" si="532"/>
        <v/>
      </c>
      <c r="AS384" s="222" t="str">
        <f t="shared" si="532"/>
        <v/>
      </c>
      <c r="AT384" s="222" t="str">
        <f t="shared" si="532"/>
        <v/>
      </c>
      <c r="AU384" s="222" t="str">
        <f t="shared" si="532"/>
        <v/>
      </c>
      <c r="AV384" s="222" t="str">
        <f t="shared" si="532"/>
        <v/>
      </c>
      <c r="AW384" s="222" t="str">
        <f t="shared" si="532"/>
        <v/>
      </c>
      <c r="AX384" s="222" t="str">
        <f t="shared" si="532"/>
        <v/>
      </c>
      <c r="AY384" s="222" t="str">
        <f t="shared" si="532"/>
        <v/>
      </c>
      <c r="AZ384" s="222" t="str">
        <f t="shared" si="532"/>
        <v/>
      </c>
      <c r="BA384" s="222" t="str">
        <f t="shared" si="532"/>
        <v/>
      </c>
      <c r="BB384" s="219" t="str">
        <f>IFERROR(IF(IF(Z384=①工事概要!$E$12,①工事概要!$E$12,IF(WEEKDAY(Z384)=1,Z391,BB385))&gt;①工事概要!$E$12,①工事概要!$E$12,IF(Z384=①工事概要!$E$12,①工事概要!$E$12,IF(WEEKDAY(Z384)=1,Z391,BB385))),"")</f>
        <v/>
      </c>
      <c r="BE384" s="53"/>
      <c r="BF384" s="53"/>
      <c r="BG384" s="53" t="str">
        <f>IFERROR(VLOOKUP(B384,①工事概要!$C$11:$D$12,2,FALSE),"")</f>
        <v/>
      </c>
      <c r="BH384" s="53" t="str">
        <f>IFERROR(VLOOKUP(B384,①工事概要!$C$16:$D$21,2,FALSE),"")</f>
        <v/>
      </c>
      <c r="BI384" s="53" t="str">
        <f>IFERROR(VLOOKUP(B384,①工事概要!$C$22:$D$24,2,FALSE),"")</f>
        <v/>
      </c>
      <c r="BJ384" s="53" t="str">
        <f>IF(B384&gt;①工事概要!$C$26,"",IF(B384&gt;=①工事概要!$C$25,$BJ$13,""))</f>
        <v/>
      </c>
      <c r="BK384" s="53" t="str">
        <f>IF(B384&gt;①工事概要!$C$28,"",IF(B384&gt;=①工事概要!$C$27,$BK$13,""))</f>
        <v/>
      </c>
      <c r="BL384" s="53" t="str">
        <f>IF(B384&gt;①工事概要!$C$30,"",IF(B384&gt;=①工事概要!$C$29,$BL$13,""))</f>
        <v/>
      </c>
      <c r="BM384" s="53" t="str">
        <f>IF(B384&gt;①工事概要!$C$32,"",IF(B384&gt;=①工事概要!$C$31,$BM$13,""))</f>
        <v/>
      </c>
      <c r="BN384" s="53" t="str">
        <f>IF(B384&gt;①工事概要!$C$34,"",IF(B384&gt;=①工事概要!$C$33,$BN$13,""))</f>
        <v/>
      </c>
      <c r="BO384" s="53" t="str">
        <f>IF(B384&gt;①工事概要!$C$36,"",IF(B384&gt;=①工事概要!$C$35,$BO$13,""))</f>
        <v/>
      </c>
      <c r="BP384" s="53" t="str">
        <f>IF(B384&gt;①工事概要!$C$38,"",IF(B384&gt;=①工事概要!$C$37,$BP$13,""))</f>
        <v/>
      </c>
      <c r="BQ384" s="53" t="str">
        <f>IF(B384&gt;①工事概要!$C$40,"",IF(B384&gt;=①工事概要!$C$39,$BQ$13,""))</f>
        <v/>
      </c>
      <c r="BR384" s="53" t="str">
        <f>IF(B384&gt;①工事概要!$C$42,"",IF(B384&gt;=①工事概要!$C$41,$BR$13,""))</f>
        <v/>
      </c>
      <c r="BS384" s="53" t="str">
        <f>IF(B384&gt;①工事概要!$C$44,"",IF(B384&gt;=①工事概要!$C$43,$BS$13,""))</f>
        <v/>
      </c>
      <c r="BT384" s="53" t="str">
        <f>IF(B384&gt;①工事概要!$C$46,"",IF(B384&gt;=①工事概要!$C$45,$BT$13,""))</f>
        <v/>
      </c>
      <c r="BU384" s="53" t="str">
        <f>IF(B384&gt;①工事概要!$C$48,"",IF(B384&gt;=①工事概要!$C$47,$BU$13,""))</f>
        <v/>
      </c>
      <c r="BV384" s="53" t="str">
        <f>IF(B384&gt;①工事概要!$C$50,"",IF(B384&gt;=①工事概要!$C$49,$BV$13,""))</f>
        <v/>
      </c>
      <c r="BW384" s="53" t="str">
        <f>IF(B384&gt;①工事概要!$C$52,"",IF(B384&gt;=①工事概要!$C$51,$BW$13,""))</f>
        <v/>
      </c>
      <c r="BX384" s="53" t="str">
        <f>IF(B384&gt;①工事概要!$C$54,"",IF(B384&gt;=①工事概要!$C$53,$BX$13,""))</f>
        <v/>
      </c>
      <c r="BY384" s="53" t="str">
        <f>IF(B384&gt;①工事概要!$C$56,"",IF(B384&gt;=①工事概要!$C$55,$BY$13,""))</f>
        <v/>
      </c>
      <c r="BZ384" s="53" t="str">
        <f>IF(B384&gt;①工事概要!$C$58,"",IF(B384&gt;=①工事概要!$C$57,$BZ$13,""))</f>
        <v/>
      </c>
      <c r="CA384" s="53" t="str">
        <f>IF(B384&gt;①工事概要!$C$60,"",IF(B384&gt;=①工事概要!$C$59,$CA$13,""))</f>
        <v/>
      </c>
      <c r="CB384" s="53" t="str">
        <f>IF(B384&gt;①工事概要!$C$62,"",IF(B384&gt;=①工事概要!$C$61,$CB$13,""))</f>
        <v/>
      </c>
      <c r="CC384" s="53" t="str">
        <f>IF(B384&gt;①工事概要!$C$64,"",IF(B384&gt;=①工事概要!$C$63,$CC$13,""))</f>
        <v/>
      </c>
      <c r="CD384" s="53" t="str">
        <f>IF(B384&gt;①工事概要!$C$66,"",IF(B384&gt;=①工事概要!$C$65,$CD$13,""))</f>
        <v/>
      </c>
      <c r="CE384" s="50" t="str">
        <f t="shared" si="484"/>
        <v/>
      </c>
      <c r="CF384" s="50" t="str">
        <f t="shared" si="470"/>
        <v xml:space="preserve"> </v>
      </c>
    </row>
    <row r="385" spans="1:84" ht="39" customHeight="1" thickTop="1" thickBot="1" x14ac:dyDescent="0.2">
      <c r="A385" s="81" t="str">
        <f t="shared" si="456"/>
        <v>対象期間外</v>
      </c>
      <c r="B385" s="180" t="str">
        <f>IFERROR(IF(B384=①工事概要!$E$12+IF(WEEKDAY(①工事概要!$E$12)=1,①工事概要!$E$12,(8-WEEKDAY(①工事概要!$E$12))),"-",IF(B384="-","-",B384+1)),"-")</f>
        <v>-</v>
      </c>
      <c r="C385" s="89" t="str">
        <f t="shared" si="471"/>
        <v>-</v>
      </c>
      <c r="D385" s="199" t="str">
        <f t="shared" si="472"/>
        <v>×</v>
      </c>
      <c r="E385" s="200" t="str">
        <f t="shared" si="473"/>
        <v xml:space="preserve"> </v>
      </c>
      <c r="F385" s="201" t="s">
        <v>61</v>
      </c>
      <c r="G385" s="202"/>
      <c r="H385" s="203"/>
      <c r="I385" s="204"/>
      <c r="J385" s="187" t="str">
        <f t="shared" si="474"/>
        <v/>
      </c>
      <c r="K385" s="190" t="str">
        <f t="shared" si="457"/>
        <v/>
      </c>
      <c r="L385" s="190" t="str">
        <f t="shared" si="458"/>
        <v/>
      </c>
      <c r="M385" s="188" t="str">
        <f t="shared" si="475"/>
        <v/>
      </c>
      <c r="N385" s="87" t="str">
        <f t="shared" si="459"/>
        <v/>
      </c>
      <c r="O385" s="108"/>
      <c r="P385" s="156" t="str">
        <f>IF(B385&lt;①工事概要!$E$11,"",IF(B385&gt;①工事概要!$E$12,"",IF(LEN(CE385)=0,"○","")))</f>
        <v/>
      </c>
      <c r="Q385" s="162">
        <f t="shared" si="476"/>
        <v>0</v>
      </c>
      <c r="R385" s="93">
        <f t="shared" si="460"/>
        <v>181</v>
      </c>
      <c r="S385" s="156" t="str">
        <f t="shared" si="461"/>
        <v/>
      </c>
      <c r="T385" s="162">
        <f t="shared" si="462"/>
        <v>0</v>
      </c>
      <c r="U385" s="100">
        <f t="shared" si="477"/>
        <v>52</v>
      </c>
      <c r="V385" s="93" t="str">
        <f t="shared" si="463"/>
        <v/>
      </c>
      <c r="W385" s="169" t="str">
        <f t="shared" si="478"/>
        <v/>
      </c>
      <c r="X385" s="80" t="str">
        <f t="shared" si="479"/>
        <v/>
      </c>
      <c r="Y385" s="80" t="str">
        <f t="shared" si="480"/>
        <v/>
      </c>
      <c r="Z385" s="80" t="str">
        <f t="shared" si="464"/>
        <v>-</v>
      </c>
      <c r="AA385" s="80" t="str">
        <f t="shared" si="465"/>
        <v/>
      </c>
      <c r="AB385" s="80" t="str">
        <f t="shared" si="466"/>
        <v>OK（振替済み）</v>
      </c>
      <c r="AC385" s="154">
        <f t="shared" si="467"/>
        <v>0</v>
      </c>
      <c r="AD385" s="154" t="str">
        <f t="shared" si="481"/>
        <v/>
      </c>
      <c r="AE385" s="106">
        <f t="shared" si="482"/>
        <v>0</v>
      </c>
      <c r="AF385" s="106">
        <f t="shared" si="468"/>
        <v>0</v>
      </c>
      <c r="AG385" s="223" t="str">
        <f>IFERROR(IF(AE385=1,①工事概要!$E$11,IF(AE385=2,①工事概要!$E$11,IF(WEEKDAY(Z385)=2,Z378,AG384))),"")</f>
        <v/>
      </c>
      <c r="AH385" s="224" t="str">
        <f t="shared" ref="AH385:BA385" si="533">IFERROR(IF(AG385+1&gt;$BB385,"",AG385+1),"")</f>
        <v/>
      </c>
      <c r="AI385" s="224" t="str">
        <f t="shared" si="533"/>
        <v/>
      </c>
      <c r="AJ385" s="224" t="str">
        <f t="shared" si="533"/>
        <v/>
      </c>
      <c r="AK385" s="224" t="str">
        <f t="shared" si="533"/>
        <v/>
      </c>
      <c r="AL385" s="224" t="str">
        <f t="shared" si="533"/>
        <v/>
      </c>
      <c r="AM385" s="224" t="str">
        <f t="shared" si="533"/>
        <v/>
      </c>
      <c r="AN385" s="224" t="str">
        <f t="shared" si="533"/>
        <v/>
      </c>
      <c r="AO385" s="224" t="str">
        <f t="shared" si="533"/>
        <v/>
      </c>
      <c r="AP385" s="224" t="str">
        <f t="shared" si="533"/>
        <v/>
      </c>
      <c r="AQ385" s="224" t="str">
        <f t="shared" si="533"/>
        <v/>
      </c>
      <c r="AR385" s="224" t="str">
        <f t="shared" si="533"/>
        <v/>
      </c>
      <c r="AS385" s="224" t="str">
        <f t="shared" si="533"/>
        <v/>
      </c>
      <c r="AT385" s="224" t="str">
        <f t="shared" si="533"/>
        <v/>
      </c>
      <c r="AU385" s="224" t="str">
        <f t="shared" si="533"/>
        <v/>
      </c>
      <c r="AV385" s="224" t="str">
        <f t="shared" si="533"/>
        <v/>
      </c>
      <c r="AW385" s="224" t="str">
        <f t="shared" si="533"/>
        <v/>
      </c>
      <c r="AX385" s="224" t="str">
        <f t="shared" si="533"/>
        <v/>
      </c>
      <c r="AY385" s="224" t="str">
        <f t="shared" si="533"/>
        <v/>
      </c>
      <c r="AZ385" s="224" t="str">
        <f t="shared" si="533"/>
        <v/>
      </c>
      <c r="BA385" s="224" t="str">
        <f t="shared" si="533"/>
        <v/>
      </c>
      <c r="BB385" s="225" t="str">
        <f>IFERROR(IF(IF(Z385=①工事概要!$E$12,①工事概要!$E$12,IF(WEEKDAY(Z385)=1,Z392,BB386))&gt;①工事概要!$E$12,①工事概要!$E$12,IF(Z385=①工事概要!$E$12,①工事概要!$E$12,IF(WEEKDAY(Z385)=1,Z392,BB386))),"")</f>
        <v/>
      </c>
      <c r="BE385" s="53"/>
      <c r="BF385" s="53"/>
      <c r="BG385" s="53" t="str">
        <f>IFERROR(VLOOKUP(B385,①工事概要!$C$11:$D$12,2,FALSE),"")</f>
        <v/>
      </c>
      <c r="BH385" s="53" t="str">
        <f>IFERROR(VLOOKUP(B385,①工事概要!$C$16:$D$21,2,FALSE),"")</f>
        <v/>
      </c>
      <c r="BI385" s="53" t="str">
        <f>IFERROR(VLOOKUP(B385,①工事概要!$C$22:$D$24,2,FALSE),"")</f>
        <v/>
      </c>
      <c r="BJ385" s="53" t="str">
        <f>IF(B385&gt;①工事概要!$C$26,"",IF(B385&gt;=①工事概要!$C$25,$BJ$13,""))</f>
        <v/>
      </c>
      <c r="BK385" s="53" t="str">
        <f>IF(B385&gt;①工事概要!$C$28,"",IF(B385&gt;=①工事概要!$C$27,$BK$13,""))</f>
        <v/>
      </c>
      <c r="BL385" s="53" t="str">
        <f>IF(B385&gt;①工事概要!$C$30,"",IF(B385&gt;=①工事概要!$C$29,$BL$13,""))</f>
        <v/>
      </c>
      <c r="BM385" s="53" t="str">
        <f>IF(B385&gt;①工事概要!$C$32,"",IF(B385&gt;=①工事概要!$C$31,$BM$13,""))</f>
        <v/>
      </c>
      <c r="BN385" s="53" t="str">
        <f>IF(B385&gt;①工事概要!$C$34,"",IF(B385&gt;=①工事概要!$C$33,$BN$13,""))</f>
        <v/>
      </c>
      <c r="BO385" s="53" t="str">
        <f>IF(B385&gt;①工事概要!$C$36,"",IF(B385&gt;=①工事概要!$C$35,$BO$13,""))</f>
        <v/>
      </c>
      <c r="BP385" s="53" t="str">
        <f>IF(B385&gt;①工事概要!$C$38,"",IF(B385&gt;=①工事概要!$C$37,$BP$13,""))</f>
        <v/>
      </c>
      <c r="BQ385" s="53" t="str">
        <f>IF(B385&gt;①工事概要!$C$40,"",IF(B385&gt;=①工事概要!$C$39,$BQ$13,""))</f>
        <v/>
      </c>
      <c r="BR385" s="53" t="str">
        <f>IF(B385&gt;①工事概要!$C$42,"",IF(B385&gt;=①工事概要!$C$41,$BR$13,""))</f>
        <v/>
      </c>
      <c r="BS385" s="53" t="str">
        <f>IF(B385&gt;①工事概要!$C$44,"",IF(B385&gt;=①工事概要!$C$43,$BS$13,""))</f>
        <v/>
      </c>
      <c r="BT385" s="53" t="str">
        <f>IF(B385&gt;①工事概要!$C$46,"",IF(B385&gt;=①工事概要!$C$45,$BT$13,""))</f>
        <v/>
      </c>
      <c r="BU385" s="53" t="str">
        <f>IF(B385&gt;①工事概要!$C$48,"",IF(B385&gt;=①工事概要!$C$47,$BU$13,""))</f>
        <v/>
      </c>
      <c r="BV385" s="53" t="str">
        <f>IF(B385&gt;①工事概要!$C$50,"",IF(B385&gt;=①工事概要!$C$49,$BV$13,""))</f>
        <v/>
      </c>
      <c r="BW385" s="53" t="str">
        <f>IF(B385&gt;①工事概要!$C$52,"",IF(B385&gt;=①工事概要!$C$51,$BW$13,""))</f>
        <v/>
      </c>
      <c r="BX385" s="53" t="str">
        <f>IF(B385&gt;①工事概要!$C$54,"",IF(B385&gt;=①工事概要!$C$53,$BX$13,""))</f>
        <v/>
      </c>
      <c r="BY385" s="53" t="str">
        <f>IF(B385&gt;①工事概要!$C$56,"",IF(B385&gt;=①工事概要!$C$55,$BY$13,""))</f>
        <v/>
      </c>
      <c r="BZ385" s="53" t="str">
        <f>IF(B385&gt;①工事概要!$C$58,"",IF(B385&gt;=①工事概要!$C$57,$BZ$13,""))</f>
        <v/>
      </c>
      <c r="CA385" s="53" t="str">
        <f>IF(B385&gt;①工事概要!$C$60,"",IF(B385&gt;=①工事概要!$C$59,$CA$13,""))</f>
        <v/>
      </c>
      <c r="CB385" s="53" t="str">
        <f>IF(B385&gt;①工事概要!$C$62,"",IF(B385&gt;=①工事概要!$C$61,$CB$13,""))</f>
        <v/>
      </c>
      <c r="CC385" s="53" t="str">
        <f>IF(B385&gt;①工事概要!$C$64,"",IF(B385&gt;=①工事概要!$C$63,$CC$13,""))</f>
        <v/>
      </c>
      <c r="CD385" s="53" t="str">
        <f>IF(B385&gt;①工事概要!$C$66,"",IF(B385&gt;=①工事概要!$C$65,$CD$13,""))</f>
        <v/>
      </c>
      <c r="CE385" s="50" t="str">
        <f t="shared" si="484"/>
        <v/>
      </c>
      <c r="CF385" s="50" t="str">
        <f t="shared" si="470"/>
        <v xml:space="preserve"> </v>
      </c>
    </row>
    <row r="386" spans="1:84" ht="39" customHeight="1" thickTop="1" thickBot="1" x14ac:dyDescent="0.2">
      <c r="A386" s="81" t="str">
        <f t="shared" si="456"/>
        <v>対象期間外</v>
      </c>
      <c r="B386" s="180" t="str">
        <f>IFERROR(IF(B385=①工事概要!$E$12+IF(WEEKDAY(①工事概要!$E$12)=1,①工事概要!$E$12,(8-WEEKDAY(①工事概要!$E$12))),"-",IF(B385="-","-",B385+1)),"-")</f>
        <v>-</v>
      </c>
      <c r="C386" s="89" t="str">
        <f t="shared" si="471"/>
        <v>-</v>
      </c>
      <c r="D386" s="199" t="str">
        <f t="shared" si="472"/>
        <v>×</v>
      </c>
      <c r="E386" s="200" t="str">
        <f t="shared" si="473"/>
        <v xml:space="preserve"> </v>
      </c>
      <c r="F386" s="201" t="s">
        <v>60</v>
      </c>
      <c r="G386" s="202"/>
      <c r="H386" s="203"/>
      <c r="I386" s="204"/>
      <c r="J386" s="187" t="str">
        <f t="shared" si="474"/>
        <v/>
      </c>
      <c r="K386" s="190" t="str">
        <f t="shared" si="457"/>
        <v/>
      </c>
      <c r="L386" s="190" t="str">
        <f t="shared" si="458"/>
        <v/>
      </c>
      <c r="M386" s="188" t="str">
        <f t="shared" si="475"/>
        <v/>
      </c>
      <c r="N386" s="87" t="str">
        <f t="shared" si="459"/>
        <v/>
      </c>
      <c r="O386" s="108"/>
      <c r="P386" s="156" t="str">
        <f>IF(B386&lt;①工事概要!$E$11,"",IF(B386&gt;①工事概要!$E$12,"",IF(LEN(CE386)=0,"○","")))</f>
        <v/>
      </c>
      <c r="Q386" s="162">
        <f t="shared" si="476"/>
        <v>0</v>
      </c>
      <c r="R386" s="93">
        <f t="shared" si="460"/>
        <v>181</v>
      </c>
      <c r="S386" s="156" t="str">
        <f t="shared" si="461"/>
        <v/>
      </c>
      <c r="T386" s="162">
        <f t="shared" si="462"/>
        <v>0</v>
      </c>
      <c r="U386" s="100">
        <f t="shared" si="477"/>
        <v>52</v>
      </c>
      <c r="V386" s="93" t="str">
        <f t="shared" si="463"/>
        <v/>
      </c>
      <c r="W386" s="169" t="str">
        <f t="shared" si="478"/>
        <v/>
      </c>
      <c r="X386" s="80" t="str">
        <f t="shared" si="479"/>
        <v/>
      </c>
      <c r="Y386" s="80" t="str">
        <f t="shared" si="480"/>
        <v/>
      </c>
      <c r="Z386" s="80" t="str">
        <f t="shared" si="464"/>
        <v>-</v>
      </c>
      <c r="AA386" s="80" t="str">
        <f t="shared" si="465"/>
        <v/>
      </c>
      <c r="AB386" s="80" t="str">
        <f t="shared" si="466"/>
        <v>OK（振替済み）</v>
      </c>
      <c r="AC386" s="154">
        <f t="shared" si="467"/>
        <v>0</v>
      </c>
      <c r="AD386" s="154" t="str">
        <f t="shared" si="481"/>
        <v/>
      </c>
      <c r="AE386" s="106">
        <f t="shared" si="482"/>
        <v>0</v>
      </c>
      <c r="AF386" s="106">
        <f t="shared" si="468"/>
        <v>0</v>
      </c>
      <c r="AG386" s="216" t="str">
        <f>IFERROR(IF(AE386=1,①工事概要!$E$11,IF(AE386=2,①工事概要!$E$11,IF(WEEKDAY(Z386)=2,Z379,AG385))),"")</f>
        <v/>
      </c>
      <c r="AH386" s="221" t="str">
        <f t="shared" ref="AH386:BA386" si="534">IFERROR(IF(AG386+1&gt;$BB386,"",AG386+1),"")</f>
        <v/>
      </c>
      <c r="AI386" s="221" t="str">
        <f t="shared" si="534"/>
        <v/>
      </c>
      <c r="AJ386" s="221" t="str">
        <f t="shared" si="534"/>
        <v/>
      </c>
      <c r="AK386" s="221" t="str">
        <f t="shared" si="534"/>
        <v/>
      </c>
      <c r="AL386" s="221" t="str">
        <f t="shared" si="534"/>
        <v/>
      </c>
      <c r="AM386" s="221" t="str">
        <f t="shared" si="534"/>
        <v/>
      </c>
      <c r="AN386" s="221" t="str">
        <f t="shared" si="534"/>
        <v/>
      </c>
      <c r="AO386" s="221" t="str">
        <f t="shared" si="534"/>
        <v/>
      </c>
      <c r="AP386" s="221" t="str">
        <f t="shared" si="534"/>
        <v/>
      </c>
      <c r="AQ386" s="221" t="str">
        <f t="shared" si="534"/>
        <v/>
      </c>
      <c r="AR386" s="221" t="str">
        <f t="shared" si="534"/>
        <v/>
      </c>
      <c r="AS386" s="221" t="str">
        <f t="shared" si="534"/>
        <v/>
      </c>
      <c r="AT386" s="221" t="str">
        <f t="shared" si="534"/>
        <v/>
      </c>
      <c r="AU386" s="221" t="str">
        <f t="shared" si="534"/>
        <v/>
      </c>
      <c r="AV386" s="221" t="str">
        <f t="shared" si="534"/>
        <v/>
      </c>
      <c r="AW386" s="221" t="str">
        <f t="shared" si="534"/>
        <v/>
      </c>
      <c r="AX386" s="221" t="str">
        <f t="shared" si="534"/>
        <v/>
      </c>
      <c r="AY386" s="221" t="str">
        <f t="shared" si="534"/>
        <v/>
      </c>
      <c r="AZ386" s="221" t="str">
        <f t="shared" si="534"/>
        <v/>
      </c>
      <c r="BA386" s="221" t="str">
        <f t="shared" si="534"/>
        <v/>
      </c>
      <c r="BB386" s="217" t="str">
        <f>IFERROR(IF(IF(Z386=①工事概要!$E$12,①工事概要!$E$12,IF(WEEKDAY(Z386)=1,Z393,BB387))&gt;①工事概要!$E$12,①工事概要!$E$12,IF(Z386=①工事概要!$E$12,①工事概要!$E$12,IF(WEEKDAY(Z386)=1,Z393,BB387))),"")</f>
        <v/>
      </c>
      <c r="BE386" s="53"/>
      <c r="BF386" s="53"/>
      <c r="BG386" s="53" t="str">
        <f>IFERROR(VLOOKUP(B386,①工事概要!$C$11:$D$12,2,FALSE),"")</f>
        <v/>
      </c>
      <c r="BH386" s="53" t="str">
        <f>IFERROR(VLOOKUP(B386,①工事概要!$C$16:$D$21,2,FALSE),"")</f>
        <v/>
      </c>
      <c r="BI386" s="53" t="str">
        <f>IFERROR(VLOOKUP(B386,①工事概要!$C$22:$D$24,2,FALSE),"")</f>
        <v/>
      </c>
      <c r="BJ386" s="53" t="str">
        <f>IF(B386&gt;①工事概要!$C$26,"",IF(B386&gt;=①工事概要!$C$25,$BJ$13,""))</f>
        <v/>
      </c>
      <c r="BK386" s="53" t="str">
        <f>IF(B386&gt;①工事概要!$C$28,"",IF(B386&gt;=①工事概要!$C$27,$BK$13,""))</f>
        <v/>
      </c>
      <c r="BL386" s="53" t="str">
        <f>IF(B386&gt;①工事概要!$C$30,"",IF(B386&gt;=①工事概要!$C$29,$BL$13,""))</f>
        <v/>
      </c>
      <c r="BM386" s="53" t="str">
        <f>IF(B386&gt;①工事概要!$C$32,"",IF(B386&gt;=①工事概要!$C$31,$BM$13,""))</f>
        <v/>
      </c>
      <c r="BN386" s="53" t="str">
        <f>IF(B386&gt;①工事概要!$C$34,"",IF(B386&gt;=①工事概要!$C$33,$BN$13,""))</f>
        <v/>
      </c>
      <c r="BO386" s="53" t="str">
        <f>IF(B386&gt;①工事概要!$C$36,"",IF(B386&gt;=①工事概要!$C$35,$BO$13,""))</f>
        <v/>
      </c>
      <c r="BP386" s="53" t="str">
        <f>IF(B386&gt;①工事概要!$C$38,"",IF(B386&gt;=①工事概要!$C$37,$BP$13,""))</f>
        <v/>
      </c>
      <c r="BQ386" s="53" t="str">
        <f>IF(B386&gt;①工事概要!$C$40,"",IF(B386&gt;=①工事概要!$C$39,$BQ$13,""))</f>
        <v/>
      </c>
      <c r="BR386" s="53" t="str">
        <f>IF(B386&gt;①工事概要!$C$42,"",IF(B386&gt;=①工事概要!$C$41,$BR$13,""))</f>
        <v/>
      </c>
      <c r="BS386" s="53" t="str">
        <f>IF(B386&gt;①工事概要!$C$44,"",IF(B386&gt;=①工事概要!$C$43,$BS$13,""))</f>
        <v/>
      </c>
      <c r="BT386" s="53" t="str">
        <f>IF(B386&gt;①工事概要!$C$46,"",IF(B386&gt;=①工事概要!$C$45,$BT$13,""))</f>
        <v/>
      </c>
      <c r="BU386" s="53" t="str">
        <f>IF(B386&gt;①工事概要!$C$48,"",IF(B386&gt;=①工事概要!$C$47,$BU$13,""))</f>
        <v/>
      </c>
      <c r="BV386" s="53" t="str">
        <f>IF(B386&gt;①工事概要!$C$50,"",IF(B386&gt;=①工事概要!$C$49,$BV$13,""))</f>
        <v/>
      </c>
      <c r="BW386" s="53" t="str">
        <f>IF(B386&gt;①工事概要!$C$52,"",IF(B386&gt;=①工事概要!$C$51,$BW$13,""))</f>
        <v/>
      </c>
      <c r="BX386" s="53" t="str">
        <f>IF(B386&gt;①工事概要!$C$54,"",IF(B386&gt;=①工事概要!$C$53,$BX$13,""))</f>
        <v/>
      </c>
      <c r="BY386" s="53" t="str">
        <f>IF(B386&gt;①工事概要!$C$56,"",IF(B386&gt;=①工事概要!$C$55,$BY$13,""))</f>
        <v/>
      </c>
      <c r="BZ386" s="53" t="str">
        <f>IF(B386&gt;①工事概要!$C$58,"",IF(B386&gt;=①工事概要!$C$57,$BZ$13,""))</f>
        <v/>
      </c>
      <c r="CA386" s="53" t="str">
        <f>IF(B386&gt;①工事概要!$C$60,"",IF(B386&gt;=①工事概要!$C$59,$CA$13,""))</f>
        <v/>
      </c>
      <c r="CB386" s="53" t="str">
        <f>IF(B386&gt;①工事概要!$C$62,"",IF(B386&gt;=①工事概要!$C$61,$CB$13,""))</f>
        <v/>
      </c>
      <c r="CC386" s="53" t="str">
        <f>IF(B386&gt;①工事概要!$C$64,"",IF(B386&gt;=①工事概要!$C$63,$CC$13,""))</f>
        <v/>
      </c>
      <c r="CD386" s="53" t="str">
        <f>IF(B386&gt;①工事概要!$C$66,"",IF(B386&gt;=①工事概要!$C$65,$CD$13,""))</f>
        <v/>
      </c>
      <c r="CE386" s="50" t="str">
        <f t="shared" si="484"/>
        <v/>
      </c>
      <c r="CF386" s="50" t="str">
        <f t="shared" si="470"/>
        <v xml:space="preserve"> </v>
      </c>
    </row>
    <row r="387" spans="1:84" ht="39" customHeight="1" thickTop="1" thickBot="1" x14ac:dyDescent="0.2">
      <c r="A387" s="81" t="str">
        <f t="shared" si="456"/>
        <v>対象期間外</v>
      </c>
      <c r="B387" s="180" t="str">
        <f>IFERROR(IF(B386=①工事概要!$E$12+IF(WEEKDAY(①工事概要!$E$12)=1,①工事概要!$E$12,(8-WEEKDAY(①工事概要!$E$12))),"-",IF(B386="-","-",B386+1)),"-")</f>
        <v>-</v>
      </c>
      <c r="C387" s="89" t="str">
        <f t="shared" si="471"/>
        <v>-</v>
      </c>
      <c r="D387" s="199" t="str">
        <f t="shared" si="472"/>
        <v>×</v>
      </c>
      <c r="E387" s="200" t="str">
        <f t="shared" si="473"/>
        <v xml:space="preserve"> </v>
      </c>
      <c r="F387" s="201" t="s">
        <v>60</v>
      </c>
      <c r="G387" s="202"/>
      <c r="H387" s="203"/>
      <c r="I387" s="204"/>
      <c r="J387" s="187" t="str">
        <f t="shared" si="474"/>
        <v/>
      </c>
      <c r="K387" s="190" t="str">
        <f t="shared" si="457"/>
        <v/>
      </c>
      <c r="L387" s="190" t="str">
        <f t="shared" si="458"/>
        <v/>
      </c>
      <c r="M387" s="188" t="str">
        <f t="shared" si="475"/>
        <v/>
      </c>
      <c r="N387" s="87" t="str">
        <f t="shared" si="459"/>
        <v/>
      </c>
      <c r="O387" s="108"/>
      <c r="P387" s="156" t="str">
        <f>IF(B387&lt;①工事概要!$E$11,"",IF(B387&gt;①工事概要!$E$12,"",IF(LEN(CE387)=0,"○","")))</f>
        <v/>
      </c>
      <c r="Q387" s="162">
        <f t="shared" si="476"/>
        <v>0</v>
      </c>
      <c r="R387" s="93">
        <f t="shared" si="460"/>
        <v>181</v>
      </c>
      <c r="S387" s="156" t="str">
        <f t="shared" si="461"/>
        <v/>
      </c>
      <c r="T387" s="162">
        <f t="shared" si="462"/>
        <v>0</v>
      </c>
      <c r="U387" s="100">
        <f t="shared" si="477"/>
        <v>52</v>
      </c>
      <c r="V387" s="93" t="str">
        <f t="shared" si="463"/>
        <v/>
      </c>
      <c r="W387" s="169" t="str">
        <f t="shared" si="478"/>
        <v/>
      </c>
      <c r="X387" s="80" t="str">
        <f t="shared" si="479"/>
        <v/>
      </c>
      <c r="Y387" s="80" t="str">
        <f t="shared" si="480"/>
        <v/>
      </c>
      <c r="Z387" s="80" t="str">
        <f t="shared" si="464"/>
        <v>-</v>
      </c>
      <c r="AA387" s="80" t="str">
        <f t="shared" si="465"/>
        <v/>
      </c>
      <c r="AB387" s="80" t="str">
        <f t="shared" si="466"/>
        <v>OK（振替済み）</v>
      </c>
      <c r="AC387" s="154">
        <f t="shared" si="467"/>
        <v>0</v>
      </c>
      <c r="AD387" s="154" t="str">
        <f t="shared" si="481"/>
        <v/>
      </c>
      <c r="AE387" s="106">
        <f t="shared" si="482"/>
        <v>0</v>
      </c>
      <c r="AF387" s="106">
        <f t="shared" si="468"/>
        <v>0</v>
      </c>
      <c r="AG387" s="218" t="str">
        <f>IFERROR(IF(AE387=1,①工事概要!$E$11,IF(AE387=2,①工事概要!$E$11,IF(WEEKDAY(Z387)=2,Z380,AG386))),"")</f>
        <v/>
      </c>
      <c r="AH387" s="222" t="str">
        <f t="shared" ref="AH387:BA387" si="535">IFERROR(IF(AG387+1&gt;$BB387,"",AG387+1),"")</f>
        <v/>
      </c>
      <c r="AI387" s="222" t="str">
        <f t="shared" si="535"/>
        <v/>
      </c>
      <c r="AJ387" s="222" t="str">
        <f t="shared" si="535"/>
        <v/>
      </c>
      <c r="AK387" s="222" t="str">
        <f t="shared" si="535"/>
        <v/>
      </c>
      <c r="AL387" s="222" t="str">
        <f t="shared" si="535"/>
        <v/>
      </c>
      <c r="AM387" s="222" t="str">
        <f t="shared" si="535"/>
        <v/>
      </c>
      <c r="AN387" s="222" t="str">
        <f t="shared" si="535"/>
        <v/>
      </c>
      <c r="AO387" s="222" t="str">
        <f t="shared" si="535"/>
        <v/>
      </c>
      <c r="AP387" s="222" t="str">
        <f t="shared" si="535"/>
        <v/>
      </c>
      <c r="AQ387" s="222" t="str">
        <f t="shared" si="535"/>
        <v/>
      </c>
      <c r="AR387" s="222" t="str">
        <f t="shared" si="535"/>
        <v/>
      </c>
      <c r="AS387" s="222" t="str">
        <f t="shared" si="535"/>
        <v/>
      </c>
      <c r="AT387" s="222" t="str">
        <f t="shared" si="535"/>
        <v/>
      </c>
      <c r="AU387" s="222" t="str">
        <f t="shared" si="535"/>
        <v/>
      </c>
      <c r="AV387" s="222" t="str">
        <f t="shared" si="535"/>
        <v/>
      </c>
      <c r="AW387" s="222" t="str">
        <f t="shared" si="535"/>
        <v/>
      </c>
      <c r="AX387" s="222" t="str">
        <f t="shared" si="535"/>
        <v/>
      </c>
      <c r="AY387" s="222" t="str">
        <f t="shared" si="535"/>
        <v/>
      </c>
      <c r="AZ387" s="222" t="str">
        <f t="shared" si="535"/>
        <v/>
      </c>
      <c r="BA387" s="222" t="str">
        <f t="shared" si="535"/>
        <v/>
      </c>
      <c r="BB387" s="219" t="str">
        <f>IFERROR(IF(IF(Z387=①工事概要!$E$12,①工事概要!$E$12,IF(WEEKDAY(Z387)=1,Z394,BB388))&gt;①工事概要!$E$12,①工事概要!$E$12,IF(Z387=①工事概要!$E$12,①工事概要!$E$12,IF(WEEKDAY(Z387)=1,Z394,BB388))),"")</f>
        <v/>
      </c>
      <c r="BE387" s="53"/>
      <c r="BF387" s="53"/>
      <c r="BG387" s="53" t="str">
        <f>IFERROR(VLOOKUP(B387,①工事概要!$C$11:$D$12,2,FALSE),"")</f>
        <v/>
      </c>
      <c r="BH387" s="53" t="str">
        <f>IFERROR(VLOOKUP(B387,①工事概要!$C$16:$D$21,2,FALSE),"")</f>
        <v/>
      </c>
      <c r="BI387" s="53" t="str">
        <f>IFERROR(VLOOKUP(B387,①工事概要!$C$22:$D$24,2,FALSE),"")</f>
        <v/>
      </c>
      <c r="BJ387" s="53" t="str">
        <f>IF(B387&gt;①工事概要!$C$26,"",IF(B387&gt;=①工事概要!$C$25,$BJ$13,""))</f>
        <v/>
      </c>
      <c r="BK387" s="53" t="str">
        <f>IF(B387&gt;①工事概要!$C$28,"",IF(B387&gt;=①工事概要!$C$27,$BK$13,""))</f>
        <v/>
      </c>
      <c r="BL387" s="53" t="str">
        <f>IF(B387&gt;①工事概要!$C$30,"",IF(B387&gt;=①工事概要!$C$29,$BL$13,""))</f>
        <v/>
      </c>
      <c r="BM387" s="53" t="str">
        <f>IF(B387&gt;①工事概要!$C$32,"",IF(B387&gt;=①工事概要!$C$31,$BM$13,""))</f>
        <v/>
      </c>
      <c r="BN387" s="53" t="str">
        <f>IF(B387&gt;①工事概要!$C$34,"",IF(B387&gt;=①工事概要!$C$33,$BN$13,""))</f>
        <v/>
      </c>
      <c r="BO387" s="53" t="str">
        <f>IF(B387&gt;①工事概要!$C$36,"",IF(B387&gt;=①工事概要!$C$35,$BO$13,""))</f>
        <v/>
      </c>
      <c r="BP387" s="53" t="str">
        <f>IF(B387&gt;①工事概要!$C$38,"",IF(B387&gt;=①工事概要!$C$37,$BP$13,""))</f>
        <v/>
      </c>
      <c r="BQ387" s="53" t="str">
        <f>IF(B387&gt;①工事概要!$C$40,"",IF(B387&gt;=①工事概要!$C$39,$BQ$13,""))</f>
        <v/>
      </c>
      <c r="BR387" s="53" t="str">
        <f>IF(B387&gt;①工事概要!$C$42,"",IF(B387&gt;=①工事概要!$C$41,$BR$13,""))</f>
        <v/>
      </c>
      <c r="BS387" s="53" t="str">
        <f>IF(B387&gt;①工事概要!$C$44,"",IF(B387&gt;=①工事概要!$C$43,$BS$13,""))</f>
        <v/>
      </c>
      <c r="BT387" s="53" t="str">
        <f>IF(B387&gt;①工事概要!$C$46,"",IF(B387&gt;=①工事概要!$C$45,$BT$13,""))</f>
        <v/>
      </c>
      <c r="BU387" s="53" t="str">
        <f>IF(B387&gt;①工事概要!$C$48,"",IF(B387&gt;=①工事概要!$C$47,$BU$13,""))</f>
        <v/>
      </c>
      <c r="BV387" s="53" t="str">
        <f>IF(B387&gt;①工事概要!$C$50,"",IF(B387&gt;=①工事概要!$C$49,$BV$13,""))</f>
        <v/>
      </c>
      <c r="BW387" s="53" t="str">
        <f>IF(B387&gt;①工事概要!$C$52,"",IF(B387&gt;=①工事概要!$C$51,$BW$13,""))</f>
        <v/>
      </c>
      <c r="BX387" s="53" t="str">
        <f>IF(B387&gt;①工事概要!$C$54,"",IF(B387&gt;=①工事概要!$C$53,$BX$13,""))</f>
        <v/>
      </c>
      <c r="BY387" s="53" t="str">
        <f>IF(B387&gt;①工事概要!$C$56,"",IF(B387&gt;=①工事概要!$C$55,$BY$13,""))</f>
        <v/>
      </c>
      <c r="BZ387" s="53" t="str">
        <f>IF(B387&gt;①工事概要!$C$58,"",IF(B387&gt;=①工事概要!$C$57,$BZ$13,""))</f>
        <v/>
      </c>
      <c r="CA387" s="53" t="str">
        <f>IF(B387&gt;①工事概要!$C$60,"",IF(B387&gt;=①工事概要!$C$59,$CA$13,""))</f>
        <v/>
      </c>
      <c r="CB387" s="53" t="str">
        <f>IF(B387&gt;①工事概要!$C$62,"",IF(B387&gt;=①工事概要!$C$61,$CB$13,""))</f>
        <v/>
      </c>
      <c r="CC387" s="53" t="str">
        <f>IF(B387&gt;①工事概要!$C$64,"",IF(B387&gt;=①工事概要!$C$63,$CC$13,""))</f>
        <v/>
      </c>
      <c r="CD387" s="53" t="str">
        <f>IF(B387&gt;①工事概要!$C$66,"",IF(B387&gt;=①工事概要!$C$65,$CD$13,""))</f>
        <v/>
      </c>
      <c r="CE387" s="50" t="str">
        <f t="shared" si="484"/>
        <v/>
      </c>
      <c r="CF387" s="50" t="str">
        <f t="shared" si="470"/>
        <v xml:space="preserve"> </v>
      </c>
    </row>
    <row r="388" spans="1:84" ht="39" customHeight="1" thickTop="1" thickBot="1" x14ac:dyDescent="0.2">
      <c r="A388" s="81" t="str">
        <f t="shared" si="456"/>
        <v>対象期間外</v>
      </c>
      <c r="B388" s="180" t="str">
        <f>IFERROR(IF(B387=①工事概要!$E$12+IF(WEEKDAY(①工事概要!$E$12)=1,①工事概要!$E$12,(8-WEEKDAY(①工事概要!$E$12))),"-",IF(B387="-","-",B387+1)),"-")</f>
        <v>-</v>
      </c>
      <c r="C388" s="89" t="str">
        <f t="shared" si="471"/>
        <v>-</v>
      </c>
      <c r="D388" s="199" t="str">
        <f t="shared" si="472"/>
        <v>×</v>
      </c>
      <c r="E388" s="200" t="str">
        <f t="shared" si="473"/>
        <v xml:space="preserve"> </v>
      </c>
      <c r="F388" s="201" t="s">
        <v>60</v>
      </c>
      <c r="G388" s="202"/>
      <c r="H388" s="203"/>
      <c r="I388" s="204"/>
      <c r="J388" s="187" t="str">
        <f t="shared" si="474"/>
        <v/>
      </c>
      <c r="K388" s="190" t="str">
        <f t="shared" si="457"/>
        <v/>
      </c>
      <c r="L388" s="190" t="str">
        <f t="shared" si="458"/>
        <v/>
      </c>
      <c r="M388" s="188" t="str">
        <f t="shared" si="475"/>
        <v/>
      </c>
      <c r="N388" s="87" t="str">
        <f t="shared" si="459"/>
        <v/>
      </c>
      <c r="O388" s="108"/>
      <c r="P388" s="156" t="str">
        <f>IF(B388&lt;①工事概要!$E$11,"",IF(B388&gt;①工事概要!$E$12,"",IF(LEN(CE388)=0,"○","")))</f>
        <v/>
      </c>
      <c r="Q388" s="162">
        <f t="shared" si="476"/>
        <v>0</v>
      </c>
      <c r="R388" s="93">
        <f t="shared" si="460"/>
        <v>181</v>
      </c>
      <c r="S388" s="156" t="str">
        <f t="shared" si="461"/>
        <v/>
      </c>
      <c r="T388" s="162">
        <f t="shared" si="462"/>
        <v>0</v>
      </c>
      <c r="U388" s="100">
        <f t="shared" si="477"/>
        <v>52</v>
      </c>
      <c r="V388" s="93" t="str">
        <f t="shared" si="463"/>
        <v/>
      </c>
      <c r="W388" s="169" t="str">
        <f t="shared" si="478"/>
        <v/>
      </c>
      <c r="X388" s="80" t="str">
        <f t="shared" si="479"/>
        <v/>
      </c>
      <c r="Y388" s="80" t="str">
        <f t="shared" si="480"/>
        <v/>
      </c>
      <c r="Z388" s="80" t="str">
        <f t="shared" si="464"/>
        <v>-</v>
      </c>
      <c r="AA388" s="80" t="str">
        <f t="shared" si="465"/>
        <v/>
      </c>
      <c r="AB388" s="80" t="str">
        <f t="shared" si="466"/>
        <v>OK（振替済み）</v>
      </c>
      <c r="AC388" s="154">
        <f t="shared" si="467"/>
        <v>0</v>
      </c>
      <c r="AD388" s="154" t="str">
        <f t="shared" si="481"/>
        <v/>
      </c>
      <c r="AE388" s="106">
        <f t="shared" si="482"/>
        <v>0</v>
      </c>
      <c r="AF388" s="106">
        <f t="shared" si="468"/>
        <v>0</v>
      </c>
      <c r="AG388" s="218" t="str">
        <f>IFERROR(IF(AE388=1,①工事概要!$E$11,IF(AE388=2,①工事概要!$E$11,IF(WEEKDAY(Z388)=2,Z381,AG387))),"")</f>
        <v/>
      </c>
      <c r="AH388" s="222" t="str">
        <f t="shared" ref="AH388:BA388" si="536">IFERROR(IF(AG388+1&gt;$BB388,"",AG388+1),"")</f>
        <v/>
      </c>
      <c r="AI388" s="222" t="str">
        <f t="shared" si="536"/>
        <v/>
      </c>
      <c r="AJ388" s="222" t="str">
        <f t="shared" si="536"/>
        <v/>
      </c>
      <c r="AK388" s="222" t="str">
        <f t="shared" si="536"/>
        <v/>
      </c>
      <c r="AL388" s="222" t="str">
        <f t="shared" si="536"/>
        <v/>
      </c>
      <c r="AM388" s="222" t="str">
        <f t="shared" si="536"/>
        <v/>
      </c>
      <c r="AN388" s="222" t="str">
        <f t="shared" si="536"/>
        <v/>
      </c>
      <c r="AO388" s="222" t="str">
        <f t="shared" si="536"/>
        <v/>
      </c>
      <c r="AP388" s="222" t="str">
        <f t="shared" si="536"/>
        <v/>
      </c>
      <c r="AQ388" s="222" t="str">
        <f t="shared" si="536"/>
        <v/>
      </c>
      <c r="AR388" s="222" t="str">
        <f t="shared" si="536"/>
        <v/>
      </c>
      <c r="AS388" s="222" t="str">
        <f t="shared" si="536"/>
        <v/>
      </c>
      <c r="AT388" s="222" t="str">
        <f t="shared" si="536"/>
        <v/>
      </c>
      <c r="AU388" s="222" t="str">
        <f t="shared" si="536"/>
        <v/>
      </c>
      <c r="AV388" s="222" t="str">
        <f t="shared" si="536"/>
        <v/>
      </c>
      <c r="AW388" s="222" t="str">
        <f t="shared" si="536"/>
        <v/>
      </c>
      <c r="AX388" s="222" t="str">
        <f t="shared" si="536"/>
        <v/>
      </c>
      <c r="AY388" s="222" t="str">
        <f t="shared" si="536"/>
        <v/>
      </c>
      <c r="AZ388" s="222" t="str">
        <f t="shared" si="536"/>
        <v/>
      </c>
      <c r="BA388" s="222" t="str">
        <f t="shared" si="536"/>
        <v/>
      </c>
      <c r="BB388" s="219" t="str">
        <f>IFERROR(IF(IF(Z388=①工事概要!$E$12,①工事概要!$E$12,IF(WEEKDAY(Z388)=1,Z395,BB389))&gt;①工事概要!$E$12,①工事概要!$E$12,IF(Z388=①工事概要!$E$12,①工事概要!$E$12,IF(WEEKDAY(Z388)=1,Z395,BB389))),"")</f>
        <v/>
      </c>
      <c r="BE388" s="53"/>
      <c r="BF388" s="53"/>
      <c r="BG388" s="53" t="str">
        <f>IFERROR(VLOOKUP(B388,①工事概要!$C$11:$D$12,2,FALSE),"")</f>
        <v/>
      </c>
      <c r="BH388" s="53" t="str">
        <f>IFERROR(VLOOKUP(B388,①工事概要!$C$16:$D$21,2,FALSE),"")</f>
        <v/>
      </c>
      <c r="BI388" s="53" t="str">
        <f>IFERROR(VLOOKUP(B388,①工事概要!$C$22:$D$24,2,FALSE),"")</f>
        <v/>
      </c>
      <c r="BJ388" s="53" t="str">
        <f>IF(B388&gt;①工事概要!$C$26,"",IF(B388&gt;=①工事概要!$C$25,$BJ$13,""))</f>
        <v/>
      </c>
      <c r="BK388" s="53" t="str">
        <f>IF(B388&gt;①工事概要!$C$28,"",IF(B388&gt;=①工事概要!$C$27,$BK$13,""))</f>
        <v/>
      </c>
      <c r="BL388" s="53" t="str">
        <f>IF(B388&gt;①工事概要!$C$30,"",IF(B388&gt;=①工事概要!$C$29,$BL$13,""))</f>
        <v/>
      </c>
      <c r="BM388" s="53" t="str">
        <f>IF(B388&gt;①工事概要!$C$32,"",IF(B388&gt;=①工事概要!$C$31,$BM$13,""))</f>
        <v/>
      </c>
      <c r="BN388" s="53" t="str">
        <f>IF(B388&gt;①工事概要!$C$34,"",IF(B388&gt;=①工事概要!$C$33,$BN$13,""))</f>
        <v/>
      </c>
      <c r="BO388" s="53" t="str">
        <f>IF(B388&gt;①工事概要!$C$36,"",IF(B388&gt;=①工事概要!$C$35,$BO$13,""))</f>
        <v/>
      </c>
      <c r="BP388" s="53" t="str">
        <f>IF(B388&gt;①工事概要!$C$38,"",IF(B388&gt;=①工事概要!$C$37,$BP$13,""))</f>
        <v/>
      </c>
      <c r="BQ388" s="53" t="str">
        <f>IF(B388&gt;①工事概要!$C$40,"",IF(B388&gt;=①工事概要!$C$39,$BQ$13,""))</f>
        <v/>
      </c>
      <c r="BR388" s="53" t="str">
        <f>IF(B388&gt;①工事概要!$C$42,"",IF(B388&gt;=①工事概要!$C$41,$BR$13,""))</f>
        <v/>
      </c>
      <c r="BS388" s="53" t="str">
        <f>IF(B388&gt;①工事概要!$C$44,"",IF(B388&gt;=①工事概要!$C$43,$BS$13,""))</f>
        <v/>
      </c>
      <c r="BT388" s="53" t="str">
        <f>IF(B388&gt;①工事概要!$C$46,"",IF(B388&gt;=①工事概要!$C$45,$BT$13,""))</f>
        <v/>
      </c>
      <c r="BU388" s="53" t="str">
        <f>IF(B388&gt;①工事概要!$C$48,"",IF(B388&gt;=①工事概要!$C$47,$BU$13,""))</f>
        <v/>
      </c>
      <c r="BV388" s="53" t="str">
        <f>IF(B388&gt;①工事概要!$C$50,"",IF(B388&gt;=①工事概要!$C$49,$BV$13,""))</f>
        <v/>
      </c>
      <c r="BW388" s="53" t="str">
        <f>IF(B388&gt;①工事概要!$C$52,"",IF(B388&gt;=①工事概要!$C$51,$BW$13,""))</f>
        <v/>
      </c>
      <c r="BX388" s="53" t="str">
        <f>IF(B388&gt;①工事概要!$C$54,"",IF(B388&gt;=①工事概要!$C$53,$BX$13,""))</f>
        <v/>
      </c>
      <c r="BY388" s="53" t="str">
        <f>IF(B388&gt;①工事概要!$C$56,"",IF(B388&gt;=①工事概要!$C$55,$BY$13,""))</f>
        <v/>
      </c>
      <c r="BZ388" s="53" t="str">
        <f>IF(B388&gt;①工事概要!$C$58,"",IF(B388&gt;=①工事概要!$C$57,$BZ$13,""))</f>
        <v/>
      </c>
      <c r="CA388" s="53" t="str">
        <f>IF(B388&gt;①工事概要!$C$60,"",IF(B388&gt;=①工事概要!$C$59,$CA$13,""))</f>
        <v/>
      </c>
      <c r="CB388" s="53" t="str">
        <f>IF(B388&gt;①工事概要!$C$62,"",IF(B388&gt;=①工事概要!$C$61,$CB$13,""))</f>
        <v/>
      </c>
      <c r="CC388" s="53" t="str">
        <f>IF(B388&gt;①工事概要!$C$64,"",IF(B388&gt;=①工事概要!$C$63,$CC$13,""))</f>
        <v/>
      </c>
      <c r="CD388" s="53" t="str">
        <f>IF(B388&gt;①工事概要!$C$66,"",IF(B388&gt;=①工事概要!$C$65,$CD$13,""))</f>
        <v/>
      </c>
      <c r="CE388" s="50" t="str">
        <f t="shared" si="484"/>
        <v/>
      </c>
      <c r="CF388" s="50" t="str">
        <f t="shared" si="470"/>
        <v xml:space="preserve"> </v>
      </c>
    </row>
    <row r="389" spans="1:84" ht="39" customHeight="1" thickTop="1" thickBot="1" x14ac:dyDescent="0.2">
      <c r="A389" s="81" t="str">
        <f t="shared" si="456"/>
        <v>対象期間外</v>
      </c>
      <c r="B389" s="180" t="str">
        <f>IFERROR(IF(B388=①工事概要!$E$12+IF(WEEKDAY(①工事概要!$E$12)=1,①工事概要!$E$12,(8-WEEKDAY(①工事概要!$E$12))),"-",IF(B388="-","-",B388+1)),"-")</f>
        <v>-</v>
      </c>
      <c r="C389" s="89" t="str">
        <f t="shared" si="471"/>
        <v>-</v>
      </c>
      <c r="D389" s="199" t="str">
        <f t="shared" si="472"/>
        <v>×</v>
      </c>
      <c r="E389" s="200" t="str">
        <f t="shared" si="473"/>
        <v xml:space="preserve"> </v>
      </c>
      <c r="F389" s="201" t="s">
        <v>60</v>
      </c>
      <c r="G389" s="202"/>
      <c r="H389" s="203"/>
      <c r="I389" s="204"/>
      <c r="J389" s="187" t="str">
        <f t="shared" si="474"/>
        <v/>
      </c>
      <c r="K389" s="190" t="str">
        <f t="shared" si="457"/>
        <v/>
      </c>
      <c r="L389" s="190" t="str">
        <f t="shared" si="458"/>
        <v/>
      </c>
      <c r="M389" s="188" t="str">
        <f t="shared" si="475"/>
        <v/>
      </c>
      <c r="N389" s="87" t="str">
        <f t="shared" si="459"/>
        <v/>
      </c>
      <c r="O389" s="108"/>
      <c r="P389" s="156" t="str">
        <f>IF(B389&lt;①工事概要!$E$11,"",IF(B389&gt;①工事概要!$E$12,"",IF(LEN(CE389)=0,"○","")))</f>
        <v/>
      </c>
      <c r="Q389" s="162">
        <f t="shared" si="476"/>
        <v>0</v>
      </c>
      <c r="R389" s="93">
        <f t="shared" si="460"/>
        <v>181</v>
      </c>
      <c r="S389" s="156" t="str">
        <f t="shared" si="461"/>
        <v/>
      </c>
      <c r="T389" s="162">
        <f t="shared" si="462"/>
        <v>0</v>
      </c>
      <c r="U389" s="100">
        <f t="shared" si="477"/>
        <v>52</v>
      </c>
      <c r="V389" s="93" t="str">
        <f t="shared" si="463"/>
        <v/>
      </c>
      <c r="W389" s="169" t="str">
        <f t="shared" si="478"/>
        <v/>
      </c>
      <c r="X389" s="80" t="str">
        <f t="shared" si="479"/>
        <v/>
      </c>
      <c r="Y389" s="80" t="str">
        <f t="shared" si="480"/>
        <v/>
      </c>
      <c r="Z389" s="80" t="str">
        <f t="shared" si="464"/>
        <v>-</v>
      </c>
      <c r="AA389" s="80" t="str">
        <f t="shared" si="465"/>
        <v/>
      </c>
      <c r="AB389" s="80" t="str">
        <f t="shared" si="466"/>
        <v>OK（振替済み）</v>
      </c>
      <c r="AC389" s="154">
        <f t="shared" si="467"/>
        <v>0</v>
      </c>
      <c r="AD389" s="154" t="str">
        <f t="shared" si="481"/>
        <v/>
      </c>
      <c r="AE389" s="106">
        <f t="shared" si="482"/>
        <v>0</v>
      </c>
      <c r="AF389" s="106">
        <f t="shared" si="468"/>
        <v>0</v>
      </c>
      <c r="AG389" s="218" t="str">
        <f>IFERROR(IF(AE389=1,①工事概要!$E$11,IF(AE389=2,①工事概要!$E$11,IF(WEEKDAY(Z389)=2,Z382,AG388))),"")</f>
        <v/>
      </c>
      <c r="AH389" s="222" t="str">
        <f t="shared" ref="AH389:BA389" si="537">IFERROR(IF(AG389+1&gt;$BB389,"",AG389+1),"")</f>
        <v/>
      </c>
      <c r="AI389" s="222" t="str">
        <f t="shared" si="537"/>
        <v/>
      </c>
      <c r="AJ389" s="222" t="str">
        <f t="shared" si="537"/>
        <v/>
      </c>
      <c r="AK389" s="222" t="str">
        <f t="shared" si="537"/>
        <v/>
      </c>
      <c r="AL389" s="222" t="str">
        <f t="shared" si="537"/>
        <v/>
      </c>
      <c r="AM389" s="222" t="str">
        <f t="shared" si="537"/>
        <v/>
      </c>
      <c r="AN389" s="222" t="str">
        <f t="shared" si="537"/>
        <v/>
      </c>
      <c r="AO389" s="222" t="str">
        <f t="shared" si="537"/>
        <v/>
      </c>
      <c r="AP389" s="222" t="str">
        <f t="shared" si="537"/>
        <v/>
      </c>
      <c r="AQ389" s="222" t="str">
        <f t="shared" si="537"/>
        <v/>
      </c>
      <c r="AR389" s="222" t="str">
        <f t="shared" si="537"/>
        <v/>
      </c>
      <c r="AS389" s="222" t="str">
        <f t="shared" si="537"/>
        <v/>
      </c>
      <c r="AT389" s="222" t="str">
        <f t="shared" si="537"/>
        <v/>
      </c>
      <c r="AU389" s="222" t="str">
        <f t="shared" si="537"/>
        <v/>
      </c>
      <c r="AV389" s="222" t="str">
        <f t="shared" si="537"/>
        <v/>
      </c>
      <c r="AW389" s="222" t="str">
        <f t="shared" si="537"/>
        <v/>
      </c>
      <c r="AX389" s="222" t="str">
        <f t="shared" si="537"/>
        <v/>
      </c>
      <c r="AY389" s="222" t="str">
        <f t="shared" si="537"/>
        <v/>
      </c>
      <c r="AZ389" s="222" t="str">
        <f t="shared" si="537"/>
        <v/>
      </c>
      <c r="BA389" s="222" t="str">
        <f t="shared" si="537"/>
        <v/>
      </c>
      <c r="BB389" s="219" t="str">
        <f>IFERROR(IF(IF(Z389=①工事概要!$E$12,①工事概要!$E$12,IF(WEEKDAY(Z389)=1,Z396,BB390))&gt;①工事概要!$E$12,①工事概要!$E$12,IF(Z389=①工事概要!$E$12,①工事概要!$E$12,IF(WEEKDAY(Z389)=1,Z396,BB390))),"")</f>
        <v/>
      </c>
      <c r="BE389" s="53"/>
      <c r="BF389" s="53"/>
      <c r="BG389" s="53" t="str">
        <f>IFERROR(VLOOKUP(B389,①工事概要!$C$11:$D$12,2,FALSE),"")</f>
        <v/>
      </c>
      <c r="BH389" s="53" t="str">
        <f>IFERROR(VLOOKUP(B389,①工事概要!$C$16:$D$21,2,FALSE),"")</f>
        <v/>
      </c>
      <c r="BI389" s="53" t="str">
        <f>IFERROR(VLOOKUP(B389,①工事概要!$C$22:$D$24,2,FALSE),"")</f>
        <v/>
      </c>
      <c r="BJ389" s="53" t="str">
        <f>IF(B389&gt;①工事概要!$C$26,"",IF(B389&gt;=①工事概要!$C$25,$BJ$13,""))</f>
        <v/>
      </c>
      <c r="BK389" s="53" t="str">
        <f>IF(B389&gt;①工事概要!$C$28,"",IF(B389&gt;=①工事概要!$C$27,$BK$13,""))</f>
        <v/>
      </c>
      <c r="BL389" s="53" t="str">
        <f>IF(B389&gt;①工事概要!$C$30,"",IF(B389&gt;=①工事概要!$C$29,$BL$13,""))</f>
        <v/>
      </c>
      <c r="BM389" s="53" t="str">
        <f>IF(B389&gt;①工事概要!$C$32,"",IF(B389&gt;=①工事概要!$C$31,$BM$13,""))</f>
        <v/>
      </c>
      <c r="BN389" s="53" t="str">
        <f>IF(B389&gt;①工事概要!$C$34,"",IF(B389&gt;=①工事概要!$C$33,$BN$13,""))</f>
        <v/>
      </c>
      <c r="BO389" s="53" t="str">
        <f>IF(B389&gt;①工事概要!$C$36,"",IF(B389&gt;=①工事概要!$C$35,$BO$13,""))</f>
        <v/>
      </c>
      <c r="BP389" s="53" t="str">
        <f>IF(B389&gt;①工事概要!$C$38,"",IF(B389&gt;=①工事概要!$C$37,$BP$13,""))</f>
        <v/>
      </c>
      <c r="BQ389" s="53" t="str">
        <f>IF(B389&gt;①工事概要!$C$40,"",IF(B389&gt;=①工事概要!$C$39,$BQ$13,""))</f>
        <v/>
      </c>
      <c r="BR389" s="53" t="str">
        <f>IF(B389&gt;①工事概要!$C$42,"",IF(B389&gt;=①工事概要!$C$41,$BR$13,""))</f>
        <v/>
      </c>
      <c r="BS389" s="53" t="str">
        <f>IF(B389&gt;①工事概要!$C$44,"",IF(B389&gt;=①工事概要!$C$43,$BS$13,""))</f>
        <v/>
      </c>
      <c r="BT389" s="53" t="str">
        <f>IF(B389&gt;①工事概要!$C$46,"",IF(B389&gt;=①工事概要!$C$45,$BT$13,""))</f>
        <v/>
      </c>
      <c r="BU389" s="53" t="str">
        <f>IF(B389&gt;①工事概要!$C$48,"",IF(B389&gt;=①工事概要!$C$47,$BU$13,""))</f>
        <v/>
      </c>
      <c r="BV389" s="53" t="str">
        <f>IF(B389&gt;①工事概要!$C$50,"",IF(B389&gt;=①工事概要!$C$49,$BV$13,""))</f>
        <v/>
      </c>
      <c r="BW389" s="53" t="str">
        <f>IF(B389&gt;①工事概要!$C$52,"",IF(B389&gt;=①工事概要!$C$51,$BW$13,""))</f>
        <v/>
      </c>
      <c r="BX389" s="53" t="str">
        <f>IF(B389&gt;①工事概要!$C$54,"",IF(B389&gt;=①工事概要!$C$53,$BX$13,""))</f>
        <v/>
      </c>
      <c r="BY389" s="53" t="str">
        <f>IF(B389&gt;①工事概要!$C$56,"",IF(B389&gt;=①工事概要!$C$55,$BY$13,""))</f>
        <v/>
      </c>
      <c r="BZ389" s="53" t="str">
        <f>IF(B389&gt;①工事概要!$C$58,"",IF(B389&gt;=①工事概要!$C$57,$BZ$13,""))</f>
        <v/>
      </c>
      <c r="CA389" s="53" t="str">
        <f>IF(B389&gt;①工事概要!$C$60,"",IF(B389&gt;=①工事概要!$C$59,$CA$13,""))</f>
        <v/>
      </c>
      <c r="CB389" s="53" t="str">
        <f>IF(B389&gt;①工事概要!$C$62,"",IF(B389&gt;=①工事概要!$C$61,$CB$13,""))</f>
        <v/>
      </c>
      <c r="CC389" s="53" t="str">
        <f>IF(B389&gt;①工事概要!$C$64,"",IF(B389&gt;=①工事概要!$C$63,$CC$13,""))</f>
        <v/>
      </c>
      <c r="CD389" s="53" t="str">
        <f>IF(B389&gt;①工事概要!$C$66,"",IF(B389&gt;=①工事概要!$C$65,$CD$13,""))</f>
        <v/>
      </c>
      <c r="CE389" s="50" t="str">
        <f t="shared" si="484"/>
        <v/>
      </c>
      <c r="CF389" s="50" t="str">
        <f t="shared" si="470"/>
        <v xml:space="preserve"> </v>
      </c>
    </row>
    <row r="390" spans="1:84" ht="39" customHeight="1" thickTop="1" thickBot="1" x14ac:dyDescent="0.2">
      <c r="A390" s="81" t="str">
        <f t="shared" si="456"/>
        <v>対象期間外</v>
      </c>
      <c r="B390" s="180" t="str">
        <f>IFERROR(IF(B389=①工事概要!$E$12+IF(WEEKDAY(①工事概要!$E$12)=1,①工事概要!$E$12,(8-WEEKDAY(①工事概要!$E$12))),"-",IF(B389="-","-",B389+1)),"-")</f>
        <v>-</v>
      </c>
      <c r="C390" s="89" t="str">
        <f t="shared" si="471"/>
        <v>-</v>
      </c>
      <c r="D390" s="199" t="str">
        <f t="shared" si="472"/>
        <v>×</v>
      </c>
      <c r="E390" s="200" t="str">
        <f t="shared" si="473"/>
        <v xml:space="preserve"> </v>
      </c>
      <c r="F390" s="201" t="s">
        <v>60</v>
      </c>
      <c r="G390" s="202"/>
      <c r="H390" s="203"/>
      <c r="I390" s="204"/>
      <c r="J390" s="187" t="str">
        <f t="shared" si="474"/>
        <v/>
      </c>
      <c r="K390" s="190" t="str">
        <f t="shared" si="457"/>
        <v/>
      </c>
      <c r="L390" s="190" t="str">
        <f t="shared" si="458"/>
        <v/>
      </c>
      <c r="M390" s="188" t="str">
        <f t="shared" si="475"/>
        <v/>
      </c>
      <c r="N390" s="87" t="str">
        <f t="shared" si="459"/>
        <v/>
      </c>
      <c r="O390" s="108"/>
      <c r="P390" s="156" t="str">
        <f>IF(B390&lt;①工事概要!$E$11,"",IF(B390&gt;①工事概要!$E$12,"",IF(LEN(CE390)=0,"○","")))</f>
        <v/>
      </c>
      <c r="Q390" s="162">
        <f t="shared" si="476"/>
        <v>0</v>
      </c>
      <c r="R390" s="93">
        <f t="shared" si="460"/>
        <v>181</v>
      </c>
      <c r="S390" s="156" t="str">
        <f t="shared" si="461"/>
        <v/>
      </c>
      <c r="T390" s="162">
        <f t="shared" si="462"/>
        <v>0</v>
      </c>
      <c r="U390" s="100">
        <f t="shared" si="477"/>
        <v>52</v>
      </c>
      <c r="V390" s="93" t="str">
        <f t="shared" si="463"/>
        <v/>
      </c>
      <c r="W390" s="169" t="str">
        <f t="shared" si="478"/>
        <v/>
      </c>
      <c r="X390" s="80" t="str">
        <f t="shared" si="479"/>
        <v/>
      </c>
      <c r="Y390" s="80" t="str">
        <f t="shared" si="480"/>
        <v/>
      </c>
      <c r="Z390" s="80" t="str">
        <f t="shared" si="464"/>
        <v>-</v>
      </c>
      <c r="AA390" s="80" t="str">
        <f t="shared" si="465"/>
        <v/>
      </c>
      <c r="AB390" s="80" t="str">
        <f t="shared" si="466"/>
        <v>OK（振替済み）</v>
      </c>
      <c r="AC390" s="154">
        <f t="shared" si="467"/>
        <v>0</v>
      </c>
      <c r="AD390" s="154" t="str">
        <f t="shared" si="481"/>
        <v/>
      </c>
      <c r="AE390" s="106">
        <f t="shared" si="482"/>
        <v>0</v>
      </c>
      <c r="AF390" s="106">
        <f t="shared" si="468"/>
        <v>0</v>
      </c>
      <c r="AG390" s="218" t="str">
        <f>IFERROR(IF(AE390=1,①工事概要!$E$11,IF(AE390=2,①工事概要!$E$11,IF(WEEKDAY(Z390)=2,Z383,AG389))),"")</f>
        <v/>
      </c>
      <c r="AH390" s="222" t="str">
        <f t="shared" ref="AH390:BA390" si="538">IFERROR(IF(AG390+1&gt;$BB390,"",AG390+1),"")</f>
        <v/>
      </c>
      <c r="AI390" s="222" t="str">
        <f t="shared" si="538"/>
        <v/>
      </c>
      <c r="AJ390" s="222" t="str">
        <f t="shared" si="538"/>
        <v/>
      </c>
      <c r="AK390" s="222" t="str">
        <f t="shared" si="538"/>
        <v/>
      </c>
      <c r="AL390" s="222" t="str">
        <f t="shared" si="538"/>
        <v/>
      </c>
      <c r="AM390" s="222" t="str">
        <f t="shared" si="538"/>
        <v/>
      </c>
      <c r="AN390" s="222" t="str">
        <f t="shared" si="538"/>
        <v/>
      </c>
      <c r="AO390" s="222" t="str">
        <f t="shared" si="538"/>
        <v/>
      </c>
      <c r="AP390" s="222" t="str">
        <f t="shared" si="538"/>
        <v/>
      </c>
      <c r="AQ390" s="222" t="str">
        <f t="shared" si="538"/>
        <v/>
      </c>
      <c r="AR390" s="222" t="str">
        <f t="shared" si="538"/>
        <v/>
      </c>
      <c r="AS390" s="222" t="str">
        <f t="shared" si="538"/>
        <v/>
      </c>
      <c r="AT390" s="222" t="str">
        <f t="shared" si="538"/>
        <v/>
      </c>
      <c r="AU390" s="222" t="str">
        <f t="shared" si="538"/>
        <v/>
      </c>
      <c r="AV390" s="222" t="str">
        <f t="shared" si="538"/>
        <v/>
      </c>
      <c r="AW390" s="222" t="str">
        <f t="shared" si="538"/>
        <v/>
      </c>
      <c r="AX390" s="222" t="str">
        <f t="shared" si="538"/>
        <v/>
      </c>
      <c r="AY390" s="222" t="str">
        <f t="shared" si="538"/>
        <v/>
      </c>
      <c r="AZ390" s="222" t="str">
        <f t="shared" si="538"/>
        <v/>
      </c>
      <c r="BA390" s="222" t="str">
        <f t="shared" si="538"/>
        <v/>
      </c>
      <c r="BB390" s="219" t="str">
        <f>IFERROR(IF(IF(Z390=①工事概要!$E$12,①工事概要!$E$12,IF(WEEKDAY(Z390)=1,Z397,BB391))&gt;①工事概要!$E$12,①工事概要!$E$12,IF(Z390=①工事概要!$E$12,①工事概要!$E$12,IF(WEEKDAY(Z390)=1,Z397,BB391))),"")</f>
        <v/>
      </c>
      <c r="BE390" s="53"/>
      <c r="BF390" s="53"/>
      <c r="BG390" s="53" t="str">
        <f>IFERROR(VLOOKUP(B390,①工事概要!$C$11:$D$12,2,FALSE),"")</f>
        <v/>
      </c>
      <c r="BH390" s="53" t="str">
        <f>IFERROR(VLOOKUP(B390,①工事概要!$C$16:$D$21,2,FALSE),"")</f>
        <v/>
      </c>
      <c r="BI390" s="53" t="str">
        <f>IFERROR(VLOOKUP(B390,①工事概要!$C$22:$D$24,2,FALSE),"")</f>
        <v/>
      </c>
      <c r="BJ390" s="53" t="str">
        <f>IF(B390&gt;①工事概要!$C$26,"",IF(B390&gt;=①工事概要!$C$25,$BJ$13,""))</f>
        <v/>
      </c>
      <c r="BK390" s="53" t="str">
        <f>IF(B390&gt;①工事概要!$C$28,"",IF(B390&gt;=①工事概要!$C$27,$BK$13,""))</f>
        <v/>
      </c>
      <c r="BL390" s="53" t="str">
        <f>IF(B390&gt;①工事概要!$C$30,"",IF(B390&gt;=①工事概要!$C$29,$BL$13,""))</f>
        <v/>
      </c>
      <c r="BM390" s="53" t="str">
        <f>IF(B390&gt;①工事概要!$C$32,"",IF(B390&gt;=①工事概要!$C$31,$BM$13,""))</f>
        <v/>
      </c>
      <c r="BN390" s="53" t="str">
        <f>IF(B390&gt;①工事概要!$C$34,"",IF(B390&gt;=①工事概要!$C$33,$BN$13,""))</f>
        <v/>
      </c>
      <c r="BO390" s="53" t="str">
        <f>IF(B390&gt;①工事概要!$C$36,"",IF(B390&gt;=①工事概要!$C$35,$BO$13,""))</f>
        <v/>
      </c>
      <c r="BP390" s="53" t="str">
        <f>IF(B390&gt;①工事概要!$C$38,"",IF(B390&gt;=①工事概要!$C$37,$BP$13,""))</f>
        <v/>
      </c>
      <c r="BQ390" s="53" t="str">
        <f>IF(B390&gt;①工事概要!$C$40,"",IF(B390&gt;=①工事概要!$C$39,$BQ$13,""))</f>
        <v/>
      </c>
      <c r="BR390" s="53" t="str">
        <f>IF(B390&gt;①工事概要!$C$42,"",IF(B390&gt;=①工事概要!$C$41,$BR$13,""))</f>
        <v/>
      </c>
      <c r="BS390" s="53" t="str">
        <f>IF(B390&gt;①工事概要!$C$44,"",IF(B390&gt;=①工事概要!$C$43,$BS$13,""))</f>
        <v/>
      </c>
      <c r="BT390" s="53" t="str">
        <f>IF(B390&gt;①工事概要!$C$46,"",IF(B390&gt;=①工事概要!$C$45,$BT$13,""))</f>
        <v/>
      </c>
      <c r="BU390" s="53" t="str">
        <f>IF(B390&gt;①工事概要!$C$48,"",IF(B390&gt;=①工事概要!$C$47,$BU$13,""))</f>
        <v/>
      </c>
      <c r="BV390" s="53" t="str">
        <f>IF(B390&gt;①工事概要!$C$50,"",IF(B390&gt;=①工事概要!$C$49,$BV$13,""))</f>
        <v/>
      </c>
      <c r="BW390" s="53" t="str">
        <f>IF(B390&gt;①工事概要!$C$52,"",IF(B390&gt;=①工事概要!$C$51,$BW$13,""))</f>
        <v/>
      </c>
      <c r="BX390" s="53" t="str">
        <f>IF(B390&gt;①工事概要!$C$54,"",IF(B390&gt;=①工事概要!$C$53,$BX$13,""))</f>
        <v/>
      </c>
      <c r="BY390" s="53" t="str">
        <f>IF(B390&gt;①工事概要!$C$56,"",IF(B390&gt;=①工事概要!$C$55,$BY$13,""))</f>
        <v/>
      </c>
      <c r="BZ390" s="53" t="str">
        <f>IF(B390&gt;①工事概要!$C$58,"",IF(B390&gt;=①工事概要!$C$57,$BZ$13,""))</f>
        <v/>
      </c>
      <c r="CA390" s="53" t="str">
        <f>IF(B390&gt;①工事概要!$C$60,"",IF(B390&gt;=①工事概要!$C$59,$CA$13,""))</f>
        <v/>
      </c>
      <c r="CB390" s="53" t="str">
        <f>IF(B390&gt;①工事概要!$C$62,"",IF(B390&gt;=①工事概要!$C$61,$CB$13,""))</f>
        <v/>
      </c>
      <c r="CC390" s="53" t="str">
        <f>IF(B390&gt;①工事概要!$C$64,"",IF(B390&gt;=①工事概要!$C$63,$CC$13,""))</f>
        <v/>
      </c>
      <c r="CD390" s="53" t="str">
        <f>IF(B390&gt;①工事概要!$C$66,"",IF(B390&gt;=①工事概要!$C$65,$CD$13,""))</f>
        <v/>
      </c>
      <c r="CE390" s="50" t="str">
        <f t="shared" si="484"/>
        <v/>
      </c>
      <c r="CF390" s="50" t="str">
        <f t="shared" si="470"/>
        <v xml:space="preserve"> </v>
      </c>
    </row>
    <row r="391" spans="1:84" ht="39" customHeight="1" thickTop="1" thickBot="1" x14ac:dyDescent="0.2">
      <c r="A391" s="81" t="str">
        <f t="shared" si="456"/>
        <v>対象期間外</v>
      </c>
      <c r="B391" s="180" t="str">
        <f>IFERROR(IF(B390=①工事概要!$E$12+IF(WEEKDAY(①工事概要!$E$12)=1,①工事概要!$E$12,(8-WEEKDAY(①工事概要!$E$12))),"-",IF(B390="-","-",B390+1)),"-")</f>
        <v>-</v>
      </c>
      <c r="C391" s="89" t="str">
        <f t="shared" si="471"/>
        <v>-</v>
      </c>
      <c r="D391" s="199" t="str">
        <f t="shared" si="472"/>
        <v>×</v>
      </c>
      <c r="E391" s="200" t="str">
        <f t="shared" si="473"/>
        <v xml:space="preserve"> </v>
      </c>
      <c r="F391" s="201" t="s">
        <v>61</v>
      </c>
      <c r="G391" s="202"/>
      <c r="H391" s="203"/>
      <c r="I391" s="204"/>
      <c r="J391" s="187" t="str">
        <f t="shared" si="474"/>
        <v/>
      </c>
      <c r="K391" s="190" t="str">
        <f t="shared" si="457"/>
        <v/>
      </c>
      <c r="L391" s="190" t="str">
        <f t="shared" si="458"/>
        <v/>
      </c>
      <c r="M391" s="188" t="str">
        <f t="shared" si="475"/>
        <v/>
      </c>
      <c r="N391" s="87" t="str">
        <f t="shared" si="459"/>
        <v/>
      </c>
      <c r="O391" s="108"/>
      <c r="P391" s="156" t="str">
        <f>IF(B391&lt;①工事概要!$E$11,"",IF(B391&gt;①工事概要!$E$12,"",IF(LEN(CE391)=0,"○","")))</f>
        <v/>
      </c>
      <c r="Q391" s="162">
        <f t="shared" si="476"/>
        <v>0</v>
      </c>
      <c r="R391" s="93">
        <f t="shared" si="460"/>
        <v>181</v>
      </c>
      <c r="S391" s="156" t="str">
        <f t="shared" si="461"/>
        <v/>
      </c>
      <c r="T391" s="162">
        <f t="shared" si="462"/>
        <v>0</v>
      </c>
      <c r="U391" s="100">
        <f t="shared" si="477"/>
        <v>52</v>
      </c>
      <c r="V391" s="93" t="str">
        <f t="shared" si="463"/>
        <v/>
      </c>
      <c r="W391" s="169" t="str">
        <f t="shared" si="478"/>
        <v/>
      </c>
      <c r="X391" s="80" t="str">
        <f t="shared" si="479"/>
        <v/>
      </c>
      <c r="Y391" s="80" t="str">
        <f t="shared" si="480"/>
        <v/>
      </c>
      <c r="Z391" s="80" t="str">
        <f t="shared" si="464"/>
        <v>-</v>
      </c>
      <c r="AA391" s="80" t="str">
        <f t="shared" si="465"/>
        <v/>
      </c>
      <c r="AB391" s="80" t="str">
        <f t="shared" si="466"/>
        <v>OK（振替済み）</v>
      </c>
      <c r="AC391" s="154">
        <f t="shared" si="467"/>
        <v>0</v>
      </c>
      <c r="AD391" s="154" t="str">
        <f t="shared" si="481"/>
        <v/>
      </c>
      <c r="AE391" s="106">
        <f t="shared" si="482"/>
        <v>0</v>
      </c>
      <c r="AF391" s="106">
        <f t="shared" si="468"/>
        <v>0</v>
      </c>
      <c r="AG391" s="218" t="str">
        <f>IFERROR(IF(AE391=1,①工事概要!$E$11,IF(AE391=2,①工事概要!$E$11,IF(WEEKDAY(Z391)=2,Z384,AG390))),"")</f>
        <v/>
      </c>
      <c r="AH391" s="222" t="str">
        <f t="shared" ref="AH391:BA391" si="539">IFERROR(IF(AG391+1&gt;$BB391,"",AG391+1),"")</f>
        <v/>
      </c>
      <c r="AI391" s="222" t="str">
        <f t="shared" si="539"/>
        <v/>
      </c>
      <c r="AJ391" s="222" t="str">
        <f t="shared" si="539"/>
        <v/>
      </c>
      <c r="AK391" s="222" t="str">
        <f t="shared" si="539"/>
        <v/>
      </c>
      <c r="AL391" s="222" t="str">
        <f t="shared" si="539"/>
        <v/>
      </c>
      <c r="AM391" s="222" t="str">
        <f t="shared" si="539"/>
        <v/>
      </c>
      <c r="AN391" s="222" t="str">
        <f t="shared" si="539"/>
        <v/>
      </c>
      <c r="AO391" s="222" t="str">
        <f t="shared" si="539"/>
        <v/>
      </c>
      <c r="AP391" s="222" t="str">
        <f t="shared" si="539"/>
        <v/>
      </c>
      <c r="AQ391" s="222" t="str">
        <f t="shared" si="539"/>
        <v/>
      </c>
      <c r="AR391" s="222" t="str">
        <f t="shared" si="539"/>
        <v/>
      </c>
      <c r="AS391" s="222" t="str">
        <f t="shared" si="539"/>
        <v/>
      </c>
      <c r="AT391" s="222" t="str">
        <f t="shared" si="539"/>
        <v/>
      </c>
      <c r="AU391" s="222" t="str">
        <f t="shared" si="539"/>
        <v/>
      </c>
      <c r="AV391" s="222" t="str">
        <f t="shared" si="539"/>
        <v/>
      </c>
      <c r="AW391" s="222" t="str">
        <f t="shared" si="539"/>
        <v/>
      </c>
      <c r="AX391" s="222" t="str">
        <f t="shared" si="539"/>
        <v/>
      </c>
      <c r="AY391" s="222" t="str">
        <f t="shared" si="539"/>
        <v/>
      </c>
      <c r="AZ391" s="222" t="str">
        <f t="shared" si="539"/>
        <v/>
      </c>
      <c r="BA391" s="222" t="str">
        <f t="shared" si="539"/>
        <v/>
      </c>
      <c r="BB391" s="219" t="str">
        <f>IFERROR(IF(IF(Z391=①工事概要!$E$12,①工事概要!$E$12,IF(WEEKDAY(Z391)=1,Z398,BB392))&gt;①工事概要!$E$12,①工事概要!$E$12,IF(Z391=①工事概要!$E$12,①工事概要!$E$12,IF(WEEKDAY(Z391)=1,Z398,BB392))),"")</f>
        <v/>
      </c>
      <c r="BE391" s="53"/>
      <c r="BF391" s="53"/>
      <c r="BG391" s="53" t="str">
        <f>IFERROR(VLOOKUP(B391,①工事概要!$C$11:$D$12,2,FALSE),"")</f>
        <v/>
      </c>
      <c r="BH391" s="53" t="str">
        <f>IFERROR(VLOOKUP(B391,①工事概要!$C$16:$D$21,2,FALSE),"")</f>
        <v/>
      </c>
      <c r="BI391" s="53" t="str">
        <f>IFERROR(VLOOKUP(B391,①工事概要!$C$22:$D$24,2,FALSE),"")</f>
        <v/>
      </c>
      <c r="BJ391" s="53" t="str">
        <f>IF(B391&gt;①工事概要!$C$26,"",IF(B391&gt;=①工事概要!$C$25,$BJ$13,""))</f>
        <v/>
      </c>
      <c r="BK391" s="53" t="str">
        <f>IF(B391&gt;①工事概要!$C$28,"",IF(B391&gt;=①工事概要!$C$27,$BK$13,""))</f>
        <v/>
      </c>
      <c r="BL391" s="53" t="str">
        <f>IF(B391&gt;①工事概要!$C$30,"",IF(B391&gt;=①工事概要!$C$29,$BL$13,""))</f>
        <v/>
      </c>
      <c r="BM391" s="53" t="str">
        <f>IF(B391&gt;①工事概要!$C$32,"",IF(B391&gt;=①工事概要!$C$31,$BM$13,""))</f>
        <v/>
      </c>
      <c r="BN391" s="53" t="str">
        <f>IF(B391&gt;①工事概要!$C$34,"",IF(B391&gt;=①工事概要!$C$33,$BN$13,""))</f>
        <v/>
      </c>
      <c r="BO391" s="53" t="str">
        <f>IF(B391&gt;①工事概要!$C$36,"",IF(B391&gt;=①工事概要!$C$35,$BO$13,""))</f>
        <v/>
      </c>
      <c r="BP391" s="53" t="str">
        <f>IF(B391&gt;①工事概要!$C$38,"",IF(B391&gt;=①工事概要!$C$37,$BP$13,""))</f>
        <v/>
      </c>
      <c r="BQ391" s="53" t="str">
        <f>IF(B391&gt;①工事概要!$C$40,"",IF(B391&gt;=①工事概要!$C$39,$BQ$13,""))</f>
        <v/>
      </c>
      <c r="BR391" s="53" t="str">
        <f>IF(B391&gt;①工事概要!$C$42,"",IF(B391&gt;=①工事概要!$C$41,$BR$13,""))</f>
        <v/>
      </c>
      <c r="BS391" s="53" t="str">
        <f>IF(B391&gt;①工事概要!$C$44,"",IF(B391&gt;=①工事概要!$C$43,$BS$13,""))</f>
        <v/>
      </c>
      <c r="BT391" s="53" t="str">
        <f>IF(B391&gt;①工事概要!$C$46,"",IF(B391&gt;=①工事概要!$C$45,$BT$13,""))</f>
        <v/>
      </c>
      <c r="BU391" s="53" t="str">
        <f>IF(B391&gt;①工事概要!$C$48,"",IF(B391&gt;=①工事概要!$C$47,$BU$13,""))</f>
        <v/>
      </c>
      <c r="BV391" s="53" t="str">
        <f>IF(B391&gt;①工事概要!$C$50,"",IF(B391&gt;=①工事概要!$C$49,$BV$13,""))</f>
        <v/>
      </c>
      <c r="BW391" s="53" t="str">
        <f>IF(B391&gt;①工事概要!$C$52,"",IF(B391&gt;=①工事概要!$C$51,$BW$13,""))</f>
        <v/>
      </c>
      <c r="BX391" s="53" t="str">
        <f>IF(B391&gt;①工事概要!$C$54,"",IF(B391&gt;=①工事概要!$C$53,$BX$13,""))</f>
        <v/>
      </c>
      <c r="BY391" s="53" t="str">
        <f>IF(B391&gt;①工事概要!$C$56,"",IF(B391&gt;=①工事概要!$C$55,$BY$13,""))</f>
        <v/>
      </c>
      <c r="BZ391" s="53" t="str">
        <f>IF(B391&gt;①工事概要!$C$58,"",IF(B391&gt;=①工事概要!$C$57,$BZ$13,""))</f>
        <v/>
      </c>
      <c r="CA391" s="53" t="str">
        <f>IF(B391&gt;①工事概要!$C$60,"",IF(B391&gt;=①工事概要!$C$59,$CA$13,""))</f>
        <v/>
      </c>
      <c r="CB391" s="53" t="str">
        <f>IF(B391&gt;①工事概要!$C$62,"",IF(B391&gt;=①工事概要!$C$61,$CB$13,""))</f>
        <v/>
      </c>
      <c r="CC391" s="53" t="str">
        <f>IF(B391&gt;①工事概要!$C$64,"",IF(B391&gt;=①工事概要!$C$63,$CC$13,""))</f>
        <v/>
      </c>
      <c r="CD391" s="53" t="str">
        <f>IF(B391&gt;①工事概要!$C$66,"",IF(B391&gt;=①工事概要!$C$65,$CD$13,""))</f>
        <v/>
      </c>
      <c r="CE391" s="50" t="str">
        <f t="shared" si="484"/>
        <v/>
      </c>
      <c r="CF391" s="50" t="str">
        <f t="shared" si="470"/>
        <v xml:space="preserve"> </v>
      </c>
    </row>
    <row r="392" spans="1:84" ht="39" customHeight="1" thickTop="1" thickBot="1" x14ac:dyDescent="0.2">
      <c r="A392" s="81" t="str">
        <f t="shared" si="456"/>
        <v>対象期間外</v>
      </c>
      <c r="B392" s="180" t="str">
        <f>IFERROR(IF(B391=①工事概要!$E$12+IF(WEEKDAY(①工事概要!$E$12)=1,①工事概要!$E$12,(8-WEEKDAY(①工事概要!$E$12))),"-",IF(B391="-","-",B391+1)),"-")</f>
        <v>-</v>
      </c>
      <c r="C392" s="89" t="str">
        <f t="shared" si="471"/>
        <v>-</v>
      </c>
      <c r="D392" s="199" t="str">
        <f t="shared" si="472"/>
        <v>×</v>
      </c>
      <c r="E392" s="200" t="str">
        <f t="shared" si="473"/>
        <v xml:space="preserve"> </v>
      </c>
      <c r="F392" s="201" t="s">
        <v>61</v>
      </c>
      <c r="G392" s="202"/>
      <c r="H392" s="203"/>
      <c r="I392" s="204"/>
      <c r="J392" s="187" t="str">
        <f t="shared" si="474"/>
        <v/>
      </c>
      <c r="K392" s="190" t="str">
        <f t="shared" si="457"/>
        <v/>
      </c>
      <c r="L392" s="190" t="str">
        <f t="shared" si="458"/>
        <v/>
      </c>
      <c r="M392" s="188" t="str">
        <f t="shared" si="475"/>
        <v/>
      </c>
      <c r="N392" s="87" t="str">
        <f t="shared" si="459"/>
        <v/>
      </c>
      <c r="O392" s="108"/>
      <c r="P392" s="156" t="str">
        <f>IF(B392&lt;①工事概要!$E$11,"",IF(B392&gt;①工事概要!$E$12,"",IF(LEN(CE392)=0,"○","")))</f>
        <v/>
      </c>
      <c r="Q392" s="162">
        <f t="shared" si="476"/>
        <v>0</v>
      </c>
      <c r="R392" s="93">
        <f t="shared" si="460"/>
        <v>181</v>
      </c>
      <c r="S392" s="156" t="str">
        <f t="shared" si="461"/>
        <v/>
      </c>
      <c r="T392" s="162">
        <f t="shared" si="462"/>
        <v>0</v>
      </c>
      <c r="U392" s="100">
        <f t="shared" si="477"/>
        <v>52</v>
      </c>
      <c r="V392" s="93" t="str">
        <f t="shared" si="463"/>
        <v/>
      </c>
      <c r="W392" s="169" t="str">
        <f t="shared" si="478"/>
        <v/>
      </c>
      <c r="X392" s="80" t="str">
        <f t="shared" si="479"/>
        <v/>
      </c>
      <c r="Y392" s="80" t="str">
        <f t="shared" si="480"/>
        <v/>
      </c>
      <c r="Z392" s="80" t="str">
        <f t="shared" si="464"/>
        <v>-</v>
      </c>
      <c r="AA392" s="80" t="str">
        <f t="shared" si="465"/>
        <v/>
      </c>
      <c r="AB392" s="80" t="str">
        <f t="shared" si="466"/>
        <v>OK（振替済み）</v>
      </c>
      <c r="AC392" s="154">
        <f t="shared" si="467"/>
        <v>0</v>
      </c>
      <c r="AD392" s="154" t="str">
        <f t="shared" si="481"/>
        <v/>
      </c>
      <c r="AE392" s="106">
        <f t="shared" si="482"/>
        <v>0</v>
      </c>
      <c r="AF392" s="106">
        <f t="shared" si="468"/>
        <v>0</v>
      </c>
      <c r="AG392" s="223" t="str">
        <f>IFERROR(IF(AE392=1,①工事概要!$E$11,IF(AE392=2,①工事概要!$E$11,IF(WEEKDAY(Z392)=2,Z385,AG391))),"")</f>
        <v/>
      </c>
      <c r="AH392" s="224" t="str">
        <f t="shared" ref="AH392:BA392" si="540">IFERROR(IF(AG392+1&gt;$BB392,"",AG392+1),"")</f>
        <v/>
      </c>
      <c r="AI392" s="224" t="str">
        <f t="shared" si="540"/>
        <v/>
      </c>
      <c r="AJ392" s="224" t="str">
        <f t="shared" si="540"/>
        <v/>
      </c>
      <c r="AK392" s="224" t="str">
        <f t="shared" si="540"/>
        <v/>
      </c>
      <c r="AL392" s="224" t="str">
        <f t="shared" si="540"/>
        <v/>
      </c>
      <c r="AM392" s="224" t="str">
        <f t="shared" si="540"/>
        <v/>
      </c>
      <c r="AN392" s="224" t="str">
        <f t="shared" si="540"/>
        <v/>
      </c>
      <c r="AO392" s="224" t="str">
        <f t="shared" si="540"/>
        <v/>
      </c>
      <c r="AP392" s="224" t="str">
        <f t="shared" si="540"/>
        <v/>
      </c>
      <c r="AQ392" s="224" t="str">
        <f t="shared" si="540"/>
        <v/>
      </c>
      <c r="AR392" s="224" t="str">
        <f t="shared" si="540"/>
        <v/>
      </c>
      <c r="AS392" s="224" t="str">
        <f t="shared" si="540"/>
        <v/>
      </c>
      <c r="AT392" s="224" t="str">
        <f t="shared" si="540"/>
        <v/>
      </c>
      <c r="AU392" s="224" t="str">
        <f t="shared" si="540"/>
        <v/>
      </c>
      <c r="AV392" s="224" t="str">
        <f t="shared" si="540"/>
        <v/>
      </c>
      <c r="AW392" s="224" t="str">
        <f t="shared" si="540"/>
        <v/>
      </c>
      <c r="AX392" s="224" t="str">
        <f t="shared" si="540"/>
        <v/>
      </c>
      <c r="AY392" s="224" t="str">
        <f t="shared" si="540"/>
        <v/>
      </c>
      <c r="AZ392" s="224" t="str">
        <f t="shared" si="540"/>
        <v/>
      </c>
      <c r="BA392" s="224" t="str">
        <f t="shared" si="540"/>
        <v/>
      </c>
      <c r="BB392" s="225" t="str">
        <f>IFERROR(IF(IF(Z392=①工事概要!$E$12,①工事概要!$E$12,IF(WEEKDAY(Z392)=1,Z399,BB393))&gt;①工事概要!$E$12,①工事概要!$E$12,IF(Z392=①工事概要!$E$12,①工事概要!$E$12,IF(WEEKDAY(Z392)=1,Z399,BB393))),"")</f>
        <v/>
      </c>
      <c r="BE392" s="53"/>
      <c r="BF392" s="53"/>
      <c r="BG392" s="53" t="str">
        <f>IFERROR(VLOOKUP(B392,①工事概要!$C$11:$D$12,2,FALSE),"")</f>
        <v/>
      </c>
      <c r="BH392" s="53" t="str">
        <f>IFERROR(VLOOKUP(B392,①工事概要!$C$16:$D$21,2,FALSE),"")</f>
        <v/>
      </c>
      <c r="BI392" s="53" t="str">
        <f>IFERROR(VLOOKUP(B392,①工事概要!$C$22:$D$24,2,FALSE),"")</f>
        <v/>
      </c>
      <c r="BJ392" s="53" t="str">
        <f>IF(B392&gt;①工事概要!$C$26,"",IF(B392&gt;=①工事概要!$C$25,$BJ$13,""))</f>
        <v/>
      </c>
      <c r="BK392" s="53" t="str">
        <f>IF(B392&gt;①工事概要!$C$28,"",IF(B392&gt;=①工事概要!$C$27,$BK$13,""))</f>
        <v/>
      </c>
      <c r="BL392" s="53" t="str">
        <f>IF(B392&gt;①工事概要!$C$30,"",IF(B392&gt;=①工事概要!$C$29,$BL$13,""))</f>
        <v/>
      </c>
      <c r="BM392" s="53" t="str">
        <f>IF(B392&gt;①工事概要!$C$32,"",IF(B392&gt;=①工事概要!$C$31,$BM$13,""))</f>
        <v/>
      </c>
      <c r="BN392" s="53" t="str">
        <f>IF(B392&gt;①工事概要!$C$34,"",IF(B392&gt;=①工事概要!$C$33,$BN$13,""))</f>
        <v/>
      </c>
      <c r="BO392" s="53" t="str">
        <f>IF(B392&gt;①工事概要!$C$36,"",IF(B392&gt;=①工事概要!$C$35,$BO$13,""))</f>
        <v/>
      </c>
      <c r="BP392" s="53" t="str">
        <f>IF(B392&gt;①工事概要!$C$38,"",IF(B392&gt;=①工事概要!$C$37,$BP$13,""))</f>
        <v/>
      </c>
      <c r="BQ392" s="53" t="str">
        <f>IF(B392&gt;①工事概要!$C$40,"",IF(B392&gt;=①工事概要!$C$39,$BQ$13,""))</f>
        <v/>
      </c>
      <c r="BR392" s="53" t="str">
        <f>IF(B392&gt;①工事概要!$C$42,"",IF(B392&gt;=①工事概要!$C$41,$BR$13,""))</f>
        <v/>
      </c>
      <c r="BS392" s="53" t="str">
        <f>IF(B392&gt;①工事概要!$C$44,"",IF(B392&gt;=①工事概要!$C$43,$BS$13,""))</f>
        <v/>
      </c>
      <c r="BT392" s="53" t="str">
        <f>IF(B392&gt;①工事概要!$C$46,"",IF(B392&gt;=①工事概要!$C$45,$BT$13,""))</f>
        <v/>
      </c>
      <c r="BU392" s="53" t="str">
        <f>IF(B392&gt;①工事概要!$C$48,"",IF(B392&gt;=①工事概要!$C$47,$BU$13,""))</f>
        <v/>
      </c>
      <c r="BV392" s="53" t="str">
        <f>IF(B392&gt;①工事概要!$C$50,"",IF(B392&gt;=①工事概要!$C$49,$BV$13,""))</f>
        <v/>
      </c>
      <c r="BW392" s="53" t="str">
        <f>IF(B392&gt;①工事概要!$C$52,"",IF(B392&gt;=①工事概要!$C$51,$BW$13,""))</f>
        <v/>
      </c>
      <c r="BX392" s="53" t="str">
        <f>IF(B392&gt;①工事概要!$C$54,"",IF(B392&gt;=①工事概要!$C$53,$BX$13,""))</f>
        <v/>
      </c>
      <c r="BY392" s="53" t="str">
        <f>IF(B392&gt;①工事概要!$C$56,"",IF(B392&gt;=①工事概要!$C$55,$BY$13,""))</f>
        <v/>
      </c>
      <c r="BZ392" s="53" t="str">
        <f>IF(B392&gt;①工事概要!$C$58,"",IF(B392&gt;=①工事概要!$C$57,$BZ$13,""))</f>
        <v/>
      </c>
      <c r="CA392" s="53" t="str">
        <f>IF(B392&gt;①工事概要!$C$60,"",IF(B392&gt;=①工事概要!$C$59,$CA$13,""))</f>
        <v/>
      </c>
      <c r="CB392" s="53" t="str">
        <f>IF(B392&gt;①工事概要!$C$62,"",IF(B392&gt;=①工事概要!$C$61,$CB$13,""))</f>
        <v/>
      </c>
      <c r="CC392" s="53" t="str">
        <f>IF(B392&gt;①工事概要!$C$64,"",IF(B392&gt;=①工事概要!$C$63,$CC$13,""))</f>
        <v/>
      </c>
      <c r="CD392" s="53" t="str">
        <f>IF(B392&gt;①工事概要!$C$66,"",IF(B392&gt;=①工事概要!$C$65,$CD$13,""))</f>
        <v/>
      </c>
      <c r="CE392" s="50" t="str">
        <f t="shared" si="484"/>
        <v/>
      </c>
      <c r="CF392" s="50" t="str">
        <f t="shared" si="470"/>
        <v xml:space="preserve"> </v>
      </c>
    </row>
    <row r="393" spans="1:84" ht="39" customHeight="1" thickTop="1" thickBot="1" x14ac:dyDescent="0.2">
      <c r="A393" s="81" t="str">
        <f t="shared" si="456"/>
        <v>対象期間外</v>
      </c>
      <c r="B393" s="180" t="str">
        <f>IFERROR(IF(B392=①工事概要!$E$12+IF(WEEKDAY(①工事概要!$E$12)=1,①工事概要!$E$12,(8-WEEKDAY(①工事概要!$E$12))),"-",IF(B392="-","-",B392+1)),"-")</f>
        <v>-</v>
      </c>
      <c r="C393" s="89" t="str">
        <f t="shared" si="471"/>
        <v>-</v>
      </c>
      <c r="D393" s="199" t="str">
        <f t="shared" si="472"/>
        <v>×</v>
      </c>
      <c r="E393" s="200" t="str">
        <f t="shared" si="473"/>
        <v xml:space="preserve"> </v>
      </c>
      <c r="F393" s="201" t="s">
        <v>60</v>
      </c>
      <c r="G393" s="202"/>
      <c r="H393" s="203"/>
      <c r="I393" s="204"/>
      <c r="J393" s="187" t="str">
        <f t="shared" si="474"/>
        <v/>
      </c>
      <c r="K393" s="190" t="str">
        <f t="shared" si="457"/>
        <v/>
      </c>
      <c r="L393" s="190" t="str">
        <f t="shared" si="458"/>
        <v/>
      </c>
      <c r="M393" s="188" t="str">
        <f t="shared" si="475"/>
        <v/>
      </c>
      <c r="N393" s="87" t="str">
        <f t="shared" si="459"/>
        <v/>
      </c>
      <c r="O393" s="108"/>
      <c r="P393" s="156" t="str">
        <f>IF(B393&lt;①工事概要!$E$11,"",IF(B393&gt;①工事概要!$E$12,"",IF(LEN(CE393)=0,"○","")))</f>
        <v/>
      </c>
      <c r="Q393" s="162">
        <f t="shared" si="476"/>
        <v>0</v>
      </c>
      <c r="R393" s="93">
        <f t="shared" si="460"/>
        <v>181</v>
      </c>
      <c r="S393" s="156" t="str">
        <f t="shared" si="461"/>
        <v/>
      </c>
      <c r="T393" s="162">
        <f t="shared" si="462"/>
        <v>0</v>
      </c>
      <c r="U393" s="100">
        <f t="shared" si="477"/>
        <v>52</v>
      </c>
      <c r="V393" s="93" t="str">
        <f t="shared" si="463"/>
        <v/>
      </c>
      <c r="W393" s="169" t="str">
        <f t="shared" si="478"/>
        <v/>
      </c>
      <c r="X393" s="80" t="str">
        <f t="shared" si="479"/>
        <v/>
      </c>
      <c r="Y393" s="80" t="str">
        <f t="shared" si="480"/>
        <v/>
      </c>
      <c r="Z393" s="80" t="str">
        <f t="shared" si="464"/>
        <v>-</v>
      </c>
      <c r="AA393" s="80" t="str">
        <f t="shared" si="465"/>
        <v/>
      </c>
      <c r="AB393" s="80" t="str">
        <f t="shared" si="466"/>
        <v>OK（振替済み）</v>
      </c>
      <c r="AC393" s="154">
        <f t="shared" si="467"/>
        <v>0</v>
      </c>
      <c r="AD393" s="154" t="str">
        <f t="shared" si="481"/>
        <v/>
      </c>
      <c r="AE393" s="106">
        <f t="shared" si="482"/>
        <v>0</v>
      </c>
      <c r="AF393" s="106">
        <f t="shared" si="468"/>
        <v>0</v>
      </c>
      <c r="AG393" s="216" t="str">
        <f>IFERROR(IF(AE393=1,①工事概要!$E$11,IF(AE393=2,①工事概要!$E$11,IF(WEEKDAY(Z393)=2,Z386,AG392))),"")</f>
        <v/>
      </c>
      <c r="AH393" s="221" t="str">
        <f t="shared" ref="AH393:BA393" si="541">IFERROR(IF(AG393+1&gt;$BB393,"",AG393+1),"")</f>
        <v/>
      </c>
      <c r="AI393" s="221" t="str">
        <f t="shared" si="541"/>
        <v/>
      </c>
      <c r="AJ393" s="221" t="str">
        <f t="shared" si="541"/>
        <v/>
      </c>
      <c r="AK393" s="221" t="str">
        <f t="shared" si="541"/>
        <v/>
      </c>
      <c r="AL393" s="221" t="str">
        <f t="shared" si="541"/>
        <v/>
      </c>
      <c r="AM393" s="221" t="str">
        <f t="shared" si="541"/>
        <v/>
      </c>
      <c r="AN393" s="221" t="str">
        <f t="shared" si="541"/>
        <v/>
      </c>
      <c r="AO393" s="221" t="str">
        <f t="shared" si="541"/>
        <v/>
      </c>
      <c r="AP393" s="221" t="str">
        <f t="shared" si="541"/>
        <v/>
      </c>
      <c r="AQ393" s="221" t="str">
        <f t="shared" si="541"/>
        <v/>
      </c>
      <c r="AR393" s="221" t="str">
        <f t="shared" si="541"/>
        <v/>
      </c>
      <c r="AS393" s="221" t="str">
        <f t="shared" si="541"/>
        <v/>
      </c>
      <c r="AT393" s="221" t="str">
        <f t="shared" si="541"/>
        <v/>
      </c>
      <c r="AU393" s="221" t="str">
        <f t="shared" si="541"/>
        <v/>
      </c>
      <c r="AV393" s="221" t="str">
        <f t="shared" si="541"/>
        <v/>
      </c>
      <c r="AW393" s="221" t="str">
        <f t="shared" si="541"/>
        <v/>
      </c>
      <c r="AX393" s="221" t="str">
        <f t="shared" si="541"/>
        <v/>
      </c>
      <c r="AY393" s="221" t="str">
        <f t="shared" si="541"/>
        <v/>
      </c>
      <c r="AZ393" s="221" t="str">
        <f t="shared" si="541"/>
        <v/>
      </c>
      <c r="BA393" s="221" t="str">
        <f t="shared" si="541"/>
        <v/>
      </c>
      <c r="BB393" s="217" t="str">
        <f>IFERROR(IF(IF(Z393=①工事概要!$E$12,①工事概要!$E$12,IF(WEEKDAY(Z393)=1,Z400,BB394))&gt;①工事概要!$E$12,①工事概要!$E$12,IF(Z393=①工事概要!$E$12,①工事概要!$E$12,IF(WEEKDAY(Z393)=1,Z400,BB394))),"")</f>
        <v/>
      </c>
      <c r="BE393" s="53"/>
      <c r="BF393" s="53"/>
      <c r="BG393" s="53" t="str">
        <f>IFERROR(VLOOKUP(B393,①工事概要!$C$11:$D$12,2,FALSE),"")</f>
        <v/>
      </c>
      <c r="BH393" s="53" t="str">
        <f>IFERROR(VLOOKUP(B393,①工事概要!$C$16:$D$21,2,FALSE),"")</f>
        <v/>
      </c>
      <c r="BI393" s="53" t="str">
        <f>IFERROR(VLOOKUP(B393,①工事概要!$C$22:$D$24,2,FALSE),"")</f>
        <v/>
      </c>
      <c r="BJ393" s="53" t="str">
        <f>IF(B393&gt;①工事概要!$C$26,"",IF(B393&gt;=①工事概要!$C$25,$BJ$13,""))</f>
        <v/>
      </c>
      <c r="BK393" s="53" t="str">
        <f>IF(B393&gt;①工事概要!$C$28,"",IF(B393&gt;=①工事概要!$C$27,$BK$13,""))</f>
        <v/>
      </c>
      <c r="BL393" s="53" t="str">
        <f>IF(B393&gt;①工事概要!$C$30,"",IF(B393&gt;=①工事概要!$C$29,$BL$13,""))</f>
        <v/>
      </c>
      <c r="BM393" s="53" t="str">
        <f>IF(B393&gt;①工事概要!$C$32,"",IF(B393&gt;=①工事概要!$C$31,$BM$13,""))</f>
        <v/>
      </c>
      <c r="BN393" s="53" t="str">
        <f>IF(B393&gt;①工事概要!$C$34,"",IF(B393&gt;=①工事概要!$C$33,$BN$13,""))</f>
        <v/>
      </c>
      <c r="BO393" s="53" t="str">
        <f>IF(B393&gt;①工事概要!$C$36,"",IF(B393&gt;=①工事概要!$C$35,$BO$13,""))</f>
        <v/>
      </c>
      <c r="BP393" s="53" t="str">
        <f>IF(B393&gt;①工事概要!$C$38,"",IF(B393&gt;=①工事概要!$C$37,$BP$13,""))</f>
        <v/>
      </c>
      <c r="BQ393" s="53" t="str">
        <f>IF(B393&gt;①工事概要!$C$40,"",IF(B393&gt;=①工事概要!$C$39,$BQ$13,""))</f>
        <v/>
      </c>
      <c r="BR393" s="53" t="str">
        <f>IF(B393&gt;①工事概要!$C$42,"",IF(B393&gt;=①工事概要!$C$41,$BR$13,""))</f>
        <v/>
      </c>
      <c r="BS393" s="53" t="str">
        <f>IF(B393&gt;①工事概要!$C$44,"",IF(B393&gt;=①工事概要!$C$43,$BS$13,""))</f>
        <v/>
      </c>
      <c r="BT393" s="53" t="str">
        <f>IF(B393&gt;①工事概要!$C$46,"",IF(B393&gt;=①工事概要!$C$45,$BT$13,""))</f>
        <v/>
      </c>
      <c r="BU393" s="53" t="str">
        <f>IF(B393&gt;①工事概要!$C$48,"",IF(B393&gt;=①工事概要!$C$47,$BU$13,""))</f>
        <v/>
      </c>
      <c r="BV393" s="53" t="str">
        <f>IF(B393&gt;①工事概要!$C$50,"",IF(B393&gt;=①工事概要!$C$49,$BV$13,""))</f>
        <v/>
      </c>
      <c r="BW393" s="53" t="str">
        <f>IF(B393&gt;①工事概要!$C$52,"",IF(B393&gt;=①工事概要!$C$51,$BW$13,""))</f>
        <v/>
      </c>
      <c r="BX393" s="53" t="str">
        <f>IF(B393&gt;①工事概要!$C$54,"",IF(B393&gt;=①工事概要!$C$53,$BX$13,""))</f>
        <v/>
      </c>
      <c r="BY393" s="53" t="str">
        <f>IF(B393&gt;①工事概要!$C$56,"",IF(B393&gt;=①工事概要!$C$55,$BY$13,""))</f>
        <v/>
      </c>
      <c r="BZ393" s="53" t="str">
        <f>IF(B393&gt;①工事概要!$C$58,"",IF(B393&gt;=①工事概要!$C$57,$BZ$13,""))</f>
        <v/>
      </c>
      <c r="CA393" s="53" t="str">
        <f>IF(B393&gt;①工事概要!$C$60,"",IF(B393&gt;=①工事概要!$C$59,$CA$13,""))</f>
        <v/>
      </c>
      <c r="CB393" s="53" t="str">
        <f>IF(B393&gt;①工事概要!$C$62,"",IF(B393&gt;=①工事概要!$C$61,$CB$13,""))</f>
        <v/>
      </c>
      <c r="CC393" s="53" t="str">
        <f>IF(B393&gt;①工事概要!$C$64,"",IF(B393&gt;=①工事概要!$C$63,$CC$13,""))</f>
        <v/>
      </c>
      <c r="CD393" s="53" t="str">
        <f>IF(B393&gt;①工事概要!$C$66,"",IF(B393&gt;=①工事概要!$C$65,$CD$13,""))</f>
        <v/>
      </c>
      <c r="CE393" s="50" t="str">
        <f t="shared" si="484"/>
        <v/>
      </c>
      <c r="CF393" s="50" t="str">
        <f t="shared" si="470"/>
        <v xml:space="preserve"> </v>
      </c>
    </row>
    <row r="394" spans="1:84" ht="39" customHeight="1" thickTop="1" thickBot="1" x14ac:dyDescent="0.2">
      <c r="A394" s="81" t="str">
        <f t="shared" si="456"/>
        <v>対象期間外</v>
      </c>
      <c r="B394" s="180" t="str">
        <f>IFERROR(IF(B393=①工事概要!$E$12+IF(WEEKDAY(①工事概要!$E$12)=1,①工事概要!$E$12,(8-WEEKDAY(①工事概要!$E$12))),"-",IF(B393="-","-",B393+1)),"-")</f>
        <v>-</v>
      </c>
      <c r="C394" s="89" t="str">
        <f t="shared" si="471"/>
        <v>-</v>
      </c>
      <c r="D394" s="199" t="str">
        <f t="shared" si="472"/>
        <v>×</v>
      </c>
      <c r="E394" s="200" t="str">
        <f t="shared" si="473"/>
        <v xml:space="preserve"> </v>
      </c>
      <c r="F394" s="201" t="s">
        <v>60</v>
      </c>
      <c r="G394" s="202"/>
      <c r="H394" s="203"/>
      <c r="I394" s="204"/>
      <c r="J394" s="187" t="str">
        <f t="shared" si="474"/>
        <v/>
      </c>
      <c r="K394" s="190" t="str">
        <f t="shared" si="457"/>
        <v/>
      </c>
      <c r="L394" s="190" t="str">
        <f t="shared" si="458"/>
        <v/>
      </c>
      <c r="M394" s="188" t="str">
        <f t="shared" si="475"/>
        <v/>
      </c>
      <c r="N394" s="87" t="str">
        <f t="shared" si="459"/>
        <v/>
      </c>
      <c r="O394" s="108"/>
      <c r="P394" s="156" t="str">
        <f>IF(B394&lt;①工事概要!$E$11,"",IF(B394&gt;①工事概要!$E$12,"",IF(LEN(CE394)=0,"○","")))</f>
        <v/>
      </c>
      <c r="Q394" s="162">
        <f t="shared" si="476"/>
        <v>0</v>
      </c>
      <c r="R394" s="93">
        <f t="shared" si="460"/>
        <v>181</v>
      </c>
      <c r="S394" s="156" t="str">
        <f t="shared" si="461"/>
        <v/>
      </c>
      <c r="T394" s="162">
        <f t="shared" si="462"/>
        <v>0</v>
      </c>
      <c r="U394" s="100">
        <f t="shared" si="477"/>
        <v>52</v>
      </c>
      <c r="V394" s="93" t="str">
        <f t="shared" si="463"/>
        <v/>
      </c>
      <c r="W394" s="169" t="str">
        <f t="shared" si="478"/>
        <v/>
      </c>
      <c r="X394" s="80" t="str">
        <f t="shared" si="479"/>
        <v/>
      </c>
      <c r="Y394" s="80" t="str">
        <f t="shared" si="480"/>
        <v/>
      </c>
      <c r="Z394" s="80" t="str">
        <f t="shared" si="464"/>
        <v>-</v>
      </c>
      <c r="AA394" s="80" t="str">
        <f t="shared" si="465"/>
        <v/>
      </c>
      <c r="AB394" s="80" t="str">
        <f t="shared" si="466"/>
        <v>OK（振替済み）</v>
      </c>
      <c r="AC394" s="154">
        <f t="shared" si="467"/>
        <v>0</v>
      </c>
      <c r="AD394" s="154" t="str">
        <f t="shared" si="481"/>
        <v/>
      </c>
      <c r="AE394" s="106">
        <f t="shared" si="482"/>
        <v>0</v>
      </c>
      <c r="AF394" s="106">
        <f t="shared" si="468"/>
        <v>0</v>
      </c>
      <c r="AG394" s="218" t="str">
        <f>IFERROR(IF(AE394=1,①工事概要!$E$11,IF(AE394=2,①工事概要!$E$11,IF(WEEKDAY(Z394)=2,Z387,AG393))),"")</f>
        <v/>
      </c>
      <c r="AH394" s="222" t="str">
        <f t="shared" ref="AH394:BA394" si="542">IFERROR(IF(AG394+1&gt;$BB394,"",AG394+1),"")</f>
        <v/>
      </c>
      <c r="AI394" s="222" t="str">
        <f t="shared" si="542"/>
        <v/>
      </c>
      <c r="AJ394" s="222" t="str">
        <f t="shared" si="542"/>
        <v/>
      </c>
      <c r="AK394" s="222" t="str">
        <f t="shared" si="542"/>
        <v/>
      </c>
      <c r="AL394" s="222" t="str">
        <f t="shared" si="542"/>
        <v/>
      </c>
      <c r="AM394" s="222" t="str">
        <f t="shared" si="542"/>
        <v/>
      </c>
      <c r="AN394" s="222" t="str">
        <f t="shared" si="542"/>
        <v/>
      </c>
      <c r="AO394" s="222" t="str">
        <f t="shared" si="542"/>
        <v/>
      </c>
      <c r="AP394" s="222" t="str">
        <f t="shared" si="542"/>
        <v/>
      </c>
      <c r="AQ394" s="222" t="str">
        <f t="shared" si="542"/>
        <v/>
      </c>
      <c r="AR394" s="222" t="str">
        <f t="shared" si="542"/>
        <v/>
      </c>
      <c r="AS394" s="222" t="str">
        <f t="shared" si="542"/>
        <v/>
      </c>
      <c r="AT394" s="222" t="str">
        <f t="shared" si="542"/>
        <v/>
      </c>
      <c r="AU394" s="222" t="str">
        <f t="shared" si="542"/>
        <v/>
      </c>
      <c r="AV394" s="222" t="str">
        <f t="shared" si="542"/>
        <v/>
      </c>
      <c r="AW394" s="222" t="str">
        <f t="shared" si="542"/>
        <v/>
      </c>
      <c r="AX394" s="222" t="str">
        <f t="shared" si="542"/>
        <v/>
      </c>
      <c r="AY394" s="222" t="str">
        <f t="shared" si="542"/>
        <v/>
      </c>
      <c r="AZ394" s="222" t="str">
        <f t="shared" si="542"/>
        <v/>
      </c>
      <c r="BA394" s="222" t="str">
        <f t="shared" si="542"/>
        <v/>
      </c>
      <c r="BB394" s="219" t="str">
        <f>IFERROR(IF(IF(Z394=①工事概要!$E$12,①工事概要!$E$12,IF(WEEKDAY(Z394)=1,Z401,BB395))&gt;①工事概要!$E$12,①工事概要!$E$12,IF(Z394=①工事概要!$E$12,①工事概要!$E$12,IF(WEEKDAY(Z394)=1,Z401,BB395))),"")</f>
        <v/>
      </c>
      <c r="BE394" s="53"/>
      <c r="BF394" s="53"/>
      <c r="BG394" s="53" t="str">
        <f>IFERROR(VLOOKUP(B394,①工事概要!$C$11:$D$12,2,FALSE),"")</f>
        <v/>
      </c>
      <c r="BH394" s="53" t="str">
        <f>IFERROR(VLOOKUP(B394,①工事概要!$C$16:$D$21,2,FALSE),"")</f>
        <v/>
      </c>
      <c r="BI394" s="53" t="str">
        <f>IFERROR(VLOOKUP(B394,①工事概要!$C$22:$D$24,2,FALSE),"")</f>
        <v/>
      </c>
      <c r="BJ394" s="53" t="str">
        <f>IF(B394&gt;①工事概要!$C$26,"",IF(B394&gt;=①工事概要!$C$25,$BJ$13,""))</f>
        <v/>
      </c>
      <c r="BK394" s="53" t="str">
        <f>IF(B394&gt;①工事概要!$C$28,"",IF(B394&gt;=①工事概要!$C$27,$BK$13,""))</f>
        <v/>
      </c>
      <c r="BL394" s="53" t="str">
        <f>IF(B394&gt;①工事概要!$C$30,"",IF(B394&gt;=①工事概要!$C$29,$BL$13,""))</f>
        <v/>
      </c>
      <c r="BM394" s="53" t="str">
        <f>IF(B394&gt;①工事概要!$C$32,"",IF(B394&gt;=①工事概要!$C$31,$BM$13,""))</f>
        <v/>
      </c>
      <c r="BN394" s="53" t="str">
        <f>IF(B394&gt;①工事概要!$C$34,"",IF(B394&gt;=①工事概要!$C$33,$BN$13,""))</f>
        <v/>
      </c>
      <c r="BO394" s="53" t="str">
        <f>IF(B394&gt;①工事概要!$C$36,"",IF(B394&gt;=①工事概要!$C$35,$BO$13,""))</f>
        <v/>
      </c>
      <c r="BP394" s="53" t="str">
        <f>IF(B394&gt;①工事概要!$C$38,"",IF(B394&gt;=①工事概要!$C$37,$BP$13,""))</f>
        <v/>
      </c>
      <c r="BQ394" s="53" t="str">
        <f>IF(B394&gt;①工事概要!$C$40,"",IF(B394&gt;=①工事概要!$C$39,$BQ$13,""))</f>
        <v/>
      </c>
      <c r="BR394" s="53" t="str">
        <f>IF(B394&gt;①工事概要!$C$42,"",IF(B394&gt;=①工事概要!$C$41,$BR$13,""))</f>
        <v/>
      </c>
      <c r="BS394" s="53" t="str">
        <f>IF(B394&gt;①工事概要!$C$44,"",IF(B394&gt;=①工事概要!$C$43,$BS$13,""))</f>
        <v/>
      </c>
      <c r="BT394" s="53" t="str">
        <f>IF(B394&gt;①工事概要!$C$46,"",IF(B394&gt;=①工事概要!$C$45,$BT$13,""))</f>
        <v/>
      </c>
      <c r="BU394" s="53" t="str">
        <f>IF(B394&gt;①工事概要!$C$48,"",IF(B394&gt;=①工事概要!$C$47,$BU$13,""))</f>
        <v/>
      </c>
      <c r="BV394" s="53" t="str">
        <f>IF(B394&gt;①工事概要!$C$50,"",IF(B394&gt;=①工事概要!$C$49,$BV$13,""))</f>
        <v/>
      </c>
      <c r="BW394" s="53" t="str">
        <f>IF(B394&gt;①工事概要!$C$52,"",IF(B394&gt;=①工事概要!$C$51,$BW$13,""))</f>
        <v/>
      </c>
      <c r="BX394" s="53" t="str">
        <f>IF(B394&gt;①工事概要!$C$54,"",IF(B394&gt;=①工事概要!$C$53,$BX$13,""))</f>
        <v/>
      </c>
      <c r="BY394" s="53" t="str">
        <f>IF(B394&gt;①工事概要!$C$56,"",IF(B394&gt;=①工事概要!$C$55,$BY$13,""))</f>
        <v/>
      </c>
      <c r="BZ394" s="53" t="str">
        <f>IF(B394&gt;①工事概要!$C$58,"",IF(B394&gt;=①工事概要!$C$57,$BZ$13,""))</f>
        <v/>
      </c>
      <c r="CA394" s="53" t="str">
        <f>IF(B394&gt;①工事概要!$C$60,"",IF(B394&gt;=①工事概要!$C$59,$CA$13,""))</f>
        <v/>
      </c>
      <c r="CB394" s="53" t="str">
        <f>IF(B394&gt;①工事概要!$C$62,"",IF(B394&gt;=①工事概要!$C$61,$CB$13,""))</f>
        <v/>
      </c>
      <c r="CC394" s="53" t="str">
        <f>IF(B394&gt;①工事概要!$C$64,"",IF(B394&gt;=①工事概要!$C$63,$CC$13,""))</f>
        <v/>
      </c>
      <c r="CD394" s="53" t="str">
        <f>IF(B394&gt;①工事概要!$C$66,"",IF(B394&gt;=①工事概要!$C$65,$CD$13,""))</f>
        <v/>
      </c>
      <c r="CE394" s="50" t="str">
        <f t="shared" si="484"/>
        <v/>
      </c>
      <c r="CF394" s="50" t="str">
        <f t="shared" si="470"/>
        <v xml:space="preserve"> </v>
      </c>
    </row>
    <row r="395" spans="1:84" ht="39" customHeight="1" thickTop="1" thickBot="1" x14ac:dyDescent="0.2">
      <c r="A395" s="81" t="str">
        <f t="shared" si="456"/>
        <v>対象期間外</v>
      </c>
      <c r="B395" s="180" t="str">
        <f>IFERROR(IF(B394=①工事概要!$E$12+IF(WEEKDAY(①工事概要!$E$12)=1,①工事概要!$E$12,(8-WEEKDAY(①工事概要!$E$12))),"-",IF(B394="-","-",B394+1)),"-")</f>
        <v>-</v>
      </c>
      <c r="C395" s="89" t="str">
        <f t="shared" si="471"/>
        <v>-</v>
      </c>
      <c r="D395" s="199" t="str">
        <f t="shared" si="472"/>
        <v>×</v>
      </c>
      <c r="E395" s="200" t="str">
        <f t="shared" si="473"/>
        <v xml:space="preserve"> </v>
      </c>
      <c r="F395" s="201" t="s">
        <v>60</v>
      </c>
      <c r="G395" s="202"/>
      <c r="H395" s="203"/>
      <c r="I395" s="204"/>
      <c r="J395" s="187" t="str">
        <f t="shared" si="474"/>
        <v/>
      </c>
      <c r="K395" s="190" t="str">
        <f t="shared" si="457"/>
        <v/>
      </c>
      <c r="L395" s="190" t="str">
        <f t="shared" si="458"/>
        <v/>
      </c>
      <c r="M395" s="188" t="str">
        <f t="shared" si="475"/>
        <v/>
      </c>
      <c r="N395" s="87" t="str">
        <f t="shared" si="459"/>
        <v/>
      </c>
      <c r="O395" s="108"/>
      <c r="P395" s="156" t="str">
        <f>IF(B395&lt;①工事概要!$E$11,"",IF(B395&gt;①工事概要!$E$12,"",IF(LEN(CE395)=0,"○","")))</f>
        <v/>
      </c>
      <c r="Q395" s="162">
        <f t="shared" si="476"/>
        <v>0</v>
      </c>
      <c r="R395" s="93">
        <f t="shared" si="460"/>
        <v>181</v>
      </c>
      <c r="S395" s="156" t="str">
        <f t="shared" si="461"/>
        <v/>
      </c>
      <c r="T395" s="162">
        <f t="shared" si="462"/>
        <v>0</v>
      </c>
      <c r="U395" s="100">
        <f t="shared" si="477"/>
        <v>52</v>
      </c>
      <c r="V395" s="93" t="str">
        <f t="shared" si="463"/>
        <v/>
      </c>
      <c r="W395" s="169" t="str">
        <f t="shared" si="478"/>
        <v/>
      </c>
      <c r="X395" s="80" t="str">
        <f t="shared" si="479"/>
        <v/>
      </c>
      <c r="Y395" s="80" t="str">
        <f t="shared" si="480"/>
        <v/>
      </c>
      <c r="Z395" s="80" t="str">
        <f t="shared" si="464"/>
        <v>-</v>
      </c>
      <c r="AA395" s="80" t="str">
        <f t="shared" si="465"/>
        <v/>
      </c>
      <c r="AB395" s="80" t="str">
        <f t="shared" si="466"/>
        <v>OK（振替済み）</v>
      </c>
      <c r="AC395" s="154">
        <f t="shared" si="467"/>
        <v>0</v>
      </c>
      <c r="AD395" s="154" t="str">
        <f t="shared" si="481"/>
        <v/>
      </c>
      <c r="AE395" s="106">
        <f t="shared" si="482"/>
        <v>0</v>
      </c>
      <c r="AF395" s="106">
        <f t="shared" si="468"/>
        <v>0</v>
      </c>
      <c r="AG395" s="218" t="str">
        <f>IFERROR(IF(AE395=1,①工事概要!$E$11,IF(AE395=2,①工事概要!$E$11,IF(WEEKDAY(Z395)=2,Z388,AG394))),"")</f>
        <v/>
      </c>
      <c r="AH395" s="222" t="str">
        <f t="shared" ref="AH395:BA395" si="543">IFERROR(IF(AG395+1&gt;$BB395,"",AG395+1),"")</f>
        <v/>
      </c>
      <c r="AI395" s="222" t="str">
        <f t="shared" si="543"/>
        <v/>
      </c>
      <c r="AJ395" s="222" t="str">
        <f t="shared" si="543"/>
        <v/>
      </c>
      <c r="AK395" s="222" t="str">
        <f t="shared" si="543"/>
        <v/>
      </c>
      <c r="AL395" s="222" t="str">
        <f t="shared" si="543"/>
        <v/>
      </c>
      <c r="AM395" s="222" t="str">
        <f t="shared" si="543"/>
        <v/>
      </c>
      <c r="AN395" s="222" t="str">
        <f t="shared" si="543"/>
        <v/>
      </c>
      <c r="AO395" s="222" t="str">
        <f t="shared" si="543"/>
        <v/>
      </c>
      <c r="AP395" s="222" t="str">
        <f t="shared" si="543"/>
        <v/>
      </c>
      <c r="AQ395" s="222" t="str">
        <f t="shared" si="543"/>
        <v/>
      </c>
      <c r="AR395" s="222" t="str">
        <f t="shared" si="543"/>
        <v/>
      </c>
      <c r="AS395" s="222" t="str">
        <f t="shared" si="543"/>
        <v/>
      </c>
      <c r="AT395" s="222" t="str">
        <f t="shared" si="543"/>
        <v/>
      </c>
      <c r="AU395" s="222" t="str">
        <f t="shared" si="543"/>
        <v/>
      </c>
      <c r="AV395" s="222" t="str">
        <f t="shared" si="543"/>
        <v/>
      </c>
      <c r="AW395" s="222" t="str">
        <f t="shared" si="543"/>
        <v/>
      </c>
      <c r="AX395" s="222" t="str">
        <f t="shared" si="543"/>
        <v/>
      </c>
      <c r="AY395" s="222" t="str">
        <f t="shared" si="543"/>
        <v/>
      </c>
      <c r="AZ395" s="222" t="str">
        <f t="shared" si="543"/>
        <v/>
      </c>
      <c r="BA395" s="222" t="str">
        <f t="shared" si="543"/>
        <v/>
      </c>
      <c r="BB395" s="219" t="str">
        <f>IFERROR(IF(IF(Z395=①工事概要!$E$12,①工事概要!$E$12,IF(WEEKDAY(Z395)=1,Z402,BB396))&gt;①工事概要!$E$12,①工事概要!$E$12,IF(Z395=①工事概要!$E$12,①工事概要!$E$12,IF(WEEKDAY(Z395)=1,Z402,BB396))),"")</f>
        <v/>
      </c>
      <c r="BE395" s="53"/>
      <c r="BF395" s="53"/>
      <c r="BG395" s="53" t="str">
        <f>IFERROR(VLOOKUP(B395,①工事概要!$C$11:$D$12,2,FALSE),"")</f>
        <v/>
      </c>
      <c r="BH395" s="53" t="str">
        <f>IFERROR(VLOOKUP(B395,①工事概要!$C$16:$D$21,2,FALSE),"")</f>
        <v/>
      </c>
      <c r="BI395" s="53" t="str">
        <f>IFERROR(VLOOKUP(B395,①工事概要!$C$22:$D$24,2,FALSE),"")</f>
        <v/>
      </c>
      <c r="BJ395" s="53" t="str">
        <f>IF(B395&gt;①工事概要!$C$26,"",IF(B395&gt;=①工事概要!$C$25,$BJ$13,""))</f>
        <v/>
      </c>
      <c r="BK395" s="53" t="str">
        <f>IF(B395&gt;①工事概要!$C$28,"",IF(B395&gt;=①工事概要!$C$27,$BK$13,""))</f>
        <v/>
      </c>
      <c r="BL395" s="53" t="str">
        <f>IF(B395&gt;①工事概要!$C$30,"",IF(B395&gt;=①工事概要!$C$29,$BL$13,""))</f>
        <v/>
      </c>
      <c r="BM395" s="53" t="str">
        <f>IF(B395&gt;①工事概要!$C$32,"",IF(B395&gt;=①工事概要!$C$31,$BM$13,""))</f>
        <v/>
      </c>
      <c r="BN395" s="53" t="str">
        <f>IF(B395&gt;①工事概要!$C$34,"",IF(B395&gt;=①工事概要!$C$33,$BN$13,""))</f>
        <v/>
      </c>
      <c r="BO395" s="53" t="str">
        <f>IF(B395&gt;①工事概要!$C$36,"",IF(B395&gt;=①工事概要!$C$35,$BO$13,""))</f>
        <v/>
      </c>
      <c r="BP395" s="53" t="str">
        <f>IF(B395&gt;①工事概要!$C$38,"",IF(B395&gt;=①工事概要!$C$37,$BP$13,""))</f>
        <v/>
      </c>
      <c r="BQ395" s="53" t="str">
        <f>IF(B395&gt;①工事概要!$C$40,"",IF(B395&gt;=①工事概要!$C$39,$BQ$13,""))</f>
        <v/>
      </c>
      <c r="BR395" s="53" t="str">
        <f>IF(B395&gt;①工事概要!$C$42,"",IF(B395&gt;=①工事概要!$C$41,$BR$13,""))</f>
        <v/>
      </c>
      <c r="BS395" s="53" t="str">
        <f>IF(B395&gt;①工事概要!$C$44,"",IF(B395&gt;=①工事概要!$C$43,$BS$13,""))</f>
        <v/>
      </c>
      <c r="BT395" s="53" t="str">
        <f>IF(B395&gt;①工事概要!$C$46,"",IF(B395&gt;=①工事概要!$C$45,$BT$13,""))</f>
        <v/>
      </c>
      <c r="BU395" s="53" t="str">
        <f>IF(B395&gt;①工事概要!$C$48,"",IF(B395&gt;=①工事概要!$C$47,$BU$13,""))</f>
        <v/>
      </c>
      <c r="BV395" s="53" t="str">
        <f>IF(B395&gt;①工事概要!$C$50,"",IF(B395&gt;=①工事概要!$C$49,$BV$13,""))</f>
        <v/>
      </c>
      <c r="BW395" s="53" t="str">
        <f>IF(B395&gt;①工事概要!$C$52,"",IF(B395&gt;=①工事概要!$C$51,$BW$13,""))</f>
        <v/>
      </c>
      <c r="BX395" s="53" t="str">
        <f>IF(B395&gt;①工事概要!$C$54,"",IF(B395&gt;=①工事概要!$C$53,$BX$13,""))</f>
        <v/>
      </c>
      <c r="BY395" s="53" t="str">
        <f>IF(B395&gt;①工事概要!$C$56,"",IF(B395&gt;=①工事概要!$C$55,$BY$13,""))</f>
        <v/>
      </c>
      <c r="BZ395" s="53" t="str">
        <f>IF(B395&gt;①工事概要!$C$58,"",IF(B395&gt;=①工事概要!$C$57,$BZ$13,""))</f>
        <v/>
      </c>
      <c r="CA395" s="53" t="str">
        <f>IF(B395&gt;①工事概要!$C$60,"",IF(B395&gt;=①工事概要!$C$59,$CA$13,""))</f>
        <v/>
      </c>
      <c r="CB395" s="53" t="str">
        <f>IF(B395&gt;①工事概要!$C$62,"",IF(B395&gt;=①工事概要!$C$61,$CB$13,""))</f>
        <v/>
      </c>
      <c r="CC395" s="53" t="str">
        <f>IF(B395&gt;①工事概要!$C$64,"",IF(B395&gt;=①工事概要!$C$63,$CC$13,""))</f>
        <v/>
      </c>
      <c r="CD395" s="53" t="str">
        <f>IF(B395&gt;①工事概要!$C$66,"",IF(B395&gt;=①工事概要!$C$65,$CD$13,""))</f>
        <v/>
      </c>
      <c r="CE395" s="50" t="str">
        <f t="shared" si="484"/>
        <v/>
      </c>
      <c r="CF395" s="50" t="str">
        <f t="shared" si="470"/>
        <v xml:space="preserve"> </v>
      </c>
    </row>
    <row r="396" spans="1:84" ht="39" customHeight="1" thickTop="1" thickBot="1" x14ac:dyDescent="0.2">
      <c r="A396" s="81" t="str">
        <f t="shared" si="456"/>
        <v>対象期間外</v>
      </c>
      <c r="B396" s="180" t="str">
        <f>IFERROR(IF(B395=①工事概要!$E$12+IF(WEEKDAY(①工事概要!$E$12)=1,①工事概要!$E$12,(8-WEEKDAY(①工事概要!$E$12))),"-",IF(B395="-","-",B395+1)),"-")</f>
        <v>-</v>
      </c>
      <c r="C396" s="89" t="str">
        <f t="shared" si="471"/>
        <v>-</v>
      </c>
      <c r="D396" s="199" t="str">
        <f t="shared" si="472"/>
        <v>×</v>
      </c>
      <c r="E396" s="200" t="str">
        <f t="shared" si="473"/>
        <v xml:space="preserve"> </v>
      </c>
      <c r="F396" s="201" t="s">
        <v>60</v>
      </c>
      <c r="G396" s="202"/>
      <c r="H396" s="203"/>
      <c r="I396" s="204"/>
      <c r="J396" s="187" t="str">
        <f t="shared" si="474"/>
        <v/>
      </c>
      <c r="K396" s="190" t="str">
        <f t="shared" si="457"/>
        <v/>
      </c>
      <c r="L396" s="190" t="str">
        <f t="shared" si="458"/>
        <v/>
      </c>
      <c r="M396" s="188" t="str">
        <f t="shared" si="475"/>
        <v/>
      </c>
      <c r="N396" s="87" t="str">
        <f t="shared" si="459"/>
        <v/>
      </c>
      <c r="O396" s="108"/>
      <c r="P396" s="156" t="str">
        <f>IF(B396&lt;①工事概要!$E$11,"",IF(B396&gt;①工事概要!$E$12,"",IF(LEN(CE396)=0,"○","")))</f>
        <v/>
      </c>
      <c r="Q396" s="162">
        <f t="shared" si="476"/>
        <v>0</v>
      </c>
      <c r="R396" s="93">
        <f t="shared" si="460"/>
        <v>181</v>
      </c>
      <c r="S396" s="156" t="str">
        <f t="shared" si="461"/>
        <v/>
      </c>
      <c r="T396" s="162">
        <f t="shared" si="462"/>
        <v>0</v>
      </c>
      <c r="U396" s="100">
        <f t="shared" si="477"/>
        <v>52</v>
      </c>
      <c r="V396" s="93" t="str">
        <f t="shared" si="463"/>
        <v/>
      </c>
      <c r="W396" s="169" t="str">
        <f t="shared" si="478"/>
        <v/>
      </c>
      <c r="X396" s="80" t="str">
        <f t="shared" si="479"/>
        <v/>
      </c>
      <c r="Y396" s="80" t="str">
        <f t="shared" si="480"/>
        <v/>
      </c>
      <c r="Z396" s="80" t="str">
        <f t="shared" si="464"/>
        <v>-</v>
      </c>
      <c r="AA396" s="80" t="str">
        <f t="shared" si="465"/>
        <v/>
      </c>
      <c r="AB396" s="80" t="str">
        <f t="shared" si="466"/>
        <v>OK（振替済み）</v>
      </c>
      <c r="AC396" s="154">
        <f t="shared" si="467"/>
        <v>0</v>
      </c>
      <c r="AD396" s="154" t="str">
        <f t="shared" si="481"/>
        <v/>
      </c>
      <c r="AE396" s="106">
        <f t="shared" si="482"/>
        <v>0</v>
      </c>
      <c r="AF396" s="106">
        <f t="shared" si="468"/>
        <v>0</v>
      </c>
      <c r="AG396" s="218" t="str">
        <f>IFERROR(IF(AE396=1,①工事概要!$E$11,IF(AE396=2,①工事概要!$E$11,IF(WEEKDAY(Z396)=2,Z389,AG395))),"")</f>
        <v/>
      </c>
      <c r="AH396" s="222" t="str">
        <f t="shared" ref="AH396:BA396" si="544">IFERROR(IF(AG396+1&gt;$BB396,"",AG396+1),"")</f>
        <v/>
      </c>
      <c r="AI396" s="222" t="str">
        <f t="shared" si="544"/>
        <v/>
      </c>
      <c r="AJ396" s="222" t="str">
        <f t="shared" si="544"/>
        <v/>
      </c>
      <c r="AK396" s="222" t="str">
        <f t="shared" si="544"/>
        <v/>
      </c>
      <c r="AL396" s="222" t="str">
        <f t="shared" si="544"/>
        <v/>
      </c>
      <c r="AM396" s="222" t="str">
        <f t="shared" si="544"/>
        <v/>
      </c>
      <c r="AN396" s="222" t="str">
        <f t="shared" si="544"/>
        <v/>
      </c>
      <c r="AO396" s="222" t="str">
        <f t="shared" si="544"/>
        <v/>
      </c>
      <c r="AP396" s="222" t="str">
        <f t="shared" si="544"/>
        <v/>
      </c>
      <c r="AQ396" s="222" t="str">
        <f t="shared" si="544"/>
        <v/>
      </c>
      <c r="AR396" s="222" t="str">
        <f t="shared" si="544"/>
        <v/>
      </c>
      <c r="AS396" s="222" t="str">
        <f t="shared" si="544"/>
        <v/>
      </c>
      <c r="AT396" s="222" t="str">
        <f t="shared" si="544"/>
        <v/>
      </c>
      <c r="AU396" s="222" t="str">
        <f t="shared" si="544"/>
        <v/>
      </c>
      <c r="AV396" s="222" t="str">
        <f t="shared" si="544"/>
        <v/>
      </c>
      <c r="AW396" s="222" t="str">
        <f t="shared" si="544"/>
        <v/>
      </c>
      <c r="AX396" s="222" t="str">
        <f t="shared" si="544"/>
        <v/>
      </c>
      <c r="AY396" s="222" t="str">
        <f t="shared" si="544"/>
        <v/>
      </c>
      <c r="AZ396" s="222" t="str">
        <f t="shared" si="544"/>
        <v/>
      </c>
      <c r="BA396" s="222" t="str">
        <f t="shared" si="544"/>
        <v/>
      </c>
      <c r="BB396" s="219" t="str">
        <f>IFERROR(IF(IF(Z396=①工事概要!$E$12,①工事概要!$E$12,IF(WEEKDAY(Z396)=1,Z403,BB397))&gt;①工事概要!$E$12,①工事概要!$E$12,IF(Z396=①工事概要!$E$12,①工事概要!$E$12,IF(WEEKDAY(Z396)=1,Z403,BB397))),"")</f>
        <v/>
      </c>
      <c r="BE396" s="53"/>
      <c r="BF396" s="53"/>
      <c r="BG396" s="53" t="str">
        <f>IFERROR(VLOOKUP(B396,①工事概要!$C$11:$D$12,2,FALSE),"")</f>
        <v/>
      </c>
      <c r="BH396" s="53" t="str">
        <f>IFERROR(VLOOKUP(B396,①工事概要!$C$16:$D$21,2,FALSE),"")</f>
        <v/>
      </c>
      <c r="BI396" s="53" t="str">
        <f>IFERROR(VLOOKUP(B396,①工事概要!$C$22:$D$24,2,FALSE),"")</f>
        <v/>
      </c>
      <c r="BJ396" s="53" t="str">
        <f>IF(B396&gt;①工事概要!$C$26,"",IF(B396&gt;=①工事概要!$C$25,$BJ$13,""))</f>
        <v/>
      </c>
      <c r="BK396" s="53" t="str">
        <f>IF(B396&gt;①工事概要!$C$28,"",IF(B396&gt;=①工事概要!$C$27,$BK$13,""))</f>
        <v/>
      </c>
      <c r="BL396" s="53" t="str">
        <f>IF(B396&gt;①工事概要!$C$30,"",IF(B396&gt;=①工事概要!$C$29,$BL$13,""))</f>
        <v/>
      </c>
      <c r="BM396" s="53" t="str">
        <f>IF(B396&gt;①工事概要!$C$32,"",IF(B396&gt;=①工事概要!$C$31,$BM$13,""))</f>
        <v/>
      </c>
      <c r="BN396" s="53" t="str">
        <f>IF(B396&gt;①工事概要!$C$34,"",IF(B396&gt;=①工事概要!$C$33,$BN$13,""))</f>
        <v/>
      </c>
      <c r="BO396" s="53" t="str">
        <f>IF(B396&gt;①工事概要!$C$36,"",IF(B396&gt;=①工事概要!$C$35,$BO$13,""))</f>
        <v/>
      </c>
      <c r="BP396" s="53" t="str">
        <f>IF(B396&gt;①工事概要!$C$38,"",IF(B396&gt;=①工事概要!$C$37,$BP$13,""))</f>
        <v/>
      </c>
      <c r="BQ396" s="53" t="str">
        <f>IF(B396&gt;①工事概要!$C$40,"",IF(B396&gt;=①工事概要!$C$39,$BQ$13,""))</f>
        <v/>
      </c>
      <c r="BR396" s="53" t="str">
        <f>IF(B396&gt;①工事概要!$C$42,"",IF(B396&gt;=①工事概要!$C$41,$BR$13,""))</f>
        <v/>
      </c>
      <c r="BS396" s="53" t="str">
        <f>IF(B396&gt;①工事概要!$C$44,"",IF(B396&gt;=①工事概要!$C$43,$BS$13,""))</f>
        <v/>
      </c>
      <c r="BT396" s="53" t="str">
        <f>IF(B396&gt;①工事概要!$C$46,"",IF(B396&gt;=①工事概要!$C$45,$BT$13,""))</f>
        <v/>
      </c>
      <c r="BU396" s="53" t="str">
        <f>IF(B396&gt;①工事概要!$C$48,"",IF(B396&gt;=①工事概要!$C$47,$BU$13,""))</f>
        <v/>
      </c>
      <c r="BV396" s="53" t="str">
        <f>IF(B396&gt;①工事概要!$C$50,"",IF(B396&gt;=①工事概要!$C$49,$BV$13,""))</f>
        <v/>
      </c>
      <c r="BW396" s="53" t="str">
        <f>IF(B396&gt;①工事概要!$C$52,"",IF(B396&gt;=①工事概要!$C$51,$BW$13,""))</f>
        <v/>
      </c>
      <c r="BX396" s="53" t="str">
        <f>IF(B396&gt;①工事概要!$C$54,"",IF(B396&gt;=①工事概要!$C$53,$BX$13,""))</f>
        <v/>
      </c>
      <c r="BY396" s="53" t="str">
        <f>IF(B396&gt;①工事概要!$C$56,"",IF(B396&gt;=①工事概要!$C$55,$BY$13,""))</f>
        <v/>
      </c>
      <c r="BZ396" s="53" t="str">
        <f>IF(B396&gt;①工事概要!$C$58,"",IF(B396&gt;=①工事概要!$C$57,$BZ$13,""))</f>
        <v/>
      </c>
      <c r="CA396" s="53" t="str">
        <f>IF(B396&gt;①工事概要!$C$60,"",IF(B396&gt;=①工事概要!$C$59,$CA$13,""))</f>
        <v/>
      </c>
      <c r="CB396" s="53" t="str">
        <f>IF(B396&gt;①工事概要!$C$62,"",IF(B396&gt;=①工事概要!$C$61,$CB$13,""))</f>
        <v/>
      </c>
      <c r="CC396" s="53" t="str">
        <f>IF(B396&gt;①工事概要!$C$64,"",IF(B396&gt;=①工事概要!$C$63,$CC$13,""))</f>
        <v/>
      </c>
      <c r="CD396" s="53" t="str">
        <f>IF(B396&gt;①工事概要!$C$66,"",IF(B396&gt;=①工事概要!$C$65,$CD$13,""))</f>
        <v/>
      </c>
      <c r="CE396" s="50" t="str">
        <f t="shared" si="484"/>
        <v/>
      </c>
      <c r="CF396" s="50" t="str">
        <f t="shared" si="470"/>
        <v xml:space="preserve"> </v>
      </c>
    </row>
    <row r="397" spans="1:84" ht="39" customHeight="1" thickTop="1" thickBot="1" x14ac:dyDescent="0.2">
      <c r="A397" s="81" t="str">
        <f t="shared" si="456"/>
        <v>対象期間外</v>
      </c>
      <c r="B397" s="180" t="str">
        <f>IFERROR(IF(B396=①工事概要!$E$12+IF(WEEKDAY(①工事概要!$E$12)=1,①工事概要!$E$12,(8-WEEKDAY(①工事概要!$E$12))),"-",IF(B396="-","-",B396+1)),"-")</f>
        <v>-</v>
      </c>
      <c r="C397" s="89" t="str">
        <f t="shared" si="471"/>
        <v>-</v>
      </c>
      <c r="D397" s="199" t="str">
        <f t="shared" si="472"/>
        <v>×</v>
      </c>
      <c r="E397" s="200" t="str">
        <f t="shared" si="473"/>
        <v xml:space="preserve"> </v>
      </c>
      <c r="F397" s="201" t="s">
        <v>60</v>
      </c>
      <c r="G397" s="202"/>
      <c r="H397" s="203"/>
      <c r="I397" s="204"/>
      <c r="J397" s="187" t="str">
        <f t="shared" si="474"/>
        <v/>
      </c>
      <c r="K397" s="190" t="str">
        <f t="shared" si="457"/>
        <v/>
      </c>
      <c r="L397" s="190" t="str">
        <f t="shared" si="458"/>
        <v/>
      </c>
      <c r="M397" s="188" t="str">
        <f t="shared" si="475"/>
        <v/>
      </c>
      <c r="N397" s="87" t="str">
        <f t="shared" si="459"/>
        <v/>
      </c>
      <c r="O397" s="108"/>
      <c r="P397" s="156" t="str">
        <f>IF(B397&lt;①工事概要!$E$11,"",IF(B397&gt;①工事概要!$E$12,"",IF(LEN(CE397)=0,"○","")))</f>
        <v/>
      </c>
      <c r="Q397" s="162">
        <f t="shared" si="476"/>
        <v>0</v>
      </c>
      <c r="R397" s="93">
        <f t="shared" si="460"/>
        <v>181</v>
      </c>
      <c r="S397" s="156" t="str">
        <f t="shared" si="461"/>
        <v/>
      </c>
      <c r="T397" s="162">
        <f t="shared" si="462"/>
        <v>0</v>
      </c>
      <c r="U397" s="100">
        <f t="shared" si="477"/>
        <v>52</v>
      </c>
      <c r="V397" s="93" t="str">
        <f t="shared" si="463"/>
        <v/>
      </c>
      <c r="W397" s="169" t="str">
        <f t="shared" si="478"/>
        <v/>
      </c>
      <c r="X397" s="80" t="str">
        <f t="shared" si="479"/>
        <v/>
      </c>
      <c r="Y397" s="80" t="str">
        <f t="shared" si="480"/>
        <v/>
      </c>
      <c r="Z397" s="80" t="str">
        <f t="shared" si="464"/>
        <v>-</v>
      </c>
      <c r="AA397" s="80" t="str">
        <f t="shared" si="465"/>
        <v/>
      </c>
      <c r="AB397" s="80" t="str">
        <f t="shared" si="466"/>
        <v>OK（振替済み）</v>
      </c>
      <c r="AC397" s="154">
        <f t="shared" si="467"/>
        <v>0</v>
      </c>
      <c r="AD397" s="154" t="str">
        <f t="shared" si="481"/>
        <v/>
      </c>
      <c r="AE397" s="106">
        <f t="shared" si="482"/>
        <v>0</v>
      </c>
      <c r="AF397" s="106">
        <f t="shared" si="468"/>
        <v>0</v>
      </c>
      <c r="AG397" s="218" t="str">
        <f>IFERROR(IF(AE397=1,①工事概要!$E$11,IF(AE397=2,①工事概要!$E$11,IF(WEEKDAY(Z397)=2,Z390,AG396))),"")</f>
        <v/>
      </c>
      <c r="AH397" s="222" t="str">
        <f t="shared" ref="AH397:BA397" si="545">IFERROR(IF(AG397+1&gt;$BB397,"",AG397+1),"")</f>
        <v/>
      </c>
      <c r="AI397" s="222" t="str">
        <f t="shared" si="545"/>
        <v/>
      </c>
      <c r="AJ397" s="222" t="str">
        <f t="shared" si="545"/>
        <v/>
      </c>
      <c r="AK397" s="222" t="str">
        <f t="shared" si="545"/>
        <v/>
      </c>
      <c r="AL397" s="222" t="str">
        <f t="shared" si="545"/>
        <v/>
      </c>
      <c r="AM397" s="222" t="str">
        <f t="shared" si="545"/>
        <v/>
      </c>
      <c r="AN397" s="222" t="str">
        <f t="shared" si="545"/>
        <v/>
      </c>
      <c r="AO397" s="222" t="str">
        <f t="shared" si="545"/>
        <v/>
      </c>
      <c r="AP397" s="222" t="str">
        <f t="shared" si="545"/>
        <v/>
      </c>
      <c r="AQ397" s="222" t="str">
        <f t="shared" si="545"/>
        <v/>
      </c>
      <c r="AR397" s="222" t="str">
        <f t="shared" si="545"/>
        <v/>
      </c>
      <c r="AS397" s="222" t="str">
        <f t="shared" si="545"/>
        <v/>
      </c>
      <c r="AT397" s="222" t="str">
        <f t="shared" si="545"/>
        <v/>
      </c>
      <c r="AU397" s="222" t="str">
        <f t="shared" si="545"/>
        <v/>
      </c>
      <c r="AV397" s="222" t="str">
        <f t="shared" si="545"/>
        <v/>
      </c>
      <c r="AW397" s="222" t="str">
        <f t="shared" si="545"/>
        <v/>
      </c>
      <c r="AX397" s="222" t="str">
        <f t="shared" si="545"/>
        <v/>
      </c>
      <c r="AY397" s="222" t="str">
        <f t="shared" si="545"/>
        <v/>
      </c>
      <c r="AZ397" s="222" t="str">
        <f t="shared" si="545"/>
        <v/>
      </c>
      <c r="BA397" s="222" t="str">
        <f t="shared" si="545"/>
        <v/>
      </c>
      <c r="BB397" s="219" t="str">
        <f>IFERROR(IF(IF(Z397=①工事概要!$E$12,①工事概要!$E$12,IF(WEEKDAY(Z397)=1,Z404,BB398))&gt;①工事概要!$E$12,①工事概要!$E$12,IF(Z397=①工事概要!$E$12,①工事概要!$E$12,IF(WEEKDAY(Z397)=1,Z404,BB398))),"")</f>
        <v/>
      </c>
      <c r="BE397" s="53"/>
      <c r="BF397" s="53"/>
      <c r="BG397" s="53" t="str">
        <f>IFERROR(VLOOKUP(B397,①工事概要!$C$11:$D$12,2,FALSE),"")</f>
        <v/>
      </c>
      <c r="BH397" s="53" t="str">
        <f>IFERROR(VLOOKUP(B397,①工事概要!$C$16:$D$21,2,FALSE),"")</f>
        <v/>
      </c>
      <c r="BI397" s="53" t="str">
        <f>IFERROR(VLOOKUP(B397,①工事概要!$C$22:$D$24,2,FALSE),"")</f>
        <v/>
      </c>
      <c r="BJ397" s="53" t="str">
        <f>IF(B397&gt;①工事概要!$C$26,"",IF(B397&gt;=①工事概要!$C$25,$BJ$13,""))</f>
        <v/>
      </c>
      <c r="BK397" s="53" t="str">
        <f>IF(B397&gt;①工事概要!$C$28,"",IF(B397&gt;=①工事概要!$C$27,$BK$13,""))</f>
        <v/>
      </c>
      <c r="BL397" s="53" t="str">
        <f>IF(B397&gt;①工事概要!$C$30,"",IF(B397&gt;=①工事概要!$C$29,$BL$13,""))</f>
        <v/>
      </c>
      <c r="BM397" s="53" t="str">
        <f>IF(B397&gt;①工事概要!$C$32,"",IF(B397&gt;=①工事概要!$C$31,$BM$13,""))</f>
        <v/>
      </c>
      <c r="BN397" s="53" t="str">
        <f>IF(B397&gt;①工事概要!$C$34,"",IF(B397&gt;=①工事概要!$C$33,$BN$13,""))</f>
        <v/>
      </c>
      <c r="BO397" s="53" t="str">
        <f>IF(B397&gt;①工事概要!$C$36,"",IF(B397&gt;=①工事概要!$C$35,$BO$13,""))</f>
        <v/>
      </c>
      <c r="BP397" s="53" t="str">
        <f>IF(B397&gt;①工事概要!$C$38,"",IF(B397&gt;=①工事概要!$C$37,$BP$13,""))</f>
        <v/>
      </c>
      <c r="BQ397" s="53" t="str">
        <f>IF(B397&gt;①工事概要!$C$40,"",IF(B397&gt;=①工事概要!$C$39,$BQ$13,""))</f>
        <v/>
      </c>
      <c r="BR397" s="53" t="str">
        <f>IF(B397&gt;①工事概要!$C$42,"",IF(B397&gt;=①工事概要!$C$41,$BR$13,""))</f>
        <v/>
      </c>
      <c r="BS397" s="53" t="str">
        <f>IF(B397&gt;①工事概要!$C$44,"",IF(B397&gt;=①工事概要!$C$43,$BS$13,""))</f>
        <v/>
      </c>
      <c r="BT397" s="53" t="str">
        <f>IF(B397&gt;①工事概要!$C$46,"",IF(B397&gt;=①工事概要!$C$45,$BT$13,""))</f>
        <v/>
      </c>
      <c r="BU397" s="53" t="str">
        <f>IF(B397&gt;①工事概要!$C$48,"",IF(B397&gt;=①工事概要!$C$47,$BU$13,""))</f>
        <v/>
      </c>
      <c r="BV397" s="53" t="str">
        <f>IF(B397&gt;①工事概要!$C$50,"",IF(B397&gt;=①工事概要!$C$49,$BV$13,""))</f>
        <v/>
      </c>
      <c r="BW397" s="53" t="str">
        <f>IF(B397&gt;①工事概要!$C$52,"",IF(B397&gt;=①工事概要!$C$51,$BW$13,""))</f>
        <v/>
      </c>
      <c r="BX397" s="53" t="str">
        <f>IF(B397&gt;①工事概要!$C$54,"",IF(B397&gt;=①工事概要!$C$53,$BX$13,""))</f>
        <v/>
      </c>
      <c r="BY397" s="53" t="str">
        <f>IF(B397&gt;①工事概要!$C$56,"",IF(B397&gt;=①工事概要!$C$55,$BY$13,""))</f>
        <v/>
      </c>
      <c r="BZ397" s="53" t="str">
        <f>IF(B397&gt;①工事概要!$C$58,"",IF(B397&gt;=①工事概要!$C$57,$BZ$13,""))</f>
        <v/>
      </c>
      <c r="CA397" s="53" t="str">
        <f>IF(B397&gt;①工事概要!$C$60,"",IF(B397&gt;=①工事概要!$C$59,$CA$13,""))</f>
        <v/>
      </c>
      <c r="CB397" s="53" t="str">
        <f>IF(B397&gt;①工事概要!$C$62,"",IF(B397&gt;=①工事概要!$C$61,$CB$13,""))</f>
        <v/>
      </c>
      <c r="CC397" s="53" t="str">
        <f>IF(B397&gt;①工事概要!$C$64,"",IF(B397&gt;=①工事概要!$C$63,$CC$13,""))</f>
        <v/>
      </c>
      <c r="CD397" s="53" t="str">
        <f>IF(B397&gt;①工事概要!$C$66,"",IF(B397&gt;=①工事概要!$C$65,$CD$13,""))</f>
        <v/>
      </c>
      <c r="CE397" s="50" t="str">
        <f t="shared" si="484"/>
        <v/>
      </c>
      <c r="CF397" s="50" t="str">
        <f t="shared" si="470"/>
        <v xml:space="preserve"> </v>
      </c>
    </row>
    <row r="398" spans="1:84" ht="39" customHeight="1" thickTop="1" thickBot="1" x14ac:dyDescent="0.2">
      <c r="A398" s="81" t="str">
        <f t="shared" si="456"/>
        <v>対象期間外</v>
      </c>
      <c r="B398" s="180" t="str">
        <f>IFERROR(IF(B397=①工事概要!$E$12+IF(WEEKDAY(①工事概要!$E$12)=1,①工事概要!$E$12,(8-WEEKDAY(①工事概要!$E$12))),"-",IF(B397="-","-",B397+1)),"-")</f>
        <v>-</v>
      </c>
      <c r="C398" s="89" t="str">
        <f t="shared" si="471"/>
        <v>-</v>
      </c>
      <c r="D398" s="199" t="str">
        <f t="shared" si="472"/>
        <v>×</v>
      </c>
      <c r="E398" s="200" t="str">
        <f t="shared" si="473"/>
        <v xml:space="preserve"> </v>
      </c>
      <c r="F398" s="201" t="s">
        <v>61</v>
      </c>
      <c r="G398" s="202"/>
      <c r="H398" s="203"/>
      <c r="I398" s="204"/>
      <c r="J398" s="187" t="str">
        <f t="shared" si="474"/>
        <v/>
      </c>
      <c r="K398" s="190" t="str">
        <f t="shared" si="457"/>
        <v/>
      </c>
      <c r="L398" s="190" t="str">
        <f t="shared" si="458"/>
        <v/>
      </c>
      <c r="M398" s="188" t="str">
        <f t="shared" si="475"/>
        <v/>
      </c>
      <c r="N398" s="87" t="str">
        <f t="shared" si="459"/>
        <v/>
      </c>
      <c r="O398" s="108"/>
      <c r="P398" s="156" t="str">
        <f>IF(B398&lt;①工事概要!$E$11,"",IF(B398&gt;①工事概要!$E$12,"",IF(LEN(CE398)=0,"○","")))</f>
        <v/>
      </c>
      <c r="Q398" s="162">
        <f t="shared" si="476"/>
        <v>0</v>
      </c>
      <c r="R398" s="93">
        <f t="shared" si="460"/>
        <v>181</v>
      </c>
      <c r="S398" s="156" t="str">
        <f t="shared" si="461"/>
        <v/>
      </c>
      <c r="T398" s="162">
        <f t="shared" si="462"/>
        <v>0</v>
      </c>
      <c r="U398" s="100">
        <f t="shared" si="477"/>
        <v>52</v>
      </c>
      <c r="V398" s="93" t="str">
        <f t="shared" si="463"/>
        <v/>
      </c>
      <c r="W398" s="169" t="str">
        <f t="shared" si="478"/>
        <v/>
      </c>
      <c r="X398" s="80" t="str">
        <f t="shared" si="479"/>
        <v/>
      </c>
      <c r="Y398" s="80" t="str">
        <f t="shared" si="480"/>
        <v/>
      </c>
      <c r="Z398" s="80" t="str">
        <f t="shared" si="464"/>
        <v>-</v>
      </c>
      <c r="AA398" s="80" t="str">
        <f t="shared" si="465"/>
        <v/>
      </c>
      <c r="AB398" s="80" t="str">
        <f t="shared" si="466"/>
        <v>OK（振替済み）</v>
      </c>
      <c r="AC398" s="154">
        <f t="shared" si="467"/>
        <v>0</v>
      </c>
      <c r="AD398" s="154" t="str">
        <f t="shared" si="481"/>
        <v/>
      </c>
      <c r="AE398" s="106">
        <f t="shared" si="482"/>
        <v>0</v>
      </c>
      <c r="AF398" s="106">
        <f t="shared" si="468"/>
        <v>0</v>
      </c>
      <c r="AG398" s="218" t="str">
        <f>IFERROR(IF(AE398=1,①工事概要!$E$11,IF(AE398=2,①工事概要!$E$11,IF(WEEKDAY(Z398)=2,Z391,AG397))),"")</f>
        <v/>
      </c>
      <c r="AH398" s="222" t="str">
        <f t="shared" ref="AH398:BA398" si="546">IFERROR(IF(AG398+1&gt;$BB398,"",AG398+1),"")</f>
        <v/>
      </c>
      <c r="AI398" s="222" t="str">
        <f t="shared" si="546"/>
        <v/>
      </c>
      <c r="AJ398" s="222" t="str">
        <f t="shared" si="546"/>
        <v/>
      </c>
      <c r="AK398" s="222" t="str">
        <f t="shared" si="546"/>
        <v/>
      </c>
      <c r="AL398" s="222" t="str">
        <f t="shared" si="546"/>
        <v/>
      </c>
      <c r="AM398" s="222" t="str">
        <f t="shared" si="546"/>
        <v/>
      </c>
      <c r="AN398" s="222" t="str">
        <f t="shared" si="546"/>
        <v/>
      </c>
      <c r="AO398" s="222" t="str">
        <f t="shared" si="546"/>
        <v/>
      </c>
      <c r="AP398" s="222" t="str">
        <f t="shared" si="546"/>
        <v/>
      </c>
      <c r="AQ398" s="222" t="str">
        <f t="shared" si="546"/>
        <v/>
      </c>
      <c r="AR398" s="222" t="str">
        <f t="shared" si="546"/>
        <v/>
      </c>
      <c r="AS398" s="222" t="str">
        <f t="shared" si="546"/>
        <v/>
      </c>
      <c r="AT398" s="222" t="str">
        <f t="shared" si="546"/>
        <v/>
      </c>
      <c r="AU398" s="222" t="str">
        <f t="shared" si="546"/>
        <v/>
      </c>
      <c r="AV398" s="222" t="str">
        <f t="shared" si="546"/>
        <v/>
      </c>
      <c r="AW398" s="222" t="str">
        <f t="shared" si="546"/>
        <v/>
      </c>
      <c r="AX398" s="222" t="str">
        <f t="shared" si="546"/>
        <v/>
      </c>
      <c r="AY398" s="222" t="str">
        <f t="shared" si="546"/>
        <v/>
      </c>
      <c r="AZ398" s="222" t="str">
        <f t="shared" si="546"/>
        <v/>
      </c>
      <c r="BA398" s="222" t="str">
        <f t="shared" si="546"/>
        <v/>
      </c>
      <c r="BB398" s="219" t="str">
        <f>IFERROR(IF(IF(Z398=①工事概要!$E$12,①工事概要!$E$12,IF(WEEKDAY(Z398)=1,Z405,BB399))&gt;①工事概要!$E$12,①工事概要!$E$12,IF(Z398=①工事概要!$E$12,①工事概要!$E$12,IF(WEEKDAY(Z398)=1,Z405,BB399))),"")</f>
        <v/>
      </c>
      <c r="BE398" s="53"/>
      <c r="BF398" s="53"/>
      <c r="BG398" s="53" t="str">
        <f>IFERROR(VLOOKUP(B398,①工事概要!$C$11:$D$12,2,FALSE),"")</f>
        <v/>
      </c>
      <c r="BH398" s="53" t="str">
        <f>IFERROR(VLOOKUP(B398,①工事概要!$C$16:$D$21,2,FALSE),"")</f>
        <v/>
      </c>
      <c r="BI398" s="53" t="str">
        <f>IFERROR(VLOOKUP(B398,①工事概要!$C$22:$D$24,2,FALSE),"")</f>
        <v/>
      </c>
      <c r="BJ398" s="53" t="str">
        <f>IF(B398&gt;①工事概要!$C$26,"",IF(B398&gt;=①工事概要!$C$25,$BJ$13,""))</f>
        <v/>
      </c>
      <c r="BK398" s="53" t="str">
        <f>IF(B398&gt;①工事概要!$C$28,"",IF(B398&gt;=①工事概要!$C$27,$BK$13,""))</f>
        <v/>
      </c>
      <c r="BL398" s="53" t="str">
        <f>IF(B398&gt;①工事概要!$C$30,"",IF(B398&gt;=①工事概要!$C$29,$BL$13,""))</f>
        <v/>
      </c>
      <c r="BM398" s="53" t="str">
        <f>IF(B398&gt;①工事概要!$C$32,"",IF(B398&gt;=①工事概要!$C$31,$BM$13,""))</f>
        <v/>
      </c>
      <c r="BN398" s="53" t="str">
        <f>IF(B398&gt;①工事概要!$C$34,"",IF(B398&gt;=①工事概要!$C$33,$BN$13,""))</f>
        <v/>
      </c>
      <c r="BO398" s="53" t="str">
        <f>IF(B398&gt;①工事概要!$C$36,"",IF(B398&gt;=①工事概要!$C$35,$BO$13,""))</f>
        <v/>
      </c>
      <c r="BP398" s="53" t="str">
        <f>IF(B398&gt;①工事概要!$C$38,"",IF(B398&gt;=①工事概要!$C$37,$BP$13,""))</f>
        <v/>
      </c>
      <c r="BQ398" s="53" t="str">
        <f>IF(B398&gt;①工事概要!$C$40,"",IF(B398&gt;=①工事概要!$C$39,$BQ$13,""))</f>
        <v/>
      </c>
      <c r="BR398" s="53" t="str">
        <f>IF(B398&gt;①工事概要!$C$42,"",IF(B398&gt;=①工事概要!$C$41,$BR$13,""))</f>
        <v/>
      </c>
      <c r="BS398" s="53" t="str">
        <f>IF(B398&gt;①工事概要!$C$44,"",IF(B398&gt;=①工事概要!$C$43,$BS$13,""))</f>
        <v/>
      </c>
      <c r="BT398" s="53" t="str">
        <f>IF(B398&gt;①工事概要!$C$46,"",IF(B398&gt;=①工事概要!$C$45,$BT$13,""))</f>
        <v/>
      </c>
      <c r="BU398" s="53" t="str">
        <f>IF(B398&gt;①工事概要!$C$48,"",IF(B398&gt;=①工事概要!$C$47,$BU$13,""))</f>
        <v/>
      </c>
      <c r="BV398" s="53" t="str">
        <f>IF(B398&gt;①工事概要!$C$50,"",IF(B398&gt;=①工事概要!$C$49,$BV$13,""))</f>
        <v/>
      </c>
      <c r="BW398" s="53" t="str">
        <f>IF(B398&gt;①工事概要!$C$52,"",IF(B398&gt;=①工事概要!$C$51,$BW$13,""))</f>
        <v/>
      </c>
      <c r="BX398" s="53" t="str">
        <f>IF(B398&gt;①工事概要!$C$54,"",IF(B398&gt;=①工事概要!$C$53,$BX$13,""))</f>
        <v/>
      </c>
      <c r="BY398" s="53" t="str">
        <f>IF(B398&gt;①工事概要!$C$56,"",IF(B398&gt;=①工事概要!$C$55,$BY$13,""))</f>
        <v/>
      </c>
      <c r="BZ398" s="53" t="str">
        <f>IF(B398&gt;①工事概要!$C$58,"",IF(B398&gt;=①工事概要!$C$57,$BZ$13,""))</f>
        <v/>
      </c>
      <c r="CA398" s="53" t="str">
        <f>IF(B398&gt;①工事概要!$C$60,"",IF(B398&gt;=①工事概要!$C$59,$CA$13,""))</f>
        <v/>
      </c>
      <c r="CB398" s="53" t="str">
        <f>IF(B398&gt;①工事概要!$C$62,"",IF(B398&gt;=①工事概要!$C$61,$CB$13,""))</f>
        <v/>
      </c>
      <c r="CC398" s="53" t="str">
        <f>IF(B398&gt;①工事概要!$C$64,"",IF(B398&gt;=①工事概要!$C$63,$CC$13,""))</f>
        <v/>
      </c>
      <c r="CD398" s="53" t="str">
        <f>IF(B398&gt;①工事概要!$C$66,"",IF(B398&gt;=①工事概要!$C$65,$CD$13,""))</f>
        <v/>
      </c>
      <c r="CE398" s="50" t="str">
        <f t="shared" si="484"/>
        <v/>
      </c>
      <c r="CF398" s="50" t="str">
        <f t="shared" si="470"/>
        <v xml:space="preserve"> </v>
      </c>
    </row>
    <row r="399" spans="1:84" ht="39" customHeight="1" thickTop="1" thickBot="1" x14ac:dyDescent="0.2">
      <c r="A399" s="81" t="str">
        <f t="shared" ref="A399:A462" si="547">IF(D399="×","対象期間外",IF(D399="〇","対象期間",""))</f>
        <v>対象期間外</v>
      </c>
      <c r="B399" s="180" t="str">
        <f>IFERROR(IF(B398=①工事概要!$E$12+IF(WEEKDAY(①工事概要!$E$12)=1,①工事概要!$E$12,(8-WEEKDAY(①工事概要!$E$12))),"-",IF(B398="-","-",B398+1)),"-")</f>
        <v>-</v>
      </c>
      <c r="C399" s="89" t="str">
        <f t="shared" si="471"/>
        <v>-</v>
      </c>
      <c r="D399" s="199" t="str">
        <f t="shared" si="472"/>
        <v>×</v>
      </c>
      <c r="E399" s="200" t="str">
        <f t="shared" si="473"/>
        <v xml:space="preserve"> </v>
      </c>
      <c r="F399" s="201" t="s">
        <v>61</v>
      </c>
      <c r="G399" s="202"/>
      <c r="H399" s="203"/>
      <c r="I399" s="204"/>
      <c r="J399" s="187" t="str">
        <f t="shared" si="474"/>
        <v/>
      </c>
      <c r="K399" s="190" t="str">
        <f t="shared" ref="K399:K462" si="548">IF(D399="×","",IF(R399&gt;0,R399,""))</f>
        <v/>
      </c>
      <c r="L399" s="190" t="str">
        <f t="shared" ref="L399:L462" si="549">IF(D399="×","",IF(Q399&gt;0,IF(Q399=Q398,"",Q399),""))</f>
        <v/>
      </c>
      <c r="M399" s="188" t="str">
        <f t="shared" si="475"/>
        <v/>
      </c>
      <c r="N399" s="87" t="str">
        <f t="shared" ref="N399:N462" si="550">IFERROR(IF(WEEKDAY(C399)=2,"週の始まり",IF(WEEKDAY(C399)=1,"週の終わり",IF(WEEKDAY(C399)&gt;2,"↓",""))),"")</f>
        <v/>
      </c>
      <c r="O399" s="108"/>
      <c r="P399" s="156" t="str">
        <f>IF(B399&lt;①工事概要!$E$11,"",IF(B399&gt;①工事概要!$E$12,"",IF(LEN(CE399)=0,"○","")))</f>
        <v/>
      </c>
      <c r="Q399" s="162">
        <f t="shared" si="476"/>
        <v>0</v>
      </c>
      <c r="R399" s="93">
        <f t="shared" ref="R399:R462" si="551">IF(D399="〇",R398+1,R398)</f>
        <v>181</v>
      </c>
      <c r="S399" s="156" t="str">
        <f t="shared" ref="S399:S462" si="552">IF(D399="×","",IF(P399="","",IF(G399="休日",IF(W399="作業日","",IF(WEEKDAY(B399)=1,"〇",IF(WEEKDAY(B399)=7,"〇",""))),IF(WEEKDAY(B399)=1,"〇",IF(WEEKDAY(B399)=7,"〇","")))))</f>
        <v/>
      </c>
      <c r="T399" s="162">
        <f t="shared" ref="T399:T462" si="553">IF(J399="OK",T398+1,IF(J399="OK（振替済み）",T398+1,T398))</f>
        <v>0</v>
      </c>
      <c r="U399" s="100">
        <f t="shared" si="477"/>
        <v>52</v>
      </c>
      <c r="V399" s="93" t="str">
        <f t="shared" ref="V399:V462" si="554">IF(D399="〇",G399,"")</f>
        <v/>
      </c>
      <c r="W399" s="169" t="str">
        <f t="shared" si="478"/>
        <v/>
      </c>
      <c r="X399" s="80" t="str">
        <f t="shared" si="479"/>
        <v/>
      </c>
      <c r="Y399" s="80" t="str">
        <f t="shared" si="480"/>
        <v/>
      </c>
      <c r="Z399" s="80" t="str">
        <f t="shared" ref="Z399:Z462" si="555">B399</f>
        <v>-</v>
      </c>
      <c r="AA399" s="80" t="str">
        <f t="shared" ref="AA399:AA462" si="556">IF(F399&amp;W399="休日"&amp;"作業日","NG","")</f>
        <v/>
      </c>
      <c r="AB399" s="80" t="str">
        <f t="shared" ref="AB399:AB462" si="557">IF(AA399="","OK（振替済み）",$BE$15)</f>
        <v>OK（振替済み）</v>
      </c>
      <c r="AC399" s="154">
        <f t="shared" ref="AC399:AC462" si="558">IF(J399="OK",AC398+1,IF(J399="OK（振替済み）",AC398+1,AC398))</f>
        <v>0</v>
      </c>
      <c r="AD399" s="154" t="str">
        <f t="shared" si="481"/>
        <v/>
      </c>
      <c r="AE399" s="106">
        <f t="shared" si="482"/>
        <v>0</v>
      </c>
      <c r="AF399" s="106">
        <f t="shared" ref="AF399:AF462" si="559">IFERROR(VLOOKUP(H399,$B$15:$AE$655,COLUMN(AE399)-COLUMN(B399)+1,FALSE)-AE399,0)</f>
        <v>0</v>
      </c>
      <c r="AG399" s="223" t="str">
        <f>IFERROR(IF(AE399=1,①工事概要!$E$11,IF(AE399=2,①工事概要!$E$11,IF(WEEKDAY(Z399)=2,Z392,AG398))),"")</f>
        <v/>
      </c>
      <c r="AH399" s="224" t="str">
        <f t="shared" ref="AH399:BA399" si="560">IFERROR(IF(AG399+1&gt;$BB399,"",AG399+1),"")</f>
        <v/>
      </c>
      <c r="AI399" s="224" t="str">
        <f t="shared" si="560"/>
        <v/>
      </c>
      <c r="AJ399" s="224" t="str">
        <f t="shared" si="560"/>
        <v/>
      </c>
      <c r="AK399" s="224" t="str">
        <f t="shared" si="560"/>
        <v/>
      </c>
      <c r="AL399" s="224" t="str">
        <f t="shared" si="560"/>
        <v/>
      </c>
      <c r="AM399" s="224" t="str">
        <f t="shared" si="560"/>
        <v/>
      </c>
      <c r="AN399" s="224" t="str">
        <f t="shared" si="560"/>
        <v/>
      </c>
      <c r="AO399" s="224" t="str">
        <f t="shared" si="560"/>
        <v/>
      </c>
      <c r="AP399" s="224" t="str">
        <f t="shared" si="560"/>
        <v/>
      </c>
      <c r="AQ399" s="224" t="str">
        <f t="shared" si="560"/>
        <v/>
      </c>
      <c r="AR399" s="224" t="str">
        <f t="shared" si="560"/>
        <v/>
      </c>
      <c r="AS399" s="224" t="str">
        <f t="shared" si="560"/>
        <v/>
      </c>
      <c r="AT399" s="224" t="str">
        <f t="shared" si="560"/>
        <v/>
      </c>
      <c r="AU399" s="224" t="str">
        <f t="shared" si="560"/>
        <v/>
      </c>
      <c r="AV399" s="224" t="str">
        <f t="shared" si="560"/>
        <v/>
      </c>
      <c r="AW399" s="224" t="str">
        <f t="shared" si="560"/>
        <v/>
      </c>
      <c r="AX399" s="224" t="str">
        <f t="shared" si="560"/>
        <v/>
      </c>
      <c r="AY399" s="224" t="str">
        <f t="shared" si="560"/>
        <v/>
      </c>
      <c r="AZ399" s="224" t="str">
        <f t="shared" si="560"/>
        <v/>
      </c>
      <c r="BA399" s="224" t="str">
        <f t="shared" si="560"/>
        <v/>
      </c>
      <c r="BB399" s="225" t="str">
        <f>IFERROR(IF(IF(Z399=①工事概要!$E$12,①工事概要!$E$12,IF(WEEKDAY(Z399)=1,Z406,BB400))&gt;①工事概要!$E$12,①工事概要!$E$12,IF(Z399=①工事概要!$E$12,①工事概要!$E$12,IF(WEEKDAY(Z399)=1,Z406,BB400))),"")</f>
        <v/>
      </c>
      <c r="BE399" s="53"/>
      <c r="BF399" s="53"/>
      <c r="BG399" s="53" t="str">
        <f>IFERROR(VLOOKUP(B399,①工事概要!$C$11:$D$12,2,FALSE),"")</f>
        <v/>
      </c>
      <c r="BH399" s="53" t="str">
        <f>IFERROR(VLOOKUP(B399,①工事概要!$C$16:$D$21,2,FALSE),"")</f>
        <v/>
      </c>
      <c r="BI399" s="53" t="str">
        <f>IFERROR(VLOOKUP(B399,①工事概要!$C$22:$D$24,2,FALSE),"")</f>
        <v/>
      </c>
      <c r="BJ399" s="53" t="str">
        <f>IF(B399&gt;①工事概要!$C$26,"",IF(B399&gt;=①工事概要!$C$25,$BJ$13,""))</f>
        <v/>
      </c>
      <c r="BK399" s="53" t="str">
        <f>IF(B399&gt;①工事概要!$C$28,"",IF(B399&gt;=①工事概要!$C$27,$BK$13,""))</f>
        <v/>
      </c>
      <c r="BL399" s="53" t="str">
        <f>IF(B399&gt;①工事概要!$C$30,"",IF(B399&gt;=①工事概要!$C$29,$BL$13,""))</f>
        <v/>
      </c>
      <c r="BM399" s="53" t="str">
        <f>IF(B399&gt;①工事概要!$C$32,"",IF(B399&gt;=①工事概要!$C$31,$BM$13,""))</f>
        <v/>
      </c>
      <c r="BN399" s="53" t="str">
        <f>IF(B399&gt;①工事概要!$C$34,"",IF(B399&gt;=①工事概要!$C$33,$BN$13,""))</f>
        <v/>
      </c>
      <c r="BO399" s="53" t="str">
        <f>IF(B399&gt;①工事概要!$C$36,"",IF(B399&gt;=①工事概要!$C$35,$BO$13,""))</f>
        <v/>
      </c>
      <c r="BP399" s="53" t="str">
        <f>IF(B399&gt;①工事概要!$C$38,"",IF(B399&gt;=①工事概要!$C$37,$BP$13,""))</f>
        <v/>
      </c>
      <c r="BQ399" s="53" t="str">
        <f>IF(B399&gt;①工事概要!$C$40,"",IF(B399&gt;=①工事概要!$C$39,$BQ$13,""))</f>
        <v/>
      </c>
      <c r="BR399" s="53" t="str">
        <f>IF(B399&gt;①工事概要!$C$42,"",IF(B399&gt;=①工事概要!$C$41,$BR$13,""))</f>
        <v/>
      </c>
      <c r="BS399" s="53" t="str">
        <f>IF(B399&gt;①工事概要!$C$44,"",IF(B399&gt;=①工事概要!$C$43,$BS$13,""))</f>
        <v/>
      </c>
      <c r="BT399" s="53" t="str">
        <f>IF(B399&gt;①工事概要!$C$46,"",IF(B399&gt;=①工事概要!$C$45,$BT$13,""))</f>
        <v/>
      </c>
      <c r="BU399" s="53" t="str">
        <f>IF(B399&gt;①工事概要!$C$48,"",IF(B399&gt;=①工事概要!$C$47,$BU$13,""))</f>
        <v/>
      </c>
      <c r="BV399" s="53" t="str">
        <f>IF(B399&gt;①工事概要!$C$50,"",IF(B399&gt;=①工事概要!$C$49,$BV$13,""))</f>
        <v/>
      </c>
      <c r="BW399" s="53" t="str">
        <f>IF(B399&gt;①工事概要!$C$52,"",IF(B399&gt;=①工事概要!$C$51,$BW$13,""))</f>
        <v/>
      </c>
      <c r="BX399" s="53" t="str">
        <f>IF(B399&gt;①工事概要!$C$54,"",IF(B399&gt;=①工事概要!$C$53,$BX$13,""))</f>
        <v/>
      </c>
      <c r="BY399" s="53" t="str">
        <f>IF(B399&gt;①工事概要!$C$56,"",IF(B399&gt;=①工事概要!$C$55,$BY$13,""))</f>
        <v/>
      </c>
      <c r="BZ399" s="53" t="str">
        <f>IF(B399&gt;①工事概要!$C$58,"",IF(B399&gt;=①工事概要!$C$57,$BZ$13,""))</f>
        <v/>
      </c>
      <c r="CA399" s="53" t="str">
        <f>IF(B399&gt;①工事概要!$C$60,"",IF(B399&gt;=①工事概要!$C$59,$CA$13,""))</f>
        <v/>
      </c>
      <c r="CB399" s="53" t="str">
        <f>IF(B399&gt;①工事概要!$C$62,"",IF(B399&gt;=①工事概要!$C$61,$CB$13,""))</f>
        <v/>
      </c>
      <c r="CC399" s="53" t="str">
        <f>IF(B399&gt;①工事概要!$C$64,"",IF(B399&gt;=①工事概要!$C$63,$CC$13,""))</f>
        <v/>
      </c>
      <c r="CD399" s="53" t="str">
        <f>IF(B399&gt;①工事概要!$C$66,"",IF(B399&gt;=①工事概要!$C$65,$CD$13,""))</f>
        <v/>
      </c>
      <c r="CE399" s="50" t="str">
        <f t="shared" si="484"/>
        <v/>
      </c>
      <c r="CF399" s="50" t="str">
        <f t="shared" ref="CF399:CF462" si="561">BG399&amp;" "&amp;CE399</f>
        <v xml:space="preserve"> </v>
      </c>
    </row>
    <row r="400" spans="1:84" ht="39" customHeight="1" thickTop="1" thickBot="1" x14ac:dyDescent="0.2">
      <c r="A400" s="81" t="str">
        <f t="shared" si="547"/>
        <v>対象期間外</v>
      </c>
      <c r="B400" s="180" t="str">
        <f>IFERROR(IF(B399=①工事概要!$E$12+IF(WEEKDAY(①工事概要!$E$12)=1,①工事概要!$E$12,(8-WEEKDAY(①工事概要!$E$12))),"-",IF(B399="-","-",B399+1)),"-")</f>
        <v>-</v>
      </c>
      <c r="C400" s="89" t="str">
        <f t="shared" ref="C400:C463" si="562">IFERROR(WEEKDAY(B400),"-")</f>
        <v>-</v>
      </c>
      <c r="D400" s="199" t="str">
        <f t="shared" ref="D400:D463" si="563">IF(P400="","×","〇")</f>
        <v>×</v>
      </c>
      <c r="E400" s="200" t="str">
        <f t="shared" ref="E400:E463" si="564">CF400</f>
        <v xml:space="preserve"> </v>
      </c>
      <c r="F400" s="201" t="s">
        <v>60</v>
      </c>
      <c r="G400" s="202"/>
      <c r="H400" s="203"/>
      <c r="I400" s="204"/>
      <c r="J400" s="187" t="str">
        <f t="shared" ref="J400:J463" si="565">IFERROR(IF(S400="","",IF(G400="","",IF(G400="休日","OK",IF(G400="振替休日",IF(ABS(AF400)&gt;1,"","OK"),IF(G400="作業日",VLOOKUP(B400,$Y$15:$AB$655,4,FALSE),"NG")))))&amp;IF(F400&amp;G400="休日振替休日","当初休日と計画した日に振替ないでください！",IF(F400&amp;G400="休日完全週休2日の振替休日","当初休日と計画した日に振替ないでください！",IF(G400="休日",IF(W400="作業日","週2日を超える休日(現場閉所日数に含めない)",""),""))),"NG")</f>
        <v/>
      </c>
      <c r="K400" s="190" t="str">
        <f t="shared" si="548"/>
        <v/>
      </c>
      <c r="L400" s="190" t="str">
        <f t="shared" si="549"/>
        <v/>
      </c>
      <c r="M400" s="188" t="str">
        <f t="shared" ref="M400:M463" si="566">IF(G400="","",IF(S400="〇",IF(J400="NG","×",T400&amp;"／"&amp;U400),""))</f>
        <v/>
      </c>
      <c r="N400" s="87" t="str">
        <f t="shared" si="550"/>
        <v/>
      </c>
      <c r="O400" s="108"/>
      <c r="P400" s="156" t="str">
        <f>IF(B400&lt;①工事概要!$E$11,"",IF(B400&gt;①工事概要!$E$12,"",IF(LEN(CE400)=0,"○","")))</f>
        <v/>
      </c>
      <c r="Q400" s="162">
        <f t="shared" ref="Q400:Q463" si="567">IF(W400="休日",Q399+1,IF(W400="振替休日",Q399+1,IF(W400="完全週休2日の振替休日",Q399+1,Q399)))</f>
        <v>0</v>
      </c>
      <c r="R400" s="93">
        <f t="shared" si="551"/>
        <v>181</v>
      </c>
      <c r="S400" s="156" t="str">
        <f t="shared" si="552"/>
        <v/>
      </c>
      <c r="T400" s="162">
        <f t="shared" si="553"/>
        <v>0</v>
      </c>
      <c r="U400" s="100">
        <f t="shared" ref="U400:U463" si="568">IF(S400="〇",U399+1,U399)</f>
        <v>52</v>
      </c>
      <c r="V400" s="93" t="str">
        <f t="shared" si="554"/>
        <v/>
      </c>
      <c r="W400" s="169" t="str">
        <f t="shared" ref="W400:W463" si="569">IF(D400="×",IF(G400="完全週休2日の振替休日",G400,""),IF(V400="","",IF(WEEKDAY(B400)=1,V400,IF(WEEKDAY(B400)=7,V400,IF(V400="振替休日",V400,IF(V400="完全週休2日の振替休日",V400,IF(WEEKDAY(B400)=6,IF(COUNTIF(V401:V402,"休日")&lt;2,V400,"作業日"),IF(WEEKDAY(B400)=5,IF(COUNTIF(V401:V403,"休日")&lt;2,V400,"作業日"),IF(WEEKDAY(B400)=4,IF(COUNTIF(V401:V404,"休日")&lt;2,V400,"作業日"),IF(WEEKDAY(B400)=3,IF(COUNTIF(V401:V405,"休日")&lt;2,V400,"作業日"),IF(WEEKDAY(B400)=2,IF(COUNTIF(V401:V406,"休日")&lt;2,V400,"作業日"))))))))))))</f>
        <v/>
      </c>
      <c r="X400" s="80" t="str">
        <f t="shared" ref="X400:X463" si="570">IF(W400="完全週休2日の振替休日",H400,"")</f>
        <v/>
      </c>
      <c r="Y400" s="80" t="str">
        <f t="shared" ref="Y400:Y463" si="571">IF(X400="","",X400)</f>
        <v/>
      </c>
      <c r="Z400" s="80" t="str">
        <f t="shared" si="555"/>
        <v>-</v>
      </c>
      <c r="AA400" s="80" t="str">
        <f t="shared" si="556"/>
        <v/>
      </c>
      <c r="AB400" s="80" t="str">
        <f t="shared" si="557"/>
        <v>OK（振替済み）</v>
      </c>
      <c r="AC400" s="154">
        <f t="shared" si="558"/>
        <v>0</v>
      </c>
      <c r="AD400" s="154" t="str">
        <f t="shared" ref="AD400:AD463" si="572">IF(AC400=AC399,"",AC400)</f>
        <v/>
      </c>
      <c r="AE400" s="106">
        <f t="shared" ref="AE400:AE463" si="573">IFERROR(IF(WEEKDAY(B400)=1,AE393+1,AE401),0)</f>
        <v>0</v>
      </c>
      <c r="AF400" s="106">
        <f t="shared" si="559"/>
        <v>0</v>
      </c>
      <c r="AG400" s="216" t="str">
        <f>IFERROR(IF(AE400=1,①工事概要!$E$11,IF(AE400=2,①工事概要!$E$11,IF(WEEKDAY(Z400)=2,Z393,AG399))),"")</f>
        <v/>
      </c>
      <c r="AH400" s="221" t="str">
        <f t="shared" ref="AH400:BA400" si="574">IFERROR(IF(AG400+1&gt;$BB400,"",AG400+1),"")</f>
        <v/>
      </c>
      <c r="AI400" s="221" t="str">
        <f t="shared" si="574"/>
        <v/>
      </c>
      <c r="AJ400" s="221" t="str">
        <f t="shared" si="574"/>
        <v/>
      </c>
      <c r="AK400" s="221" t="str">
        <f t="shared" si="574"/>
        <v/>
      </c>
      <c r="AL400" s="221" t="str">
        <f t="shared" si="574"/>
        <v/>
      </c>
      <c r="AM400" s="221" t="str">
        <f t="shared" si="574"/>
        <v/>
      </c>
      <c r="AN400" s="221" t="str">
        <f t="shared" si="574"/>
        <v/>
      </c>
      <c r="AO400" s="221" t="str">
        <f t="shared" si="574"/>
        <v/>
      </c>
      <c r="AP400" s="221" t="str">
        <f t="shared" si="574"/>
        <v/>
      </c>
      <c r="AQ400" s="221" t="str">
        <f t="shared" si="574"/>
        <v/>
      </c>
      <c r="AR400" s="221" t="str">
        <f t="shared" si="574"/>
        <v/>
      </c>
      <c r="AS400" s="221" t="str">
        <f t="shared" si="574"/>
        <v/>
      </c>
      <c r="AT400" s="221" t="str">
        <f t="shared" si="574"/>
        <v/>
      </c>
      <c r="AU400" s="221" t="str">
        <f t="shared" si="574"/>
        <v/>
      </c>
      <c r="AV400" s="221" t="str">
        <f t="shared" si="574"/>
        <v/>
      </c>
      <c r="AW400" s="221" t="str">
        <f t="shared" si="574"/>
        <v/>
      </c>
      <c r="AX400" s="221" t="str">
        <f t="shared" si="574"/>
        <v/>
      </c>
      <c r="AY400" s="221" t="str">
        <f t="shared" si="574"/>
        <v/>
      </c>
      <c r="AZ400" s="221" t="str">
        <f t="shared" si="574"/>
        <v/>
      </c>
      <c r="BA400" s="221" t="str">
        <f t="shared" si="574"/>
        <v/>
      </c>
      <c r="BB400" s="217" t="str">
        <f>IFERROR(IF(IF(Z400=①工事概要!$E$12,①工事概要!$E$12,IF(WEEKDAY(Z400)=1,Z407,BB401))&gt;①工事概要!$E$12,①工事概要!$E$12,IF(Z400=①工事概要!$E$12,①工事概要!$E$12,IF(WEEKDAY(Z400)=1,Z407,BB401))),"")</f>
        <v/>
      </c>
      <c r="BE400" s="53"/>
      <c r="BF400" s="53"/>
      <c r="BG400" s="53" t="str">
        <f>IFERROR(VLOOKUP(B400,①工事概要!$C$11:$D$12,2,FALSE),"")</f>
        <v/>
      </c>
      <c r="BH400" s="53" t="str">
        <f>IFERROR(VLOOKUP(B400,①工事概要!$C$16:$D$21,2,FALSE),"")</f>
        <v/>
      </c>
      <c r="BI400" s="53" t="str">
        <f>IFERROR(VLOOKUP(B400,①工事概要!$C$22:$D$24,2,FALSE),"")</f>
        <v/>
      </c>
      <c r="BJ400" s="53" t="str">
        <f>IF(B400&gt;①工事概要!$C$26,"",IF(B400&gt;=①工事概要!$C$25,$BJ$13,""))</f>
        <v/>
      </c>
      <c r="BK400" s="53" t="str">
        <f>IF(B400&gt;①工事概要!$C$28,"",IF(B400&gt;=①工事概要!$C$27,$BK$13,""))</f>
        <v/>
      </c>
      <c r="BL400" s="53" t="str">
        <f>IF(B400&gt;①工事概要!$C$30,"",IF(B400&gt;=①工事概要!$C$29,$BL$13,""))</f>
        <v/>
      </c>
      <c r="BM400" s="53" t="str">
        <f>IF(B400&gt;①工事概要!$C$32,"",IF(B400&gt;=①工事概要!$C$31,$BM$13,""))</f>
        <v/>
      </c>
      <c r="BN400" s="53" t="str">
        <f>IF(B400&gt;①工事概要!$C$34,"",IF(B400&gt;=①工事概要!$C$33,$BN$13,""))</f>
        <v/>
      </c>
      <c r="BO400" s="53" t="str">
        <f>IF(B400&gt;①工事概要!$C$36,"",IF(B400&gt;=①工事概要!$C$35,$BO$13,""))</f>
        <v/>
      </c>
      <c r="BP400" s="53" t="str">
        <f>IF(B400&gt;①工事概要!$C$38,"",IF(B400&gt;=①工事概要!$C$37,$BP$13,""))</f>
        <v/>
      </c>
      <c r="BQ400" s="53" t="str">
        <f>IF(B400&gt;①工事概要!$C$40,"",IF(B400&gt;=①工事概要!$C$39,$BQ$13,""))</f>
        <v/>
      </c>
      <c r="BR400" s="53" t="str">
        <f>IF(B400&gt;①工事概要!$C$42,"",IF(B400&gt;=①工事概要!$C$41,$BR$13,""))</f>
        <v/>
      </c>
      <c r="BS400" s="53" t="str">
        <f>IF(B400&gt;①工事概要!$C$44,"",IF(B400&gt;=①工事概要!$C$43,$BS$13,""))</f>
        <v/>
      </c>
      <c r="BT400" s="53" t="str">
        <f>IF(B400&gt;①工事概要!$C$46,"",IF(B400&gt;=①工事概要!$C$45,$BT$13,""))</f>
        <v/>
      </c>
      <c r="BU400" s="53" t="str">
        <f>IF(B400&gt;①工事概要!$C$48,"",IF(B400&gt;=①工事概要!$C$47,$BU$13,""))</f>
        <v/>
      </c>
      <c r="BV400" s="53" t="str">
        <f>IF(B400&gt;①工事概要!$C$50,"",IF(B400&gt;=①工事概要!$C$49,$BV$13,""))</f>
        <v/>
      </c>
      <c r="BW400" s="53" t="str">
        <f>IF(B400&gt;①工事概要!$C$52,"",IF(B400&gt;=①工事概要!$C$51,$BW$13,""))</f>
        <v/>
      </c>
      <c r="BX400" s="53" t="str">
        <f>IF(B400&gt;①工事概要!$C$54,"",IF(B400&gt;=①工事概要!$C$53,$BX$13,""))</f>
        <v/>
      </c>
      <c r="BY400" s="53" t="str">
        <f>IF(B400&gt;①工事概要!$C$56,"",IF(B400&gt;=①工事概要!$C$55,$BY$13,""))</f>
        <v/>
      </c>
      <c r="BZ400" s="53" t="str">
        <f>IF(B400&gt;①工事概要!$C$58,"",IF(B400&gt;=①工事概要!$C$57,$BZ$13,""))</f>
        <v/>
      </c>
      <c r="CA400" s="53" t="str">
        <f>IF(B400&gt;①工事概要!$C$60,"",IF(B400&gt;=①工事概要!$C$59,$CA$13,""))</f>
        <v/>
      </c>
      <c r="CB400" s="53" t="str">
        <f>IF(B400&gt;①工事概要!$C$62,"",IF(B400&gt;=①工事概要!$C$61,$CB$13,""))</f>
        <v/>
      </c>
      <c r="CC400" s="53" t="str">
        <f>IF(B400&gt;①工事概要!$C$64,"",IF(B400&gt;=①工事概要!$C$63,$CC$13,""))</f>
        <v/>
      </c>
      <c r="CD400" s="53" t="str">
        <f>IF(B400&gt;①工事概要!$C$66,"",IF(B400&gt;=①工事概要!$C$65,$CD$13,""))</f>
        <v/>
      </c>
      <c r="CE400" s="50" t="str">
        <f t="shared" ref="CE400:CE463" si="575">IF(COUNTA(BH400:BP400)=0,"",BH400&amp;BI400&amp;BJ400&amp;BK400&amp;BL400&amp;BM400&amp;BN400&amp;BO400&amp;BP400&amp;BQ400&amp;BR400&amp;BS400&amp;BT400&amp;BU400&amp;BV400&amp;BW400&amp;BX400&amp;BY400&amp;BZ400&amp;CA400&amp;CB400&amp;CC400&amp;CD400)</f>
        <v/>
      </c>
      <c r="CF400" s="50" t="str">
        <f t="shared" si="561"/>
        <v xml:space="preserve"> </v>
      </c>
    </row>
    <row r="401" spans="1:84" ht="39" customHeight="1" thickTop="1" thickBot="1" x14ac:dyDescent="0.2">
      <c r="A401" s="81" t="str">
        <f t="shared" si="547"/>
        <v>対象期間外</v>
      </c>
      <c r="B401" s="180" t="str">
        <f>IFERROR(IF(B400=①工事概要!$E$12+IF(WEEKDAY(①工事概要!$E$12)=1,①工事概要!$E$12,(8-WEEKDAY(①工事概要!$E$12))),"-",IF(B400="-","-",B400+1)),"-")</f>
        <v>-</v>
      </c>
      <c r="C401" s="89" t="str">
        <f t="shared" si="562"/>
        <v>-</v>
      </c>
      <c r="D401" s="199" t="str">
        <f t="shared" si="563"/>
        <v>×</v>
      </c>
      <c r="E401" s="200" t="str">
        <f t="shared" si="564"/>
        <v xml:space="preserve"> </v>
      </c>
      <c r="F401" s="201" t="s">
        <v>60</v>
      </c>
      <c r="G401" s="202"/>
      <c r="H401" s="203"/>
      <c r="I401" s="204"/>
      <c r="J401" s="187" t="str">
        <f t="shared" si="565"/>
        <v/>
      </c>
      <c r="K401" s="190" t="str">
        <f t="shared" si="548"/>
        <v/>
      </c>
      <c r="L401" s="190" t="str">
        <f t="shared" si="549"/>
        <v/>
      </c>
      <c r="M401" s="188" t="str">
        <f t="shared" si="566"/>
        <v/>
      </c>
      <c r="N401" s="87" t="str">
        <f t="shared" si="550"/>
        <v/>
      </c>
      <c r="O401" s="108"/>
      <c r="P401" s="156" t="str">
        <f>IF(B401&lt;①工事概要!$E$11,"",IF(B401&gt;①工事概要!$E$12,"",IF(LEN(CE401)=0,"○","")))</f>
        <v/>
      </c>
      <c r="Q401" s="162">
        <f t="shared" si="567"/>
        <v>0</v>
      </c>
      <c r="R401" s="93">
        <f t="shared" si="551"/>
        <v>181</v>
      </c>
      <c r="S401" s="156" t="str">
        <f t="shared" si="552"/>
        <v/>
      </c>
      <c r="T401" s="162">
        <f t="shared" si="553"/>
        <v>0</v>
      </c>
      <c r="U401" s="100">
        <f t="shared" si="568"/>
        <v>52</v>
      </c>
      <c r="V401" s="93" t="str">
        <f t="shared" si="554"/>
        <v/>
      </c>
      <c r="W401" s="169" t="str">
        <f t="shared" si="569"/>
        <v/>
      </c>
      <c r="X401" s="80" t="str">
        <f t="shared" si="570"/>
        <v/>
      </c>
      <c r="Y401" s="80" t="str">
        <f t="shared" si="571"/>
        <v/>
      </c>
      <c r="Z401" s="80" t="str">
        <f t="shared" si="555"/>
        <v>-</v>
      </c>
      <c r="AA401" s="80" t="str">
        <f t="shared" si="556"/>
        <v/>
      </c>
      <c r="AB401" s="80" t="str">
        <f t="shared" si="557"/>
        <v>OK（振替済み）</v>
      </c>
      <c r="AC401" s="154">
        <f t="shared" si="558"/>
        <v>0</v>
      </c>
      <c r="AD401" s="154" t="str">
        <f t="shared" si="572"/>
        <v/>
      </c>
      <c r="AE401" s="106">
        <f t="shared" si="573"/>
        <v>0</v>
      </c>
      <c r="AF401" s="106">
        <f t="shared" si="559"/>
        <v>0</v>
      </c>
      <c r="AG401" s="218" t="str">
        <f>IFERROR(IF(AE401=1,①工事概要!$E$11,IF(AE401=2,①工事概要!$E$11,IF(WEEKDAY(Z401)=2,Z394,AG400))),"")</f>
        <v/>
      </c>
      <c r="AH401" s="222" t="str">
        <f t="shared" ref="AH401:BA401" si="576">IFERROR(IF(AG401+1&gt;$BB401,"",AG401+1),"")</f>
        <v/>
      </c>
      <c r="AI401" s="222" t="str">
        <f t="shared" si="576"/>
        <v/>
      </c>
      <c r="AJ401" s="222" t="str">
        <f t="shared" si="576"/>
        <v/>
      </c>
      <c r="AK401" s="222" t="str">
        <f t="shared" si="576"/>
        <v/>
      </c>
      <c r="AL401" s="222" t="str">
        <f t="shared" si="576"/>
        <v/>
      </c>
      <c r="AM401" s="222" t="str">
        <f t="shared" si="576"/>
        <v/>
      </c>
      <c r="AN401" s="222" t="str">
        <f t="shared" si="576"/>
        <v/>
      </c>
      <c r="AO401" s="222" t="str">
        <f t="shared" si="576"/>
        <v/>
      </c>
      <c r="AP401" s="222" t="str">
        <f t="shared" si="576"/>
        <v/>
      </c>
      <c r="AQ401" s="222" t="str">
        <f t="shared" si="576"/>
        <v/>
      </c>
      <c r="AR401" s="222" t="str">
        <f t="shared" si="576"/>
        <v/>
      </c>
      <c r="AS401" s="222" t="str">
        <f t="shared" si="576"/>
        <v/>
      </c>
      <c r="AT401" s="222" t="str">
        <f t="shared" si="576"/>
        <v/>
      </c>
      <c r="AU401" s="222" t="str">
        <f t="shared" si="576"/>
        <v/>
      </c>
      <c r="AV401" s="222" t="str">
        <f t="shared" si="576"/>
        <v/>
      </c>
      <c r="AW401" s="222" t="str">
        <f t="shared" si="576"/>
        <v/>
      </c>
      <c r="AX401" s="222" t="str">
        <f t="shared" si="576"/>
        <v/>
      </c>
      <c r="AY401" s="222" t="str">
        <f t="shared" si="576"/>
        <v/>
      </c>
      <c r="AZ401" s="222" t="str">
        <f t="shared" si="576"/>
        <v/>
      </c>
      <c r="BA401" s="222" t="str">
        <f t="shared" si="576"/>
        <v/>
      </c>
      <c r="BB401" s="219" t="str">
        <f>IFERROR(IF(IF(Z401=①工事概要!$E$12,①工事概要!$E$12,IF(WEEKDAY(Z401)=1,Z408,BB402))&gt;①工事概要!$E$12,①工事概要!$E$12,IF(Z401=①工事概要!$E$12,①工事概要!$E$12,IF(WEEKDAY(Z401)=1,Z408,BB402))),"")</f>
        <v/>
      </c>
      <c r="BE401" s="53"/>
      <c r="BF401" s="53"/>
      <c r="BG401" s="53" t="str">
        <f>IFERROR(VLOOKUP(B401,①工事概要!$C$11:$D$12,2,FALSE),"")</f>
        <v/>
      </c>
      <c r="BH401" s="53" t="str">
        <f>IFERROR(VLOOKUP(B401,①工事概要!$C$16:$D$21,2,FALSE),"")</f>
        <v/>
      </c>
      <c r="BI401" s="53" t="str">
        <f>IFERROR(VLOOKUP(B401,①工事概要!$C$22:$D$24,2,FALSE),"")</f>
        <v/>
      </c>
      <c r="BJ401" s="53" t="str">
        <f>IF(B401&gt;①工事概要!$C$26,"",IF(B401&gt;=①工事概要!$C$25,$BJ$13,""))</f>
        <v/>
      </c>
      <c r="BK401" s="53" t="str">
        <f>IF(B401&gt;①工事概要!$C$28,"",IF(B401&gt;=①工事概要!$C$27,$BK$13,""))</f>
        <v/>
      </c>
      <c r="BL401" s="53" t="str">
        <f>IF(B401&gt;①工事概要!$C$30,"",IF(B401&gt;=①工事概要!$C$29,$BL$13,""))</f>
        <v/>
      </c>
      <c r="BM401" s="53" t="str">
        <f>IF(B401&gt;①工事概要!$C$32,"",IF(B401&gt;=①工事概要!$C$31,$BM$13,""))</f>
        <v/>
      </c>
      <c r="BN401" s="53" t="str">
        <f>IF(B401&gt;①工事概要!$C$34,"",IF(B401&gt;=①工事概要!$C$33,$BN$13,""))</f>
        <v/>
      </c>
      <c r="BO401" s="53" t="str">
        <f>IF(B401&gt;①工事概要!$C$36,"",IF(B401&gt;=①工事概要!$C$35,$BO$13,""))</f>
        <v/>
      </c>
      <c r="BP401" s="53" t="str">
        <f>IF(B401&gt;①工事概要!$C$38,"",IF(B401&gt;=①工事概要!$C$37,$BP$13,""))</f>
        <v/>
      </c>
      <c r="BQ401" s="53" t="str">
        <f>IF(B401&gt;①工事概要!$C$40,"",IF(B401&gt;=①工事概要!$C$39,$BQ$13,""))</f>
        <v/>
      </c>
      <c r="BR401" s="53" t="str">
        <f>IF(B401&gt;①工事概要!$C$42,"",IF(B401&gt;=①工事概要!$C$41,$BR$13,""))</f>
        <v/>
      </c>
      <c r="BS401" s="53" t="str">
        <f>IF(B401&gt;①工事概要!$C$44,"",IF(B401&gt;=①工事概要!$C$43,$BS$13,""))</f>
        <v/>
      </c>
      <c r="BT401" s="53" t="str">
        <f>IF(B401&gt;①工事概要!$C$46,"",IF(B401&gt;=①工事概要!$C$45,$BT$13,""))</f>
        <v/>
      </c>
      <c r="BU401" s="53" t="str">
        <f>IF(B401&gt;①工事概要!$C$48,"",IF(B401&gt;=①工事概要!$C$47,$BU$13,""))</f>
        <v/>
      </c>
      <c r="BV401" s="53" t="str">
        <f>IF(B401&gt;①工事概要!$C$50,"",IF(B401&gt;=①工事概要!$C$49,$BV$13,""))</f>
        <v/>
      </c>
      <c r="BW401" s="53" t="str">
        <f>IF(B401&gt;①工事概要!$C$52,"",IF(B401&gt;=①工事概要!$C$51,$BW$13,""))</f>
        <v/>
      </c>
      <c r="BX401" s="53" t="str">
        <f>IF(B401&gt;①工事概要!$C$54,"",IF(B401&gt;=①工事概要!$C$53,$BX$13,""))</f>
        <v/>
      </c>
      <c r="BY401" s="53" t="str">
        <f>IF(B401&gt;①工事概要!$C$56,"",IF(B401&gt;=①工事概要!$C$55,$BY$13,""))</f>
        <v/>
      </c>
      <c r="BZ401" s="53" t="str">
        <f>IF(B401&gt;①工事概要!$C$58,"",IF(B401&gt;=①工事概要!$C$57,$BZ$13,""))</f>
        <v/>
      </c>
      <c r="CA401" s="53" t="str">
        <f>IF(B401&gt;①工事概要!$C$60,"",IF(B401&gt;=①工事概要!$C$59,$CA$13,""))</f>
        <v/>
      </c>
      <c r="CB401" s="53" t="str">
        <f>IF(B401&gt;①工事概要!$C$62,"",IF(B401&gt;=①工事概要!$C$61,$CB$13,""))</f>
        <v/>
      </c>
      <c r="CC401" s="53" t="str">
        <f>IF(B401&gt;①工事概要!$C$64,"",IF(B401&gt;=①工事概要!$C$63,$CC$13,""))</f>
        <v/>
      </c>
      <c r="CD401" s="53" t="str">
        <f>IF(B401&gt;①工事概要!$C$66,"",IF(B401&gt;=①工事概要!$C$65,$CD$13,""))</f>
        <v/>
      </c>
      <c r="CE401" s="50" t="str">
        <f t="shared" si="575"/>
        <v/>
      </c>
      <c r="CF401" s="50" t="str">
        <f t="shared" si="561"/>
        <v xml:space="preserve"> </v>
      </c>
    </row>
    <row r="402" spans="1:84" ht="39" customHeight="1" thickTop="1" thickBot="1" x14ac:dyDescent="0.2">
      <c r="A402" s="81" t="str">
        <f t="shared" si="547"/>
        <v>対象期間外</v>
      </c>
      <c r="B402" s="180" t="str">
        <f>IFERROR(IF(B401=①工事概要!$E$12+IF(WEEKDAY(①工事概要!$E$12)=1,①工事概要!$E$12,(8-WEEKDAY(①工事概要!$E$12))),"-",IF(B401="-","-",B401+1)),"-")</f>
        <v>-</v>
      </c>
      <c r="C402" s="89" t="str">
        <f t="shared" si="562"/>
        <v>-</v>
      </c>
      <c r="D402" s="199" t="str">
        <f t="shared" si="563"/>
        <v>×</v>
      </c>
      <c r="E402" s="200" t="str">
        <f t="shared" si="564"/>
        <v xml:space="preserve"> </v>
      </c>
      <c r="F402" s="201" t="s">
        <v>60</v>
      </c>
      <c r="G402" s="202"/>
      <c r="H402" s="203"/>
      <c r="I402" s="204"/>
      <c r="J402" s="187" t="str">
        <f t="shared" si="565"/>
        <v/>
      </c>
      <c r="K402" s="190" t="str">
        <f t="shared" si="548"/>
        <v/>
      </c>
      <c r="L402" s="190" t="str">
        <f t="shared" si="549"/>
        <v/>
      </c>
      <c r="M402" s="188" t="str">
        <f t="shared" si="566"/>
        <v/>
      </c>
      <c r="N402" s="87" t="str">
        <f t="shared" si="550"/>
        <v/>
      </c>
      <c r="O402" s="108"/>
      <c r="P402" s="156" t="str">
        <f>IF(B402&lt;①工事概要!$E$11,"",IF(B402&gt;①工事概要!$E$12,"",IF(LEN(CE402)=0,"○","")))</f>
        <v/>
      </c>
      <c r="Q402" s="162">
        <f t="shared" si="567"/>
        <v>0</v>
      </c>
      <c r="R402" s="93">
        <f t="shared" si="551"/>
        <v>181</v>
      </c>
      <c r="S402" s="156" t="str">
        <f t="shared" si="552"/>
        <v/>
      </c>
      <c r="T402" s="162">
        <f t="shared" si="553"/>
        <v>0</v>
      </c>
      <c r="U402" s="100">
        <f t="shared" si="568"/>
        <v>52</v>
      </c>
      <c r="V402" s="93" t="str">
        <f t="shared" si="554"/>
        <v/>
      </c>
      <c r="W402" s="169" t="str">
        <f t="shared" si="569"/>
        <v/>
      </c>
      <c r="X402" s="80" t="str">
        <f t="shared" si="570"/>
        <v/>
      </c>
      <c r="Y402" s="80" t="str">
        <f t="shared" si="571"/>
        <v/>
      </c>
      <c r="Z402" s="80" t="str">
        <f t="shared" si="555"/>
        <v>-</v>
      </c>
      <c r="AA402" s="80" t="str">
        <f t="shared" si="556"/>
        <v/>
      </c>
      <c r="AB402" s="80" t="str">
        <f t="shared" si="557"/>
        <v>OK（振替済み）</v>
      </c>
      <c r="AC402" s="154">
        <f t="shared" si="558"/>
        <v>0</v>
      </c>
      <c r="AD402" s="154" t="str">
        <f t="shared" si="572"/>
        <v/>
      </c>
      <c r="AE402" s="106">
        <f t="shared" si="573"/>
        <v>0</v>
      </c>
      <c r="AF402" s="106">
        <f t="shared" si="559"/>
        <v>0</v>
      </c>
      <c r="AG402" s="218" t="str">
        <f>IFERROR(IF(AE402=1,①工事概要!$E$11,IF(AE402=2,①工事概要!$E$11,IF(WEEKDAY(Z402)=2,Z395,AG401))),"")</f>
        <v/>
      </c>
      <c r="AH402" s="222" t="str">
        <f t="shared" ref="AH402:BA402" si="577">IFERROR(IF(AG402+1&gt;$BB402,"",AG402+1),"")</f>
        <v/>
      </c>
      <c r="AI402" s="222" t="str">
        <f t="shared" si="577"/>
        <v/>
      </c>
      <c r="AJ402" s="222" t="str">
        <f t="shared" si="577"/>
        <v/>
      </c>
      <c r="AK402" s="222" t="str">
        <f t="shared" si="577"/>
        <v/>
      </c>
      <c r="AL402" s="222" t="str">
        <f t="shared" si="577"/>
        <v/>
      </c>
      <c r="AM402" s="222" t="str">
        <f t="shared" si="577"/>
        <v/>
      </c>
      <c r="AN402" s="222" t="str">
        <f t="shared" si="577"/>
        <v/>
      </c>
      <c r="AO402" s="222" t="str">
        <f t="shared" si="577"/>
        <v/>
      </c>
      <c r="AP402" s="222" t="str">
        <f t="shared" si="577"/>
        <v/>
      </c>
      <c r="AQ402" s="222" t="str">
        <f t="shared" si="577"/>
        <v/>
      </c>
      <c r="AR402" s="222" t="str">
        <f t="shared" si="577"/>
        <v/>
      </c>
      <c r="AS402" s="222" t="str">
        <f t="shared" si="577"/>
        <v/>
      </c>
      <c r="AT402" s="222" t="str">
        <f t="shared" si="577"/>
        <v/>
      </c>
      <c r="AU402" s="222" t="str">
        <f t="shared" si="577"/>
        <v/>
      </c>
      <c r="AV402" s="222" t="str">
        <f t="shared" si="577"/>
        <v/>
      </c>
      <c r="AW402" s="222" t="str">
        <f t="shared" si="577"/>
        <v/>
      </c>
      <c r="AX402" s="222" t="str">
        <f t="shared" si="577"/>
        <v/>
      </c>
      <c r="AY402" s="222" t="str">
        <f t="shared" si="577"/>
        <v/>
      </c>
      <c r="AZ402" s="222" t="str">
        <f t="shared" si="577"/>
        <v/>
      </c>
      <c r="BA402" s="222" t="str">
        <f t="shared" si="577"/>
        <v/>
      </c>
      <c r="BB402" s="219" t="str">
        <f>IFERROR(IF(IF(Z402=①工事概要!$E$12,①工事概要!$E$12,IF(WEEKDAY(Z402)=1,Z409,BB403))&gt;①工事概要!$E$12,①工事概要!$E$12,IF(Z402=①工事概要!$E$12,①工事概要!$E$12,IF(WEEKDAY(Z402)=1,Z409,BB403))),"")</f>
        <v/>
      </c>
      <c r="BE402" s="53"/>
      <c r="BF402" s="53"/>
      <c r="BG402" s="53" t="str">
        <f>IFERROR(VLOOKUP(B402,①工事概要!$C$11:$D$12,2,FALSE),"")</f>
        <v/>
      </c>
      <c r="BH402" s="53" t="str">
        <f>IFERROR(VLOOKUP(B402,①工事概要!$C$16:$D$21,2,FALSE),"")</f>
        <v/>
      </c>
      <c r="BI402" s="53" t="str">
        <f>IFERROR(VLOOKUP(B402,①工事概要!$C$22:$D$24,2,FALSE),"")</f>
        <v/>
      </c>
      <c r="BJ402" s="53" t="str">
        <f>IF(B402&gt;①工事概要!$C$26,"",IF(B402&gt;=①工事概要!$C$25,$BJ$13,""))</f>
        <v/>
      </c>
      <c r="BK402" s="53" t="str">
        <f>IF(B402&gt;①工事概要!$C$28,"",IF(B402&gt;=①工事概要!$C$27,$BK$13,""))</f>
        <v/>
      </c>
      <c r="BL402" s="53" t="str">
        <f>IF(B402&gt;①工事概要!$C$30,"",IF(B402&gt;=①工事概要!$C$29,$BL$13,""))</f>
        <v/>
      </c>
      <c r="BM402" s="53" t="str">
        <f>IF(B402&gt;①工事概要!$C$32,"",IF(B402&gt;=①工事概要!$C$31,$BM$13,""))</f>
        <v/>
      </c>
      <c r="BN402" s="53" t="str">
        <f>IF(B402&gt;①工事概要!$C$34,"",IF(B402&gt;=①工事概要!$C$33,$BN$13,""))</f>
        <v/>
      </c>
      <c r="BO402" s="53" t="str">
        <f>IF(B402&gt;①工事概要!$C$36,"",IF(B402&gt;=①工事概要!$C$35,$BO$13,""))</f>
        <v/>
      </c>
      <c r="BP402" s="53" t="str">
        <f>IF(B402&gt;①工事概要!$C$38,"",IF(B402&gt;=①工事概要!$C$37,$BP$13,""))</f>
        <v/>
      </c>
      <c r="BQ402" s="53" t="str">
        <f>IF(B402&gt;①工事概要!$C$40,"",IF(B402&gt;=①工事概要!$C$39,$BQ$13,""))</f>
        <v/>
      </c>
      <c r="BR402" s="53" t="str">
        <f>IF(B402&gt;①工事概要!$C$42,"",IF(B402&gt;=①工事概要!$C$41,$BR$13,""))</f>
        <v/>
      </c>
      <c r="BS402" s="53" t="str">
        <f>IF(B402&gt;①工事概要!$C$44,"",IF(B402&gt;=①工事概要!$C$43,$BS$13,""))</f>
        <v/>
      </c>
      <c r="BT402" s="53" t="str">
        <f>IF(B402&gt;①工事概要!$C$46,"",IF(B402&gt;=①工事概要!$C$45,$BT$13,""))</f>
        <v/>
      </c>
      <c r="BU402" s="53" t="str">
        <f>IF(B402&gt;①工事概要!$C$48,"",IF(B402&gt;=①工事概要!$C$47,$BU$13,""))</f>
        <v/>
      </c>
      <c r="BV402" s="53" t="str">
        <f>IF(B402&gt;①工事概要!$C$50,"",IF(B402&gt;=①工事概要!$C$49,$BV$13,""))</f>
        <v/>
      </c>
      <c r="BW402" s="53" t="str">
        <f>IF(B402&gt;①工事概要!$C$52,"",IF(B402&gt;=①工事概要!$C$51,$BW$13,""))</f>
        <v/>
      </c>
      <c r="BX402" s="53" t="str">
        <f>IF(B402&gt;①工事概要!$C$54,"",IF(B402&gt;=①工事概要!$C$53,$BX$13,""))</f>
        <v/>
      </c>
      <c r="BY402" s="53" t="str">
        <f>IF(B402&gt;①工事概要!$C$56,"",IF(B402&gt;=①工事概要!$C$55,$BY$13,""))</f>
        <v/>
      </c>
      <c r="BZ402" s="53" t="str">
        <f>IF(B402&gt;①工事概要!$C$58,"",IF(B402&gt;=①工事概要!$C$57,$BZ$13,""))</f>
        <v/>
      </c>
      <c r="CA402" s="53" t="str">
        <f>IF(B402&gt;①工事概要!$C$60,"",IF(B402&gt;=①工事概要!$C$59,$CA$13,""))</f>
        <v/>
      </c>
      <c r="CB402" s="53" t="str">
        <f>IF(B402&gt;①工事概要!$C$62,"",IF(B402&gt;=①工事概要!$C$61,$CB$13,""))</f>
        <v/>
      </c>
      <c r="CC402" s="53" t="str">
        <f>IF(B402&gt;①工事概要!$C$64,"",IF(B402&gt;=①工事概要!$C$63,$CC$13,""))</f>
        <v/>
      </c>
      <c r="CD402" s="53" t="str">
        <f>IF(B402&gt;①工事概要!$C$66,"",IF(B402&gt;=①工事概要!$C$65,$CD$13,""))</f>
        <v/>
      </c>
      <c r="CE402" s="50" t="str">
        <f t="shared" si="575"/>
        <v/>
      </c>
      <c r="CF402" s="50" t="str">
        <f t="shared" si="561"/>
        <v xml:space="preserve"> </v>
      </c>
    </row>
    <row r="403" spans="1:84" ht="39" customHeight="1" thickTop="1" thickBot="1" x14ac:dyDescent="0.2">
      <c r="A403" s="81" t="str">
        <f t="shared" si="547"/>
        <v>対象期間外</v>
      </c>
      <c r="B403" s="180" t="str">
        <f>IFERROR(IF(B402=①工事概要!$E$12+IF(WEEKDAY(①工事概要!$E$12)=1,①工事概要!$E$12,(8-WEEKDAY(①工事概要!$E$12))),"-",IF(B402="-","-",B402+1)),"-")</f>
        <v>-</v>
      </c>
      <c r="C403" s="89" t="str">
        <f t="shared" si="562"/>
        <v>-</v>
      </c>
      <c r="D403" s="199" t="str">
        <f t="shared" si="563"/>
        <v>×</v>
      </c>
      <c r="E403" s="200" t="str">
        <f t="shared" si="564"/>
        <v xml:space="preserve"> </v>
      </c>
      <c r="F403" s="201" t="s">
        <v>60</v>
      </c>
      <c r="G403" s="202"/>
      <c r="H403" s="203"/>
      <c r="I403" s="204"/>
      <c r="J403" s="187" t="str">
        <f t="shared" si="565"/>
        <v/>
      </c>
      <c r="K403" s="190" t="str">
        <f t="shared" si="548"/>
        <v/>
      </c>
      <c r="L403" s="190" t="str">
        <f t="shared" si="549"/>
        <v/>
      </c>
      <c r="M403" s="188" t="str">
        <f t="shared" si="566"/>
        <v/>
      </c>
      <c r="N403" s="87" t="str">
        <f t="shared" si="550"/>
        <v/>
      </c>
      <c r="O403" s="108"/>
      <c r="P403" s="156" t="str">
        <f>IF(B403&lt;①工事概要!$E$11,"",IF(B403&gt;①工事概要!$E$12,"",IF(LEN(CE403)=0,"○","")))</f>
        <v/>
      </c>
      <c r="Q403" s="162">
        <f t="shared" si="567"/>
        <v>0</v>
      </c>
      <c r="R403" s="93">
        <f t="shared" si="551"/>
        <v>181</v>
      </c>
      <c r="S403" s="156" t="str">
        <f t="shared" si="552"/>
        <v/>
      </c>
      <c r="T403" s="162">
        <f t="shared" si="553"/>
        <v>0</v>
      </c>
      <c r="U403" s="100">
        <f t="shared" si="568"/>
        <v>52</v>
      </c>
      <c r="V403" s="93" t="str">
        <f t="shared" si="554"/>
        <v/>
      </c>
      <c r="W403" s="169" t="str">
        <f t="shared" si="569"/>
        <v/>
      </c>
      <c r="X403" s="80" t="str">
        <f t="shared" si="570"/>
        <v/>
      </c>
      <c r="Y403" s="80" t="str">
        <f t="shared" si="571"/>
        <v/>
      </c>
      <c r="Z403" s="80" t="str">
        <f t="shared" si="555"/>
        <v>-</v>
      </c>
      <c r="AA403" s="80" t="str">
        <f t="shared" si="556"/>
        <v/>
      </c>
      <c r="AB403" s="80" t="str">
        <f t="shared" si="557"/>
        <v>OK（振替済み）</v>
      </c>
      <c r="AC403" s="154">
        <f t="shared" si="558"/>
        <v>0</v>
      </c>
      <c r="AD403" s="154" t="str">
        <f t="shared" si="572"/>
        <v/>
      </c>
      <c r="AE403" s="106">
        <f t="shared" si="573"/>
        <v>0</v>
      </c>
      <c r="AF403" s="106">
        <f t="shared" si="559"/>
        <v>0</v>
      </c>
      <c r="AG403" s="218" t="str">
        <f>IFERROR(IF(AE403=1,①工事概要!$E$11,IF(AE403=2,①工事概要!$E$11,IF(WEEKDAY(Z403)=2,Z396,AG402))),"")</f>
        <v/>
      </c>
      <c r="AH403" s="222" t="str">
        <f t="shared" ref="AH403:BA403" si="578">IFERROR(IF(AG403+1&gt;$BB403,"",AG403+1),"")</f>
        <v/>
      </c>
      <c r="AI403" s="222" t="str">
        <f t="shared" si="578"/>
        <v/>
      </c>
      <c r="AJ403" s="222" t="str">
        <f t="shared" si="578"/>
        <v/>
      </c>
      <c r="AK403" s="222" t="str">
        <f t="shared" si="578"/>
        <v/>
      </c>
      <c r="AL403" s="222" t="str">
        <f t="shared" si="578"/>
        <v/>
      </c>
      <c r="AM403" s="222" t="str">
        <f t="shared" si="578"/>
        <v/>
      </c>
      <c r="AN403" s="222" t="str">
        <f t="shared" si="578"/>
        <v/>
      </c>
      <c r="AO403" s="222" t="str">
        <f t="shared" si="578"/>
        <v/>
      </c>
      <c r="AP403" s="222" t="str">
        <f t="shared" si="578"/>
        <v/>
      </c>
      <c r="AQ403" s="222" t="str">
        <f t="shared" si="578"/>
        <v/>
      </c>
      <c r="AR403" s="222" t="str">
        <f t="shared" si="578"/>
        <v/>
      </c>
      <c r="AS403" s="222" t="str">
        <f t="shared" si="578"/>
        <v/>
      </c>
      <c r="AT403" s="222" t="str">
        <f t="shared" si="578"/>
        <v/>
      </c>
      <c r="AU403" s="222" t="str">
        <f t="shared" si="578"/>
        <v/>
      </c>
      <c r="AV403" s="222" t="str">
        <f t="shared" si="578"/>
        <v/>
      </c>
      <c r="AW403" s="222" t="str">
        <f t="shared" si="578"/>
        <v/>
      </c>
      <c r="AX403" s="222" t="str">
        <f t="shared" si="578"/>
        <v/>
      </c>
      <c r="AY403" s="222" t="str">
        <f t="shared" si="578"/>
        <v/>
      </c>
      <c r="AZ403" s="222" t="str">
        <f t="shared" si="578"/>
        <v/>
      </c>
      <c r="BA403" s="222" t="str">
        <f t="shared" si="578"/>
        <v/>
      </c>
      <c r="BB403" s="219" t="str">
        <f>IFERROR(IF(IF(Z403=①工事概要!$E$12,①工事概要!$E$12,IF(WEEKDAY(Z403)=1,Z410,BB404))&gt;①工事概要!$E$12,①工事概要!$E$12,IF(Z403=①工事概要!$E$12,①工事概要!$E$12,IF(WEEKDAY(Z403)=1,Z410,BB404))),"")</f>
        <v/>
      </c>
      <c r="BE403" s="53"/>
      <c r="BF403" s="53"/>
      <c r="BG403" s="53" t="str">
        <f>IFERROR(VLOOKUP(B403,①工事概要!$C$11:$D$12,2,FALSE),"")</f>
        <v/>
      </c>
      <c r="BH403" s="53" t="str">
        <f>IFERROR(VLOOKUP(B403,①工事概要!$C$16:$D$21,2,FALSE),"")</f>
        <v/>
      </c>
      <c r="BI403" s="53" t="str">
        <f>IFERROR(VLOOKUP(B403,①工事概要!$C$22:$D$24,2,FALSE),"")</f>
        <v/>
      </c>
      <c r="BJ403" s="53" t="str">
        <f>IF(B403&gt;①工事概要!$C$26,"",IF(B403&gt;=①工事概要!$C$25,$BJ$13,""))</f>
        <v/>
      </c>
      <c r="BK403" s="53" t="str">
        <f>IF(B403&gt;①工事概要!$C$28,"",IF(B403&gt;=①工事概要!$C$27,$BK$13,""))</f>
        <v/>
      </c>
      <c r="BL403" s="53" t="str">
        <f>IF(B403&gt;①工事概要!$C$30,"",IF(B403&gt;=①工事概要!$C$29,$BL$13,""))</f>
        <v/>
      </c>
      <c r="BM403" s="53" t="str">
        <f>IF(B403&gt;①工事概要!$C$32,"",IF(B403&gt;=①工事概要!$C$31,$BM$13,""))</f>
        <v/>
      </c>
      <c r="BN403" s="53" t="str">
        <f>IF(B403&gt;①工事概要!$C$34,"",IF(B403&gt;=①工事概要!$C$33,$BN$13,""))</f>
        <v/>
      </c>
      <c r="BO403" s="53" t="str">
        <f>IF(B403&gt;①工事概要!$C$36,"",IF(B403&gt;=①工事概要!$C$35,$BO$13,""))</f>
        <v/>
      </c>
      <c r="BP403" s="53" t="str">
        <f>IF(B403&gt;①工事概要!$C$38,"",IF(B403&gt;=①工事概要!$C$37,$BP$13,""))</f>
        <v/>
      </c>
      <c r="BQ403" s="53" t="str">
        <f>IF(B403&gt;①工事概要!$C$40,"",IF(B403&gt;=①工事概要!$C$39,$BQ$13,""))</f>
        <v/>
      </c>
      <c r="BR403" s="53" t="str">
        <f>IF(B403&gt;①工事概要!$C$42,"",IF(B403&gt;=①工事概要!$C$41,$BR$13,""))</f>
        <v/>
      </c>
      <c r="BS403" s="53" t="str">
        <f>IF(B403&gt;①工事概要!$C$44,"",IF(B403&gt;=①工事概要!$C$43,$BS$13,""))</f>
        <v/>
      </c>
      <c r="BT403" s="53" t="str">
        <f>IF(B403&gt;①工事概要!$C$46,"",IF(B403&gt;=①工事概要!$C$45,$BT$13,""))</f>
        <v/>
      </c>
      <c r="BU403" s="53" t="str">
        <f>IF(B403&gt;①工事概要!$C$48,"",IF(B403&gt;=①工事概要!$C$47,$BU$13,""))</f>
        <v/>
      </c>
      <c r="BV403" s="53" t="str">
        <f>IF(B403&gt;①工事概要!$C$50,"",IF(B403&gt;=①工事概要!$C$49,$BV$13,""))</f>
        <v/>
      </c>
      <c r="BW403" s="53" t="str">
        <f>IF(B403&gt;①工事概要!$C$52,"",IF(B403&gt;=①工事概要!$C$51,$BW$13,""))</f>
        <v/>
      </c>
      <c r="BX403" s="53" t="str">
        <f>IF(B403&gt;①工事概要!$C$54,"",IF(B403&gt;=①工事概要!$C$53,$BX$13,""))</f>
        <v/>
      </c>
      <c r="BY403" s="53" t="str">
        <f>IF(B403&gt;①工事概要!$C$56,"",IF(B403&gt;=①工事概要!$C$55,$BY$13,""))</f>
        <v/>
      </c>
      <c r="BZ403" s="53" t="str">
        <f>IF(B403&gt;①工事概要!$C$58,"",IF(B403&gt;=①工事概要!$C$57,$BZ$13,""))</f>
        <v/>
      </c>
      <c r="CA403" s="53" t="str">
        <f>IF(B403&gt;①工事概要!$C$60,"",IF(B403&gt;=①工事概要!$C$59,$CA$13,""))</f>
        <v/>
      </c>
      <c r="CB403" s="53" t="str">
        <f>IF(B403&gt;①工事概要!$C$62,"",IF(B403&gt;=①工事概要!$C$61,$CB$13,""))</f>
        <v/>
      </c>
      <c r="CC403" s="53" t="str">
        <f>IF(B403&gt;①工事概要!$C$64,"",IF(B403&gt;=①工事概要!$C$63,$CC$13,""))</f>
        <v/>
      </c>
      <c r="CD403" s="53" t="str">
        <f>IF(B403&gt;①工事概要!$C$66,"",IF(B403&gt;=①工事概要!$C$65,$CD$13,""))</f>
        <v/>
      </c>
      <c r="CE403" s="50" t="str">
        <f t="shared" si="575"/>
        <v/>
      </c>
      <c r="CF403" s="50" t="str">
        <f t="shared" si="561"/>
        <v xml:space="preserve"> </v>
      </c>
    </row>
    <row r="404" spans="1:84" ht="39" customHeight="1" thickTop="1" thickBot="1" x14ac:dyDescent="0.2">
      <c r="A404" s="81" t="str">
        <f t="shared" si="547"/>
        <v>対象期間外</v>
      </c>
      <c r="B404" s="180" t="str">
        <f>IFERROR(IF(B403=①工事概要!$E$12+IF(WEEKDAY(①工事概要!$E$12)=1,①工事概要!$E$12,(8-WEEKDAY(①工事概要!$E$12))),"-",IF(B403="-","-",B403+1)),"-")</f>
        <v>-</v>
      </c>
      <c r="C404" s="89" t="str">
        <f t="shared" si="562"/>
        <v>-</v>
      </c>
      <c r="D404" s="199" t="str">
        <f t="shared" si="563"/>
        <v>×</v>
      </c>
      <c r="E404" s="200" t="str">
        <f t="shared" si="564"/>
        <v xml:space="preserve"> </v>
      </c>
      <c r="F404" s="201" t="s">
        <v>60</v>
      </c>
      <c r="G404" s="202"/>
      <c r="H404" s="203"/>
      <c r="I404" s="204"/>
      <c r="J404" s="187" t="str">
        <f t="shared" si="565"/>
        <v/>
      </c>
      <c r="K404" s="190" t="str">
        <f t="shared" si="548"/>
        <v/>
      </c>
      <c r="L404" s="190" t="str">
        <f t="shared" si="549"/>
        <v/>
      </c>
      <c r="M404" s="188" t="str">
        <f t="shared" si="566"/>
        <v/>
      </c>
      <c r="N404" s="87" t="str">
        <f t="shared" si="550"/>
        <v/>
      </c>
      <c r="O404" s="108"/>
      <c r="P404" s="156" t="str">
        <f>IF(B404&lt;①工事概要!$E$11,"",IF(B404&gt;①工事概要!$E$12,"",IF(LEN(CE404)=0,"○","")))</f>
        <v/>
      </c>
      <c r="Q404" s="162">
        <f t="shared" si="567"/>
        <v>0</v>
      </c>
      <c r="R404" s="93">
        <f t="shared" si="551"/>
        <v>181</v>
      </c>
      <c r="S404" s="156" t="str">
        <f t="shared" si="552"/>
        <v/>
      </c>
      <c r="T404" s="162">
        <f t="shared" si="553"/>
        <v>0</v>
      </c>
      <c r="U404" s="100">
        <f t="shared" si="568"/>
        <v>52</v>
      </c>
      <c r="V404" s="93" t="str">
        <f t="shared" si="554"/>
        <v/>
      </c>
      <c r="W404" s="169" t="str">
        <f t="shared" si="569"/>
        <v/>
      </c>
      <c r="X404" s="80" t="str">
        <f t="shared" si="570"/>
        <v/>
      </c>
      <c r="Y404" s="80" t="str">
        <f t="shared" si="571"/>
        <v/>
      </c>
      <c r="Z404" s="80" t="str">
        <f t="shared" si="555"/>
        <v>-</v>
      </c>
      <c r="AA404" s="80" t="str">
        <f t="shared" si="556"/>
        <v/>
      </c>
      <c r="AB404" s="80" t="str">
        <f t="shared" si="557"/>
        <v>OK（振替済み）</v>
      </c>
      <c r="AC404" s="154">
        <f t="shared" si="558"/>
        <v>0</v>
      </c>
      <c r="AD404" s="154" t="str">
        <f t="shared" si="572"/>
        <v/>
      </c>
      <c r="AE404" s="106">
        <f t="shared" si="573"/>
        <v>0</v>
      </c>
      <c r="AF404" s="106">
        <f t="shared" si="559"/>
        <v>0</v>
      </c>
      <c r="AG404" s="218" t="str">
        <f>IFERROR(IF(AE404=1,①工事概要!$E$11,IF(AE404=2,①工事概要!$E$11,IF(WEEKDAY(Z404)=2,Z397,AG403))),"")</f>
        <v/>
      </c>
      <c r="AH404" s="222" t="str">
        <f t="shared" ref="AH404:BA404" si="579">IFERROR(IF(AG404+1&gt;$BB404,"",AG404+1),"")</f>
        <v/>
      </c>
      <c r="AI404" s="222" t="str">
        <f t="shared" si="579"/>
        <v/>
      </c>
      <c r="AJ404" s="222" t="str">
        <f t="shared" si="579"/>
        <v/>
      </c>
      <c r="AK404" s="222" t="str">
        <f t="shared" si="579"/>
        <v/>
      </c>
      <c r="AL404" s="222" t="str">
        <f t="shared" si="579"/>
        <v/>
      </c>
      <c r="AM404" s="222" t="str">
        <f t="shared" si="579"/>
        <v/>
      </c>
      <c r="AN404" s="222" t="str">
        <f t="shared" si="579"/>
        <v/>
      </c>
      <c r="AO404" s="222" t="str">
        <f t="shared" si="579"/>
        <v/>
      </c>
      <c r="AP404" s="222" t="str">
        <f t="shared" si="579"/>
        <v/>
      </c>
      <c r="AQ404" s="222" t="str">
        <f t="shared" si="579"/>
        <v/>
      </c>
      <c r="AR404" s="222" t="str">
        <f t="shared" si="579"/>
        <v/>
      </c>
      <c r="AS404" s="222" t="str">
        <f t="shared" si="579"/>
        <v/>
      </c>
      <c r="AT404" s="222" t="str">
        <f t="shared" si="579"/>
        <v/>
      </c>
      <c r="AU404" s="222" t="str">
        <f t="shared" si="579"/>
        <v/>
      </c>
      <c r="AV404" s="222" t="str">
        <f t="shared" si="579"/>
        <v/>
      </c>
      <c r="AW404" s="222" t="str">
        <f t="shared" si="579"/>
        <v/>
      </c>
      <c r="AX404" s="222" t="str">
        <f t="shared" si="579"/>
        <v/>
      </c>
      <c r="AY404" s="222" t="str">
        <f t="shared" si="579"/>
        <v/>
      </c>
      <c r="AZ404" s="222" t="str">
        <f t="shared" si="579"/>
        <v/>
      </c>
      <c r="BA404" s="222" t="str">
        <f t="shared" si="579"/>
        <v/>
      </c>
      <c r="BB404" s="219" t="str">
        <f>IFERROR(IF(IF(Z404=①工事概要!$E$12,①工事概要!$E$12,IF(WEEKDAY(Z404)=1,Z411,BB405))&gt;①工事概要!$E$12,①工事概要!$E$12,IF(Z404=①工事概要!$E$12,①工事概要!$E$12,IF(WEEKDAY(Z404)=1,Z411,BB405))),"")</f>
        <v/>
      </c>
      <c r="BE404" s="53"/>
      <c r="BF404" s="53"/>
      <c r="BG404" s="53" t="str">
        <f>IFERROR(VLOOKUP(B404,①工事概要!$C$11:$D$12,2,FALSE),"")</f>
        <v/>
      </c>
      <c r="BH404" s="53" t="str">
        <f>IFERROR(VLOOKUP(B404,①工事概要!$C$16:$D$21,2,FALSE),"")</f>
        <v/>
      </c>
      <c r="BI404" s="53" t="str">
        <f>IFERROR(VLOOKUP(B404,①工事概要!$C$22:$D$24,2,FALSE),"")</f>
        <v/>
      </c>
      <c r="BJ404" s="53" t="str">
        <f>IF(B404&gt;①工事概要!$C$26,"",IF(B404&gt;=①工事概要!$C$25,$BJ$13,""))</f>
        <v/>
      </c>
      <c r="BK404" s="53" t="str">
        <f>IF(B404&gt;①工事概要!$C$28,"",IF(B404&gt;=①工事概要!$C$27,$BK$13,""))</f>
        <v/>
      </c>
      <c r="BL404" s="53" t="str">
        <f>IF(B404&gt;①工事概要!$C$30,"",IF(B404&gt;=①工事概要!$C$29,$BL$13,""))</f>
        <v/>
      </c>
      <c r="BM404" s="53" t="str">
        <f>IF(B404&gt;①工事概要!$C$32,"",IF(B404&gt;=①工事概要!$C$31,$BM$13,""))</f>
        <v/>
      </c>
      <c r="BN404" s="53" t="str">
        <f>IF(B404&gt;①工事概要!$C$34,"",IF(B404&gt;=①工事概要!$C$33,$BN$13,""))</f>
        <v/>
      </c>
      <c r="BO404" s="53" t="str">
        <f>IF(B404&gt;①工事概要!$C$36,"",IF(B404&gt;=①工事概要!$C$35,$BO$13,""))</f>
        <v/>
      </c>
      <c r="BP404" s="53" t="str">
        <f>IF(B404&gt;①工事概要!$C$38,"",IF(B404&gt;=①工事概要!$C$37,$BP$13,""))</f>
        <v/>
      </c>
      <c r="BQ404" s="53" t="str">
        <f>IF(B404&gt;①工事概要!$C$40,"",IF(B404&gt;=①工事概要!$C$39,$BQ$13,""))</f>
        <v/>
      </c>
      <c r="BR404" s="53" t="str">
        <f>IF(B404&gt;①工事概要!$C$42,"",IF(B404&gt;=①工事概要!$C$41,$BR$13,""))</f>
        <v/>
      </c>
      <c r="BS404" s="53" t="str">
        <f>IF(B404&gt;①工事概要!$C$44,"",IF(B404&gt;=①工事概要!$C$43,$BS$13,""))</f>
        <v/>
      </c>
      <c r="BT404" s="53" t="str">
        <f>IF(B404&gt;①工事概要!$C$46,"",IF(B404&gt;=①工事概要!$C$45,$BT$13,""))</f>
        <v/>
      </c>
      <c r="BU404" s="53" t="str">
        <f>IF(B404&gt;①工事概要!$C$48,"",IF(B404&gt;=①工事概要!$C$47,$BU$13,""))</f>
        <v/>
      </c>
      <c r="BV404" s="53" t="str">
        <f>IF(B404&gt;①工事概要!$C$50,"",IF(B404&gt;=①工事概要!$C$49,$BV$13,""))</f>
        <v/>
      </c>
      <c r="BW404" s="53" t="str">
        <f>IF(B404&gt;①工事概要!$C$52,"",IF(B404&gt;=①工事概要!$C$51,$BW$13,""))</f>
        <v/>
      </c>
      <c r="BX404" s="53" t="str">
        <f>IF(B404&gt;①工事概要!$C$54,"",IF(B404&gt;=①工事概要!$C$53,$BX$13,""))</f>
        <v/>
      </c>
      <c r="BY404" s="53" t="str">
        <f>IF(B404&gt;①工事概要!$C$56,"",IF(B404&gt;=①工事概要!$C$55,$BY$13,""))</f>
        <v/>
      </c>
      <c r="BZ404" s="53" t="str">
        <f>IF(B404&gt;①工事概要!$C$58,"",IF(B404&gt;=①工事概要!$C$57,$BZ$13,""))</f>
        <v/>
      </c>
      <c r="CA404" s="53" t="str">
        <f>IF(B404&gt;①工事概要!$C$60,"",IF(B404&gt;=①工事概要!$C$59,$CA$13,""))</f>
        <v/>
      </c>
      <c r="CB404" s="53" t="str">
        <f>IF(B404&gt;①工事概要!$C$62,"",IF(B404&gt;=①工事概要!$C$61,$CB$13,""))</f>
        <v/>
      </c>
      <c r="CC404" s="53" t="str">
        <f>IF(B404&gt;①工事概要!$C$64,"",IF(B404&gt;=①工事概要!$C$63,$CC$13,""))</f>
        <v/>
      </c>
      <c r="CD404" s="53" t="str">
        <f>IF(B404&gt;①工事概要!$C$66,"",IF(B404&gt;=①工事概要!$C$65,$CD$13,""))</f>
        <v/>
      </c>
      <c r="CE404" s="50" t="str">
        <f t="shared" si="575"/>
        <v/>
      </c>
      <c r="CF404" s="50" t="str">
        <f t="shared" si="561"/>
        <v xml:space="preserve"> </v>
      </c>
    </row>
    <row r="405" spans="1:84" ht="39" customHeight="1" thickTop="1" thickBot="1" x14ac:dyDescent="0.2">
      <c r="A405" s="81" t="str">
        <f t="shared" si="547"/>
        <v>対象期間外</v>
      </c>
      <c r="B405" s="180" t="str">
        <f>IFERROR(IF(B404=①工事概要!$E$12+IF(WEEKDAY(①工事概要!$E$12)=1,①工事概要!$E$12,(8-WEEKDAY(①工事概要!$E$12))),"-",IF(B404="-","-",B404+1)),"-")</f>
        <v>-</v>
      </c>
      <c r="C405" s="89" t="str">
        <f t="shared" si="562"/>
        <v>-</v>
      </c>
      <c r="D405" s="199" t="str">
        <f t="shared" si="563"/>
        <v>×</v>
      </c>
      <c r="E405" s="200" t="str">
        <f t="shared" si="564"/>
        <v xml:space="preserve"> </v>
      </c>
      <c r="F405" s="201" t="s">
        <v>61</v>
      </c>
      <c r="G405" s="202"/>
      <c r="H405" s="203"/>
      <c r="I405" s="204"/>
      <c r="J405" s="187" t="str">
        <f t="shared" si="565"/>
        <v/>
      </c>
      <c r="K405" s="190" t="str">
        <f t="shared" si="548"/>
        <v/>
      </c>
      <c r="L405" s="190" t="str">
        <f t="shared" si="549"/>
        <v/>
      </c>
      <c r="M405" s="188" t="str">
        <f t="shared" si="566"/>
        <v/>
      </c>
      <c r="N405" s="87" t="str">
        <f t="shared" si="550"/>
        <v/>
      </c>
      <c r="O405" s="108"/>
      <c r="P405" s="156" t="str">
        <f>IF(B405&lt;①工事概要!$E$11,"",IF(B405&gt;①工事概要!$E$12,"",IF(LEN(CE405)=0,"○","")))</f>
        <v/>
      </c>
      <c r="Q405" s="162">
        <f t="shared" si="567"/>
        <v>0</v>
      </c>
      <c r="R405" s="93">
        <f t="shared" si="551"/>
        <v>181</v>
      </c>
      <c r="S405" s="156" t="str">
        <f t="shared" si="552"/>
        <v/>
      </c>
      <c r="T405" s="162">
        <f t="shared" si="553"/>
        <v>0</v>
      </c>
      <c r="U405" s="100">
        <f t="shared" si="568"/>
        <v>52</v>
      </c>
      <c r="V405" s="93" t="str">
        <f t="shared" si="554"/>
        <v/>
      </c>
      <c r="W405" s="169" t="str">
        <f t="shared" si="569"/>
        <v/>
      </c>
      <c r="X405" s="80" t="str">
        <f t="shared" si="570"/>
        <v/>
      </c>
      <c r="Y405" s="80" t="str">
        <f t="shared" si="571"/>
        <v/>
      </c>
      <c r="Z405" s="80" t="str">
        <f t="shared" si="555"/>
        <v>-</v>
      </c>
      <c r="AA405" s="80" t="str">
        <f t="shared" si="556"/>
        <v/>
      </c>
      <c r="AB405" s="80" t="str">
        <f t="shared" si="557"/>
        <v>OK（振替済み）</v>
      </c>
      <c r="AC405" s="154">
        <f t="shared" si="558"/>
        <v>0</v>
      </c>
      <c r="AD405" s="154" t="str">
        <f t="shared" si="572"/>
        <v/>
      </c>
      <c r="AE405" s="106">
        <f t="shared" si="573"/>
        <v>0</v>
      </c>
      <c r="AF405" s="106">
        <f t="shared" si="559"/>
        <v>0</v>
      </c>
      <c r="AG405" s="218" t="str">
        <f>IFERROR(IF(AE405=1,①工事概要!$E$11,IF(AE405=2,①工事概要!$E$11,IF(WEEKDAY(Z405)=2,Z398,AG404))),"")</f>
        <v/>
      </c>
      <c r="AH405" s="222" t="str">
        <f t="shared" ref="AH405:BA405" si="580">IFERROR(IF(AG405+1&gt;$BB405,"",AG405+1),"")</f>
        <v/>
      </c>
      <c r="AI405" s="222" t="str">
        <f t="shared" si="580"/>
        <v/>
      </c>
      <c r="AJ405" s="222" t="str">
        <f t="shared" si="580"/>
        <v/>
      </c>
      <c r="AK405" s="222" t="str">
        <f t="shared" si="580"/>
        <v/>
      </c>
      <c r="AL405" s="222" t="str">
        <f t="shared" si="580"/>
        <v/>
      </c>
      <c r="AM405" s="222" t="str">
        <f t="shared" si="580"/>
        <v/>
      </c>
      <c r="AN405" s="222" t="str">
        <f t="shared" si="580"/>
        <v/>
      </c>
      <c r="AO405" s="222" t="str">
        <f t="shared" si="580"/>
        <v/>
      </c>
      <c r="AP405" s="222" t="str">
        <f t="shared" si="580"/>
        <v/>
      </c>
      <c r="AQ405" s="222" t="str">
        <f t="shared" si="580"/>
        <v/>
      </c>
      <c r="AR405" s="222" t="str">
        <f t="shared" si="580"/>
        <v/>
      </c>
      <c r="AS405" s="222" t="str">
        <f t="shared" si="580"/>
        <v/>
      </c>
      <c r="AT405" s="222" t="str">
        <f t="shared" si="580"/>
        <v/>
      </c>
      <c r="AU405" s="222" t="str">
        <f t="shared" si="580"/>
        <v/>
      </c>
      <c r="AV405" s="222" t="str">
        <f t="shared" si="580"/>
        <v/>
      </c>
      <c r="AW405" s="222" t="str">
        <f t="shared" si="580"/>
        <v/>
      </c>
      <c r="AX405" s="222" t="str">
        <f t="shared" si="580"/>
        <v/>
      </c>
      <c r="AY405" s="222" t="str">
        <f t="shared" si="580"/>
        <v/>
      </c>
      <c r="AZ405" s="222" t="str">
        <f t="shared" si="580"/>
        <v/>
      </c>
      <c r="BA405" s="222" t="str">
        <f t="shared" si="580"/>
        <v/>
      </c>
      <c r="BB405" s="219" t="str">
        <f>IFERROR(IF(IF(Z405=①工事概要!$E$12,①工事概要!$E$12,IF(WEEKDAY(Z405)=1,Z412,BB406))&gt;①工事概要!$E$12,①工事概要!$E$12,IF(Z405=①工事概要!$E$12,①工事概要!$E$12,IF(WEEKDAY(Z405)=1,Z412,BB406))),"")</f>
        <v/>
      </c>
      <c r="BE405" s="53"/>
      <c r="BF405" s="53"/>
      <c r="BG405" s="53" t="str">
        <f>IFERROR(VLOOKUP(B405,①工事概要!$C$11:$D$12,2,FALSE),"")</f>
        <v/>
      </c>
      <c r="BH405" s="53" t="str">
        <f>IFERROR(VLOOKUP(B405,①工事概要!$C$16:$D$21,2,FALSE),"")</f>
        <v/>
      </c>
      <c r="BI405" s="53" t="str">
        <f>IFERROR(VLOOKUP(B405,①工事概要!$C$22:$D$24,2,FALSE),"")</f>
        <v/>
      </c>
      <c r="BJ405" s="53" t="str">
        <f>IF(B405&gt;①工事概要!$C$26,"",IF(B405&gt;=①工事概要!$C$25,$BJ$13,""))</f>
        <v/>
      </c>
      <c r="BK405" s="53" t="str">
        <f>IF(B405&gt;①工事概要!$C$28,"",IF(B405&gt;=①工事概要!$C$27,$BK$13,""))</f>
        <v/>
      </c>
      <c r="BL405" s="53" t="str">
        <f>IF(B405&gt;①工事概要!$C$30,"",IF(B405&gt;=①工事概要!$C$29,$BL$13,""))</f>
        <v/>
      </c>
      <c r="BM405" s="53" t="str">
        <f>IF(B405&gt;①工事概要!$C$32,"",IF(B405&gt;=①工事概要!$C$31,$BM$13,""))</f>
        <v/>
      </c>
      <c r="BN405" s="53" t="str">
        <f>IF(B405&gt;①工事概要!$C$34,"",IF(B405&gt;=①工事概要!$C$33,$BN$13,""))</f>
        <v/>
      </c>
      <c r="BO405" s="53" t="str">
        <f>IF(B405&gt;①工事概要!$C$36,"",IF(B405&gt;=①工事概要!$C$35,$BO$13,""))</f>
        <v/>
      </c>
      <c r="BP405" s="53" t="str">
        <f>IF(B405&gt;①工事概要!$C$38,"",IF(B405&gt;=①工事概要!$C$37,$BP$13,""))</f>
        <v/>
      </c>
      <c r="BQ405" s="53" t="str">
        <f>IF(B405&gt;①工事概要!$C$40,"",IF(B405&gt;=①工事概要!$C$39,$BQ$13,""))</f>
        <v/>
      </c>
      <c r="BR405" s="53" t="str">
        <f>IF(B405&gt;①工事概要!$C$42,"",IF(B405&gt;=①工事概要!$C$41,$BR$13,""))</f>
        <v/>
      </c>
      <c r="BS405" s="53" t="str">
        <f>IF(B405&gt;①工事概要!$C$44,"",IF(B405&gt;=①工事概要!$C$43,$BS$13,""))</f>
        <v/>
      </c>
      <c r="BT405" s="53" t="str">
        <f>IF(B405&gt;①工事概要!$C$46,"",IF(B405&gt;=①工事概要!$C$45,$BT$13,""))</f>
        <v/>
      </c>
      <c r="BU405" s="53" t="str">
        <f>IF(B405&gt;①工事概要!$C$48,"",IF(B405&gt;=①工事概要!$C$47,$BU$13,""))</f>
        <v/>
      </c>
      <c r="BV405" s="53" t="str">
        <f>IF(B405&gt;①工事概要!$C$50,"",IF(B405&gt;=①工事概要!$C$49,$BV$13,""))</f>
        <v/>
      </c>
      <c r="BW405" s="53" t="str">
        <f>IF(B405&gt;①工事概要!$C$52,"",IF(B405&gt;=①工事概要!$C$51,$BW$13,""))</f>
        <v/>
      </c>
      <c r="BX405" s="53" t="str">
        <f>IF(B405&gt;①工事概要!$C$54,"",IF(B405&gt;=①工事概要!$C$53,$BX$13,""))</f>
        <v/>
      </c>
      <c r="BY405" s="53" t="str">
        <f>IF(B405&gt;①工事概要!$C$56,"",IF(B405&gt;=①工事概要!$C$55,$BY$13,""))</f>
        <v/>
      </c>
      <c r="BZ405" s="53" t="str">
        <f>IF(B405&gt;①工事概要!$C$58,"",IF(B405&gt;=①工事概要!$C$57,$BZ$13,""))</f>
        <v/>
      </c>
      <c r="CA405" s="53" t="str">
        <f>IF(B405&gt;①工事概要!$C$60,"",IF(B405&gt;=①工事概要!$C$59,$CA$13,""))</f>
        <v/>
      </c>
      <c r="CB405" s="53" t="str">
        <f>IF(B405&gt;①工事概要!$C$62,"",IF(B405&gt;=①工事概要!$C$61,$CB$13,""))</f>
        <v/>
      </c>
      <c r="CC405" s="53" t="str">
        <f>IF(B405&gt;①工事概要!$C$64,"",IF(B405&gt;=①工事概要!$C$63,$CC$13,""))</f>
        <v/>
      </c>
      <c r="CD405" s="53" t="str">
        <f>IF(B405&gt;①工事概要!$C$66,"",IF(B405&gt;=①工事概要!$C$65,$CD$13,""))</f>
        <v/>
      </c>
      <c r="CE405" s="50" t="str">
        <f t="shared" si="575"/>
        <v/>
      </c>
      <c r="CF405" s="50" t="str">
        <f t="shared" si="561"/>
        <v xml:space="preserve"> </v>
      </c>
    </row>
    <row r="406" spans="1:84" ht="39" customHeight="1" thickTop="1" thickBot="1" x14ac:dyDescent="0.2">
      <c r="A406" s="81" t="str">
        <f t="shared" si="547"/>
        <v>対象期間外</v>
      </c>
      <c r="B406" s="180" t="str">
        <f>IFERROR(IF(B405=①工事概要!$E$12+IF(WEEKDAY(①工事概要!$E$12)=1,①工事概要!$E$12,(8-WEEKDAY(①工事概要!$E$12))),"-",IF(B405="-","-",B405+1)),"-")</f>
        <v>-</v>
      </c>
      <c r="C406" s="89" t="str">
        <f t="shared" si="562"/>
        <v>-</v>
      </c>
      <c r="D406" s="199" t="str">
        <f t="shared" si="563"/>
        <v>×</v>
      </c>
      <c r="E406" s="200" t="str">
        <f t="shared" si="564"/>
        <v xml:space="preserve"> </v>
      </c>
      <c r="F406" s="201" t="s">
        <v>61</v>
      </c>
      <c r="G406" s="202"/>
      <c r="H406" s="203"/>
      <c r="I406" s="204"/>
      <c r="J406" s="187" t="str">
        <f t="shared" si="565"/>
        <v/>
      </c>
      <c r="K406" s="190" t="str">
        <f t="shared" si="548"/>
        <v/>
      </c>
      <c r="L406" s="190" t="str">
        <f t="shared" si="549"/>
        <v/>
      </c>
      <c r="M406" s="188" t="str">
        <f t="shared" si="566"/>
        <v/>
      </c>
      <c r="N406" s="87" t="str">
        <f t="shared" si="550"/>
        <v/>
      </c>
      <c r="O406" s="108"/>
      <c r="P406" s="156" t="str">
        <f>IF(B406&lt;①工事概要!$E$11,"",IF(B406&gt;①工事概要!$E$12,"",IF(LEN(CE406)=0,"○","")))</f>
        <v/>
      </c>
      <c r="Q406" s="162">
        <f t="shared" si="567"/>
        <v>0</v>
      </c>
      <c r="R406" s="93">
        <f t="shared" si="551"/>
        <v>181</v>
      </c>
      <c r="S406" s="156" t="str">
        <f t="shared" si="552"/>
        <v/>
      </c>
      <c r="T406" s="162">
        <f t="shared" si="553"/>
        <v>0</v>
      </c>
      <c r="U406" s="100">
        <f t="shared" si="568"/>
        <v>52</v>
      </c>
      <c r="V406" s="93" t="str">
        <f t="shared" si="554"/>
        <v/>
      </c>
      <c r="W406" s="169" t="str">
        <f t="shared" si="569"/>
        <v/>
      </c>
      <c r="X406" s="80" t="str">
        <f t="shared" si="570"/>
        <v/>
      </c>
      <c r="Y406" s="80" t="str">
        <f t="shared" si="571"/>
        <v/>
      </c>
      <c r="Z406" s="80" t="str">
        <f t="shared" si="555"/>
        <v>-</v>
      </c>
      <c r="AA406" s="80" t="str">
        <f t="shared" si="556"/>
        <v/>
      </c>
      <c r="AB406" s="80" t="str">
        <f t="shared" si="557"/>
        <v>OK（振替済み）</v>
      </c>
      <c r="AC406" s="154">
        <f t="shared" si="558"/>
        <v>0</v>
      </c>
      <c r="AD406" s="154" t="str">
        <f t="shared" si="572"/>
        <v/>
      </c>
      <c r="AE406" s="106">
        <f t="shared" si="573"/>
        <v>0</v>
      </c>
      <c r="AF406" s="106">
        <f t="shared" si="559"/>
        <v>0</v>
      </c>
      <c r="AG406" s="223" t="str">
        <f>IFERROR(IF(AE406=1,①工事概要!$E$11,IF(AE406=2,①工事概要!$E$11,IF(WEEKDAY(Z406)=2,Z399,AG405))),"")</f>
        <v/>
      </c>
      <c r="AH406" s="224" t="str">
        <f t="shared" ref="AH406:BA406" si="581">IFERROR(IF(AG406+1&gt;$BB406,"",AG406+1),"")</f>
        <v/>
      </c>
      <c r="AI406" s="224" t="str">
        <f t="shared" si="581"/>
        <v/>
      </c>
      <c r="AJ406" s="224" t="str">
        <f t="shared" si="581"/>
        <v/>
      </c>
      <c r="AK406" s="224" t="str">
        <f t="shared" si="581"/>
        <v/>
      </c>
      <c r="AL406" s="224" t="str">
        <f t="shared" si="581"/>
        <v/>
      </c>
      <c r="AM406" s="224" t="str">
        <f t="shared" si="581"/>
        <v/>
      </c>
      <c r="AN406" s="224" t="str">
        <f t="shared" si="581"/>
        <v/>
      </c>
      <c r="AO406" s="224" t="str">
        <f t="shared" si="581"/>
        <v/>
      </c>
      <c r="AP406" s="224" t="str">
        <f t="shared" si="581"/>
        <v/>
      </c>
      <c r="AQ406" s="224" t="str">
        <f t="shared" si="581"/>
        <v/>
      </c>
      <c r="AR406" s="224" t="str">
        <f t="shared" si="581"/>
        <v/>
      </c>
      <c r="AS406" s="224" t="str">
        <f t="shared" si="581"/>
        <v/>
      </c>
      <c r="AT406" s="224" t="str">
        <f t="shared" si="581"/>
        <v/>
      </c>
      <c r="AU406" s="224" t="str">
        <f t="shared" si="581"/>
        <v/>
      </c>
      <c r="AV406" s="224" t="str">
        <f t="shared" si="581"/>
        <v/>
      </c>
      <c r="AW406" s="224" t="str">
        <f t="shared" si="581"/>
        <v/>
      </c>
      <c r="AX406" s="224" t="str">
        <f t="shared" si="581"/>
        <v/>
      </c>
      <c r="AY406" s="224" t="str">
        <f t="shared" si="581"/>
        <v/>
      </c>
      <c r="AZ406" s="224" t="str">
        <f t="shared" si="581"/>
        <v/>
      </c>
      <c r="BA406" s="224" t="str">
        <f t="shared" si="581"/>
        <v/>
      </c>
      <c r="BB406" s="225" t="str">
        <f>IFERROR(IF(IF(Z406=①工事概要!$E$12,①工事概要!$E$12,IF(WEEKDAY(Z406)=1,Z413,BB407))&gt;①工事概要!$E$12,①工事概要!$E$12,IF(Z406=①工事概要!$E$12,①工事概要!$E$12,IF(WEEKDAY(Z406)=1,Z413,BB407))),"")</f>
        <v/>
      </c>
      <c r="BE406" s="53"/>
      <c r="BF406" s="53"/>
      <c r="BG406" s="53" t="str">
        <f>IFERROR(VLOOKUP(B406,①工事概要!$C$11:$D$12,2,FALSE),"")</f>
        <v/>
      </c>
      <c r="BH406" s="53" t="str">
        <f>IFERROR(VLOOKUP(B406,①工事概要!$C$16:$D$21,2,FALSE),"")</f>
        <v/>
      </c>
      <c r="BI406" s="53" t="str">
        <f>IFERROR(VLOOKUP(B406,①工事概要!$C$22:$D$24,2,FALSE),"")</f>
        <v/>
      </c>
      <c r="BJ406" s="53" t="str">
        <f>IF(B406&gt;①工事概要!$C$26,"",IF(B406&gt;=①工事概要!$C$25,$BJ$13,""))</f>
        <v/>
      </c>
      <c r="BK406" s="53" t="str">
        <f>IF(B406&gt;①工事概要!$C$28,"",IF(B406&gt;=①工事概要!$C$27,$BK$13,""))</f>
        <v/>
      </c>
      <c r="BL406" s="53" t="str">
        <f>IF(B406&gt;①工事概要!$C$30,"",IF(B406&gt;=①工事概要!$C$29,$BL$13,""))</f>
        <v/>
      </c>
      <c r="BM406" s="53" t="str">
        <f>IF(B406&gt;①工事概要!$C$32,"",IF(B406&gt;=①工事概要!$C$31,$BM$13,""))</f>
        <v/>
      </c>
      <c r="BN406" s="53" t="str">
        <f>IF(B406&gt;①工事概要!$C$34,"",IF(B406&gt;=①工事概要!$C$33,$BN$13,""))</f>
        <v/>
      </c>
      <c r="BO406" s="53" t="str">
        <f>IF(B406&gt;①工事概要!$C$36,"",IF(B406&gt;=①工事概要!$C$35,$BO$13,""))</f>
        <v/>
      </c>
      <c r="BP406" s="53" t="str">
        <f>IF(B406&gt;①工事概要!$C$38,"",IF(B406&gt;=①工事概要!$C$37,$BP$13,""))</f>
        <v/>
      </c>
      <c r="BQ406" s="53" t="str">
        <f>IF(B406&gt;①工事概要!$C$40,"",IF(B406&gt;=①工事概要!$C$39,$BQ$13,""))</f>
        <v/>
      </c>
      <c r="BR406" s="53" t="str">
        <f>IF(B406&gt;①工事概要!$C$42,"",IF(B406&gt;=①工事概要!$C$41,$BR$13,""))</f>
        <v/>
      </c>
      <c r="BS406" s="53" t="str">
        <f>IF(B406&gt;①工事概要!$C$44,"",IF(B406&gt;=①工事概要!$C$43,$BS$13,""))</f>
        <v/>
      </c>
      <c r="BT406" s="53" t="str">
        <f>IF(B406&gt;①工事概要!$C$46,"",IF(B406&gt;=①工事概要!$C$45,$BT$13,""))</f>
        <v/>
      </c>
      <c r="BU406" s="53" t="str">
        <f>IF(B406&gt;①工事概要!$C$48,"",IF(B406&gt;=①工事概要!$C$47,$BU$13,""))</f>
        <v/>
      </c>
      <c r="BV406" s="53" t="str">
        <f>IF(B406&gt;①工事概要!$C$50,"",IF(B406&gt;=①工事概要!$C$49,$BV$13,""))</f>
        <v/>
      </c>
      <c r="BW406" s="53" t="str">
        <f>IF(B406&gt;①工事概要!$C$52,"",IF(B406&gt;=①工事概要!$C$51,$BW$13,""))</f>
        <v/>
      </c>
      <c r="BX406" s="53" t="str">
        <f>IF(B406&gt;①工事概要!$C$54,"",IF(B406&gt;=①工事概要!$C$53,$BX$13,""))</f>
        <v/>
      </c>
      <c r="BY406" s="53" t="str">
        <f>IF(B406&gt;①工事概要!$C$56,"",IF(B406&gt;=①工事概要!$C$55,$BY$13,""))</f>
        <v/>
      </c>
      <c r="BZ406" s="53" t="str">
        <f>IF(B406&gt;①工事概要!$C$58,"",IF(B406&gt;=①工事概要!$C$57,$BZ$13,""))</f>
        <v/>
      </c>
      <c r="CA406" s="53" t="str">
        <f>IF(B406&gt;①工事概要!$C$60,"",IF(B406&gt;=①工事概要!$C$59,$CA$13,""))</f>
        <v/>
      </c>
      <c r="CB406" s="53" t="str">
        <f>IF(B406&gt;①工事概要!$C$62,"",IF(B406&gt;=①工事概要!$C$61,$CB$13,""))</f>
        <v/>
      </c>
      <c r="CC406" s="53" t="str">
        <f>IF(B406&gt;①工事概要!$C$64,"",IF(B406&gt;=①工事概要!$C$63,$CC$13,""))</f>
        <v/>
      </c>
      <c r="CD406" s="53" t="str">
        <f>IF(B406&gt;①工事概要!$C$66,"",IF(B406&gt;=①工事概要!$C$65,$CD$13,""))</f>
        <v/>
      </c>
      <c r="CE406" s="50" t="str">
        <f t="shared" si="575"/>
        <v/>
      </c>
      <c r="CF406" s="50" t="str">
        <f t="shared" si="561"/>
        <v xml:space="preserve"> </v>
      </c>
    </row>
    <row r="407" spans="1:84" ht="39" customHeight="1" thickTop="1" thickBot="1" x14ac:dyDescent="0.2">
      <c r="A407" s="81" t="str">
        <f t="shared" si="547"/>
        <v>対象期間外</v>
      </c>
      <c r="B407" s="180" t="str">
        <f>IFERROR(IF(B406=①工事概要!$E$12+IF(WEEKDAY(①工事概要!$E$12)=1,①工事概要!$E$12,(8-WEEKDAY(①工事概要!$E$12))),"-",IF(B406="-","-",B406+1)),"-")</f>
        <v>-</v>
      </c>
      <c r="C407" s="89" t="str">
        <f t="shared" si="562"/>
        <v>-</v>
      </c>
      <c r="D407" s="199" t="str">
        <f t="shared" si="563"/>
        <v>×</v>
      </c>
      <c r="E407" s="200" t="str">
        <f t="shared" si="564"/>
        <v xml:space="preserve"> </v>
      </c>
      <c r="F407" s="201" t="s">
        <v>60</v>
      </c>
      <c r="G407" s="202"/>
      <c r="H407" s="203"/>
      <c r="I407" s="204"/>
      <c r="J407" s="187" t="str">
        <f t="shared" si="565"/>
        <v/>
      </c>
      <c r="K407" s="190" t="str">
        <f t="shared" si="548"/>
        <v/>
      </c>
      <c r="L407" s="190" t="str">
        <f t="shared" si="549"/>
        <v/>
      </c>
      <c r="M407" s="188" t="str">
        <f t="shared" si="566"/>
        <v/>
      </c>
      <c r="N407" s="87" t="str">
        <f t="shared" si="550"/>
        <v/>
      </c>
      <c r="O407" s="108"/>
      <c r="P407" s="156" t="str">
        <f>IF(B407&lt;①工事概要!$E$11,"",IF(B407&gt;①工事概要!$E$12,"",IF(LEN(CE407)=0,"○","")))</f>
        <v/>
      </c>
      <c r="Q407" s="162">
        <f t="shared" si="567"/>
        <v>0</v>
      </c>
      <c r="R407" s="93">
        <f t="shared" si="551"/>
        <v>181</v>
      </c>
      <c r="S407" s="156" t="str">
        <f t="shared" si="552"/>
        <v/>
      </c>
      <c r="T407" s="162">
        <f t="shared" si="553"/>
        <v>0</v>
      </c>
      <c r="U407" s="100">
        <f t="shared" si="568"/>
        <v>52</v>
      </c>
      <c r="V407" s="93" t="str">
        <f t="shared" si="554"/>
        <v/>
      </c>
      <c r="W407" s="169" t="str">
        <f t="shared" si="569"/>
        <v/>
      </c>
      <c r="X407" s="80" t="str">
        <f t="shared" si="570"/>
        <v/>
      </c>
      <c r="Y407" s="80" t="str">
        <f t="shared" si="571"/>
        <v/>
      </c>
      <c r="Z407" s="80" t="str">
        <f t="shared" si="555"/>
        <v>-</v>
      </c>
      <c r="AA407" s="80" t="str">
        <f t="shared" si="556"/>
        <v/>
      </c>
      <c r="AB407" s="80" t="str">
        <f t="shared" si="557"/>
        <v>OK（振替済み）</v>
      </c>
      <c r="AC407" s="154">
        <f t="shared" si="558"/>
        <v>0</v>
      </c>
      <c r="AD407" s="154" t="str">
        <f t="shared" si="572"/>
        <v/>
      </c>
      <c r="AE407" s="106">
        <f t="shared" si="573"/>
        <v>0</v>
      </c>
      <c r="AF407" s="106">
        <f t="shared" si="559"/>
        <v>0</v>
      </c>
      <c r="AG407" s="216" t="str">
        <f>IFERROR(IF(AE407=1,①工事概要!$E$11,IF(AE407=2,①工事概要!$E$11,IF(WEEKDAY(Z407)=2,Z400,AG406))),"")</f>
        <v/>
      </c>
      <c r="AH407" s="221" t="str">
        <f t="shared" ref="AH407:BA407" si="582">IFERROR(IF(AG407+1&gt;$BB407,"",AG407+1),"")</f>
        <v/>
      </c>
      <c r="AI407" s="221" t="str">
        <f t="shared" si="582"/>
        <v/>
      </c>
      <c r="AJ407" s="221" t="str">
        <f t="shared" si="582"/>
        <v/>
      </c>
      <c r="AK407" s="221" t="str">
        <f t="shared" si="582"/>
        <v/>
      </c>
      <c r="AL407" s="221" t="str">
        <f t="shared" si="582"/>
        <v/>
      </c>
      <c r="AM407" s="221" t="str">
        <f t="shared" si="582"/>
        <v/>
      </c>
      <c r="AN407" s="221" t="str">
        <f t="shared" si="582"/>
        <v/>
      </c>
      <c r="AO407" s="221" t="str">
        <f t="shared" si="582"/>
        <v/>
      </c>
      <c r="AP407" s="221" t="str">
        <f t="shared" si="582"/>
        <v/>
      </c>
      <c r="AQ407" s="221" t="str">
        <f t="shared" si="582"/>
        <v/>
      </c>
      <c r="AR407" s="221" t="str">
        <f t="shared" si="582"/>
        <v/>
      </c>
      <c r="AS407" s="221" t="str">
        <f t="shared" si="582"/>
        <v/>
      </c>
      <c r="AT407" s="221" t="str">
        <f t="shared" si="582"/>
        <v/>
      </c>
      <c r="AU407" s="221" t="str">
        <f t="shared" si="582"/>
        <v/>
      </c>
      <c r="AV407" s="221" t="str">
        <f t="shared" si="582"/>
        <v/>
      </c>
      <c r="AW407" s="221" t="str">
        <f t="shared" si="582"/>
        <v/>
      </c>
      <c r="AX407" s="221" t="str">
        <f t="shared" si="582"/>
        <v/>
      </c>
      <c r="AY407" s="221" t="str">
        <f t="shared" si="582"/>
        <v/>
      </c>
      <c r="AZ407" s="221" t="str">
        <f t="shared" si="582"/>
        <v/>
      </c>
      <c r="BA407" s="221" t="str">
        <f t="shared" si="582"/>
        <v/>
      </c>
      <c r="BB407" s="217" t="str">
        <f>IFERROR(IF(IF(Z407=①工事概要!$E$12,①工事概要!$E$12,IF(WEEKDAY(Z407)=1,Z414,BB408))&gt;①工事概要!$E$12,①工事概要!$E$12,IF(Z407=①工事概要!$E$12,①工事概要!$E$12,IF(WEEKDAY(Z407)=1,Z414,BB408))),"")</f>
        <v/>
      </c>
      <c r="BE407" s="53"/>
      <c r="BF407" s="53"/>
      <c r="BG407" s="53" t="str">
        <f>IFERROR(VLOOKUP(B407,①工事概要!$C$11:$D$12,2,FALSE),"")</f>
        <v/>
      </c>
      <c r="BH407" s="53" t="str">
        <f>IFERROR(VLOOKUP(B407,①工事概要!$C$16:$D$21,2,FALSE),"")</f>
        <v/>
      </c>
      <c r="BI407" s="53" t="str">
        <f>IFERROR(VLOOKUP(B407,①工事概要!$C$22:$D$24,2,FALSE),"")</f>
        <v/>
      </c>
      <c r="BJ407" s="53" t="str">
        <f>IF(B407&gt;①工事概要!$C$26,"",IF(B407&gt;=①工事概要!$C$25,$BJ$13,""))</f>
        <v/>
      </c>
      <c r="BK407" s="53" t="str">
        <f>IF(B407&gt;①工事概要!$C$28,"",IF(B407&gt;=①工事概要!$C$27,$BK$13,""))</f>
        <v/>
      </c>
      <c r="BL407" s="53" t="str">
        <f>IF(B407&gt;①工事概要!$C$30,"",IF(B407&gt;=①工事概要!$C$29,$BL$13,""))</f>
        <v/>
      </c>
      <c r="BM407" s="53" t="str">
        <f>IF(B407&gt;①工事概要!$C$32,"",IF(B407&gt;=①工事概要!$C$31,$BM$13,""))</f>
        <v/>
      </c>
      <c r="BN407" s="53" t="str">
        <f>IF(B407&gt;①工事概要!$C$34,"",IF(B407&gt;=①工事概要!$C$33,$BN$13,""))</f>
        <v/>
      </c>
      <c r="BO407" s="53" t="str">
        <f>IF(B407&gt;①工事概要!$C$36,"",IF(B407&gt;=①工事概要!$C$35,$BO$13,""))</f>
        <v/>
      </c>
      <c r="BP407" s="53" t="str">
        <f>IF(B407&gt;①工事概要!$C$38,"",IF(B407&gt;=①工事概要!$C$37,$BP$13,""))</f>
        <v/>
      </c>
      <c r="BQ407" s="53" t="str">
        <f>IF(B407&gt;①工事概要!$C$40,"",IF(B407&gt;=①工事概要!$C$39,$BQ$13,""))</f>
        <v/>
      </c>
      <c r="BR407" s="53" t="str">
        <f>IF(B407&gt;①工事概要!$C$42,"",IF(B407&gt;=①工事概要!$C$41,$BR$13,""))</f>
        <v/>
      </c>
      <c r="BS407" s="53" t="str">
        <f>IF(B407&gt;①工事概要!$C$44,"",IF(B407&gt;=①工事概要!$C$43,$BS$13,""))</f>
        <v/>
      </c>
      <c r="BT407" s="53" t="str">
        <f>IF(B407&gt;①工事概要!$C$46,"",IF(B407&gt;=①工事概要!$C$45,$BT$13,""))</f>
        <v/>
      </c>
      <c r="BU407" s="53" t="str">
        <f>IF(B407&gt;①工事概要!$C$48,"",IF(B407&gt;=①工事概要!$C$47,$BU$13,""))</f>
        <v/>
      </c>
      <c r="BV407" s="53" t="str">
        <f>IF(B407&gt;①工事概要!$C$50,"",IF(B407&gt;=①工事概要!$C$49,$BV$13,""))</f>
        <v/>
      </c>
      <c r="BW407" s="53" t="str">
        <f>IF(B407&gt;①工事概要!$C$52,"",IF(B407&gt;=①工事概要!$C$51,$BW$13,""))</f>
        <v/>
      </c>
      <c r="BX407" s="53" t="str">
        <f>IF(B407&gt;①工事概要!$C$54,"",IF(B407&gt;=①工事概要!$C$53,$BX$13,""))</f>
        <v/>
      </c>
      <c r="BY407" s="53" t="str">
        <f>IF(B407&gt;①工事概要!$C$56,"",IF(B407&gt;=①工事概要!$C$55,$BY$13,""))</f>
        <v/>
      </c>
      <c r="BZ407" s="53" t="str">
        <f>IF(B407&gt;①工事概要!$C$58,"",IF(B407&gt;=①工事概要!$C$57,$BZ$13,""))</f>
        <v/>
      </c>
      <c r="CA407" s="53" t="str">
        <f>IF(B407&gt;①工事概要!$C$60,"",IF(B407&gt;=①工事概要!$C$59,$CA$13,""))</f>
        <v/>
      </c>
      <c r="CB407" s="53" t="str">
        <f>IF(B407&gt;①工事概要!$C$62,"",IF(B407&gt;=①工事概要!$C$61,$CB$13,""))</f>
        <v/>
      </c>
      <c r="CC407" s="53" t="str">
        <f>IF(B407&gt;①工事概要!$C$64,"",IF(B407&gt;=①工事概要!$C$63,$CC$13,""))</f>
        <v/>
      </c>
      <c r="CD407" s="53" t="str">
        <f>IF(B407&gt;①工事概要!$C$66,"",IF(B407&gt;=①工事概要!$C$65,$CD$13,""))</f>
        <v/>
      </c>
      <c r="CE407" s="50" t="str">
        <f t="shared" si="575"/>
        <v/>
      </c>
      <c r="CF407" s="50" t="str">
        <f t="shared" si="561"/>
        <v xml:space="preserve"> </v>
      </c>
    </row>
    <row r="408" spans="1:84" ht="39" customHeight="1" thickTop="1" thickBot="1" x14ac:dyDescent="0.2">
      <c r="A408" s="81" t="str">
        <f t="shared" si="547"/>
        <v>対象期間外</v>
      </c>
      <c r="B408" s="180" t="str">
        <f>IFERROR(IF(B407=①工事概要!$E$12+IF(WEEKDAY(①工事概要!$E$12)=1,①工事概要!$E$12,(8-WEEKDAY(①工事概要!$E$12))),"-",IF(B407="-","-",B407+1)),"-")</f>
        <v>-</v>
      </c>
      <c r="C408" s="89" t="str">
        <f t="shared" si="562"/>
        <v>-</v>
      </c>
      <c r="D408" s="199" t="str">
        <f t="shared" si="563"/>
        <v>×</v>
      </c>
      <c r="E408" s="200" t="str">
        <f t="shared" si="564"/>
        <v xml:space="preserve"> </v>
      </c>
      <c r="F408" s="201" t="s">
        <v>60</v>
      </c>
      <c r="G408" s="202"/>
      <c r="H408" s="203"/>
      <c r="I408" s="204"/>
      <c r="J408" s="187" t="str">
        <f t="shared" si="565"/>
        <v/>
      </c>
      <c r="K408" s="190" t="str">
        <f t="shared" si="548"/>
        <v/>
      </c>
      <c r="L408" s="190" t="str">
        <f t="shared" si="549"/>
        <v/>
      </c>
      <c r="M408" s="188" t="str">
        <f t="shared" si="566"/>
        <v/>
      </c>
      <c r="N408" s="87" t="str">
        <f t="shared" si="550"/>
        <v/>
      </c>
      <c r="O408" s="108"/>
      <c r="P408" s="156" t="str">
        <f>IF(B408&lt;①工事概要!$E$11,"",IF(B408&gt;①工事概要!$E$12,"",IF(LEN(CE408)=0,"○","")))</f>
        <v/>
      </c>
      <c r="Q408" s="162">
        <f t="shared" si="567"/>
        <v>0</v>
      </c>
      <c r="R408" s="93">
        <f t="shared" si="551"/>
        <v>181</v>
      </c>
      <c r="S408" s="156" t="str">
        <f t="shared" si="552"/>
        <v/>
      </c>
      <c r="T408" s="162">
        <f t="shared" si="553"/>
        <v>0</v>
      </c>
      <c r="U408" s="100">
        <f t="shared" si="568"/>
        <v>52</v>
      </c>
      <c r="V408" s="93" t="str">
        <f t="shared" si="554"/>
        <v/>
      </c>
      <c r="W408" s="169" t="str">
        <f t="shared" si="569"/>
        <v/>
      </c>
      <c r="X408" s="80" t="str">
        <f t="shared" si="570"/>
        <v/>
      </c>
      <c r="Y408" s="80" t="str">
        <f t="shared" si="571"/>
        <v/>
      </c>
      <c r="Z408" s="80" t="str">
        <f t="shared" si="555"/>
        <v>-</v>
      </c>
      <c r="AA408" s="80" t="str">
        <f t="shared" si="556"/>
        <v/>
      </c>
      <c r="AB408" s="80" t="str">
        <f t="shared" si="557"/>
        <v>OK（振替済み）</v>
      </c>
      <c r="AC408" s="154">
        <f t="shared" si="558"/>
        <v>0</v>
      </c>
      <c r="AD408" s="154" t="str">
        <f t="shared" si="572"/>
        <v/>
      </c>
      <c r="AE408" s="106">
        <f t="shared" si="573"/>
        <v>0</v>
      </c>
      <c r="AF408" s="106">
        <f t="shared" si="559"/>
        <v>0</v>
      </c>
      <c r="AG408" s="218" t="str">
        <f>IFERROR(IF(AE408=1,①工事概要!$E$11,IF(AE408=2,①工事概要!$E$11,IF(WEEKDAY(Z408)=2,Z401,AG407))),"")</f>
        <v/>
      </c>
      <c r="AH408" s="222" t="str">
        <f t="shared" ref="AH408:BA408" si="583">IFERROR(IF(AG408+1&gt;$BB408,"",AG408+1),"")</f>
        <v/>
      </c>
      <c r="AI408" s="222" t="str">
        <f t="shared" si="583"/>
        <v/>
      </c>
      <c r="AJ408" s="222" t="str">
        <f t="shared" si="583"/>
        <v/>
      </c>
      <c r="AK408" s="222" t="str">
        <f t="shared" si="583"/>
        <v/>
      </c>
      <c r="AL408" s="222" t="str">
        <f t="shared" si="583"/>
        <v/>
      </c>
      <c r="AM408" s="222" t="str">
        <f t="shared" si="583"/>
        <v/>
      </c>
      <c r="AN408" s="222" t="str">
        <f t="shared" si="583"/>
        <v/>
      </c>
      <c r="AO408" s="222" t="str">
        <f t="shared" si="583"/>
        <v/>
      </c>
      <c r="AP408" s="222" t="str">
        <f t="shared" si="583"/>
        <v/>
      </c>
      <c r="AQ408" s="222" t="str">
        <f t="shared" si="583"/>
        <v/>
      </c>
      <c r="AR408" s="222" t="str">
        <f t="shared" si="583"/>
        <v/>
      </c>
      <c r="AS408" s="222" t="str">
        <f t="shared" si="583"/>
        <v/>
      </c>
      <c r="AT408" s="222" t="str">
        <f t="shared" si="583"/>
        <v/>
      </c>
      <c r="AU408" s="222" t="str">
        <f t="shared" si="583"/>
        <v/>
      </c>
      <c r="AV408" s="222" t="str">
        <f t="shared" si="583"/>
        <v/>
      </c>
      <c r="AW408" s="222" t="str">
        <f t="shared" si="583"/>
        <v/>
      </c>
      <c r="AX408" s="222" t="str">
        <f t="shared" si="583"/>
        <v/>
      </c>
      <c r="AY408" s="222" t="str">
        <f t="shared" si="583"/>
        <v/>
      </c>
      <c r="AZ408" s="222" t="str">
        <f t="shared" si="583"/>
        <v/>
      </c>
      <c r="BA408" s="222" t="str">
        <f t="shared" si="583"/>
        <v/>
      </c>
      <c r="BB408" s="219" t="str">
        <f>IFERROR(IF(IF(Z408=①工事概要!$E$12,①工事概要!$E$12,IF(WEEKDAY(Z408)=1,Z415,BB409))&gt;①工事概要!$E$12,①工事概要!$E$12,IF(Z408=①工事概要!$E$12,①工事概要!$E$12,IF(WEEKDAY(Z408)=1,Z415,BB409))),"")</f>
        <v/>
      </c>
      <c r="BE408" s="53"/>
      <c r="BF408" s="53"/>
      <c r="BG408" s="53" t="str">
        <f>IFERROR(VLOOKUP(B408,①工事概要!$C$11:$D$12,2,FALSE),"")</f>
        <v/>
      </c>
      <c r="BH408" s="53" t="str">
        <f>IFERROR(VLOOKUP(B408,①工事概要!$C$16:$D$21,2,FALSE),"")</f>
        <v/>
      </c>
      <c r="BI408" s="53" t="str">
        <f>IFERROR(VLOOKUP(B408,①工事概要!$C$22:$D$24,2,FALSE),"")</f>
        <v/>
      </c>
      <c r="BJ408" s="53" t="str">
        <f>IF(B408&gt;①工事概要!$C$26,"",IF(B408&gt;=①工事概要!$C$25,$BJ$13,""))</f>
        <v/>
      </c>
      <c r="BK408" s="53" t="str">
        <f>IF(B408&gt;①工事概要!$C$28,"",IF(B408&gt;=①工事概要!$C$27,$BK$13,""))</f>
        <v/>
      </c>
      <c r="BL408" s="53" t="str">
        <f>IF(B408&gt;①工事概要!$C$30,"",IF(B408&gt;=①工事概要!$C$29,$BL$13,""))</f>
        <v/>
      </c>
      <c r="BM408" s="53" t="str">
        <f>IF(B408&gt;①工事概要!$C$32,"",IF(B408&gt;=①工事概要!$C$31,$BM$13,""))</f>
        <v/>
      </c>
      <c r="BN408" s="53" t="str">
        <f>IF(B408&gt;①工事概要!$C$34,"",IF(B408&gt;=①工事概要!$C$33,$BN$13,""))</f>
        <v/>
      </c>
      <c r="BO408" s="53" t="str">
        <f>IF(B408&gt;①工事概要!$C$36,"",IF(B408&gt;=①工事概要!$C$35,$BO$13,""))</f>
        <v/>
      </c>
      <c r="BP408" s="53" t="str">
        <f>IF(B408&gt;①工事概要!$C$38,"",IF(B408&gt;=①工事概要!$C$37,$BP$13,""))</f>
        <v/>
      </c>
      <c r="BQ408" s="53" t="str">
        <f>IF(B408&gt;①工事概要!$C$40,"",IF(B408&gt;=①工事概要!$C$39,$BQ$13,""))</f>
        <v/>
      </c>
      <c r="BR408" s="53" t="str">
        <f>IF(B408&gt;①工事概要!$C$42,"",IF(B408&gt;=①工事概要!$C$41,$BR$13,""))</f>
        <v/>
      </c>
      <c r="BS408" s="53" t="str">
        <f>IF(B408&gt;①工事概要!$C$44,"",IF(B408&gt;=①工事概要!$C$43,$BS$13,""))</f>
        <v/>
      </c>
      <c r="BT408" s="53" t="str">
        <f>IF(B408&gt;①工事概要!$C$46,"",IF(B408&gt;=①工事概要!$C$45,$BT$13,""))</f>
        <v/>
      </c>
      <c r="BU408" s="53" t="str">
        <f>IF(B408&gt;①工事概要!$C$48,"",IF(B408&gt;=①工事概要!$C$47,$BU$13,""))</f>
        <v/>
      </c>
      <c r="BV408" s="53" t="str">
        <f>IF(B408&gt;①工事概要!$C$50,"",IF(B408&gt;=①工事概要!$C$49,$BV$13,""))</f>
        <v/>
      </c>
      <c r="BW408" s="53" t="str">
        <f>IF(B408&gt;①工事概要!$C$52,"",IF(B408&gt;=①工事概要!$C$51,$BW$13,""))</f>
        <v/>
      </c>
      <c r="BX408" s="53" t="str">
        <f>IF(B408&gt;①工事概要!$C$54,"",IF(B408&gt;=①工事概要!$C$53,$BX$13,""))</f>
        <v/>
      </c>
      <c r="BY408" s="53" t="str">
        <f>IF(B408&gt;①工事概要!$C$56,"",IF(B408&gt;=①工事概要!$C$55,$BY$13,""))</f>
        <v/>
      </c>
      <c r="BZ408" s="53" t="str">
        <f>IF(B408&gt;①工事概要!$C$58,"",IF(B408&gt;=①工事概要!$C$57,$BZ$13,""))</f>
        <v/>
      </c>
      <c r="CA408" s="53" t="str">
        <f>IF(B408&gt;①工事概要!$C$60,"",IF(B408&gt;=①工事概要!$C$59,$CA$13,""))</f>
        <v/>
      </c>
      <c r="CB408" s="53" t="str">
        <f>IF(B408&gt;①工事概要!$C$62,"",IF(B408&gt;=①工事概要!$C$61,$CB$13,""))</f>
        <v/>
      </c>
      <c r="CC408" s="53" t="str">
        <f>IF(B408&gt;①工事概要!$C$64,"",IF(B408&gt;=①工事概要!$C$63,$CC$13,""))</f>
        <v/>
      </c>
      <c r="CD408" s="53" t="str">
        <f>IF(B408&gt;①工事概要!$C$66,"",IF(B408&gt;=①工事概要!$C$65,$CD$13,""))</f>
        <v/>
      </c>
      <c r="CE408" s="50" t="str">
        <f t="shared" si="575"/>
        <v/>
      </c>
      <c r="CF408" s="50" t="str">
        <f t="shared" si="561"/>
        <v xml:space="preserve"> </v>
      </c>
    </row>
    <row r="409" spans="1:84" ht="39" customHeight="1" thickTop="1" thickBot="1" x14ac:dyDescent="0.2">
      <c r="A409" s="81" t="str">
        <f t="shared" si="547"/>
        <v>対象期間外</v>
      </c>
      <c r="B409" s="180" t="str">
        <f>IFERROR(IF(B408=①工事概要!$E$12+IF(WEEKDAY(①工事概要!$E$12)=1,①工事概要!$E$12,(8-WEEKDAY(①工事概要!$E$12))),"-",IF(B408="-","-",B408+1)),"-")</f>
        <v>-</v>
      </c>
      <c r="C409" s="89" t="str">
        <f t="shared" si="562"/>
        <v>-</v>
      </c>
      <c r="D409" s="199" t="str">
        <f t="shared" si="563"/>
        <v>×</v>
      </c>
      <c r="E409" s="200" t="str">
        <f t="shared" si="564"/>
        <v xml:space="preserve"> </v>
      </c>
      <c r="F409" s="201" t="s">
        <v>60</v>
      </c>
      <c r="G409" s="202"/>
      <c r="H409" s="203"/>
      <c r="I409" s="204"/>
      <c r="J409" s="187" t="str">
        <f t="shared" si="565"/>
        <v/>
      </c>
      <c r="K409" s="190" t="str">
        <f t="shared" si="548"/>
        <v/>
      </c>
      <c r="L409" s="190" t="str">
        <f t="shared" si="549"/>
        <v/>
      </c>
      <c r="M409" s="188" t="str">
        <f t="shared" si="566"/>
        <v/>
      </c>
      <c r="N409" s="87" t="str">
        <f t="shared" si="550"/>
        <v/>
      </c>
      <c r="O409" s="108"/>
      <c r="P409" s="156" t="str">
        <f>IF(B409&lt;①工事概要!$E$11,"",IF(B409&gt;①工事概要!$E$12,"",IF(LEN(CE409)=0,"○","")))</f>
        <v/>
      </c>
      <c r="Q409" s="162">
        <f t="shared" si="567"/>
        <v>0</v>
      </c>
      <c r="R409" s="93">
        <f t="shared" si="551"/>
        <v>181</v>
      </c>
      <c r="S409" s="156" t="str">
        <f t="shared" si="552"/>
        <v/>
      </c>
      <c r="T409" s="162">
        <f t="shared" si="553"/>
        <v>0</v>
      </c>
      <c r="U409" s="100">
        <f t="shared" si="568"/>
        <v>52</v>
      </c>
      <c r="V409" s="93" t="str">
        <f t="shared" si="554"/>
        <v/>
      </c>
      <c r="W409" s="169" t="str">
        <f t="shared" si="569"/>
        <v/>
      </c>
      <c r="X409" s="80" t="str">
        <f t="shared" si="570"/>
        <v/>
      </c>
      <c r="Y409" s="80" t="str">
        <f t="shared" si="571"/>
        <v/>
      </c>
      <c r="Z409" s="80" t="str">
        <f t="shared" si="555"/>
        <v>-</v>
      </c>
      <c r="AA409" s="80" t="str">
        <f t="shared" si="556"/>
        <v/>
      </c>
      <c r="AB409" s="80" t="str">
        <f t="shared" si="557"/>
        <v>OK（振替済み）</v>
      </c>
      <c r="AC409" s="154">
        <f t="shared" si="558"/>
        <v>0</v>
      </c>
      <c r="AD409" s="154" t="str">
        <f t="shared" si="572"/>
        <v/>
      </c>
      <c r="AE409" s="106">
        <f t="shared" si="573"/>
        <v>0</v>
      </c>
      <c r="AF409" s="106">
        <f t="shared" si="559"/>
        <v>0</v>
      </c>
      <c r="AG409" s="218" t="str">
        <f>IFERROR(IF(AE409=1,①工事概要!$E$11,IF(AE409=2,①工事概要!$E$11,IF(WEEKDAY(Z409)=2,Z402,AG408))),"")</f>
        <v/>
      </c>
      <c r="AH409" s="222" t="str">
        <f t="shared" ref="AH409:BA409" si="584">IFERROR(IF(AG409+1&gt;$BB409,"",AG409+1),"")</f>
        <v/>
      </c>
      <c r="AI409" s="222" t="str">
        <f t="shared" si="584"/>
        <v/>
      </c>
      <c r="AJ409" s="222" t="str">
        <f t="shared" si="584"/>
        <v/>
      </c>
      <c r="AK409" s="222" t="str">
        <f t="shared" si="584"/>
        <v/>
      </c>
      <c r="AL409" s="222" t="str">
        <f t="shared" si="584"/>
        <v/>
      </c>
      <c r="AM409" s="222" t="str">
        <f t="shared" si="584"/>
        <v/>
      </c>
      <c r="AN409" s="222" t="str">
        <f t="shared" si="584"/>
        <v/>
      </c>
      <c r="AO409" s="222" t="str">
        <f t="shared" si="584"/>
        <v/>
      </c>
      <c r="AP409" s="222" t="str">
        <f t="shared" si="584"/>
        <v/>
      </c>
      <c r="AQ409" s="222" t="str">
        <f t="shared" si="584"/>
        <v/>
      </c>
      <c r="AR409" s="222" t="str">
        <f t="shared" si="584"/>
        <v/>
      </c>
      <c r="AS409" s="222" t="str">
        <f t="shared" si="584"/>
        <v/>
      </c>
      <c r="AT409" s="222" t="str">
        <f t="shared" si="584"/>
        <v/>
      </c>
      <c r="AU409" s="222" t="str">
        <f t="shared" si="584"/>
        <v/>
      </c>
      <c r="AV409" s="222" t="str">
        <f t="shared" si="584"/>
        <v/>
      </c>
      <c r="AW409" s="222" t="str">
        <f t="shared" si="584"/>
        <v/>
      </c>
      <c r="AX409" s="222" t="str">
        <f t="shared" si="584"/>
        <v/>
      </c>
      <c r="AY409" s="222" t="str">
        <f t="shared" si="584"/>
        <v/>
      </c>
      <c r="AZ409" s="222" t="str">
        <f t="shared" si="584"/>
        <v/>
      </c>
      <c r="BA409" s="222" t="str">
        <f t="shared" si="584"/>
        <v/>
      </c>
      <c r="BB409" s="219" t="str">
        <f>IFERROR(IF(IF(Z409=①工事概要!$E$12,①工事概要!$E$12,IF(WEEKDAY(Z409)=1,Z416,BB410))&gt;①工事概要!$E$12,①工事概要!$E$12,IF(Z409=①工事概要!$E$12,①工事概要!$E$12,IF(WEEKDAY(Z409)=1,Z416,BB410))),"")</f>
        <v/>
      </c>
      <c r="BE409" s="53"/>
      <c r="BF409" s="53"/>
      <c r="BG409" s="53" t="str">
        <f>IFERROR(VLOOKUP(B409,①工事概要!$C$11:$D$12,2,FALSE),"")</f>
        <v/>
      </c>
      <c r="BH409" s="53" t="str">
        <f>IFERROR(VLOOKUP(B409,①工事概要!$C$16:$D$21,2,FALSE),"")</f>
        <v/>
      </c>
      <c r="BI409" s="53" t="str">
        <f>IFERROR(VLOOKUP(B409,①工事概要!$C$22:$D$24,2,FALSE),"")</f>
        <v/>
      </c>
      <c r="BJ409" s="53" t="str">
        <f>IF(B409&gt;①工事概要!$C$26,"",IF(B409&gt;=①工事概要!$C$25,$BJ$13,""))</f>
        <v/>
      </c>
      <c r="BK409" s="53" t="str">
        <f>IF(B409&gt;①工事概要!$C$28,"",IF(B409&gt;=①工事概要!$C$27,$BK$13,""))</f>
        <v/>
      </c>
      <c r="BL409" s="53" t="str">
        <f>IF(B409&gt;①工事概要!$C$30,"",IF(B409&gt;=①工事概要!$C$29,$BL$13,""))</f>
        <v/>
      </c>
      <c r="BM409" s="53" t="str">
        <f>IF(B409&gt;①工事概要!$C$32,"",IF(B409&gt;=①工事概要!$C$31,$BM$13,""))</f>
        <v/>
      </c>
      <c r="BN409" s="53" t="str">
        <f>IF(B409&gt;①工事概要!$C$34,"",IF(B409&gt;=①工事概要!$C$33,$BN$13,""))</f>
        <v/>
      </c>
      <c r="BO409" s="53" t="str">
        <f>IF(B409&gt;①工事概要!$C$36,"",IF(B409&gt;=①工事概要!$C$35,$BO$13,""))</f>
        <v/>
      </c>
      <c r="BP409" s="53" t="str">
        <f>IF(B409&gt;①工事概要!$C$38,"",IF(B409&gt;=①工事概要!$C$37,$BP$13,""))</f>
        <v/>
      </c>
      <c r="BQ409" s="53" t="str">
        <f>IF(B409&gt;①工事概要!$C$40,"",IF(B409&gt;=①工事概要!$C$39,$BQ$13,""))</f>
        <v/>
      </c>
      <c r="BR409" s="53" t="str">
        <f>IF(B409&gt;①工事概要!$C$42,"",IF(B409&gt;=①工事概要!$C$41,$BR$13,""))</f>
        <v/>
      </c>
      <c r="BS409" s="53" t="str">
        <f>IF(B409&gt;①工事概要!$C$44,"",IF(B409&gt;=①工事概要!$C$43,$BS$13,""))</f>
        <v/>
      </c>
      <c r="BT409" s="53" t="str">
        <f>IF(B409&gt;①工事概要!$C$46,"",IF(B409&gt;=①工事概要!$C$45,$BT$13,""))</f>
        <v/>
      </c>
      <c r="BU409" s="53" t="str">
        <f>IF(B409&gt;①工事概要!$C$48,"",IF(B409&gt;=①工事概要!$C$47,$BU$13,""))</f>
        <v/>
      </c>
      <c r="BV409" s="53" t="str">
        <f>IF(B409&gt;①工事概要!$C$50,"",IF(B409&gt;=①工事概要!$C$49,$BV$13,""))</f>
        <v/>
      </c>
      <c r="BW409" s="53" t="str">
        <f>IF(B409&gt;①工事概要!$C$52,"",IF(B409&gt;=①工事概要!$C$51,$BW$13,""))</f>
        <v/>
      </c>
      <c r="BX409" s="53" t="str">
        <f>IF(B409&gt;①工事概要!$C$54,"",IF(B409&gt;=①工事概要!$C$53,$BX$13,""))</f>
        <v/>
      </c>
      <c r="BY409" s="53" t="str">
        <f>IF(B409&gt;①工事概要!$C$56,"",IF(B409&gt;=①工事概要!$C$55,$BY$13,""))</f>
        <v/>
      </c>
      <c r="BZ409" s="53" t="str">
        <f>IF(B409&gt;①工事概要!$C$58,"",IF(B409&gt;=①工事概要!$C$57,$BZ$13,""))</f>
        <v/>
      </c>
      <c r="CA409" s="53" t="str">
        <f>IF(B409&gt;①工事概要!$C$60,"",IF(B409&gt;=①工事概要!$C$59,$CA$13,""))</f>
        <v/>
      </c>
      <c r="CB409" s="53" t="str">
        <f>IF(B409&gt;①工事概要!$C$62,"",IF(B409&gt;=①工事概要!$C$61,$CB$13,""))</f>
        <v/>
      </c>
      <c r="CC409" s="53" t="str">
        <f>IF(B409&gt;①工事概要!$C$64,"",IF(B409&gt;=①工事概要!$C$63,$CC$13,""))</f>
        <v/>
      </c>
      <c r="CD409" s="53" t="str">
        <f>IF(B409&gt;①工事概要!$C$66,"",IF(B409&gt;=①工事概要!$C$65,$CD$13,""))</f>
        <v/>
      </c>
      <c r="CE409" s="50" t="str">
        <f t="shared" si="575"/>
        <v/>
      </c>
      <c r="CF409" s="50" t="str">
        <f t="shared" si="561"/>
        <v xml:space="preserve"> </v>
      </c>
    </row>
    <row r="410" spans="1:84" ht="39" customHeight="1" thickTop="1" thickBot="1" x14ac:dyDescent="0.2">
      <c r="A410" s="81" t="str">
        <f t="shared" si="547"/>
        <v>対象期間外</v>
      </c>
      <c r="B410" s="180" t="str">
        <f>IFERROR(IF(B409=①工事概要!$E$12+IF(WEEKDAY(①工事概要!$E$12)=1,①工事概要!$E$12,(8-WEEKDAY(①工事概要!$E$12))),"-",IF(B409="-","-",B409+1)),"-")</f>
        <v>-</v>
      </c>
      <c r="C410" s="89" t="str">
        <f t="shared" si="562"/>
        <v>-</v>
      </c>
      <c r="D410" s="199" t="str">
        <f t="shared" si="563"/>
        <v>×</v>
      </c>
      <c r="E410" s="200" t="str">
        <f t="shared" si="564"/>
        <v xml:space="preserve"> </v>
      </c>
      <c r="F410" s="201" t="s">
        <v>60</v>
      </c>
      <c r="G410" s="202"/>
      <c r="H410" s="203"/>
      <c r="I410" s="204"/>
      <c r="J410" s="187" t="str">
        <f t="shared" si="565"/>
        <v/>
      </c>
      <c r="K410" s="190" t="str">
        <f t="shared" si="548"/>
        <v/>
      </c>
      <c r="L410" s="190" t="str">
        <f t="shared" si="549"/>
        <v/>
      </c>
      <c r="M410" s="188" t="str">
        <f t="shared" si="566"/>
        <v/>
      </c>
      <c r="N410" s="87" t="str">
        <f t="shared" si="550"/>
        <v/>
      </c>
      <c r="O410" s="108"/>
      <c r="P410" s="156" t="str">
        <f>IF(B410&lt;①工事概要!$E$11,"",IF(B410&gt;①工事概要!$E$12,"",IF(LEN(CE410)=0,"○","")))</f>
        <v/>
      </c>
      <c r="Q410" s="162">
        <f t="shared" si="567"/>
        <v>0</v>
      </c>
      <c r="R410" s="93">
        <f t="shared" si="551"/>
        <v>181</v>
      </c>
      <c r="S410" s="156" t="str">
        <f t="shared" si="552"/>
        <v/>
      </c>
      <c r="T410" s="162">
        <f t="shared" si="553"/>
        <v>0</v>
      </c>
      <c r="U410" s="100">
        <f t="shared" si="568"/>
        <v>52</v>
      </c>
      <c r="V410" s="93" t="str">
        <f t="shared" si="554"/>
        <v/>
      </c>
      <c r="W410" s="169" t="str">
        <f t="shared" si="569"/>
        <v/>
      </c>
      <c r="X410" s="80" t="str">
        <f t="shared" si="570"/>
        <v/>
      </c>
      <c r="Y410" s="80" t="str">
        <f t="shared" si="571"/>
        <v/>
      </c>
      <c r="Z410" s="80" t="str">
        <f t="shared" si="555"/>
        <v>-</v>
      </c>
      <c r="AA410" s="80" t="str">
        <f t="shared" si="556"/>
        <v/>
      </c>
      <c r="AB410" s="80" t="str">
        <f t="shared" si="557"/>
        <v>OK（振替済み）</v>
      </c>
      <c r="AC410" s="154">
        <f t="shared" si="558"/>
        <v>0</v>
      </c>
      <c r="AD410" s="154" t="str">
        <f t="shared" si="572"/>
        <v/>
      </c>
      <c r="AE410" s="106">
        <f t="shared" si="573"/>
        <v>0</v>
      </c>
      <c r="AF410" s="106">
        <f t="shared" si="559"/>
        <v>0</v>
      </c>
      <c r="AG410" s="218" t="str">
        <f>IFERROR(IF(AE410=1,①工事概要!$E$11,IF(AE410=2,①工事概要!$E$11,IF(WEEKDAY(Z410)=2,Z403,AG409))),"")</f>
        <v/>
      </c>
      <c r="AH410" s="222" t="str">
        <f t="shared" ref="AH410:BA410" si="585">IFERROR(IF(AG410+1&gt;$BB410,"",AG410+1),"")</f>
        <v/>
      </c>
      <c r="AI410" s="222" t="str">
        <f t="shared" si="585"/>
        <v/>
      </c>
      <c r="AJ410" s="222" t="str">
        <f t="shared" si="585"/>
        <v/>
      </c>
      <c r="AK410" s="222" t="str">
        <f t="shared" si="585"/>
        <v/>
      </c>
      <c r="AL410" s="222" t="str">
        <f t="shared" si="585"/>
        <v/>
      </c>
      <c r="AM410" s="222" t="str">
        <f t="shared" si="585"/>
        <v/>
      </c>
      <c r="AN410" s="222" t="str">
        <f t="shared" si="585"/>
        <v/>
      </c>
      <c r="AO410" s="222" t="str">
        <f t="shared" si="585"/>
        <v/>
      </c>
      <c r="AP410" s="222" t="str">
        <f t="shared" si="585"/>
        <v/>
      </c>
      <c r="AQ410" s="222" t="str">
        <f t="shared" si="585"/>
        <v/>
      </c>
      <c r="AR410" s="222" t="str">
        <f t="shared" si="585"/>
        <v/>
      </c>
      <c r="AS410" s="222" t="str">
        <f t="shared" si="585"/>
        <v/>
      </c>
      <c r="AT410" s="222" t="str">
        <f t="shared" si="585"/>
        <v/>
      </c>
      <c r="AU410" s="222" t="str">
        <f t="shared" si="585"/>
        <v/>
      </c>
      <c r="AV410" s="222" t="str">
        <f t="shared" si="585"/>
        <v/>
      </c>
      <c r="AW410" s="222" t="str">
        <f t="shared" si="585"/>
        <v/>
      </c>
      <c r="AX410" s="222" t="str">
        <f t="shared" si="585"/>
        <v/>
      </c>
      <c r="AY410" s="222" t="str">
        <f t="shared" si="585"/>
        <v/>
      </c>
      <c r="AZ410" s="222" t="str">
        <f t="shared" si="585"/>
        <v/>
      </c>
      <c r="BA410" s="222" t="str">
        <f t="shared" si="585"/>
        <v/>
      </c>
      <c r="BB410" s="219" t="str">
        <f>IFERROR(IF(IF(Z410=①工事概要!$E$12,①工事概要!$E$12,IF(WEEKDAY(Z410)=1,Z417,BB411))&gt;①工事概要!$E$12,①工事概要!$E$12,IF(Z410=①工事概要!$E$12,①工事概要!$E$12,IF(WEEKDAY(Z410)=1,Z417,BB411))),"")</f>
        <v/>
      </c>
      <c r="BE410" s="53"/>
      <c r="BF410" s="53"/>
      <c r="BG410" s="53" t="str">
        <f>IFERROR(VLOOKUP(B410,①工事概要!$C$11:$D$12,2,FALSE),"")</f>
        <v/>
      </c>
      <c r="BH410" s="53" t="str">
        <f>IFERROR(VLOOKUP(B410,①工事概要!$C$16:$D$21,2,FALSE),"")</f>
        <v/>
      </c>
      <c r="BI410" s="53" t="str">
        <f>IFERROR(VLOOKUP(B410,①工事概要!$C$22:$D$24,2,FALSE),"")</f>
        <v/>
      </c>
      <c r="BJ410" s="53" t="str">
        <f>IF(B410&gt;①工事概要!$C$26,"",IF(B410&gt;=①工事概要!$C$25,$BJ$13,""))</f>
        <v/>
      </c>
      <c r="BK410" s="53" t="str">
        <f>IF(B410&gt;①工事概要!$C$28,"",IF(B410&gt;=①工事概要!$C$27,$BK$13,""))</f>
        <v/>
      </c>
      <c r="BL410" s="53" t="str">
        <f>IF(B410&gt;①工事概要!$C$30,"",IF(B410&gt;=①工事概要!$C$29,$BL$13,""))</f>
        <v/>
      </c>
      <c r="BM410" s="53" t="str">
        <f>IF(B410&gt;①工事概要!$C$32,"",IF(B410&gt;=①工事概要!$C$31,$BM$13,""))</f>
        <v/>
      </c>
      <c r="BN410" s="53" t="str">
        <f>IF(B410&gt;①工事概要!$C$34,"",IF(B410&gt;=①工事概要!$C$33,$BN$13,""))</f>
        <v/>
      </c>
      <c r="BO410" s="53" t="str">
        <f>IF(B410&gt;①工事概要!$C$36,"",IF(B410&gt;=①工事概要!$C$35,$BO$13,""))</f>
        <v/>
      </c>
      <c r="BP410" s="53" t="str">
        <f>IF(B410&gt;①工事概要!$C$38,"",IF(B410&gt;=①工事概要!$C$37,$BP$13,""))</f>
        <v/>
      </c>
      <c r="BQ410" s="53" t="str">
        <f>IF(B410&gt;①工事概要!$C$40,"",IF(B410&gt;=①工事概要!$C$39,$BQ$13,""))</f>
        <v/>
      </c>
      <c r="BR410" s="53" t="str">
        <f>IF(B410&gt;①工事概要!$C$42,"",IF(B410&gt;=①工事概要!$C$41,$BR$13,""))</f>
        <v/>
      </c>
      <c r="BS410" s="53" t="str">
        <f>IF(B410&gt;①工事概要!$C$44,"",IF(B410&gt;=①工事概要!$C$43,$BS$13,""))</f>
        <v/>
      </c>
      <c r="BT410" s="53" t="str">
        <f>IF(B410&gt;①工事概要!$C$46,"",IF(B410&gt;=①工事概要!$C$45,$BT$13,""))</f>
        <v/>
      </c>
      <c r="BU410" s="53" t="str">
        <f>IF(B410&gt;①工事概要!$C$48,"",IF(B410&gt;=①工事概要!$C$47,$BU$13,""))</f>
        <v/>
      </c>
      <c r="BV410" s="53" t="str">
        <f>IF(B410&gt;①工事概要!$C$50,"",IF(B410&gt;=①工事概要!$C$49,$BV$13,""))</f>
        <v/>
      </c>
      <c r="BW410" s="53" t="str">
        <f>IF(B410&gt;①工事概要!$C$52,"",IF(B410&gt;=①工事概要!$C$51,$BW$13,""))</f>
        <v/>
      </c>
      <c r="BX410" s="53" t="str">
        <f>IF(B410&gt;①工事概要!$C$54,"",IF(B410&gt;=①工事概要!$C$53,$BX$13,""))</f>
        <v/>
      </c>
      <c r="BY410" s="53" t="str">
        <f>IF(B410&gt;①工事概要!$C$56,"",IF(B410&gt;=①工事概要!$C$55,$BY$13,""))</f>
        <v/>
      </c>
      <c r="BZ410" s="53" t="str">
        <f>IF(B410&gt;①工事概要!$C$58,"",IF(B410&gt;=①工事概要!$C$57,$BZ$13,""))</f>
        <v/>
      </c>
      <c r="CA410" s="53" t="str">
        <f>IF(B410&gt;①工事概要!$C$60,"",IF(B410&gt;=①工事概要!$C$59,$CA$13,""))</f>
        <v/>
      </c>
      <c r="CB410" s="53" t="str">
        <f>IF(B410&gt;①工事概要!$C$62,"",IF(B410&gt;=①工事概要!$C$61,$CB$13,""))</f>
        <v/>
      </c>
      <c r="CC410" s="53" t="str">
        <f>IF(B410&gt;①工事概要!$C$64,"",IF(B410&gt;=①工事概要!$C$63,$CC$13,""))</f>
        <v/>
      </c>
      <c r="CD410" s="53" t="str">
        <f>IF(B410&gt;①工事概要!$C$66,"",IF(B410&gt;=①工事概要!$C$65,$CD$13,""))</f>
        <v/>
      </c>
      <c r="CE410" s="50" t="str">
        <f t="shared" si="575"/>
        <v/>
      </c>
      <c r="CF410" s="50" t="str">
        <f t="shared" si="561"/>
        <v xml:space="preserve"> </v>
      </c>
    </row>
    <row r="411" spans="1:84" ht="39" customHeight="1" thickTop="1" thickBot="1" x14ac:dyDescent="0.2">
      <c r="A411" s="81" t="str">
        <f t="shared" si="547"/>
        <v>対象期間外</v>
      </c>
      <c r="B411" s="180" t="str">
        <f>IFERROR(IF(B410=①工事概要!$E$12+IF(WEEKDAY(①工事概要!$E$12)=1,①工事概要!$E$12,(8-WEEKDAY(①工事概要!$E$12))),"-",IF(B410="-","-",B410+1)),"-")</f>
        <v>-</v>
      </c>
      <c r="C411" s="89" t="str">
        <f t="shared" si="562"/>
        <v>-</v>
      </c>
      <c r="D411" s="199" t="str">
        <f t="shared" si="563"/>
        <v>×</v>
      </c>
      <c r="E411" s="200" t="str">
        <f t="shared" si="564"/>
        <v xml:space="preserve"> </v>
      </c>
      <c r="F411" s="201" t="s">
        <v>60</v>
      </c>
      <c r="G411" s="202"/>
      <c r="H411" s="203"/>
      <c r="I411" s="204"/>
      <c r="J411" s="187" t="str">
        <f t="shared" si="565"/>
        <v/>
      </c>
      <c r="K411" s="190" t="str">
        <f t="shared" si="548"/>
        <v/>
      </c>
      <c r="L411" s="190" t="str">
        <f t="shared" si="549"/>
        <v/>
      </c>
      <c r="M411" s="188" t="str">
        <f t="shared" si="566"/>
        <v/>
      </c>
      <c r="N411" s="87" t="str">
        <f t="shared" si="550"/>
        <v/>
      </c>
      <c r="O411" s="108"/>
      <c r="P411" s="156" t="str">
        <f>IF(B411&lt;①工事概要!$E$11,"",IF(B411&gt;①工事概要!$E$12,"",IF(LEN(CE411)=0,"○","")))</f>
        <v/>
      </c>
      <c r="Q411" s="162">
        <f t="shared" si="567"/>
        <v>0</v>
      </c>
      <c r="R411" s="93">
        <f t="shared" si="551"/>
        <v>181</v>
      </c>
      <c r="S411" s="156" t="str">
        <f t="shared" si="552"/>
        <v/>
      </c>
      <c r="T411" s="162">
        <f t="shared" si="553"/>
        <v>0</v>
      </c>
      <c r="U411" s="100">
        <f t="shared" si="568"/>
        <v>52</v>
      </c>
      <c r="V411" s="93" t="str">
        <f t="shared" si="554"/>
        <v/>
      </c>
      <c r="W411" s="169" t="str">
        <f t="shared" si="569"/>
        <v/>
      </c>
      <c r="X411" s="80" t="str">
        <f t="shared" si="570"/>
        <v/>
      </c>
      <c r="Y411" s="80" t="str">
        <f t="shared" si="571"/>
        <v/>
      </c>
      <c r="Z411" s="80" t="str">
        <f t="shared" si="555"/>
        <v>-</v>
      </c>
      <c r="AA411" s="80" t="str">
        <f t="shared" si="556"/>
        <v/>
      </c>
      <c r="AB411" s="80" t="str">
        <f t="shared" si="557"/>
        <v>OK（振替済み）</v>
      </c>
      <c r="AC411" s="154">
        <f t="shared" si="558"/>
        <v>0</v>
      </c>
      <c r="AD411" s="154" t="str">
        <f t="shared" si="572"/>
        <v/>
      </c>
      <c r="AE411" s="106">
        <f t="shared" si="573"/>
        <v>0</v>
      </c>
      <c r="AF411" s="106">
        <f t="shared" si="559"/>
        <v>0</v>
      </c>
      <c r="AG411" s="218" t="str">
        <f>IFERROR(IF(AE411=1,①工事概要!$E$11,IF(AE411=2,①工事概要!$E$11,IF(WEEKDAY(Z411)=2,Z404,AG410))),"")</f>
        <v/>
      </c>
      <c r="AH411" s="222" t="str">
        <f t="shared" ref="AH411:BA411" si="586">IFERROR(IF(AG411+1&gt;$BB411,"",AG411+1),"")</f>
        <v/>
      </c>
      <c r="AI411" s="222" t="str">
        <f t="shared" si="586"/>
        <v/>
      </c>
      <c r="AJ411" s="222" t="str">
        <f t="shared" si="586"/>
        <v/>
      </c>
      <c r="AK411" s="222" t="str">
        <f t="shared" si="586"/>
        <v/>
      </c>
      <c r="AL411" s="222" t="str">
        <f t="shared" si="586"/>
        <v/>
      </c>
      <c r="AM411" s="222" t="str">
        <f t="shared" si="586"/>
        <v/>
      </c>
      <c r="AN411" s="222" t="str">
        <f t="shared" si="586"/>
        <v/>
      </c>
      <c r="AO411" s="222" t="str">
        <f t="shared" si="586"/>
        <v/>
      </c>
      <c r="AP411" s="222" t="str">
        <f t="shared" si="586"/>
        <v/>
      </c>
      <c r="AQ411" s="222" t="str">
        <f t="shared" si="586"/>
        <v/>
      </c>
      <c r="AR411" s="222" t="str">
        <f t="shared" si="586"/>
        <v/>
      </c>
      <c r="AS411" s="222" t="str">
        <f t="shared" si="586"/>
        <v/>
      </c>
      <c r="AT411" s="222" t="str">
        <f t="shared" si="586"/>
        <v/>
      </c>
      <c r="AU411" s="222" t="str">
        <f t="shared" si="586"/>
        <v/>
      </c>
      <c r="AV411" s="222" t="str">
        <f t="shared" si="586"/>
        <v/>
      </c>
      <c r="AW411" s="222" t="str">
        <f t="shared" si="586"/>
        <v/>
      </c>
      <c r="AX411" s="222" t="str">
        <f t="shared" si="586"/>
        <v/>
      </c>
      <c r="AY411" s="222" t="str">
        <f t="shared" si="586"/>
        <v/>
      </c>
      <c r="AZ411" s="222" t="str">
        <f t="shared" si="586"/>
        <v/>
      </c>
      <c r="BA411" s="222" t="str">
        <f t="shared" si="586"/>
        <v/>
      </c>
      <c r="BB411" s="219" t="str">
        <f>IFERROR(IF(IF(Z411=①工事概要!$E$12,①工事概要!$E$12,IF(WEEKDAY(Z411)=1,Z418,BB412))&gt;①工事概要!$E$12,①工事概要!$E$12,IF(Z411=①工事概要!$E$12,①工事概要!$E$12,IF(WEEKDAY(Z411)=1,Z418,BB412))),"")</f>
        <v/>
      </c>
      <c r="BE411" s="53"/>
      <c r="BF411" s="53"/>
      <c r="BG411" s="53" t="str">
        <f>IFERROR(VLOOKUP(B411,①工事概要!$C$11:$D$12,2,FALSE),"")</f>
        <v/>
      </c>
      <c r="BH411" s="53" t="str">
        <f>IFERROR(VLOOKUP(B411,①工事概要!$C$16:$D$21,2,FALSE),"")</f>
        <v/>
      </c>
      <c r="BI411" s="53" t="str">
        <f>IFERROR(VLOOKUP(B411,①工事概要!$C$22:$D$24,2,FALSE),"")</f>
        <v/>
      </c>
      <c r="BJ411" s="53" t="str">
        <f>IF(B411&gt;①工事概要!$C$26,"",IF(B411&gt;=①工事概要!$C$25,$BJ$13,""))</f>
        <v/>
      </c>
      <c r="BK411" s="53" t="str">
        <f>IF(B411&gt;①工事概要!$C$28,"",IF(B411&gt;=①工事概要!$C$27,$BK$13,""))</f>
        <v/>
      </c>
      <c r="BL411" s="53" t="str">
        <f>IF(B411&gt;①工事概要!$C$30,"",IF(B411&gt;=①工事概要!$C$29,$BL$13,""))</f>
        <v/>
      </c>
      <c r="BM411" s="53" t="str">
        <f>IF(B411&gt;①工事概要!$C$32,"",IF(B411&gt;=①工事概要!$C$31,$BM$13,""))</f>
        <v/>
      </c>
      <c r="BN411" s="53" t="str">
        <f>IF(B411&gt;①工事概要!$C$34,"",IF(B411&gt;=①工事概要!$C$33,$BN$13,""))</f>
        <v/>
      </c>
      <c r="BO411" s="53" t="str">
        <f>IF(B411&gt;①工事概要!$C$36,"",IF(B411&gt;=①工事概要!$C$35,$BO$13,""))</f>
        <v/>
      </c>
      <c r="BP411" s="53" t="str">
        <f>IF(B411&gt;①工事概要!$C$38,"",IF(B411&gt;=①工事概要!$C$37,$BP$13,""))</f>
        <v/>
      </c>
      <c r="BQ411" s="53" t="str">
        <f>IF(B411&gt;①工事概要!$C$40,"",IF(B411&gt;=①工事概要!$C$39,$BQ$13,""))</f>
        <v/>
      </c>
      <c r="BR411" s="53" t="str">
        <f>IF(B411&gt;①工事概要!$C$42,"",IF(B411&gt;=①工事概要!$C$41,$BR$13,""))</f>
        <v/>
      </c>
      <c r="BS411" s="53" t="str">
        <f>IF(B411&gt;①工事概要!$C$44,"",IF(B411&gt;=①工事概要!$C$43,$BS$13,""))</f>
        <v/>
      </c>
      <c r="BT411" s="53" t="str">
        <f>IF(B411&gt;①工事概要!$C$46,"",IF(B411&gt;=①工事概要!$C$45,$BT$13,""))</f>
        <v/>
      </c>
      <c r="BU411" s="53" t="str">
        <f>IF(B411&gt;①工事概要!$C$48,"",IF(B411&gt;=①工事概要!$C$47,$BU$13,""))</f>
        <v/>
      </c>
      <c r="BV411" s="53" t="str">
        <f>IF(B411&gt;①工事概要!$C$50,"",IF(B411&gt;=①工事概要!$C$49,$BV$13,""))</f>
        <v/>
      </c>
      <c r="BW411" s="53" t="str">
        <f>IF(B411&gt;①工事概要!$C$52,"",IF(B411&gt;=①工事概要!$C$51,$BW$13,""))</f>
        <v/>
      </c>
      <c r="BX411" s="53" t="str">
        <f>IF(B411&gt;①工事概要!$C$54,"",IF(B411&gt;=①工事概要!$C$53,$BX$13,""))</f>
        <v/>
      </c>
      <c r="BY411" s="53" t="str">
        <f>IF(B411&gt;①工事概要!$C$56,"",IF(B411&gt;=①工事概要!$C$55,$BY$13,""))</f>
        <v/>
      </c>
      <c r="BZ411" s="53" t="str">
        <f>IF(B411&gt;①工事概要!$C$58,"",IF(B411&gt;=①工事概要!$C$57,$BZ$13,""))</f>
        <v/>
      </c>
      <c r="CA411" s="53" t="str">
        <f>IF(B411&gt;①工事概要!$C$60,"",IF(B411&gt;=①工事概要!$C$59,$CA$13,""))</f>
        <v/>
      </c>
      <c r="CB411" s="53" t="str">
        <f>IF(B411&gt;①工事概要!$C$62,"",IF(B411&gt;=①工事概要!$C$61,$CB$13,""))</f>
        <v/>
      </c>
      <c r="CC411" s="53" t="str">
        <f>IF(B411&gt;①工事概要!$C$64,"",IF(B411&gt;=①工事概要!$C$63,$CC$13,""))</f>
        <v/>
      </c>
      <c r="CD411" s="53" t="str">
        <f>IF(B411&gt;①工事概要!$C$66,"",IF(B411&gt;=①工事概要!$C$65,$CD$13,""))</f>
        <v/>
      </c>
      <c r="CE411" s="50" t="str">
        <f t="shared" si="575"/>
        <v/>
      </c>
      <c r="CF411" s="50" t="str">
        <f t="shared" si="561"/>
        <v xml:space="preserve"> </v>
      </c>
    </row>
    <row r="412" spans="1:84" ht="39" customHeight="1" thickTop="1" thickBot="1" x14ac:dyDescent="0.2">
      <c r="A412" s="81" t="str">
        <f t="shared" si="547"/>
        <v>対象期間外</v>
      </c>
      <c r="B412" s="180" t="str">
        <f>IFERROR(IF(B411=①工事概要!$E$12+IF(WEEKDAY(①工事概要!$E$12)=1,①工事概要!$E$12,(8-WEEKDAY(①工事概要!$E$12))),"-",IF(B411="-","-",B411+1)),"-")</f>
        <v>-</v>
      </c>
      <c r="C412" s="89" t="str">
        <f t="shared" si="562"/>
        <v>-</v>
      </c>
      <c r="D412" s="199" t="str">
        <f t="shared" si="563"/>
        <v>×</v>
      </c>
      <c r="E412" s="200" t="str">
        <f t="shared" si="564"/>
        <v xml:space="preserve"> </v>
      </c>
      <c r="F412" s="201" t="s">
        <v>61</v>
      </c>
      <c r="G412" s="202"/>
      <c r="H412" s="203"/>
      <c r="I412" s="204"/>
      <c r="J412" s="187" t="str">
        <f t="shared" si="565"/>
        <v/>
      </c>
      <c r="K412" s="190" t="str">
        <f t="shared" si="548"/>
        <v/>
      </c>
      <c r="L412" s="190" t="str">
        <f t="shared" si="549"/>
        <v/>
      </c>
      <c r="M412" s="188" t="str">
        <f t="shared" si="566"/>
        <v/>
      </c>
      <c r="N412" s="87" t="str">
        <f t="shared" si="550"/>
        <v/>
      </c>
      <c r="O412" s="108"/>
      <c r="P412" s="156" t="str">
        <f>IF(B412&lt;①工事概要!$E$11,"",IF(B412&gt;①工事概要!$E$12,"",IF(LEN(CE412)=0,"○","")))</f>
        <v/>
      </c>
      <c r="Q412" s="162">
        <f t="shared" si="567"/>
        <v>0</v>
      </c>
      <c r="R412" s="93">
        <f t="shared" si="551"/>
        <v>181</v>
      </c>
      <c r="S412" s="156" t="str">
        <f t="shared" si="552"/>
        <v/>
      </c>
      <c r="T412" s="162">
        <f t="shared" si="553"/>
        <v>0</v>
      </c>
      <c r="U412" s="100">
        <f t="shared" si="568"/>
        <v>52</v>
      </c>
      <c r="V412" s="93" t="str">
        <f t="shared" si="554"/>
        <v/>
      </c>
      <c r="W412" s="169" t="str">
        <f t="shared" si="569"/>
        <v/>
      </c>
      <c r="X412" s="80" t="str">
        <f t="shared" si="570"/>
        <v/>
      </c>
      <c r="Y412" s="80" t="str">
        <f t="shared" si="571"/>
        <v/>
      </c>
      <c r="Z412" s="80" t="str">
        <f t="shared" si="555"/>
        <v>-</v>
      </c>
      <c r="AA412" s="80" t="str">
        <f t="shared" si="556"/>
        <v/>
      </c>
      <c r="AB412" s="80" t="str">
        <f t="shared" si="557"/>
        <v>OK（振替済み）</v>
      </c>
      <c r="AC412" s="154">
        <f t="shared" si="558"/>
        <v>0</v>
      </c>
      <c r="AD412" s="154" t="str">
        <f t="shared" si="572"/>
        <v/>
      </c>
      <c r="AE412" s="106">
        <f t="shared" si="573"/>
        <v>0</v>
      </c>
      <c r="AF412" s="106">
        <f t="shared" si="559"/>
        <v>0</v>
      </c>
      <c r="AG412" s="218" t="str">
        <f>IFERROR(IF(AE412=1,①工事概要!$E$11,IF(AE412=2,①工事概要!$E$11,IF(WEEKDAY(Z412)=2,Z405,AG411))),"")</f>
        <v/>
      </c>
      <c r="AH412" s="222" t="str">
        <f t="shared" ref="AH412:BA412" si="587">IFERROR(IF(AG412+1&gt;$BB412,"",AG412+1),"")</f>
        <v/>
      </c>
      <c r="AI412" s="222" t="str">
        <f t="shared" si="587"/>
        <v/>
      </c>
      <c r="AJ412" s="222" t="str">
        <f t="shared" si="587"/>
        <v/>
      </c>
      <c r="AK412" s="222" t="str">
        <f t="shared" si="587"/>
        <v/>
      </c>
      <c r="AL412" s="222" t="str">
        <f t="shared" si="587"/>
        <v/>
      </c>
      <c r="AM412" s="222" t="str">
        <f t="shared" si="587"/>
        <v/>
      </c>
      <c r="AN412" s="222" t="str">
        <f t="shared" si="587"/>
        <v/>
      </c>
      <c r="AO412" s="222" t="str">
        <f t="shared" si="587"/>
        <v/>
      </c>
      <c r="AP412" s="222" t="str">
        <f t="shared" si="587"/>
        <v/>
      </c>
      <c r="AQ412" s="222" t="str">
        <f t="shared" si="587"/>
        <v/>
      </c>
      <c r="AR412" s="222" t="str">
        <f t="shared" si="587"/>
        <v/>
      </c>
      <c r="AS412" s="222" t="str">
        <f t="shared" si="587"/>
        <v/>
      </c>
      <c r="AT412" s="222" t="str">
        <f t="shared" si="587"/>
        <v/>
      </c>
      <c r="AU412" s="222" t="str">
        <f t="shared" si="587"/>
        <v/>
      </c>
      <c r="AV412" s="222" t="str">
        <f t="shared" si="587"/>
        <v/>
      </c>
      <c r="AW412" s="222" t="str">
        <f t="shared" si="587"/>
        <v/>
      </c>
      <c r="AX412" s="222" t="str">
        <f t="shared" si="587"/>
        <v/>
      </c>
      <c r="AY412" s="222" t="str">
        <f t="shared" si="587"/>
        <v/>
      </c>
      <c r="AZ412" s="222" t="str">
        <f t="shared" si="587"/>
        <v/>
      </c>
      <c r="BA412" s="222" t="str">
        <f t="shared" si="587"/>
        <v/>
      </c>
      <c r="BB412" s="219" t="str">
        <f>IFERROR(IF(IF(Z412=①工事概要!$E$12,①工事概要!$E$12,IF(WEEKDAY(Z412)=1,Z419,BB413))&gt;①工事概要!$E$12,①工事概要!$E$12,IF(Z412=①工事概要!$E$12,①工事概要!$E$12,IF(WEEKDAY(Z412)=1,Z419,BB413))),"")</f>
        <v/>
      </c>
      <c r="BE412" s="53"/>
      <c r="BF412" s="53"/>
      <c r="BG412" s="53" t="str">
        <f>IFERROR(VLOOKUP(B412,①工事概要!$C$11:$D$12,2,FALSE),"")</f>
        <v/>
      </c>
      <c r="BH412" s="53" t="str">
        <f>IFERROR(VLOOKUP(B412,①工事概要!$C$16:$D$21,2,FALSE),"")</f>
        <v/>
      </c>
      <c r="BI412" s="53" t="str">
        <f>IFERROR(VLOOKUP(B412,①工事概要!$C$22:$D$24,2,FALSE),"")</f>
        <v/>
      </c>
      <c r="BJ412" s="53" t="str">
        <f>IF(B412&gt;①工事概要!$C$26,"",IF(B412&gt;=①工事概要!$C$25,$BJ$13,""))</f>
        <v/>
      </c>
      <c r="BK412" s="53" t="str">
        <f>IF(B412&gt;①工事概要!$C$28,"",IF(B412&gt;=①工事概要!$C$27,$BK$13,""))</f>
        <v/>
      </c>
      <c r="BL412" s="53" t="str">
        <f>IF(B412&gt;①工事概要!$C$30,"",IF(B412&gt;=①工事概要!$C$29,$BL$13,""))</f>
        <v/>
      </c>
      <c r="BM412" s="53" t="str">
        <f>IF(B412&gt;①工事概要!$C$32,"",IF(B412&gt;=①工事概要!$C$31,$BM$13,""))</f>
        <v/>
      </c>
      <c r="BN412" s="53" t="str">
        <f>IF(B412&gt;①工事概要!$C$34,"",IF(B412&gt;=①工事概要!$C$33,$BN$13,""))</f>
        <v/>
      </c>
      <c r="BO412" s="53" t="str">
        <f>IF(B412&gt;①工事概要!$C$36,"",IF(B412&gt;=①工事概要!$C$35,$BO$13,""))</f>
        <v/>
      </c>
      <c r="BP412" s="53" t="str">
        <f>IF(B412&gt;①工事概要!$C$38,"",IF(B412&gt;=①工事概要!$C$37,$BP$13,""))</f>
        <v/>
      </c>
      <c r="BQ412" s="53" t="str">
        <f>IF(B412&gt;①工事概要!$C$40,"",IF(B412&gt;=①工事概要!$C$39,$BQ$13,""))</f>
        <v/>
      </c>
      <c r="BR412" s="53" t="str">
        <f>IF(B412&gt;①工事概要!$C$42,"",IF(B412&gt;=①工事概要!$C$41,$BR$13,""))</f>
        <v/>
      </c>
      <c r="BS412" s="53" t="str">
        <f>IF(B412&gt;①工事概要!$C$44,"",IF(B412&gt;=①工事概要!$C$43,$BS$13,""))</f>
        <v/>
      </c>
      <c r="BT412" s="53" t="str">
        <f>IF(B412&gt;①工事概要!$C$46,"",IF(B412&gt;=①工事概要!$C$45,$BT$13,""))</f>
        <v/>
      </c>
      <c r="BU412" s="53" t="str">
        <f>IF(B412&gt;①工事概要!$C$48,"",IF(B412&gt;=①工事概要!$C$47,$BU$13,""))</f>
        <v/>
      </c>
      <c r="BV412" s="53" t="str">
        <f>IF(B412&gt;①工事概要!$C$50,"",IF(B412&gt;=①工事概要!$C$49,$BV$13,""))</f>
        <v/>
      </c>
      <c r="BW412" s="53" t="str">
        <f>IF(B412&gt;①工事概要!$C$52,"",IF(B412&gt;=①工事概要!$C$51,$BW$13,""))</f>
        <v/>
      </c>
      <c r="BX412" s="53" t="str">
        <f>IF(B412&gt;①工事概要!$C$54,"",IF(B412&gt;=①工事概要!$C$53,$BX$13,""))</f>
        <v/>
      </c>
      <c r="BY412" s="53" t="str">
        <f>IF(B412&gt;①工事概要!$C$56,"",IF(B412&gt;=①工事概要!$C$55,$BY$13,""))</f>
        <v/>
      </c>
      <c r="BZ412" s="53" t="str">
        <f>IF(B412&gt;①工事概要!$C$58,"",IF(B412&gt;=①工事概要!$C$57,$BZ$13,""))</f>
        <v/>
      </c>
      <c r="CA412" s="53" t="str">
        <f>IF(B412&gt;①工事概要!$C$60,"",IF(B412&gt;=①工事概要!$C$59,$CA$13,""))</f>
        <v/>
      </c>
      <c r="CB412" s="53" t="str">
        <f>IF(B412&gt;①工事概要!$C$62,"",IF(B412&gt;=①工事概要!$C$61,$CB$13,""))</f>
        <v/>
      </c>
      <c r="CC412" s="53" t="str">
        <f>IF(B412&gt;①工事概要!$C$64,"",IF(B412&gt;=①工事概要!$C$63,$CC$13,""))</f>
        <v/>
      </c>
      <c r="CD412" s="53" t="str">
        <f>IF(B412&gt;①工事概要!$C$66,"",IF(B412&gt;=①工事概要!$C$65,$CD$13,""))</f>
        <v/>
      </c>
      <c r="CE412" s="50" t="str">
        <f t="shared" si="575"/>
        <v/>
      </c>
      <c r="CF412" s="50" t="str">
        <f t="shared" si="561"/>
        <v xml:space="preserve"> </v>
      </c>
    </row>
    <row r="413" spans="1:84" ht="39" customHeight="1" thickTop="1" thickBot="1" x14ac:dyDescent="0.2">
      <c r="A413" s="81" t="str">
        <f t="shared" si="547"/>
        <v>対象期間外</v>
      </c>
      <c r="B413" s="180" t="str">
        <f>IFERROR(IF(B412=①工事概要!$E$12+IF(WEEKDAY(①工事概要!$E$12)=1,①工事概要!$E$12,(8-WEEKDAY(①工事概要!$E$12))),"-",IF(B412="-","-",B412+1)),"-")</f>
        <v>-</v>
      </c>
      <c r="C413" s="89" t="str">
        <f t="shared" si="562"/>
        <v>-</v>
      </c>
      <c r="D413" s="199" t="str">
        <f t="shared" si="563"/>
        <v>×</v>
      </c>
      <c r="E413" s="200" t="str">
        <f t="shared" si="564"/>
        <v xml:space="preserve"> </v>
      </c>
      <c r="F413" s="201" t="s">
        <v>61</v>
      </c>
      <c r="G413" s="202"/>
      <c r="H413" s="203"/>
      <c r="I413" s="204"/>
      <c r="J413" s="187" t="str">
        <f t="shared" si="565"/>
        <v/>
      </c>
      <c r="K413" s="190" t="str">
        <f t="shared" si="548"/>
        <v/>
      </c>
      <c r="L413" s="190" t="str">
        <f t="shared" si="549"/>
        <v/>
      </c>
      <c r="M413" s="188" t="str">
        <f t="shared" si="566"/>
        <v/>
      </c>
      <c r="N413" s="87" t="str">
        <f t="shared" si="550"/>
        <v/>
      </c>
      <c r="O413" s="108"/>
      <c r="P413" s="156" t="str">
        <f>IF(B413&lt;①工事概要!$E$11,"",IF(B413&gt;①工事概要!$E$12,"",IF(LEN(CE413)=0,"○","")))</f>
        <v/>
      </c>
      <c r="Q413" s="162">
        <f t="shared" si="567"/>
        <v>0</v>
      </c>
      <c r="R413" s="93">
        <f t="shared" si="551"/>
        <v>181</v>
      </c>
      <c r="S413" s="156" t="str">
        <f t="shared" si="552"/>
        <v/>
      </c>
      <c r="T413" s="162">
        <f t="shared" si="553"/>
        <v>0</v>
      </c>
      <c r="U413" s="100">
        <f t="shared" si="568"/>
        <v>52</v>
      </c>
      <c r="V413" s="93" t="str">
        <f t="shared" si="554"/>
        <v/>
      </c>
      <c r="W413" s="169" t="str">
        <f t="shared" si="569"/>
        <v/>
      </c>
      <c r="X413" s="80" t="str">
        <f t="shared" si="570"/>
        <v/>
      </c>
      <c r="Y413" s="80" t="str">
        <f t="shared" si="571"/>
        <v/>
      </c>
      <c r="Z413" s="80" t="str">
        <f t="shared" si="555"/>
        <v>-</v>
      </c>
      <c r="AA413" s="80" t="str">
        <f t="shared" si="556"/>
        <v/>
      </c>
      <c r="AB413" s="80" t="str">
        <f t="shared" si="557"/>
        <v>OK（振替済み）</v>
      </c>
      <c r="AC413" s="154">
        <f t="shared" si="558"/>
        <v>0</v>
      </c>
      <c r="AD413" s="154" t="str">
        <f t="shared" si="572"/>
        <v/>
      </c>
      <c r="AE413" s="106">
        <f t="shared" si="573"/>
        <v>0</v>
      </c>
      <c r="AF413" s="106">
        <f t="shared" si="559"/>
        <v>0</v>
      </c>
      <c r="AG413" s="223" t="str">
        <f>IFERROR(IF(AE413=1,①工事概要!$E$11,IF(AE413=2,①工事概要!$E$11,IF(WEEKDAY(Z413)=2,Z406,AG412))),"")</f>
        <v/>
      </c>
      <c r="AH413" s="224" t="str">
        <f t="shared" ref="AH413:BA413" si="588">IFERROR(IF(AG413+1&gt;$BB413,"",AG413+1),"")</f>
        <v/>
      </c>
      <c r="AI413" s="224" t="str">
        <f t="shared" si="588"/>
        <v/>
      </c>
      <c r="AJ413" s="224" t="str">
        <f t="shared" si="588"/>
        <v/>
      </c>
      <c r="AK413" s="224" t="str">
        <f t="shared" si="588"/>
        <v/>
      </c>
      <c r="AL413" s="224" t="str">
        <f t="shared" si="588"/>
        <v/>
      </c>
      <c r="AM413" s="224" t="str">
        <f t="shared" si="588"/>
        <v/>
      </c>
      <c r="AN413" s="224" t="str">
        <f t="shared" si="588"/>
        <v/>
      </c>
      <c r="AO413" s="224" t="str">
        <f t="shared" si="588"/>
        <v/>
      </c>
      <c r="AP413" s="224" t="str">
        <f t="shared" si="588"/>
        <v/>
      </c>
      <c r="AQ413" s="224" t="str">
        <f t="shared" si="588"/>
        <v/>
      </c>
      <c r="AR413" s="224" t="str">
        <f t="shared" si="588"/>
        <v/>
      </c>
      <c r="AS413" s="224" t="str">
        <f t="shared" si="588"/>
        <v/>
      </c>
      <c r="AT413" s="224" t="str">
        <f t="shared" si="588"/>
        <v/>
      </c>
      <c r="AU413" s="224" t="str">
        <f t="shared" si="588"/>
        <v/>
      </c>
      <c r="AV413" s="224" t="str">
        <f t="shared" si="588"/>
        <v/>
      </c>
      <c r="AW413" s="224" t="str">
        <f t="shared" si="588"/>
        <v/>
      </c>
      <c r="AX413" s="224" t="str">
        <f t="shared" si="588"/>
        <v/>
      </c>
      <c r="AY413" s="224" t="str">
        <f t="shared" si="588"/>
        <v/>
      </c>
      <c r="AZ413" s="224" t="str">
        <f t="shared" si="588"/>
        <v/>
      </c>
      <c r="BA413" s="224" t="str">
        <f t="shared" si="588"/>
        <v/>
      </c>
      <c r="BB413" s="225" t="str">
        <f>IFERROR(IF(IF(Z413=①工事概要!$E$12,①工事概要!$E$12,IF(WEEKDAY(Z413)=1,Z420,BB414))&gt;①工事概要!$E$12,①工事概要!$E$12,IF(Z413=①工事概要!$E$12,①工事概要!$E$12,IF(WEEKDAY(Z413)=1,Z420,BB414))),"")</f>
        <v/>
      </c>
      <c r="BE413" s="53"/>
      <c r="BF413" s="53"/>
      <c r="BG413" s="53" t="str">
        <f>IFERROR(VLOOKUP(B413,①工事概要!$C$11:$D$12,2,FALSE),"")</f>
        <v/>
      </c>
      <c r="BH413" s="53" t="str">
        <f>IFERROR(VLOOKUP(B413,①工事概要!$C$16:$D$21,2,FALSE),"")</f>
        <v/>
      </c>
      <c r="BI413" s="53" t="str">
        <f>IFERROR(VLOOKUP(B413,①工事概要!$C$22:$D$24,2,FALSE),"")</f>
        <v/>
      </c>
      <c r="BJ413" s="53" t="str">
        <f>IF(B413&gt;①工事概要!$C$26,"",IF(B413&gt;=①工事概要!$C$25,$BJ$13,""))</f>
        <v/>
      </c>
      <c r="BK413" s="53" t="str">
        <f>IF(B413&gt;①工事概要!$C$28,"",IF(B413&gt;=①工事概要!$C$27,$BK$13,""))</f>
        <v/>
      </c>
      <c r="BL413" s="53" t="str">
        <f>IF(B413&gt;①工事概要!$C$30,"",IF(B413&gt;=①工事概要!$C$29,$BL$13,""))</f>
        <v/>
      </c>
      <c r="BM413" s="53" t="str">
        <f>IF(B413&gt;①工事概要!$C$32,"",IF(B413&gt;=①工事概要!$C$31,$BM$13,""))</f>
        <v/>
      </c>
      <c r="BN413" s="53" t="str">
        <f>IF(B413&gt;①工事概要!$C$34,"",IF(B413&gt;=①工事概要!$C$33,$BN$13,""))</f>
        <v/>
      </c>
      <c r="BO413" s="53" t="str">
        <f>IF(B413&gt;①工事概要!$C$36,"",IF(B413&gt;=①工事概要!$C$35,$BO$13,""))</f>
        <v/>
      </c>
      <c r="BP413" s="53" t="str">
        <f>IF(B413&gt;①工事概要!$C$38,"",IF(B413&gt;=①工事概要!$C$37,$BP$13,""))</f>
        <v/>
      </c>
      <c r="BQ413" s="53" t="str">
        <f>IF(B413&gt;①工事概要!$C$40,"",IF(B413&gt;=①工事概要!$C$39,$BQ$13,""))</f>
        <v/>
      </c>
      <c r="BR413" s="53" t="str">
        <f>IF(B413&gt;①工事概要!$C$42,"",IF(B413&gt;=①工事概要!$C$41,$BR$13,""))</f>
        <v/>
      </c>
      <c r="BS413" s="53" t="str">
        <f>IF(B413&gt;①工事概要!$C$44,"",IF(B413&gt;=①工事概要!$C$43,$BS$13,""))</f>
        <v/>
      </c>
      <c r="BT413" s="53" t="str">
        <f>IF(B413&gt;①工事概要!$C$46,"",IF(B413&gt;=①工事概要!$C$45,$BT$13,""))</f>
        <v/>
      </c>
      <c r="BU413" s="53" t="str">
        <f>IF(B413&gt;①工事概要!$C$48,"",IF(B413&gt;=①工事概要!$C$47,$BU$13,""))</f>
        <v/>
      </c>
      <c r="BV413" s="53" t="str">
        <f>IF(B413&gt;①工事概要!$C$50,"",IF(B413&gt;=①工事概要!$C$49,$BV$13,""))</f>
        <v/>
      </c>
      <c r="BW413" s="53" t="str">
        <f>IF(B413&gt;①工事概要!$C$52,"",IF(B413&gt;=①工事概要!$C$51,$BW$13,""))</f>
        <v/>
      </c>
      <c r="BX413" s="53" t="str">
        <f>IF(B413&gt;①工事概要!$C$54,"",IF(B413&gt;=①工事概要!$C$53,$BX$13,""))</f>
        <v/>
      </c>
      <c r="BY413" s="53" t="str">
        <f>IF(B413&gt;①工事概要!$C$56,"",IF(B413&gt;=①工事概要!$C$55,$BY$13,""))</f>
        <v/>
      </c>
      <c r="BZ413" s="53" t="str">
        <f>IF(B413&gt;①工事概要!$C$58,"",IF(B413&gt;=①工事概要!$C$57,$BZ$13,""))</f>
        <v/>
      </c>
      <c r="CA413" s="53" t="str">
        <f>IF(B413&gt;①工事概要!$C$60,"",IF(B413&gt;=①工事概要!$C$59,$CA$13,""))</f>
        <v/>
      </c>
      <c r="CB413" s="53" t="str">
        <f>IF(B413&gt;①工事概要!$C$62,"",IF(B413&gt;=①工事概要!$C$61,$CB$13,""))</f>
        <v/>
      </c>
      <c r="CC413" s="53" t="str">
        <f>IF(B413&gt;①工事概要!$C$64,"",IF(B413&gt;=①工事概要!$C$63,$CC$13,""))</f>
        <v/>
      </c>
      <c r="CD413" s="53" t="str">
        <f>IF(B413&gt;①工事概要!$C$66,"",IF(B413&gt;=①工事概要!$C$65,$CD$13,""))</f>
        <v/>
      </c>
      <c r="CE413" s="50" t="str">
        <f t="shared" si="575"/>
        <v/>
      </c>
      <c r="CF413" s="50" t="str">
        <f t="shared" si="561"/>
        <v xml:space="preserve"> </v>
      </c>
    </row>
    <row r="414" spans="1:84" ht="39" customHeight="1" thickTop="1" thickBot="1" x14ac:dyDescent="0.2">
      <c r="A414" s="81" t="str">
        <f t="shared" si="547"/>
        <v>対象期間外</v>
      </c>
      <c r="B414" s="180" t="str">
        <f>IFERROR(IF(B413=①工事概要!$E$12+IF(WEEKDAY(①工事概要!$E$12)=1,①工事概要!$E$12,(8-WEEKDAY(①工事概要!$E$12))),"-",IF(B413="-","-",B413+1)),"-")</f>
        <v>-</v>
      </c>
      <c r="C414" s="89" t="str">
        <f t="shared" si="562"/>
        <v>-</v>
      </c>
      <c r="D414" s="199" t="str">
        <f t="shared" si="563"/>
        <v>×</v>
      </c>
      <c r="E414" s="200" t="str">
        <f t="shared" si="564"/>
        <v xml:space="preserve"> </v>
      </c>
      <c r="F414" s="201" t="s">
        <v>60</v>
      </c>
      <c r="G414" s="202"/>
      <c r="H414" s="203"/>
      <c r="I414" s="204"/>
      <c r="J414" s="187" t="str">
        <f t="shared" si="565"/>
        <v/>
      </c>
      <c r="K414" s="190" t="str">
        <f t="shared" si="548"/>
        <v/>
      </c>
      <c r="L414" s="190" t="str">
        <f t="shared" si="549"/>
        <v/>
      </c>
      <c r="M414" s="188" t="str">
        <f t="shared" si="566"/>
        <v/>
      </c>
      <c r="N414" s="87" t="str">
        <f t="shared" si="550"/>
        <v/>
      </c>
      <c r="O414" s="108"/>
      <c r="P414" s="156" t="str">
        <f>IF(B414&lt;①工事概要!$E$11,"",IF(B414&gt;①工事概要!$E$12,"",IF(LEN(CE414)=0,"○","")))</f>
        <v/>
      </c>
      <c r="Q414" s="162">
        <f t="shared" si="567"/>
        <v>0</v>
      </c>
      <c r="R414" s="93">
        <f t="shared" si="551"/>
        <v>181</v>
      </c>
      <c r="S414" s="156" t="str">
        <f t="shared" si="552"/>
        <v/>
      </c>
      <c r="T414" s="162">
        <f t="shared" si="553"/>
        <v>0</v>
      </c>
      <c r="U414" s="100">
        <f t="shared" si="568"/>
        <v>52</v>
      </c>
      <c r="V414" s="93" t="str">
        <f t="shared" si="554"/>
        <v/>
      </c>
      <c r="W414" s="169" t="str">
        <f t="shared" si="569"/>
        <v/>
      </c>
      <c r="X414" s="80" t="str">
        <f t="shared" si="570"/>
        <v/>
      </c>
      <c r="Y414" s="80" t="str">
        <f t="shared" si="571"/>
        <v/>
      </c>
      <c r="Z414" s="80" t="str">
        <f t="shared" si="555"/>
        <v>-</v>
      </c>
      <c r="AA414" s="80" t="str">
        <f t="shared" si="556"/>
        <v/>
      </c>
      <c r="AB414" s="80" t="str">
        <f t="shared" si="557"/>
        <v>OK（振替済み）</v>
      </c>
      <c r="AC414" s="154">
        <f t="shared" si="558"/>
        <v>0</v>
      </c>
      <c r="AD414" s="154" t="str">
        <f t="shared" si="572"/>
        <v/>
      </c>
      <c r="AE414" s="106">
        <f t="shared" si="573"/>
        <v>0</v>
      </c>
      <c r="AF414" s="106">
        <f t="shared" si="559"/>
        <v>0</v>
      </c>
      <c r="AG414" s="216" t="str">
        <f>IFERROR(IF(AE414=1,①工事概要!$E$11,IF(AE414=2,①工事概要!$E$11,IF(WEEKDAY(Z414)=2,Z407,AG413))),"")</f>
        <v/>
      </c>
      <c r="AH414" s="221" t="str">
        <f t="shared" ref="AH414:BA414" si="589">IFERROR(IF(AG414+1&gt;$BB414,"",AG414+1),"")</f>
        <v/>
      </c>
      <c r="AI414" s="221" t="str">
        <f t="shared" si="589"/>
        <v/>
      </c>
      <c r="AJ414" s="221" t="str">
        <f t="shared" si="589"/>
        <v/>
      </c>
      <c r="AK414" s="221" t="str">
        <f t="shared" si="589"/>
        <v/>
      </c>
      <c r="AL414" s="221" t="str">
        <f t="shared" si="589"/>
        <v/>
      </c>
      <c r="AM414" s="221" t="str">
        <f t="shared" si="589"/>
        <v/>
      </c>
      <c r="AN414" s="221" t="str">
        <f t="shared" si="589"/>
        <v/>
      </c>
      <c r="AO414" s="221" t="str">
        <f t="shared" si="589"/>
        <v/>
      </c>
      <c r="AP414" s="221" t="str">
        <f t="shared" si="589"/>
        <v/>
      </c>
      <c r="AQ414" s="221" t="str">
        <f t="shared" si="589"/>
        <v/>
      </c>
      <c r="AR414" s="221" t="str">
        <f t="shared" si="589"/>
        <v/>
      </c>
      <c r="AS414" s="221" t="str">
        <f t="shared" si="589"/>
        <v/>
      </c>
      <c r="AT414" s="221" t="str">
        <f t="shared" si="589"/>
        <v/>
      </c>
      <c r="AU414" s="221" t="str">
        <f t="shared" si="589"/>
        <v/>
      </c>
      <c r="AV414" s="221" t="str">
        <f t="shared" si="589"/>
        <v/>
      </c>
      <c r="AW414" s="221" t="str">
        <f t="shared" si="589"/>
        <v/>
      </c>
      <c r="AX414" s="221" t="str">
        <f t="shared" si="589"/>
        <v/>
      </c>
      <c r="AY414" s="221" t="str">
        <f t="shared" si="589"/>
        <v/>
      </c>
      <c r="AZ414" s="221" t="str">
        <f t="shared" si="589"/>
        <v/>
      </c>
      <c r="BA414" s="221" t="str">
        <f t="shared" si="589"/>
        <v/>
      </c>
      <c r="BB414" s="217" t="str">
        <f>IFERROR(IF(IF(Z414=①工事概要!$E$12,①工事概要!$E$12,IF(WEEKDAY(Z414)=1,Z421,BB415))&gt;①工事概要!$E$12,①工事概要!$E$12,IF(Z414=①工事概要!$E$12,①工事概要!$E$12,IF(WEEKDAY(Z414)=1,Z421,BB415))),"")</f>
        <v/>
      </c>
      <c r="BE414" s="53"/>
      <c r="BF414" s="53"/>
      <c r="BG414" s="53" t="str">
        <f>IFERROR(VLOOKUP(B414,①工事概要!$C$11:$D$12,2,FALSE),"")</f>
        <v/>
      </c>
      <c r="BH414" s="53" t="str">
        <f>IFERROR(VLOOKUP(B414,①工事概要!$C$16:$D$21,2,FALSE),"")</f>
        <v/>
      </c>
      <c r="BI414" s="53" t="str">
        <f>IFERROR(VLOOKUP(B414,①工事概要!$C$22:$D$24,2,FALSE),"")</f>
        <v/>
      </c>
      <c r="BJ414" s="53" t="str">
        <f>IF(B414&gt;①工事概要!$C$26,"",IF(B414&gt;=①工事概要!$C$25,$BJ$13,""))</f>
        <v/>
      </c>
      <c r="BK414" s="53" t="str">
        <f>IF(B414&gt;①工事概要!$C$28,"",IF(B414&gt;=①工事概要!$C$27,$BK$13,""))</f>
        <v/>
      </c>
      <c r="BL414" s="53" t="str">
        <f>IF(B414&gt;①工事概要!$C$30,"",IF(B414&gt;=①工事概要!$C$29,$BL$13,""))</f>
        <v/>
      </c>
      <c r="BM414" s="53" t="str">
        <f>IF(B414&gt;①工事概要!$C$32,"",IF(B414&gt;=①工事概要!$C$31,$BM$13,""))</f>
        <v/>
      </c>
      <c r="BN414" s="53" t="str">
        <f>IF(B414&gt;①工事概要!$C$34,"",IF(B414&gt;=①工事概要!$C$33,$BN$13,""))</f>
        <v/>
      </c>
      <c r="BO414" s="53" t="str">
        <f>IF(B414&gt;①工事概要!$C$36,"",IF(B414&gt;=①工事概要!$C$35,$BO$13,""))</f>
        <v/>
      </c>
      <c r="BP414" s="53" t="str">
        <f>IF(B414&gt;①工事概要!$C$38,"",IF(B414&gt;=①工事概要!$C$37,$BP$13,""))</f>
        <v/>
      </c>
      <c r="BQ414" s="53" t="str">
        <f>IF(B414&gt;①工事概要!$C$40,"",IF(B414&gt;=①工事概要!$C$39,$BQ$13,""))</f>
        <v/>
      </c>
      <c r="BR414" s="53" t="str">
        <f>IF(B414&gt;①工事概要!$C$42,"",IF(B414&gt;=①工事概要!$C$41,$BR$13,""))</f>
        <v/>
      </c>
      <c r="BS414" s="53" t="str">
        <f>IF(B414&gt;①工事概要!$C$44,"",IF(B414&gt;=①工事概要!$C$43,$BS$13,""))</f>
        <v/>
      </c>
      <c r="BT414" s="53" t="str">
        <f>IF(B414&gt;①工事概要!$C$46,"",IF(B414&gt;=①工事概要!$C$45,$BT$13,""))</f>
        <v/>
      </c>
      <c r="BU414" s="53" t="str">
        <f>IF(B414&gt;①工事概要!$C$48,"",IF(B414&gt;=①工事概要!$C$47,$BU$13,""))</f>
        <v/>
      </c>
      <c r="BV414" s="53" t="str">
        <f>IF(B414&gt;①工事概要!$C$50,"",IF(B414&gt;=①工事概要!$C$49,$BV$13,""))</f>
        <v/>
      </c>
      <c r="BW414" s="53" t="str">
        <f>IF(B414&gt;①工事概要!$C$52,"",IF(B414&gt;=①工事概要!$C$51,$BW$13,""))</f>
        <v/>
      </c>
      <c r="BX414" s="53" t="str">
        <f>IF(B414&gt;①工事概要!$C$54,"",IF(B414&gt;=①工事概要!$C$53,$BX$13,""))</f>
        <v/>
      </c>
      <c r="BY414" s="53" t="str">
        <f>IF(B414&gt;①工事概要!$C$56,"",IF(B414&gt;=①工事概要!$C$55,$BY$13,""))</f>
        <v/>
      </c>
      <c r="BZ414" s="53" t="str">
        <f>IF(B414&gt;①工事概要!$C$58,"",IF(B414&gt;=①工事概要!$C$57,$BZ$13,""))</f>
        <v/>
      </c>
      <c r="CA414" s="53" t="str">
        <f>IF(B414&gt;①工事概要!$C$60,"",IF(B414&gt;=①工事概要!$C$59,$CA$13,""))</f>
        <v/>
      </c>
      <c r="CB414" s="53" t="str">
        <f>IF(B414&gt;①工事概要!$C$62,"",IF(B414&gt;=①工事概要!$C$61,$CB$13,""))</f>
        <v/>
      </c>
      <c r="CC414" s="53" t="str">
        <f>IF(B414&gt;①工事概要!$C$64,"",IF(B414&gt;=①工事概要!$C$63,$CC$13,""))</f>
        <v/>
      </c>
      <c r="CD414" s="53" t="str">
        <f>IF(B414&gt;①工事概要!$C$66,"",IF(B414&gt;=①工事概要!$C$65,$CD$13,""))</f>
        <v/>
      </c>
      <c r="CE414" s="50" t="str">
        <f t="shared" si="575"/>
        <v/>
      </c>
      <c r="CF414" s="50" t="str">
        <f t="shared" si="561"/>
        <v xml:space="preserve"> </v>
      </c>
    </row>
    <row r="415" spans="1:84" ht="39" customHeight="1" thickTop="1" thickBot="1" x14ac:dyDescent="0.2">
      <c r="A415" s="81" t="str">
        <f t="shared" si="547"/>
        <v>対象期間外</v>
      </c>
      <c r="B415" s="180" t="str">
        <f>IFERROR(IF(B414=①工事概要!$E$12+IF(WEEKDAY(①工事概要!$E$12)=1,①工事概要!$E$12,(8-WEEKDAY(①工事概要!$E$12))),"-",IF(B414="-","-",B414+1)),"-")</f>
        <v>-</v>
      </c>
      <c r="C415" s="89" t="str">
        <f t="shared" si="562"/>
        <v>-</v>
      </c>
      <c r="D415" s="199" t="str">
        <f t="shared" si="563"/>
        <v>×</v>
      </c>
      <c r="E415" s="200" t="str">
        <f t="shared" si="564"/>
        <v xml:space="preserve"> </v>
      </c>
      <c r="F415" s="201" t="s">
        <v>60</v>
      </c>
      <c r="G415" s="202"/>
      <c r="H415" s="203"/>
      <c r="I415" s="204"/>
      <c r="J415" s="187" t="str">
        <f t="shared" si="565"/>
        <v/>
      </c>
      <c r="K415" s="190" t="str">
        <f t="shared" si="548"/>
        <v/>
      </c>
      <c r="L415" s="190" t="str">
        <f t="shared" si="549"/>
        <v/>
      </c>
      <c r="M415" s="188" t="str">
        <f t="shared" si="566"/>
        <v/>
      </c>
      <c r="N415" s="87" t="str">
        <f t="shared" si="550"/>
        <v/>
      </c>
      <c r="O415" s="108"/>
      <c r="P415" s="156" t="str">
        <f>IF(B415&lt;①工事概要!$E$11,"",IF(B415&gt;①工事概要!$E$12,"",IF(LEN(CE415)=0,"○","")))</f>
        <v/>
      </c>
      <c r="Q415" s="162">
        <f t="shared" si="567"/>
        <v>0</v>
      </c>
      <c r="R415" s="93">
        <f t="shared" si="551"/>
        <v>181</v>
      </c>
      <c r="S415" s="156" t="str">
        <f t="shared" si="552"/>
        <v/>
      </c>
      <c r="T415" s="162">
        <f t="shared" si="553"/>
        <v>0</v>
      </c>
      <c r="U415" s="100">
        <f t="shared" si="568"/>
        <v>52</v>
      </c>
      <c r="V415" s="93" t="str">
        <f t="shared" si="554"/>
        <v/>
      </c>
      <c r="W415" s="169" t="str">
        <f t="shared" si="569"/>
        <v/>
      </c>
      <c r="X415" s="80" t="str">
        <f t="shared" si="570"/>
        <v/>
      </c>
      <c r="Y415" s="80" t="str">
        <f t="shared" si="571"/>
        <v/>
      </c>
      <c r="Z415" s="80" t="str">
        <f t="shared" si="555"/>
        <v>-</v>
      </c>
      <c r="AA415" s="80" t="str">
        <f t="shared" si="556"/>
        <v/>
      </c>
      <c r="AB415" s="80" t="str">
        <f t="shared" si="557"/>
        <v>OK（振替済み）</v>
      </c>
      <c r="AC415" s="154">
        <f t="shared" si="558"/>
        <v>0</v>
      </c>
      <c r="AD415" s="154" t="str">
        <f t="shared" si="572"/>
        <v/>
      </c>
      <c r="AE415" s="106">
        <f t="shared" si="573"/>
        <v>0</v>
      </c>
      <c r="AF415" s="106">
        <f t="shared" si="559"/>
        <v>0</v>
      </c>
      <c r="AG415" s="218" t="str">
        <f>IFERROR(IF(AE415=1,①工事概要!$E$11,IF(AE415=2,①工事概要!$E$11,IF(WEEKDAY(Z415)=2,Z408,AG414))),"")</f>
        <v/>
      </c>
      <c r="AH415" s="222" t="str">
        <f t="shared" ref="AH415:BA415" si="590">IFERROR(IF(AG415+1&gt;$BB415,"",AG415+1),"")</f>
        <v/>
      </c>
      <c r="AI415" s="222" t="str">
        <f t="shared" si="590"/>
        <v/>
      </c>
      <c r="AJ415" s="222" t="str">
        <f t="shared" si="590"/>
        <v/>
      </c>
      <c r="AK415" s="222" t="str">
        <f t="shared" si="590"/>
        <v/>
      </c>
      <c r="AL415" s="222" t="str">
        <f t="shared" si="590"/>
        <v/>
      </c>
      <c r="AM415" s="222" t="str">
        <f t="shared" si="590"/>
        <v/>
      </c>
      <c r="AN415" s="222" t="str">
        <f t="shared" si="590"/>
        <v/>
      </c>
      <c r="AO415" s="222" t="str">
        <f t="shared" si="590"/>
        <v/>
      </c>
      <c r="AP415" s="222" t="str">
        <f t="shared" si="590"/>
        <v/>
      </c>
      <c r="AQ415" s="222" t="str">
        <f t="shared" si="590"/>
        <v/>
      </c>
      <c r="AR415" s="222" t="str">
        <f t="shared" si="590"/>
        <v/>
      </c>
      <c r="AS415" s="222" t="str">
        <f t="shared" si="590"/>
        <v/>
      </c>
      <c r="AT415" s="222" t="str">
        <f t="shared" si="590"/>
        <v/>
      </c>
      <c r="AU415" s="222" t="str">
        <f t="shared" si="590"/>
        <v/>
      </c>
      <c r="AV415" s="222" t="str">
        <f t="shared" si="590"/>
        <v/>
      </c>
      <c r="AW415" s="222" t="str">
        <f t="shared" si="590"/>
        <v/>
      </c>
      <c r="AX415" s="222" t="str">
        <f t="shared" si="590"/>
        <v/>
      </c>
      <c r="AY415" s="222" t="str">
        <f t="shared" si="590"/>
        <v/>
      </c>
      <c r="AZ415" s="222" t="str">
        <f t="shared" si="590"/>
        <v/>
      </c>
      <c r="BA415" s="222" t="str">
        <f t="shared" si="590"/>
        <v/>
      </c>
      <c r="BB415" s="219" t="str">
        <f>IFERROR(IF(IF(Z415=①工事概要!$E$12,①工事概要!$E$12,IF(WEEKDAY(Z415)=1,Z422,BB416))&gt;①工事概要!$E$12,①工事概要!$E$12,IF(Z415=①工事概要!$E$12,①工事概要!$E$12,IF(WEEKDAY(Z415)=1,Z422,BB416))),"")</f>
        <v/>
      </c>
      <c r="BE415" s="53"/>
      <c r="BF415" s="53"/>
      <c r="BG415" s="53" t="str">
        <f>IFERROR(VLOOKUP(B415,①工事概要!$C$11:$D$12,2,FALSE),"")</f>
        <v/>
      </c>
      <c r="BH415" s="53" t="str">
        <f>IFERROR(VLOOKUP(B415,①工事概要!$C$16:$D$21,2,FALSE),"")</f>
        <v/>
      </c>
      <c r="BI415" s="53" t="str">
        <f>IFERROR(VLOOKUP(B415,①工事概要!$C$22:$D$24,2,FALSE),"")</f>
        <v/>
      </c>
      <c r="BJ415" s="53" t="str">
        <f>IF(B415&gt;①工事概要!$C$26,"",IF(B415&gt;=①工事概要!$C$25,$BJ$13,""))</f>
        <v/>
      </c>
      <c r="BK415" s="53" t="str">
        <f>IF(B415&gt;①工事概要!$C$28,"",IF(B415&gt;=①工事概要!$C$27,$BK$13,""))</f>
        <v/>
      </c>
      <c r="BL415" s="53" t="str">
        <f>IF(B415&gt;①工事概要!$C$30,"",IF(B415&gt;=①工事概要!$C$29,$BL$13,""))</f>
        <v/>
      </c>
      <c r="BM415" s="53" t="str">
        <f>IF(B415&gt;①工事概要!$C$32,"",IF(B415&gt;=①工事概要!$C$31,$BM$13,""))</f>
        <v/>
      </c>
      <c r="BN415" s="53" t="str">
        <f>IF(B415&gt;①工事概要!$C$34,"",IF(B415&gt;=①工事概要!$C$33,$BN$13,""))</f>
        <v/>
      </c>
      <c r="BO415" s="53" t="str">
        <f>IF(B415&gt;①工事概要!$C$36,"",IF(B415&gt;=①工事概要!$C$35,$BO$13,""))</f>
        <v/>
      </c>
      <c r="BP415" s="53" t="str">
        <f>IF(B415&gt;①工事概要!$C$38,"",IF(B415&gt;=①工事概要!$C$37,$BP$13,""))</f>
        <v/>
      </c>
      <c r="BQ415" s="53" t="str">
        <f>IF(B415&gt;①工事概要!$C$40,"",IF(B415&gt;=①工事概要!$C$39,$BQ$13,""))</f>
        <v/>
      </c>
      <c r="BR415" s="53" t="str">
        <f>IF(B415&gt;①工事概要!$C$42,"",IF(B415&gt;=①工事概要!$C$41,$BR$13,""))</f>
        <v/>
      </c>
      <c r="BS415" s="53" t="str">
        <f>IF(B415&gt;①工事概要!$C$44,"",IF(B415&gt;=①工事概要!$C$43,$BS$13,""))</f>
        <v/>
      </c>
      <c r="BT415" s="53" t="str">
        <f>IF(B415&gt;①工事概要!$C$46,"",IF(B415&gt;=①工事概要!$C$45,$BT$13,""))</f>
        <v/>
      </c>
      <c r="BU415" s="53" t="str">
        <f>IF(B415&gt;①工事概要!$C$48,"",IF(B415&gt;=①工事概要!$C$47,$BU$13,""))</f>
        <v/>
      </c>
      <c r="BV415" s="53" t="str">
        <f>IF(B415&gt;①工事概要!$C$50,"",IF(B415&gt;=①工事概要!$C$49,$BV$13,""))</f>
        <v/>
      </c>
      <c r="BW415" s="53" t="str">
        <f>IF(B415&gt;①工事概要!$C$52,"",IF(B415&gt;=①工事概要!$C$51,$BW$13,""))</f>
        <v/>
      </c>
      <c r="BX415" s="53" t="str">
        <f>IF(B415&gt;①工事概要!$C$54,"",IF(B415&gt;=①工事概要!$C$53,$BX$13,""))</f>
        <v/>
      </c>
      <c r="BY415" s="53" t="str">
        <f>IF(B415&gt;①工事概要!$C$56,"",IF(B415&gt;=①工事概要!$C$55,$BY$13,""))</f>
        <v/>
      </c>
      <c r="BZ415" s="53" t="str">
        <f>IF(B415&gt;①工事概要!$C$58,"",IF(B415&gt;=①工事概要!$C$57,$BZ$13,""))</f>
        <v/>
      </c>
      <c r="CA415" s="53" t="str">
        <f>IF(B415&gt;①工事概要!$C$60,"",IF(B415&gt;=①工事概要!$C$59,$CA$13,""))</f>
        <v/>
      </c>
      <c r="CB415" s="53" t="str">
        <f>IF(B415&gt;①工事概要!$C$62,"",IF(B415&gt;=①工事概要!$C$61,$CB$13,""))</f>
        <v/>
      </c>
      <c r="CC415" s="53" t="str">
        <f>IF(B415&gt;①工事概要!$C$64,"",IF(B415&gt;=①工事概要!$C$63,$CC$13,""))</f>
        <v/>
      </c>
      <c r="CD415" s="53" t="str">
        <f>IF(B415&gt;①工事概要!$C$66,"",IF(B415&gt;=①工事概要!$C$65,$CD$13,""))</f>
        <v/>
      </c>
      <c r="CE415" s="50" t="str">
        <f t="shared" si="575"/>
        <v/>
      </c>
      <c r="CF415" s="50" t="str">
        <f t="shared" si="561"/>
        <v xml:space="preserve"> </v>
      </c>
    </row>
    <row r="416" spans="1:84" ht="39" customHeight="1" thickTop="1" thickBot="1" x14ac:dyDescent="0.2">
      <c r="A416" s="81" t="str">
        <f t="shared" si="547"/>
        <v>対象期間外</v>
      </c>
      <c r="B416" s="180" t="str">
        <f>IFERROR(IF(B415=①工事概要!$E$12+IF(WEEKDAY(①工事概要!$E$12)=1,①工事概要!$E$12,(8-WEEKDAY(①工事概要!$E$12))),"-",IF(B415="-","-",B415+1)),"-")</f>
        <v>-</v>
      </c>
      <c r="C416" s="89" t="str">
        <f t="shared" si="562"/>
        <v>-</v>
      </c>
      <c r="D416" s="199" t="str">
        <f t="shared" si="563"/>
        <v>×</v>
      </c>
      <c r="E416" s="200" t="str">
        <f t="shared" si="564"/>
        <v xml:space="preserve"> </v>
      </c>
      <c r="F416" s="201" t="s">
        <v>60</v>
      </c>
      <c r="G416" s="202"/>
      <c r="H416" s="203"/>
      <c r="I416" s="204"/>
      <c r="J416" s="187" t="str">
        <f t="shared" si="565"/>
        <v/>
      </c>
      <c r="K416" s="190" t="str">
        <f t="shared" si="548"/>
        <v/>
      </c>
      <c r="L416" s="190" t="str">
        <f t="shared" si="549"/>
        <v/>
      </c>
      <c r="M416" s="188" t="str">
        <f t="shared" si="566"/>
        <v/>
      </c>
      <c r="N416" s="87" t="str">
        <f t="shared" si="550"/>
        <v/>
      </c>
      <c r="O416" s="108"/>
      <c r="P416" s="156" t="str">
        <f>IF(B416&lt;①工事概要!$E$11,"",IF(B416&gt;①工事概要!$E$12,"",IF(LEN(CE416)=0,"○","")))</f>
        <v/>
      </c>
      <c r="Q416" s="162">
        <f t="shared" si="567"/>
        <v>0</v>
      </c>
      <c r="R416" s="93">
        <f t="shared" si="551"/>
        <v>181</v>
      </c>
      <c r="S416" s="156" t="str">
        <f t="shared" si="552"/>
        <v/>
      </c>
      <c r="T416" s="162">
        <f t="shared" si="553"/>
        <v>0</v>
      </c>
      <c r="U416" s="100">
        <f t="shared" si="568"/>
        <v>52</v>
      </c>
      <c r="V416" s="93" t="str">
        <f t="shared" si="554"/>
        <v/>
      </c>
      <c r="W416" s="169" t="str">
        <f t="shared" si="569"/>
        <v/>
      </c>
      <c r="X416" s="80" t="str">
        <f t="shared" si="570"/>
        <v/>
      </c>
      <c r="Y416" s="80" t="str">
        <f t="shared" si="571"/>
        <v/>
      </c>
      <c r="Z416" s="80" t="str">
        <f t="shared" si="555"/>
        <v>-</v>
      </c>
      <c r="AA416" s="80" t="str">
        <f t="shared" si="556"/>
        <v/>
      </c>
      <c r="AB416" s="80" t="str">
        <f t="shared" si="557"/>
        <v>OK（振替済み）</v>
      </c>
      <c r="AC416" s="154">
        <f t="shared" si="558"/>
        <v>0</v>
      </c>
      <c r="AD416" s="154" t="str">
        <f t="shared" si="572"/>
        <v/>
      </c>
      <c r="AE416" s="106">
        <f t="shared" si="573"/>
        <v>0</v>
      </c>
      <c r="AF416" s="106">
        <f t="shared" si="559"/>
        <v>0</v>
      </c>
      <c r="AG416" s="218" t="str">
        <f>IFERROR(IF(AE416=1,①工事概要!$E$11,IF(AE416=2,①工事概要!$E$11,IF(WEEKDAY(Z416)=2,Z409,AG415))),"")</f>
        <v/>
      </c>
      <c r="AH416" s="222" t="str">
        <f t="shared" ref="AH416:BA416" si="591">IFERROR(IF(AG416+1&gt;$BB416,"",AG416+1),"")</f>
        <v/>
      </c>
      <c r="AI416" s="222" t="str">
        <f t="shared" si="591"/>
        <v/>
      </c>
      <c r="AJ416" s="222" t="str">
        <f t="shared" si="591"/>
        <v/>
      </c>
      <c r="AK416" s="222" t="str">
        <f t="shared" si="591"/>
        <v/>
      </c>
      <c r="AL416" s="222" t="str">
        <f t="shared" si="591"/>
        <v/>
      </c>
      <c r="AM416" s="222" t="str">
        <f t="shared" si="591"/>
        <v/>
      </c>
      <c r="AN416" s="222" t="str">
        <f t="shared" si="591"/>
        <v/>
      </c>
      <c r="AO416" s="222" t="str">
        <f t="shared" si="591"/>
        <v/>
      </c>
      <c r="AP416" s="222" t="str">
        <f t="shared" si="591"/>
        <v/>
      </c>
      <c r="AQ416" s="222" t="str">
        <f t="shared" si="591"/>
        <v/>
      </c>
      <c r="AR416" s="222" t="str">
        <f t="shared" si="591"/>
        <v/>
      </c>
      <c r="AS416" s="222" t="str">
        <f t="shared" si="591"/>
        <v/>
      </c>
      <c r="AT416" s="222" t="str">
        <f t="shared" si="591"/>
        <v/>
      </c>
      <c r="AU416" s="222" t="str">
        <f t="shared" si="591"/>
        <v/>
      </c>
      <c r="AV416" s="222" t="str">
        <f t="shared" si="591"/>
        <v/>
      </c>
      <c r="AW416" s="222" t="str">
        <f t="shared" si="591"/>
        <v/>
      </c>
      <c r="AX416" s="222" t="str">
        <f t="shared" si="591"/>
        <v/>
      </c>
      <c r="AY416" s="222" t="str">
        <f t="shared" si="591"/>
        <v/>
      </c>
      <c r="AZ416" s="222" t="str">
        <f t="shared" si="591"/>
        <v/>
      </c>
      <c r="BA416" s="222" t="str">
        <f t="shared" si="591"/>
        <v/>
      </c>
      <c r="BB416" s="219" t="str">
        <f>IFERROR(IF(IF(Z416=①工事概要!$E$12,①工事概要!$E$12,IF(WEEKDAY(Z416)=1,Z423,BB417))&gt;①工事概要!$E$12,①工事概要!$E$12,IF(Z416=①工事概要!$E$12,①工事概要!$E$12,IF(WEEKDAY(Z416)=1,Z423,BB417))),"")</f>
        <v/>
      </c>
      <c r="BE416" s="53"/>
      <c r="BF416" s="53"/>
      <c r="BG416" s="53" t="str">
        <f>IFERROR(VLOOKUP(B416,①工事概要!$C$11:$D$12,2,FALSE),"")</f>
        <v/>
      </c>
      <c r="BH416" s="53" t="str">
        <f>IFERROR(VLOOKUP(B416,①工事概要!$C$16:$D$21,2,FALSE),"")</f>
        <v/>
      </c>
      <c r="BI416" s="53" t="str">
        <f>IFERROR(VLOOKUP(B416,①工事概要!$C$22:$D$24,2,FALSE),"")</f>
        <v/>
      </c>
      <c r="BJ416" s="53" t="str">
        <f>IF(B416&gt;①工事概要!$C$26,"",IF(B416&gt;=①工事概要!$C$25,$BJ$13,""))</f>
        <v/>
      </c>
      <c r="BK416" s="53" t="str">
        <f>IF(B416&gt;①工事概要!$C$28,"",IF(B416&gt;=①工事概要!$C$27,$BK$13,""))</f>
        <v/>
      </c>
      <c r="BL416" s="53" t="str">
        <f>IF(B416&gt;①工事概要!$C$30,"",IF(B416&gt;=①工事概要!$C$29,$BL$13,""))</f>
        <v/>
      </c>
      <c r="BM416" s="53" t="str">
        <f>IF(B416&gt;①工事概要!$C$32,"",IF(B416&gt;=①工事概要!$C$31,$BM$13,""))</f>
        <v/>
      </c>
      <c r="BN416" s="53" t="str">
        <f>IF(B416&gt;①工事概要!$C$34,"",IF(B416&gt;=①工事概要!$C$33,$BN$13,""))</f>
        <v/>
      </c>
      <c r="BO416" s="53" t="str">
        <f>IF(B416&gt;①工事概要!$C$36,"",IF(B416&gt;=①工事概要!$C$35,$BO$13,""))</f>
        <v/>
      </c>
      <c r="BP416" s="53" t="str">
        <f>IF(B416&gt;①工事概要!$C$38,"",IF(B416&gt;=①工事概要!$C$37,$BP$13,""))</f>
        <v/>
      </c>
      <c r="BQ416" s="53" t="str">
        <f>IF(B416&gt;①工事概要!$C$40,"",IF(B416&gt;=①工事概要!$C$39,$BQ$13,""))</f>
        <v/>
      </c>
      <c r="BR416" s="53" t="str">
        <f>IF(B416&gt;①工事概要!$C$42,"",IF(B416&gt;=①工事概要!$C$41,$BR$13,""))</f>
        <v/>
      </c>
      <c r="BS416" s="53" t="str">
        <f>IF(B416&gt;①工事概要!$C$44,"",IF(B416&gt;=①工事概要!$C$43,$BS$13,""))</f>
        <v/>
      </c>
      <c r="BT416" s="53" t="str">
        <f>IF(B416&gt;①工事概要!$C$46,"",IF(B416&gt;=①工事概要!$C$45,$BT$13,""))</f>
        <v/>
      </c>
      <c r="BU416" s="53" t="str">
        <f>IF(B416&gt;①工事概要!$C$48,"",IF(B416&gt;=①工事概要!$C$47,$BU$13,""))</f>
        <v/>
      </c>
      <c r="BV416" s="53" t="str">
        <f>IF(B416&gt;①工事概要!$C$50,"",IF(B416&gt;=①工事概要!$C$49,$BV$13,""))</f>
        <v/>
      </c>
      <c r="BW416" s="53" t="str">
        <f>IF(B416&gt;①工事概要!$C$52,"",IF(B416&gt;=①工事概要!$C$51,$BW$13,""))</f>
        <v/>
      </c>
      <c r="BX416" s="53" t="str">
        <f>IF(B416&gt;①工事概要!$C$54,"",IF(B416&gt;=①工事概要!$C$53,$BX$13,""))</f>
        <v/>
      </c>
      <c r="BY416" s="53" t="str">
        <f>IF(B416&gt;①工事概要!$C$56,"",IF(B416&gt;=①工事概要!$C$55,$BY$13,""))</f>
        <v/>
      </c>
      <c r="BZ416" s="53" t="str">
        <f>IF(B416&gt;①工事概要!$C$58,"",IF(B416&gt;=①工事概要!$C$57,$BZ$13,""))</f>
        <v/>
      </c>
      <c r="CA416" s="53" t="str">
        <f>IF(B416&gt;①工事概要!$C$60,"",IF(B416&gt;=①工事概要!$C$59,$CA$13,""))</f>
        <v/>
      </c>
      <c r="CB416" s="53" t="str">
        <f>IF(B416&gt;①工事概要!$C$62,"",IF(B416&gt;=①工事概要!$C$61,$CB$13,""))</f>
        <v/>
      </c>
      <c r="CC416" s="53" t="str">
        <f>IF(B416&gt;①工事概要!$C$64,"",IF(B416&gt;=①工事概要!$C$63,$CC$13,""))</f>
        <v/>
      </c>
      <c r="CD416" s="53" t="str">
        <f>IF(B416&gt;①工事概要!$C$66,"",IF(B416&gt;=①工事概要!$C$65,$CD$13,""))</f>
        <v/>
      </c>
      <c r="CE416" s="50" t="str">
        <f t="shared" si="575"/>
        <v/>
      </c>
      <c r="CF416" s="50" t="str">
        <f t="shared" si="561"/>
        <v xml:space="preserve"> </v>
      </c>
    </row>
    <row r="417" spans="1:84" ht="39" customHeight="1" thickTop="1" thickBot="1" x14ac:dyDescent="0.2">
      <c r="A417" s="81" t="str">
        <f t="shared" si="547"/>
        <v>対象期間外</v>
      </c>
      <c r="B417" s="180" t="str">
        <f>IFERROR(IF(B416=①工事概要!$E$12+IF(WEEKDAY(①工事概要!$E$12)=1,①工事概要!$E$12,(8-WEEKDAY(①工事概要!$E$12))),"-",IF(B416="-","-",B416+1)),"-")</f>
        <v>-</v>
      </c>
      <c r="C417" s="89" t="str">
        <f t="shared" si="562"/>
        <v>-</v>
      </c>
      <c r="D417" s="199" t="str">
        <f t="shared" si="563"/>
        <v>×</v>
      </c>
      <c r="E417" s="200" t="str">
        <f t="shared" si="564"/>
        <v xml:space="preserve"> </v>
      </c>
      <c r="F417" s="201" t="s">
        <v>60</v>
      </c>
      <c r="G417" s="202"/>
      <c r="H417" s="203"/>
      <c r="I417" s="204"/>
      <c r="J417" s="187" t="str">
        <f t="shared" si="565"/>
        <v/>
      </c>
      <c r="K417" s="190" t="str">
        <f t="shared" si="548"/>
        <v/>
      </c>
      <c r="L417" s="190" t="str">
        <f t="shared" si="549"/>
        <v/>
      </c>
      <c r="M417" s="188" t="str">
        <f t="shared" si="566"/>
        <v/>
      </c>
      <c r="N417" s="87" t="str">
        <f t="shared" si="550"/>
        <v/>
      </c>
      <c r="O417" s="108"/>
      <c r="P417" s="156" t="str">
        <f>IF(B417&lt;①工事概要!$E$11,"",IF(B417&gt;①工事概要!$E$12,"",IF(LEN(CE417)=0,"○","")))</f>
        <v/>
      </c>
      <c r="Q417" s="162">
        <f t="shared" si="567"/>
        <v>0</v>
      </c>
      <c r="R417" s="93">
        <f t="shared" si="551"/>
        <v>181</v>
      </c>
      <c r="S417" s="156" t="str">
        <f t="shared" si="552"/>
        <v/>
      </c>
      <c r="T417" s="162">
        <f t="shared" si="553"/>
        <v>0</v>
      </c>
      <c r="U417" s="100">
        <f t="shared" si="568"/>
        <v>52</v>
      </c>
      <c r="V417" s="93" t="str">
        <f t="shared" si="554"/>
        <v/>
      </c>
      <c r="W417" s="169" t="str">
        <f t="shared" si="569"/>
        <v/>
      </c>
      <c r="X417" s="80" t="str">
        <f t="shared" si="570"/>
        <v/>
      </c>
      <c r="Y417" s="80" t="str">
        <f t="shared" si="571"/>
        <v/>
      </c>
      <c r="Z417" s="80" t="str">
        <f t="shared" si="555"/>
        <v>-</v>
      </c>
      <c r="AA417" s="80" t="str">
        <f t="shared" si="556"/>
        <v/>
      </c>
      <c r="AB417" s="80" t="str">
        <f t="shared" si="557"/>
        <v>OK（振替済み）</v>
      </c>
      <c r="AC417" s="154">
        <f t="shared" si="558"/>
        <v>0</v>
      </c>
      <c r="AD417" s="154" t="str">
        <f t="shared" si="572"/>
        <v/>
      </c>
      <c r="AE417" s="106">
        <f t="shared" si="573"/>
        <v>0</v>
      </c>
      <c r="AF417" s="106">
        <f t="shared" si="559"/>
        <v>0</v>
      </c>
      <c r="AG417" s="218" t="str">
        <f>IFERROR(IF(AE417=1,①工事概要!$E$11,IF(AE417=2,①工事概要!$E$11,IF(WEEKDAY(Z417)=2,Z410,AG416))),"")</f>
        <v/>
      </c>
      <c r="AH417" s="222" t="str">
        <f t="shared" ref="AH417:BA417" si="592">IFERROR(IF(AG417+1&gt;$BB417,"",AG417+1),"")</f>
        <v/>
      </c>
      <c r="AI417" s="222" t="str">
        <f t="shared" si="592"/>
        <v/>
      </c>
      <c r="AJ417" s="222" t="str">
        <f t="shared" si="592"/>
        <v/>
      </c>
      <c r="AK417" s="222" t="str">
        <f t="shared" si="592"/>
        <v/>
      </c>
      <c r="AL417" s="222" t="str">
        <f t="shared" si="592"/>
        <v/>
      </c>
      <c r="AM417" s="222" t="str">
        <f t="shared" si="592"/>
        <v/>
      </c>
      <c r="AN417" s="222" t="str">
        <f t="shared" si="592"/>
        <v/>
      </c>
      <c r="AO417" s="222" t="str">
        <f t="shared" si="592"/>
        <v/>
      </c>
      <c r="AP417" s="222" t="str">
        <f t="shared" si="592"/>
        <v/>
      </c>
      <c r="AQ417" s="222" t="str">
        <f t="shared" si="592"/>
        <v/>
      </c>
      <c r="AR417" s="222" t="str">
        <f t="shared" si="592"/>
        <v/>
      </c>
      <c r="AS417" s="222" t="str">
        <f t="shared" si="592"/>
        <v/>
      </c>
      <c r="AT417" s="222" t="str">
        <f t="shared" si="592"/>
        <v/>
      </c>
      <c r="AU417" s="222" t="str">
        <f t="shared" si="592"/>
        <v/>
      </c>
      <c r="AV417" s="222" t="str">
        <f t="shared" si="592"/>
        <v/>
      </c>
      <c r="AW417" s="222" t="str">
        <f t="shared" si="592"/>
        <v/>
      </c>
      <c r="AX417" s="222" t="str">
        <f t="shared" si="592"/>
        <v/>
      </c>
      <c r="AY417" s="222" t="str">
        <f t="shared" si="592"/>
        <v/>
      </c>
      <c r="AZ417" s="222" t="str">
        <f t="shared" si="592"/>
        <v/>
      </c>
      <c r="BA417" s="222" t="str">
        <f t="shared" si="592"/>
        <v/>
      </c>
      <c r="BB417" s="219" t="str">
        <f>IFERROR(IF(IF(Z417=①工事概要!$E$12,①工事概要!$E$12,IF(WEEKDAY(Z417)=1,Z424,BB418))&gt;①工事概要!$E$12,①工事概要!$E$12,IF(Z417=①工事概要!$E$12,①工事概要!$E$12,IF(WEEKDAY(Z417)=1,Z424,BB418))),"")</f>
        <v/>
      </c>
      <c r="BE417" s="53"/>
      <c r="BF417" s="53"/>
      <c r="BG417" s="53" t="str">
        <f>IFERROR(VLOOKUP(B417,①工事概要!$C$11:$D$12,2,FALSE),"")</f>
        <v/>
      </c>
      <c r="BH417" s="53" t="str">
        <f>IFERROR(VLOOKUP(B417,①工事概要!$C$16:$D$21,2,FALSE),"")</f>
        <v/>
      </c>
      <c r="BI417" s="53" t="str">
        <f>IFERROR(VLOOKUP(B417,①工事概要!$C$22:$D$24,2,FALSE),"")</f>
        <v/>
      </c>
      <c r="BJ417" s="53" t="str">
        <f>IF(B417&gt;①工事概要!$C$26,"",IF(B417&gt;=①工事概要!$C$25,$BJ$13,""))</f>
        <v/>
      </c>
      <c r="BK417" s="53" t="str">
        <f>IF(B417&gt;①工事概要!$C$28,"",IF(B417&gt;=①工事概要!$C$27,$BK$13,""))</f>
        <v/>
      </c>
      <c r="BL417" s="53" t="str">
        <f>IF(B417&gt;①工事概要!$C$30,"",IF(B417&gt;=①工事概要!$C$29,$BL$13,""))</f>
        <v/>
      </c>
      <c r="BM417" s="53" t="str">
        <f>IF(B417&gt;①工事概要!$C$32,"",IF(B417&gt;=①工事概要!$C$31,$BM$13,""))</f>
        <v/>
      </c>
      <c r="BN417" s="53" t="str">
        <f>IF(B417&gt;①工事概要!$C$34,"",IF(B417&gt;=①工事概要!$C$33,$BN$13,""))</f>
        <v/>
      </c>
      <c r="BO417" s="53" t="str">
        <f>IF(B417&gt;①工事概要!$C$36,"",IF(B417&gt;=①工事概要!$C$35,$BO$13,""))</f>
        <v/>
      </c>
      <c r="BP417" s="53" t="str">
        <f>IF(B417&gt;①工事概要!$C$38,"",IF(B417&gt;=①工事概要!$C$37,$BP$13,""))</f>
        <v/>
      </c>
      <c r="BQ417" s="53" t="str">
        <f>IF(B417&gt;①工事概要!$C$40,"",IF(B417&gt;=①工事概要!$C$39,$BQ$13,""))</f>
        <v/>
      </c>
      <c r="BR417" s="53" t="str">
        <f>IF(B417&gt;①工事概要!$C$42,"",IF(B417&gt;=①工事概要!$C$41,$BR$13,""))</f>
        <v/>
      </c>
      <c r="BS417" s="53" t="str">
        <f>IF(B417&gt;①工事概要!$C$44,"",IF(B417&gt;=①工事概要!$C$43,$BS$13,""))</f>
        <v/>
      </c>
      <c r="BT417" s="53" t="str">
        <f>IF(B417&gt;①工事概要!$C$46,"",IF(B417&gt;=①工事概要!$C$45,$BT$13,""))</f>
        <v/>
      </c>
      <c r="BU417" s="53" t="str">
        <f>IF(B417&gt;①工事概要!$C$48,"",IF(B417&gt;=①工事概要!$C$47,$BU$13,""))</f>
        <v/>
      </c>
      <c r="BV417" s="53" t="str">
        <f>IF(B417&gt;①工事概要!$C$50,"",IF(B417&gt;=①工事概要!$C$49,$BV$13,""))</f>
        <v/>
      </c>
      <c r="BW417" s="53" t="str">
        <f>IF(B417&gt;①工事概要!$C$52,"",IF(B417&gt;=①工事概要!$C$51,$BW$13,""))</f>
        <v/>
      </c>
      <c r="BX417" s="53" t="str">
        <f>IF(B417&gt;①工事概要!$C$54,"",IF(B417&gt;=①工事概要!$C$53,$BX$13,""))</f>
        <v/>
      </c>
      <c r="BY417" s="53" t="str">
        <f>IF(B417&gt;①工事概要!$C$56,"",IF(B417&gt;=①工事概要!$C$55,$BY$13,""))</f>
        <v/>
      </c>
      <c r="BZ417" s="53" t="str">
        <f>IF(B417&gt;①工事概要!$C$58,"",IF(B417&gt;=①工事概要!$C$57,$BZ$13,""))</f>
        <v/>
      </c>
      <c r="CA417" s="53" t="str">
        <f>IF(B417&gt;①工事概要!$C$60,"",IF(B417&gt;=①工事概要!$C$59,$CA$13,""))</f>
        <v/>
      </c>
      <c r="CB417" s="53" t="str">
        <f>IF(B417&gt;①工事概要!$C$62,"",IF(B417&gt;=①工事概要!$C$61,$CB$13,""))</f>
        <v/>
      </c>
      <c r="CC417" s="53" t="str">
        <f>IF(B417&gt;①工事概要!$C$64,"",IF(B417&gt;=①工事概要!$C$63,$CC$13,""))</f>
        <v/>
      </c>
      <c r="CD417" s="53" t="str">
        <f>IF(B417&gt;①工事概要!$C$66,"",IF(B417&gt;=①工事概要!$C$65,$CD$13,""))</f>
        <v/>
      </c>
      <c r="CE417" s="50" t="str">
        <f t="shared" si="575"/>
        <v/>
      </c>
      <c r="CF417" s="50" t="str">
        <f t="shared" si="561"/>
        <v xml:space="preserve"> </v>
      </c>
    </row>
    <row r="418" spans="1:84" ht="39" customHeight="1" thickTop="1" thickBot="1" x14ac:dyDescent="0.2">
      <c r="A418" s="81" t="str">
        <f t="shared" si="547"/>
        <v>対象期間外</v>
      </c>
      <c r="B418" s="180" t="str">
        <f>IFERROR(IF(B417=①工事概要!$E$12+IF(WEEKDAY(①工事概要!$E$12)=1,①工事概要!$E$12,(8-WEEKDAY(①工事概要!$E$12))),"-",IF(B417="-","-",B417+1)),"-")</f>
        <v>-</v>
      </c>
      <c r="C418" s="89" t="str">
        <f t="shared" si="562"/>
        <v>-</v>
      </c>
      <c r="D418" s="199" t="str">
        <f t="shared" si="563"/>
        <v>×</v>
      </c>
      <c r="E418" s="200" t="str">
        <f t="shared" si="564"/>
        <v xml:space="preserve"> </v>
      </c>
      <c r="F418" s="201" t="s">
        <v>60</v>
      </c>
      <c r="G418" s="202"/>
      <c r="H418" s="203"/>
      <c r="I418" s="204"/>
      <c r="J418" s="187" t="str">
        <f t="shared" si="565"/>
        <v/>
      </c>
      <c r="K418" s="190" t="str">
        <f t="shared" si="548"/>
        <v/>
      </c>
      <c r="L418" s="190" t="str">
        <f t="shared" si="549"/>
        <v/>
      </c>
      <c r="M418" s="188" t="str">
        <f t="shared" si="566"/>
        <v/>
      </c>
      <c r="N418" s="87" t="str">
        <f t="shared" si="550"/>
        <v/>
      </c>
      <c r="O418" s="108"/>
      <c r="P418" s="156" t="str">
        <f>IF(B418&lt;①工事概要!$E$11,"",IF(B418&gt;①工事概要!$E$12,"",IF(LEN(CE418)=0,"○","")))</f>
        <v/>
      </c>
      <c r="Q418" s="162">
        <f t="shared" si="567"/>
        <v>0</v>
      </c>
      <c r="R418" s="93">
        <f t="shared" si="551"/>
        <v>181</v>
      </c>
      <c r="S418" s="156" t="str">
        <f t="shared" si="552"/>
        <v/>
      </c>
      <c r="T418" s="162">
        <f t="shared" si="553"/>
        <v>0</v>
      </c>
      <c r="U418" s="100">
        <f t="shared" si="568"/>
        <v>52</v>
      </c>
      <c r="V418" s="93" t="str">
        <f t="shared" si="554"/>
        <v/>
      </c>
      <c r="W418" s="169" t="str">
        <f t="shared" si="569"/>
        <v/>
      </c>
      <c r="X418" s="80" t="str">
        <f t="shared" si="570"/>
        <v/>
      </c>
      <c r="Y418" s="80" t="str">
        <f t="shared" si="571"/>
        <v/>
      </c>
      <c r="Z418" s="80" t="str">
        <f t="shared" si="555"/>
        <v>-</v>
      </c>
      <c r="AA418" s="80" t="str">
        <f t="shared" si="556"/>
        <v/>
      </c>
      <c r="AB418" s="80" t="str">
        <f t="shared" si="557"/>
        <v>OK（振替済み）</v>
      </c>
      <c r="AC418" s="154">
        <f t="shared" si="558"/>
        <v>0</v>
      </c>
      <c r="AD418" s="154" t="str">
        <f t="shared" si="572"/>
        <v/>
      </c>
      <c r="AE418" s="106">
        <f t="shared" si="573"/>
        <v>0</v>
      </c>
      <c r="AF418" s="106">
        <f t="shared" si="559"/>
        <v>0</v>
      </c>
      <c r="AG418" s="218" t="str">
        <f>IFERROR(IF(AE418=1,①工事概要!$E$11,IF(AE418=2,①工事概要!$E$11,IF(WEEKDAY(Z418)=2,Z411,AG417))),"")</f>
        <v/>
      </c>
      <c r="AH418" s="222" t="str">
        <f t="shared" ref="AH418:BA418" si="593">IFERROR(IF(AG418+1&gt;$BB418,"",AG418+1),"")</f>
        <v/>
      </c>
      <c r="AI418" s="222" t="str">
        <f t="shared" si="593"/>
        <v/>
      </c>
      <c r="AJ418" s="222" t="str">
        <f t="shared" si="593"/>
        <v/>
      </c>
      <c r="AK418" s="222" t="str">
        <f t="shared" si="593"/>
        <v/>
      </c>
      <c r="AL418" s="222" t="str">
        <f t="shared" si="593"/>
        <v/>
      </c>
      <c r="AM418" s="222" t="str">
        <f t="shared" si="593"/>
        <v/>
      </c>
      <c r="AN418" s="222" t="str">
        <f t="shared" si="593"/>
        <v/>
      </c>
      <c r="AO418" s="222" t="str">
        <f t="shared" si="593"/>
        <v/>
      </c>
      <c r="AP418" s="222" t="str">
        <f t="shared" si="593"/>
        <v/>
      </c>
      <c r="AQ418" s="222" t="str">
        <f t="shared" si="593"/>
        <v/>
      </c>
      <c r="AR418" s="222" t="str">
        <f t="shared" si="593"/>
        <v/>
      </c>
      <c r="AS418" s="222" t="str">
        <f t="shared" si="593"/>
        <v/>
      </c>
      <c r="AT418" s="222" t="str">
        <f t="shared" si="593"/>
        <v/>
      </c>
      <c r="AU418" s="222" t="str">
        <f t="shared" si="593"/>
        <v/>
      </c>
      <c r="AV418" s="222" t="str">
        <f t="shared" si="593"/>
        <v/>
      </c>
      <c r="AW418" s="222" t="str">
        <f t="shared" si="593"/>
        <v/>
      </c>
      <c r="AX418" s="222" t="str">
        <f t="shared" si="593"/>
        <v/>
      </c>
      <c r="AY418" s="222" t="str">
        <f t="shared" si="593"/>
        <v/>
      </c>
      <c r="AZ418" s="222" t="str">
        <f t="shared" si="593"/>
        <v/>
      </c>
      <c r="BA418" s="222" t="str">
        <f t="shared" si="593"/>
        <v/>
      </c>
      <c r="BB418" s="219" t="str">
        <f>IFERROR(IF(IF(Z418=①工事概要!$E$12,①工事概要!$E$12,IF(WEEKDAY(Z418)=1,Z425,BB419))&gt;①工事概要!$E$12,①工事概要!$E$12,IF(Z418=①工事概要!$E$12,①工事概要!$E$12,IF(WEEKDAY(Z418)=1,Z425,BB419))),"")</f>
        <v/>
      </c>
      <c r="BE418" s="53"/>
      <c r="BF418" s="53"/>
      <c r="BG418" s="53" t="str">
        <f>IFERROR(VLOOKUP(B418,①工事概要!$C$11:$D$12,2,FALSE),"")</f>
        <v/>
      </c>
      <c r="BH418" s="53" t="str">
        <f>IFERROR(VLOOKUP(B418,①工事概要!$C$16:$D$21,2,FALSE),"")</f>
        <v/>
      </c>
      <c r="BI418" s="53" t="str">
        <f>IFERROR(VLOOKUP(B418,①工事概要!$C$22:$D$24,2,FALSE),"")</f>
        <v/>
      </c>
      <c r="BJ418" s="53" t="str">
        <f>IF(B418&gt;①工事概要!$C$26,"",IF(B418&gt;=①工事概要!$C$25,$BJ$13,""))</f>
        <v/>
      </c>
      <c r="BK418" s="53" t="str">
        <f>IF(B418&gt;①工事概要!$C$28,"",IF(B418&gt;=①工事概要!$C$27,$BK$13,""))</f>
        <v/>
      </c>
      <c r="BL418" s="53" t="str">
        <f>IF(B418&gt;①工事概要!$C$30,"",IF(B418&gt;=①工事概要!$C$29,$BL$13,""))</f>
        <v/>
      </c>
      <c r="BM418" s="53" t="str">
        <f>IF(B418&gt;①工事概要!$C$32,"",IF(B418&gt;=①工事概要!$C$31,$BM$13,""))</f>
        <v/>
      </c>
      <c r="BN418" s="53" t="str">
        <f>IF(B418&gt;①工事概要!$C$34,"",IF(B418&gt;=①工事概要!$C$33,$BN$13,""))</f>
        <v/>
      </c>
      <c r="BO418" s="53" t="str">
        <f>IF(B418&gt;①工事概要!$C$36,"",IF(B418&gt;=①工事概要!$C$35,$BO$13,""))</f>
        <v/>
      </c>
      <c r="BP418" s="53" t="str">
        <f>IF(B418&gt;①工事概要!$C$38,"",IF(B418&gt;=①工事概要!$C$37,$BP$13,""))</f>
        <v/>
      </c>
      <c r="BQ418" s="53" t="str">
        <f>IF(B418&gt;①工事概要!$C$40,"",IF(B418&gt;=①工事概要!$C$39,$BQ$13,""))</f>
        <v/>
      </c>
      <c r="BR418" s="53" t="str">
        <f>IF(B418&gt;①工事概要!$C$42,"",IF(B418&gt;=①工事概要!$C$41,$BR$13,""))</f>
        <v/>
      </c>
      <c r="BS418" s="53" t="str">
        <f>IF(B418&gt;①工事概要!$C$44,"",IF(B418&gt;=①工事概要!$C$43,$BS$13,""))</f>
        <v/>
      </c>
      <c r="BT418" s="53" t="str">
        <f>IF(B418&gt;①工事概要!$C$46,"",IF(B418&gt;=①工事概要!$C$45,$BT$13,""))</f>
        <v/>
      </c>
      <c r="BU418" s="53" t="str">
        <f>IF(B418&gt;①工事概要!$C$48,"",IF(B418&gt;=①工事概要!$C$47,$BU$13,""))</f>
        <v/>
      </c>
      <c r="BV418" s="53" t="str">
        <f>IF(B418&gt;①工事概要!$C$50,"",IF(B418&gt;=①工事概要!$C$49,$BV$13,""))</f>
        <v/>
      </c>
      <c r="BW418" s="53" t="str">
        <f>IF(B418&gt;①工事概要!$C$52,"",IF(B418&gt;=①工事概要!$C$51,$BW$13,""))</f>
        <v/>
      </c>
      <c r="BX418" s="53" t="str">
        <f>IF(B418&gt;①工事概要!$C$54,"",IF(B418&gt;=①工事概要!$C$53,$BX$13,""))</f>
        <v/>
      </c>
      <c r="BY418" s="53" t="str">
        <f>IF(B418&gt;①工事概要!$C$56,"",IF(B418&gt;=①工事概要!$C$55,$BY$13,""))</f>
        <v/>
      </c>
      <c r="BZ418" s="53" t="str">
        <f>IF(B418&gt;①工事概要!$C$58,"",IF(B418&gt;=①工事概要!$C$57,$BZ$13,""))</f>
        <v/>
      </c>
      <c r="CA418" s="53" t="str">
        <f>IF(B418&gt;①工事概要!$C$60,"",IF(B418&gt;=①工事概要!$C$59,$CA$13,""))</f>
        <v/>
      </c>
      <c r="CB418" s="53" t="str">
        <f>IF(B418&gt;①工事概要!$C$62,"",IF(B418&gt;=①工事概要!$C$61,$CB$13,""))</f>
        <v/>
      </c>
      <c r="CC418" s="53" t="str">
        <f>IF(B418&gt;①工事概要!$C$64,"",IF(B418&gt;=①工事概要!$C$63,$CC$13,""))</f>
        <v/>
      </c>
      <c r="CD418" s="53" t="str">
        <f>IF(B418&gt;①工事概要!$C$66,"",IF(B418&gt;=①工事概要!$C$65,$CD$13,""))</f>
        <v/>
      </c>
      <c r="CE418" s="50" t="str">
        <f t="shared" si="575"/>
        <v/>
      </c>
      <c r="CF418" s="50" t="str">
        <f t="shared" si="561"/>
        <v xml:space="preserve"> </v>
      </c>
    </row>
    <row r="419" spans="1:84" ht="39" customHeight="1" thickTop="1" thickBot="1" x14ac:dyDescent="0.2">
      <c r="A419" s="81" t="str">
        <f t="shared" si="547"/>
        <v>対象期間外</v>
      </c>
      <c r="B419" s="180" t="str">
        <f>IFERROR(IF(B418=①工事概要!$E$12+IF(WEEKDAY(①工事概要!$E$12)=1,①工事概要!$E$12,(8-WEEKDAY(①工事概要!$E$12))),"-",IF(B418="-","-",B418+1)),"-")</f>
        <v>-</v>
      </c>
      <c r="C419" s="89" t="str">
        <f t="shared" si="562"/>
        <v>-</v>
      </c>
      <c r="D419" s="199" t="str">
        <f t="shared" si="563"/>
        <v>×</v>
      </c>
      <c r="E419" s="200" t="str">
        <f t="shared" si="564"/>
        <v xml:space="preserve"> </v>
      </c>
      <c r="F419" s="201" t="s">
        <v>61</v>
      </c>
      <c r="G419" s="202"/>
      <c r="H419" s="203"/>
      <c r="I419" s="204"/>
      <c r="J419" s="187" t="str">
        <f t="shared" si="565"/>
        <v/>
      </c>
      <c r="K419" s="190" t="str">
        <f t="shared" si="548"/>
        <v/>
      </c>
      <c r="L419" s="190" t="str">
        <f t="shared" si="549"/>
        <v/>
      </c>
      <c r="M419" s="188" t="str">
        <f t="shared" si="566"/>
        <v/>
      </c>
      <c r="N419" s="87" t="str">
        <f t="shared" si="550"/>
        <v/>
      </c>
      <c r="O419" s="108"/>
      <c r="P419" s="156" t="str">
        <f>IF(B419&lt;①工事概要!$E$11,"",IF(B419&gt;①工事概要!$E$12,"",IF(LEN(CE419)=0,"○","")))</f>
        <v/>
      </c>
      <c r="Q419" s="162">
        <f t="shared" si="567"/>
        <v>0</v>
      </c>
      <c r="R419" s="93">
        <f t="shared" si="551"/>
        <v>181</v>
      </c>
      <c r="S419" s="156" t="str">
        <f t="shared" si="552"/>
        <v/>
      </c>
      <c r="T419" s="162">
        <f t="shared" si="553"/>
        <v>0</v>
      </c>
      <c r="U419" s="100">
        <f t="shared" si="568"/>
        <v>52</v>
      </c>
      <c r="V419" s="93" t="str">
        <f t="shared" si="554"/>
        <v/>
      </c>
      <c r="W419" s="169" t="str">
        <f t="shared" si="569"/>
        <v/>
      </c>
      <c r="X419" s="80" t="str">
        <f t="shared" si="570"/>
        <v/>
      </c>
      <c r="Y419" s="80" t="str">
        <f t="shared" si="571"/>
        <v/>
      </c>
      <c r="Z419" s="80" t="str">
        <f t="shared" si="555"/>
        <v>-</v>
      </c>
      <c r="AA419" s="80" t="str">
        <f t="shared" si="556"/>
        <v/>
      </c>
      <c r="AB419" s="80" t="str">
        <f t="shared" si="557"/>
        <v>OK（振替済み）</v>
      </c>
      <c r="AC419" s="154">
        <f t="shared" si="558"/>
        <v>0</v>
      </c>
      <c r="AD419" s="154" t="str">
        <f t="shared" si="572"/>
        <v/>
      </c>
      <c r="AE419" s="106">
        <f t="shared" si="573"/>
        <v>0</v>
      </c>
      <c r="AF419" s="106">
        <f t="shared" si="559"/>
        <v>0</v>
      </c>
      <c r="AG419" s="218" t="str">
        <f>IFERROR(IF(AE419=1,①工事概要!$E$11,IF(AE419=2,①工事概要!$E$11,IF(WEEKDAY(Z419)=2,Z412,AG418))),"")</f>
        <v/>
      </c>
      <c r="AH419" s="222" t="str">
        <f t="shared" ref="AH419:BA419" si="594">IFERROR(IF(AG419+1&gt;$BB419,"",AG419+1),"")</f>
        <v/>
      </c>
      <c r="AI419" s="222" t="str">
        <f t="shared" si="594"/>
        <v/>
      </c>
      <c r="AJ419" s="222" t="str">
        <f t="shared" si="594"/>
        <v/>
      </c>
      <c r="AK419" s="222" t="str">
        <f t="shared" si="594"/>
        <v/>
      </c>
      <c r="AL419" s="222" t="str">
        <f t="shared" si="594"/>
        <v/>
      </c>
      <c r="AM419" s="222" t="str">
        <f t="shared" si="594"/>
        <v/>
      </c>
      <c r="AN419" s="222" t="str">
        <f t="shared" si="594"/>
        <v/>
      </c>
      <c r="AO419" s="222" t="str">
        <f t="shared" si="594"/>
        <v/>
      </c>
      <c r="AP419" s="222" t="str">
        <f t="shared" si="594"/>
        <v/>
      </c>
      <c r="AQ419" s="222" t="str">
        <f t="shared" si="594"/>
        <v/>
      </c>
      <c r="AR419" s="222" t="str">
        <f t="shared" si="594"/>
        <v/>
      </c>
      <c r="AS419" s="222" t="str">
        <f t="shared" si="594"/>
        <v/>
      </c>
      <c r="AT419" s="222" t="str">
        <f t="shared" si="594"/>
        <v/>
      </c>
      <c r="AU419" s="222" t="str">
        <f t="shared" si="594"/>
        <v/>
      </c>
      <c r="AV419" s="222" t="str">
        <f t="shared" si="594"/>
        <v/>
      </c>
      <c r="AW419" s="222" t="str">
        <f t="shared" si="594"/>
        <v/>
      </c>
      <c r="AX419" s="222" t="str">
        <f t="shared" si="594"/>
        <v/>
      </c>
      <c r="AY419" s="222" t="str">
        <f t="shared" si="594"/>
        <v/>
      </c>
      <c r="AZ419" s="222" t="str">
        <f t="shared" si="594"/>
        <v/>
      </c>
      <c r="BA419" s="222" t="str">
        <f t="shared" si="594"/>
        <v/>
      </c>
      <c r="BB419" s="219" t="str">
        <f>IFERROR(IF(IF(Z419=①工事概要!$E$12,①工事概要!$E$12,IF(WEEKDAY(Z419)=1,Z426,BB420))&gt;①工事概要!$E$12,①工事概要!$E$12,IF(Z419=①工事概要!$E$12,①工事概要!$E$12,IF(WEEKDAY(Z419)=1,Z426,BB420))),"")</f>
        <v/>
      </c>
      <c r="BE419" s="53"/>
      <c r="BF419" s="53"/>
      <c r="BG419" s="53" t="str">
        <f>IFERROR(VLOOKUP(B419,①工事概要!$C$11:$D$12,2,FALSE),"")</f>
        <v/>
      </c>
      <c r="BH419" s="53" t="str">
        <f>IFERROR(VLOOKUP(B419,①工事概要!$C$16:$D$21,2,FALSE),"")</f>
        <v/>
      </c>
      <c r="BI419" s="53" t="str">
        <f>IFERROR(VLOOKUP(B419,①工事概要!$C$22:$D$24,2,FALSE),"")</f>
        <v/>
      </c>
      <c r="BJ419" s="53" t="str">
        <f>IF(B419&gt;①工事概要!$C$26,"",IF(B419&gt;=①工事概要!$C$25,$BJ$13,""))</f>
        <v/>
      </c>
      <c r="BK419" s="53" t="str">
        <f>IF(B419&gt;①工事概要!$C$28,"",IF(B419&gt;=①工事概要!$C$27,$BK$13,""))</f>
        <v/>
      </c>
      <c r="BL419" s="53" t="str">
        <f>IF(B419&gt;①工事概要!$C$30,"",IF(B419&gt;=①工事概要!$C$29,$BL$13,""))</f>
        <v/>
      </c>
      <c r="BM419" s="53" t="str">
        <f>IF(B419&gt;①工事概要!$C$32,"",IF(B419&gt;=①工事概要!$C$31,$BM$13,""))</f>
        <v/>
      </c>
      <c r="BN419" s="53" t="str">
        <f>IF(B419&gt;①工事概要!$C$34,"",IF(B419&gt;=①工事概要!$C$33,$BN$13,""))</f>
        <v/>
      </c>
      <c r="BO419" s="53" t="str">
        <f>IF(B419&gt;①工事概要!$C$36,"",IF(B419&gt;=①工事概要!$C$35,$BO$13,""))</f>
        <v/>
      </c>
      <c r="BP419" s="53" t="str">
        <f>IF(B419&gt;①工事概要!$C$38,"",IF(B419&gt;=①工事概要!$C$37,$BP$13,""))</f>
        <v/>
      </c>
      <c r="BQ419" s="53" t="str">
        <f>IF(B419&gt;①工事概要!$C$40,"",IF(B419&gt;=①工事概要!$C$39,$BQ$13,""))</f>
        <v/>
      </c>
      <c r="BR419" s="53" t="str">
        <f>IF(B419&gt;①工事概要!$C$42,"",IF(B419&gt;=①工事概要!$C$41,$BR$13,""))</f>
        <v/>
      </c>
      <c r="BS419" s="53" t="str">
        <f>IF(B419&gt;①工事概要!$C$44,"",IF(B419&gt;=①工事概要!$C$43,$BS$13,""))</f>
        <v/>
      </c>
      <c r="BT419" s="53" t="str">
        <f>IF(B419&gt;①工事概要!$C$46,"",IF(B419&gt;=①工事概要!$C$45,$BT$13,""))</f>
        <v/>
      </c>
      <c r="BU419" s="53" t="str">
        <f>IF(B419&gt;①工事概要!$C$48,"",IF(B419&gt;=①工事概要!$C$47,$BU$13,""))</f>
        <v/>
      </c>
      <c r="BV419" s="53" t="str">
        <f>IF(B419&gt;①工事概要!$C$50,"",IF(B419&gt;=①工事概要!$C$49,$BV$13,""))</f>
        <v/>
      </c>
      <c r="BW419" s="53" t="str">
        <f>IF(B419&gt;①工事概要!$C$52,"",IF(B419&gt;=①工事概要!$C$51,$BW$13,""))</f>
        <v/>
      </c>
      <c r="BX419" s="53" t="str">
        <f>IF(B419&gt;①工事概要!$C$54,"",IF(B419&gt;=①工事概要!$C$53,$BX$13,""))</f>
        <v/>
      </c>
      <c r="BY419" s="53" t="str">
        <f>IF(B419&gt;①工事概要!$C$56,"",IF(B419&gt;=①工事概要!$C$55,$BY$13,""))</f>
        <v/>
      </c>
      <c r="BZ419" s="53" t="str">
        <f>IF(B419&gt;①工事概要!$C$58,"",IF(B419&gt;=①工事概要!$C$57,$BZ$13,""))</f>
        <v/>
      </c>
      <c r="CA419" s="53" t="str">
        <f>IF(B419&gt;①工事概要!$C$60,"",IF(B419&gt;=①工事概要!$C$59,$CA$13,""))</f>
        <v/>
      </c>
      <c r="CB419" s="53" t="str">
        <f>IF(B419&gt;①工事概要!$C$62,"",IF(B419&gt;=①工事概要!$C$61,$CB$13,""))</f>
        <v/>
      </c>
      <c r="CC419" s="53" t="str">
        <f>IF(B419&gt;①工事概要!$C$64,"",IF(B419&gt;=①工事概要!$C$63,$CC$13,""))</f>
        <v/>
      </c>
      <c r="CD419" s="53" t="str">
        <f>IF(B419&gt;①工事概要!$C$66,"",IF(B419&gt;=①工事概要!$C$65,$CD$13,""))</f>
        <v/>
      </c>
      <c r="CE419" s="50" t="str">
        <f t="shared" si="575"/>
        <v/>
      </c>
      <c r="CF419" s="50" t="str">
        <f t="shared" si="561"/>
        <v xml:space="preserve"> </v>
      </c>
    </row>
    <row r="420" spans="1:84" ht="39" customHeight="1" thickTop="1" thickBot="1" x14ac:dyDescent="0.2">
      <c r="A420" s="81" t="str">
        <f t="shared" si="547"/>
        <v>対象期間外</v>
      </c>
      <c r="B420" s="180" t="str">
        <f>IFERROR(IF(B419=①工事概要!$E$12+IF(WEEKDAY(①工事概要!$E$12)=1,①工事概要!$E$12,(8-WEEKDAY(①工事概要!$E$12))),"-",IF(B419="-","-",B419+1)),"-")</f>
        <v>-</v>
      </c>
      <c r="C420" s="89" t="str">
        <f t="shared" si="562"/>
        <v>-</v>
      </c>
      <c r="D420" s="199" t="str">
        <f t="shared" si="563"/>
        <v>×</v>
      </c>
      <c r="E420" s="200" t="str">
        <f t="shared" si="564"/>
        <v xml:space="preserve"> </v>
      </c>
      <c r="F420" s="201" t="s">
        <v>61</v>
      </c>
      <c r="G420" s="202"/>
      <c r="H420" s="203"/>
      <c r="I420" s="204"/>
      <c r="J420" s="187" t="str">
        <f t="shared" si="565"/>
        <v/>
      </c>
      <c r="K420" s="190" t="str">
        <f t="shared" si="548"/>
        <v/>
      </c>
      <c r="L420" s="190" t="str">
        <f t="shared" si="549"/>
        <v/>
      </c>
      <c r="M420" s="188" t="str">
        <f t="shared" si="566"/>
        <v/>
      </c>
      <c r="N420" s="87" t="str">
        <f t="shared" si="550"/>
        <v/>
      </c>
      <c r="O420" s="108"/>
      <c r="P420" s="156" t="str">
        <f>IF(B420&lt;①工事概要!$E$11,"",IF(B420&gt;①工事概要!$E$12,"",IF(LEN(CE420)=0,"○","")))</f>
        <v/>
      </c>
      <c r="Q420" s="162">
        <f t="shared" si="567"/>
        <v>0</v>
      </c>
      <c r="R420" s="93">
        <f t="shared" si="551"/>
        <v>181</v>
      </c>
      <c r="S420" s="156" t="str">
        <f t="shared" si="552"/>
        <v/>
      </c>
      <c r="T420" s="162">
        <f t="shared" si="553"/>
        <v>0</v>
      </c>
      <c r="U420" s="100">
        <f t="shared" si="568"/>
        <v>52</v>
      </c>
      <c r="V420" s="93" t="str">
        <f t="shared" si="554"/>
        <v/>
      </c>
      <c r="W420" s="169" t="str">
        <f t="shared" si="569"/>
        <v/>
      </c>
      <c r="X420" s="80" t="str">
        <f t="shared" si="570"/>
        <v/>
      </c>
      <c r="Y420" s="80" t="str">
        <f t="shared" si="571"/>
        <v/>
      </c>
      <c r="Z420" s="80" t="str">
        <f t="shared" si="555"/>
        <v>-</v>
      </c>
      <c r="AA420" s="80" t="str">
        <f t="shared" si="556"/>
        <v/>
      </c>
      <c r="AB420" s="80" t="str">
        <f t="shared" si="557"/>
        <v>OK（振替済み）</v>
      </c>
      <c r="AC420" s="154">
        <f t="shared" si="558"/>
        <v>0</v>
      </c>
      <c r="AD420" s="154" t="str">
        <f t="shared" si="572"/>
        <v/>
      </c>
      <c r="AE420" s="106">
        <f t="shared" si="573"/>
        <v>0</v>
      </c>
      <c r="AF420" s="106">
        <f t="shared" si="559"/>
        <v>0</v>
      </c>
      <c r="AG420" s="223" t="str">
        <f>IFERROR(IF(AE420=1,①工事概要!$E$11,IF(AE420=2,①工事概要!$E$11,IF(WEEKDAY(Z420)=2,Z413,AG419))),"")</f>
        <v/>
      </c>
      <c r="AH420" s="224" t="str">
        <f t="shared" ref="AH420:BA420" si="595">IFERROR(IF(AG420+1&gt;$BB420,"",AG420+1),"")</f>
        <v/>
      </c>
      <c r="AI420" s="224" t="str">
        <f t="shared" si="595"/>
        <v/>
      </c>
      <c r="AJ420" s="224" t="str">
        <f t="shared" si="595"/>
        <v/>
      </c>
      <c r="AK420" s="224" t="str">
        <f t="shared" si="595"/>
        <v/>
      </c>
      <c r="AL420" s="224" t="str">
        <f t="shared" si="595"/>
        <v/>
      </c>
      <c r="AM420" s="224" t="str">
        <f t="shared" si="595"/>
        <v/>
      </c>
      <c r="AN420" s="224" t="str">
        <f t="shared" si="595"/>
        <v/>
      </c>
      <c r="AO420" s="224" t="str">
        <f t="shared" si="595"/>
        <v/>
      </c>
      <c r="AP420" s="224" t="str">
        <f t="shared" si="595"/>
        <v/>
      </c>
      <c r="AQ420" s="224" t="str">
        <f t="shared" si="595"/>
        <v/>
      </c>
      <c r="AR420" s="224" t="str">
        <f t="shared" si="595"/>
        <v/>
      </c>
      <c r="AS420" s="224" t="str">
        <f t="shared" si="595"/>
        <v/>
      </c>
      <c r="AT420" s="224" t="str">
        <f t="shared" si="595"/>
        <v/>
      </c>
      <c r="AU420" s="224" t="str">
        <f t="shared" si="595"/>
        <v/>
      </c>
      <c r="AV420" s="224" t="str">
        <f t="shared" si="595"/>
        <v/>
      </c>
      <c r="AW420" s="224" t="str">
        <f t="shared" si="595"/>
        <v/>
      </c>
      <c r="AX420" s="224" t="str">
        <f t="shared" si="595"/>
        <v/>
      </c>
      <c r="AY420" s="224" t="str">
        <f t="shared" si="595"/>
        <v/>
      </c>
      <c r="AZ420" s="224" t="str">
        <f t="shared" si="595"/>
        <v/>
      </c>
      <c r="BA420" s="224" t="str">
        <f t="shared" si="595"/>
        <v/>
      </c>
      <c r="BB420" s="225" t="str">
        <f>IFERROR(IF(IF(Z420=①工事概要!$E$12,①工事概要!$E$12,IF(WEEKDAY(Z420)=1,Z427,BB421))&gt;①工事概要!$E$12,①工事概要!$E$12,IF(Z420=①工事概要!$E$12,①工事概要!$E$12,IF(WEEKDAY(Z420)=1,Z427,BB421))),"")</f>
        <v/>
      </c>
      <c r="BE420" s="53"/>
      <c r="BF420" s="53"/>
      <c r="BG420" s="53" t="str">
        <f>IFERROR(VLOOKUP(B420,①工事概要!$C$11:$D$12,2,FALSE),"")</f>
        <v/>
      </c>
      <c r="BH420" s="53" t="str">
        <f>IFERROR(VLOOKUP(B420,①工事概要!$C$16:$D$21,2,FALSE),"")</f>
        <v/>
      </c>
      <c r="BI420" s="53" t="str">
        <f>IFERROR(VLOOKUP(B420,①工事概要!$C$22:$D$24,2,FALSE),"")</f>
        <v/>
      </c>
      <c r="BJ420" s="53" t="str">
        <f>IF(B420&gt;①工事概要!$C$26,"",IF(B420&gt;=①工事概要!$C$25,$BJ$13,""))</f>
        <v/>
      </c>
      <c r="BK420" s="53" t="str">
        <f>IF(B420&gt;①工事概要!$C$28,"",IF(B420&gt;=①工事概要!$C$27,$BK$13,""))</f>
        <v/>
      </c>
      <c r="BL420" s="53" t="str">
        <f>IF(B420&gt;①工事概要!$C$30,"",IF(B420&gt;=①工事概要!$C$29,$BL$13,""))</f>
        <v/>
      </c>
      <c r="BM420" s="53" t="str">
        <f>IF(B420&gt;①工事概要!$C$32,"",IF(B420&gt;=①工事概要!$C$31,$BM$13,""))</f>
        <v/>
      </c>
      <c r="BN420" s="53" t="str">
        <f>IF(B420&gt;①工事概要!$C$34,"",IF(B420&gt;=①工事概要!$C$33,$BN$13,""))</f>
        <v/>
      </c>
      <c r="BO420" s="53" t="str">
        <f>IF(B420&gt;①工事概要!$C$36,"",IF(B420&gt;=①工事概要!$C$35,$BO$13,""))</f>
        <v/>
      </c>
      <c r="BP420" s="53" t="str">
        <f>IF(B420&gt;①工事概要!$C$38,"",IF(B420&gt;=①工事概要!$C$37,$BP$13,""))</f>
        <v/>
      </c>
      <c r="BQ420" s="53" t="str">
        <f>IF(B420&gt;①工事概要!$C$40,"",IF(B420&gt;=①工事概要!$C$39,$BQ$13,""))</f>
        <v/>
      </c>
      <c r="BR420" s="53" t="str">
        <f>IF(B420&gt;①工事概要!$C$42,"",IF(B420&gt;=①工事概要!$C$41,$BR$13,""))</f>
        <v/>
      </c>
      <c r="BS420" s="53" t="str">
        <f>IF(B420&gt;①工事概要!$C$44,"",IF(B420&gt;=①工事概要!$C$43,$BS$13,""))</f>
        <v/>
      </c>
      <c r="BT420" s="53" t="str">
        <f>IF(B420&gt;①工事概要!$C$46,"",IF(B420&gt;=①工事概要!$C$45,$BT$13,""))</f>
        <v/>
      </c>
      <c r="BU420" s="53" t="str">
        <f>IF(B420&gt;①工事概要!$C$48,"",IF(B420&gt;=①工事概要!$C$47,$BU$13,""))</f>
        <v/>
      </c>
      <c r="BV420" s="53" t="str">
        <f>IF(B420&gt;①工事概要!$C$50,"",IF(B420&gt;=①工事概要!$C$49,$BV$13,""))</f>
        <v/>
      </c>
      <c r="BW420" s="53" t="str">
        <f>IF(B420&gt;①工事概要!$C$52,"",IF(B420&gt;=①工事概要!$C$51,$BW$13,""))</f>
        <v/>
      </c>
      <c r="BX420" s="53" t="str">
        <f>IF(B420&gt;①工事概要!$C$54,"",IF(B420&gt;=①工事概要!$C$53,$BX$13,""))</f>
        <v/>
      </c>
      <c r="BY420" s="53" t="str">
        <f>IF(B420&gt;①工事概要!$C$56,"",IF(B420&gt;=①工事概要!$C$55,$BY$13,""))</f>
        <v/>
      </c>
      <c r="BZ420" s="53" t="str">
        <f>IF(B420&gt;①工事概要!$C$58,"",IF(B420&gt;=①工事概要!$C$57,$BZ$13,""))</f>
        <v/>
      </c>
      <c r="CA420" s="53" t="str">
        <f>IF(B420&gt;①工事概要!$C$60,"",IF(B420&gt;=①工事概要!$C$59,$CA$13,""))</f>
        <v/>
      </c>
      <c r="CB420" s="53" t="str">
        <f>IF(B420&gt;①工事概要!$C$62,"",IF(B420&gt;=①工事概要!$C$61,$CB$13,""))</f>
        <v/>
      </c>
      <c r="CC420" s="53" t="str">
        <f>IF(B420&gt;①工事概要!$C$64,"",IF(B420&gt;=①工事概要!$C$63,$CC$13,""))</f>
        <v/>
      </c>
      <c r="CD420" s="53" t="str">
        <f>IF(B420&gt;①工事概要!$C$66,"",IF(B420&gt;=①工事概要!$C$65,$CD$13,""))</f>
        <v/>
      </c>
      <c r="CE420" s="50" t="str">
        <f t="shared" si="575"/>
        <v/>
      </c>
      <c r="CF420" s="50" t="str">
        <f t="shared" si="561"/>
        <v xml:space="preserve"> </v>
      </c>
    </row>
    <row r="421" spans="1:84" ht="39" customHeight="1" thickTop="1" thickBot="1" x14ac:dyDescent="0.2">
      <c r="A421" s="81" t="str">
        <f t="shared" si="547"/>
        <v>対象期間外</v>
      </c>
      <c r="B421" s="180" t="str">
        <f>IFERROR(IF(B420=①工事概要!$E$12+IF(WEEKDAY(①工事概要!$E$12)=1,①工事概要!$E$12,(8-WEEKDAY(①工事概要!$E$12))),"-",IF(B420="-","-",B420+1)),"-")</f>
        <v>-</v>
      </c>
      <c r="C421" s="89" t="str">
        <f t="shared" si="562"/>
        <v>-</v>
      </c>
      <c r="D421" s="199" t="str">
        <f t="shared" si="563"/>
        <v>×</v>
      </c>
      <c r="E421" s="200" t="str">
        <f t="shared" si="564"/>
        <v xml:space="preserve"> </v>
      </c>
      <c r="F421" s="201" t="s">
        <v>60</v>
      </c>
      <c r="G421" s="202"/>
      <c r="H421" s="203"/>
      <c r="I421" s="204"/>
      <c r="J421" s="187" t="str">
        <f t="shared" si="565"/>
        <v/>
      </c>
      <c r="K421" s="190" t="str">
        <f t="shared" si="548"/>
        <v/>
      </c>
      <c r="L421" s="190" t="str">
        <f t="shared" si="549"/>
        <v/>
      </c>
      <c r="M421" s="188" t="str">
        <f t="shared" si="566"/>
        <v/>
      </c>
      <c r="N421" s="87" t="str">
        <f t="shared" si="550"/>
        <v/>
      </c>
      <c r="O421" s="108"/>
      <c r="P421" s="156" t="str">
        <f>IF(B421&lt;①工事概要!$E$11,"",IF(B421&gt;①工事概要!$E$12,"",IF(LEN(CE421)=0,"○","")))</f>
        <v/>
      </c>
      <c r="Q421" s="162">
        <f t="shared" si="567"/>
        <v>0</v>
      </c>
      <c r="R421" s="93">
        <f t="shared" si="551"/>
        <v>181</v>
      </c>
      <c r="S421" s="156" t="str">
        <f t="shared" si="552"/>
        <v/>
      </c>
      <c r="T421" s="162">
        <f t="shared" si="553"/>
        <v>0</v>
      </c>
      <c r="U421" s="100">
        <f t="shared" si="568"/>
        <v>52</v>
      </c>
      <c r="V421" s="93" t="str">
        <f t="shared" si="554"/>
        <v/>
      </c>
      <c r="W421" s="169" t="str">
        <f t="shared" si="569"/>
        <v/>
      </c>
      <c r="X421" s="80" t="str">
        <f t="shared" si="570"/>
        <v/>
      </c>
      <c r="Y421" s="80" t="str">
        <f t="shared" si="571"/>
        <v/>
      </c>
      <c r="Z421" s="80" t="str">
        <f t="shared" si="555"/>
        <v>-</v>
      </c>
      <c r="AA421" s="80" t="str">
        <f t="shared" si="556"/>
        <v/>
      </c>
      <c r="AB421" s="80" t="str">
        <f t="shared" si="557"/>
        <v>OK（振替済み）</v>
      </c>
      <c r="AC421" s="154">
        <f t="shared" si="558"/>
        <v>0</v>
      </c>
      <c r="AD421" s="154" t="str">
        <f t="shared" si="572"/>
        <v/>
      </c>
      <c r="AE421" s="106">
        <f t="shared" si="573"/>
        <v>0</v>
      </c>
      <c r="AF421" s="106">
        <f t="shared" si="559"/>
        <v>0</v>
      </c>
      <c r="AG421" s="216" t="str">
        <f>IFERROR(IF(AE421=1,①工事概要!$E$11,IF(AE421=2,①工事概要!$E$11,IF(WEEKDAY(Z421)=2,Z414,AG420))),"")</f>
        <v/>
      </c>
      <c r="AH421" s="221" t="str">
        <f t="shared" ref="AH421:BA421" si="596">IFERROR(IF(AG421+1&gt;$BB421,"",AG421+1),"")</f>
        <v/>
      </c>
      <c r="AI421" s="221" t="str">
        <f t="shared" si="596"/>
        <v/>
      </c>
      <c r="AJ421" s="221" t="str">
        <f t="shared" si="596"/>
        <v/>
      </c>
      <c r="AK421" s="221" t="str">
        <f t="shared" si="596"/>
        <v/>
      </c>
      <c r="AL421" s="221" t="str">
        <f t="shared" si="596"/>
        <v/>
      </c>
      <c r="AM421" s="221" t="str">
        <f t="shared" si="596"/>
        <v/>
      </c>
      <c r="AN421" s="221" t="str">
        <f t="shared" si="596"/>
        <v/>
      </c>
      <c r="AO421" s="221" t="str">
        <f t="shared" si="596"/>
        <v/>
      </c>
      <c r="AP421" s="221" t="str">
        <f t="shared" si="596"/>
        <v/>
      </c>
      <c r="AQ421" s="221" t="str">
        <f t="shared" si="596"/>
        <v/>
      </c>
      <c r="AR421" s="221" t="str">
        <f t="shared" si="596"/>
        <v/>
      </c>
      <c r="AS421" s="221" t="str">
        <f t="shared" si="596"/>
        <v/>
      </c>
      <c r="AT421" s="221" t="str">
        <f t="shared" si="596"/>
        <v/>
      </c>
      <c r="AU421" s="221" t="str">
        <f t="shared" si="596"/>
        <v/>
      </c>
      <c r="AV421" s="221" t="str">
        <f t="shared" si="596"/>
        <v/>
      </c>
      <c r="AW421" s="221" t="str">
        <f t="shared" si="596"/>
        <v/>
      </c>
      <c r="AX421" s="221" t="str">
        <f t="shared" si="596"/>
        <v/>
      </c>
      <c r="AY421" s="221" t="str">
        <f t="shared" si="596"/>
        <v/>
      </c>
      <c r="AZ421" s="221" t="str">
        <f t="shared" si="596"/>
        <v/>
      </c>
      <c r="BA421" s="221" t="str">
        <f t="shared" si="596"/>
        <v/>
      </c>
      <c r="BB421" s="217" t="str">
        <f>IFERROR(IF(IF(Z421=①工事概要!$E$12,①工事概要!$E$12,IF(WEEKDAY(Z421)=1,Z428,BB422))&gt;①工事概要!$E$12,①工事概要!$E$12,IF(Z421=①工事概要!$E$12,①工事概要!$E$12,IF(WEEKDAY(Z421)=1,Z428,BB422))),"")</f>
        <v/>
      </c>
      <c r="BE421" s="53"/>
      <c r="BF421" s="53"/>
      <c r="BG421" s="53" t="str">
        <f>IFERROR(VLOOKUP(B421,①工事概要!$C$11:$D$12,2,FALSE),"")</f>
        <v/>
      </c>
      <c r="BH421" s="53" t="str">
        <f>IFERROR(VLOOKUP(B421,①工事概要!$C$16:$D$21,2,FALSE),"")</f>
        <v/>
      </c>
      <c r="BI421" s="53" t="str">
        <f>IFERROR(VLOOKUP(B421,①工事概要!$C$22:$D$24,2,FALSE),"")</f>
        <v/>
      </c>
      <c r="BJ421" s="53" t="str">
        <f>IF(B421&gt;①工事概要!$C$26,"",IF(B421&gt;=①工事概要!$C$25,$BJ$13,""))</f>
        <v/>
      </c>
      <c r="BK421" s="53" t="str">
        <f>IF(B421&gt;①工事概要!$C$28,"",IF(B421&gt;=①工事概要!$C$27,$BK$13,""))</f>
        <v/>
      </c>
      <c r="BL421" s="53" t="str">
        <f>IF(B421&gt;①工事概要!$C$30,"",IF(B421&gt;=①工事概要!$C$29,$BL$13,""))</f>
        <v/>
      </c>
      <c r="BM421" s="53" t="str">
        <f>IF(B421&gt;①工事概要!$C$32,"",IF(B421&gt;=①工事概要!$C$31,$BM$13,""))</f>
        <v/>
      </c>
      <c r="BN421" s="53" t="str">
        <f>IF(B421&gt;①工事概要!$C$34,"",IF(B421&gt;=①工事概要!$C$33,$BN$13,""))</f>
        <v/>
      </c>
      <c r="BO421" s="53" t="str">
        <f>IF(B421&gt;①工事概要!$C$36,"",IF(B421&gt;=①工事概要!$C$35,$BO$13,""))</f>
        <v/>
      </c>
      <c r="BP421" s="53" t="str">
        <f>IF(B421&gt;①工事概要!$C$38,"",IF(B421&gt;=①工事概要!$C$37,$BP$13,""))</f>
        <v/>
      </c>
      <c r="BQ421" s="53" t="str">
        <f>IF(B421&gt;①工事概要!$C$40,"",IF(B421&gt;=①工事概要!$C$39,$BQ$13,""))</f>
        <v/>
      </c>
      <c r="BR421" s="53" t="str">
        <f>IF(B421&gt;①工事概要!$C$42,"",IF(B421&gt;=①工事概要!$C$41,$BR$13,""))</f>
        <v/>
      </c>
      <c r="BS421" s="53" t="str">
        <f>IF(B421&gt;①工事概要!$C$44,"",IF(B421&gt;=①工事概要!$C$43,$BS$13,""))</f>
        <v/>
      </c>
      <c r="BT421" s="53" t="str">
        <f>IF(B421&gt;①工事概要!$C$46,"",IF(B421&gt;=①工事概要!$C$45,$BT$13,""))</f>
        <v/>
      </c>
      <c r="BU421" s="53" t="str">
        <f>IF(B421&gt;①工事概要!$C$48,"",IF(B421&gt;=①工事概要!$C$47,$BU$13,""))</f>
        <v/>
      </c>
      <c r="BV421" s="53" t="str">
        <f>IF(B421&gt;①工事概要!$C$50,"",IF(B421&gt;=①工事概要!$C$49,$BV$13,""))</f>
        <v/>
      </c>
      <c r="BW421" s="53" t="str">
        <f>IF(B421&gt;①工事概要!$C$52,"",IF(B421&gt;=①工事概要!$C$51,$BW$13,""))</f>
        <v/>
      </c>
      <c r="BX421" s="53" t="str">
        <f>IF(B421&gt;①工事概要!$C$54,"",IF(B421&gt;=①工事概要!$C$53,$BX$13,""))</f>
        <v/>
      </c>
      <c r="BY421" s="53" t="str">
        <f>IF(B421&gt;①工事概要!$C$56,"",IF(B421&gt;=①工事概要!$C$55,$BY$13,""))</f>
        <v/>
      </c>
      <c r="BZ421" s="53" t="str">
        <f>IF(B421&gt;①工事概要!$C$58,"",IF(B421&gt;=①工事概要!$C$57,$BZ$13,""))</f>
        <v/>
      </c>
      <c r="CA421" s="53" t="str">
        <f>IF(B421&gt;①工事概要!$C$60,"",IF(B421&gt;=①工事概要!$C$59,$CA$13,""))</f>
        <v/>
      </c>
      <c r="CB421" s="53" t="str">
        <f>IF(B421&gt;①工事概要!$C$62,"",IF(B421&gt;=①工事概要!$C$61,$CB$13,""))</f>
        <v/>
      </c>
      <c r="CC421" s="53" t="str">
        <f>IF(B421&gt;①工事概要!$C$64,"",IF(B421&gt;=①工事概要!$C$63,$CC$13,""))</f>
        <v/>
      </c>
      <c r="CD421" s="53" t="str">
        <f>IF(B421&gt;①工事概要!$C$66,"",IF(B421&gt;=①工事概要!$C$65,$CD$13,""))</f>
        <v/>
      </c>
      <c r="CE421" s="50" t="str">
        <f t="shared" si="575"/>
        <v/>
      </c>
      <c r="CF421" s="50" t="str">
        <f t="shared" si="561"/>
        <v xml:space="preserve"> </v>
      </c>
    </row>
    <row r="422" spans="1:84" ht="39" customHeight="1" thickTop="1" thickBot="1" x14ac:dyDescent="0.2">
      <c r="A422" s="81" t="str">
        <f t="shared" si="547"/>
        <v>対象期間外</v>
      </c>
      <c r="B422" s="180" t="str">
        <f>IFERROR(IF(B421=①工事概要!$E$12+IF(WEEKDAY(①工事概要!$E$12)=1,①工事概要!$E$12,(8-WEEKDAY(①工事概要!$E$12))),"-",IF(B421="-","-",B421+1)),"-")</f>
        <v>-</v>
      </c>
      <c r="C422" s="89" t="str">
        <f t="shared" si="562"/>
        <v>-</v>
      </c>
      <c r="D422" s="199" t="str">
        <f t="shared" si="563"/>
        <v>×</v>
      </c>
      <c r="E422" s="200" t="str">
        <f t="shared" si="564"/>
        <v xml:space="preserve"> </v>
      </c>
      <c r="F422" s="201" t="s">
        <v>60</v>
      </c>
      <c r="G422" s="202"/>
      <c r="H422" s="203"/>
      <c r="I422" s="204"/>
      <c r="J422" s="187" t="str">
        <f t="shared" si="565"/>
        <v/>
      </c>
      <c r="K422" s="190" t="str">
        <f t="shared" si="548"/>
        <v/>
      </c>
      <c r="L422" s="190" t="str">
        <f t="shared" si="549"/>
        <v/>
      </c>
      <c r="M422" s="188" t="str">
        <f t="shared" si="566"/>
        <v/>
      </c>
      <c r="N422" s="87" t="str">
        <f t="shared" si="550"/>
        <v/>
      </c>
      <c r="O422" s="108"/>
      <c r="P422" s="156" t="str">
        <f>IF(B422&lt;①工事概要!$E$11,"",IF(B422&gt;①工事概要!$E$12,"",IF(LEN(CE422)=0,"○","")))</f>
        <v/>
      </c>
      <c r="Q422" s="162">
        <f t="shared" si="567"/>
        <v>0</v>
      </c>
      <c r="R422" s="93">
        <f t="shared" si="551"/>
        <v>181</v>
      </c>
      <c r="S422" s="156" t="str">
        <f t="shared" si="552"/>
        <v/>
      </c>
      <c r="T422" s="162">
        <f t="shared" si="553"/>
        <v>0</v>
      </c>
      <c r="U422" s="100">
        <f t="shared" si="568"/>
        <v>52</v>
      </c>
      <c r="V422" s="93" t="str">
        <f t="shared" si="554"/>
        <v/>
      </c>
      <c r="W422" s="169" t="str">
        <f t="shared" si="569"/>
        <v/>
      </c>
      <c r="X422" s="80" t="str">
        <f t="shared" si="570"/>
        <v/>
      </c>
      <c r="Y422" s="80" t="str">
        <f t="shared" si="571"/>
        <v/>
      </c>
      <c r="Z422" s="80" t="str">
        <f t="shared" si="555"/>
        <v>-</v>
      </c>
      <c r="AA422" s="80" t="str">
        <f t="shared" si="556"/>
        <v/>
      </c>
      <c r="AB422" s="80" t="str">
        <f t="shared" si="557"/>
        <v>OK（振替済み）</v>
      </c>
      <c r="AC422" s="154">
        <f t="shared" si="558"/>
        <v>0</v>
      </c>
      <c r="AD422" s="154" t="str">
        <f t="shared" si="572"/>
        <v/>
      </c>
      <c r="AE422" s="106">
        <f t="shared" si="573"/>
        <v>0</v>
      </c>
      <c r="AF422" s="106">
        <f t="shared" si="559"/>
        <v>0</v>
      </c>
      <c r="AG422" s="218" t="str">
        <f>IFERROR(IF(AE422=1,①工事概要!$E$11,IF(AE422=2,①工事概要!$E$11,IF(WEEKDAY(Z422)=2,Z415,AG421))),"")</f>
        <v/>
      </c>
      <c r="AH422" s="222" t="str">
        <f t="shared" ref="AH422:BA422" si="597">IFERROR(IF(AG422+1&gt;$BB422,"",AG422+1),"")</f>
        <v/>
      </c>
      <c r="AI422" s="222" t="str">
        <f t="shared" si="597"/>
        <v/>
      </c>
      <c r="AJ422" s="222" t="str">
        <f t="shared" si="597"/>
        <v/>
      </c>
      <c r="AK422" s="222" t="str">
        <f t="shared" si="597"/>
        <v/>
      </c>
      <c r="AL422" s="222" t="str">
        <f t="shared" si="597"/>
        <v/>
      </c>
      <c r="AM422" s="222" t="str">
        <f t="shared" si="597"/>
        <v/>
      </c>
      <c r="AN422" s="222" t="str">
        <f t="shared" si="597"/>
        <v/>
      </c>
      <c r="AO422" s="222" t="str">
        <f t="shared" si="597"/>
        <v/>
      </c>
      <c r="AP422" s="222" t="str">
        <f t="shared" si="597"/>
        <v/>
      </c>
      <c r="AQ422" s="222" t="str">
        <f t="shared" si="597"/>
        <v/>
      </c>
      <c r="AR422" s="222" t="str">
        <f t="shared" si="597"/>
        <v/>
      </c>
      <c r="AS422" s="222" t="str">
        <f t="shared" si="597"/>
        <v/>
      </c>
      <c r="AT422" s="222" t="str">
        <f t="shared" si="597"/>
        <v/>
      </c>
      <c r="AU422" s="222" t="str">
        <f t="shared" si="597"/>
        <v/>
      </c>
      <c r="AV422" s="222" t="str">
        <f t="shared" si="597"/>
        <v/>
      </c>
      <c r="AW422" s="222" t="str">
        <f t="shared" si="597"/>
        <v/>
      </c>
      <c r="AX422" s="222" t="str">
        <f t="shared" si="597"/>
        <v/>
      </c>
      <c r="AY422" s="222" t="str">
        <f t="shared" si="597"/>
        <v/>
      </c>
      <c r="AZ422" s="222" t="str">
        <f t="shared" si="597"/>
        <v/>
      </c>
      <c r="BA422" s="222" t="str">
        <f t="shared" si="597"/>
        <v/>
      </c>
      <c r="BB422" s="219" t="str">
        <f>IFERROR(IF(IF(Z422=①工事概要!$E$12,①工事概要!$E$12,IF(WEEKDAY(Z422)=1,Z429,BB423))&gt;①工事概要!$E$12,①工事概要!$E$12,IF(Z422=①工事概要!$E$12,①工事概要!$E$12,IF(WEEKDAY(Z422)=1,Z429,BB423))),"")</f>
        <v/>
      </c>
      <c r="BE422" s="53"/>
      <c r="BF422" s="53"/>
      <c r="BG422" s="53" t="str">
        <f>IFERROR(VLOOKUP(B422,①工事概要!$C$11:$D$12,2,FALSE),"")</f>
        <v/>
      </c>
      <c r="BH422" s="53" t="str">
        <f>IFERROR(VLOOKUP(B422,①工事概要!$C$16:$D$21,2,FALSE),"")</f>
        <v/>
      </c>
      <c r="BI422" s="53" t="str">
        <f>IFERROR(VLOOKUP(B422,①工事概要!$C$22:$D$24,2,FALSE),"")</f>
        <v/>
      </c>
      <c r="BJ422" s="53" t="str">
        <f>IF(B422&gt;①工事概要!$C$26,"",IF(B422&gt;=①工事概要!$C$25,$BJ$13,""))</f>
        <v/>
      </c>
      <c r="BK422" s="53" t="str">
        <f>IF(B422&gt;①工事概要!$C$28,"",IF(B422&gt;=①工事概要!$C$27,$BK$13,""))</f>
        <v/>
      </c>
      <c r="BL422" s="53" t="str">
        <f>IF(B422&gt;①工事概要!$C$30,"",IF(B422&gt;=①工事概要!$C$29,$BL$13,""))</f>
        <v/>
      </c>
      <c r="BM422" s="53" t="str">
        <f>IF(B422&gt;①工事概要!$C$32,"",IF(B422&gt;=①工事概要!$C$31,$BM$13,""))</f>
        <v/>
      </c>
      <c r="BN422" s="53" t="str">
        <f>IF(B422&gt;①工事概要!$C$34,"",IF(B422&gt;=①工事概要!$C$33,$BN$13,""))</f>
        <v/>
      </c>
      <c r="BO422" s="53" t="str">
        <f>IF(B422&gt;①工事概要!$C$36,"",IF(B422&gt;=①工事概要!$C$35,$BO$13,""))</f>
        <v/>
      </c>
      <c r="BP422" s="53" t="str">
        <f>IF(B422&gt;①工事概要!$C$38,"",IF(B422&gt;=①工事概要!$C$37,$BP$13,""))</f>
        <v/>
      </c>
      <c r="BQ422" s="53" t="str">
        <f>IF(B422&gt;①工事概要!$C$40,"",IF(B422&gt;=①工事概要!$C$39,$BQ$13,""))</f>
        <v/>
      </c>
      <c r="BR422" s="53" t="str">
        <f>IF(B422&gt;①工事概要!$C$42,"",IF(B422&gt;=①工事概要!$C$41,$BR$13,""))</f>
        <v/>
      </c>
      <c r="BS422" s="53" t="str">
        <f>IF(B422&gt;①工事概要!$C$44,"",IF(B422&gt;=①工事概要!$C$43,$BS$13,""))</f>
        <v/>
      </c>
      <c r="BT422" s="53" t="str">
        <f>IF(B422&gt;①工事概要!$C$46,"",IF(B422&gt;=①工事概要!$C$45,$BT$13,""))</f>
        <v/>
      </c>
      <c r="BU422" s="53" t="str">
        <f>IF(B422&gt;①工事概要!$C$48,"",IF(B422&gt;=①工事概要!$C$47,$BU$13,""))</f>
        <v/>
      </c>
      <c r="BV422" s="53" t="str">
        <f>IF(B422&gt;①工事概要!$C$50,"",IF(B422&gt;=①工事概要!$C$49,$BV$13,""))</f>
        <v/>
      </c>
      <c r="BW422" s="53" t="str">
        <f>IF(B422&gt;①工事概要!$C$52,"",IF(B422&gt;=①工事概要!$C$51,$BW$13,""))</f>
        <v/>
      </c>
      <c r="BX422" s="53" t="str">
        <f>IF(B422&gt;①工事概要!$C$54,"",IF(B422&gt;=①工事概要!$C$53,$BX$13,""))</f>
        <v/>
      </c>
      <c r="BY422" s="53" t="str">
        <f>IF(B422&gt;①工事概要!$C$56,"",IF(B422&gt;=①工事概要!$C$55,$BY$13,""))</f>
        <v/>
      </c>
      <c r="BZ422" s="53" t="str">
        <f>IF(B422&gt;①工事概要!$C$58,"",IF(B422&gt;=①工事概要!$C$57,$BZ$13,""))</f>
        <v/>
      </c>
      <c r="CA422" s="53" t="str">
        <f>IF(B422&gt;①工事概要!$C$60,"",IF(B422&gt;=①工事概要!$C$59,$CA$13,""))</f>
        <v/>
      </c>
      <c r="CB422" s="53" t="str">
        <f>IF(B422&gt;①工事概要!$C$62,"",IF(B422&gt;=①工事概要!$C$61,$CB$13,""))</f>
        <v/>
      </c>
      <c r="CC422" s="53" t="str">
        <f>IF(B422&gt;①工事概要!$C$64,"",IF(B422&gt;=①工事概要!$C$63,$CC$13,""))</f>
        <v/>
      </c>
      <c r="CD422" s="53" t="str">
        <f>IF(B422&gt;①工事概要!$C$66,"",IF(B422&gt;=①工事概要!$C$65,$CD$13,""))</f>
        <v/>
      </c>
      <c r="CE422" s="50" t="str">
        <f t="shared" si="575"/>
        <v/>
      </c>
      <c r="CF422" s="50" t="str">
        <f t="shared" si="561"/>
        <v xml:space="preserve"> </v>
      </c>
    </row>
    <row r="423" spans="1:84" ht="39" customHeight="1" thickTop="1" thickBot="1" x14ac:dyDescent="0.2">
      <c r="A423" s="81" t="str">
        <f t="shared" si="547"/>
        <v>対象期間外</v>
      </c>
      <c r="B423" s="180" t="str">
        <f>IFERROR(IF(B422=①工事概要!$E$12+IF(WEEKDAY(①工事概要!$E$12)=1,①工事概要!$E$12,(8-WEEKDAY(①工事概要!$E$12))),"-",IF(B422="-","-",B422+1)),"-")</f>
        <v>-</v>
      </c>
      <c r="C423" s="89" t="str">
        <f t="shared" si="562"/>
        <v>-</v>
      </c>
      <c r="D423" s="199" t="str">
        <f t="shared" si="563"/>
        <v>×</v>
      </c>
      <c r="E423" s="200" t="str">
        <f t="shared" si="564"/>
        <v xml:space="preserve"> </v>
      </c>
      <c r="F423" s="201" t="s">
        <v>60</v>
      </c>
      <c r="G423" s="202"/>
      <c r="H423" s="203"/>
      <c r="I423" s="204"/>
      <c r="J423" s="187" t="str">
        <f t="shared" si="565"/>
        <v/>
      </c>
      <c r="K423" s="190" t="str">
        <f t="shared" si="548"/>
        <v/>
      </c>
      <c r="L423" s="190" t="str">
        <f t="shared" si="549"/>
        <v/>
      </c>
      <c r="M423" s="188" t="str">
        <f t="shared" si="566"/>
        <v/>
      </c>
      <c r="N423" s="87" t="str">
        <f t="shared" si="550"/>
        <v/>
      </c>
      <c r="O423" s="108"/>
      <c r="P423" s="156" t="str">
        <f>IF(B423&lt;①工事概要!$E$11,"",IF(B423&gt;①工事概要!$E$12,"",IF(LEN(CE423)=0,"○","")))</f>
        <v/>
      </c>
      <c r="Q423" s="162">
        <f t="shared" si="567"/>
        <v>0</v>
      </c>
      <c r="R423" s="93">
        <f t="shared" si="551"/>
        <v>181</v>
      </c>
      <c r="S423" s="156" t="str">
        <f t="shared" si="552"/>
        <v/>
      </c>
      <c r="T423" s="162">
        <f t="shared" si="553"/>
        <v>0</v>
      </c>
      <c r="U423" s="100">
        <f t="shared" si="568"/>
        <v>52</v>
      </c>
      <c r="V423" s="93" t="str">
        <f t="shared" si="554"/>
        <v/>
      </c>
      <c r="W423" s="169" t="str">
        <f t="shared" si="569"/>
        <v/>
      </c>
      <c r="X423" s="80" t="str">
        <f t="shared" si="570"/>
        <v/>
      </c>
      <c r="Y423" s="80" t="str">
        <f t="shared" si="571"/>
        <v/>
      </c>
      <c r="Z423" s="80" t="str">
        <f t="shared" si="555"/>
        <v>-</v>
      </c>
      <c r="AA423" s="80" t="str">
        <f t="shared" si="556"/>
        <v/>
      </c>
      <c r="AB423" s="80" t="str">
        <f t="shared" si="557"/>
        <v>OK（振替済み）</v>
      </c>
      <c r="AC423" s="154">
        <f t="shared" si="558"/>
        <v>0</v>
      </c>
      <c r="AD423" s="154" t="str">
        <f t="shared" si="572"/>
        <v/>
      </c>
      <c r="AE423" s="106">
        <f t="shared" si="573"/>
        <v>0</v>
      </c>
      <c r="AF423" s="106">
        <f t="shared" si="559"/>
        <v>0</v>
      </c>
      <c r="AG423" s="218" t="str">
        <f>IFERROR(IF(AE423=1,①工事概要!$E$11,IF(AE423=2,①工事概要!$E$11,IF(WEEKDAY(Z423)=2,Z416,AG422))),"")</f>
        <v/>
      </c>
      <c r="AH423" s="222" t="str">
        <f t="shared" ref="AH423:BA423" si="598">IFERROR(IF(AG423+1&gt;$BB423,"",AG423+1),"")</f>
        <v/>
      </c>
      <c r="AI423" s="222" t="str">
        <f t="shared" si="598"/>
        <v/>
      </c>
      <c r="AJ423" s="222" t="str">
        <f t="shared" si="598"/>
        <v/>
      </c>
      <c r="AK423" s="222" t="str">
        <f t="shared" si="598"/>
        <v/>
      </c>
      <c r="AL423" s="222" t="str">
        <f t="shared" si="598"/>
        <v/>
      </c>
      <c r="AM423" s="222" t="str">
        <f t="shared" si="598"/>
        <v/>
      </c>
      <c r="AN423" s="222" t="str">
        <f t="shared" si="598"/>
        <v/>
      </c>
      <c r="AO423" s="222" t="str">
        <f t="shared" si="598"/>
        <v/>
      </c>
      <c r="AP423" s="222" t="str">
        <f t="shared" si="598"/>
        <v/>
      </c>
      <c r="AQ423" s="222" t="str">
        <f t="shared" si="598"/>
        <v/>
      </c>
      <c r="AR423" s="222" t="str">
        <f t="shared" si="598"/>
        <v/>
      </c>
      <c r="AS423" s="222" t="str">
        <f t="shared" si="598"/>
        <v/>
      </c>
      <c r="AT423" s="222" t="str">
        <f t="shared" si="598"/>
        <v/>
      </c>
      <c r="AU423" s="222" t="str">
        <f t="shared" si="598"/>
        <v/>
      </c>
      <c r="AV423" s="222" t="str">
        <f t="shared" si="598"/>
        <v/>
      </c>
      <c r="AW423" s="222" t="str">
        <f t="shared" si="598"/>
        <v/>
      </c>
      <c r="AX423" s="222" t="str">
        <f t="shared" si="598"/>
        <v/>
      </c>
      <c r="AY423" s="222" t="str">
        <f t="shared" si="598"/>
        <v/>
      </c>
      <c r="AZ423" s="222" t="str">
        <f t="shared" si="598"/>
        <v/>
      </c>
      <c r="BA423" s="222" t="str">
        <f t="shared" si="598"/>
        <v/>
      </c>
      <c r="BB423" s="219" t="str">
        <f>IFERROR(IF(IF(Z423=①工事概要!$E$12,①工事概要!$E$12,IF(WEEKDAY(Z423)=1,Z430,BB424))&gt;①工事概要!$E$12,①工事概要!$E$12,IF(Z423=①工事概要!$E$12,①工事概要!$E$12,IF(WEEKDAY(Z423)=1,Z430,BB424))),"")</f>
        <v/>
      </c>
      <c r="BE423" s="53"/>
      <c r="BF423" s="53"/>
      <c r="BG423" s="53" t="str">
        <f>IFERROR(VLOOKUP(B423,①工事概要!$C$11:$D$12,2,FALSE),"")</f>
        <v/>
      </c>
      <c r="BH423" s="53" t="str">
        <f>IFERROR(VLOOKUP(B423,①工事概要!$C$16:$D$21,2,FALSE),"")</f>
        <v/>
      </c>
      <c r="BI423" s="53" t="str">
        <f>IFERROR(VLOOKUP(B423,①工事概要!$C$22:$D$24,2,FALSE),"")</f>
        <v/>
      </c>
      <c r="BJ423" s="53" t="str">
        <f>IF(B423&gt;①工事概要!$C$26,"",IF(B423&gt;=①工事概要!$C$25,$BJ$13,""))</f>
        <v/>
      </c>
      <c r="BK423" s="53" t="str">
        <f>IF(B423&gt;①工事概要!$C$28,"",IF(B423&gt;=①工事概要!$C$27,$BK$13,""))</f>
        <v/>
      </c>
      <c r="BL423" s="53" t="str">
        <f>IF(B423&gt;①工事概要!$C$30,"",IF(B423&gt;=①工事概要!$C$29,$BL$13,""))</f>
        <v/>
      </c>
      <c r="BM423" s="53" t="str">
        <f>IF(B423&gt;①工事概要!$C$32,"",IF(B423&gt;=①工事概要!$C$31,$BM$13,""))</f>
        <v/>
      </c>
      <c r="BN423" s="53" t="str">
        <f>IF(B423&gt;①工事概要!$C$34,"",IF(B423&gt;=①工事概要!$C$33,$BN$13,""))</f>
        <v/>
      </c>
      <c r="BO423" s="53" t="str">
        <f>IF(B423&gt;①工事概要!$C$36,"",IF(B423&gt;=①工事概要!$C$35,$BO$13,""))</f>
        <v/>
      </c>
      <c r="BP423" s="53" t="str">
        <f>IF(B423&gt;①工事概要!$C$38,"",IF(B423&gt;=①工事概要!$C$37,$BP$13,""))</f>
        <v/>
      </c>
      <c r="BQ423" s="53" t="str">
        <f>IF(B423&gt;①工事概要!$C$40,"",IF(B423&gt;=①工事概要!$C$39,$BQ$13,""))</f>
        <v/>
      </c>
      <c r="BR423" s="53" t="str">
        <f>IF(B423&gt;①工事概要!$C$42,"",IF(B423&gt;=①工事概要!$C$41,$BR$13,""))</f>
        <v/>
      </c>
      <c r="BS423" s="53" t="str">
        <f>IF(B423&gt;①工事概要!$C$44,"",IF(B423&gt;=①工事概要!$C$43,$BS$13,""))</f>
        <v/>
      </c>
      <c r="BT423" s="53" t="str">
        <f>IF(B423&gt;①工事概要!$C$46,"",IF(B423&gt;=①工事概要!$C$45,$BT$13,""))</f>
        <v/>
      </c>
      <c r="BU423" s="53" t="str">
        <f>IF(B423&gt;①工事概要!$C$48,"",IF(B423&gt;=①工事概要!$C$47,$BU$13,""))</f>
        <v/>
      </c>
      <c r="BV423" s="53" t="str">
        <f>IF(B423&gt;①工事概要!$C$50,"",IF(B423&gt;=①工事概要!$C$49,$BV$13,""))</f>
        <v/>
      </c>
      <c r="BW423" s="53" t="str">
        <f>IF(B423&gt;①工事概要!$C$52,"",IF(B423&gt;=①工事概要!$C$51,$BW$13,""))</f>
        <v/>
      </c>
      <c r="BX423" s="53" t="str">
        <f>IF(B423&gt;①工事概要!$C$54,"",IF(B423&gt;=①工事概要!$C$53,$BX$13,""))</f>
        <v/>
      </c>
      <c r="BY423" s="53" t="str">
        <f>IF(B423&gt;①工事概要!$C$56,"",IF(B423&gt;=①工事概要!$C$55,$BY$13,""))</f>
        <v/>
      </c>
      <c r="BZ423" s="53" t="str">
        <f>IF(B423&gt;①工事概要!$C$58,"",IF(B423&gt;=①工事概要!$C$57,$BZ$13,""))</f>
        <v/>
      </c>
      <c r="CA423" s="53" t="str">
        <f>IF(B423&gt;①工事概要!$C$60,"",IF(B423&gt;=①工事概要!$C$59,$CA$13,""))</f>
        <v/>
      </c>
      <c r="CB423" s="53" t="str">
        <f>IF(B423&gt;①工事概要!$C$62,"",IF(B423&gt;=①工事概要!$C$61,$CB$13,""))</f>
        <v/>
      </c>
      <c r="CC423" s="53" t="str">
        <f>IF(B423&gt;①工事概要!$C$64,"",IF(B423&gt;=①工事概要!$C$63,$CC$13,""))</f>
        <v/>
      </c>
      <c r="CD423" s="53" t="str">
        <f>IF(B423&gt;①工事概要!$C$66,"",IF(B423&gt;=①工事概要!$C$65,$CD$13,""))</f>
        <v/>
      </c>
      <c r="CE423" s="50" t="str">
        <f t="shared" si="575"/>
        <v/>
      </c>
      <c r="CF423" s="50" t="str">
        <f t="shared" si="561"/>
        <v xml:space="preserve"> </v>
      </c>
    </row>
    <row r="424" spans="1:84" ht="39" customHeight="1" thickTop="1" thickBot="1" x14ac:dyDescent="0.2">
      <c r="A424" s="81" t="str">
        <f t="shared" si="547"/>
        <v>対象期間外</v>
      </c>
      <c r="B424" s="180" t="str">
        <f>IFERROR(IF(B423=①工事概要!$E$12+IF(WEEKDAY(①工事概要!$E$12)=1,①工事概要!$E$12,(8-WEEKDAY(①工事概要!$E$12))),"-",IF(B423="-","-",B423+1)),"-")</f>
        <v>-</v>
      </c>
      <c r="C424" s="89" t="str">
        <f t="shared" si="562"/>
        <v>-</v>
      </c>
      <c r="D424" s="199" t="str">
        <f t="shared" si="563"/>
        <v>×</v>
      </c>
      <c r="E424" s="200" t="str">
        <f t="shared" si="564"/>
        <v xml:space="preserve"> </v>
      </c>
      <c r="F424" s="201" t="s">
        <v>60</v>
      </c>
      <c r="G424" s="202"/>
      <c r="H424" s="203"/>
      <c r="I424" s="204"/>
      <c r="J424" s="187" t="str">
        <f t="shared" si="565"/>
        <v/>
      </c>
      <c r="K424" s="190" t="str">
        <f t="shared" si="548"/>
        <v/>
      </c>
      <c r="L424" s="190" t="str">
        <f t="shared" si="549"/>
        <v/>
      </c>
      <c r="M424" s="188" t="str">
        <f t="shared" si="566"/>
        <v/>
      </c>
      <c r="N424" s="87" t="str">
        <f t="shared" si="550"/>
        <v/>
      </c>
      <c r="O424" s="108"/>
      <c r="P424" s="156" t="str">
        <f>IF(B424&lt;①工事概要!$E$11,"",IF(B424&gt;①工事概要!$E$12,"",IF(LEN(CE424)=0,"○","")))</f>
        <v/>
      </c>
      <c r="Q424" s="162">
        <f t="shared" si="567"/>
        <v>0</v>
      </c>
      <c r="R424" s="93">
        <f t="shared" si="551"/>
        <v>181</v>
      </c>
      <c r="S424" s="156" t="str">
        <f t="shared" si="552"/>
        <v/>
      </c>
      <c r="T424" s="162">
        <f t="shared" si="553"/>
        <v>0</v>
      </c>
      <c r="U424" s="100">
        <f t="shared" si="568"/>
        <v>52</v>
      </c>
      <c r="V424" s="93" t="str">
        <f t="shared" si="554"/>
        <v/>
      </c>
      <c r="W424" s="169" t="str">
        <f t="shared" si="569"/>
        <v/>
      </c>
      <c r="X424" s="80" t="str">
        <f t="shared" si="570"/>
        <v/>
      </c>
      <c r="Y424" s="80" t="str">
        <f t="shared" si="571"/>
        <v/>
      </c>
      <c r="Z424" s="80" t="str">
        <f t="shared" si="555"/>
        <v>-</v>
      </c>
      <c r="AA424" s="80" t="str">
        <f t="shared" si="556"/>
        <v/>
      </c>
      <c r="AB424" s="80" t="str">
        <f t="shared" si="557"/>
        <v>OK（振替済み）</v>
      </c>
      <c r="AC424" s="154">
        <f t="shared" si="558"/>
        <v>0</v>
      </c>
      <c r="AD424" s="154" t="str">
        <f t="shared" si="572"/>
        <v/>
      </c>
      <c r="AE424" s="106">
        <f t="shared" si="573"/>
        <v>0</v>
      </c>
      <c r="AF424" s="106">
        <f t="shared" si="559"/>
        <v>0</v>
      </c>
      <c r="AG424" s="218" t="str">
        <f>IFERROR(IF(AE424=1,①工事概要!$E$11,IF(AE424=2,①工事概要!$E$11,IF(WEEKDAY(Z424)=2,Z417,AG423))),"")</f>
        <v/>
      </c>
      <c r="AH424" s="222" t="str">
        <f t="shared" ref="AH424:BA424" si="599">IFERROR(IF(AG424+1&gt;$BB424,"",AG424+1),"")</f>
        <v/>
      </c>
      <c r="AI424" s="222" t="str">
        <f t="shared" si="599"/>
        <v/>
      </c>
      <c r="AJ424" s="222" t="str">
        <f t="shared" si="599"/>
        <v/>
      </c>
      <c r="AK424" s="222" t="str">
        <f t="shared" si="599"/>
        <v/>
      </c>
      <c r="AL424" s="222" t="str">
        <f t="shared" si="599"/>
        <v/>
      </c>
      <c r="AM424" s="222" t="str">
        <f t="shared" si="599"/>
        <v/>
      </c>
      <c r="AN424" s="222" t="str">
        <f t="shared" si="599"/>
        <v/>
      </c>
      <c r="AO424" s="222" t="str">
        <f t="shared" si="599"/>
        <v/>
      </c>
      <c r="AP424" s="222" t="str">
        <f t="shared" si="599"/>
        <v/>
      </c>
      <c r="AQ424" s="222" t="str">
        <f t="shared" si="599"/>
        <v/>
      </c>
      <c r="AR424" s="222" t="str">
        <f t="shared" si="599"/>
        <v/>
      </c>
      <c r="AS424" s="222" t="str">
        <f t="shared" si="599"/>
        <v/>
      </c>
      <c r="AT424" s="222" t="str">
        <f t="shared" si="599"/>
        <v/>
      </c>
      <c r="AU424" s="222" t="str">
        <f t="shared" si="599"/>
        <v/>
      </c>
      <c r="AV424" s="222" t="str">
        <f t="shared" si="599"/>
        <v/>
      </c>
      <c r="AW424" s="222" t="str">
        <f t="shared" si="599"/>
        <v/>
      </c>
      <c r="AX424" s="222" t="str">
        <f t="shared" si="599"/>
        <v/>
      </c>
      <c r="AY424" s="222" t="str">
        <f t="shared" si="599"/>
        <v/>
      </c>
      <c r="AZ424" s="222" t="str">
        <f t="shared" si="599"/>
        <v/>
      </c>
      <c r="BA424" s="222" t="str">
        <f t="shared" si="599"/>
        <v/>
      </c>
      <c r="BB424" s="219" t="str">
        <f>IFERROR(IF(IF(Z424=①工事概要!$E$12,①工事概要!$E$12,IF(WEEKDAY(Z424)=1,Z431,BB425))&gt;①工事概要!$E$12,①工事概要!$E$12,IF(Z424=①工事概要!$E$12,①工事概要!$E$12,IF(WEEKDAY(Z424)=1,Z431,BB425))),"")</f>
        <v/>
      </c>
      <c r="BE424" s="53"/>
      <c r="BF424" s="53"/>
      <c r="BG424" s="53" t="str">
        <f>IFERROR(VLOOKUP(B424,①工事概要!$C$11:$D$12,2,FALSE),"")</f>
        <v/>
      </c>
      <c r="BH424" s="53" t="str">
        <f>IFERROR(VLOOKUP(B424,①工事概要!$C$16:$D$21,2,FALSE),"")</f>
        <v/>
      </c>
      <c r="BI424" s="53" t="str">
        <f>IFERROR(VLOOKUP(B424,①工事概要!$C$22:$D$24,2,FALSE),"")</f>
        <v/>
      </c>
      <c r="BJ424" s="53" t="str">
        <f>IF(B424&gt;①工事概要!$C$26,"",IF(B424&gt;=①工事概要!$C$25,$BJ$13,""))</f>
        <v/>
      </c>
      <c r="BK424" s="53" t="str">
        <f>IF(B424&gt;①工事概要!$C$28,"",IF(B424&gt;=①工事概要!$C$27,$BK$13,""))</f>
        <v/>
      </c>
      <c r="BL424" s="53" t="str">
        <f>IF(B424&gt;①工事概要!$C$30,"",IF(B424&gt;=①工事概要!$C$29,$BL$13,""))</f>
        <v/>
      </c>
      <c r="BM424" s="53" t="str">
        <f>IF(B424&gt;①工事概要!$C$32,"",IF(B424&gt;=①工事概要!$C$31,$BM$13,""))</f>
        <v/>
      </c>
      <c r="BN424" s="53" t="str">
        <f>IF(B424&gt;①工事概要!$C$34,"",IF(B424&gt;=①工事概要!$C$33,$BN$13,""))</f>
        <v/>
      </c>
      <c r="BO424" s="53" t="str">
        <f>IF(B424&gt;①工事概要!$C$36,"",IF(B424&gt;=①工事概要!$C$35,$BO$13,""))</f>
        <v/>
      </c>
      <c r="BP424" s="53" t="str">
        <f>IF(B424&gt;①工事概要!$C$38,"",IF(B424&gt;=①工事概要!$C$37,$BP$13,""))</f>
        <v/>
      </c>
      <c r="BQ424" s="53" t="str">
        <f>IF(B424&gt;①工事概要!$C$40,"",IF(B424&gt;=①工事概要!$C$39,$BQ$13,""))</f>
        <v/>
      </c>
      <c r="BR424" s="53" t="str">
        <f>IF(B424&gt;①工事概要!$C$42,"",IF(B424&gt;=①工事概要!$C$41,$BR$13,""))</f>
        <v/>
      </c>
      <c r="BS424" s="53" t="str">
        <f>IF(B424&gt;①工事概要!$C$44,"",IF(B424&gt;=①工事概要!$C$43,$BS$13,""))</f>
        <v/>
      </c>
      <c r="BT424" s="53" t="str">
        <f>IF(B424&gt;①工事概要!$C$46,"",IF(B424&gt;=①工事概要!$C$45,$BT$13,""))</f>
        <v/>
      </c>
      <c r="BU424" s="53" t="str">
        <f>IF(B424&gt;①工事概要!$C$48,"",IF(B424&gt;=①工事概要!$C$47,$BU$13,""))</f>
        <v/>
      </c>
      <c r="BV424" s="53" t="str">
        <f>IF(B424&gt;①工事概要!$C$50,"",IF(B424&gt;=①工事概要!$C$49,$BV$13,""))</f>
        <v/>
      </c>
      <c r="BW424" s="53" t="str">
        <f>IF(B424&gt;①工事概要!$C$52,"",IF(B424&gt;=①工事概要!$C$51,$BW$13,""))</f>
        <v/>
      </c>
      <c r="BX424" s="53" t="str">
        <f>IF(B424&gt;①工事概要!$C$54,"",IF(B424&gt;=①工事概要!$C$53,$BX$13,""))</f>
        <v/>
      </c>
      <c r="BY424" s="53" t="str">
        <f>IF(B424&gt;①工事概要!$C$56,"",IF(B424&gt;=①工事概要!$C$55,$BY$13,""))</f>
        <v/>
      </c>
      <c r="BZ424" s="53" t="str">
        <f>IF(B424&gt;①工事概要!$C$58,"",IF(B424&gt;=①工事概要!$C$57,$BZ$13,""))</f>
        <v/>
      </c>
      <c r="CA424" s="53" t="str">
        <f>IF(B424&gt;①工事概要!$C$60,"",IF(B424&gt;=①工事概要!$C$59,$CA$13,""))</f>
        <v/>
      </c>
      <c r="CB424" s="53" t="str">
        <f>IF(B424&gt;①工事概要!$C$62,"",IF(B424&gt;=①工事概要!$C$61,$CB$13,""))</f>
        <v/>
      </c>
      <c r="CC424" s="53" t="str">
        <f>IF(B424&gt;①工事概要!$C$64,"",IF(B424&gt;=①工事概要!$C$63,$CC$13,""))</f>
        <v/>
      </c>
      <c r="CD424" s="53" t="str">
        <f>IF(B424&gt;①工事概要!$C$66,"",IF(B424&gt;=①工事概要!$C$65,$CD$13,""))</f>
        <v/>
      </c>
      <c r="CE424" s="50" t="str">
        <f t="shared" si="575"/>
        <v/>
      </c>
      <c r="CF424" s="50" t="str">
        <f t="shared" si="561"/>
        <v xml:space="preserve"> </v>
      </c>
    </row>
    <row r="425" spans="1:84" ht="39" customHeight="1" thickTop="1" thickBot="1" x14ac:dyDescent="0.2">
      <c r="A425" s="81" t="str">
        <f t="shared" si="547"/>
        <v>対象期間外</v>
      </c>
      <c r="B425" s="180" t="str">
        <f>IFERROR(IF(B424=①工事概要!$E$12+IF(WEEKDAY(①工事概要!$E$12)=1,①工事概要!$E$12,(8-WEEKDAY(①工事概要!$E$12))),"-",IF(B424="-","-",B424+1)),"-")</f>
        <v>-</v>
      </c>
      <c r="C425" s="89" t="str">
        <f t="shared" si="562"/>
        <v>-</v>
      </c>
      <c r="D425" s="199" t="str">
        <f t="shared" si="563"/>
        <v>×</v>
      </c>
      <c r="E425" s="200" t="str">
        <f t="shared" si="564"/>
        <v xml:space="preserve"> </v>
      </c>
      <c r="F425" s="201" t="s">
        <v>60</v>
      </c>
      <c r="G425" s="202"/>
      <c r="H425" s="203"/>
      <c r="I425" s="204"/>
      <c r="J425" s="187" t="str">
        <f t="shared" si="565"/>
        <v/>
      </c>
      <c r="K425" s="190" t="str">
        <f t="shared" si="548"/>
        <v/>
      </c>
      <c r="L425" s="190" t="str">
        <f t="shared" si="549"/>
        <v/>
      </c>
      <c r="M425" s="188" t="str">
        <f t="shared" si="566"/>
        <v/>
      </c>
      <c r="N425" s="87" t="str">
        <f t="shared" si="550"/>
        <v/>
      </c>
      <c r="O425" s="108"/>
      <c r="P425" s="156" t="str">
        <f>IF(B425&lt;①工事概要!$E$11,"",IF(B425&gt;①工事概要!$E$12,"",IF(LEN(CE425)=0,"○","")))</f>
        <v/>
      </c>
      <c r="Q425" s="162">
        <f t="shared" si="567"/>
        <v>0</v>
      </c>
      <c r="R425" s="93">
        <f t="shared" si="551"/>
        <v>181</v>
      </c>
      <c r="S425" s="156" t="str">
        <f t="shared" si="552"/>
        <v/>
      </c>
      <c r="T425" s="162">
        <f t="shared" si="553"/>
        <v>0</v>
      </c>
      <c r="U425" s="100">
        <f t="shared" si="568"/>
        <v>52</v>
      </c>
      <c r="V425" s="93" t="str">
        <f t="shared" si="554"/>
        <v/>
      </c>
      <c r="W425" s="169" t="str">
        <f t="shared" si="569"/>
        <v/>
      </c>
      <c r="X425" s="80" t="str">
        <f t="shared" si="570"/>
        <v/>
      </c>
      <c r="Y425" s="80" t="str">
        <f t="shared" si="571"/>
        <v/>
      </c>
      <c r="Z425" s="80" t="str">
        <f t="shared" si="555"/>
        <v>-</v>
      </c>
      <c r="AA425" s="80" t="str">
        <f t="shared" si="556"/>
        <v/>
      </c>
      <c r="AB425" s="80" t="str">
        <f t="shared" si="557"/>
        <v>OK（振替済み）</v>
      </c>
      <c r="AC425" s="154">
        <f t="shared" si="558"/>
        <v>0</v>
      </c>
      <c r="AD425" s="154" t="str">
        <f t="shared" si="572"/>
        <v/>
      </c>
      <c r="AE425" s="106">
        <f t="shared" si="573"/>
        <v>0</v>
      </c>
      <c r="AF425" s="106">
        <f t="shared" si="559"/>
        <v>0</v>
      </c>
      <c r="AG425" s="218" t="str">
        <f>IFERROR(IF(AE425=1,①工事概要!$E$11,IF(AE425=2,①工事概要!$E$11,IF(WEEKDAY(Z425)=2,Z418,AG424))),"")</f>
        <v/>
      </c>
      <c r="AH425" s="222" t="str">
        <f t="shared" ref="AH425:BA425" si="600">IFERROR(IF(AG425+1&gt;$BB425,"",AG425+1),"")</f>
        <v/>
      </c>
      <c r="AI425" s="222" t="str">
        <f t="shared" si="600"/>
        <v/>
      </c>
      <c r="AJ425" s="222" t="str">
        <f t="shared" si="600"/>
        <v/>
      </c>
      <c r="AK425" s="222" t="str">
        <f t="shared" si="600"/>
        <v/>
      </c>
      <c r="AL425" s="222" t="str">
        <f t="shared" si="600"/>
        <v/>
      </c>
      <c r="AM425" s="222" t="str">
        <f t="shared" si="600"/>
        <v/>
      </c>
      <c r="AN425" s="222" t="str">
        <f t="shared" si="600"/>
        <v/>
      </c>
      <c r="AO425" s="222" t="str">
        <f t="shared" si="600"/>
        <v/>
      </c>
      <c r="AP425" s="222" t="str">
        <f t="shared" si="600"/>
        <v/>
      </c>
      <c r="AQ425" s="222" t="str">
        <f t="shared" si="600"/>
        <v/>
      </c>
      <c r="AR425" s="222" t="str">
        <f t="shared" si="600"/>
        <v/>
      </c>
      <c r="AS425" s="222" t="str">
        <f t="shared" si="600"/>
        <v/>
      </c>
      <c r="AT425" s="222" t="str">
        <f t="shared" si="600"/>
        <v/>
      </c>
      <c r="AU425" s="222" t="str">
        <f t="shared" si="600"/>
        <v/>
      </c>
      <c r="AV425" s="222" t="str">
        <f t="shared" si="600"/>
        <v/>
      </c>
      <c r="AW425" s="222" t="str">
        <f t="shared" si="600"/>
        <v/>
      </c>
      <c r="AX425" s="222" t="str">
        <f t="shared" si="600"/>
        <v/>
      </c>
      <c r="AY425" s="222" t="str">
        <f t="shared" si="600"/>
        <v/>
      </c>
      <c r="AZ425" s="222" t="str">
        <f t="shared" si="600"/>
        <v/>
      </c>
      <c r="BA425" s="222" t="str">
        <f t="shared" si="600"/>
        <v/>
      </c>
      <c r="BB425" s="219" t="str">
        <f>IFERROR(IF(IF(Z425=①工事概要!$E$12,①工事概要!$E$12,IF(WEEKDAY(Z425)=1,Z432,BB426))&gt;①工事概要!$E$12,①工事概要!$E$12,IF(Z425=①工事概要!$E$12,①工事概要!$E$12,IF(WEEKDAY(Z425)=1,Z432,BB426))),"")</f>
        <v/>
      </c>
      <c r="BE425" s="53"/>
      <c r="BF425" s="53"/>
      <c r="BG425" s="53" t="str">
        <f>IFERROR(VLOOKUP(B425,①工事概要!$C$11:$D$12,2,FALSE),"")</f>
        <v/>
      </c>
      <c r="BH425" s="53" t="str">
        <f>IFERROR(VLOOKUP(B425,①工事概要!$C$16:$D$21,2,FALSE),"")</f>
        <v/>
      </c>
      <c r="BI425" s="53" t="str">
        <f>IFERROR(VLOOKUP(B425,①工事概要!$C$22:$D$24,2,FALSE),"")</f>
        <v/>
      </c>
      <c r="BJ425" s="53" t="str">
        <f>IF(B425&gt;①工事概要!$C$26,"",IF(B425&gt;=①工事概要!$C$25,$BJ$13,""))</f>
        <v/>
      </c>
      <c r="BK425" s="53" t="str">
        <f>IF(B425&gt;①工事概要!$C$28,"",IF(B425&gt;=①工事概要!$C$27,$BK$13,""))</f>
        <v/>
      </c>
      <c r="BL425" s="53" t="str">
        <f>IF(B425&gt;①工事概要!$C$30,"",IF(B425&gt;=①工事概要!$C$29,$BL$13,""))</f>
        <v/>
      </c>
      <c r="BM425" s="53" t="str">
        <f>IF(B425&gt;①工事概要!$C$32,"",IF(B425&gt;=①工事概要!$C$31,$BM$13,""))</f>
        <v/>
      </c>
      <c r="BN425" s="53" t="str">
        <f>IF(B425&gt;①工事概要!$C$34,"",IF(B425&gt;=①工事概要!$C$33,$BN$13,""))</f>
        <v/>
      </c>
      <c r="BO425" s="53" t="str">
        <f>IF(B425&gt;①工事概要!$C$36,"",IF(B425&gt;=①工事概要!$C$35,$BO$13,""))</f>
        <v/>
      </c>
      <c r="BP425" s="53" t="str">
        <f>IF(B425&gt;①工事概要!$C$38,"",IF(B425&gt;=①工事概要!$C$37,$BP$13,""))</f>
        <v/>
      </c>
      <c r="BQ425" s="53" t="str">
        <f>IF(B425&gt;①工事概要!$C$40,"",IF(B425&gt;=①工事概要!$C$39,$BQ$13,""))</f>
        <v/>
      </c>
      <c r="BR425" s="53" t="str">
        <f>IF(B425&gt;①工事概要!$C$42,"",IF(B425&gt;=①工事概要!$C$41,$BR$13,""))</f>
        <v/>
      </c>
      <c r="BS425" s="53" t="str">
        <f>IF(B425&gt;①工事概要!$C$44,"",IF(B425&gt;=①工事概要!$C$43,$BS$13,""))</f>
        <v/>
      </c>
      <c r="BT425" s="53" t="str">
        <f>IF(B425&gt;①工事概要!$C$46,"",IF(B425&gt;=①工事概要!$C$45,$BT$13,""))</f>
        <v/>
      </c>
      <c r="BU425" s="53" t="str">
        <f>IF(B425&gt;①工事概要!$C$48,"",IF(B425&gt;=①工事概要!$C$47,$BU$13,""))</f>
        <v/>
      </c>
      <c r="BV425" s="53" t="str">
        <f>IF(B425&gt;①工事概要!$C$50,"",IF(B425&gt;=①工事概要!$C$49,$BV$13,""))</f>
        <v/>
      </c>
      <c r="BW425" s="53" t="str">
        <f>IF(B425&gt;①工事概要!$C$52,"",IF(B425&gt;=①工事概要!$C$51,$BW$13,""))</f>
        <v/>
      </c>
      <c r="BX425" s="53" t="str">
        <f>IF(B425&gt;①工事概要!$C$54,"",IF(B425&gt;=①工事概要!$C$53,$BX$13,""))</f>
        <v/>
      </c>
      <c r="BY425" s="53" t="str">
        <f>IF(B425&gt;①工事概要!$C$56,"",IF(B425&gt;=①工事概要!$C$55,$BY$13,""))</f>
        <v/>
      </c>
      <c r="BZ425" s="53" t="str">
        <f>IF(B425&gt;①工事概要!$C$58,"",IF(B425&gt;=①工事概要!$C$57,$BZ$13,""))</f>
        <v/>
      </c>
      <c r="CA425" s="53" t="str">
        <f>IF(B425&gt;①工事概要!$C$60,"",IF(B425&gt;=①工事概要!$C$59,$CA$13,""))</f>
        <v/>
      </c>
      <c r="CB425" s="53" t="str">
        <f>IF(B425&gt;①工事概要!$C$62,"",IF(B425&gt;=①工事概要!$C$61,$CB$13,""))</f>
        <v/>
      </c>
      <c r="CC425" s="53" t="str">
        <f>IF(B425&gt;①工事概要!$C$64,"",IF(B425&gt;=①工事概要!$C$63,$CC$13,""))</f>
        <v/>
      </c>
      <c r="CD425" s="53" t="str">
        <f>IF(B425&gt;①工事概要!$C$66,"",IF(B425&gt;=①工事概要!$C$65,$CD$13,""))</f>
        <v/>
      </c>
      <c r="CE425" s="50" t="str">
        <f t="shared" si="575"/>
        <v/>
      </c>
      <c r="CF425" s="50" t="str">
        <f t="shared" si="561"/>
        <v xml:space="preserve"> </v>
      </c>
    </row>
    <row r="426" spans="1:84" ht="39" customHeight="1" thickTop="1" thickBot="1" x14ac:dyDescent="0.2">
      <c r="A426" s="81" t="str">
        <f t="shared" si="547"/>
        <v>対象期間外</v>
      </c>
      <c r="B426" s="180" t="str">
        <f>IFERROR(IF(B425=①工事概要!$E$12+IF(WEEKDAY(①工事概要!$E$12)=1,①工事概要!$E$12,(8-WEEKDAY(①工事概要!$E$12))),"-",IF(B425="-","-",B425+1)),"-")</f>
        <v>-</v>
      </c>
      <c r="C426" s="89" t="str">
        <f t="shared" si="562"/>
        <v>-</v>
      </c>
      <c r="D426" s="199" t="str">
        <f t="shared" si="563"/>
        <v>×</v>
      </c>
      <c r="E426" s="200" t="str">
        <f t="shared" si="564"/>
        <v xml:space="preserve"> </v>
      </c>
      <c r="F426" s="201" t="s">
        <v>61</v>
      </c>
      <c r="G426" s="202"/>
      <c r="H426" s="203"/>
      <c r="I426" s="204"/>
      <c r="J426" s="187" t="str">
        <f t="shared" si="565"/>
        <v/>
      </c>
      <c r="K426" s="190" t="str">
        <f t="shared" si="548"/>
        <v/>
      </c>
      <c r="L426" s="190" t="str">
        <f t="shared" si="549"/>
        <v/>
      </c>
      <c r="M426" s="188" t="str">
        <f t="shared" si="566"/>
        <v/>
      </c>
      <c r="N426" s="87" t="str">
        <f t="shared" si="550"/>
        <v/>
      </c>
      <c r="O426" s="108"/>
      <c r="P426" s="156" t="str">
        <f>IF(B426&lt;①工事概要!$E$11,"",IF(B426&gt;①工事概要!$E$12,"",IF(LEN(CE426)=0,"○","")))</f>
        <v/>
      </c>
      <c r="Q426" s="162">
        <f t="shared" si="567"/>
        <v>0</v>
      </c>
      <c r="R426" s="93">
        <f t="shared" si="551"/>
        <v>181</v>
      </c>
      <c r="S426" s="156" t="str">
        <f t="shared" si="552"/>
        <v/>
      </c>
      <c r="T426" s="162">
        <f t="shared" si="553"/>
        <v>0</v>
      </c>
      <c r="U426" s="100">
        <f t="shared" si="568"/>
        <v>52</v>
      </c>
      <c r="V426" s="93" t="str">
        <f t="shared" si="554"/>
        <v/>
      </c>
      <c r="W426" s="169" t="str">
        <f t="shared" si="569"/>
        <v/>
      </c>
      <c r="X426" s="80" t="str">
        <f t="shared" si="570"/>
        <v/>
      </c>
      <c r="Y426" s="80" t="str">
        <f t="shared" si="571"/>
        <v/>
      </c>
      <c r="Z426" s="80" t="str">
        <f t="shared" si="555"/>
        <v>-</v>
      </c>
      <c r="AA426" s="80" t="str">
        <f t="shared" si="556"/>
        <v/>
      </c>
      <c r="AB426" s="80" t="str">
        <f t="shared" si="557"/>
        <v>OK（振替済み）</v>
      </c>
      <c r="AC426" s="154">
        <f t="shared" si="558"/>
        <v>0</v>
      </c>
      <c r="AD426" s="154" t="str">
        <f t="shared" si="572"/>
        <v/>
      </c>
      <c r="AE426" s="106">
        <f t="shared" si="573"/>
        <v>0</v>
      </c>
      <c r="AF426" s="106">
        <f t="shared" si="559"/>
        <v>0</v>
      </c>
      <c r="AG426" s="218" t="str">
        <f>IFERROR(IF(AE426=1,①工事概要!$E$11,IF(AE426=2,①工事概要!$E$11,IF(WEEKDAY(Z426)=2,Z419,AG425))),"")</f>
        <v/>
      </c>
      <c r="AH426" s="222" t="str">
        <f t="shared" ref="AH426:BA426" si="601">IFERROR(IF(AG426+1&gt;$BB426,"",AG426+1),"")</f>
        <v/>
      </c>
      <c r="AI426" s="222" t="str">
        <f t="shared" si="601"/>
        <v/>
      </c>
      <c r="AJ426" s="222" t="str">
        <f t="shared" si="601"/>
        <v/>
      </c>
      <c r="AK426" s="222" t="str">
        <f t="shared" si="601"/>
        <v/>
      </c>
      <c r="AL426" s="222" t="str">
        <f t="shared" si="601"/>
        <v/>
      </c>
      <c r="AM426" s="222" t="str">
        <f t="shared" si="601"/>
        <v/>
      </c>
      <c r="AN426" s="222" t="str">
        <f t="shared" si="601"/>
        <v/>
      </c>
      <c r="AO426" s="222" t="str">
        <f t="shared" si="601"/>
        <v/>
      </c>
      <c r="AP426" s="222" t="str">
        <f t="shared" si="601"/>
        <v/>
      </c>
      <c r="AQ426" s="222" t="str">
        <f t="shared" si="601"/>
        <v/>
      </c>
      <c r="AR426" s="222" t="str">
        <f t="shared" si="601"/>
        <v/>
      </c>
      <c r="AS426" s="222" t="str">
        <f t="shared" si="601"/>
        <v/>
      </c>
      <c r="AT426" s="222" t="str">
        <f t="shared" si="601"/>
        <v/>
      </c>
      <c r="AU426" s="222" t="str">
        <f t="shared" si="601"/>
        <v/>
      </c>
      <c r="AV426" s="222" t="str">
        <f t="shared" si="601"/>
        <v/>
      </c>
      <c r="AW426" s="222" t="str">
        <f t="shared" si="601"/>
        <v/>
      </c>
      <c r="AX426" s="222" t="str">
        <f t="shared" si="601"/>
        <v/>
      </c>
      <c r="AY426" s="222" t="str">
        <f t="shared" si="601"/>
        <v/>
      </c>
      <c r="AZ426" s="222" t="str">
        <f t="shared" si="601"/>
        <v/>
      </c>
      <c r="BA426" s="222" t="str">
        <f t="shared" si="601"/>
        <v/>
      </c>
      <c r="BB426" s="219" t="str">
        <f>IFERROR(IF(IF(Z426=①工事概要!$E$12,①工事概要!$E$12,IF(WEEKDAY(Z426)=1,Z433,BB427))&gt;①工事概要!$E$12,①工事概要!$E$12,IF(Z426=①工事概要!$E$12,①工事概要!$E$12,IF(WEEKDAY(Z426)=1,Z433,BB427))),"")</f>
        <v/>
      </c>
      <c r="BE426" s="53"/>
      <c r="BF426" s="53"/>
      <c r="BG426" s="53" t="str">
        <f>IFERROR(VLOOKUP(B426,①工事概要!$C$11:$D$12,2,FALSE),"")</f>
        <v/>
      </c>
      <c r="BH426" s="53" t="str">
        <f>IFERROR(VLOOKUP(B426,①工事概要!$C$16:$D$21,2,FALSE),"")</f>
        <v/>
      </c>
      <c r="BI426" s="53" t="str">
        <f>IFERROR(VLOOKUP(B426,①工事概要!$C$22:$D$24,2,FALSE),"")</f>
        <v/>
      </c>
      <c r="BJ426" s="53" t="str">
        <f>IF(B426&gt;①工事概要!$C$26,"",IF(B426&gt;=①工事概要!$C$25,$BJ$13,""))</f>
        <v/>
      </c>
      <c r="BK426" s="53" t="str">
        <f>IF(B426&gt;①工事概要!$C$28,"",IF(B426&gt;=①工事概要!$C$27,$BK$13,""))</f>
        <v/>
      </c>
      <c r="BL426" s="53" t="str">
        <f>IF(B426&gt;①工事概要!$C$30,"",IF(B426&gt;=①工事概要!$C$29,$BL$13,""))</f>
        <v/>
      </c>
      <c r="BM426" s="53" t="str">
        <f>IF(B426&gt;①工事概要!$C$32,"",IF(B426&gt;=①工事概要!$C$31,$BM$13,""))</f>
        <v/>
      </c>
      <c r="BN426" s="53" t="str">
        <f>IF(B426&gt;①工事概要!$C$34,"",IF(B426&gt;=①工事概要!$C$33,$BN$13,""))</f>
        <v/>
      </c>
      <c r="BO426" s="53" t="str">
        <f>IF(B426&gt;①工事概要!$C$36,"",IF(B426&gt;=①工事概要!$C$35,$BO$13,""))</f>
        <v/>
      </c>
      <c r="BP426" s="53" t="str">
        <f>IF(B426&gt;①工事概要!$C$38,"",IF(B426&gt;=①工事概要!$C$37,$BP$13,""))</f>
        <v/>
      </c>
      <c r="BQ426" s="53" t="str">
        <f>IF(B426&gt;①工事概要!$C$40,"",IF(B426&gt;=①工事概要!$C$39,$BQ$13,""))</f>
        <v/>
      </c>
      <c r="BR426" s="53" t="str">
        <f>IF(B426&gt;①工事概要!$C$42,"",IF(B426&gt;=①工事概要!$C$41,$BR$13,""))</f>
        <v/>
      </c>
      <c r="BS426" s="53" t="str">
        <f>IF(B426&gt;①工事概要!$C$44,"",IF(B426&gt;=①工事概要!$C$43,$BS$13,""))</f>
        <v/>
      </c>
      <c r="BT426" s="53" t="str">
        <f>IF(B426&gt;①工事概要!$C$46,"",IF(B426&gt;=①工事概要!$C$45,$BT$13,""))</f>
        <v/>
      </c>
      <c r="BU426" s="53" t="str">
        <f>IF(B426&gt;①工事概要!$C$48,"",IF(B426&gt;=①工事概要!$C$47,$BU$13,""))</f>
        <v/>
      </c>
      <c r="BV426" s="53" t="str">
        <f>IF(B426&gt;①工事概要!$C$50,"",IF(B426&gt;=①工事概要!$C$49,$BV$13,""))</f>
        <v/>
      </c>
      <c r="BW426" s="53" t="str">
        <f>IF(B426&gt;①工事概要!$C$52,"",IF(B426&gt;=①工事概要!$C$51,$BW$13,""))</f>
        <v/>
      </c>
      <c r="BX426" s="53" t="str">
        <f>IF(B426&gt;①工事概要!$C$54,"",IF(B426&gt;=①工事概要!$C$53,$BX$13,""))</f>
        <v/>
      </c>
      <c r="BY426" s="53" t="str">
        <f>IF(B426&gt;①工事概要!$C$56,"",IF(B426&gt;=①工事概要!$C$55,$BY$13,""))</f>
        <v/>
      </c>
      <c r="BZ426" s="53" t="str">
        <f>IF(B426&gt;①工事概要!$C$58,"",IF(B426&gt;=①工事概要!$C$57,$BZ$13,""))</f>
        <v/>
      </c>
      <c r="CA426" s="53" t="str">
        <f>IF(B426&gt;①工事概要!$C$60,"",IF(B426&gt;=①工事概要!$C$59,$CA$13,""))</f>
        <v/>
      </c>
      <c r="CB426" s="53" t="str">
        <f>IF(B426&gt;①工事概要!$C$62,"",IF(B426&gt;=①工事概要!$C$61,$CB$13,""))</f>
        <v/>
      </c>
      <c r="CC426" s="53" t="str">
        <f>IF(B426&gt;①工事概要!$C$64,"",IF(B426&gt;=①工事概要!$C$63,$CC$13,""))</f>
        <v/>
      </c>
      <c r="CD426" s="53" t="str">
        <f>IF(B426&gt;①工事概要!$C$66,"",IF(B426&gt;=①工事概要!$C$65,$CD$13,""))</f>
        <v/>
      </c>
      <c r="CE426" s="50" t="str">
        <f t="shared" si="575"/>
        <v/>
      </c>
      <c r="CF426" s="50" t="str">
        <f t="shared" si="561"/>
        <v xml:space="preserve"> </v>
      </c>
    </row>
    <row r="427" spans="1:84" ht="39" customHeight="1" thickTop="1" thickBot="1" x14ac:dyDescent="0.2">
      <c r="A427" s="81" t="str">
        <f t="shared" si="547"/>
        <v>対象期間外</v>
      </c>
      <c r="B427" s="180" t="str">
        <f>IFERROR(IF(B426=①工事概要!$E$12+IF(WEEKDAY(①工事概要!$E$12)=1,①工事概要!$E$12,(8-WEEKDAY(①工事概要!$E$12))),"-",IF(B426="-","-",B426+1)),"-")</f>
        <v>-</v>
      </c>
      <c r="C427" s="89" t="str">
        <f t="shared" si="562"/>
        <v>-</v>
      </c>
      <c r="D427" s="199" t="str">
        <f t="shared" si="563"/>
        <v>×</v>
      </c>
      <c r="E427" s="200" t="str">
        <f t="shared" si="564"/>
        <v xml:space="preserve"> </v>
      </c>
      <c r="F427" s="201" t="s">
        <v>61</v>
      </c>
      <c r="G427" s="202"/>
      <c r="H427" s="203"/>
      <c r="I427" s="204"/>
      <c r="J427" s="187" t="str">
        <f t="shared" si="565"/>
        <v/>
      </c>
      <c r="K427" s="190" t="str">
        <f t="shared" si="548"/>
        <v/>
      </c>
      <c r="L427" s="190" t="str">
        <f t="shared" si="549"/>
        <v/>
      </c>
      <c r="M427" s="188" t="str">
        <f t="shared" si="566"/>
        <v/>
      </c>
      <c r="N427" s="87" t="str">
        <f t="shared" si="550"/>
        <v/>
      </c>
      <c r="O427" s="108"/>
      <c r="P427" s="156" t="str">
        <f>IF(B427&lt;①工事概要!$E$11,"",IF(B427&gt;①工事概要!$E$12,"",IF(LEN(CE427)=0,"○","")))</f>
        <v/>
      </c>
      <c r="Q427" s="162">
        <f t="shared" si="567"/>
        <v>0</v>
      </c>
      <c r="R427" s="93">
        <f t="shared" si="551"/>
        <v>181</v>
      </c>
      <c r="S427" s="156" t="str">
        <f t="shared" si="552"/>
        <v/>
      </c>
      <c r="T427" s="162">
        <f t="shared" si="553"/>
        <v>0</v>
      </c>
      <c r="U427" s="100">
        <f t="shared" si="568"/>
        <v>52</v>
      </c>
      <c r="V427" s="93" t="str">
        <f t="shared" si="554"/>
        <v/>
      </c>
      <c r="W427" s="169" t="str">
        <f t="shared" si="569"/>
        <v/>
      </c>
      <c r="X427" s="80" t="str">
        <f t="shared" si="570"/>
        <v/>
      </c>
      <c r="Y427" s="80" t="str">
        <f t="shared" si="571"/>
        <v/>
      </c>
      <c r="Z427" s="80" t="str">
        <f t="shared" si="555"/>
        <v>-</v>
      </c>
      <c r="AA427" s="80" t="str">
        <f t="shared" si="556"/>
        <v/>
      </c>
      <c r="AB427" s="80" t="str">
        <f t="shared" si="557"/>
        <v>OK（振替済み）</v>
      </c>
      <c r="AC427" s="154">
        <f t="shared" si="558"/>
        <v>0</v>
      </c>
      <c r="AD427" s="154" t="str">
        <f t="shared" si="572"/>
        <v/>
      </c>
      <c r="AE427" s="106">
        <f t="shared" si="573"/>
        <v>0</v>
      </c>
      <c r="AF427" s="106">
        <f t="shared" si="559"/>
        <v>0</v>
      </c>
      <c r="AG427" s="223" t="str">
        <f>IFERROR(IF(AE427=1,①工事概要!$E$11,IF(AE427=2,①工事概要!$E$11,IF(WEEKDAY(Z427)=2,Z420,AG426))),"")</f>
        <v/>
      </c>
      <c r="AH427" s="224" t="str">
        <f t="shared" ref="AH427:BA427" si="602">IFERROR(IF(AG427+1&gt;$BB427,"",AG427+1),"")</f>
        <v/>
      </c>
      <c r="AI427" s="224" t="str">
        <f t="shared" si="602"/>
        <v/>
      </c>
      <c r="AJ427" s="224" t="str">
        <f t="shared" si="602"/>
        <v/>
      </c>
      <c r="AK427" s="224" t="str">
        <f t="shared" si="602"/>
        <v/>
      </c>
      <c r="AL427" s="224" t="str">
        <f t="shared" si="602"/>
        <v/>
      </c>
      <c r="AM427" s="224" t="str">
        <f t="shared" si="602"/>
        <v/>
      </c>
      <c r="AN427" s="224" t="str">
        <f t="shared" si="602"/>
        <v/>
      </c>
      <c r="AO427" s="224" t="str">
        <f t="shared" si="602"/>
        <v/>
      </c>
      <c r="AP427" s="224" t="str">
        <f t="shared" si="602"/>
        <v/>
      </c>
      <c r="AQ427" s="224" t="str">
        <f t="shared" si="602"/>
        <v/>
      </c>
      <c r="AR427" s="224" t="str">
        <f t="shared" si="602"/>
        <v/>
      </c>
      <c r="AS427" s="224" t="str">
        <f t="shared" si="602"/>
        <v/>
      </c>
      <c r="AT427" s="224" t="str">
        <f t="shared" si="602"/>
        <v/>
      </c>
      <c r="AU427" s="224" t="str">
        <f t="shared" si="602"/>
        <v/>
      </c>
      <c r="AV427" s="224" t="str">
        <f t="shared" si="602"/>
        <v/>
      </c>
      <c r="AW427" s="224" t="str">
        <f t="shared" si="602"/>
        <v/>
      </c>
      <c r="AX427" s="224" t="str">
        <f t="shared" si="602"/>
        <v/>
      </c>
      <c r="AY427" s="224" t="str">
        <f t="shared" si="602"/>
        <v/>
      </c>
      <c r="AZ427" s="224" t="str">
        <f t="shared" si="602"/>
        <v/>
      </c>
      <c r="BA427" s="224" t="str">
        <f t="shared" si="602"/>
        <v/>
      </c>
      <c r="BB427" s="225" t="str">
        <f>IFERROR(IF(IF(Z427=①工事概要!$E$12,①工事概要!$E$12,IF(WEEKDAY(Z427)=1,Z434,BB428))&gt;①工事概要!$E$12,①工事概要!$E$12,IF(Z427=①工事概要!$E$12,①工事概要!$E$12,IF(WEEKDAY(Z427)=1,Z434,BB428))),"")</f>
        <v/>
      </c>
      <c r="BE427" s="53"/>
      <c r="BF427" s="53"/>
      <c r="BG427" s="53" t="str">
        <f>IFERROR(VLOOKUP(B427,①工事概要!$C$11:$D$12,2,FALSE),"")</f>
        <v/>
      </c>
      <c r="BH427" s="53" t="str">
        <f>IFERROR(VLOOKUP(B427,①工事概要!$C$16:$D$21,2,FALSE),"")</f>
        <v/>
      </c>
      <c r="BI427" s="53" t="str">
        <f>IFERROR(VLOOKUP(B427,①工事概要!$C$22:$D$24,2,FALSE),"")</f>
        <v/>
      </c>
      <c r="BJ427" s="53" t="str">
        <f>IF(B427&gt;①工事概要!$C$26,"",IF(B427&gt;=①工事概要!$C$25,$BJ$13,""))</f>
        <v/>
      </c>
      <c r="BK427" s="53" t="str">
        <f>IF(B427&gt;①工事概要!$C$28,"",IF(B427&gt;=①工事概要!$C$27,$BK$13,""))</f>
        <v/>
      </c>
      <c r="BL427" s="53" t="str">
        <f>IF(B427&gt;①工事概要!$C$30,"",IF(B427&gt;=①工事概要!$C$29,$BL$13,""))</f>
        <v/>
      </c>
      <c r="BM427" s="53" t="str">
        <f>IF(B427&gt;①工事概要!$C$32,"",IF(B427&gt;=①工事概要!$C$31,$BM$13,""))</f>
        <v/>
      </c>
      <c r="BN427" s="53" t="str">
        <f>IF(B427&gt;①工事概要!$C$34,"",IF(B427&gt;=①工事概要!$C$33,$BN$13,""))</f>
        <v/>
      </c>
      <c r="BO427" s="53" t="str">
        <f>IF(B427&gt;①工事概要!$C$36,"",IF(B427&gt;=①工事概要!$C$35,$BO$13,""))</f>
        <v/>
      </c>
      <c r="BP427" s="53" t="str">
        <f>IF(B427&gt;①工事概要!$C$38,"",IF(B427&gt;=①工事概要!$C$37,$BP$13,""))</f>
        <v/>
      </c>
      <c r="BQ427" s="53" t="str">
        <f>IF(B427&gt;①工事概要!$C$40,"",IF(B427&gt;=①工事概要!$C$39,$BQ$13,""))</f>
        <v/>
      </c>
      <c r="BR427" s="53" t="str">
        <f>IF(B427&gt;①工事概要!$C$42,"",IF(B427&gt;=①工事概要!$C$41,$BR$13,""))</f>
        <v/>
      </c>
      <c r="BS427" s="53" t="str">
        <f>IF(B427&gt;①工事概要!$C$44,"",IF(B427&gt;=①工事概要!$C$43,$BS$13,""))</f>
        <v/>
      </c>
      <c r="BT427" s="53" t="str">
        <f>IF(B427&gt;①工事概要!$C$46,"",IF(B427&gt;=①工事概要!$C$45,$BT$13,""))</f>
        <v/>
      </c>
      <c r="BU427" s="53" t="str">
        <f>IF(B427&gt;①工事概要!$C$48,"",IF(B427&gt;=①工事概要!$C$47,$BU$13,""))</f>
        <v/>
      </c>
      <c r="BV427" s="53" t="str">
        <f>IF(B427&gt;①工事概要!$C$50,"",IF(B427&gt;=①工事概要!$C$49,$BV$13,""))</f>
        <v/>
      </c>
      <c r="BW427" s="53" t="str">
        <f>IF(B427&gt;①工事概要!$C$52,"",IF(B427&gt;=①工事概要!$C$51,$BW$13,""))</f>
        <v/>
      </c>
      <c r="BX427" s="53" t="str">
        <f>IF(B427&gt;①工事概要!$C$54,"",IF(B427&gt;=①工事概要!$C$53,$BX$13,""))</f>
        <v/>
      </c>
      <c r="BY427" s="53" t="str">
        <f>IF(B427&gt;①工事概要!$C$56,"",IF(B427&gt;=①工事概要!$C$55,$BY$13,""))</f>
        <v/>
      </c>
      <c r="BZ427" s="53" t="str">
        <f>IF(B427&gt;①工事概要!$C$58,"",IF(B427&gt;=①工事概要!$C$57,$BZ$13,""))</f>
        <v/>
      </c>
      <c r="CA427" s="53" t="str">
        <f>IF(B427&gt;①工事概要!$C$60,"",IF(B427&gt;=①工事概要!$C$59,$CA$13,""))</f>
        <v/>
      </c>
      <c r="CB427" s="53" t="str">
        <f>IF(B427&gt;①工事概要!$C$62,"",IF(B427&gt;=①工事概要!$C$61,$CB$13,""))</f>
        <v/>
      </c>
      <c r="CC427" s="53" t="str">
        <f>IF(B427&gt;①工事概要!$C$64,"",IF(B427&gt;=①工事概要!$C$63,$CC$13,""))</f>
        <v/>
      </c>
      <c r="CD427" s="53" t="str">
        <f>IF(B427&gt;①工事概要!$C$66,"",IF(B427&gt;=①工事概要!$C$65,$CD$13,""))</f>
        <v/>
      </c>
      <c r="CE427" s="50" t="str">
        <f t="shared" si="575"/>
        <v/>
      </c>
      <c r="CF427" s="50" t="str">
        <f t="shared" si="561"/>
        <v xml:space="preserve"> </v>
      </c>
    </row>
    <row r="428" spans="1:84" ht="39" customHeight="1" thickTop="1" thickBot="1" x14ac:dyDescent="0.2">
      <c r="A428" s="81" t="str">
        <f t="shared" si="547"/>
        <v>対象期間外</v>
      </c>
      <c r="B428" s="180" t="str">
        <f>IFERROR(IF(B427=①工事概要!$E$12+IF(WEEKDAY(①工事概要!$E$12)=1,①工事概要!$E$12,(8-WEEKDAY(①工事概要!$E$12))),"-",IF(B427="-","-",B427+1)),"-")</f>
        <v>-</v>
      </c>
      <c r="C428" s="89" t="str">
        <f t="shared" si="562"/>
        <v>-</v>
      </c>
      <c r="D428" s="199" t="str">
        <f t="shared" si="563"/>
        <v>×</v>
      </c>
      <c r="E428" s="200" t="str">
        <f t="shared" si="564"/>
        <v xml:space="preserve"> </v>
      </c>
      <c r="F428" s="201" t="s">
        <v>60</v>
      </c>
      <c r="G428" s="202"/>
      <c r="H428" s="203"/>
      <c r="I428" s="204"/>
      <c r="J428" s="187" t="str">
        <f t="shared" si="565"/>
        <v/>
      </c>
      <c r="K428" s="190" t="str">
        <f t="shared" si="548"/>
        <v/>
      </c>
      <c r="L428" s="190" t="str">
        <f t="shared" si="549"/>
        <v/>
      </c>
      <c r="M428" s="188" t="str">
        <f t="shared" si="566"/>
        <v/>
      </c>
      <c r="N428" s="87" t="str">
        <f t="shared" si="550"/>
        <v/>
      </c>
      <c r="O428" s="108"/>
      <c r="P428" s="156" t="str">
        <f>IF(B428&lt;①工事概要!$E$11,"",IF(B428&gt;①工事概要!$E$12,"",IF(LEN(CE428)=0,"○","")))</f>
        <v/>
      </c>
      <c r="Q428" s="162">
        <f t="shared" si="567"/>
        <v>0</v>
      </c>
      <c r="R428" s="93">
        <f t="shared" si="551"/>
        <v>181</v>
      </c>
      <c r="S428" s="156" t="str">
        <f t="shared" si="552"/>
        <v/>
      </c>
      <c r="T428" s="162">
        <f t="shared" si="553"/>
        <v>0</v>
      </c>
      <c r="U428" s="100">
        <f t="shared" si="568"/>
        <v>52</v>
      </c>
      <c r="V428" s="93" t="str">
        <f t="shared" si="554"/>
        <v/>
      </c>
      <c r="W428" s="169" t="str">
        <f t="shared" si="569"/>
        <v/>
      </c>
      <c r="X428" s="80" t="str">
        <f t="shared" si="570"/>
        <v/>
      </c>
      <c r="Y428" s="80" t="str">
        <f t="shared" si="571"/>
        <v/>
      </c>
      <c r="Z428" s="80" t="str">
        <f t="shared" si="555"/>
        <v>-</v>
      </c>
      <c r="AA428" s="80" t="str">
        <f t="shared" si="556"/>
        <v/>
      </c>
      <c r="AB428" s="80" t="str">
        <f t="shared" si="557"/>
        <v>OK（振替済み）</v>
      </c>
      <c r="AC428" s="154">
        <f t="shared" si="558"/>
        <v>0</v>
      </c>
      <c r="AD428" s="154" t="str">
        <f t="shared" si="572"/>
        <v/>
      </c>
      <c r="AE428" s="106">
        <f t="shared" si="573"/>
        <v>0</v>
      </c>
      <c r="AF428" s="106">
        <f t="shared" si="559"/>
        <v>0</v>
      </c>
      <c r="AG428" s="216" t="str">
        <f>IFERROR(IF(AE428=1,①工事概要!$E$11,IF(AE428=2,①工事概要!$E$11,IF(WEEKDAY(Z428)=2,Z421,AG427))),"")</f>
        <v/>
      </c>
      <c r="AH428" s="221" t="str">
        <f t="shared" ref="AH428:BA428" si="603">IFERROR(IF(AG428+1&gt;$BB428,"",AG428+1),"")</f>
        <v/>
      </c>
      <c r="AI428" s="221" t="str">
        <f t="shared" si="603"/>
        <v/>
      </c>
      <c r="AJ428" s="221" t="str">
        <f t="shared" si="603"/>
        <v/>
      </c>
      <c r="AK428" s="221" t="str">
        <f t="shared" si="603"/>
        <v/>
      </c>
      <c r="AL428" s="221" t="str">
        <f t="shared" si="603"/>
        <v/>
      </c>
      <c r="AM428" s="221" t="str">
        <f t="shared" si="603"/>
        <v/>
      </c>
      <c r="AN428" s="221" t="str">
        <f t="shared" si="603"/>
        <v/>
      </c>
      <c r="AO428" s="221" t="str">
        <f t="shared" si="603"/>
        <v/>
      </c>
      <c r="AP428" s="221" t="str">
        <f t="shared" si="603"/>
        <v/>
      </c>
      <c r="AQ428" s="221" t="str">
        <f t="shared" si="603"/>
        <v/>
      </c>
      <c r="AR428" s="221" t="str">
        <f t="shared" si="603"/>
        <v/>
      </c>
      <c r="AS428" s="221" t="str">
        <f t="shared" si="603"/>
        <v/>
      </c>
      <c r="AT428" s="221" t="str">
        <f t="shared" si="603"/>
        <v/>
      </c>
      <c r="AU428" s="221" t="str">
        <f t="shared" si="603"/>
        <v/>
      </c>
      <c r="AV428" s="221" t="str">
        <f t="shared" si="603"/>
        <v/>
      </c>
      <c r="AW428" s="221" t="str">
        <f t="shared" si="603"/>
        <v/>
      </c>
      <c r="AX428" s="221" t="str">
        <f t="shared" si="603"/>
        <v/>
      </c>
      <c r="AY428" s="221" t="str">
        <f t="shared" si="603"/>
        <v/>
      </c>
      <c r="AZ428" s="221" t="str">
        <f t="shared" si="603"/>
        <v/>
      </c>
      <c r="BA428" s="221" t="str">
        <f t="shared" si="603"/>
        <v/>
      </c>
      <c r="BB428" s="217" t="str">
        <f>IFERROR(IF(IF(Z428=①工事概要!$E$12,①工事概要!$E$12,IF(WEEKDAY(Z428)=1,Z435,BB429))&gt;①工事概要!$E$12,①工事概要!$E$12,IF(Z428=①工事概要!$E$12,①工事概要!$E$12,IF(WEEKDAY(Z428)=1,Z435,BB429))),"")</f>
        <v/>
      </c>
      <c r="BE428" s="53"/>
      <c r="BF428" s="53"/>
      <c r="BG428" s="53" t="str">
        <f>IFERROR(VLOOKUP(B428,①工事概要!$C$11:$D$12,2,FALSE),"")</f>
        <v/>
      </c>
      <c r="BH428" s="53" t="str">
        <f>IFERROR(VLOOKUP(B428,①工事概要!$C$16:$D$21,2,FALSE),"")</f>
        <v/>
      </c>
      <c r="BI428" s="53" t="str">
        <f>IFERROR(VLOOKUP(B428,①工事概要!$C$22:$D$24,2,FALSE),"")</f>
        <v/>
      </c>
      <c r="BJ428" s="53" t="str">
        <f>IF(B428&gt;①工事概要!$C$26,"",IF(B428&gt;=①工事概要!$C$25,$BJ$13,""))</f>
        <v/>
      </c>
      <c r="BK428" s="53" t="str">
        <f>IF(B428&gt;①工事概要!$C$28,"",IF(B428&gt;=①工事概要!$C$27,$BK$13,""))</f>
        <v/>
      </c>
      <c r="BL428" s="53" t="str">
        <f>IF(B428&gt;①工事概要!$C$30,"",IF(B428&gt;=①工事概要!$C$29,$BL$13,""))</f>
        <v/>
      </c>
      <c r="BM428" s="53" t="str">
        <f>IF(B428&gt;①工事概要!$C$32,"",IF(B428&gt;=①工事概要!$C$31,$BM$13,""))</f>
        <v/>
      </c>
      <c r="BN428" s="53" t="str">
        <f>IF(B428&gt;①工事概要!$C$34,"",IF(B428&gt;=①工事概要!$C$33,$BN$13,""))</f>
        <v/>
      </c>
      <c r="BO428" s="53" t="str">
        <f>IF(B428&gt;①工事概要!$C$36,"",IF(B428&gt;=①工事概要!$C$35,$BO$13,""))</f>
        <v/>
      </c>
      <c r="BP428" s="53" t="str">
        <f>IF(B428&gt;①工事概要!$C$38,"",IF(B428&gt;=①工事概要!$C$37,$BP$13,""))</f>
        <v/>
      </c>
      <c r="BQ428" s="53" t="str">
        <f>IF(B428&gt;①工事概要!$C$40,"",IF(B428&gt;=①工事概要!$C$39,$BQ$13,""))</f>
        <v/>
      </c>
      <c r="BR428" s="53" t="str">
        <f>IF(B428&gt;①工事概要!$C$42,"",IF(B428&gt;=①工事概要!$C$41,$BR$13,""))</f>
        <v/>
      </c>
      <c r="BS428" s="53" t="str">
        <f>IF(B428&gt;①工事概要!$C$44,"",IF(B428&gt;=①工事概要!$C$43,$BS$13,""))</f>
        <v/>
      </c>
      <c r="BT428" s="53" t="str">
        <f>IF(B428&gt;①工事概要!$C$46,"",IF(B428&gt;=①工事概要!$C$45,$BT$13,""))</f>
        <v/>
      </c>
      <c r="BU428" s="53" t="str">
        <f>IF(B428&gt;①工事概要!$C$48,"",IF(B428&gt;=①工事概要!$C$47,$BU$13,""))</f>
        <v/>
      </c>
      <c r="BV428" s="53" t="str">
        <f>IF(B428&gt;①工事概要!$C$50,"",IF(B428&gt;=①工事概要!$C$49,$BV$13,""))</f>
        <v/>
      </c>
      <c r="BW428" s="53" t="str">
        <f>IF(B428&gt;①工事概要!$C$52,"",IF(B428&gt;=①工事概要!$C$51,$BW$13,""))</f>
        <v/>
      </c>
      <c r="BX428" s="53" t="str">
        <f>IF(B428&gt;①工事概要!$C$54,"",IF(B428&gt;=①工事概要!$C$53,$BX$13,""))</f>
        <v/>
      </c>
      <c r="BY428" s="53" t="str">
        <f>IF(B428&gt;①工事概要!$C$56,"",IF(B428&gt;=①工事概要!$C$55,$BY$13,""))</f>
        <v/>
      </c>
      <c r="BZ428" s="53" t="str">
        <f>IF(B428&gt;①工事概要!$C$58,"",IF(B428&gt;=①工事概要!$C$57,$BZ$13,""))</f>
        <v/>
      </c>
      <c r="CA428" s="53" t="str">
        <f>IF(B428&gt;①工事概要!$C$60,"",IF(B428&gt;=①工事概要!$C$59,$CA$13,""))</f>
        <v/>
      </c>
      <c r="CB428" s="53" t="str">
        <f>IF(B428&gt;①工事概要!$C$62,"",IF(B428&gt;=①工事概要!$C$61,$CB$13,""))</f>
        <v/>
      </c>
      <c r="CC428" s="53" t="str">
        <f>IF(B428&gt;①工事概要!$C$64,"",IF(B428&gt;=①工事概要!$C$63,$CC$13,""))</f>
        <v/>
      </c>
      <c r="CD428" s="53" t="str">
        <f>IF(B428&gt;①工事概要!$C$66,"",IF(B428&gt;=①工事概要!$C$65,$CD$13,""))</f>
        <v/>
      </c>
      <c r="CE428" s="50" t="str">
        <f t="shared" si="575"/>
        <v/>
      </c>
      <c r="CF428" s="50" t="str">
        <f t="shared" si="561"/>
        <v xml:space="preserve"> </v>
      </c>
    </row>
    <row r="429" spans="1:84" ht="39" customHeight="1" thickTop="1" thickBot="1" x14ac:dyDescent="0.2">
      <c r="A429" s="81" t="str">
        <f t="shared" si="547"/>
        <v>対象期間外</v>
      </c>
      <c r="B429" s="180" t="str">
        <f>IFERROR(IF(B428=①工事概要!$E$12+IF(WEEKDAY(①工事概要!$E$12)=1,①工事概要!$E$12,(8-WEEKDAY(①工事概要!$E$12))),"-",IF(B428="-","-",B428+1)),"-")</f>
        <v>-</v>
      </c>
      <c r="C429" s="89" t="str">
        <f t="shared" si="562"/>
        <v>-</v>
      </c>
      <c r="D429" s="199" t="str">
        <f t="shared" si="563"/>
        <v>×</v>
      </c>
      <c r="E429" s="200" t="str">
        <f t="shared" si="564"/>
        <v xml:space="preserve"> </v>
      </c>
      <c r="F429" s="201" t="s">
        <v>60</v>
      </c>
      <c r="G429" s="202"/>
      <c r="H429" s="203"/>
      <c r="I429" s="204"/>
      <c r="J429" s="187" t="str">
        <f t="shared" si="565"/>
        <v/>
      </c>
      <c r="K429" s="190" t="str">
        <f t="shared" si="548"/>
        <v/>
      </c>
      <c r="L429" s="190" t="str">
        <f t="shared" si="549"/>
        <v/>
      </c>
      <c r="M429" s="188" t="str">
        <f t="shared" si="566"/>
        <v/>
      </c>
      <c r="N429" s="87" t="str">
        <f t="shared" si="550"/>
        <v/>
      </c>
      <c r="O429" s="108"/>
      <c r="P429" s="156" t="str">
        <f>IF(B429&lt;①工事概要!$E$11,"",IF(B429&gt;①工事概要!$E$12,"",IF(LEN(CE429)=0,"○","")))</f>
        <v/>
      </c>
      <c r="Q429" s="162">
        <f t="shared" si="567"/>
        <v>0</v>
      </c>
      <c r="R429" s="93">
        <f t="shared" si="551"/>
        <v>181</v>
      </c>
      <c r="S429" s="156" t="str">
        <f t="shared" si="552"/>
        <v/>
      </c>
      <c r="T429" s="162">
        <f t="shared" si="553"/>
        <v>0</v>
      </c>
      <c r="U429" s="100">
        <f t="shared" si="568"/>
        <v>52</v>
      </c>
      <c r="V429" s="93" t="str">
        <f t="shared" si="554"/>
        <v/>
      </c>
      <c r="W429" s="169" t="str">
        <f t="shared" si="569"/>
        <v/>
      </c>
      <c r="X429" s="80" t="str">
        <f t="shared" si="570"/>
        <v/>
      </c>
      <c r="Y429" s="80" t="str">
        <f t="shared" si="571"/>
        <v/>
      </c>
      <c r="Z429" s="80" t="str">
        <f t="shared" si="555"/>
        <v>-</v>
      </c>
      <c r="AA429" s="80" t="str">
        <f t="shared" si="556"/>
        <v/>
      </c>
      <c r="AB429" s="80" t="str">
        <f t="shared" si="557"/>
        <v>OK（振替済み）</v>
      </c>
      <c r="AC429" s="154">
        <f t="shared" si="558"/>
        <v>0</v>
      </c>
      <c r="AD429" s="154" t="str">
        <f t="shared" si="572"/>
        <v/>
      </c>
      <c r="AE429" s="106">
        <f t="shared" si="573"/>
        <v>0</v>
      </c>
      <c r="AF429" s="106">
        <f t="shared" si="559"/>
        <v>0</v>
      </c>
      <c r="AG429" s="218" t="str">
        <f>IFERROR(IF(AE429=1,①工事概要!$E$11,IF(AE429=2,①工事概要!$E$11,IF(WEEKDAY(Z429)=2,Z422,AG428))),"")</f>
        <v/>
      </c>
      <c r="AH429" s="222" t="str">
        <f t="shared" ref="AH429:BA429" si="604">IFERROR(IF(AG429+1&gt;$BB429,"",AG429+1),"")</f>
        <v/>
      </c>
      <c r="AI429" s="222" t="str">
        <f t="shared" si="604"/>
        <v/>
      </c>
      <c r="AJ429" s="222" t="str">
        <f t="shared" si="604"/>
        <v/>
      </c>
      <c r="AK429" s="222" t="str">
        <f t="shared" si="604"/>
        <v/>
      </c>
      <c r="AL429" s="222" t="str">
        <f t="shared" si="604"/>
        <v/>
      </c>
      <c r="AM429" s="222" t="str">
        <f t="shared" si="604"/>
        <v/>
      </c>
      <c r="AN429" s="222" t="str">
        <f t="shared" si="604"/>
        <v/>
      </c>
      <c r="AO429" s="222" t="str">
        <f t="shared" si="604"/>
        <v/>
      </c>
      <c r="AP429" s="222" t="str">
        <f t="shared" si="604"/>
        <v/>
      </c>
      <c r="AQ429" s="222" t="str">
        <f t="shared" si="604"/>
        <v/>
      </c>
      <c r="AR429" s="222" t="str">
        <f t="shared" si="604"/>
        <v/>
      </c>
      <c r="AS429" s="222" t="str">
        <f t="shared" si="604"/>
        <v/>
      </c>
      <c r="AT429" s="222" t="str">
        <f t="shared" si="604"/>
        <v/>
      </c>
      <c r="AU429" s="222" t="str">
        <f t="shared" si="604"/>
        <v/>
      </c>
      <c r="AV429" s="222" t="str">
        <f t="shared" si="604"/>
        <v/>
      </c>
      <c r="AW429" s="222" t="str">
        <f t="shared" si="604"/>
        <v/>
      </c>
      <c r="AX429" s="222" t="str">
        <f t="shared" si="604"/>
        <v/>
      </c>
      <c r="AY429" s="222" t="str">
        <f t="shared" si="604"/>
        <v/>
      </c>
      <c r="AZ429" s="222" t="str">
        <f t="shared" si="604"/>
        <v/>
      </c>
      <c r="BA429" s="222" t="str">
        <f t="shared" si="604"/>
        <v/>
      </c>
      <c r="BB429" s="219" t="str">
        <f>IFERROR(IF(IF(Z429=①工事概要!$E$12,①工事概要!$E$12,IF(WEEKDAY(Z429)=1,Z436,BB430))&gt;①工事概要!$E$12,①工事概要!$E$12,IF(Z429=①工事概要!$E$12,①工事概要!$E$12,IF(WEEKDAY(Z429)=1,Z436,BB430))),"")</f>
        <v/>
      </c>
      <c r="BE429" s="53"/>
      <c r="BF429" s="53"/>
      <c r="BG429" s="53" t="str">
        <f>IFERROR(VLOOKUP(B429,①工事概要!$C$11:$D$12,2,FALSE),"")</f>
        <v/>
      </c>
      <c r="BH429" s="53" t="str">
        <f>IFERROR(VLOOKUP(B429,①工事概要!$C$16:$D$21,2,FALSE),"")</f>
        <v/>
      </c>
      <c r="BI429" s="53" t="str">
        <f>IFERROR(VLOOKUP(B429,①工事概要!$C$22:$D$24,2,FALSE),"")</f>
        <v/>
      </c>
      <c r="BJ429" s="53" t="str">
        <f>IF(B429&gt;①工事概要!$C$26,"",IF(B429&gt;=①工事概要!$C$25,$BJ$13,""))</f>
        <v/>
      </c>
      <c r="BK429" s="53" t="str">
        <f>IF(B429&gt;①工事概要!$C$28,"",IF(B429&gt;=①工事概要!$C$27,$BK$13,""))</f>
        <v/>
      </c>
      <c r="BL429" s="53" t="str">
        <f>IF(B429&gt;①工事概要!$C$30,"",IF(B429&gt;=①工事概要!$C$29,$BL$13,""))</f>
        <v/>
      </c>
      <c r="BM429" s="53" t="str">
        <f>IF(B429&gt;①工事概要!$C$32,"",IF(B429&gt;=①工事概要!$C$31,$BM$13,""))</f>
        <v/>
      </c>
      <c r="BN429" s="53" t="str">
        <f>IF(B429&gt;①工事概要!$C$34,"",IF(B429&gt;=①工事概要!$C$33,$BN$13,""))</f>
        <v/>
      </c>
      <c r="BO429" s="53" t="str">
        <f>IF(B429&gt;①工事概要!$C$36,"",IF(B429&gt;=①工事概要!$C$35,$BO$13,""))</f>
        <v/>
      </c>
      <c r="BP429" s="53" t="str">
        <f>IF(B429&gt;①工事概要!$C$38,"",IF(B429&gt;=①工事概要!$C$37,$BP$13,""))</f>
        <v/>
      </c>
      <c r="BQ429" s="53" t="str">
        <f>IF(B429&gt;①工事概要!$C$40,"",IF(B429&gt;=①工事概要!$C$39,$BQ$13,""))</f>
        <v/>
      </c>
      <c r="BR429" s="53" t="str">
        <f>IF(B429&gt;①工事概要!$C$42,"",IF(B429&gt;=①工事概要!$C$41,$BR$13,""))</f>
        <v/>
      </c>
      <c r="BS429" s="53" t="str">
        <f>IF(B429&gt;①工事概要!$C$44,"",IF(B429&gt;=①工事概要!$C$43,$BS$13,""))</f>
        <v/>
      </c>
      <c r="BT429" s="53" t="str">
        <f>IF(B429&gt;①工事概要!$C$46,"",IF(B429&gt;=①工事概要!$C$45,$BT$13,""))</f>
        <v/>
      </c>
      <c r="BU429" s="53" t="str">
        <f>IF(B429&gt;①工事概要!$C$48,"",IF(B429&gt;=①工事概要!$C$47,$BU$13,""))</f>
        <v/>
      </c>
      <c r="BV429" s="53" t="str">
        <f>IF(B429&gt;①工事概要!$C$50,"",IF(B429&gt;=①工事概要!$C$49,$BV$13,""))</f>
        <v/>
      </c>
      <c r="BW429" s="53" t="str">
        <f>IF(B429&gt;①工事概要!$C$52,"",IF(B429&gt;=①工事概要!$C$51,$BW$13,""))</f>
        <v/>
      </c>
      <c r="BX429" s="53" t="str">
        <f>IF(B429&gt;①工事概要!$C$54,"",IF(B429&gt;=①工事概要!$C$53,$BX$13,""))</f>
        <v/>
      </c>
      <c r="BY429" s="53" t="str">
        <f>IF(B429&gt;①工事概要!$C$56,"",IF(B429&gt;=①工事概要!$C$55,$BY$13,""))</f>
        <v/>
      </c>
      <c r="BZ429" s="53" t="str">
        <f>IF(B429&gt;①工事概要!$C$58,"",IF(B429&gt;=①工事概要!$C$57,$BZ$13,""))</f>
        <v/>
      </c>
      <c r="CA429" s="53" t="str">
        <f>IF(B429&gt;①工事概要!$C$60,"",IF(B429&gt;=①工事概要!$C$59,$CA$13,""))</f>
        <v/>
      </c>
      <c r="CB429" s="53" t="str">
        <f>IF(B429&gt;①工事概要!$C$62,"",IF(B429&gt;=①工事概要!$C$61,$CB$13,""))</f>
        <v/>
      </c>
      <c r="CC429" s="53" t="str">
        <f>IF(B429&gt;①工事概要!$C$64,"",IF(B429&gt;=①工事概要!$C$63,$CC$13,""))</f>
        <v/>
      </c>
      <c r="CD429" s="53" t="str">
        <f>IF(B429&gt;①工事概要!$C$66,"",IF(B429&gt;=①工事概要!$C$65,$CD$13,""))</f>
        <v/>
      </c>
      <c r="CE429" s="50" t="str">
        <f t="shared" si="575"/>
        <v/>
      </c>
      <c r="CF429" s="50" t="str">
        <f t="shared" si="561"/>
        <v xml:space="preserve"> </v>
      </c>
    </row>
    <row r="430" spans="1:84" ht="39" customHeight="1" thickTop="1" thickBot="1" x14ac:dyDescent="0.2">
      <c r="A430" s="81" t="str">
        <f t="shared" si="547"/>
        <v>対象期間外</v>
      </c>
      <c r="B430" s="180" t="str">
        <f>IFERROR(IF(B429=①工事概要!$E$12+IF(WEEKDAY(①工事概要!$E$12)=1,①工事概要!$E$12,(8-WEEKDAY(①工事概要!$E$12))),"-",IF(B429="-","-",B429+1)),"-")</f>
        <v>-</v>
      </c>
      <c r="C430" s="89" t="str">
        <f t="shared" si="562"/>
        <v>-</v>
      </c>
      <c r="D430" s="199" t="str">
        <f t="shared" si="563"/>
        <v>×</v>
      </c>
      <c r="E430" s="200" t="str">
        <f t="shared" si="564"/>
        <v xml:space="preserve"> </v>
      </c>
      <c r="F430" s="201" t="s">
        <v>60</v>
      </c>
      <c r="G430" s="202"/>
      <c r="H430" s="203"/>
      <c r="I430" s="204"/>
      <c r="J430" s="187" t="str">
        <f t="shared" si="565"/>
        <v/>
      </c>
      <c r="K430" s="190" t="str">
        <f t="shared" si="548"/>
        <v/>
      </c>
      <c r="L430" s="190" t="str">
        <f t="shared" si="549"/>
        <v/>
      </c>
      <c r="M430" s="188" t="str">
        <f t="shared" si="566"/>
        <v/>
      </c>
      <c r="N430" s="87" t="str">
        <f t="shared" si="550"/>
        <v/>
      </c>
      <c r="O430" s="108"/>
      <c r="P430" s="156" t="str">
        <f>IF(B430&lt;①工事概要!$E$11,"",IF(B430&gt;①工事概要!$E$12,"",IF(LEN(CE430)=0,"○","")))</f>
        <v/>
      </c>
      <c r="Q430" s="162">
        <f t="shared" si="567"/>
        <v>0</v>
      </c>
      <c r="R430" s="93">
        <f t="shared" si="551"/>
        <v>181</v>
      </c>
      <c r="S430" s="156" t="str">
        <f t="shared" si="552"/>
        <v/>
      </c>
      <c r="T430" s="162">
        <f t="shared" si="553"/>
        <v>0</v>
      </c>
      <c r="U430" s="100">
        <f t="shared" si="568"/>
        <v>52</v>
      </c>
      <c r="V430" s="93" t="str">
        <f t="shared" si="554"/>
        <v/>
      </c>
      <c r="W430" s="169" t="str">
        <f t="shared" si="569"/>
        <v/>
      </c>
      <c r="X430" s="80" t="str">
        <f t="shared" si="570"/>
        <v/>
      </c>
      <c r="Y430" s="80" t="str">
        <f t="shared" si="571"/>
        <v/>
      </c>
      <c r="Z430" s="80" t="str">
        <f t="shared" si="555"/>
        <v>-</v>
      </c>
      <c r="AA430" s="80" t="str">
        <f t="shared" si="556"/>
        <v/>
      </c>
      <c r="AB430" s="80" t="str">
        <f t="shared" si="557"/>
        <v>OK（振替済み）</v>
      </c>
      <c r="AC430" s="154">
        <f t="shared" si="558"/>
        <v>0</v>
      </c>
      <c r="AD430" s="154" t="str">
        <f t="shared" si="572"/>
        <v/>
      </c>
      <c r="AE430" s="106">
        <f t="shared" si="573"/>
        <v>0</v>
      </c>
      <c r="AF430" s="106">
        <f t="shared" si="559"/>
        <v>0</v>
      </c>
      <c r="AG430" s="218" t="str">
        <f>IFERROR(IF(AE430=1,①工事概要!$E$11,IF(AE430=2,①工事概要!$E$11,IF(WEEKDAY(Z430)=2,Z423,AG429))),"")</f>
        <v/>
      </c>
      <c r="AH430" s="222" t="str">
        <f t="shared" ref="AH430:BA430" si="605">IFERROR(IF(AG430+1&gt;$BB430,"",AG430+1),"")</f>
        <v/>
      </c>
      <c r="AI430" s="222" t="str">
        <f t="shared" si="605"/>
        <v/>
      </c>
      <c r="AJ430" s="222" t="str">
        <f t="shared" si="605"/>
        <v/>
      </c>
      <c r="AK430" s="222" t="str">
        <f t="shared" si="605"/>
        <v/>
      </c>
      <c r="AL430" s="222" t="str">
        <f t="shared" si="605"/>
        <v/>
      </c>
      <c r="AM430" s="222" t="str">
        <f t="shared" si="605"/>
        <v/>
      </c>
      <c r="AN430" s="222" t="str">
        <f t="shared" si="605"/>
        <v/>
      </c>
      <c r="AO430" s="222" t="str">
        <f t="shared" si="605"/>
        <v/>
      </c>
      <c r="AP430" s="222" t="str">
        <f t="shared" si="605"/>
        <v/>
      </c>
      <c r="AQ430" s="222" t="str">
        <f t="shared" si="605"/>
        <v/>
      </c>
      <c r="AR430" s="222" t="str">
        <f t="shared" si="605"/>
        <v/>
      </c>
      <c r="AS430" s="222" t="str">
        <f t="shared" si="605"/>
        <v/>
      </c>
      <c r="AT430" s="222" t="str">
        <f t="shared" si="605"/>
        <v/>
      </c>
      <c r="AU430" s="222" t="str">
        <f t="shared" si="605"/>
        <v/>
      </c>
      <c r="AV430" s="222" t="str">
        <f t="shared" si="605"/>
        <v/>
      </c>
      <c r="AW430" s="222" t="str">
        <f t="shared" si="605"/>
        <v/>
      </c>
      <c r="AX430" s="222" t="str">
        <f t="shared" si="605"/>
        <v/>
      </c>
      <c r="AY430" s="222" t="str">
        <f t="shared" si="605"/>
        <v/>
      </c>
      <c r="AZ430" s="222" t="str">
        <f t="shared" si="605"/>
        <v/>
      </c>
      <c r="BA430" s="222" t="str">
        <f t="shared" si="605"/>
        <v/>
      </c>
      <c r="BB430" s="219" t="str">
        <f>IFERROR(IF(IF(Z430=①工事概要!$E$12,①工事概要!$E$12,IF(WEEKDAY(Z430)=1,Z437,BB431))&gt;①工事概要!$E$12,①工事概要!$E$12,IF(Z430=①工事概要!$E$12,①工事概要!$E$12,IF(WEEKDAY(Z430)=1,Z437,BB431))),"")</f>
        <v/>
      </c>
      <c r="BE430" s="53"/>
      <c r="BF430" s="53"/>
      <c r="BG430" s="53" t="str">
        <f>IFERROR(VLOOKUP(B430,①工事概要!$C$11:$D$12,2,FALSE),"")</f>
        <v/>
      </c>
      <c r="BH430" s="53" t="str">
        <f>IFERROR(VLOOKUP(B430,①工事概要!$C$16:$D$21,2,FALSE),"")</f>
        <v/>
      </c>
      <c r="BI430" s="53" t="str">
        <f>IFERROR(VLOOKUP(B430,①工事概要!$C$22:$D$24,2,FALSE),"")</f>
        <v/>
      </c>
      <c r="BJ430" s="53" t="str">
        <f>IF(B430&gt;①工事概要!$C$26,"",IF(B430&gt;=①工事概要!$C$25,$BJ$13,""))</f>
        <v/>
      </c>
      <c r="BK430" s="53" t="str">
        <f>IF(B430&gt;①工事概要!$C$28,"",IF(B430&gt;=①工事概要!$C$27,$BK$13,""))</f>
        <v/>
      </c>
      <c r="BL430" s="53" t="str">
        <f>IF(B430&gt;①工事概要!$C$30,"",IF(B430&gt;=①工事概要!$C$29,$BL$13,""))</f>
        <v/>
      </c>
      <c r="BM430" s="53" t="str">
        <f>IF(B430&gt;①工事概要!$C$32,"",IF(B430&gt;=①工事概要!$C$31,$BM$13,""))</f>
        <v/>
      </c>
      <c r="BN430" s="53" t="str">
        <f>IF(B430&gt;①工事概要!$C$34,"",IF(B430&gt;=①工事概要!$C$33,$BN$13,""))</f>
        <v/>
      </c>
      <c r="BO430" s="53" t="str">
        <f>IF(B430&gt;①工事概要!$C$36,"",IF(B430&gt;=①工事概要!$C$35,$BO$13,""))</f>
        <v/>
      </c>
      <c r="BP430" s="53" t="str">
        <f>IF(B430&gt;①工事概要!$C$38,"",IF(B430&gt;=①工事概要!$C$37,$BP$13,""))</f>
        <v/>
      </c>
      <c r="BQ430" s="53" t="str">
        <f>IF(B430&gt;①工事概要!$C$40,"",IF(B430&gt;=①工事概要!$C$39,$BQ$13,""))</f>
        <v/>
      </c>
      <c r="BR430" s="53" t="str">
        <f>IF(B430&gt;①工事概要!$C$42,"",IF(B430&gt;=①工事概要!$C$41,$BR$13,""))</f>
        <v/>
      </c>
      <c r="BS430" s="53" t="str">
        <f>IF(B430&gt;①工事概要!$C$44,"",IF(B430&gt;=①工事概要!$C$43,$BS$13,""))</f>
        <v/>
      </c>
      <c r="BT430" s="53" t="str">
        <f>IF(B430&gt;①工事概要!$C$46,"",IF(B430&gt;=①工事概要!$C$45,$BT$13,""))</f>
        <v/>
      </c>
      <c r="BU430" s="53" t="str">
        <f>IF(B430&gt;①工事概要!$C$48,"",IF(B430&gt;=①工事概要!$C$47,$BU$13,""))</f>
        <v/>
      </c>
      <c r="BV430" s="53" t="str">
        <f>IF(B430&gt;①工事概要!$C$50,"",IF(B430&gt;=①工事概要!$C$49,$BV$13,""))</f>
        <v/>
      </c>
      <c r="BW430" s="53" t="str">
        <f>IF(B430&gt;①工事概要!$C$52,"",IF(B430&gt;=①工事概要!$C$51,$BW$13,""))</f>
        <v/>
      </c>
      <c r="BX430" s="53" t="str">
        <f>IF(B430&gt;①工事概要!$C$54,"",IF(B430&gt;=①工事概要!$C$53,$BX$13,""))</f>
        <v/>
      </c>
      <c r="BY430" s="53" t="str">
        <f>IF(B430&gt;①工事概要!$C$56,"",IF(B430&gt;=①工事概要!$C$55,$BY$13,""))</f>
        <v/>
      </c>
      <c r="BZ430" s="53" t="str">
        <f>IF(B430&gt;①工事概要!$C$58,"",IF(B430&gt;=①工事概要!$C$57,$BZ$13,""))</f>
        <v/>
      </c>
      <c r="CA430" s="53" t="str">
        <f>IF(B430&gt;①工事概要!$C$60,"",IF(B430&gt;=①工事概要!$C$59,$CA$13,""))</f>
        <v/>
      </c>
      <c r="CB430" s="53" t="str">
        <f>IF(B430&gt;①工事概要!$C$62,"",IF(B430&gt;=①工事概要!$C$61,$CB$13,""))</f>
        <v/>
      </c>
      <c r="CC430" s="53" t="str">
        <f>IF(B430&gt;①工事概要!$C$64,"",IF(B430&gt;=①工事概要!$C$63,$CC$13,""))</f>
        <v/>
      </c>
      <c r="CD430" s="53" t="str">
        <f>IF(B430&gt;①工事概要!$C$66,"",IF(B430&gt;=①工事概要!$C$65,$CD$13,""))</f>
        <v/>
      </c>
      <c r="CE430" s="50" t="str">
        <f t="shared" si="575"/>
        <v/>
      </c>
      <c r="CF430" s="50" t="str">
        <f t="shared" si="561"/>
        <v xml:space="preserve"> </v>
      </c>
    </row>
    <row r="431" spans="1:84" ht="39" customHeight="1" thickTop="1" thickBot="1" x14ac:dyDescent="0.2">
      <c r="A431" s="81" t="str">
        <f t="shared" si="547"/>
        <v>対象期間外</v>
      </c>
      <c r="B431" s="180" t="str">
        <f>IFERROR(IF(B430=①工事概要!$E$12+IF(WEEKDAY(①工事概要!$E$12)=1,①工事概要!$E$12,(8-WEEKDAY(①工事概要!$E$12))),"-",IF(B430="-","-",B430+1)),"-")</f>
        <v>-</v>
      </c>
      <c r="C431" s="89" t="str">
        <f t="shared" si="562"/>
        <v>-</v>
      </c>
      <c r="D431" s="199" t="str">
        <f t="shared" si="563"/>
        <v>×</v>
      </c>
      <c r="E431" s="200" t="str">
        <f t="shared" si="564"/>
        <v xml:space="preserve"> </v>
      </c>
      <c r="F431" s="201" t="s">
        <v>60</v>
      </c>
      <c r="G431" s="202"/>
      <c r="H431" s="203"/>
      <c r="I431" s="204"/>
      <c r="J431" s="187" t="str">
        <f t="shared" si="565"/>
        <v/>
      </c>
      <c r="K431" s="190" t="str">
        <f t="shared" si="548"/>
        <v/>
      </c>
      <c r="L431" s="190" t="str">
        <f t="shared" si="549"/>
        <v/>
      </c>
      <c r="M431" s="188" t="str">
        <f t="shared" si="566"/>
        <v/>
      </c>
      <c r="N431" s="87" t="str">
        <f t="shared" si="550"/>
        <v/>
      </c>
      <c r="O431" s="108"/>
      <c r="P431" s="156" t="str">
        <f>IF(B431&lt;①工事概要!$E$11,"",IF(B431&gt;①工事概要!$E$12,"",IF(LEN(CE431)=0,"○","")))</f>
        <v/>
      </c>
      <c r="Q431" s="162">
        <f t="shared" si="567"/>
        <v>0</v>
      </c>
      <c r="R431" s="93">
        <f t="shared" si="551"/>
        <v>181</v>
      </c>
      <c r="S431" s="156" t="str">
        <f t="shared" si="552"/>
        <v/>
      </c>
      <c r="T431" s="162">
        <f t="shared" si="553"/>
        <v>0</v>
      </c>
      <c r="U431" s="100">
        <f t="shared" si="568"/>
        <v>52</v>
      </c>
      <c r="V431" s="93" t="str">
        <f t="shared" si="554"/>
        <v/>
      </c>
      <c r="W431" s="169" t="str">
        <f t="shared" si="569"/>
        <v/>
      </c>
      <c r="X431" s="80" t="str">
        <f t="shared" si="570"/>
        <v/>
      </c>
      <c r="Y431" s="80" t="str">
        <f t="shared" si="571"/>
        <v/>
      </c>
      <c r="Z431" s="80" t="str">
        <f t="shared" si="555"/>
        <v>-</v>
      </c>
      <c r="AA431" s="80" t="str">
        <f t="shared" si="556"/>
        <v/>
      </c>
      <c r="AB431" s="80" t="str">
        <f t="shared" si="557"/>
        <v>OK（振替済み）</v>
      </c>
      <c r="AC431" s="154">
        <f t="shared" si="558"/>
        <v>0</v>
      </c>
      <c r="AD431" s="154" t="str">
        <f t="shared" si="572"/>
        <v/>
      </c>
      <c r="AE431" s="106">
        <f t="shared" si="573"/>
        <v>0</v>
      </c>
      <c r="AF431" s="106">
        <f t="shared" si="559"/>
        <v>0</v>
      </c>
      <c r="AG431" s="218" t="str">
        <f>IFERROR(IF(AE431=1,①工事概要!$E$11,IF(AE431=2,①工事概要!$E$11,IF(WEEKDAY(Z431)=2,Z424,AG430))),"")</f>
        <v/>
      </c>
      <c r="AH431" s="222" t="str">
        <f t="shared" ref="AH431:BA431" si="606">IFERROR(IF(AG431+1&gt;$BB431,"",AG431+1),"")</f>
        <v/>
      </c>
      <c r="AI431" s="222" t="str">
        <f t="shared" si="606"/>
        <v/>
      </c>
      <c r="AJ431" s="222" t="str">
        <f t="shared" si="606"/>
        <v/>
      </c>
      <c r="AK431" s="222" t="str">
        <f t="shared" si="606"/>
        <v/>
      </c>
      <c r="AL431" s="222" t="str">
        <f t="shared" si="606"/>
        <v/>
      </c>
      <c r="AM431" s="222" t="str">
        <f t="shared" si="606"/>
        <v/>
      </c>
      <c r="AN431" s="222" t="str">
        <f t="shared" si="606"/>
        <v/>
      </c>
      <c r="AO431" s="222" t="str">
        <f t="shared" si="606"/>
        <v/>
      </c>
      <c r="AP431" s="222" t="str">
        <f t="shared" si="606"/>
        <v/>
      </c>
      <c r="AQ431" s="222" t="str">
        <f t="shared" si="606"/>
        <v/>
      </c>
      <c r="AR431" s="222" t="str">
        <f t="shared" si="606"/>
        <v/>
      </c>
      <c r="AS431" s="222" t="str">
        <f t="shared" si="606"/>
        <v/>
      </c>
      <c r="AT431" s="222" t="str">
        <f t="shared" si="606"/>
        <v/>
      </c>
      <c r="AU431" s="222" t="str">
        <f t="shared" si="606"/>
        <v/>
      </c>
      <c r="AV431" s="222" t="str">
        <f t="shared" si="606"/>
        <v/>
      </c>
      <c r="AW431" s="222" t="str">
        <f t="shared" si="606"/>
        <v/>
      </c>
      <c r="AX431" s="222" t="str">
        <f t="shared" si="606"/>
        <v/>
      </c>
      <c r="AY431" s="222" t="str">
        <f t="shared" si="606"/>
        <v/>
      </c>
      <c r="AZ431" s="222" t="str">
        <f t="shared" si="606"/>
        <v/>
      </c>
      <c r="BA431" s="222" t="str">
        <f t="shared" si="606"/>
        <v/>
      </c>
      <c r="BB431" s="219" t="str">
        <f>IFERROR(IF(IF(Z431=①工事概要!$E$12,①工事概要!$E$12,IF(WEEKDAY(Z431)=1,Z438,BB432))&gt;①工事概要!$E$12,①工事概要!$E$12,IF(Z431=①工事概要!$E$12,①工事概要!$E$12,IF(WEEKDAY(Z431)=1,Z438,BB432))),"")</f>
        <v/>
      </c>
      <c r="BE431" s="53"/>
      <c r="BF431" s="53"/>
      <c r="BG431" s="53" t="str">
        <f>IFERROR(VLOOKUP(B431,①工事概要!$C$11:$D$12,2,FALSE),"")</f>
        <v/>
      </c>
      <c r="BH431" s="53" t="str">
        <f>IFERROR(VLOOKUP(B431,①工事概要!$C$16:$D$21,2,FALSE),"")</f>
        <v/>
      </c>
      <c r="BI431" s="53" t="str">
        <f>IFERROR(VLOOKUP(B431,①工事概要!$C$22:$D$24,2,FALSE),"")</f>
        <v/>
      </c>
      <c r="BJ431" s="53" t="str">
        <f>IF(B431&gt;①工事概要!$C$26,"",IF(B431&gt;=①工事概要!$C$25,$BJ$13,""))</f>
        <v/>
      </c>
      <c r="BK431" s="53" t="str">
        <f>IF(B431&gt;①工事概要!$C$28,"",IF(B431&gt;=①工事概要!$C$27,$BK$13,""))</f>
        <v/>
      </c>
      <c r="BL431" s="53" t="str">
        <f>IF(B431&gt;①工事概要!$C$30,"",IF(B431&gt;=①工事概要!$C$29,$BL$13,""))</f>
        <v/>
      </c>
      <c r="BM431" s="53" t="str">
        <f>IF(B431&gt;①工事概要!$C$32,"",IF(B431&gt;=①工事概要!$C$31,$BM$13,""))</f>
        <v/>
      </c>
      <c r="BN431" s="53" t="str">
        <f>IF(B431&gt;①工事概要!$C$34,"",IF(B431&gt;=①工事概要!$C$33,$BN$13,""))</f>
        <v/>
      </c>
      <c r="BO431" s="53" t="str">
        <f>IF(B431&gt;①工事概要!$C$36,"",IF(B431&gt;=①工事概要!$C$35,$BO$13,""))</f>
        <v/>
      </c>
      <c r="BP431" s="53" t="str">
        <f>IF(B431&gt;①工事概要!$C$38,"",IF(B431&gt;=①工事概要!$C$37,$BP$13,""))</f>
        <v/>
      </c>
      <c r="BQ431" s="53" t="str">
        <f>IF(B431&gt;①工事概要!$C$40,"",IF(B431&gt;=①工事概要!$C$39,$BQ$13,""))</f>
        <v/>
      </c>
      <c r="BR431" s="53" t="str">
        <f>IF(B431&gt;①工事概要!$C$42,"",IF(B431&gt;=①工事概要!$C$41,$BR$13,""))</f>
        <v/>
      </c>
      <c r="BS431" s="53" t="str">
        <f>IF(B431&gt;①工事概要!$C$44,"",IF(B431&gt;=①工事概要!$C$43,$BS$13,""))</f>
        <v/>
      </c>
      <c r="BT431" s="53" t="str">
        <f>IF(B431&gt;①工事概要!$C$46,"",IF(B431&gt;=①工事概要!$C$45,$BT$13,""))</f>
        <v/>
      </c>
      <c r="BU431" s="53" t="str">
        <f>IF(B431&gt;①工事概要!$C$48,"",IF(B431&gt;=①工事概要!$C$47,$BU$13,""))</f>
        <v/>
      </c>
      <c r="BV431" s="53" t="str">
        <f>IF(B431&gt;①工事概要!$C$50,"",IF(B431&gt;=①工事概要!$C$49,$BV$13,""))</f>
        <v/>
      </c>
      <c r="BW431" s="53" t="str">
        <f>IF(B431&gt;①工事概要!$C$52,"",IF(B431&gt;=①工事概要!$C$51,$BW$13,""))</f>
        <v/>
      </c>
      <c r="BX431" s="53" t="str">
        <f>IF(B431&gt;①工事概要!$C$54,"",IF(B431&gt;=①工事概要!$C$53,$BX$13,""))</f>
        <v/>
      </c>
      <c r="BY431" s="53" t="str">
        <f>IF(B431&gt;①工事概要!$C$56,"",IF(B431&gt;=①工事概要!$C$55,$BY$13,""))</f>
        <v/>
      </c>
      <c r="BZ431" s="53" t="str">
        <f>IF(B431&gt;①工事概要!$C$58,"",IF(B431&gt;=①工事概要!$C$57,$BZ$13,""))</f>
        <v/>
      </c>
      <c r="CA431" s="53" t="str">
        <f>IF(B431&gt;①工事概要!$C$60,"",IF(B431&gt;=①工事概要!$C$59,$CA$13,""))</f>
        <v/>
      </c>
      <c r="CB431" s="53" t="str">
        <f>IF(B431&gt;①工事概要!$C$62,"",IF(B431&gt;=①工事概要!$C$61,$CB$13,""))</f>
        <v/>
      </c>
      <c r="CC431" s="53" t="str">
        <f>IF(B431&gt;①工事概要!$C$64,"",IF(B431&gt;=①工事概要!$C$63,$CC$13,""))</f>
        <v/>
      </c>
      <c r="CD431" s="53" t="str">
        <f>IF(B431&gt;①工事概要!$C$66,"",IF(B431&gt;=①工事概要!$C$65,$CD$13,""))</f>
        <v/>
      </c>
      <c r="CE431" s="50" t="str">
        <f t="shared" si="575"/>
        <v/>
      </c>
      <c r="CF431" s="50" t="str">
        <f t="shared" si="561"/>
        <v xml:space="preserve"> </v>
      </c>
    </row>
    <row r="432" spans="1:84" ht="39" customHeight="1" thickTop="1" thickBot="1" x14ac:dyDescent="0.2">
      <c r="A432" s="81" t="str">
        <f t="shared" si="547"/>
        <v>対象期間外</v>
      </c>
      <c r="B432" s="180" t="str">
        <f>IFERROR(IF(B431=①工事概要!$E$12+IF(WEEKDAY(①工事概要!$E$12)=1,①工事概要!$E$12,(8-WEEKDAY(①工事概要!$E$12))),"-",IF(B431="-","-",B431+1)),"-")</f>
        <v>-</v>
      </c>
      <c r="C432" s="89" t="str">
        <f t="shared" si="562"/>
        <v>-</v>
      </c>
      <c r="D432" s="199" t="str">
        <f t="shared" si="563"/>
        <v>×</v>
      </c>
      <c r="E432" s="200" t="str">
        <f t="shared" si="564"/>
        <v xml:space="preserve"> </v>
      </c>
      <c r="F432" s="201" t="s">
        <v>60</v>
      </c>
      <c r="G432" s="202"/>
      <c r="H432" s="203"/>
      <c r="I432" s="204"/>
      <c r="J432" s="187" t="str">
        <f t="shared" si="565"/>
        <v/>
      </c>
      <c r="K432" s="190" t="str">
        <f t="shared" si="548"/>
        <v/>
      </c>
      <c r="L432" s="190" t="str">
        <f t="shared" si="549"/>
        <v/>
      </c>
      <c r="M432" s="188" t="str">
        <f t="shared" si="566"/>
        <v/>
      </c>
      <c r="N432" s="87" t="str">
        <f t="shared" si="550"/>
        <v/>
      </c>
      <c r="O432" s="108"/>
      <c r="P432" s="156" t="str">
        <f>IF(B432&lt;①工事概要!$E$11,"",IF(B432&gt;①工事概要!$E$12,"",IF(LEN(CE432)=0,"○","")))</f>
        <v/>
      </c>
      <c r="Q432" s="162">
        <f t="shared" si="567"/>
        <v>0</v>
      </c>
      <c r="R432" s="93">
        <f t="shared" si="551"/>
        <v>181</v>
      </c>
      <c r="S432" s="156" t="str">
        <f t="shared" si="552"/>
        <v/>
      </c>
      <c r="T432" s="162">
        <f t="shared" si="553"/>
        <v>0</v>
      </c>
      <c r="U432" s="100">
        <f t="shared" si="568"/>
        <v>52</v>
      </c>
      <c r="V432" s="93" t="str">
        <f t="shared" si="554"/>
        <v/>
      </c>
      <c r="W432" s="169" t="str">
        <f t="shared" si="569"/>
        <v/>
      </c>
      <c r="X432" s="80" t="str">
        <f t="shared" si="570"/>
        <v/>
      </c>
      <c r="Y432" s="80" t="str">
        <f t="shared" si="571"/>
        <v/>
      </c>
      <c r="Z432" s="80" t="str">
        <f t="shared" si="555"/>
        <v>-</v>
      </c>
      <c r="AA432" s="80" t="str">
        <f t="shared" si="556"/>
        <v/>
      </c>
      <c r="AB432" s="80" t="str">
        <f t="shared" si="557"/>
        <v>OK（振替済み）</v>
      </c>
      <c r="AC432" s="154">
        <f t="shared" si="558"/>
        <v>0</v>
      </c>
      <c r="AD432" s="154" t="str">
        <f t="shared" si="572"/>
        <v/>
      </c>
      <c r="AE432" s="106">
        <f t="shared" si="573"/>
        <v>0</v>
      </c>
      <c r="AF432" s="106">
        <f t="shared" si="559"/>
        <v>0</v>
      </c>
      <c r="AG432" s="218" t="str">
        <f>IFERROR(IF(AE432=1,①工事概要!$E$11,IF(AE432=2,①工事概要!$E$11,IF(WEEKDAY(Z432)=2,Z425,AG431))),"")</f>
        <v/>
      </c>
      <c r="AH432" s="222" t="str">
        <f t="shared" ref="AH432:BA432" si="607">IFERROR(IF(AG432+1&gt;$BB432,"",AG432+1),"")</f>
        <v/>
      </c>
      <c r="AI432" s="222" t="str">
        <f t="shared" si="607"/>
        <v/>
      </c>
      <c r="AJ432" s="222" t="str">
        <f t="shared" si="607"/>
        <v/>
      </c>
      <c r="AK432" s="222" t="str">
        <f t="shared" si="607"/>
        <v/>
      </c>
      <c r="AL432" s="222" t="str">
        <f t="shared" si="607"/>
        <v/>
      </c>
      <c r="AM432" s="222" t="str">
        <f t="shared" si="607"/>
        <v/>
      </c>
      <c r="AN432" s="222" t="str">
        <f t="shared" si="607"/>
        <v/>
      </c>
      <c r="AO432" s="222" t="str">
        <f t="shared" si="607"/>
        <v/>
      </c>
      <c r="AP432" s="222" t="str">
        <f t="shared" si="607"/>
        <v/>
      </c>
      <c r="AQ432" s="222" t="str">
        <f t="shared" si="607"/>
        <v/>
      </c>
      <c r="AR432" s="222" t="str">
        <f t="shared" si="607"/>
        <v/>
      </c>
      <c r="AS432" s="222" t="str">
        <f t="shared" si="607"/>
        <v/>
      </c>
      <c r="AT432" s="222" t="str">
        <f t="shared" si="607"/>
        <v/>
      </c>
      <c r="AU432" s="222" t="str">
        <f t="shared" si="607"/>
        <v/>
      </c>
      <c r="AV432" s="222" t="str">
        <f t="shared" si="607"/>
        <v/>
      </c>
      <c r="AW432" s="222" t="str">
        <f t="shared" si="607"/>
        <v/>
      </c>
      <c r="AX432" s="222" t="str">
        <f t="shared" si="607"/>
        <v/>
      </c>
      <c r="AY432" s="222" t="str">
        <f t="shared" si="607"/>
        <v/>
      </c>
      <c r="AZ432" s="222" t="str">
        <f t="shared" si="607"/>
        <v/>
      </c>
      <c r="BA432" s="222" t="str">
        <f t="shared" si="607"/>
        <v/>
      </c>
      <c r="BB432" s="219" t="str">
        <f>IFERROR(IF(IF(Z432=①工事概要!$E$12,①工事概要!$E$12,IF(WEEKDAY(Z432)=1,Z439,BB433))&gt;①工事概要!$E$12,①工事概要!$E$12,IF(Z432=①工事概要!$E$12,①工事概要!$E$12,IF(WEEKDAY(Z432)=1,Z439,BB433))),"")</f>
        <v/>
      </c>
      <c r="BE432" s="53"/>
      <c r="BF432" s="53"/>
      <c r="BG432" s="53" t="str">
        <f>IFERROR(VLOOKUP(B432,①工事概要!$C$11:$D$12,2,FALSE),"")</f>
        <v/>
      </c>
      <c r="BH432" s="53" t="str">
        <f>IFERROR(VLOOKUP(B432,①工事概要!$C$16:$D$21,2,FALSE),"")</f>
        <v/>
      </c>
      <c r="BI432" s="53" t="str">
        <f>IFERROR(VLOOKUP(B432,①工事概要!$C$22:$D$24,2,FALSE),"")</f>
        <v/>
      </c>
      <c r="BJ432" s="53" t="str">
        <f>IF(B432&gt;①工事概要!$C$26,"",IF(B432&gt;=①工事概要!$C$25,$BJ$13,""))</f>
        <v/>
      </c>
      <c r="BK432" s="53" t="str">
        <f>IF(B432&gt;①工事概要!$C$28,"",IF(B432&gt;=①工事概要!$C$27,$BK$13,""))</f>
        <v/>
      </c>
      <c r="BL432" s="53" t="str">
        <f>IF(B432&gt;①工事概要!$C$30,"",IF(B432&gt;=①工事概要!$C$29,$BL$13,""))</f>
        <v/>
      </c>
      <c r="BM432" s="53" t="str">
        <f>IF(B432&gt;①工事概要!$C$32,"",IF(B432&gt;=①工事概要!$C$31,$BM$13,""))</f>
        <v/>
      </c>
      <c r="BN432" s="53" t="str">
        <f>IF(B432&gt;①工事概要!$C$34,"",IF(B432&gt;=①工事概要!$C$33,$BN$13,""))</f>
        <v/>
      </c>
      <c r="BO432" s="53" t="str">
        <f>IF(B432&gt;①工事概要!$C$36,"",IF(B432&gt;=①工事概要!$C$35,$BO$13,""))</f>
        <v/>
      </c>
      <c r="BP432" s="53" t="str">
        <f>IF(B432&gt;①工事概要!$C$38,"",IF(B432&gt;=①工事概要!$C$37,$BP$13,""))</f>
        <v/>
      </c>
      <c r="BQ432" s="53" t="str">
        <f>IF(B432&gt;①工事概要!$C$40,"",IF(B432&gt;=①工事概要!$C$39,$BQ$13,""))</f>
        <v/>
      </c>
      <c r="BR432" s="53" t="str">
        <f>IF(B432&gt;①工事概要!$C$42,"",IF(B432&gt;=①工事概要!$C$41,$BR$13,""))</f>
        <v/>
      </c>
      <c r="BS432" s="53" t="str">
        <f>IF(B432&gt;①工事概要!$C$44,"",IF(B432&gt;=①工事概要!$C$43,$BS$13,""))</f>
        <v/>
      </c>
      <c r="BT432" s="53" t="str">
        <f>IF(B432&gt;①工事概要!$C$46,"",IF(B432&gt;=①工事概要!$C$45,$BT$13,""))</f>
        <v/>
      </c>
      <c r="BU432" s="53" t="str">
        <f>IF(B432&gt;①工事概要!$C$48,"",IF(B432&gt;=①工事概要!$C$47,$BU$13,""))</f>
        <v/>
      </c>
      <c r="BV432" s="53" t="str">
        <f>IF(B432&gt;①工事概要!$C$50,"",IF(B432&gt;=①工事概要!$C$49,$BV$13,""))</f>
        <v/>
      </c>
      <c r="BW432" s="53" t="str">
        <f>IF(B432&gt;①工事概要!$C$52,"",IF(B432&gt;=①工事概要!$C$51,$BW$13,""))</f>
        <v/>
      </c>
      <c r="BX432" s="53" t="str">
        <f>IF(B432&gt;①工事概要!$C$54,"",IF(B432&gt;=①工事概要!$C$53,$BX$13,""))</f>
        <v/>
      </c>
      <c r="BY432" s="53" t="str">
        <f>IF(B432&gt;①工事概要!$C$56,"",IF(B432&gt;=①工事概要!$C$55,$BY$13,""))</f>
        <v/>
      </c>
      <c r="BZ432" s="53" t="str">
        <f>IF(B432&gt;①工事概要!$C$58,"",IF(B432&gt;=①工事概要!$C$57,$BZ$13,""))</f>
        <v/>
      </c>
      <c r="CA432" s="53" t="str">
        <f>IF(B432&gt;①工事概要!$C$60,"",IF(B432&gt;=①工事概要!$C$59,$CA$13,""))</f>
        <v/>
      </c>
      <c r="CB432" s="53" t="str">
        <f>IF(B432&gt;①工事概要!$C$62,"",IF(B432&gt;=①工事概要!$C$61,$CB$13,""))</f>
        <v/>
      </c>
      <c r="CC432" s="53" t="str">
        <f>IF(B432&gt;①工事概要!$C$64,"",IF(B432&gt;=①工事概要!$C$63,$CC$13,""))</f>
        <v/>
      </c>
      <c r="CD432" s="53" t="str">
        <f>IF(B432&gt;①工事概要!$C$66,"",IF(B432&gt;=①工事概要!$C$65,$CD$13,""))</f>
        <v/>
      </c>
      <c r="CE432" s="50" t="str">
        <f t="shared" si="575"/>
        <v/>
      </c>
      <c r="CF432" s="50" t="str">
        <f t="shared" si="561"/>
        <v xml:space="preserve"> </v>
      </c>
    </row>
    <row r="433" spans="1:84" ht="39" customHeight="1" thickTop="1" thickBot="1" x14ac:dyDescent="0.2">
      <c r="A433" s="81" t="str">
        <f t="shared" si="547"/>
        <v>対象期間外</v>
      </c>
      <c r="B433" s="180" t="str">
        <f>IFERROR(IF(B432=①工事概要!$E$12+IF(WEEKDAY(①工事概要!$E$12)=1,①工事概要!$E$12,(8-WEEKDAY(①工事概要!$E$12))),"-",IF(B432="-","-",B432+1)),"-")</f>
        <v>-</v>
      </c>
      <c r="C433" s="89" t="str">
        <f t="shared" si="562"/>
        <v>-</v>
      </c>
      <c r="D433" s="199" t="str">
        <f t="shared" si="563"/>
        <v>×</v>
      </c>
      <c r="E433" s="200" t="str">
        <f t="shared" si="564"/>
        <v xml:space="preserve"> </v>
      </c>
      <c r="F433" s="201" t="s">
        <v>61</v>
      </c>
      <c r="G433" s="202"/>
      <c r="H433" s="203"/>
      <c r="I433" s="204"/>
      <c r="J433" s="187" t="str">
        <f t="shared" si="565"/>
        <v/>
      </c>
      <c r="K433" s="190" t="str">
        <f t="shared" si="548"/>
        <v/>
      </c>
      <c r="L433" s="190" t="str">
        <f t="shared" si="549"/>
        <v/>
      </c>
      <c r="M433" s="188" t="str">
        <f t="shared" si="566"/>
        <v/>
      </c>
      <c r="N433" s="87" t="str">
        <f t="shared" si="550"/>
        <v/>
      </c>
      <c r="O433" s="108"/>
      <c r="P433" s="156" t="str">
        <f>IF(B433&lt;①工事概要!$E$11,"",IF(B433&gt;①工事概要!$E$12,"",IF(LEN(CE433)=0,"○","")))</f>
        <v/>
      </c>
      <c r="Q433" s="162">
        <f t="shared" si="567"/>
        <v>0</v>
      </c>
      <c r="R433" s="93">
        <f t="shared" si="551"/>
        <v>181</v>
      </c>
      <c r="S433" s="156" t="str">
        <f t="shared" si="552"/>
        <v/>
      </c>
      <c r="T433" s="162">
        <f t="shared" si="553"/>
        <v>0</v>
      </c>
      <c r="U433" s="100">
        <f t="shared" si="568"/>
        <v>52</v>
      </c>
      <c r="V433" s="93" t="str">
        <f t="shared" si="554"/>
        <v/>
      </c>
      <c r="W433" s="169" t="str">
        <f t="shared" si="569"/>
        <v/>
      </c>
      <c r="X433" s="80" t="str">
        <f t="shared" si="570"/>
        <v/>
      </c>
      <c r="Y433" s="80" t="str">
        <f t="shared" si="571"/>
        <v/>
      </c>
      <c r="Z433" s="80" t="str">
        <f t="shared" si="555"/>
        <v>-</v>
      </c>
      <c r="AA433" s="80" t="str">
        <f t="shared" si="556"/>
        <v/>
      </c>
      <c r="AB433" s="80" t="str">
        <f t="shared" si="557"/>
        <v>OK（振替済み）</v>
      </c>
      <c r="AC433" s="154">
        <f t="shared" si="558"/>
        <v>0</v>
      </c>
      <c r="AD433" s="154" t="str">
        <f t="shared" si="572"/>
        <v/>
      </c>
      <c r="AE433" s="106">
        <f t="shared" si="573"/>
        <v>0</v>
      </c>
      <c r="AF433" s="106">
        <f t="shared" si="559"/>
        <v>0</v>
      </c>
      <c r="AG433" s="218" t="str">
        <f>IFERROR(IF(AE433=1,①工事概要!$E$11,IF(AE433=2,①工事概要!$E$11,IF(WEEKDAY(Z433)=2,Z426,AG432))),"")</f>
        <v/>
      </c>
      <c r="AH433" s="222" t="str">
        <f t="shared" ref="AH433:BA433" si="608">IFERROR(IF(AG433+1&gt;$BB433,"",AG433+1),"")</f>
        <v/>
      </c>
      <c r="AI433" s="222" t="str">
        <f t="shared" si="608"/>
        <v/>
      </c>
      <c r="AJ433" s="222" t="str">
        <f t="shared" si="608"/>
        <v/>
      </c>
      <c r="AK433" s="222" t="str">
        <f t="shared" si="608"/>
        <v/>
      </c>
      <c r="AL433" s="222" t="str">
        <f t="shared" si="608"/>
        <v/>
      </c>
      <c r="AM433" s="222" t="str">
        <f t="shared" si="608"/>
        <v/>
      </c>
      <c r="AN433" s="222" t="str">
        <f t="shared" si="608"/>
        <v/>
      </c>
      <c r="AO433" s="222" t="str">
        <f t="shared" si="608"/>
        <v/>
      </c>
      <c r="AP433" s="222" t="str">
        <f t="shared" si="608"/>
        <v/>
      </c>
      <c r="AQ433" s="222" t="str">
        <f t="shared" si="608"/>
        <v/>
      </c>
      <c r="AR433" s="222" t="str">
        <f t="shared" si="608"/>
        <v/>
      </c>
      <c r="AS433" s="222" t="str">
        <f t="shared" si="608"/>
        <v/>
      </c>
      <c r="AT433" s="222" t="str">
        <f t="shared" si="608"/>
        <v/>
      </c>
      <c r="AU433" s="222" t="str">
        <f t="shared" si="608"/>
        <v/>
      </c>
      <c r="AV433" s="222" t="str">
        <f t="shared" si="608"/>
        <v/>
      </c>
      <c r="AW433" s="222" t="str">
        <f t="shared" si="608"/>
        <v/>
      </c>
      <c r="AX433" s="222" t="str">
        <f t="shared" si="608"/>
        <v/>
      </c>
      <c r="AY433" s="222" t="str">
        <f t="shared" si="608"/>
        <v/>
      </c>
      <c r="AZ433" s="222" t="str">
        <f t="shared" si="608"/>
        <v/>
      </c>
      <c r="BA433" s="222" t="str">
        <f t="shared" si="608"/>
        <v/>
      </c>
      <c r="BB433" s="219" t="str">
        <f>IFERROR(IF(IF(Z433=①工事概要!$E$12,①工事概要!$E$12,IF(WEEKDAY(Z433)=1,Z440,BB434))&gt;①工事概要!$E$12,①工事概要!$E$12,IF(Z433=①工事概要!$E$12,①工事概要!$E$12,IF(WEEKDAY(Z433)=1,Z440,BB434))),"")</f>
        <v/>
      </c>
      <c r="BE433" s="53"/>
      <c r="BF433" s="53"/>
      <c r="BG433" s="53" t="str">
        <f>IFERROR(VLOOKUP(B433,①工事概要!$C$11:$D$12,2,FALSE),"")</f>
        <v/>
      </c>
      <c r="BH433" s="53" t="str">
        <f>IFERROR(VLOOKUP(B433,①工事概要!$C$16:$D$21,2,FALSE),"")</f>
        <v/>
      </c>
      <c r="BI433" s="53" t="str">
        <f>IFERROR(VLOOKUP(B433,①工事概要!$C$22:$D$24,2,FALSE),"")</f>
        <v/>
      </c>
      <c r="BJ433" s="53" t="str">
        <f>IF(B433&gt;①工事概要!$C$26,"",IF(B433&gt;=①工事概要!$C$25,$BJ$13,""))</f>
        <v/>
      </c>
      <c r="BK433" s="53" t="str">
        <f>IF(B433&gt;①工事概要!$C$28,"",IF(B433&gt;=①工事概要!$C$27,$BK$13,""))</f>
        <v/>
      </c>
      <c r="BL433" s="53" t="str">
        <f>IF(B433&gt;①工事概要!$C$30,"",IF(B433&gt;=①工事概要!$C$29,$BL$13,""))</f>
        <v/>
      </c>
      <c r="BM433" s="53" t="str">
        <f>IF(B433&gt;①工事概要!$C$32,"",IF(B433&gt;=①工事概要!$C$31,$BM$13,""))</f>
        <v/>
      </c>
      <c r="BN433" s="53" t="str">
        <f>IF(B433&gt;①工事概要!$C$34,"",IF(B433&gt;=①工事概要!$C$33,$BN$13,""))</f>
        <v/>
      </c>
      <c r="BO433" s="53" t="str">
        <f>IF(B433&gt;①工事概要!$C$36,"",IF(B433&gt;=①工事概要!$C$35,$BO$13,""))</f>
        <v/>
      </c>
      <c r="BP433" s="53" t="str">
        <f>IF(B433&gt;①工事概要!$C$38,"",IF(B433&gt;=①工事概要!$C$37,$BP$13,""))</f>
        <v/>
      </c>
      <c r="BQ433" s="53" t="str">
        <f>IF(B433&gt;①工事概要!$C$40,"",IF(B433&gt;=①工事概要!$C$39,$BQ$13,""))</f>
        <v/>
      </c>
      <c r="BR433" s="53" t="str">
        <f>IF(B433&gt;①工事概要!$C$42,"",IF(B433&gt;=①工事概要!$C$41,$BR$13,""))</f>
        <v/>
      </c>
      <c r="BS433" s="53" t="str">
        <f>IF(B433&gt;①工事概要!$C$44,"",IF(B433&gt;=①工事概要!$C$43,$BS$13,""))</f>
        <v/>
      </c>
      <c r="BT433" s="53" t="str">
        <f>IF(B433&gt;①工事概要!$C$46,"",IF(B433&gt;=①工事概要!$C$45,$BT$13,""))</f>
        <v/>
      </c>
      <c r="BU433" s="53" t="str">
        <f>IF(B433&gt;①工事概要!$C$48,"",IF(B433&gt;=①工事概要!$C$47,$BU$13,""))</f>
        <v/>
      </c>
      <c r="BV433" s="53" t="str">
        <f>IF(B433&gt;①工事概要!$C$50,"",IF(B433&gt;=①工事概要!$C$49,$BV$13,""))</f>
        <v/>
      </c>
      <c r="BW433" s="53" t="str">
        <f>IF(B433&gt;①工事概要!$C$52,"",IF(B433&gt;=①工事概要!$C$51,$BW$13,""))</f>
        <v/>
      </c>
      <c r="BX433" s="53" t="str">
        <f>IF(B433&gt;①工事概要!$C$54,"",IF(B433&gt;=①工事概要!$C$53,$BX$13,""))</f>
        <v/>
      </c>
      <c r="BY433" s="53" t="str">
        <f>IF(B433&gt;①工事概要!$C$56,"",IF(B433&gt;=①工事概要!$C$55,$BY$13,""))</f>
        <v/>
      </c>
      <c r="BZ433" s="53" t="str">
        <f>IF(B433&gt;①工事概要!$C$58,"",IF(B433&gt;=①工事概要!$C$57,$BZ$13,""))</f>
        <v/>
      </c>
      <c r="CA433" s="53" t="str">
        <f>IF(B433&gt;①工事概要!$C$60,"",IF(B433&gt;=①工事概要!$C$59,$CA$13,""))</f>
        <v/>
      </c>
      <c r="CB433" s="53" t="str">
        <f>IF(B433&gt;①工事概要!$C$62,"",IF(B433&gt;=①工事概要!$C$61,$CB$13,""))</f>
        <v/>
      </c>
      <c r="CC433" s="53" t="str">
        <f>IF(B433&gt;①工事概要!$C$64,"",IF(B433&gt;=①工事概要!$C$63,$CC$13,""))</f>
        <v/>
      </c>
      <c r="CD433" s="53" t="str">
        <f>IF(B433&gt;①工事概要!$C$66,"",IF(B433&gt;=①工事概要!$C$65,$CD$13,""))</f>
        <v/>
      </c>
      <c r="CE433" s="50" t="str">
        <f t="shared" si="575"/>
        <v/>
      </c>
      <c r="CF433" s="50" t="str">
        <f t="shared" si="561"/>
        <v xml:space="preserve"> </v>
      </c>
    </row>
    <row r="434" spans="1:84" ht="39" customHeight="1" thickTop="1" thickBot="1" x14ac:dyDescent="0.2">
      <c r="A434" s="81" t="str">
        <f t="shared" si="547"/>
        <v>対象期間外</v>
      </c>
      <c r="B434" s="180" t="str">
        <f>IFERROR(IF(B433=①工事概要!$E$12+IF(WEEKDAY(①工事概要!$E$12)=1,①工事概要!$E$12,(8-WEEKDAY(①工事概要!$E$12))),"-",IF(B433="-","-",B433+1)),"-")</f>
        <v>-</v>
      </c>
      <c r="C434" s="89" t="str">
        <f t="shared" si="562"/>
        <v>-</v>
      </c>
      <c r="D434" s="199" t="str">
        <f t="shared" si="563"/>
        <v>×</v>
      </c>
      <c r="E434" s="200" t="str">
        <f t="shared" si="564"/>
        <v xml:space="preserve"> </v>
      </c>
      <c r="F434" s="201" t="s">
        <v>61</v>
      </c>
      <c r="G434" s="202"/>
      <c r="H434" s="203"/>
      <c r="I434" s="204"/>
      <c r="J434" s="187" t="str">
        <f t="shared" si="565"/>
        <v/>
      </c>
      <c r="K434" s="190" t="str">
        <f t="shared" si="548"/>
        <v/>
      </c>
      <c r="L434" s="190" t="str">
        <f t="shared" si="549"/>
        <v/>
      </c>
      <c r="M434" s="188" t="str">
        <f t="shared" si="566"/>
        <v/>
      </c>
      <c r="N434" s="87" t="str">
        <f t="shared" si="550"/>
        <v/>
      </c>
      <c r="O434" s="108"/>
      <c r="P434" s="156" t="str">
        <f>IF(B434&lt;①工事概要!$E$11,"",IF(B434&gt;①工事概要!$E$12,"",IF(LEN(CE434)=0,"○","")))</f>
        <v/>
      </c>
      <c r="Q434" s="162">
        <f t="shared" si="567"/>
        <v>0</v>
      </c>
      <c r="R434" s="93">
        <f t="shared" si="551"/>
        <v>181</v>
      </c>
      <c r="S434" s="156" t="str">
        <f t="shared" si="552"/>
        <v/>
      </c>
      <c r="T434" s="162">
        <f t="shared" si="553"/>
        <v>0</v>
      </c>
      <c r="U434" s="100">
        <f t="shared" si="568"/>
        <v>52</v>
      </c>
      <c r="V434" s="93" t="str">
        <f t="shared" si="554"/>
        <v/>
      </c>
      <c r="W434" s="169" t="str">
        <f t="shared" si="569"/>
        <v/>
      </c>
      <c r="X434" s="80" t="str">
        <f t="shared" si="570"/>
        <v/>
      </c>
      <c r="Y434" s="80" t="str">
        <f t="shared" si="571"/>
        <v/>
      </c>
      <c r="Z434" s="80" t="str">
        <f t="shared" si="555"/>
        <v>-</v>
      </c>
      <c r="AA434" s="80" t="str">
        <f t="shared" si="556"/>
        <v/>
      </c>
      <c r="AB434" s="80" t="str">
        <f t="shared" si="557"/>
        <v>OK（振替済み）</v>
      </c>
      <c r="AC434" s="154">
        <f t="shared" si="558"/>
        <v>0</v>
      </c>
      <c r="AD434" s="154" t="str">
        <f t="shared" si="572"/>
        <v/>
      </c>
      <c r="AE434" s="106">
        <f t="shared" si="573"/>
        <v>0</v>
      </c>
      <c r="AF434" s="106">
        <f t="shared" si="559"/>
        <v>0</v>
      </c>
      <c r="AG434" s="223" t="str">
        <f>IFERROR(IF(AE434=1,①工事概要!$E$11,IF(AE434=2,①工事概要!$E$11,IF(WEEKDAY(Z434)=2,Z427,AG433))),"")</f>
        <v/>
      </c>
      <c r="AH434" s="224" t="str">
        <f t="shared" ref="AH434:BA434" si="609">IFERROR(IF(AG434+1&gt;$BB434,"",AG434+1),"")</f>
        <v/>
      </c>
      <c r="AI434" s="224" t="str">
        <f t="shared" si="609"/>
        <v/>
      </c>
      <c r="AJ434" s="224" t="str">
        <f t="shared" si="609"/>
        <v/>
      </c>
      <c r="AK434" s="224" t="str">
        <f t="shared" si="609"/>
        <v/>
      </c>
      <c r="AL434" s="224" t="str">
        <f t="shared" si="609"/>
        <v/>
      </c>
      <c r="AM434" s="224" t="str">
        <f t="shared" si="609"/>
        <v/>
      </c>
      <c r="AN434" s="224" t="str">
        <f t="shared" si="609"/>
        <v/>
      </c>
      <c r="AO434" s="224" t="str">
        <f t="shared" si="609"/>
        <v/>
      </c>
      <c r="AP434" s="224" t="str">
        <f t="shared" si="609"/>
        <v/>
      </c>
      <c r="AQ434" s="224" t="str">
        <f t="shared" si="609"/>
        <v/>
      </c>
      <c r="AR434" s="224" t="str">
        <f t="shared" si="609"/>
        <v/>
      </c>
      <c r="AS434" s="224" t="str">
        <f t="shared" si="609"/>
        <v/>
      </c>
      <c r="AT434" s="224" t="str">
        <f t="shared" si="609"/>
        <v/>
      </c>
      <c r="AU434" s="224" t="str">
        <f t="shared" si="609"/>
        <v/>
      </c>
      <c r="AV434" s="224" t="str">
        <f t="shared" si="609"/>
        <v/>
      </c>
      <c r="AW434" s="224" t="str">
        <f t="shared" si="609"/>
        <v/>
      </c>
      <c r="AX434" s="224" t="str">
        <f t="shared" si="609"/>
        <v/>
      </c>
      <c r="AY434" s="224" t="str">
        <f t="shared" si="609"/>
        <v/>
      </c>
      <c r="AZ434" s="224" t="str">
        <f t="shared" si="609"/>
        <v/>
      </c>
      <c r="BA434" s="224" t="str">
        <f t="shared" si="609"/>
        <v/>
      </c>
      <c r="BB434" s="225" t="str">
        <f>IFERROR(IF(IF(Z434=①工事概要!$E$12,①工事概要!$E$12,IF(WEEKDAY(Z434)=1,Z441,BB435))&gt;①工事概要!$E$12,①工事概要!$E$12,IF(Z434=①工事概要!$E$12,①工事概要!$E$12,IF(WEEKDAY(Z434)=1,Z441,BB435))),"")</f>
        <v/>
      </c>
      <c r="BE434" s="53"/>
      <c r="BF434" s="53"/>
      <c r="BG434" s="53" t="str">
        <f>IFERROR(VLOOKUP(B434,①工事概要!$C$11:$D$12,2,FALSE),"")</f>
        <v/>
      </c>
      <c r="BH434" s="53" t="str">
        <f>IFERROR(VLOOKUP(B434,①工事概要!$C$16:$D$21,2,FALSE),"")</f>
        <v/>
      </c>
      <c r="BI434" s="53" t="str">
        <f>IFERROR(VLOOKUP(B434,①工事概要!$C$22:$D$24,2,FALSE),"")</f>
        <v/>
      </c>
      <c r="BJ434" s="53" t="str">
        <f>IF(B434&gt;①工事概要!$C$26,"",IF(B434&gt;=①工事概要!$C$25,$BJ$13,""))</f>
        <v/>
      </c>
      <c r="BK434" s="53" t="str">
        <f>IF(B434&gt;①工事概要!$C$28,"",IF(B434&gt;=①工事概要!$C$27,$BK$13,""))</f>
        <v/>
      </c>
      <c r="BL434" s="53" t="str">
        <f>IF(B434&gt;①工事概要!$C$30,"",IF(B434&gt;=①工事概要!$C$29,$BL$13,""))</f>
        <v/>
      </c>
      <c r="BM434" s="53" t="str">
        <f>IF(B434&gt;①工事概要!$C$32,"",IF(B434&gt;=①工事概要!$C$31,$BM$13,""))</f>
        <v/>
      </c>
      <c r="BN434" s="53" t="str">
        <f>IF(B434&gt;①工事概要!$C$34,"",IF(B434&gt;=①工事概要!$C$33,$BN$13,""))</f>
        <v/>
      </c>
      <c r="BO434" s="53" t="str">
        <f>IF(B434&gt;①工事概要!$C$36,"",IF(B434&gt;=①工事概要!$C$35,$BO$13,""))</f>
        <v/>
      </c>
      <c r="BP434" s="53" t="str">
        <f>IF(B434&gt;①工事概要!$C$38,"",IF(B434&gt;=①工事概要!$C$37,$BP$13,""))</f>
        <v/>
      </c>
      <c r="BQ434" s="53" t="str">
        <f>IF(B434&gt;①工事概要!$C$40,"",IF(B434&gt;=①工事概要!$C$39,$BQ$13,""))</f>
        <v/>
      </c>
      <c r="BR434" s="53" t="str">
        <f>IF(B434&gt;①工事概要!$C$42,"",IF(B434&gt;=①工事概要!$C$41,$BR$13,""))</f>
        <v/>
      </c>
      <c r="BS434" s="53" t="str">
        <f>IF(B434&gt;①工事概要!$C$44,"",IF(B434&gt;=①工事概要!$C$43,$BS$13,""))</f>
        <v/>
      </c>
      <c r="BT434" s="53" t="str">
        <f>IF(B434&gt;①工事概要!$C$46,"",IF(B434&gt;=①工事概要!$C$45,$BT$13,""))</f>
        <v/>
      </c>
      <c r="BU434" s="53" t="str">
        <f>IF(B434&gt;①工事概要!$C$48,"",IF(B434&gt;=①工事概要!$C$47,$BU$13,""))</f>
        <v/>
      </c>
      <c r="BV434" s="53" t="str">
        <f>IF(B434&gt;①工事概要!$C$50,"",IF(B434&gt;=①工事概要!$C$49,$BV$13,""))</f>
        <v/>
      </c>
      <c r="BW434" s="53" t="str">
        <f>IF(B434&gt;①工事概要!$C$52,"",IF(B434&gt;=①工事概要!$C$51,$BW$13,""))</f>
        <v/>
      </c>
      <c r="BX434" s="53" t="str">
        <f>IF(B434&gt;①工事概要!$C$54,"",IF(B434&gt;=①工事概要!$C$53,$BX$13,""))</f>
        <v/>
      </c>
      <c r="BY434" s="53" t="str">
        <f>IF(B434&gt;①工事概要!$C$56,"",IF(B434&gt;=①工事概要!$C$55,$BY$13,""))</f>
        <v/>
      </c>
      <c r="BZ434" s="53" t="str">
        <f>IF(B434&gt;①工事概要!$C$58,"",IF(B434&gt;=①工事概要!$C$57,$BZ$13,""))</f>
        <v/>
      </c>
      <c r="CA434" s="53" t="str">
        <f>IF(B434&gt;①工事概要!$C$60,"",IF(B434&gt;=①工事概要!$C$59,$CA$13,""))</f>
        <v/>
      </c>
      <c r="CB434" s="53" t="str">
        <f>IF(B434&gt;①工事概要!$C$62,"",IF(B434&gt;=①工事概要!$C$61,$CB$13,""))</f>
        <v/>
      </c>
      <c r="CC434" s="53" t="str">
        <f>IF(B434&gt;①工事概要!$C$64,"",IF(B434&gt;=①工事概要!$C$63,$CC$13,""))</f>
        <v/>
      </c>
      <c r="CD434" s="53" t="str">
        <f>IF(B434&gt;①工事概要!$C$66,"",IF(B434&gt;=①工事概要!$C$65,$CD$13,""))</f>
        <v/>
      </c>
      <c r="CE434" s="50" t="str">
        <f t="shared" si="575"/>
        <v/>
      </c>
      <c r="CF434" s="50" t="str">
        <f t="shared" si="561"/>
        <v xml:space="preserve"> </v>
      </c>
    </row>
    <row r="435" spans="1:84" ht="39" customHeight="1" thickTop="1" thickBot="1" x14ac:dyDescent="0.2">
      <c r="A435" s="81" t="str">
        <f t="shared" si="547"/>
        <v>対象期間外</v>
      </c>
      <c r="B435" s="180" t="str">
        <f>IFERROR(IF(B434=①工事概要!$E$12+IF(WEEKDAY(①工事概要!$E$12)=1,①工事概要!$E$12,(8-WEEKDAY(①工事概要!$E$12))),"-",IF(B434="-","-",B434+1)),"-")</f>
        <v>-</v>
      </c>
      <c r="C435" s="89" t="str">
        <f t="shared" si="562"/>
        <v>-</v>
      </c>
      <c r="D435" s="199" t="str">
        <f t="shared" si="563"/>
        <v>×</v>
      </c>
      <c r="E435" s="200" t="str">
        <f t="shared" si="564"/>
        <v xml:space="preserve"> </v>
      </c>
      <c r="F435" s="201" t="s">
        <v>60</v>
      </c>
      <c r="G435" s="202"/>
      <c r="H435" s="203"/>
      <c r="I435" s="204"/>
      <c r="J435" s="187" t="str">
        <f t="shared" si="565"/>
        <v/>
      </c>
      <c r="K435" s="190" t="str">
        <f t="shared" si="548"/>
        <v/>
      </c>
      <c r="L435" s="190" t="str">
        <f t="shared" si="549"/>
        <v/>
      </c>
      <c r="M435" s="188" t="str">
        <f t="shared" si="566"/>
        <v/>
      </c>
      <c r="N435" s="87" t="str">
        <f t="shared" si="550"/>
        <v/>
      </c>
      <c r="O435" s="108"/>
      <c r="P435" s="156" t="str">
        <f>IF(B435&lt;①工事概要!$E$11,"",IF(B435&gt;①工事概要!$E$12,"",IF(LEN(CE435)=0,"○","")))</f>
        <v/>
      </c>
      <c r="Q435" s="162">
        <f t="shared" si="567"/>
        <v>0</v>
      </c>
      <c r="R435" s="93">
        <f t="shared" si="551"/>
        <v>181</v>
      </c>
      <c r="S435" s="156" t="str">
        <f t="shared" si="552"/>
        <v/>
      </c>
      <c r="T435" s="162">
        <f t="shared" si="553"/>
        <v>0</v>
      </c>
      <c r="U435" s="100">
        <f t="shared" si="568"/>
        <v>52</v>
      </c>
      <c r="V435" s="93" t="str">
        <f t="shared" si="554"/>
        <v/>
      </c>
      <c r="W435" s="169" t="str">
        <f t="shared" si="569"/>
        <v/>
      </c>
      <c r="X435" s="80" t="str">
        <f t="shared" si="570"/>
        <v/>
      </c>
      <c r="Y435" s="80" t="str">
        <f t="shared" si="571"/>
        <v/>
      </c>
      <c r="Z435" s="80" t="str">
        <f t="shared" si="555"/>
        <v>-</v>
      </c>
      <c r="AA435" s="80" t="str">
        <f t="shared" si="556"/>
        <v/>
      </c>
      <c r="AB435" s="80" t="str">
        <f t="shared" si="557"/>
        <v>OK（振替済み）</v>
      </c>
      <c r="AC435" s="154">
        <f t="shared" si="558"/>
        <v>0</v>
      </c>
      <c r="AD435" s="154" t="str">
        <f t="shared" si="572"/>
        <v/>
      </c>
      <c r="AE435" s="106">
        <f t="shared" si="573"/>
        <v>0</v>
      </c>
      <c r="AF435" s="106">
        <f t="shared" si="559"/>
        <v>0</v>
      </c>
      <c r="AG435" s="216" t="str">
        <f>IFERROR(IF(AE435=1,①工事概要!$E$11,IF(AE435=2,①工事概要!$E$11,IF(WEEKDAY(Z435)=2,Z428,AG434))),"")</f>
        <v/>
      </c>
      <c r="AH435" s="221" t="str">
        <f t="shared" ref="AH435:BA435" si="610">IFERROR(IF(AG435+1&gt;$BB435,"",AG435+1),"")</f>
        <v/>
      </c>
      <c r="AI435" s="221" t="str">
        <f t="shared" si="610"/>
        <v/>
      </c>
      <c r="AJ435" s="221" t="str">
        <f t="shared" si="610"/>
        <v/>
      </c>
      <c r="AK435" s="221" t="str">
        <f t="shared" si="610"/>
        <v/>
      </c>
      <c r="AL435" s="221" t="str">
        <f t="shared" si="610"/>
        <v/>
      </c>
      <c r="AM435" s="221" t="str">
        <f t="shared" si="610"/>
        <v/>
      </c>
      <c r="AN435" s="221" t="str">
        <f t="shared" si="610"/>
        <v/>
      </c>
      <c r="AO435" s="221" t="str">
        <f t="shared" si="610"/>
        <v/>
      </c>
      <c r="AP435" s="221" t="str">
        <f t="shared" si="610"/>
        <v/>
      </c>
      <c r="AQ435" s="221" t="str">
        <f t="shared" si="610"/>
        <v/>
      </c>
      <c r="AR435" s="221" t="str">
        <f t="shared" si="610"/>
        <v/>
      </c>
      <c r="AS435" s="221" t="str">
        <f t="shared" si="610"/>
        <v/>
      </c>
      <c r="AT435" s="221" t="str">
        <f t="shared" si="610"/>
        <v/>
      </c>
      <c r="AU435" s="221" t="str">
        <f t="shared" si="610"/>
        <v/>
      </c>
      <c r="AV435" s="221" t="str">
        <f t="shared" si="610"/>
        <v/>
      </c>
      <c r="AW435" s="221" t="str">
        <f t="shared" si="610"/>
        <v/>
      </c>
      <c r="AX435" s="221" t="str">
        <f t="shared" si="610"/>
        <v/>
      </c>
      <c r="AY435" s="221" t="str">
        <f t="shared" si="610"/>
        <v/>
      </c>
      <c r="AZ435" s="221" t="str">
        <f t="shared" si="610"/>
        <v/>
      </c>
      <c r="BA435" s="221" t="str">
        <f t="shared" si="610"/>
        <v/>
      </c>
      <c r="BB435" s="217" t="str">
        <f>IFERROR(IF(IF(Z435=①工事概要!$E$12,①工事概要!$E$12,IF(WEEKDAY(Z435)=1,Z442,BB436))&gt;①工事概要!$E$12,①工事概要!$E$12,IF(Z435=①工事概要!$E$12,①工事概要!$E$12,IF(WEEKDAY(Z435)=1,Z442,BB436))),"")</f>
        <v/>
      </c>
      <c r="BE435" s="53"/>
      <c r="BF435" s="53"/>
      <c r="BG435" s="53" t="str">
        <f>IFERROR(VLOOKUP(B435,①工事概要!$C$11:$D$12,2,FALSE),"")</f>
        <v/>
      </c>
      <c r="BH435" s="53" t="str">
        <f>IFERROR(VLOOKUP(B435,①工事概要!$C$16:$D$21,2,FALSE),"")</f>
        <v/>
      </c>
      <c r="BI435" s="53" t="str">
        <f>IFERROR(VLOOKUP(B435,①工事概要!$C$22:$D$24,2,FALSE),"")</f>
        <v/>
      </c>
      <c r="BJ435" s="53" t="str">
        <f>IF(B435&gt;①工事概要!$C$26,"",IF(B435&gt;=①工事概要!$C$25,$BJ$13,""))</f>
        <v/>
      </c>
      <c r="BK435" s="53" t="str">
        <f>IF(B435&gt;①工事概要!$C$28,"",IF(B435&gt;=①工事概要!$C$27,$BK$13,""))</f>
        <v/>
      </c>
      <c r="BL435" s="53" t="str">
        <f>IF(B435&gt;①工事概要!$C$30,"",IF(B435&gt;=①工事概要!$C$29,$BL$13,""))</f>
        <v/>
      </c>
      <c r="BM435" s="53" t="str">
        <f>IF(B435&gt;①工事概要!$C$32,"",IF(B435&gt;=①工事概要!$C$31,$BM$13,""))</f>
        <v/>
      </c>
      <c r="BN435" s="53" t="str">
        <f>IF(B435&gt;①工事概要!$C$34,"",IF(B435&gt;=①工事概要!$C$33,$BN$13,""))</f>
        <v/>
      </c>
      <c r="BO435" s="53" t="str">
        <f>IF(B435&gt;①工事概要!$C$36,"",IF(B435&gt;=①工事概要!$C$35,$BO$13,""))</f>
        <v/>
      </c>
      <c r="BP435" s="53" t="str">
        <f>IF(B435&gt;①工事概要!$C$38,"",IF(B435&gt;=①工事概要!$C$37,$BP$13,""))</f>
        <v/>
      </c>
      <c r="BQ435" s="53" t="str">
        <f>IF(B435&gt;①工事概要!$C$40,"",IF(B435&gt;=①工事概要!$C$39,$BQ$13,""))</f>
        <v/>
      </c>
      <c r="BR435" s="53" t="str">
        <f>IF(B435&gt;①工事概要!$C$42,"",IF(B435&gt;=①工事概要!$C$41,$BR$13,""))</f>
        <v/>
      </c>
      <c r="BS435" s="53" t="str">
        <f>IF(B435&gt;①工事概要!$C$44,"",IF(B435&gt;=①工事概要!$C$43,$BS$13,""))</f>
        <v/>
      </c>
      <c r="BT435" s="53" t="str">
        <f>IF(B435&gt;①工事概要!$C$46,"",IF(B435&gt;=①工事概要!$C$45,$BT$13,""))</f>
        <v/>
      </c>
      <c r="BU435" s="53" t="str">
        <f>IF(B435&gt;①工事概要!$C$48,"",IF(B435&gt;=①工事概要!$C$47,$BU$13,""))</f>
        <v/>
      </c>
      <c r="BV435" s="53" t="str">
        <f>IF(B435&gt;①工事概要!$C$50,"",IF(B435&gt;=①工事概要!$C$49,$BV$13,""))</f>
        <v/>
      </c>
      <c r="BW435" s="53" t="str">
        <f>IF(B435&gt;①工事概要!$C$52,"",IF(B435&gt;=①工事概要!$C$51,$BW$13,""))</f>
        <v/>
      </c>
      <c r="BX435" s="53" t="str">
        <f>IF(B435&gt;①工事概要!$C$54,"",IF(B435&gt;=①工事概要!$C$53,$BX$13,""))</f>
        <v/>
      </c>
      <c r="BY435" s="53" t="str">
        <f>IF(B435&gt;①工事概要!$C$56,"",IF(B435&gt;=①工事概要!$C$55,$BY$13,""))</f>
        <v/>
      </c>
      <c r="BZ435" s="53" t="str">
        <f>IF(B435&gt;①工事概要!$C$58,"",IF(B435&gt;=①工事概要!$C$57,$BZ$13,""))</f>
        <v/>
      </c>
      <c r="CA435" s="53" t="str">
        <f>IF(B435&gt;①工事概要!$C$60,"",IF(B435&gt;=①工事概要!$C$59,$CA$13,""))</f>
        <v/>
      </c>
      <c r="CB435" s="53" t="str">
        <f>IF(B435&gt;①工事概要!$C$62,"",IF(B435&gt;=①工事概要!$C$61,$CB$13,""))</f>
        <v/>
      </c>
      <c r="CC435" s="53" t="str">
        <f>IF(B435&gt;①工事概要!$C$64,"",IF(B435&gt;=①工事概要!$C$63,$CC$13,""))</f>
        <v/>
      </c>
      <c r="CD435" s="53" t="str">
        <f>IF(B435&gt;①工事概要!$C$66,"",IF(B435&gt;=①工事概要!$C$65,$CD$13,""))</f>
        <v/>
      </c>
      <c r="CE435" s="50" t="str">
        <f t="shared" si="575"/>
        <v/>
      </c>
      <c r="CF435" s="50" t="str">
        <f t="shared" si="561"/>
        <v xml:space="preserve"> </v>
      </c>
    </row>
    <row r="436" spans="1:84" ht="39" customHeight="1" thickTop="1" thickBot="1" x14ac:dyDescent="0.2">
      <c r="A436" s="81" t="str">
        <f t="shared" si="547"/>
        <v>対象期間外</v>
      </c>
      <c r="B436" s="180" t="str">
        <f>IFERROR(IF(B435=①工事概要!$E$12+IF(WEEKDAY(①工事概要!$E$12)=1,①工事概要!$E$12,(8-WEEKDAY(①工事概要!$E$12))),"-",IF(B435="-","-",B435+1)),"-")</f>
        <v>-</v>
      </c>
      <c r="C436" s="89" t="str">
        <f t="shared" si="562"/>
        <v>-</v>
      </c>
      <c r="D436" s="199" t="str">
        <f t="shared" si="563"/>
        <v>×</v>
      </c>
      <c r="E436" s="200" t="str">
        <f t="shared" si="564"/>
        <v xml:space="preserve"> </v>
      </c>
      <c r="F436" s="201" t="s">
        <v>60</v>
      </c>
      <c r="G436" s="202"/>
      <c r="H436" s="203"/>
      <c r="I436" s="204"/>
      <c r="J436" s="187" t="str">
        <f t="shared" si="565"/>
        <v/>
      </c>
      <c r="K436" s="190" t="str">
        <f t="shared" si="548"/>
        <v/>
      </c>
      <c r="L436" s="190" t="str">
        <f t="shared" si="549"/>
        <v/>
      </c>
      <c r="M436" s="188" t="str">
        <f t="shared" si="566"/>
        <v/>
      </c>
      <c r="N436" s="87" t="str">
        <f t="shared" si="550"/>
        <v/>
      </c>
      <c r="O436" s="108"/>
      <c r="P436" s="156" t="str">
        <f>IF(B436&lt;①工事概要!$E$11,"",IF(B436&gt;①工事概要!$E$12,"",IF(LEN(CE436)=0,"○","")))</f>
        <v/>
      </c>
      <c r="Q436" s="162">
        <f t="shared" si="567"/>
        <v>0</v>
      </c>
      <c r="R436" s="93">
        <f t="shared" si="551"/>
        <v>181</v>
      </c>
      <c r="S436" s="156" t="str">
        <f t="shared" si="552"/>
        <v/>
      </c>
      <c r="T436" s="162">
        <f t="shared" si="553"/>
        <v>0</v>
      </c>
      <c r="U436" s="100">
        <f t="shared" si="568"/>
        <v>52</v>
      </c>
      <c r="V436" s="93" t="str">
        <f t="shared" si="554"/>
        <v/>
      </c>
      <c r="W436" s="169" t="str">
        <f t="shared" si="569"/>
        <v/>
      </c>
      <c r="X436" s="80" t="str">
        <f t="shared" si="570"/>
        <v/>
      </c>
      <c r="Y436" s="80" t="str">
        <f t="shared" si="571"/>
        <v/>
      </c>
      <c r="Z436" s="80" t="str">
        <f t="shared" si="555"/>
        <v>-</v>
      </c>
      <c r="AA436" s="80" t="str">
        <f t="shared" si="556"/>
        <v/>
      </c>
      <c r="AB436" s="80" t="str">
        <f t="shared" si="557"/>
        <v>OK（振替済み）</v>
      </c>
      <c r="AC436" s="154">
        <f t="shared" si="558"/>
        <v>0</v>
      </c>
      <c r="AD436" s="154" t="str">
        <f t="shared" si="572"/>
        <v/>
      </c>
      <c r="AE436" s="106">
        <f t="shared" si="573"/>
        <v>0</v>
      </c>
      <c r="AF436" s="106">
        <f t="shared" si="559"/>
        <v>0</v>
      </c>
      <c r="AG436" s="218" t="str">
        <f>IFERROR(IF(AE436=1,①工事概要!$E$11,IF(AE436=2,①工事概要!$E$11,IF(WEEKDAY(Z436)=2,Z429,AG435))),"")</f>
        <v/>
      </c>
      <c r="AH436" s="222" t="str">
        <f t="shared" ref="AH436:BA436" si="611">IFERROR(IF(AG436+1&gt;$BB436,"",AG436+1),"")</f>
        <v/>
      </c>
      <c r="AI436" s="222" t="str">
        <f t="shared" si="611"/>
        <v/>
      </c>
      <c r="AJ436" s="222" t="str">
        <f t="shared" si="611"/>
        <v/>
      </c>
      <c r="AK436" s="222" t="str">
        <f t="shared" si="611"/>
        <v/>
      </c>
      <c r="AL436" s="222" t="str">
        <f t="shared" si="611"/>
        <v/>
      </c>
      <c r="AM436" s="222" t="str">
        <f t="shared" si="611"/>
        <v/>
      </c>
      <c r="AN436" s="222" t="str">
        <f t="shared" si="611"/>
        <v/>
      </c>
      <c r="AO436" s="222" t="str">
        <f t="shared" si="611"/>
        <v/>
      </c>
      <c r="AP436" s="222" t="str">
        <f t="shared" si="611"/>
        <v/>
      </c>
      <c r="AQ436" s="222" t="str">
        <f t="shared" si="611"/>
        <v/>
      </c>
      <c r="AR436" s="222" t="str">
        <f t="shared" si="611"/>
        <v/>
      </c>
      <c r="AS436" s="222" t="str">
        <f t="shared" si="611"/>
        <v/>
      </c>
      <c r="AT436" s="222" t="str">
        <f t="shared" si="611"/>
        <v/>
      </c>
      <c r="AU436" s="222" t="str">
        <f t="shared" si="611"/>
        <v/>
      </c>
      <c r="AV436" s="222" t="str">
        <f t="shared" si="611"/>
        <v/>
      </c>
      <c r="AW436" s="222" t="str">
        <f t="shared" si="611"/>
        <v/>
      </c>
      <c r="AX436" s="222" t="str">
        <f t="shared" si="611"/>
        <v/>
      </c>
      <c r="AY436" s="222" t="str">
        <f t="shared" si="611"/>
        <v/>
      </c>
      <c r="AZ436" s="222" t="str">
        <f t="shared" si="611"/>
        <v/>
      </c>
      <c r="BA436" s="222" t="str">
        <f t="shared" si="611"/>
        <v/>
      </c>
      <c r="BB436" s="219" t="str">
        <f>IFERROR(IF(IF(Z436=①工事概要!$E$12,①工事概要!$E$12,IF(WEEKDAY(Z436)=1,Z443,BB437))&gt;①工事概要!$E$12,①工事概要!$E$12,IF(Z436=①工事概要!$E$12,①工事概要!$E$12,IF(WEEKDAY(Z436)=1,Z443,BB437))),"")</f>
        <v/>
      </c>
      <c r="BE436" s="53"/>
      <c r="BF436" s="53"/>
      <c r="BG436" s="53" t="str">
        <f>IFERROR(VLOOKUP(B436,①工事概要!$C$11:$D$12,2,FALSE),"")</f>
        <v/>
      </c>
      <c r="BH436" s="53" t="str">
        <f>IFERROR(VLOOKUP(B436,①工事概要!$C$16:$D$21,2,FALSE),"")</f>
        <v/>
      </c>
      <c r="BI436" s="53" t="str">
        <f>IFERROR(VLOOKUP(B436,①工事概要!$C$22:$D$24,2,FALSE),"")</f>
        <v/>
      </c>
      <c r="BJ436" s="53" t="str">
        <f>IF(B436&gt;①工事概要!$C$26,"",IF(B436&gt;=①工事概要!$C$25,$BJ$13,""))</f>
        <v/>
      </c>
      <c r="BK436" s="53" t="str">
        <f>IF(B436&gt;①工事概要!$C$28,"",IF(B436&gt;=①工事概要!$C$27,$BK$13,""))</f>
        <v/>
      </c>
      <c r="BL436" s="53" t="str">
        <f>IF(B436&gt;①工事概要!$C$30,"",IF(B436&gt;=①工事概要!$C$29,$BL$13,""))</f>
        <v/>
      </c>
      <c r="BM436" s="53" t="str">
        <f>IF(B436&gt;①工事概要!$C$32,"",IF(B436&gt;=①工事概要!$C$31,$BM$13,""))</f>
        <v/>
      </c>
      <c r="BN436" s="53" t="str">
        <f>IF(B436&gt;①工事概要!$C$34,"",IF(B436&gt;=①工事概要!$C$33,$BN$13,""))</f>
        <v/>
      </c>
      <c r="BO436" s="53" t="str">
        <f>IF(B436&gt;①工事概要!$C$36,"",IF(B436&gt;=①工事概要!$C$35,$BO$13,""))</f>
        <v/>
      </c>
      <c r="BP436" s="53" t="str">
        <f>IF(B436&gt;①工事概要!$C$38,"",IF(B436&gt;=①工事概要!$C$37,$BP$13,""))</f>
        <v/>
      </c>
      <c r="BQ436" s="53" t="str">
        <f>IF(B436&gt;①工事概要!$C$40,"",IF(B436&gt;=①工事概要!$C$39,$BQ$13,""))</f>
        <v/>
      </c>
      <c r="BR436" s="53" t="str">
        <f>IF(B436&gt;①工事概要!$C$42,"",IF(B436&gt;=①工事概要!$C$41,$BR$13,""))</f>
        <v/>
      </c>
      <c r="BS436" s="53" t="str">
        <f>IF(B436&gt;①工事概要!$C$44,"",IF(B436&gt;=①工事概要!$C$43,$BS$13,""))</f>
        <v/>
      </c>
      <c r="BT436" s="53" t="str">
        <f>IF(B436&gt;①工事概要!$C$46,"",IF(B436&gt;=①工事概要!$C$45,$BT$13,""))</f>
        <v/>
      </c>
      <c r="BU436" s="53" t="str">
        <f>IF(B436&gt;①工事概要!$C$48,"",IF(B436&gt;=①工事概要!$C$47,$BU$13,""))</f>
        <v/>
      </c>
      <c r="BV436" s="53" t="str">
        <f>IF(B436&gt;①工事概要!$C$50,"",IF(B436&gt;=①工事概要!$C$49,$BV$13,""))</f>
        <v/>
      </c>
      <c r="BW436" s="53" t="str">
        <f>IF(B436&gt;①工事概要!$C$52,"",IF(B436&gt;=①工事概要!$C$51,$BW$13,""))</f>
        <v/>
      </c>
      <c r="BX436" s="53" t="str">
        <f>IF(B436&gt;①工事概要!$C$54,"",IF(B436&gt;=①工事概要!$C$53,$BX$13,""))</f>
        <v/>
      </c>
      <c r="BY436" s="53" t="str">
        <f>IF(B436&gt;①工事概要!$C$56,"",IF(B436&gt;=①工事概要!$C$55,$BY$13,""))</f>
        <v/>
      </c>
      <c r="BZ436" s="53" t="str">
        <f>IF(B436&gt;①工事概要!$C$58,"",IF(B436&gt;=①工事概要!$C$57,$BZ$13,""))</f>
        <v/>
      </c>
      <c r="CA436" s="53" t="str">
        <f>IF(B436&gt;①工事概要!$C$60,"",IF(B436&gt;=①工事概要!$C$59,$CA$13,""))</f>
        <v/>
      </c>
      <c r="CB436" s="53" t="str">
        <f>IF(B436&gt;①工事概要!$C$62,"",IF(B436&gt;=①工事概要!$C$61,$CB$13,""))</f>
        <v/>
      </c>
      <c r="CC436" s="53" t="str">
        <f>IF(B436&gt;①工事概要!$C$64,"",IF(B436&gt;=①工事概要!$C$63,$CC$13,""))</f>
        <v/>
      </c>
      <c r="CD436" s="53" t="str">
        <f>IF(B436&gt;①工事概要!$C$66,"",IF(B436&gt;=①工事概要!$C$65,$CD$13,""))</f>
        <v/>
      </c>
      <c r="CE436" s="50" t="str">
        <f t="shared" si="575"/>
        <v/>
      </c>
      <c r="CF436" s="50" t="str">
        <f t="shared" si="561"/>
        <v xml:space="preserve"> </v>
      </c>
    </row>
    <row r="437" spans="1:84" ht="39" customHeight="1" thickTop="1" thickBot="1" x14ac:dyDescent="0.2">
      <c r="A437" s="81" t="str">
        <f t="shared" si="547"/>
        <v>対象期間外</v>
      </c>
      <c r="B437" s="180" t="str">
        <f>IFERROR(IF(B436=①工事概要!$E$12+IF(WEEKDAY(①工事概要!$E$12)=1,①工事概要!$E$12,(8-WEEKDAY(①工事概要!$E$12))),"-",IF(B436="-","-",B436+1)),"-")</f>
        <v>-</v>
      </c>
      <c r="C437" s="89" t="str">
        <f t="shared" si="562"/>
        <v>-</v>
      </c>
      <c r="D437" s="199" t="str">
        <f t="shared" si="563"/>
        <v>×</v>
      </c>
      <c r="E437" s="200" t="str">
        <f t="shared" si="564"/>
        <v xml:space="preserve"> </v>
      </c>
      <c r="F437" s="201" t="s">
        <v>60</v>
      </c>
      <c r="G437" s="202"/>
      <c r="H437" s="203"/>
      <c r="I437" s="204"/>
      <c r="J437" s="187" t="str">
        <f t="shared" si="565"/>
        <v/>
      </c>
      <c r="K437" s="190" t="str">
        <f t="shared" si="548"/>
        <v/>
      </c>
      <c r="L437" s="190" t="str">
        <f t="shared" si="549"/>
        <v/>
      </c>
      <c r="M437" s="188" t="str">
        <f t="shared" si="566"/>
        <v/>
      </c>
      <c r="N437" s="87" t="str">
        <f t="shared" si="550"/>
        <v/>
      </c>
      <c r="O437" s="108"/>
      <c r="P437" s="156" t="str">
        <f>IF(B437&lt;①工事概要!$E$11,"",IF(B437&gt;①工事概要!$E$12,"",IF(LEN(CE437)=0,"○","")))</f>
        <v/>
      </c>
      <c r="Q437" s="162">
        <f t="shared" si="567"/>
        <v>0</v>
      </c>
      <c r="R437" s="93">
        <f t="shared" si="551"/>
        <v>181</v>
      </c>
      <c r="S437" s="156" t="str">
        <f t="shared" si="552"/>
        <v/>
      </c>
      <c r="T437" s="162">
        <f t="shared" si="553"/>
        <v>0</v>
      </c>
      <c r="U437" s="100">
        <f t="shared" si="568"/>
        <v>52</v>
      </c>
      <c r="V437" s="93" t="str">
        <f t="shared" si="554"/>
        <v/>
      </c>
      <c r="W437" s="169" t="str">
        <f t="shared" si="569"/>
        <v/>
      </c>
      <c r="X437" s="80" t="str">
        <f t="shared" si="570"/>
        <v/>
      </c>
      <c r="Y437" s="80" t="str">
        <f t="shared" si="571"/>
        <v/>
      </c>
      <c r="Z437" s="80" t="str">
        <f t="shared" si="555"/>
        <v>-</v>
      </c>
      <c r="AA437" s="80" t="str">
        <f t="shared" si="556"/>
        <v/>
      </c>
      <c r="AB437" s="80" t="str">
        <f t="shared" si="557"/>
        <v>OK（振替済み）</v>
      </c>
      <c r="AC437" s="154">
        <f t="shared" si="558"/>
        <v>0</v>
      </c>
      <c r="AD437" s="154" t="str">
        <f t="shared" si="572"/>
        <v/>
      </c>
      <c r="AE437" s="106">
        <f t="shared" si="573"/>
        <v>0</v>
      </c>
      <c r="AF437" s="106">
        <f t="shared" si="559"/>
        <v>0</v>
      </c>
      <c r="AG437" s="218" t="str">
        <f>IFERROR(IF(AE437=1,①工事概要!$E$11,IF(AE437=2,①工事概要!$E$11,IF(WEEKDAY(Z437)=2,Z430,AG436))),"")</f>
        <v/>
      </c>
      <c r="AH437" s="222" t="str">
        <f t="shared" ref="AH437:BA437" si="612">IFERROR(IF(AG437+1&gt;$BB437,"",AG437+1),"")</f>
        <v/>
      </c>
      <c r="AI437" s="222" t="str">
        <f t="shared" si="612"/>
        <v/>
      </c>
      <c r="AJ437" s="222" t="str">
        <f t="shared" si="612"/>
        <v/>
      </c>
      <c r="AK437" s="222" t="str">
        <f t="shared" si="612"/>
        <v/>
      </c>
      <c r="AL437" s="222" t="str">
        <f t="shared" si="612"/>
        <v/>
      </c>
      <c r="AM437" s="222" t="str">
        <f t="shared" si="612"/>
        <v/>
      </c>
      <c r="AN437" s="222" t="str">
        <f t="shared" si="612"/>
        <v/>
      </c>
      <c r="AO437" s="222" t="str">
        <f t="shared" si="612"/>
        <v/>
      </c>
      <c r="AP437" s="222" t="str">
        <f t="shared" si="612"/>
        <v/>
      </c>
      <c r="AQ437" s="222" t="str">
        <f t="shared" si="612"/>
        <v/>
      </c>
      <c r="AR437" s="222" t="str">
        <f t="shared" si="612"/>
        <v/>
      </c>
      <c r="AS437" s="222" t="str">
        <f t="shared" si="612"/>
        <v/>
      </c>
      <c r="AT437" s="222" t="str">
        <f t="shared" si="612"/>
        <v/>
      </c>
      <c r="AU437" s="222" t="str">
        <f t="shared" si="612"/>
        <v/>
      </c>
      <c r="AV437" s="222" t="str">
        <f t="shared" si="612"/>
        <v/>
      </c>
      <c r="AW437" s="222" t="str">
        <f t="shared" si="612"/>
        <v/>
      </c>
      <c r="AX437" s="222" t="str">
        <f t="shared" si="612"/>
        <v/>
      </c>
      <c r="AY437" s="222" t="str">
        <f t="shared" si="612"/>
        <v/>
      </c>
      <c r="AZ437" s="222" t="str">
        <f t="shared" si="612"/>
        <v/>
      </c>
      <c r="BA437" s="222" t="str">
        <f t="shared" si="612"/>
        <v/>
      </c>
      <c r="BB437" s="219" t="str">
        <f>IFERROR(IF(IF(Z437=①工事概要!$E$12,①工事概要!$E$12,IF(WEEKDAY(Z437)=1,Z444,BB438))&gt;①工事概要!$E$12,①工事概要!$E$12,IF(Z437=①工事概要!$E$12,①工事概要!$E$12,IF(WEEKDAY(Z437)=1,Z444,BB438))),"")</f>
        <v/>
      </c>
      <c r="BE437" s="53"/>
      <c r="BF437" s="53"/>
      <c r="BG437" s="53" t="str">
        <f>IFERROR(VLOOKUP(B437,①工事概要!$C$11:$D$12,2,FALSE),"")</f>
        <v/>
      </c>
      <c r="BH437" s="53" t="str">
        <f>IFERROR(VLOOKUP(B437,①工事概要!$C$16:$D$21,2,FALSE),"")</f>
        <v/>
      </c>
      <c r="BI437" s="53" t="str">
        <f>IFERROR(VLOOKUP(B437,①工事概要!$C$22:$D$24,2,FALSE),"")</f>
        <v/>
      </c>
      <c r="BJ437" s="53" t="str">
        <f>IF(B437&gt;①工事概要!$C$26,"",IF(B437&gt;=①工事概要!$C$25,$BJ$13,""))</f>
        <v/>
      </c>
      <c r="BK437" s="53" t="str">
        <f>IF(B437&gt;①工事概要!$C$28,"",IF(B437&gt;=①工事概要!$C$27,$BK$13,""))</f>
        <v/>
      </c>
      <c r="BL437" s="53" t="str">
        <f>IF(B437&gt;①工事概要!$C$30,"",IF(B437&gt;=①工事概要!$C$29,$BL$13,""))</f>
        <v/>
      </c>
      <c r="BM437" s="53" t="str">
        <f>IF(B437&gt;①工事概要!$C$32,"",IF(B437&gt;=①工事概要!$C$31,$BM$13,""))</f>
        <v/>
      </c>
      <c r="BN437" s="53" t="str">
        <f>IF(B437&gt;①工事概要!$C$34,"",IF(B437&gt;=①工事概要!$C$33,$BN$13,""))</f>
        <v/>
      </c>
      <c r="BO437" s="53" t="str">
        <f>IF(B437&gt;①工事概要!$C$36,"",IF(B437&gt;=①工事概要!$C$35,$BO$13,""))</f>
        <v/>
      </c>
      <c r="BP437" s="53" t="str">
        <f>IF(B437&gt;①工事概要!$C$38,"",IF(B437&gt;=①工事概要!$C$37,$BP$13,""))</f>
        <v/>
      </c>
      <c r="BQ437" s="53" t="str">
        <f>IF(B437&gt;①工事概要!$C$40,"",IF(B437&gt;=①工事概要!$C$39,$BQ$13,""))</f>
        <v/>
      </c>
      <c r="BR437" s="53" t="str">
        <f>IF(B437&gt;①工事概要!$C$42,"",IF(B437&gt;=①工事概要!$C$41,$BR$13,""))</f>
        <v/>
      </c>
      <c r="BS437" s="53" t="str">
        <f>IF(B437&gt;①工事概要!$C$44,"",IF(B437&gt;=①工事概要!$C$43,$BS$13,""))</f>
        <v/>
      </c>
      <c r="BT437" s="53" t="str">
        <f>IF(B437&gt;①工事概要!$C$46,"",IF(B437&gt;=①工事概要!$C$45,$BT$13,""))</f>
        <v/>
      </c>
      <c r="BU437" s="53" t="str">
        <f>IF(B437&gt;①工事概要!$C$48,"",IF(B437&gt;=①工事概要!$C$47,$BU$13,""))</f>
        <v/>
      </c>
      <c r="BV437" s="53" t="str">
        <f>IF(B437&gt;①工事概要!$C$50,"",IF(B437&gt;=①工事概要!$C$49,$BV$13,""))</f>
        <v/>
      </c>
      <c r="BW437" s="53" t="str">
        <f>IF(B437&gt;①工事概要!$C$52,"",IF(B437&gt;=①工事概要!$C$51,$BW$13,""))</f>
        <v/>
      </c>
      <c r="BX437" s="53" t="str">
        <f>IF(B437&gt;①工事概要!$C$54,"",IF(B437&gt;=①工事概要!$C$53,$BX$13,""))</f>
        <v/>
      </c>
      <c r="BY437" s="53" t="str">
        <f>IF(B437&gt;①工事概要!$C$56,"",IF(B437&gt;=①工事概要!$C$55,$BY$13,""))</f>
        <v/>
      </c>
      <c r="BZ437" s="53" t="str">
        <f>IF(B437&gt;①工事概要!$C$58,"",IF(B437&gt;=①工事概要!$C$57,$BZ$13,""))</f>
        <v/>
      </c>
      <c r="CA437" s="53" t="str">
        <f>IF(B437&gt;①工事概要!$C$60,"",IF(B437&gt;=①工事概要!$C$59,$CA$13,""))</f>
        <v/>
      </c>
      <c r="CB437" s="53" t="str">
        <f>IF(B437&gt;①工事概要!$C$62,"",IF(B437&gt;=①工事概要!$C$61,$CB$13,""))</f>
        <v/>
      </c>
      <c r="CC437" s="53" t="str">
        <f>IF(B437&gt;①工事概要!$C$64,"",IF(B437&gt;=①工事概要!$C$63,$CC$13,""))</f>
        <v/>
      </c>
      <c r="CD437" s="53" t="str">
        <f>IF(B437&gt;①工事概要!$C$66,"",IF(B437&gt;=①工事概要!$C$65,$CD$13,""))</f>
        <v/>
      </c>
      <c r="CE437" s="50" t="str">
        <f t="shared" si="575"/>
        <v/>
      </c>
      <c r="CF437" s="50" t="str">
        <f t="shared" si="561"/>
        <v xml:space="preserve"> </v>
      </c>
    </row>
    <row r="438" spans="1:84" ht="39" customHeight="1" thickTop="1" thickBot="1" x14ac:dyDescent="0.2">
      <c r="A438" s="81" t="str">
        <f t="shared" si="547"/>
        <v>対象期間外</v>
      </c>
      <c r="B438" s="180" t="str">
        <f>IFERROR(IF(B437=①工事概要!$E$12+IF(WEEKDAY(①工事概要!$E$12)=1,①工事概要!$E$12,(8-WEEKDAY(①工事概要!$E$12))),"-",IF(B437="-","-",B437+1)),"-")</f>
        <v>-</v>
      </c>
      <c r="C438" s="89" t="str">
        <f t="shared" si="562"/>
        <v>-</v>
      </c>
      <c r="D438" s="199" t="str">
        <f t="shared" si="563"/>
        <v>×</v>
      </c>
      <c r="E438" s="200" t="str">
        <f t="shared" si="564"/>
        <v xml:space="preserve"> </v>
      </c>
      <c r="F438" s="201" t="s">
        <v>60</v>
      </c>
      <c r="G438" s="202"/>
      <c r="H438" s="203"/>
      <c r="I438" s="204"/>
      <c r="J438" s="187" t="str">
        <f t="shared" si="565"/>
        <v/>
      </c>
      <c r="K438" s="190" t="str">
        <f t="shared" si="548"/>
        <v/>
      </c>
      <c r="L438" s="190" t="str">
        <f t="shared" si="549"/>
        <v/>
      </c>
      <c r="M438" s="188" t="str">
        <f t="shared" si="566"/>
        <v/>
      </c>
      <c r="N438" s="87" t="str">
        <f t="shared" si="550"/>
        <v/>
      </c>
      <c r="O438" s="108"/>
      <c r="P438" s="156" t="str">
        <f>IF(B438&lt;①工事概要!$E$11,"",IF(B438&gt;①工事概要!$E$12,"",IF(LEN(CE438)=0,"○","")))</f>
        <v/>
      </c>
      <c r="Q438" s="162">
        <f t="shared" si="567"/>
        <v>0</v>
      </c>
      <c r="R438" s="93">
        <f t="shared" si="551"/>
        <v>181</v>
      </c>
      <c r="S438" s="156" t="str">
        <f t="shared" si="552"/>
        <v/>
      </c>
      <c r="T438" s="162">
        <f t="shared" si="553"/>
        <v>0</v>
      </c>
      <c r="U438" s="100">
        <f t="shared" si="568"/>
        <v>52</v>
      </c>
      <c r="V438" s="93" t="str">
        <f t="shared" si="554"/>
        <v/>
      </c>
      <c r="W438" s="169" t="str">
        <f t="shared" si="569"/>
        <v/>
      </c>
      <c r="X438" s="80" t="str">
        <f t="shared" si="570"/>
        <v/>
      </c>
      <c r="Y438" s="80" t="str">
        <f t="shared" si="571"/>
        <v/>
      </c>
      <c r="Z438" s="80" t="str">
        <f t="shared" si="555"/>
        <v>-</v>
      </c>
      <c r="AA438" s="80" t="str">
        <f t="shared" si="556"/>
        <v/>
      </c>
      <c r="AB438" s="80" t="str">
        <f t="shared" si="557"/>
        <v>OK（振替済み）</v>
      </c>
      <c r="AC438" s="154">
        <f t="shared" si="558"/>
        <v>0</v>
      </c>
      <c r="AD438" s="154" t="str">
        <f t="shared" si="572"/>
        <v/>
      </c>
      <c r="AE438" s="106">
        <f t="shared" si="573"/>
        <v>0</v>
      </c>
      <c r="AF438" s="106">
        <f t="shared" si="559"/>
        <v>0</v>
      </c>
      <c r="AG438" s="218" t="str">
        <f>IFERROR(IF(AE438=1,①工事概要!$E$11,IF(AE438=2,①工事概要!$E$11,IF(WEEKDAY(Z438)=2,Z431,AG437))),"")</f>
        <v/>
      </c>
      <c r="AH438" s="222" t="str">
        <f t="shared" ref="AH438:BA438" si="613">IFERROR(IF(AG438+1&gt;$BB438,"",AG438+1),"")</f>
        <v/>
      </c>
      <c r="AI438" s="222" t="str">
        <f t="shared" si="613"/>
        <v/>
      </c>
      <c r="AJ438" s="222" t="str">
        <f t="shared" si="613"/>
        <v/>
      </c>
      <c r="AK438" s="222" t="str">
        <f t="shared" si="613"/>
        <v/>
      </c>
      <c r="AL438" s="222" t="str">
        <f t="shared" si="613"/>
        <v/>
      </c>
      <c r="AM438" s="222" t="str">
        <f t="shared" si="613"/>
        <v/>
      </c>
      <c r="AN438" s="222" t="str">
        <f t="shared" si="613"/>
        <v/>
      </c>
      <c r="AO438" s="222" t="str">
        <f t="shared" si="613"/>
        <v/>
      </c>
      <c r="AP438" s="222" t="str">
        <f t="shared" si="613"/>
        <v/>
      </c>
      <c r="AQ438" s="222" t="str">
        <f t="shared" si="613"/>
        <v/>
      </c>
      <c r="AR438" s="222" t="str">
        <f t="shared" si="613"/>
        <v/>
      </c>
      <c r="AS438" s="222" t="str">
        <f t="shared" si="613"/>
        <v/>
      </c>
      <c r="AT438" s="222" t="str">
        <f t="shared" si="613"/>
        <v/>
      </c>
      <c r="AU438" s="222" t="str">
        <f t="shared" si="613"/>
        <v/>
      </c>
      <c r="AV438" s="222" t="str">
        <f t="shared" si="613"/>
        <v/>
      </c>
      <c r="AW438" s="222" t="str">
        <f t="shared" si="613"/>
        <v/>
      </c>
      <c r="AX438" s="222" t="str">
        <f t="shared" si="613"/>
        <v/>
      </c>
      <c r="AY438" s="222" t="str">
        <f t="shared" si="613"/>
        <v/>
      </c>
      <c r="AZ438" s="222" t="str">
        <f t="shared" si="613"/>
        <v/>
      </c>
      <c r="BA438" s="222" t="str">
        <f t="shared" si="613"/>
        <v/>
      </c>
      <c r="BB438" s="219" t="str">
        <f>IFERROR(IF(IF(Z438=①工事概要!$E$12,①工事概要!$E$12,IF(WEEKDAY(Z438)=1,Z445,BB439))&gt;①工事概要!$E$12,①工事概要!$E$12,IF(Z438=①工事概要!$E$12,①工事概要!$E$12,IF(WEEKDAY(Z438)=1,Z445,BB439))),"")</f>
        <v/>
      </c>
      <c r="BE438" s="53"/>
      <c r="BF438" s="53"/>
      <c r="BG438" s="53" t="str">
        <f>IFERROR(VLOOKUP(B438,①工事概要!$C$11:$D$12,2,FALSE),"")</f>
        <v/>
      </c>
      <c r="BH438" s="53" t="str">
        <f>IFERROR(VLOOKUP(B438,①工事概要!$C$16:$D$21,2,FALSE),"")</f>
        <v/>
      </c>
      <c r="BI438" s="53" t="str">
        <f>IFERROR(VLOOKUP(B438,①工事概要!$C$22:$D$24,2,FALSE),"")</f>
        <v/>
      </c>
      <c r="BJ438" s="53" t="str">
        <f>IF(B438&gt;①工事概要!$C$26,"",IF(B438&gt;=①工事概要!$C$25,$BJ$13,""))</f>
        <v/>
      </c>
      <c r="BK438" s="53" t="str">
        <f>IF(B438&gt;①工事概要!$C$28,"",IF(B438&gt;=①工事概要!$C$27,$BK$13,""))</f>
        <v/>
      </c>
      <c r="BL438" s="53" t="str">
        <f>IF(B438&gt;①工事概要!$C$30,"",IF(B438&gt;=①工事概要!$C$29,$BL$13,""))</f>
        <v/>
      </c>
      <c r="BM438" s="53" t="str">
        <f>IF(B438&gt;①工事概要!$C$32,"",IF(B438&gt;=①工事概要!$C$31,$BM$13,""))</f>
        <v/>
      </c>
      <c r="BN438" s="53" t="str">
        <f>IF(B438&gt;①工事概要!$C$34,"",IF(B438&gt;=①工事概要!$C$33,$BN$13,""))</f>
        <v/>
      </c>
      <c r="BO438" s="53" t="str">
        <f>IF(B438&gt;①工事概要!$C$36,"",IF(B438&gt;=①工事概要!$C$35,$BO$13,""))</f>
        <v/>
      </c>
      <c r="BP438" s="53" t="str">
        <f>IF(B438&gt;①工事概要!$C$38,"",IF(B438&gt;=①工事概要!$C$37,$BP$13,""))</f>
        <v/>
      </c>
      <c r="BQ438" s="53" t="str">
        <f>IF(B438&gt;①工事概要!$C$40,"",IF(B438&gt;=①工事概要!$C$39,$BQ$13,""))</f>
        <v/>
      </c>
      <c r="BR438" s="53" t="str">
        <f>IF(B438&gt;①工事概要!$C$42,"",IF(B438&gt;=①工事概要!$C$41,$BR$13,""))</f>
        <v/>
      </c>
      <c r="BS438" s="53" t="str">
        <f>IF(B438&gt;①工事概要!$C$44,"",IF(B438&gt;=①工事概要!$C$43,$BS$13,""))</f>
        <v/>
      </c>
      <c r="BT438" s="53" t="str">
        <f>IF(B438&gt;①工事概要!$C$46,"",IF(B438&gt;=①工事概要!$C$45,$BT$13,""))</f>
        <v/>
      </c>
      <c r="BU438" s="53" t="str">
        <f>IF(B438&gt;①工事概要!$C$48,"",IF(B438&gt;=①工事概要!$C$47,$BU$13,""))</f>
        <v/>
      </c>
      <c r="BV438" s="53" t="str">
        <f>IF(B438&gt;①工事概要!$C$50,"",IF(B438&gt;=①工事概要!$C$49,$BV$13,""))</f>
        <v/>
      </c>
      <c r="BW438" s="53" t="str">
        <f>IF(B438&gt;①工事概要!$C$52,"",IF(B438&gt;=①工事概要!$C$51,$BW$13,""))</f>
        <v/>
      </c>
      <c r="BX438" s="53" t="str">
        <f>IF(B438&gt;①工事概要!$C$54,"",IF(B438&gt;=①工事概要!$C$53,$BX$13,""))</f>
        <v/>
      </c>
      <c r="BY438" s="53" t="str">
        <f>IF(B438&gt;①工事概要!$C$56,"",IF(B438&gt;=①工事概要!$C$55,$BY$13,""))</f>
        <v/>
      </c>
      <c r="BZ438" s="53" t="str">
        <f>IF(B438&gt;①工事概要!$C$58,"",IF(B438&gt;=①工事概要!$C$57,$BZ$13,""))</f>
        <v/>
      </c>
      <c r="CA438" s="53" t="str">
        <f>IF(B438&gt;①工事概要!$C$60,"",IF(B438&gt;=①工事概要!$C$59,$CA$13,""))</f>
        <v/>
      </c>
      <c r="CB438" s="53" t="str">
        <f>IF(B438&gt;①工事概要!$C$62,"",IF(B438&gt;=①工事概要!$C$61,$CB$13,""))</f>
        <v/>
      </c>
      <c r="CC438" s="53" t="str">
        <f>IF(B438&gt;①工事概要!$C$64,"",IF(B438&gt;=①工事概要!$C$63,$CC$13,""))</f>
        <v/>
      </c>
      <c r="CD438" s="53" t="str">
        <f>IF(B438&gt;①工事概要!$C$66,"",IF(B438&gt;=①工事概要!$C$65,$CD$13,""))</f>
        <v/>
      </c>
      <c r="CE438" s="50" t="str">
        <f t="shared" si="575"/>
        <v/>
      </c>
      <c r="CF438" s="50" t="str">
        <f t="shared" si="561"/>
        <v xml:space="preserve"> </v>
      </c>
    </row>
    <row r="439" spans="1:84" ht="39" customHeight="1" thickTop="1" thickBot="1" x14ac:dyDescent="0.2">
      <c r="A439" s="81" t="str">
        <f t="shared" si="547"/>
        <v>対象期間外</v>
      </c>
      <c r="B439" s="180" t="str">
        <f>IFERROR(IF(B438=①工事概要!$E$12+IF(WEEKDAY(①工事概要!$E$12)=1,①工事概要!$E$12,(8-WEEKDAY(①工事概要!$E$12))),"-",IF(B438="-","-",B438+1)),"-")</f>
        <v>-</v>
      </c>
      <c r="C439" s="89" t="str">
        <f t="shared" si="562"/>
        <v>-</v>
      </c>
      <c r="D439" s="199" t="str">
        <f t="shared" si="563"/>
        <v>×</v>
      </c>
      <c r="E439" s="200" t="str">
        <f t="shared" si="564"/>
        <v xml:space="preserve"> </v>
      </c>
      <c r="F439" s="201" t="s">
        <v>60</v>
      </c>
      <c r="G439" s="202"/>
      <c r="H439" s="203"/>
      <c r="I439" s="204"/>
      <c r="J439" s="187" t="str">
        <f t="shared" si="565"/>
        <v/>
      </c>
      <c r="K439" s="190" t="str">
        <f t="shared" si="548"/>
        <v/>
      </c>
      <c r="L439" s="190" t="str">
        <f t="shared" si="549"/>
        <v/>
      </c>
      <c r="M439" s="188" t="str">
        <f t="shared" si="566"/>
        <v/>
      </c>
      <c r="N439" s="87" t="str">
        <f t="shared" si="550"/>
        <v/>
      </c>
      <c r="O439" s="108"/>
      <c r="P439" s="156" t="str">
        <f>IF(B439&lt;①工事概要!$E$11,"",IF(B439&gt;①工事概要!$E$12,"",IF(LEN(CE439)=0,"○","")))</f>
        <v/>
      </c>
      <c r="Q439" s="162">
        <f t="shared" si="567"/>
        <v>0</v>
      </c>
      <c r="R439" s="93">
        <f t="shared" si="551"/>
        <v>181</v>
      </c>
      <c r="S439" s="156" t="str">
        <f t="shared" si="552"/>
        <v/>
      </c>
      <c r="T439" s="162">
        <f t="shared" si="553"/>
        <v>0</v>
      </c>
      <c r="U439" s="100">
        <f t="shared" si="568"/>
        <v>52</v>
      </c>
      <c r="V439" s="93" t="str">
        <f t="shared" si="554"/>
        <v/>
      </c>
      <c r="W439" s="169" t="str">
        <f t="shared" si="569"/>
        <v/>
      </c>
      <c r="X439" s="80" t="str">
        <f t="shared" si="570"/>
        <v/>
      </c>
      <c r="Y439" s="80" t="str">
        <f t="shared" si="571"/>
        <v/>
      </c>
      <c r="Z439" s="80" t="str">
        <f t="shared" si="555"/>
        <v>-</v>
      </c>
      <c r="AA439" s="80" t="str">
        <f t="shared" si="556"/>
        <v/>
      </c>
      <c r="AB439" s="80" t="str">
        <f t="shared" si="557"/>
        <v>OK（振替済み）</v>
      </c>
      <c r="AC439" s="154">
        <f t="shared" si="558"/>
        <v>0</v>
      </c>
      <c r="AD439" s="154" t="str">
        <f t="shared" si="572"/>
        <v/>
      </c>
      <c r="AE439" s="106">
        <f t="shared" si="573"/>
        <v>0</v>
      </c>
      <c r="AF439" s="106">
        <f t="shared" si="559"/>
        <v>0</v>
      </c>
      <c r="AG439" s="218" t="str">
        <f>IFERROR(IF(AE439=1,①工事概要!$E$11,IF(AE439=2,①工事概要!$E$11,IF(WEEKDAY(Z439)=2,Z432,AG438))),"")</f>
        <v/>
      </c>
      <c r="AH439" s="222" t="str">
        <f t="shared" ref="AH439:BA439" si="614">IFERROR(IF(AG439+1&gt;$BB439,"",AG439+1),"")</f>
        <v/>
      </c>
      <c r="AI439" s="222" t="str">
        <f t="shared" si="614"/>
        <v/>
      </c>
      <c r="AJ439" s="222" t="str">
        <f t="shared" si="614"/>
        <v/>
      </c>
      <c r="AK439" s="222" t="str">
        <f t="shared" si="614"/>
        <v/>
      </c>
      <c r="AL439" s="222" t="str">
        <f t="shared" si="614"/>
        <v/>
      </c>
      <c r="AM439" s="222" t="str">
        <f t="shared" si="614"/>
        <v/>
      </c>
      <c r="AN439" s="222" t="str">
        <f t="shared" si="614"/>
        <v/>
      </c>
      <c r="AO439" s="222" t="str">
        <f t="shared" si="614"/>
        <v/>
      </c>
      <c r="AP439" s="222" t="str">
        <f t="shared" si="614"/>
        <v/>
      </c>
      <c r="AQ439" s="222" t="str">
        <f t="shared" si="614"/>
        <v/>
      </c>
      <c r="AR439" s="222" t="str">
        <f t="shared" si="614"/>
        <v/>
      </c>
      <c r="AS439" s="222" t="str">
        <f t="shared" si="614"/>
        <v/>
      </c>
      <c r="AT439" s="222" t="str">
        <f t="shared" si="614"/>
        <v/>
      </c>
      <c r="AU439" s="222" t="str">
        <f t="shared" si="614"/>
        <v/>
      </c>
      <c r="AV439" s="222" t="str">
        <f t="shared" si="614"/>
        <v/>
      </c>
      <c r="AW439" s="222" t="str">
        <f t="shared" si="614"/>
        <v/>
      </c>
      <c r="AX439" s="222" t="str">
        <f t="shared" si="614"/>
        <v/>
      </c>
      <c r="AY439" s="222" t="str">
        <f t="shared" si="614"/>
        <v/>
      </c>
      <c r="AZ439" s="222" t="str">
        <f t="shared" si="614"/>
        <v/>
      </c>
      <c r="BA439" s="222" t="str">
        <f t="shared" si="614"/>
        <v/>
      </c>
      <c r="BB439" s="219" t="str">
        <f>IFERROR(IF(IF(Z439=①工事概要!$E$12,①工事概要!$E$12,IF(WEEKDAY(Z439)=1,Z446,BB440))&gt;①工事概要!$E$12,①工事概要!$E$12,IF(Z439=①工事概要!$E$12,①工事概要!$E$12,IF(WEEKDAY(Z439)=1,Z446,BB440))),"")</f>
        <v/>
      </c>
      <c r="BE439" s="53"/>
      <c r="BF439" s="53"/>
      <c r="BG439" s="53" t="str">
        <f>IFERROR(VLOOKUP(B439,①工事概要!$C$11:$D$12,2,FALSE),"")</f>
        <v/>
      </c>
      <c r="BH439" s="53" t="str">
        <f>IFERROR(VLOOKUP(B439,①工事概要!$C$16:$D$21,2,FALSE),"")</f>
        <v/>
      </c>
      <c r="BI439" s="53" t="str">
        <f>IFERROR(VLOOKUP(B439,①工事概要!$C$22:$D$24,2,FALSE),"")</f>
        <v/>
      </c>
      <c r="BJ439" s="53" t="str">
        <f>IF(B439&gt;①工事概要!$C$26,"",IF(B439&gt;=①工事概要!$C$25,$BJ$13,""))</f>
        <v/>
      </c>
      <c r="BK439" s="53" t="str">
        <f>IF(B439&gt;①工事概要!$C$28,"",IF(B439&gt;=①工事概要!$C$27,$BK$13,""))</f>
        <v/>
      </c>
      <c r="BL439" s="53" t="str">
        <f>IF(B439&gt;①工事概要!$C$30,"",IF(B439&gt;=①工事概要!$C$29,$BL$13,""))</f>
        <v/>
      </c>
      <c r="BM439" s="53" t="str">
        <f>IF(B439&gt;①工事概要!$C$32,"",IF(B439&gt;=①工事概要!$C$31,$BM$13,""))</f>
        <v/>
      </c>
      <c r="BN439" s="53" t="str">
        <f>IF(B439&gt;①工事概要!$C$34,"",IF(B439&gt;=①工事概要!$C$33,$BN$13,""))</f>
        <v/>
      </c>
      <c r="BO439" s="53" t="str">
        <f>IF(B439&gt;①工事概要!$C$36,"",IF(B439&gt;=①工事概要!$C$35,$BO$13,""))</f>
        <v/>
      </c>
      <c r="BP439" s="53" t="str">
        <f>IF(B439&gt;①工事概要!$C$38,"",IF(B439&gt;=①工事概要!$C$37,$BP$13,""))</f>
        <v/>
      </c>
      <c r="BQ439" s="53" t="str">
        <f>IF(B439&gt;①工事概要!$C$40,"",IF(B439&gt;=①工事概要!$C$39,$BQ$13,""))</f>
        <v/>
      </c>
      <c r="BR439" s="53" t="str">
        <f>IF(B439&gt;①工事概要!$C$42,"",IF(B439&gt;=①工事概要!$C$41,$BR$13,""))</f>
        <v/>
      </c>
      <c r="BS439" s="53" t="str">
        <f>IF(B439&gt;①工事概要!$C$44,"",IF(B439&gt;=①工事概要!$C$43,$BS$13,""))</f>
        <v/>
      </c>
      <c r="BT439" s="53" t="str">
        <f>IF(B439&gt;①工事概要!$C$46,"",IF(B439&gt;=①工事概要!$C$45,$BT$13,""))</f>
        <v/>
      </c>
      <c r="BU439" s="53" t="str">
        <f>IF(B439&gt;①工事概要!$C$48,"",IF(B439&gt;=①工事概要!$C$47,$BU$13,""))</f>
        <v/>
      </c>
      <c r="BV439" s="53" t="str">
        <f>IF(B439&gt;①工事概要!$C$50,"",IF(B439&gt;=①工事概要!$C$49,$BV$13,""))</f>
        <v/>
      </c>
      <c r="BW439" s="53" t="str">
        <f>IF(B439&gt;①工事概要!$C$52,"",IF(B439&gt;=①工事概要!$C$51,$BW$13,""))</f>
        <v/>
      </c>
      <c r="BX439" s="53" t="str">
        <f>IF(B439&gt;①工事概要!$C$54,"",IF(B439&gt;=①工事概要!$C$53,$BX$13,""))</f>
        <v/>
      </c>
      <c r="BY439" s="53" t="str">
        <f>IF(B439&gt;①工事概要!$C$56,"",IF(B439&gt;=①工事概要!$C$55,$BY$13,""))</f>
        <v/>
      </c>
      <c r="BZ439" s="53" t="str">
        <f>IF(B439&gt;①工事概要!$C$58,"",IF(B439&gt;=①工事概要!$C$57,$BZ$13,""))</f>
        <v/>
      </c>
      <c r="CA439" s="53" t="str">
        <f>IF(B439&gt;①工事概要!$C$60,"",IF(B439&gt;=①工事概要!$C$59,$CA$13,""))</f>
        <v/>
      </c>
      <c r="CB439" s="53" t="str">
        <f>IF(B439&gt;①工事概要!$C$62,"",IF(B439&gt;=①工事概要!$C$61,$CB$13,""))</f>
        <v/>
      </c>
      <c r="CC439" s="53" t="str">
        <f>IF(B439&gt;①工事概要!$C$64,"",IF(B439&gt;=①工事概要!$C$63,$CC$13,""))</f>
        <v/>
      </c>
      <c r="CD439" s="53" t="str">
        <f>IF(B439&gt;①工事概要!$C$66,"",IF(B439&gt;=①工事概要!$C$65,$CD$13,""))</f>
        <v/>
      </c>
      <c r="CE439" s="50" t="str">
        <f t="shared" si="575"/>
        <v/>
      </c>
      <c r="CF439" s="50" t="str">
        <f t="shared" si="561"/>
        <v xml:space="preserve"> </v>
      </c>
    </row>
    <row r="440" spans="1:84" ht="39" customHeight="1" thickTop="1" thickBot="1" x14ac:dyDescent="0.2">
      <c r="A440" s="81" t="str">
        <f t="shared" si="547"/>
        <v>対象期間外</v>
      </c>
      <c r="B440" s="180" t="str">
        <f>IFERROR(IF(B439=①工事概要!$E$12+IF(WEEKDAY(①工事概要!$E$12)=1,①工事概要!$E$12,(8-WEEKDAY(①工事概要!$E$12))),"-",IF(B439="-","-",B439+1)),"-")</f>
        <v>-</v>
      </c>
      <c r="C440" s="89" t="str">
        <f t="shared" si="562"/>
        <v>-</v>
      </c>
      <c r="D440" s="199" t="str">
        <f t="shared" si="563"/>
        <v>×</v>
      </c>
      <c r="E440" s="200" t="str">
        <f t="shared" si="564"/>
        <v xml:space="preserve"> </v>
      </c>
      <c r="F440" s="201" t="s">
        <v>61</v>
      </c>
      <c r="G440" s="202"/>
      <c r="H440" s="203"/>
      <c r="I440" s="204"/>
      <c r="J440" s="187" t="str">
        <f t="shared" si="565"/>
        <v/>
      </c>
      <c r="K440" s="190" t="str">
        <f t="shared" si="548"/>
        <v/>
      </c>
      <c r="L440" s="190" t="str">
        <f t="shared" si="549"/>
        <v/>
      </c>
      <c r="M440" s="188" t="str">
        <f t="shared" si="566"/>
        <v/>
      </c>
      <c r="N440" s="87" t="str">
        <f t="shared" si="550"/>
        <v/>
      </c>
      <c r="O440" s="108"/>
      <c r="P440" s="156" t="str">
        <f>IF(B440&lt;①工事概要!$E$11,"",IF(B440&gt;①工事概要!$E$12,"",IF(LEN(CE440)=0,"○","")))</f>
        <v/>
      </c>
      <c r="Q440" s="162">
        <f t="shared" si="567"/>
        <v>0</v>
      </c>
      <c r="R440" s="93">
        <f t="shared" si="551"/>
        <v>181</v>
      </c>
      <c r="S440" s="156" t="str">
        <f t="shared" si="552"/>
        <v/>
      </c>
      <c r="T440" s="162">
        <f t="shared" si="553"/>
        <v>0</v>
      </c>
      <c r="U440" s="100">
        <f t="shared" si="568"/>
        <v>52</v>
      </c>
      <c r="V440" s="93" t="str">
        <f t="shared" si="554"/>
        <v/>
      </c>
      <c r="W440" s="169" t="str">
        <f t="shared" si="569"/>
        <v/>
      </c>
      <c r="X440" s="80" t="str">
        <f t="shared" si="570"/>
        <v/>
      </c>
      <c r="Y440" s="80" t="str">
        <f t="shared" si="571"/>
        <v/>
      </c>
      <c r="Z440" s="80" t="str">
        <f t="shared" si="555"/>
        <v>-</v>
      </c>
      <c r="AA440" s="80" t="str">
        <f t="shared" si="556"/>
        <v/>
      </c>
      <c r="AB440" s="80" t="str">
        <f t="shared" si="557"/>
        <v>OK（振替済み）</v>
      </c>
      <c r="AC440" s="154">
        <f t="shared" si="558"/>
        <v>0</v>
      </c>
      <c r="AD440" s="154" t="str">
        <f t="shared" si="572"/>
        <v/>
      </c>
      <c r="AE440" s="106">
        <f t="shared" si="573"/>
        <v>0</v>
      </c>
      <c r="AF440" s="106">
        <f t="shared" si="559"/>
        <v>0</v>
      </c>
      <c r="AG440" s="218" t="str">
        <f>IFERROR(IF(AE440=1,①工事概要!$E$11,IF(AE440=2,①工事概要!$E$11,IF(WEEKDAY(Z440)=2,Z433,AG439))),"")</f>
        <v/>
      </c>
      <c r="AH440" s="222" t="str">
        <f t="shared" ref="AH440:BA440" si="615">IFERROR(IF(AG440+1&gt;$BB440,"",AG440+1),"")</f>
        <v/>
      </c>
      <c r="AI440" s="222" t="str">
        <f t="shared" si="615"/>
        <v/>
      </c>
      <c r="AJ440" s="222" t="str">
        <f t="shared" si="615"/>
        <v/>
      </c>
      <c r="AK440" s="222" t="str">
        <f t="shared" si="615"/>
        <v/>
      </c>
      <c r="AL440" s="222" t="str">
        <f t="shared" si="615"/>
        <v/>
      </c>
      <c r="AM440" s="222" t="str">
        <f t="shared" si="615"/>
        <v/>
      </c>
      <c r="AN440" s="222" t="str">
        <f t="shared" si="615"/>
        <v/>
      </c>
      <c r="AO440" s="222" t="str">
        <f t="shared" si="615"/>
        <v/>
      </c>
      <c r="AP440" s="222" t="str">
        <f t="shared" si="615"/>
        <v/>
      </c>
      <c r="AQ440" s="222" t="str">
        <f t="shared" si="615"/>
        <v/>
      </c>
      <c r="AR440" s="222" t="str">
        <f t="shared" si="615"/>
        <v/>
      </c>
      <c r="AS440" s="222" t="str">
        <f t="shared" si="615"/>
        <v/>
      </c>
      <c r="AT440" s="222" t="str">
        <f t="shared" si="615"/>
        <v/>
      </c>
      <c r="AU440" s="222" t="str">
        <f t="shared" si="615"/>
        <v/>
      </c>
      <c r="AV440" s="222" t="str">
        <f t="shared" si="615"/>
        <v/>
      </c>
      <c r="AW440" s="222" t="str">
        <f t="shared" si="615"/>
        <v/>
      </c>
      <c r="AX440" s="222" t="str">
        <f t="shared" si="615"/>
        <v/>
      </c>
      <c r="AY440" s="222" t="str">
        <f t="shared" si="615"/>
        <v/>
      </c>
      <c r="AZ440" s="222" t="str">
        <f t="shared" si="615"/>
        <v/>
      </c>
      <c r="BA440" s="222" t="str">
        <f t="shared" si="615"/>
        <v/>
      </c>
      <c r="BB440" s="219" t="str">
        <f>IFERROR(IF(IF(Z440=①工事概要!$E$12,①工事概要!$E$12,IF(WEEKDAY(Z440)=1,Z447,BB441))&gt;①工事概要!$E$12,①工事概要!$E$12,IF(Z440=①工事概要!$E$12,①工事概要!$E$12,IF(WEEKDAY(Z440)=1,Z447,BB441))),"")</f>
        <v/>
      </c>
      <c r="BE440" s="53"/>
      <c r="BF440" s="53"/>
      <c r="BG440" s="53" t="str">
        <f>IFERROR(VLOOKUP(B440,①工事概要!$C$11:$D$12,2,FALSE),"")</f>
        <v/>
      </c>
      <c r="BH440" s="53" t="str">
        <f>IFERROR(VLOOKUP(B440,①工事概要!$C$16:$D$21,2,FALSE),"")</f>
        <v/>
      </c>
      <c r="BI440" s="53" t="str">
        <f>IFERROR(VLOOKUP(B440,①工事概要!$C$22:$D$24,2,FALSE),"")</f>
        <v/>
      </c>
      <c r="BJ440" s="53" t="str">
        <f>IF(B440&gt;①工事概要!$C$26,"",IF(B440&gt;=①工事概要!$C$25,$BJ$13,""))</f>
        <v/>
      </c>
      <c r="BK440" s="53" t="str">
        <f>IF(B440&gt;①工事概要!$C$28,"",IF(B440&gt;=①工事概要!$C$27,$BK$13,""))</f>
        <v/>
      </c>
      <c r="BL440" s="53" t="str">
        <f>IF(B440&gt;①工事概要!$C$30,"",IF(B440&gt;=①工事概要!$C$29,$BL$13,""))</f>
        <v/>
      </c>
      <c r="BM440" s="53" t="str">
        <f>IF(B440&gt;①工事概要!$C$32,"",IF(B440&gt;=①工事概要!$C$31,$BM$13,""))</f>
        <v/>
      </c>
      <c r="BN440" s="53" t="str">
        <f>IF(B440&gt;①工事概要!$C$34,"",IF(B440&gt;=①工事概要!$C$33,$BN$13,""))</f>
        <v/>
      </c>
      <c r="BO440" s="53" t="str">
        <f>IF(B440&gt;①工事概要!$C$36,"",IF(B440&gt;=①工事概要!$C$35,$BO$13,""))</f>
        <v/>
      </c>
      <c r="BP440" s="53" t="str">
        <f>IF(B440&gt;①工事概要!$C$38,"",IF(B440&gt;=①工事概要!$C$37,$BP$13,""))</f>
        <v/>
      </c>
      <c r="BQ440" s="53" t="str">
        <f>IF(B440&gt;①工事概要!$C$40,"",IF(B440&gt;=①工事概要!$C$39,$BQ$13,""))</f>
        <v/>
      </c>
      <c r="BR440" s="53" t="str">
        <f>IF(B440&gt;①工事概要!$C$42,"",IF(B440&gt;=①工事概要!$C$41,$BR$13,""))</f>
        <v/>
      </c>
      <c r="BS440" s="53" t="str">
        <f>IF(B440&gt;①工事概要!$C$44,"",IF(B440&gt;=①工事概要!$C$43,$BS$13,""))</f>
        <v/>
      </c>
      <c r="BT440" s="53" t="str">
        <f>IF(B440&gt;①工事概要!$C$46,"",IF(B440&gt;=①工事概要!$C$45,$BT$13,""))</f>
        <v/>
      </c>
      <c r="BU440" s="53" t="str">
        <f>IF(B440&gt;①工事概要!$C$48,"",IF(B440&gt;=①工事概要!$C$47,$BU$13,""))</f>
        <v/>
      </c>
      <c r="BV440" s="53" t="str">
        <f>IF(B440&gt;①工事概要!$C$50,"",IF(B440&gt;=①工事概要!$C$49,$BV$13,""))</f>
        <v/>
      </c>
      <c r="BW440" s="53" t="str">
        <f>IF(B440&gt;①工事概要!$C$52,"",IF(B440&gt;=①工事概要!$C$51,$BW$13,""))</f>
        <v/>
      </c>
      <c r="BX440" s="53" t="str">
        <f>IF(B440&gt;①工事概要!$C$54,"",IF(B440&gt;=①工事概要!$C$53,$BX$13,""))</f>
        <v/>
      </c>
      <c r="BY440" s="53" t="str">
        <f>IF(B440&gt;①工事概要!$C$56,"",IF(B440&gt;=①工事概要!$C$55,$BY$13,""))</f>
        <v/>
      </c>
      <c r="BZ440" s="53" t="str">
        <f>IF(B440&gt;①工事概要!$C$58,"",IF(B440&gt;=①工事概要!$C$57,$BZ$13,""))</f>
        <v/>
      </c>
      <c r="CA440" s="53" t="str">
        <f>IF(B440&gt;①工事概要!$C$60,"",IF(B440&gt;=①工事概要!$C$59,$CA$13,""))</f>
        <v/>
      </c>
      <c r="CB440" s="53" t="str">
        <f>IF(B440&gt;①工事概要!$C$62,"",IF(B440&gt;=①工事概要!$C$61,$CB$13,""))</f>
        <v/>
      </c>
      <c r="CC440" s="53" t="str">
        <f>IF(B440&gt;①工事概要!$C$64,"",IF(B440&gt;=①工事概要!$C$63,$CC$13,""))</f>
        <v/>
      </c>
      <c r="CD440" s="53" t="str">
        <f>IF(B440&gt;①工事概要!$C$66,"",IF(B440&gt;=①工事概要!$C$65,$CD$13,""))</f>
        <v/>
      </c>
      <c r="CE440" s="50" t="str">
        <f t="shared" si="575"/>
        <v/>
      </c>
      <c r="CF440" s="50" t="str">
        <f t="shared" si="561"/>
        <v xml:space="preserve"> </v>
      </c>
    </row>
    <row r="441" spans="1:84" ht="39" customHeight="1" thickTop="1" thickBot="1" x14ac:dyDescent="0.2">
      <c r="A441" s="81" t="str">
        <f t="shared" si="547"/>
        <v>対象期間外</v>
      </c>
      <c r="B441" s="180" t="str">
        <f>IFERROR(IF(B440=①工事概要!$E$12+IF(WEEKDAY(①工事概要!$E$12)=1,①工事概要!$E$12,(8-WEEKDAY(①工事概要!$E$12))),"-",IF(B440="-","-",B440+1)),"-")</f>
        <v>-</v>
      </c>
      <c r="C441" s="89" t="str">
        <f t="shared" si="562"/>
        <v>-</v>
      </c>
      <c r="D441" s="199" t="str">
        <f t="shared" si="563"/>
        <v>×</v>
      </c>
      <c r="E441" s="200" t="str">
        <f t="shared" si="564"/>
        <v xml:space="preserve"> </v>
      </c>
      <c r="F441" s="201" t="s">
        <v>61</v>
      </c>
      <c r="G441" s="202"/>
      <c r="H441" s="203"/>
      <c r="I441" s="204"/>
      <c r="J441" s="187" t="str">
        <f t="shared" si="565"/>
        <v/>
      </c>
      <c r="K441" s="190" t="str">
        <f t="shared" si="548"/>
        <v/>
      </c>
      <c r="L441" s="190" t="str">
        <f t="shared" si="549"/>
        <v/>
      </c>
      <c r="M441" s="188" t="str">
        <f t="shared" si="566"/>
        <v/>
      </c>
      <c r="N441" s="87" t="str">
        <f t="shared" si="550"/>
        <v/>
      </c>
      <c r="O441" s="108"/>
      <c r="P441" s="156" t="str">
        <f>IF(B441&lt;①工事概要!$E$11,"",IF(B441&gt;①工事概要!$E$12,"",IF(LEN(CE441)=0,"○","")))</f>
        <v/>
      </c>
      <c r="Q441" s="162">
        <f t="shared" si="567"/>
        <v>0</v>
      </c>
      <c r="R441" s="93">
        <f t="shared" si="551"/>
        <v>181</v>
      </c>
      <c r="S441" s="156" t="str">
        <f t="shared" si="552"/>
        <v/>
      </c>
      <c r="T441" s="162">
        <f t="shared" si="553"/>
        <v>0</v>
      </c>
      <c r="U441" s="100">
        <f t="shared" si="568"/>
        <v>52</v>
      </c>
      <c r="V441" s="93" t="str">
        <f t="shared" si="554"/>
        <v/>
      </c>
      <c r="W441" s="169" t="str">
        <f t="shared" si="569"/>
        <v/>
      </c>
      <c r="X441" s="80" t="str">
        <f t="shared" si="570"/>
        <v/>
      </c>
      <c r="Y441" s="80" t="str">
        <f t="shared" si="571"/>
        <v/>
      </c>
      <c r="Z441" s="80" t="str">
        <f t="shared" si="555"/>
        <v>-</v>
      </c>
      <c r="AA441" s="80" t="str">
        <f t="shared" si="556"/>
        <v/>
      </c>
      <c r="AB441" s="80" t="str">
        <f t="shared" si="557"/>
        <v>OK（振替済み）</v>
      </c>
      <c r="AC441" s="154">
        <f t="shared" si="558"/>
        <v>0</v>
      </c>
      <c r="AD441" s="154" t="str">
        <f t="shared" si="572"/>
        <v/>
      </c>
      <c r="AE441" s="106">
        <f t="shared" si="573"/>
        <v>0</v>
      </c>
      <c r="AF441" s="106">
        <f t="shared" si="559"/>
        <v>0</v>
      </c>
      <c r="AG441" s="223" t="str">
        <f>IFERROR(IF(AE441=1,①工事概要!$E$11,IF(AE441=2,①工事概要!$E$11,IF(WEEKDAY(Z441)=2,Z434,AG440))),"")</f>
        <v/>
      </c>
      <c r="AH441" s="224" t="str">
        <f t="shared" ref="AH441:BA441" si="616">IFERROR(IF(AG441+1&gt;$BB441,"",AG441+1),"")</f>
        <v/>
      </c>
      <c r="AI441" s="224" t="str">
        <f t="shared" si="616"/>
        <v/>
      </c>
      <c r="AJ441" s="224" t="str">
        <f t="shared" si="616"/>
        <v/>
      </c>
      <c r="AK441" s="224" t="str">
        <f t="shared" si="616"/>
        <v/>
      </c>
      <c r="AL441" s="224" t="str">
        <f t="shared" si="616"/>
        <v/>
      </c>
      <c r="AM441" s="224" t="str">
        <f t="shared" si="616"/>
        <v/>
      </c>
      <c r="AN441" s="224" t="str">
        <f t="shared" si="616"/>
        <v/>
      </c>
      <c r="AO441" s="224" t="str">
        <f t="shared" si="616"/>
        <v/>
      </c>
      <c r="AP441" s="224" t="str">
        <f t="shared" si="616"/>
        <v/>
      </c>
      <c r="AQ441" s="224" t="str">
        <f t="shared" si="616"/>
        <v/>
      </c>
      <c r="AR441" s="224" t="str">
        <f t="shared" si="616"/>
        <v/>
      </c>
      <c r="AS441" s="224" t="str">
        <f t="shared" si="616"/>
        <v/>
      </c>
      <c r="AT441" s="224" t="str">
        <f t="shared" si="616"/>
        <v/>
      </c>
      <c r="AU441" s="224" t="str">
        <f t="shared" si="616"/>
        <v/>
      </c>
      <c r="AV441" s="224" t="str">
        <f t="shared" si="616"/>
        <v/>
      </c>
      <c r="AW441" s="224" t="str">
        <f t="shared" si="616"/>
        <v/>
      </c>
      <c r="AX441" s="224" t="str">
        <f t="shared" si="616"/>
        <v/>
      </c>
      <c r="AY441" s="224" t="str">
        <f t="shared" si="616"/>
        <v/>
      </c>
      <c r="AZ441" s="224" t="str">
        <f t="shared" si="616"/>
        <v/>
      </c>
      <c r="BA441" s="224" t="str">
        <f t="shared" si="616"/>
        <v/>
      </c>
      <c r="BB441" s="225" t="str">
        <f>IFERROR(IF(IF(Z441=①工事概要!$E$12,①工事概要!$E$12,IF(WEEKDAY(Z441)=1,Z448,BB442))&gt;①工事概要!$E$12,①工事概要!$E$12,IF(Z441=①工事概要!$E$12,①工事概要!$E$12,IF(WEEKDAY(Z441)=1,Z448,BB442))),"")</f>
        <v/>
      </c>
      <c r="BE441" s="53"/>
      <c r="BF441" s="53"/>
      <c r="BG441" s="53" t="str">
        <f>IFERROR(VLOOKUP(B441,①工事概要!$C$11:$D$12,2,FALSE),"")</f>
        <v/>
      </c>
      <c r="BH441" s="53" t="str">
        <f>IFERROR(VLOOKUP(B441,①工事概要!$C$16:$D$21,2,FALSE),"")</f>
        <v/>
      </c>
      <c r="BI441" s="53" t="str">
        <f>IFERROR(VLOOKUP(B441,①工事概要!$C$22:$D$24,2,FALSE),"")</f>
        <v/>
      </c>
      <c r="BJ441" s="53" t="str">
        <f>IF(B441&gt;①工事概要!$C$26,"",IF(B441&gt;=①工事概要!$C$25,$BJ$13,""))</f>
        <v/>
      </c>
      <c r="BK441" s="53" t="str">
        <f>IF(B441&gt;①工事概要!$C$28,"",IF(B441&gt;=①工事概要!$C$27,$BK$13,""))</f>
        <v/>
      </c>
      <c r="BL441" s="53" t="str">
        <f>IF(B441&gt;①工事概要!$C$30,"",IF(B441&gt;=①工事概要!$C$29,$BL$13,""))</f>
        <v/>
      </c>
      <c r="BM441" s="53" t="str">
        <f>IF(B441&gt;①工事概要!$C$32,"",IF(B441&gt;=①工事概要!$C$31,$BM$13,""))</f>
        <v/>
      </c>
      <c r="BN441" s="53" t="str">
        <f>IF(B441&gt;①工事概要!$C$34,"",IF(B441&gt;=①工事概要!$C$33,$BN$13,""))</f>
        <v/>
      </c>
      <c r="BO441" s="53" t="str">
        <f>IF(B441&gt;①工事概要!$C$36,"",IF(B441&gt;=①工事概要!$C$35,$BO$13,""))</f>
        <v/>
      </c>
      <c r="BP441" s="53" t="str">
        <f>IF(B441&gt;①工事概要!$C$38,"",IF(B441&gt;=①工事概要!$C$37,$BP$13,""))</f>
        <v/>
      </c>
      <c r="BQ441" s="53" t="str">
        <f>IF(B441&gt;①工事概要!$C$40,"",IF(B441&gt;=①工事概要!$C$39,$BQ$13,""))</f>
        <v/>
      </c>
      <c r="BR441" s="53" t="str">
        <f>IF(B441&gt;①工事概要!$C$42,"",IF(B441&gt;=①工事概要!$C$41,$BR$13,""))</f>
        <v/>
      </c>
      <c r="BS441" s="53" t="str">
        <f>IF(B441&gt;①工事概要!$C$44,"",IF(B441&gt;=①工事概要!$C$43,$BS$13,""))</f>
        <v/>
      </c>
      <c r="BT441" s="53" t="str">
        <f>IF(B441&gt;①工事概要!$C$46,"",IF(B441&gt;=①工事概要!$C$45,$BT$13,""))</f>
        <v/>
      </c>
      <c r="BU441" s="53" t="str">
        <f>IF(B441&gt;①工事概要!$C$48,"",IF(B441&gt;=①工事概要!$C$47,$BU$13,""))</f>
        <v/>
      </c>
      <c r="BV441" s="53" t="str">
        <f>IF(B441&gt;①工事概要!$C$50,"",IF(B441&gt;=①工事概要!$C$49,$BV$13,""))</f>
        <v/>
      </c>
      <c r="BW441" s="53" t="str">
        <f>IF(B441&gt;①工事概要!$C$52,"",IF(B441&gt;=①工事概要!$C$51,$BW$13,""))</f>
        <v/>
      </c>
      <c r="BX441" s="53" t="str">
        <f>IF(B441&gt;①工事概要!$C$54,"",IF(B441&gt;=①工事概要!$C$53,$BX$13,""))</f>
        <v/>
      </c>
      <c r="BY441" s="53" t="str">
        <f>IF(B441&gt;①工事概要!$C$56,"",IF(B441&gt;=①工事概要!$C$55,$BY$13,""))</f>
        <v/>
      </c>
      <c r="BZ441" s="53" t="str">
        <f>IF(B441&gt;①工事概要!$C$58,"",IF(B441&gt;=①工事概要!$C$57,$BZ$13,""))</f>
        <v/>
      </c>
      <c r="CA441" s="53" t="str">
        <f>IF(B441&gt;①工事概要!$C$60,"",IF(B441&gt;=①工事概要!$C$59,$CA$13,""))</f>
        <v/>
      </c>
      <c r="CB441" s="53" t="str">
        <f>IF(B441&gt;①工事概要!$C$62,"",IF(B441&gt;=①工事概要!$C$61,$CB$13,""))</f>
        <v/>
      </c>
      <c r="CC441" s="53" t="str">
        <f>IF(B441&gt;①工事概要!$C$64,"",IF(B441&gt;=①工事概要!$C$63,$CC$13,""))</f>
        <v/>
      </c>
      <c r="CD441" s="53" t="str">
        <f>IF(B441&gt;①工事概要!$C$66,"",IF(B441&gt;=①工事概要!$C$65,$CD$13,""))</f>
        <v/>
      </c>
      <c r="CE441" s="50" t="str">
        <f t="shared" si="575"/>
        <v/>
      </c>
      <c r="CF441" s="50" t="str">
        <f t="shared" si="561"/>
        <v xml:space="preserve"> </v>
      </c>
    </row>
    <row r="442" spans="1:84" ht="39" customHeight="1" thickTop="1" thickBot="1" x14ac:dyDescent="0.2">
      <c r="A442" s="81" t="str">
        <f t="shared" si="547"/>
        <v>対象期間外</v>
      </c>
      <c r="B442" s="180" t="str">
        <f>IFERROR(IF(B441=①工事概要!$E$12+IF(WEEKDAY(①工事概要!$E$12)=1,①工事概要!$E$12,(8-WEEKDAY(①工事概要!$E$12))),"-",IF(B441="-","-",B441+1)),"-")</f>
        <v>-</v>
      </c>
      <c r="C442" s="89" t="str">
        <f t="shared" si="562"/>
        <v>-</v>
      </c>
      <c r="D442" s="199" t="str">
        <f t="shared" si="563"/>
        <v>×</v>
      </c>
      <c r="E442" s="200" t="str">
        <f t="shared" si="564"/>
        <v xml:space="preserve"> </v>
      </c>
      <c r="F442" s="201" t="s">
        <v>60</v>
      </c>
      <c r="G442" s="202"/>
      <c r="H442" s="203"/>
      <c r="I442" s="204"/>
      <c r="J442" s="187" t="str">
        <f t="shared" si="565"/>
        <v/>
      </c>
      <c r="K442" s="190" t="str">
        <f t="shared" si="548"/>
        <v/>
      </c>
      <c r="L442" s="190" t="str">
        <f t="shared" si="549"/>
        <v/>
      </c>
      <c r="M442" s="188" t="str">
        <f t="shared" si="566"/>
        <v/>
      </c>
      <c r="N442" s="87" t="str">
        <f t="shared" si="550"/>
        <v/>
      </c>
      <c r="O442" s="108"/>
      <c r="P442" s="156" t="str">
        <f>IF(B442&lt;①工事概要!$E$11,"",IF(B442&gt;①工事概要!$E$12,"",IF(LEN(CE442)=0,"○","")))</f>
        <v/>
      </c>
      <c r="Q442" s="162">
        <f t="shared" si="567"/>
        <v>0</v>
      </c>
      <c r="R442" s="93">
        <f t="shared" si="551"/>
        <v>181</v>
      </c>
      <c r="S442" s="156" t="str">
        <f t="shared" si="552"/>
        <v/>
      </c>
      <c r="T442" s="162">
        <f t="shared" si="553"/>
        <v>0</v>
      </c>
      <c r="U442" s="100">
        <f t="shared" si="568"/>
        <v>52</v>
      </c>
      <c r="V442" s="93" t="str">
        <f t="shared" si="554"/>
        <v/>
      </c>
      <c r="W442" s="169" t="str">
        <f t="shared" si="569"/>
        <v/>
      </c>
      <c r="X442" s="80" t="str">
        <f t="shared" si="570"/>
        <v/>
      </c>
      <c r="Y442" s="80" t="str">
        <f t="shared" si="571"/>
        <v/>
      </c>
      <c r="Z442" s="80" t="str">
        <f t="shared" si="555"/>
        <v>-</v>
      </c>
      <c r="AA442" s="80" t="str">
        <f t="shared" si="556"/>
        <v/>
      </c>
      <c r="AB442" s="80" t="str">
        <f t="shared" si="557"/>
        <v>OK（振替済み）</v>
      </c>
      <c r="AC442" s="154">
        <f t="shared" si="558"/>
        <v>0</v>
      </c>
      <c r="AD442" s="154" t="str">
        <f t="shared" si="572"/>
        <v/>
      </c>
      <c r="AE442" s="106">
        <f t="shared" si="573"/>
        <v>0</v>
      </c>
      <c r="AF442" s="106">
        <f t="shared" si="559"/>
        <v>0</v>
      </c>
      <c r="AG442" s="216" t="str">
        <f>IFERROR(IF(AE442=1,①工事概要!$E$11,IF(AE442=2,①工事概要!$E$11,IF(WEEKDAY(Z442)=2,Z435,AG441))),"")</f>
        <v/>
      </c>
      <c r="AH442" s="221" t="str">
        <f t="shared" ref="AH442:BA442" si="617">IFERROR(IF(AG442+1&gt;$BB442,"",AG442+1),"")</f>
        <v/>
      </c>
      <c r="AI442" s="221" t="str">
        <f t="shared" si="617"/>
        <v/>
      </c>
      <c r="AJ442" s="221" t="str">
        <f t="shared" si="617"/>
        <v/>
      </c>
      <c r="AK442" s="221" t="str">
        <f t="shared" si="617"/>
        <v/>
      </c>
      <c r="AL442" s="221" t="str">
        <f t="shared" si="617"/>
        <v/>
      </c>
      <c r="AM442" s="221" t="str">
        <f t="shared" si="617"/>
        <v/>
      </c>
      <c r="AN442" s="221" t="str">
        <f t="shared" si="617"/>
        <v/>
      </c>
      <c r="AO442" s="221" t="str">
        <f t="shared" si="617"/>
        <v/>
      </c>
      <c r="AP442" s="221" t="str">
        <f t="shared" si="617"/>
        <v/>
      </c>
      <c r="AQ442" s="221" t="str">
        <f t="shared" si="617"/>
        <v/>
      </c>
      <c r="AR442" s="221" t="str">
        <f t="shared" si="617"/>
        <v/>
      </c>
      <c r="AS442" s="221" t="str">
        <f t="shared" si="617"/>
        <v/>
      </c>
      <c r="AT442" s="221" t="str">
        <f t="shared" si="617"/>
        <v/>
      </c>
      <c r="AU442" s="221" t="str">
        <f t="shared" si="617"/>
        <v/>
      </c>
      <c r="AV442" s="221" t="str">
        <f t="shared" si="617"/>
        <v/>
      </c>
      <c r="AW442" s="221" t="str">
        <f t="shared" si="617"/>
        <v/>
      </c>
      <c r="AX442" s="221" t="str">
        <f t="shared" si="617"/>
        <v/>
      </c>
      <c r="AY442" s="221" t="str">
        <f t="shared" si="617"/>
        <v/>
      </c>
      <c r="AZ442" s="221" t="str">
        <f t="shared" si="617"/>
        <v/>
      </c>
      <c r="BA442" s="221" t="str">
        <f t="shared" si="617"/>
        <v/>
      </c>
      <c r="BB442" s="217" t="str">
        <f>IFERROR(IF(IF(Z442=①工事概要!$E$12,①工事概要!$E$12,IF(WEEKDAY(Z442)=1,Z449,BB443))&gt;①工事概要!$E$12,①工事概要!$E$12,IF(Z442=①工事概要!$E$12,①工事概要!$E$12,IF(WEEKDAY(Z442)=1,Z449,BB443))),"")</f>
        <v/>
      </c>
      <c r="BE442" s="53"/>
      <c r="BF442" s="53"/>
      <c r="BG442" s="53" t="str">
        <f>IFERROR(VLOOKUP(B442,①工事概要!$C$11:$D$12,2,FALSE),"")</f>
        <v/>
      </c>
      <c r="BH442" s="53" t="str">
        <f>IFERROR(VLOOKUP(B442,①工事概要!$C$16:$D$21,2,FALSE),"")</f>
        <v/>
      </c>
      <c r="BI442" s="53" t="str">
        <f>IFERROR(VLOOKUP(B442,①工事概要!$C$22:$D$24,2,FALSE),"")</f>
        <v/>
      </c>
      <c r="BJ442" s="53" t="str">
        <f>IF(B442&gt;①工事概要!$C$26,"",IF(B442&gt;=①工事概要!$C$25,$BJ$13,""))</f>
        <v/>
      </c>
      <c r="BK442" s="53" t="str">
        <f>IF(B442&gt;①工事概要!$C$28,"",IF(B442&gt;=①工事概要!$C$27,$BK$13,""))</f>
        <v/>
      </c>
      <c r="BL442" s="53" t="str">
        <f>IF(B442&gt;①工事概要!$C$30,"",IF(B442&gt;=①工事概要!$C$29,$BL$13,""))</f>
        <v/>
      </c>
      <c r="BM442" s="53" t="str">
        <f>IF(B442&gt;①工事概要!$C$32,"",IF(B442&gt;=①工事概要!$C$31,$BM$13,""))</f>
        <v/>
      </c>
      <c r="BN442" s="53" t="str">
        <f>IF(B442&gt;①工事概要!$C$34,"",IF(B442&gt;=①工事概要!$C$33,$BN$13,""))</f>
        <v/>
      </c>
      <c r="BO442" s="53" t="str">
        <f>IF(B442&gt;①工事概要!$C$36,"",IF(B442&gt;=①工事概要!$C$35,$BO$13,""))</f>
        <v/>
      </c>
      <c r="BP442" s="53" t="str">
        <f>IF(B442&gt;①工事概要!$C$38,"",IF(B442&gt;=①工事概要!$C$37,$BP$13,""))</f>
        <v/>
      </c>
      <c r="BQ442" s="53" t="str">
        <f>IF(B442&gt;①工事概要!$C$40,"",IF(B442&gt;=①工事概要!$C$39,$BQ$13,""))</f>
        <v/>
      </c>
      <c r="BR442" s="53" t="str">
        <f>IF(B442&gt;①工事概要!$C$42,"",IF(B442&gt;=①工事概要!$C$41,$BR$13,""))</f>
        <v/>
      </c>
      <c r="BS442" s="53" t="str">
        <f>IF(B442&gt;①工事概要!$C$44,"",IF(B442&gt;=①工事概要!$C$43,$BS$13,""))</f>
        <v/>
      </c>
      <c r="BT442" s="53" t="str">
        <f>IF(B442&gt;①工事概要!$C$46,"",IF(B442&gt;=①工事概要!$C$45,$BT$13,""))</f>
        <v/>
      </c>
      <c r="BU442" s="53" t="str">
        <f>IF(B442&gt;①工事概要!$C$48,"",IF(B442&gt;=①工事概要!$C$47,$BU$13,""))</f>
        <v/>
      </c>
      <c r="BV442" s="53" t="str">
        <f>IF(B442&gt;①工事概要!$C$50,"",IF(B442&gt;=①工事概要!$C$49,$BV$13,""))</f>
        <v/>
      </c>
      <c r="BW442" s="53" t="str">
        <f>IF(B442&gt;①工事概要!$C$52,"",IF(B442&gt;=①工事概要!$C$51,$BW$13,""))</f>
        <v/>
      </c>
      <c r="BX442" s="53" t="str">
        <f>IF(B442&gt;①工事概要!$C$54,"",IF(B442&gt;=①工事概要!$C$53,$BX$13,""))</f>
        <v/>
      </c>
      <c r="BY442" s="53" t="str">
        <f>IF(B442&gt;①工事概要!$C$56,"",IF(B442&gt;=①工事概要!$C$55,$BY$13,""))</f>
        <v/>
      </c>
      <c r="BZ442" s="53" t="str">
        <f>IF(B442&gt;①工事概要!$C$58,"",IF(B442&gt;=①工事概要!$C$57,$BZ$13,""))</f>
        <v/>
      </c>
      <c r="CA442" s="53" t="str">
        <f>IF(B442&gt;①工事概要!$C$60,"",IF(B442&gt;=①工事概要!$C$59,$CA$13,""))</f>
        <v/>
      </c>
      <c r="CB442" s="53" t="str">
        <f>IF(B442&gt;①工事概要!$C$62,"",IF(B442&gt;=①工事概要!$C$61,$CB$13,""))</f>
        <v/>
      </c>
      <c r="CC442" s="53" t="str">
        <f>IF(B442&gt;①工事概要!$C$64,"",IF(B442&gt;=①工事概要!$C$63,$CC$13,""))</f>
        <v/>
      </c>
      <c r="CD442" s="53" t="str">
        <f>IF(B442&gt;①工事概要!$C$66,"",IF(B442&gt;=①工事概要!$C$65,$CD$13,""))</f>
        <v/>
      </c>
      <c r="CE442" s="50" t="str">
        <f t="shared" si="575"/>
        <v/>
      </c>
      <c r="CF442" s="50" t="str">
        <f t="shared" si="561"/>
        <v xml:space="preserve"> </v>
      </c>
    </row>
    <row r="443" spans="1:84" ht="39" customHeight="1" thickTop="1" thickBot="1" x14ac:dyDescent="0.2">
      <c r="A443" s="81" t="str">
        <f t="shared" si="547"/>
        <v>対象期間外</v>
      </c>
      <c r="B443" s="180" t="str">
        <f>IFERROR(IF(B442=①工事概要!$E$12+IF(WEEKDAY(①工事概要!$E$12)=1,①工事概要!$E$12,(8-WEEKDAY(①工事概要!$E$12))),"-",IF(B442="-","-",B442+1)),"-")</f>
        <v>-</v>
      </c>
      <c r="C443" s="89" t="str">
        <f t="shared" si="562"/>
        <v>-</v>
      </c>
      <c r="D443" s="199" t="str">
        <f t="shared" si="563"/>
        <v>×</v>
      </c>
      <c r="E443" s="200" t="str">
        <f t="shared" si="564"/>
        <v xml:space="preserve"> </v>
      </c>
      <c r="F443" s="201" t="s">
        <v>60</v>
      </c>
      <c r="G443" s="202"/>
      <c r="H443" s="203"/>
      <c r="I443" s="204"/>
      <c r="J443" s="187" t="str">
        <f t="shared" si="565"/>
        <v/>
      </c>
      <c r="K443" s="190" t="str">
        <f t="shared" si="548"/>
        <v/>
      </c>
      <c r="L443" s="190" t="str">
        <f t="shared" si="549"/>
        <v/>
      </c>
      <c r="M443" s="188" t="str">
        <f t="shared" si="566"/>
        <v/>
      </c>
      <c r="N443" s="87" t="str">
        <f t="shared" si="550"/>
        <v/>
      </c>
      <c r="O443" s="108"/>
      <c r="P443" s="156" t="str">
        <f>IF(B443&lt;①工事概要!$E$11,"",IF(B443&gt;①工事概要!$E$12,"",IF(LEN(CE443)=0,"○","")))</f>
        <v/>
      </c>
      <c r="Q443" s="162">
        <f t="shared" si="567"/>
        <v>0</v>
      </c>
      <c r="R443" s="93">
        <f t="shared" si="551"/>
        <v>181</v>
      </c>
      <c r="S443" s="156" t="str">
        <f t="shared" si="552"/>
        <v/>
      </c>
      <c r="T443" s="162">
        <f t="shared" si="553"/>
        <v>0</v>
      </c>
      <c r="U443" s="100">
        <f t="shared" si="568"/>
        <v>52</v>
      </c>
      <c r="V443" s="93" t="str">
        <f t="shared" si="554"/>
        <v/>
      </c>
      <c r="W443" s="169" t="str">
        <f t="shared" si="569"/>
        <v/>
      </c>
      <c r="X443" s="80" t="str">
        <f t="shared" si="570"/>
        <v/>
      </c>
      <c r="Y443" s="80" t="str">
        <f t="shared" si="571"/>
        <v/>
      </c>
      <c r="Z443" s="80" t="str">
        <f t="shared" si="555"/>
        <v>-</v>
      </c>
      <c r="AA443" s="80" t="str">
        <f t="shared" si="556"/>
        <v/>
      </c>
      <c r="AB443" s="80" t="str">
        <f t="shared" si="557"/>
        <v>OK（振替済み）</v>
      </c>
      <c r="AC443" s="154">
        <f t="shared" si="558"/>
        <v>0</v>
      </c>
      <c r="AD443" s="154" t="str">
        <f t="shared" si="572"/>
        <v/>
      </c>
      <c r="AE443" s="106">
        <f t="shared" si="573"/>
        <v>0</v>
      </c>
      <c r="AF443" s="106">
        <f t="shared" si="559"/>
        <v>0</v>
      </c>
      <c r="AG443" s="218" t="str">
        <f>IFERROR(IF(AE443=1,①工事概要!$E$11,IF(AE443=2,①工事概要!$E$11,IF(WEEKDAY(Z443)=2,Z436,AG442))),"")</f>
        <v/>
      </c>
      <c r="AH443" s="222" t="str">
        <f t="shared" ref="AH443:BA443" si="618">IFERROR(IF(AG443+1&gt;$BB443,"",AG443+1),"")</f>
        <v/>
      </c>
      <c r="AI443" s="222" t="str">
        <f t="shared" si="618"/>
        <v/>
      </c>
      <c r="AJ443" s="222" t="str">
        <f t="shared" si="618"/>
        <v/>
      </c>
      <c r="AK443" s="222" t="str">
        <f t="shared" si="618"/>
        <v/>
      </c>
      <c r="AL443" s="222" t="str">
        <f t="shared" si="618"/>
        <v/>
      </c>
      <c r="AM443" s="222" t="str">
        <f t="shared" si="618"/>
        <v/>
      </c>
      <c r="AN443" s="222" t="str">
        <f t="shared" si="618"/>
        <v/>
      </c>
      <c r="AO443" s="222" t="str">
        <f t="shared" si="618"/>
        <v/>
      </c>
      <c r="AP443" s="222" t="str">
        <f t="shared" si="618"/>
        <v/>
      </c>
      <c r="AQ443" s="222" t="str">
        <f t="shared" si="618"/>
        <v/>
      </c>
      <c r="AR443" s="222" t="str">
        <f t="shared" si="618"/>
        <v/>
      </c>
      <c r="AS443" s="222" t="str">
        <f t="shared" si="618"/>
        <v/>
      </c>
      <c r="AT443" s="222" t="str">
        <f t="shared" si="618"/>
        <v/>
      </c>
      <c r="AU443" s="222" t="str">
        <f t="shared" si="618"/>
        <v/>
      </c>
      <c r="AV443" s="222" t="str">
        <f t="shared" si="618"/>
        <v/>
      </c>
      <c r="AW443" s="222" t="str">
        <f t="shared" si="618"/>
        <v/>
      </c>
      <c r="AX443" s="222" t="str">
        <f t="shared" si="618"/>
        <v/>
      </c>
      <c r="AY443" s="222" t="str">
        <f t="shared" si="618"/>
        <v/>
      </c>
      <c r="AZ443" s="222" t="str">
        <f t="shared" si="618"/>
        <v/>
      </c>
      <c r="BA443" s="222" t="str">
        <f t="shared" si="618"/>
        <v/>
      </c>
      <c r="BB443" s="219" t="str">
        <f>IFERROR(IF(IF(Z443=①工事概要!$E$12,①工事概要!$E$12,IF(WEEKDAY(Z443)=1,Z450,BB444))&gt;①工事概要!$E$12,①工事概要!$E$12,IF(Z443=①工事概要!$E$12,①工事概要!$E$12,IF(WEEKDAY(Z443)=1,Z450,BB444))),"")</f>
        <v/>
      </c>
      <c r="BE443" s="53"/>
      <c r="BF443" s="53"/>
      <c r="BG443" s="53" t="str">
        <f>IFERROR(VLOOKUP(B443,①工事概要!$C$11:$D$12,2,FALSE),"")</f>
        <v/>
      </c>
      <c r="BH443" s="53" t="str">
        <f>IFERROR(VLOOKUP(B443,①工事概要!$C$16:$D$21,2,FALSE),"")</f>
        <v/>
      </c>
      <c r="BI443" s="53" t="str">
        <f>IFERROR(VLOOKUP(B443,①工事概要!$C$22:$D$24,2,FALSE),"")</f>
        <v/>
      </c>
      <c r="BJ443" s="53" t="str">
        <f>IF(B443&gt;①工事概要!$C$26,"",IF(B443&gt;=①工事概要!$C$25,$BJ$13,""))</f>
        <v/>
      </c>
      <c r="BK443" s="53" t="str">
        <f>IF(B443&gt;①工事概要!$C$28,"",IF(B443&gt;=①工事概要!$C$27,$BK$13,""))</f>
        <v/>
      </c>
      <c r="BL443" s="53" t="str">
        <f>IF(B443&gt;①工事概要!$C$30,"",IF(B443&gt;=①工事概要!$C$29,$BL$13,""))</f>
        <v/>
      </c>
      <c r="BM443" s="53" t="str">
        <f>IF(B443&gt;①工事概要!$C$32,"",IF(B443&gt;=①工事概要!$C$31,$BM$13,""))</f>
        <v/>
      </c>
      <c r="BN443" s="53" t="str">
        <f>IF(B443&gt;①工事概要!$C$34,"",IF(B443&gt;=①工事概要!$C$33,$BN$13,""))</f>
        <v/>
      </c>
      <c r="BO443" s="53" t="str">
        <f>IF(B443&gt;①工事概要!$C$36,"",IF(B443&gt;=①工事概要!$C$35,$BO$13,""))</f>
        <v/>
      </c>
      <c r="BP443" s="53" t="str">
        <f>IF(B443&gt;①工事概要!$C$38,"",IF(B443&gt;=①工事概要!$C$37,$BP$13,""))</f>
        <v/>
      </c>
      <c r="BQ443" s="53" t="str">
        <f>IF(B443&gt;①工事概要!$C$40,"",IF(B443&gt;=①工事概要!$C$39,$BQ$13,""))</f>
        <v/>
      </c>
      <c r="BR443" s="53" t="str">
        <f>IF(B443&gt;①工事概要!$C$42,"",IF(B443&gt;=①工事概要!$C$41,$BR$13,""))</f>
        <v/>
      </c>
      <c r="BS443" s="53" t="str">
        <f>IF(B443&gt;①工事概要!$C$44,"",IF(B443&gt;=①工事概要!$C$43,$BS$13,""))</f>
        <v/>
      </c>
      <c r="BT443" s="53" t="str">
        <f>IF(B443&gt;①工事概要!$C$46,"",IF(B443&gt;=①工事概要!$C$45,$BT$13,""))</f>
        <v/>
      </c>
      <c r="BU443" s="53" t="str">
        <f>IF(B443&gt;①工事概要!$C$48,"",IF(B443&gt;=①工事概要!$C$47,$BU$13,""))</f>
        <v/>
      </c>
      <c r="BV443" s="53" t="str">
        <f>IF(B443&gt;①工事概要!$C$50,"",IF(B443&gt;=①工事概要!$C$49,$BV$13,""))</f>
        <v/>
      </c>
      <c r="BW443" s="53" t="str">
        <f>IF(B443&gt;①工事概要!$C$52,"",IF(B443&gt;=①工事概要!$C$51,$BW$13,""))</f>
        <v/>
      </c>
      <c r="BX443" s="53" t="str">
        <f>IF(B443&gt;①工事概要!$C$54,"",IF(B443&gt;=①工事概要!$C$53,$BX$13,""))</f>
        <v/>
      </c>
      <c r="BY443" s="53" t="str">
        <f>IF(B443&gt;①工事概要!$C$56,"",IF(B443&gt;=①工事概要!$C$55,$BY$13,""))</f>
        <v/>
      </c>
      <c r="BZ443" s="53" t="str">
        <f>IF(B443&gt;①工事概要!$C$58,"",IF(B443&gt;=①工事概要!$C$57,$BZ$13,""))</f>
        <v/>
      </c>
      <c r="CA443" s="53" t="str">
        <f>IF(B443&gt;①工事概要!$C$60,"",IF(B443&gt;=①工事概要!$C$59,$CA$13,""))</f>
        <v/>
      </c>
      <c r="CB443" s="53" t="str">
        <f>IF(B443&gt;①工事概要!$C$62,"",IF(B443&gt;=①工事概要!$C$61,$CB$13,""))</f>
        <v/>
      </c>
      <c r="CC443" s="53" t="str">
        <f>IF(B443&gt;①工事概要!$C$64,"",IF(B443&gt;=①工事概要!$C$63,$CC$13,""))</f>
        <v/>
      </c>
      <c r="CD443" s="53" t="str">
        <f>IF(B443&gt;①工事概要!$C$66,"",IF(B443&gt;=①工事概要!$C$65,$CD$13,""))</f>
        <v/>
      </c>
      <c r="CE443" s="50" t="str">
        <f t="shared" si="575"/>
        <v/>
      </c>
      <c r="CF443" s="50" t="str">
        <f t="shared" si="561"/>
        <v xml:space="preserve"> </v>
      </c>
    </row>
    <row r="444" spans="1:84" ht="39" customHeight="1" thickTop="1" thickBot="1" x14ac:dyDescent="0.2">
      <c r="A444" s="81" t="str">
        <f t="shared" si="547"/>
        <v>対象期間外</v>
      </c>
      <c r="B444" s="180" t="str">
        <f>IFERROR(IF(B443=①工事概要!$E$12+IF(WEEKDAY(①工事概要!$E$12)=1,①工事概要!$E$12,(8-WEEKDAY(①工事概要!$E$12))),"-",IF(B443="-","-",B443+1)),"-")</f>
        <v>-</v>
      </c>
      <c r="C444" s="89" t="str">
        <f t="shared" si="562"/>
        <v>-</v>
      </c>
      <c r="D444" s="199" t="str">
        <f t="shared" si="563"/>
        <v>×</v>
      </c>
      <c r="E444" s="200" t="str">
        <f t="shared" si="564"/>
        <v xml:space="preserve"> </v>
      </c>
      <c r="F444" s="201" t="s">
        <v>60</v>
      </c>
      <c r="G444" s="202"/>
      <c r="H444" s="203"/>
      <c r="I444" s="204"/>
      <c r="J444" s="187" t="str">
        <f t="shared" si="565"/>
        <v/>
      </c>
      <c r="K444" s="190" t="str">
        <f t="shared" si="548"/>
        <v/>
      </c>
      <c r="L444" s="190" t="str">
        <f t="shared" si="549"/>
        <v/>
      </c>
      <c r="M444" s="188" t="str">
        <f t="shared" si="566"/>
        <v/>
      </c>
      <c r="N444" s="87" t="str">
        <f t="shared" si="550"/>
        <v/>
      </c>
      <c r="O444" s="108"/>
      <c r="P444" s="156" t="str">
        <f>IF(B444&lt;①工事概要!$E$11,"",IF(B444&gt;①工事概要!$E$12,"",IF(LEN(CE444)=0,"○","")))</f>
        <v/>
      </c>
      <c r="Q444" s="162">
        <f t="shared" si="567"/>
        <v>0</v>
      </c>
      <c r="R444" s="93">
        <f t="shared" si="551"/>
        <v>181</v>
      </c>
      <c r="S444" s="156" t="str">
        <f t="shared" si="552"/>
        <v/>
      </c>
      <c r="T444" s="162">
        <f t="shared" si="553"/>
        <v>0</v>
      </c>
      <c r="U444" s="100">
        <f t="shared" si="568"/>
        <v>52</v>
      </c>
      <c r="V444" s="93" t="str">
        <f t="shared" si="554"/>
        <v/>
      </c>
      <c r="W444" s="169" t="str">
        <f t="shared" si="569"/>
        <v/>
      </c>
      <c r="X444" s="80" t="str">
        <f t="shared" si="570"/>
        <v/>
      </c>
      <c r="Y444" s="80" t="str">
        <f t="shared" si="571"/>
        <v/>
      </c>
      <c r="Z444" s="80" t="str">
        <f t="shared" si="555"/>
        <v>-</v>
      </c>
      <c r="AA444" s="80" t="str">
        <f t="shared" si="556"/>
        <v/>
      </c>
      <c r="AB444" s="80" t="str">
        <f t="shared" si="557"/>
        <v>OK（振替済み）</v>
      </c>
      <c r="AC444" s="154">
        <f t="shared" si="558"/>
        <v>0</v>
      </c>
      <c r="AD444" s="154" t="str">
        <f t="shared" si="572"/>
        <v/>
      </c>
      <c r="AE444" s="106">
        <f t="shared" si="573"/>
        <v>0</v>
      </c>
      <c r="AF444" s="106">
        <f t="shared" si="559"/>
        <v>0</v>
      </c>
      <c r="AG444" s="218" t="str">
        <f>IFERROR(IF(AE444=1,①工事概要!$E$11,IF(AE444=2,①工事概要!$E$11,IF(WEEKDAY(Z444)=2,Z437,AG443))),"")</f>
        <v/>
      </c>
      <c r="AH444" s="222" t="str">
        <f t="shared" ref="AH444:BA444" si="619">IFERROR(IF(AG444+1&gt;$BB444,"",AG444+1),"")</f>
        <v/>
      </c>
      <c r="AI444" s="222" t="str">
        <f t="shared" si="619"/>
        <v/>
      </c>
      <c r="AJ444" s="222" t="str">
        <f t="shared" si="619"/>
        <v/>
      </c>
      <c r="AK444" s="222" t="str">
        <f t="shared" si="619"/>
        <v/>
      </c>
      <c r="AL444" s="222" t="str">
        <f t="shared" si="619"/>
        <v/>
      </c>
      <c r="AM444" s="222" t="str">
        <f t="shared" si="619"/>
        <v/>
      </c>
      <c r="AN444" s="222" t="str">
        <f t="shared" si="619"/>
        <v/>
      </c>
      <c r="AO444" s="222" t="str">
        <f t="shared" si="619"/>
        <v/>
      </c>
      <c r="AP444" s="222" t="str">
        <f t="shared" si="619"/>
        <v/>
      </c>
      <c r="AQ444" s="222" t="str">
        <f t="shared" si="619"/>
        <v/>
      </c>
      <c r="AR444" s="222" t="str">
        <f t="shared" si="619"/>
        <v/>
      </c>
      <c r="AS444" s="222" t="str">
        <f t="shared" si="619"/>
        <v/>
      </c>
      <c r="AT444" s="222" t="str">
        <f t="shared" si="619"/>
        <v/>
      </c>
      <c r="AU444" s="222" t="str">
        <f t="shared" si="619"/>
        <v/>
      </c>
      <c r="AV444" s="222" t="str">
        <f t="shared" si="619"/>
        <v/>
      </c>
      <c r="AW444" s="222" t="str">
        <f t="shared" si="619"/>
        <v/>
      </c>
      <c r="AX444" s="222" t="str">
        <f t="shared" si="619"/>
        <v/>
      </c>
      <c r="AY444" s="222" t="str">
        <f t="shared" si="619"/>
        <v/>
      </c>
      <c r="AZ444" s="222" t="str">
        <f t="shared" si="619"/>
        <v/>
      </c>
      <c r="BA444" s="222" t="str">
        <f t="shared" si="619"/>
        <v/>
      </c>
      <c r="BB444" s="219" t="str">
        <f>IFERROR(IF(IF(Z444=①工事概要!$E$12,①工事概要!$E$12,IF(WEEKDAY(Z444)=1,Z451,BB445))&gt;①工事概要!$E$12,①工事概要!$E$12,IF(Z444=①工事概要!$E$12,①工事概要!$E$12,IF(WEEKDAY(Z444)=1,Z451,BB445))),"")</f>
        <v/>
      </c>
      <c r="BE444" s="53"/>
      <c r="BF444" s="53"/>
      <c r="BG444" s="53" t="str">
        <f>IFERROR(VLOOKUP(B444,①工事概要!$C$11:$D$12,2,FALSE),"")</f>
        <v/>
      </c>
      <c r="BH444" s="53" t="str">
        <f>IFERROR(VLOOKUP(B444,①工事概要!$C$16:$D$21,2,FALSE),"")</f>
        <v/>
      </c>
      <c r="BI444" s="53" t="str">
        <f>IFERROR(VLOOKUP(B444,①工事概要!$C$22:$D$24,2,FALSE),"")</f>
        <v/>
      </c>
      <c r="BJ444" s="53" t="str">
        <f>IF(B444&gt;①工事概要!$C$26,"",IF(B444&gt;=①工事概要!$C$25,$BJ$13,""))</f>
        <v/>
      </c>
      <c r="BK444" s="53" t="str">
        <f>IF(B444&gt;①工事概要!$C$28,"",IF(B444&gt;=①工事概要!$C$27,$BK$13,""))</f>
        <v/>
      </c>
      <c r="BL444" s="53" t="str">
        <f>IF(B444&gt;①工事概要!$C$30,"",IF(B444&gt;=①工事概要!$C$29,$BL$13,""))</f>
        <v/>
      </c>
      <c r="BM444" s="53" t="str">
        <f>IF(B444&gt;①工事概要!$C$32,"",IF(B444&gt;=①工事概要!$C$31,$BM$13,""))</f>
        <v/>
      </c>
      <c r="BN444" s="53" t="str">
        <f>IF(B444&gt;①工事概要!$C$34,"",IF(B444&gt;=①工事概要!$C$33,$BN$13,""))</f>
        <v/>
      </c>
      <c r="BO444" s="53" t="str">
        <f>IF(B444&gt;①工事概要!$C$36,"",IF(B444&gt;=①工事概要!$C$35,$BO$13,""))</f>
        <v/>
      </c>
      <c r="BP444" s="53" t="str">
        <f>IF(B444&gt;①工事概要!$C$38,"",IF(B444&gt;=①工事概要!$C$37,$BP$13,""))</f>
        <v/>
      </c>
      <c r="BQ444" s="53" t="str">
        <f>IF(B444&gt;①工事概要!$C$40,"",IF(B444&gt;=①工事概要!$C$39,$BQ$13,""))</f>
        <v/>
      </c>
      <c r="BR444" s="53" t="str">
        <f>IF(B444&gt;①工事概要!$C$42,"",IF(B444&gt;=①工事概要!$C$41,$BR$13,""))</f>
        <v/>
      </c>
      <c r="BS444" s="53" t="str">
        <f>IF(B444&gt;①工事概要!$C$44,"",IF(B444&gt;=①工事概要!$C$43,$BS$13,""))</f>
        <v/>
      </c>
      <c r="BT444" s="53" t="str">
        <f>IF(B444&gt;①工事概要!$C$46,"",IF(B444&gt;=①工事概要!$C$45,$BT$13,""))</f>
        <v/>
      </c>
      <c r="BU444" s="53" t="str">
        <f>IF(B444&gt;①工事概要!$C$48,"",IF(B444&gt;=①工事概要!$C$47,$BU$13,""))</f>
        <v/>
      </c>
      <c r="BV444" s="53" t="str">
        <f>IF(B444&gt;①工事概要!$C$50,"",IF(B444&gt;=①工事概要!$C$49,$BV$13,""))</f>
        <v/>
      </c>
      <c r="BW444" s="53" t="str">
        <f>IF(B444&gt;①工事概要!$C$52,"",IF(B444&gt;=①工事概要!$C$51,$BW$13,""))</f>
        <v/>
      </c>
      <c r="BX444" s="53" t="str">
        <f>IF(B444&gt;①工事概要!$C$54,"",IF(B444&gt;=①工事概要!$C$53,$BX$13,""))</f>
        <v/>
      </c>
      <c r="BY444" s="53" t="str">
        <f>IF(B444&gt;①工事概要!$C$56,"",IF(B444&gt;=①工事概要!$C$55,$BY$13,""))</f>
        <v/>
      </c>
      <c r="BZ444" s="53" t="str">
        <f>IF(B444&gt;①工事概要!$C$58,"",IF(B444&gt;=①工事概要!$C$57,$BZ$13,""))</f>
        <v/>
      </c>
      <c r="CA444" s="53" t="str">
        <f>IF(B444&gt;①工事概要!$C$60,"",IF(B444&gt;=①工事概要!$C$59,$CA$13,""))</f>
        <v/>
      </c>
      <c r="CB444" s="53" t="str">
        <f>IF(B444&gt;①工事概要!$C$62,"",IF(B444&gt;=①工事概要!$C$61,$CB$13,""))</f>
        <v/>
      </c>
      <c r="CC444" s="53" t="str">
        <f>IF(B444&gt;①工事概要!$C$64,"",IF(B444&gt;=①工事概要!$C$63,$CC$13,""))</f>
        <v/>
      </c>
      <c r="CD444" s="53" t="str">
        <f>IF(B444&gt;①工事概要!$C$66,"",IF(B444&gt;=①工事概要!$C$65,$CD$13,""))</f>
        <v/>
      </c>
      <c r="CE444" s="50" t="str">
        <f t="shared" si="575"/>
        <v/>
      </c>
      <c r="CF444" s="50" t="str">
        <f t="shared" si="561"/>
        <v xml:space="preserve"> </v>
      </c>
    </row>
    <row r="445" spans="1:84" ht="39" customHeight="1" thickTop="1" thickBot="1" x14ac:dyDescent="0.2">
      <c r="A445" s="81" t="str">
        <f t="shared" si="547"/>
        <v>対象期間外</v>
      </c>
      <c r="B445" s="180" t="str">
        <f>IFERROR(IF(B444=①工事概要!$E$12+IF(WEEKDAY(①工事概要!$E$12)=1,①工事概要!$E$12,(8-WEEKDAY(①工事概要!$E$12))),"-",IF(B444="-","-",B444+1)),"-")</f>
        <v>-</v>
      </c>
      <c r="C445" s="89" t="str">
        <f t="shared" si="562"/>
        <v>-</v>
      </c>
      <c r="D445" s="199" t="str">
        <f t="shared" si="563"/>
        <v>×</v>
      </c>
      <c r="E445" s="200" t="str">
        <f t="shared" si="564"/>
        <v xml:space="preserve"> </v>
      </c>
      <c r="F445" s="201" t="s">
        <v>60</v>
      </c>
      <c r="G445" s="202"/>
      <c r="H445" s="203"/>
      <c r="I445" s="204"/>
      <c r="J445" s="187" t="str">
        <f t="shared" si="565"/>
        <v/>
      </c>
      <c r="K445" s="190" t="str">
        <f t="shared" si="548"/>
        <v/>
      </c>
      <c r="L445" s="190" t="str">
        <f t="shared" si="549"/>
        <v/>
      </c>
      <c r="M445" s="188" t="str">
        <f t="shared" si="566"/>
        <v/>
      </c>
      <c r="N445" s="87" t="str">
        <f t="shared" si="550"/>
        <v/>
      </c>
      <c r="O445" s="108"/>
      <c r="P445" s="156" t="str">
        <f>IF(B445&lt;①工事概要!$E$11,"",IF(B445&gt;①工事概要!$E$12,"",IF(LEN(CE445)=0,"○","")))</f>
        <v/>
      </c>
      <c r="Q445" s="162">
        <f t="shared" si="567"/>
        <v>0</v>
      </c>
      <c r="R445" s="93">
        <f t="shared" si="551"/>
        <v>181</v>
      </c>
      <c r="S445" s="156" t="str">
        <f t="shared" si="552"/>
        <v/>
      </c>
      <c r="T445" s="162">
        <f t="shared" si="553"/>
        <v>0</v>
      </c>
      <c r="U445" s="100">
        <f t="shared" si="568"/>
        <v>52</v>
      </c>
      <c r="V445" s="93" t="str">
        <f t="shared" si="554"/>
        <v/>
      </c>
      <c r="W445" s="169" t="str">
        <f t="shared" si="569"/>
        <v/>
      </c>
      <c r="X445" s="80" t="str">
        <f t="shared" si="570"/>
        <v/>
      </c>
      <c r="Y445" s="80" t="str">
        <f t="shared" si="571"/>
        <v/>
      </c>
      <c r="Z445" s="80" t="str">
        <f t="shared" si="555"/>
        <v>-</v>
      </c>
      <c r="AA445" s="80" t="str">
        <f t="shared" si="556"/>
        <v/>
      </c>
      <c r="AB445" s="80" t="str">
        <f t="shared" si="557"/>
        <v>OK（振替済み）</v>
      </c>
      <c r="AC445" s="154">
        <f t="shared" si="558"/>
        <v>0</v>
      </c>
      <c r="AD445" s="154" t="str">
        <f t="shared" si="572"/>
        <v/>
      </c>
      <c r="AE445" s="106">
        <f t="shared" si="573"/>
        <v>0</v>
      </c>
      <c r="AF445" s="106">
        <f t="shared" si="559"/>
        <v>0</v>
      </c>
      <c r="AG445" s="218" t="str">
        <f>IFERROR(IF(AE445=1,①工事概要!$E$11,IF(AE445=2,①工事概要!$E$11,IF(WEEKDAY(Z445)=2,Z438,AG444))),"")</f>
        <v/>
      </c>
      <c r="AH445" s="222" t="str">
        <f t="shared" ref="AH445:BA445" si="620">IFERROR(IF(AG445+1&gt;$BB445,"",AG445+1),"")</f>
        <v/>
      </c>
      <c r="AI445" s="222" t="str">
        <f t="shared" si="620"/>
        <v/>
      </c>
      <c r="AJ445" s="222" t="str">
        <f t="shared" si="620"/>
        <v/>
      </c>
      <c r="AK445" s="222" t="str">
        <f t="shared" si="620"/>
        <v/>
      </c>
      <c r="AL445" s="222" t="str">
        <f t="shared" si="620"/>
        <v/>
      </c>
      <c r="AM445" s="222" t="str">
        <f t="shared" si="620"/>
        <v/>
      </c>
      <c r="AN445" s="222" t="str">
        <f t="shared" si="620"/>
        <v/>
      </c>
      <c r="AO445" s="222" t="str">
        <f t="shared" si="620"/>
        <v/>
      </c>
      <c r="AP445" s="222" t="str">
        <f t="shared" si="620"/>
        <v/>
      </c>
      <c r="AQ445" s="222" t="str">
        <f t="shared" si="620"/>
        <v/>
      </c>
      <c r="AR445" s="222" t="str">
        <f t="shared" si="620"/>
        <v/>
      </c>
      <c r="AS445" s="222" t="str">
        <f t="shared" si="620"/>
        <v/>
      </c>
      <c r="AT445" s="222" t="str">
        <f t="shared" si="620"/>
        <v/>
      </c>
      <c r="AU445" s="222" t="str">
        <f t="shared" si="620"/>
        <v/>
      </c>
      <c r="AV445" s="222" t="str">
        <f t="shared" si="620"/>
        <v/>
      </c>
      <c r="AW445" s="222" t="str">
        <f t="shared" si="620"/>
        <v/>
      </c>
      <c r="AX445" s="222" t="str">
        <f t="shared" si="620"/>
        <v/>
      </c>
      <c r="AY445" s="222" t="str">
        <f t="shared" si="620"/>
        <v/>
      </c>
      <c r="AZ445" s="222" t="str">
        <f t="shared" si="620"/>
        <v/>
      </c>
      <c r="BA445" s="222" t="str">
        <f t="shared" si="620"/>
        <v/>
      </c>
      <c r="BB445" s="219" t="str">
        <f>IFERROR(IF(IF(Z445=①工事概要!$E$12,①工事概要!$E$12,IF(WEEKDAY(Z445)=1,Z452,BB446))&gt;①工事概要!$E$12,①工事概要!$E$12,IF(Z445=①工事概要!$E$12,①工事概要!$E$12,IF(WEEKDAY(Z445)=1,Z452,BB446))),"")</f>
        <v/>
      </c>
      <c r="BE445" s="53"/>
      <c r="BF445" s="53"/>
      <c r="BG445" s="53" t="str">
        <f>IFERROR(VLOOKUP(B445,①工事概要!$C$11:$D$12,2,FALSE),"")</f>
        <v/>
      </c>
      <c r="BH445" s="53" t="str">
        <f>IFERROR(VLOOKUP(B445,①工事概要!$C$16:$D$21,2,FALSE),"")</f>
        <v/>
      </c>
      <c r="BI445" s="53" t="str">
        <f>IFERROR(VLOOKUP(B445,①工事概要!$C$22:$D$24,2,FALSE),"")</f>
        <v/>
      </c>
      <c r="BJ445" s="53" t="str">
        <f>IF(B445&gt;①工事概要!$C$26,"",IF(B445&gt;=①工事概要!$C$25,$BJ$13,""))</f>
        <v/>
      </c>
      <c r="BK445" s="53" t="str">
        <f>IF(B445&gt;①工事概要!$C$28,"",IF(B445&gt;=①工事概要!$C$27,$BK$13,""))</f>
        <v/>
      </c>
      <c r="BL445" s="53" t="str">
        <f>IF(B445&gt;①工事概要!$C$30,"",IF(B445&gt;=①工事概要!$C$29,$BL$13,""))</f>
        <v/>
      </c>
      <c r="BM445" s="53" t="str">
        <f>IF(B445&gt;①工事概要!$C$32,"",IF(B445&gt;=①工事概要!$C$31,$BM$13,""))</f>
        <v/>
      </c>
      <c r="BN445" s="53" t="str">
        <f>IF(B445&gt;①工事概要!$C$34,"",IF(B445&gt;=①工事概要!$C$33,$BN$13,""))</f>
        <v/>
      </c>
      <c r="BO445" s="53" t="str">
        <f>IF(B445&gt;①工事概要!$C$36,"",IF(B445&gt;=①工事概要!$C$35,$BO$13,""))</f>
        <v/>
      </c>
      <c r="BP445" s="53" t="str">
        <f>IF(B445&gt;①工事概要!$C$38,"",IF(B445&gt;=①工事概要!$C$37,$BP$13,""))</f>
        <v/>
      </c>
      <c r="BQ445" s="53" t="str">
        <f>IF(B445&gt;①工事概要!$C$40,"",IF(B445&gt;=①工事概要!$C$39,$BQ$13,""))</f>
        <v/>
      </c>
      <c r="BR445" s="53" t="str">
        <f>IF(B445&gt;①工事概要!$C$42,"",IF(B445&gt;=①工事概要!$C$41,$BR$13,""))</f>
        <v/>
      </c>
      <c r="BS445" s="53" t="str">
        <f>IF(B445&gt;①工事概要!$C$44,"",IF(B445&gt;=①工事概要!$C$43,$BS$13,""))</f>
        <v/>
      </c>
      <c r="BT445" s="53" t="str">
        <f>IF(B445&gt;①工事概要!$C$46,"",IF(B445&gt;=①工事概要!$C$45,$BT$13,""))</f>
        <v/>
      </c>
      <c r="BU445" s="53" t="str">
        <f>IF(B445&gt;①工事概要!$C$48,"",IF(B445&gt;=①工事概要!$C$47,$BU$13,""))</f>
        <v/>
      </c>
      <c r="BV445" s="53" t="str">
        <f>IF(B445&gt;①工事概要!$C$50,"",IF(B445&gt;=①工事概要!$C$49,$BV$13,""))</f>
        <v/>
      </c>
      <c r="BW445" s="53" t="str">
        <f>IF(B445&gt;①工事概要!$C$52,"",IF(B445&gt;=①工事概要!$C$51,$BW$13,""))</f>
        <v/>
      </c>
      <c r="BX445" s="53" t="str">
        <f>IF(B445&gt;①工事概要!$C$54,"",IF(B445&gt;=①工事概要!$C$53,$BX$13,""))</f>
        <v/>
      </c>
      <c r="BY445" s="53" t="str">
        <f>IF(B445&gt;①工事概要!$C$56,"",IF(B445&gt;=①工事概要!$C$55,$BY$13,""))</f>
        <v/>
      </c>
      <c r="BZ445" s="53" t="str">
        <f>IF(B445&gt;①工事概要!$C$58,"",IF(B445&gt;=①工事概要!$C$57,$BZ$13,""))</f>
        <v/>
      </c>
      <c r="CA445" s="53" t="str">
        <f>IF(B445&gt;①工事概要!$C$60,"",IF(B445&gt;=①工事概要!$C$59,$CA$13,""))</f>
        <v/>
      </c>
      <c r="CB445" s="53" t="str">
        <f>IF(B445&gt;①工事概要!$C$62,"",IF(B445&gt;=①工事概要!$C$61,$CB$13,""))</f>
        <v/>
      </c>
      <c r="CC445" s="53" t="str">
        <f>IF(B445&gt;①工事概要!$C$64,"",IF(B445&gt;=①工事概要!$C$63,$CC$13,""))</f>
        <v/>
      </c>
      <c r="CD445" s="53" t="str">
        <f>IF(B445&gt;①工事概要!$C$66,"",IF(B445&gt;=①工事概要!$C$65,$CD$13,""))</f>
        <v/>
      </c>
      <c r="CE445" s="50" t="str">
        <f t="shared" si="575"/>
        <v/>
      </c>
      <c r="CF445" s="50" t="str">
        <f t="shared" si="561"/>
        <v xml:space="preserve"> </v>
      </c>
    </row>
    <row r="446" spans="1:84" ht="39" customHeight="1" thickTop="1" thickBot="1" x14ac:dyDescent="0.2">
      <c r="A446" s="81" t="str">
        <f t="shared" si="547"/>
        <v>対象期間外</v>
      </c>
      <c r="B446" s="180" t="str">
        <f>IFERROR(IF(B445=①工事概要!$E$12+IF(WEEKDAY(①工事概要!$E$12)=1,①工事概要!$E$12,(8-WEEKDAY(①工事概要!$E$12))),"-",IF(B445="-","-",B445+1)),"-")</f>
        <v>-</v>
      </c>
      <c r="C446" s="89" t="str">
        <f t="shared" si="562"/>
        <v>-</v>
      </c>
      <c r="D446" s="199" t="str">
        <f t="shared" si="563"/>
        <v>×</v>
      </c>
      <c r="E446" s="200" t="str">
        <f t="shared" si="564"/>
        <v xml:space="preserve"> </v>
      </c>
      <c r="F446" s="201" t="s">
        <v>60</v>
      </c>
      <c r="G446" s="202"/>
      <c r="H446" s="203"/>
      <c r="I446" s="204"/>
      <c r="J446" s="187" t="str">
        <f t="shared" si="565"/>
        <v/>
      </c>
      <c r="K446" s="190" t="str">
        <f t="shared" si="548"/>
        <v/>
      </c>
      <c r="L446" s="190" t="str">
        <f t="shared" si="549"/>
        <v/>
      </c>
      <c r="M446" s="188" t="str">
        <f t="shared" si="566"/>
        <v/>
      </c>
      <c r="N446" s="87" t="str">
        <f t="shared" si="550"/>
        <v/>
      </c>
      <c r="O446" s="108"/>
      <c r="P446" s="156" t="str">
        <f>IF(B446&lt;①工事概要!$E$11,"",IF(B446&gt;①工事概要!$E$12,"",IF(LEN(CE446)=0,"○","")))</f>
        <v/>
      </c>
      <c r="Q446" s="162">
        <f t="shared" si="567"/>
        <v>0</v>
      </c>
      <c r="R446" s="93">
        <f t="shared" si="551"/>
        <v>181</v>
      </c>
      <c r="S446" s="156" t="str">
        <f t="shared" si="552"/>
        <v/>
      </c>
      <c r="T446" s="162">
        <f t="shared" si="553"/>
        <v>0</v>
      </c>
      <c r="U446" s="100">
        <f t="shared" si="568"/>
        <v>52</v>
      </c>
      <c r="V446" s="93" t="str">
        <f t="shared" si="554"/>
        <v/>
      </c>
      <c r="W446" s="169" t="str">
        <f t="shared" si="569"/>
        <v/>
      </c>
      <c r="X446" s="80" t="str">
        <f t="shared" si="570"/>
        <v/>
      </c>
      <c r="Y446" s="80" t="str">
        <f t="shared" si="571"/>
        <v/>
      </c>
      <c r="Z446" s="80" t="str">
        <f t="shared" si="555"/>
        <v>-</v>
      </c>
      <c r="AA446" s="80" t="str">
        <f t="shared" si="556"/>
        <v/>
      </c>
      <c r="AB446" s="80" t="str">
        <f t="shared" si="557"/>
        <v>OK（振替済み）</v>
      </c>
      <c r="AC446" s="154">
        <f t="shared" si="558"/>
        <v>0</v>
      </c>
      <c r="AD446" s="154" t="str">
        <f t="shared" si="572"/>
        <v/>
      </c>
      <c r="AE446" s="106">
        <f t="shared" si="573"/>
        <v>0</v>
      </c>
      <c r="AF446" s="106">
        <f t="shared" si="559"/>
        <v>0</v>
      </c>
      <c r="AG446" s="218" t="str">
        <f>IFERROR(IF(AE446=1,①工事概要!$E$11,IF(AE446=2,①工事概要!$E$11,IF(WEEKDAY(Z446)=2,Z439,AG445))),"")</f>
        <v/>
      </c>
      <c r="AH446" s="222" t="str">
        <f t="shared" ref="AH446:BA446" si="621">IFERROR(IF(AG446+1&gt;$BB446,"",AG446+1),"")</f>
        <v/>
      </c>
      <c r="AI446" s="222" t="str">
        <f t="shared" si="621"/>
        <v/>
      </c>
      <c r="AJ446" s="222" t="str">
        <f t="shared" si="621"/>
        <v/>
      </c>
      <c r="AK446" s="222" t="str">
        <f t="shared" si="621"/>
        <v/>
      </c>
      <c r="AL446" s="222" t="str">
        <f t="shared" si="621"/>
        <v/>
      </c>
      <c r="AM446" s="222" t="str">
        <f t="shared" si="621"/>
        <v/>
      </c>
      <c r="AN446" s="222" t="str">
        <f t="shared" si="621"/>
        <v/>
      </c>
      <c r="AO446" s="222" t="str">
        <f t="shared" si="621"/>
        <v/>
      </c>
      <c r="AP446" s="222" t="str">
        <f t="shared" si="621"/>
        <v/>
      </c>
      <c r="AQ446" s="222" t="str">
        <f t="shared" si="621"/>
        <v/>
      </c>
      <c r="AR446" s="222" t="str">
        <f t="shared" si="621"/>
        <v/>
      </c>
      <c r="AS446" s="222" t="str">
        <f t="shared" si="621"/>
        <v/>
      </c>
      <c r="AT446" s="222" t="str">
        <f t="shared" si="621"/>
        <v/>
      </c>
      <c r="AU446" s="222" t="str">
        <f t="shared" si="621"/>
        <v/>
      </c>
      <c r="AV446" s="222" t="str">
        <f t="shared" si="621"/>
        <v/>
      </c>
      <c r="AW446" s="222" t="str">
        <f t="shared" si="621"/>
        <v/>
      </c>
      <c r="AX446" s="222" t="str">
        <f t="shared" si="621"/>
        <v/>
      </c>
      <c r="AY446" s="222" t="str">
        <f t="shared" si="621"/>
        <v/>
      </c>
      <c r="AZ446" s="222" t="str">
        <f t="shared" si="621"/>
        <v/>
      </c>
      <c r="BA446" s="222" t="str">
        <f t="shared" si="621"/>
        <v/>
      </c>
      <c r="BB446" s="219" t="str">
        <f>IFERROR(IF(IF(Z446=①工事概要!$E$12,①工事概要!$E$12,IF(WEEKDAY(Z446)=1,Z453,BB447))&gt;①工事概要!$E$12,①工事概要!$E$12,IF(Z446=①工事概要!$E$12,①工事概要!$E$12,IF(WEEKDAY(Z446)=1,Z453,BB447))),"")</f>
        <v/>
      </c>
      <c r="BE446" s="53"/>
      <c r="BF446" s="53"/>
      <c r="BG446" s="53" t="str">
        <f>IFERROR(VLOOKUP(B446,①工事概要!$C$11:$D$12,2,FALSE),"")</f>
        <v/>
      </c>
      <c r="BH446" s="53" t="str">
        <f>IFERROR(VLOOKUP(B446,①工事概要!$C$16:$D$21,2,FALSE),"")</f>
        <v/>
      </c>
      <c r="BI446" s="53" t="str">
        <f>IFERROR(VLOOKUP(B446,①工事概要!$C$22:$D$24,2,FALSE),"")</f>
        <v/>
      </c>
      <c r="BJ446" s="53" t="str">
        <f>IF(B446&gt;①工事概要!$C$26,"",IF(B446&gt;=①工事概要!$C$25,$BJ$13,""))</f>
        <v/>
      </c>
      <c r="BK446" s="53" t="str">
        <f>IF(B446&gt;①工事概要!$C$28,"",IF(B446&gt;=①工事概要!$C$27,$BK$13,""))</f>
        <v/>
      </c>
      <c r="BL446" s="53" t="str">
        <f>IF(B446&gt;①工事概要!$C$30,"",IF(B446&gt;=①工事概要!$C$29,$BL$13,""))</f>
        <v/>
      </c>
      <c r="BM446" s="53" t="str">
        <f>IF(B446&gt;①工事概要!$C$32,"",IF(B446&gt;=①工事概要!$C$31,$BM$13,""))</f>
        <v/>
      </c>
      <c r="BN446" s="53" t="str">
        <f>IF(B446&gt;①工事概要!$C$34,"",IF(B446&gt;=①工事概要!$C$33,$BN$13,""))</f>
        <v/>
      </c>
      <c r="BO446" s="53" t="str">
        <f>IF(B446&gt;①工事概要!$C$36,"",IF(B446&gt;=①工事概要!$C$35,$BO$13,""))</f>
        <v/>
      </c>
      <c r="BP446" s="53" t="str">
        <f>IF(B446&gt;①工事概要!$C$38,"",IF(B446&gt;=①工事概要!$C$37,$BP$13,""))</f>
        <v/>
      </c>
      <c r="BQ446" s="53" t="str">
        <f>IF(B446&gt;①工事概要!$C$40,"",IF(B446&gt;=①工事概要!$C$39,$BQ$13,""))</f>
        <v/>
      </c>
      <c r="BR446" s="53" t="str">
        <f>IF(B446&gt;①工事概要!$C$42,"",IF(B446&gt;=①工事概要!$C$41,$BR$13,""))</f>
        <v/>
      </c>
      <c r="BS446" s="53" t="str">
        <f>IF(B446&gt;①工事概要!$C$44,"",IF(B446&gt;=①工事概要!$C$43,$BS$13,""))</f>
        <v/>
      </c>
      <c r="BT446" s="53" t="str">
        <f>IF(B446&gt;①工事概要!$C$46,"",IF(B446&gt;=①工事概要!$C$45,$BT$13,""))</f>
        <v/>
      </c>
      <c r="BU446" s="53" t="str">
        <f>IF(B446&gt;①工事概要!$C$48,"",IF(B446&gt;=①工事概要!$C$47,$BU$13,""))</f>
        <v/>
      </c>
      <c r="BV446" s="53" t="str">
        <f>IF(B446&gt;①工事概要!$C$50,"",IF(B446&gt;=①工事概要!$C$49,$BV$13,""))</f>
        <v/>
      </c>
      <c r="BW446" s="53" t="str">
        <f>IF(B446&gt;①工事概要!$C$52,"",IF(B446&gt;=①工事概要!$C$51,$BW$13,""))</f>
        <v/>
      </c>
      <c r="BX446" s="53" t="str">
        <f>IF(B446&gt;①工事概要!$C$54,"",IF(B446&gt;=①工事概要!$C$53,$BX$13,""))</f>
        <v/>
      </c>
      <c r="BY446" s="53" t="str">
        <f>IF(B446&gt;①工事概要!$C$56,"",IF(B446&gt;=①工事概要!$C$55,$BY$13,""))</f>
        <v/>
      </c>
      <c r="BZ446" s="53" t="str">
        <f>IF(B446&gt;①工事概要!$C$58,"",IF(B446&gt;=①工事概要!$C$57,$BZ$13,""))</f>
        <v/>
      </c>
      <c r="CA446" s="53" t="str">
        <f>IF(B446&gt;①工事概要!$C$60,"",IF(B446&gt;=①工事概要!$C$59,$CA$13,""))</f>
        <v/>
      </c>
      <c r="CB446" s="53" t="str">
        <f>IF(B446&gt;①工事概要!$C$62,"",IF(B446&gt;=①工事概要!$C$61,$CB$13,""))</f>
        <v/>
      </c>
      <c r="CC446" s="53" t="str">
        <f>IF(B446&gt;①工事概要!$C$64,"",IF(B446&gt;=①工事概要!$C$63,$CC$13,""))</f>
        <v/>
      </c>
      <c r="CD446" s="53" t="str">
        <f>IF(B446&gt;①工事概要!$C$66,"",IF(B446&gt;=①工事概要!$C$65,$CD$13,""))</f>
        <v/>
      </c>
      <c r="CE446" s="50" t="str">
        <f t="shared" si="575"/>
        <v/>
      </c>
      <c r="CF446" s="50" t="str">
        <f t="shared" si="561"/>
        <v xml:space="preserve"> </v>
      </c>
    </row>
    <row r="447" spans="1:84" ht="39" customHeight="1" thickTop="1" thickBot="1" x14ac:dyDescent="0.2">
      <c r="A447" s="81" t="str">
        <f t="shared" si="547"/>
        <v>対象期間外</v>
      </c>
      <c r="B447" s="180" t="str">
        <f>IFERROR(IF(B446=①工事概要!$E$12+IF(WEEKDAY(①工事概要!$E$12)=1,①工事概要!$E$12,(8-WEEKDAY(①工事概要!$E$12))),"-",IF(B446="-","-",B446+1)),"-")</f>
        <v>-</v>
      </c>
      <c r="C447" s="89" t="str">
        <f t="shared" si="562"/>
        <v>-</v>
      </c>
      <c r="D447" s="199" t="str">
        <f t="shared" si="563"/>
        <v>×</v>
      </c>
      <c r="E447" s="200" t="str">
        <f t="shared" si="564"/>
        <v xml:space="preserve"> </v>
      </c>
      <c r="F447" s="201" t="s">
        <v>61</v>
      </c>
      <c r="G447" s="202"/>
      <c r="H447" s="203"/>
      <c r="I447" s="204"/>
      <c r="J447" s="187" t="str">
        <f t="shared" si="565"/>
        <v/>
      </c>
      <c r="K447" s="190" t="str">
        <f t="shared" si="548"/>
        <v/>
      </c>
      <c r="L447" s="190" t="str">
        <f t="shared" si="549"/>
        <v/>
      </c>
      <c r="M447" s="188" t="str">
        <f t="shared" si="566"/>
        <v/>
      </c>
      <c r="N447" s="87" t="str">
        <f t="shared" si="550"/>
        <v/>
      </c>
      <c r="O447" s="108"/>
      <c r="P447" s="156" t="str">
        <f>IF(B447&lt;①工事概要!$E$11,"",IF(B447&gt;①工事概要!$E$12,"",IF(LEN(CE447)=0,"○","")))</f>
        <v/>
      </c>
      <c r="Q447" s="162">
        <f t="shared" si="567"/>
        <v>0</v>
      </c>
      <c r="R447" s="93">
        <f t="shared" si="551"/>
        <v>181</v>
      </c>
      <c r="S447" s="156" t="str">
        <f t="shared" si="552"/>
        <v/>
      </c>
      <c r="T447" s="162">
        <f t="shared" si="553"/>
        <v>0</v>
      </c>
      <c r="U447" s="100">
        <f t="shared" si="568"/>
        <v>52</v>
      </c>
      <c r="V447" s="93" t="str">
        <f t="shared" si="554"/>
        <v/>
      </c>
      <c r="W447" s="169" t="str">
        <f t="shared" si="569"/>
        <v/>
      </c>
      <c r="X447" s="80" t="str">
        <f t="shared" si="570"/>
        <v/>
      </c>
      <c r="Y447" s="80" t="str">
        <f t="shared" si="571"/>
        <v/>
      </c>
      <c r="Z447" s="80" t="str">
        <f t="shared" si="555"/>
        <v>-</v>
      </c>
      <c r="AA447" s="80" t="str">
        <f t="shared" si="556"/>
        <v/>
      </c>
      <c r="AB447" s="80" t="str">
        <f t="shared" si="557"/>
        <v>OK（振替済み）</v>
      </c>
      <c r="AC447" s="154">
        <f t="shared" si="558"/>
        <v>0</v>
      </c>
      <c r="AD447" s="154" t="str">
        <f t="shared" si="572"/>
        <v/>
      </c>
      <c r="AE447" s="106">
        <f t="shared" si="573"/>
        <v>0</v>
      </c>
      <c r="AF447" s="106">
        <f t="shared" si="559"/>
        <v>0</v>
      </c>
      <c r="AG447" s="218" t="str">
        <f>IFERROR(IF(AE447=1,①工事概要!$E$11,IF(AE447=2,①工事概要!$E$11,IF(WEEKDAY(Z447)=2,Z440,AG446))),"")</f>
        <v/>
      </c>
      <c r="AH447" s="222" t="str">
        <f t="shared" ref="AH447:BA447" si="622">IFERROR(IF(AG447+1&gt;$BB447,"",AG447+1),"")</f>
        <v/>
      </c>
      <c r="AI447" s="222" t="str">
        <f t="shared" si="622"/>
        <v/>
      </c>
      <c r="AJ447" s="222" t="str">
        <f t="shared" si="622"/>
        <v/>
      </c>
      <c r="AK447" s="222" t="str">
        <f t="shared" si="622"/>
        <v/>
      </c>
      <c r="AL447" s="222" t="str">
        <f t="shared" si="622"/>
        <v/>
      </c>
      <c r="AM447" s="222" t="str">
        <f t="shared" si="622"/>
        <v/>
      </c>
      <c r="AN447" s="222" t="str">
        <f t="shared" si="622"/>
        <v/>
      </c>
      <c r="AO447" s="222" t="str">
        <f t="shared" si="622"/>
        <v/>
      </c>
      <c r="AP447" s="222" t="str">
        <f t="shared" si="622"/>
        <v/>
      </c>
      <c r="AQ447" s="222" t="str">
        <f t="shared" si="622"/>
        <v/>
      </c>
      <c r="AR447" s="222" t="str">
        <f t="shared" si="622"/>
        <v/>
      </c>
      <c r="AS447" s="222" t="str">
        <f t="shared" si="622"/>
        <v/>
      </c>
      <c r="AT447" s="222" t="str">
        <f t="shared" si="622"/>
        <v/>
      </c>
      <c r="AU447" s="222" t="str">
        <f t="shared" si="622"/>
        <v/>
      </c>
      <c r="AV447" s="222" t="str">
        <f t="shared" si="622"/>
        <v/>
      </c>
      <c r="AW447" s="222" t="str">
        <f t="shared" si="622"/>
        <v/>
      </c>
      <c r="AX447" s="222" t="str">
        <f t="shared" si="622"/>
        <v/>
      </c>
      <c r="AY447" s="222" t="str">
        <f t="shared" si="622"/>
        <v/>
      </c>
      <c r="AZ447" s="222" t="str">
        <f t="shared" si="622"/>
        <v/>
      </c>
      <c r="BA447" s="222" t="str">
        <f t="shared" si="622"/>
        <v/>
      </c>
      <c r="BB447" s="219" t="str">
        <f>IFERROR(IF(IF(Z447=①工事概要!$E$12,①工事概要!$E$12,IF(WEEKDAY(Z447)=1,Z454,BB448))&gt;①工事概要!$E$12,①工事概要!$E$12,IF(Z447=①工事概要!$E$12,①工事概要!$E$12,IF(WEEKDAY(Z447)=1,Z454,BB448))),"")</f>
        <v/>
      </c>
      <c r="BE447" s="53"/>
      <c r="BF447" s="53"/>
      <c r="BG447" s="53" t="str">
        <f>IFERROR(VLOOKUP(B447,①工事概要!$C$11:$D$12,2,FALSE),"")</f>
        <v/>
      </c>
      <c r="BH447" s="53" t="str">
        <f>IFERROR(VLOOKUP(B447,①工事概要!$C$16:$D$21,2,FALSE),"")</f>
        <v/>
      </c>
      <c r="BI447" s="53" t="str">
        <f>IFERROR(VLOOKUP(B447,①工事概要!$C$22:$D$24,2,FALSE),"")</f>
        <v/>
      </c>
      <c r="BJ447" s="53" t="str">
        <f>IF(B447&gt;①工事概要!$C$26,"",IF(B447&gt;=①工事概要!$C$25,$BJ$13,""))</f>
        <v/>
      </c>
      <c r="BK447" s="53" t="str">
        <f>IF(B447&gt;①工事概要!$C$28,"",IF(B447&gt;=①工事概要!$C$27,$BK$13,""))</f>
        <v/>
      </c>
      <c r="BL447" s="53" t="str">
        <f>IF(B447&gt;①工事概要!$C$30,"",IF(B447&gt;=①工事概要!$C$29,$BL$13,""))</f>
        <v/>
      </c>
      <c r="BM447" s="53" t="str">
        <f>IF(B447&gt;①工事概要!$C$32,"",IF(B447&gt;=①工事概要!$C$31,$BM$13,""))</f>
        <v/>
      </c>
      <c r="BN447" s="53" t="str">
        <f>IF(B447&gt;①工事概要!$C$34,"",IF(B447&gt;=①工事概要!$C$33,$BN$13,""))</f>
        <v/>
      </c>
      <c r="BO447" s="53" t="str">
        <f>IF(B447&gt;①工事概要!$C$36,"",IF(B447&gt;=①工事概要!$C$35,$BO$13,""))</f>
        <v/>
      </c>
      <c r="BP447" s="53" t="str">
        <f>IF(B447&gt;①工事概要!$C$38,"",IF(B447&gt;=①工事概要!$C$37,$BP$13,""))</f>
        <v/>
      </c>
      <c r="BQ447" s="53" t="str">
        <f>IF(B447&gt;①工事概要!$C$40,"",IF(B447&gt;=①工事概要!$C$39,$BQ$13,""))</f>
        <v/>
      </c>
      <c r="BR447" s="53" t="str">
        <f>IF(B447&gt;①工事概要!$C$42,"",IF(B447&gt;=①工事概要!$C$41,$BR$13,""))</f>
        <v/>
      </c>
      <c r="BS447" s="53" t="str">
        <f>IF(B447&gt;①工事概要!$C$44,"",IF(B447&gt;=①工事概要!$C$43,$BS$13,""))</f>
        <v/>
      </c>
      <c r="BT447" s="53" t="str">
        <f>IF(B447&gt;①工事概要!$C$46,"",IF(B447&gt;=①工事概要!$C$45,$BT$13,""))</f>
        <v/>
      </c>
      <c r="BU447" s="53" t="str">
        <f>IF(B447&gt;①工事概要!$C$48,"",IF(B447&gt;=①工事概要!$C$47,$BU$13,""))</f>
        <v/>
      </c>
      <c r="BV447" s="53" t="str">
        <f>IF(B447&gt;①工事概要!$C$50,"",IF(B447&gt;=①工事概要!$C$49,$BV$13,""))</f>
        <v/>
      </c>
      <c r="BW447" s="53" t="str">
        <f>IF(B447&gt;①工事概要!$C$52,"",IF(B447&gt;=①工事概要!$C$51,$BW$13,""))</f>
        <v/>
      </c>
      <c r="BX447" s="53" t="str">
        <f>IF(B447&gt;①工事概要!$C$54,"",IF(B447&gt;=①工事概要!$C$53,$BX$13,""))</f>
        <v/>
      </c>
      <c r="BY447" s="53" t="str">
        <f>IF(B447&gt;①工事概要!$C$56,"",IF(B447&gt;=①工事概要!$C$55,$BY$13,""))</f>
        <v/>
      </c>
      <c r="BZ447" s="53" t="str">
        <f>IF(B447&gt;①工事概要!$C$58,"",IF(B447&gt;=①工事概要!$C$57,$BZ$13,""))</f>
        <v/>
      </c>
      <c r="CA447" s="53" t="str">
        <f>IF(B447&gt;①工事概要!$C$60,"",IF(B447&gt;=①工事概要!$C$59,$CA$13,""))</f>
        <v/>
      </c>
      <c r="CB447" s="53" t="str">
        <f>IF(B447&gt;①工事概要!$C$62,"",IF(B447&gt;=①工事概要!$C$61,$CB$13,""))</f>
        <v/>
      </c>
      <c r="CC447" s="53" t="str">
        <f>IF(B447&gt;①工事概要!$C$64,"",IF(B447&gt;=①工事概要!$C$63,$CC$13,""))</f>
        <v/>
      </c>
      <c r="CD447" s="53" t="str">
        <f>IF(B447&gt;①工事概要!$C$66,"",IF(B447&gt;=①工事概要!$C$65,$CD$13,""))</f>
        <v/>
      </c>
      <c r="CE447" s="50" t="str">
        <f t="shared" si="575"/>
        <v/>
      </c>
      <c r="CF447" s="50" t="str">
        <f t="shared" si="561"/>
        <v xml:space="preserve"> </v>
      </c>
    </row>
    <row r="448" spans="1:84" ht="39" customHeight="1" thickTop="1" thickBot="1" x14ac:dyDescent="0.2">
      <c r="A448" s="81" t="str">
        <f t="shared" si="547"/>
        <v>対象期間外</v>
      </c>
      <c r="B448" s="180" t="str">
        <f>IFERROR(IF(B447=①工事概要!$E$12+IF(WEEKDAY(①工事概要!$E$12)=1,①工事概要!$E$12,(8-WEEKDAY(①工事概要!$E$12))),"-",IF(B447="-","-",B447+1)),"-")</f>
        <v>-</v>
      </c>
      <c r="C448" s="89" t="str">
        <f t="shared" si="562"/>
        <v>-</v>
      </c>
      <c r="D448" s="199" t="str">
        <f t="shared" si="563"/>
        <v>×</v>
      </c>
      <c r="E448" s="200" t="str">
        <f t="shared" si="564"/>
        <v xml:space="preserve"> </v>
      </c>
      <c r="F448" s="201" t="s">
        <v>61</v>
      </c>
      <c r="G448" s="202"/>
      <c r="H448" s="203"/>
      <c r="I448" s="204"/>
      <c r="J448" s="187" t="str">
        <f t="shared" si="565"/>
        <v/>
      </c>
      <c r="K448" s="190" t="str">
        <f t="shared" si="548"/>
        <v/>
      </c>
      <c r="L448" s="190" t="str">
        <f t="shared" si="549"/>
        <v/>
      </c>
      <c r="M448" s="188" t="str">
        <f t="shared" si="566"/>
        <v/>
      </c>
      <c r="N448" s="87" t="str">
        <f t="shared" si="550"/>
        <v/>
      </c>
      <c r="O448" s="108"/>
      <c r="P448" s="156" t="str">
        <f>IF(B448&lt;①工事概要!$E$11,"",IF(B448&gt;①工事概要!$E$12,"",IF(LEN(CE448)=0,"○","")))</f>
        <v/>
      </c>
      <c r="Q448" s="162">
        <f t="shared" si="567"/>
        <v>0</v>
      </c>
      <c r="R448" s="93">
        <f t="shared" si="551"/>
        <v>181</v>
      </c>
      <c r="S448" s="156" t="str">
        <f t="shared" si="552"/>
        <v/>
      </c>
      <c r="T448" s="162">
        <f t="shared" si="553"/>
        <v>0</v>
      </c>
      <c r="U448" s="100">
        <f t="shared" si="568"/>
        <v>52</v>
      </c>
      <c r="V448" s="93" t="str">
        <f t="shared" si="554"/>
        <v/>
      </c>
      <c r="W448" s="169" t="str">
        <f t="shared" si="569"/>
        <v/>
      </c>
      <c r="X448" s="80" t="str">
        <f t="shared" si="570"/>
        <v/>
      </c>
      <c r="Y448" s="80" t="str">
        <f t="shared" si="571"/>
        <v/>
      </c>
      <c r="Z448" s="80" t="str">
        <f t="shared" si="555"/>
        <v>-</v>
      </c>
      <c r="AA448" s="80" t="str">
        <f t="shared" si="556"/>
        <v/>
      </c>
      <c r="AB448" s="80" t="str">
        <f t="shared" si="557"/>
        <v>OK（振替済み）</v>
      </c>
      <c r="AC448" s="154">
        <f t="shared" si="558"/>
        <v>0</v>
      </c>
      <c r="AD448" s="154" t="str">
        <f t="shared" si="572"/>
        <v/>
      </c>
      <c r="AE448" s="106">
        <f t="shared" si="573"/>
        <v>0</v>
      </c>
      <c r="AF448" s="106">
        <f t="shared" si="559"/>
        <v>0</v>
      </c>
      <c r="AG448" s="223" t="str">
        <f>IFERROR(IF(AE448=1,①工事概要!$E$11,IF(AE448=2,①工事概要!$E$11,IF(WEEKDAY(Z448)=2,Z441,AG447))),"")</f>
        <v/>
      </c>
      <c r="AH448" s="224" t="str">
        <f t="shared" ref="AH448:BA448" si="623">IFERROR(IF(AG448+1&gt;$BB448,"",AG448+1),"")</f>
        <v/>
      </c>
      <c r="AI448" s="224" t="str">
        <f t="shared" si="623"/>
        <v/>
      </c>
      <c r="AJ448" s="224" t="str">
        <f t="shared" si="623"/>
        <v/>
      </c>
      <c r="AK448" s="224" t="str">
        <f t="shared" si="623"/>
        <v/>
      </c>
      <c r="AL448" s="224" t="str">
        <f t="shared" si="623"/>
        <v/>
      </c>
      <c r="AM448" s="224" t="str">
        <f t="shared" si="623"/>
        <v/>
      </c>
      <c r="AN448" s="224" t="str">
        <f t="shared" si="623"/>
        <v/>
      </c>
      <c r="AO448" s="224" t="str">
        <f t="shared" si="623"/>
        <v/>
      </c>
      <c r="AP448" s="224" t="str">
        <f t="shared" si="623"/>
        <v/>
      </c>
      <c r="AQ448" s="224" t="str">
        <f t="shared" si="623"/>
        <v/>
      </c>
      <c r="AR448" s="224" t="str">
        <f t="shared" si="623"/>
        <v/>
      </c>
      <c r="AS448" s="224" t="str">
        <f t="shared" si="623"/>
        <v/>
      </c>
      <c r="AT448" s="224" t="str">
        <f t="shared" si="623"/>
        <v/>
      </c>
      <c r="AU448" s="224" t="str">
        <f t="shared" si="623"/>
        <v/>
      </c>
      <c r="AV448" s="224" t="str">
        <f t="shared" si="623"/>
        <v/>
      </c>
      <c r="AW448" s="224" t="str">
        <f t="shared" si="623"/>
        <v/>
      </c>
      <c r="AX448" s="224" t="str">
        <f t="shared" si="623"/>
        <v/>
      </c>
      <c r="AY448" s="224" t="str">
        <f t="shared" si="623"/>
        <v/>
      </c>
      <c r="AZ448" s="224" t="str">
        <f t="shared" si="623"/>
        <v/>
      </c>
      <c r="BA448" s="224" t="str">
        <f t="shared" si="623"/>
        <v/>
      </c>
      <c r="BB448" s="225" t="str">
        <f>IFERROR(IF(IF(Z448=①工事概要!$E$12,①工事概要!$E$12,IF(WEEKDAY(Z448)=1,Z455,BB449))&gt;①工事概要!$E$12,①工事概要!$E$12,IF(Z448=①工事概要!$E$12,①工事概要!$E$12,IF(WEEKDAY(Z448)=1,Z455,BB449))),"")</f>
        <v/>
      </c>
      <c r="BE448" s="53"/>
      <c r="BF448" s="53"/>
      <c r="BG448" s="53" t="str">
        <f>IFERROR(VLOOKUP(B448,①工事概要!$C$11:$D$12,2,FALSE),"")</f>
        <v/>
      </c>
      <c r="BH448" s="53" t="str">
        <f>IFERROR(VLOOKUP(B448,①工事概要!$C$16:$D$21,2,FALSE),"")</f>
        <v/>
      </c>
      <c r="BI448" s="53" t="str">
        <f>IFERROR(VLOOKUP(B448,①工事概要!$C$22:$D$24,2,FALSE),"")</f>
        <v/>
      </c>
      <c r="BJ448" s="53" t="str">
        <f>IF(B448&gt;①工事概要!$C$26,"",IF(B448&gt;=①工事概要!$C$25,$BJ$13,""))</f>
        <v/>
      </c>
      <c r="BK448" s="53" t="str">
        <f>IF(B448&gt;①工事概要!$C$28,"",IF(B448&gt;=①工事概要!$C$27,$BK$13,""))</f>
        <v/>
      </c>
      <c r="BL448" s="53" t="str">
        <f>IF(B448&gt;①工事概要!$C$30,"",IF(B448&gt;=①工事概要!$C$29,$BL$13,""))</f>
        <v/>
      </c>
      <c r="BM448" s="53" t="str">
        <f>IF(B448&gt;①工事概要!$C$32,"",IF(B448&gt;=①工事概要!$C$31,$BM$13,""))</f>
        <v/>
      </c>
      <c r="BN448" s="53" t="str">
        <f>IF(B448&gt;①工事概要!$C$34,"",IF(B448&gt;=①工事概要!$C$33,$BN$13,""))</f>
        <v/>
      </c>
      <c r="BO448" s="53" t="str">
        <f>IF(B448&gt;①工事概要!$C$36,"",IF(B448&gt;=①工事概要!$C$35,$BO$13,""))</f>
        <v/>
      </c>
      <c r="BP448" s="53" t="str">
        <f>IF(B448&gt;①工事概要!$C$38,"",IF(B448&gt;=①工事概要!$C$37,$BP$13,""))</f>
        <v/>
      </c>
      <c r="BQ448" s="53" t="str">
        <f>IF(B448&gt;①工事概要!$C$40,"",IF(B448&gt;=①工事概要!$C$39,$BQ$13,""))</f>
        <v/>
      </c>
      <c r="BR448" s="53" t="str">
        <f>IF(B448&gt;①工事概要!$C$42,"",IF(B448&gt;=①工事概要!$C$41,$BR$13,""))</f>
        <v/>
      </c>
      <c r="BS448" s="53" t="str">
        <f>IF(B448&gt;①工事概要!$C$44,"",IF(B448&gt;=①工事概要!$C$43,$BS$13,""))</f>
        <v/>
      </c>
      <c r="BT448" s="53" t="str">
        <f>IF(B448&gt;①工事概要!$C$46,"",IF(B448&gt;=①工事概要!$C$45,$BT$13,""))</f>
        <v/>
      </c>
      <c r="BU448" s="53" t="str">
        <f>IF(B448&gt;①工事概要!$C$48,"",IF(B448&gt;=①工事概要!$C$47,$BU$13,""))</f>
        <v/>
      </c>
      <c r="BV448" s="53" t="str">
        <f>IF(B448&gt;①工事概要!$C$50,"",IF(B448&gt;=①工事概要!$C$49,$BV$13,""))</f>
        <v/>
      </c>
      <c r="BW448" s="53" t="str">
        <f>IF(B448&gt;①工事概要!$C$52,"",IF(B448&gt;=①工事概要!$C$51,$BW$13,""))</f>
        <v/>
      </c>
      <c r="BX448" s="53" t="str">
        <f>IF(B448&gt;①工事概要!$C$54,"",IF(B448&gt;=①工事概要!$C$53,$BX$13,""))</f>
        <v/>
      </c>
      <c r="BY448" s="53" t="str">
        <f>IF(B448&gt;①工事概要!$C$56,"",IF(B448&gt;=①工事概要!$C$55,$BY$13,""))</f>
        <v/>
      </c>
      <c r="BZ448" s="53" t="str">
        <f>IF(B448&gt;①工事概要!$C$58,"",IF(B448&gt;=①工事概要!$C$57,$BZ$13,""))</f>
        <v/>
      </c>
      <c r="CA448" s="53" t="str">
        <f>IF(B448&gt;①工事概要!$C$60,"",IF(B448&gt;=①工事概要!$C$59,$CA$13,""))</f>
        <v/>
      </c>
      <c r="CB448" s="53" t="str">
        <f>IF(B448&gt;①工事概要!$C$62,"",IF(B448&gt;=①工事概要!$C$61,$CB$13,""))</f>
        <v/>
      </c>
      <c r="CC448" s="53" t="str">
        <f>IF(B448&gt;①工事概要!$C$64,"",IF(B448&gt;=①工事概要!$C$63,$CC$13,""))</f>
        <v/>
      </c>
      <c r="CD448" s="53" t="str">
        <f>IF(B448&gt;①工事概要!$C$66,"",IF(B448&gt;=①工事概要!$C$65,$CD$13,""))</f>
        <v/>
      </c>
      <c r="CE448" s="50" t="str">
        <f t="shared" si="575"/>
        <v/>
      </c>
      <c r="CF448" s="50" t="str">
        <f t="shared" si="561"/>
        <v xml:space="preserve"> </v>
      </c>
    </row>
    <row r="449" spans="1:84" ht="39" customHeight="1" thickTop="1" thickBot="1" x14ac:dyDescent="0.2">
      <c r="A449" s="81" t="str">
        <f t="shared" si="547"/>
        <v>対象期間外</v>
      </c>
      <c r="B449" s="180" t="str">
        <f>IFERROR(IF(B448=①工事概要!$E$12+IF(WEEKDAY(①工事概要!$E$12)=1,①工事概要!$E$12,(8-WEEKDAY(①工事概要!$E$12))),"-",IF(B448="-","-",B448+1)),"-")</f>
        <v>-</v>
      </c>
      <c r="C449" s="89" t="str">
        <f t="shared" si="562"/>
        <v>-</v>
      </c>
      <c r="D449" s="199" t="str">
        <f t="shared" si="563"/>
        <v>×</v>
      </c>
      <c r="E449" s="200" t="str">
        <f t="shared" si="564"/>
        <v xml:space="preserve"> </v>
      </c>
      <c r="F449" s="201" t="s">
        <v>60</v>
      </c>
      <c r="G449" s="202"/>
      <c r="H449" s="203"/>
      <c r="I449" s="204"/>
      <c r="J449" s="187" t="str">
        <f t="shared" si="565"/>
        <v/>
      </c>
      <c r="K449" s="190" t="str">
        <f t="shared" si="548"/>
        <v/>
      </c>
      <c r="L449" s="190" t="str">
        <f t="shared" si="549"/>
        <v/>
      </c>
      <c r="M449" s="188" t="str">
        <f t="shared" si="566"/>
        <v/>
      </c>
      <c r="N449" s="87" t="str">
        <f t="shared" si="550"/>
        <v/>
      </c>
      <c r="O449" s="108"/>
      <c r="P449" s="156" t="str">
        <f>IF(B449&lt;①工事概要!$E$11,"",IF(B449&gt;①工事概要!$E$12,"",IF(LEN(CE449)=0,"○","")))</f>
        <v/>
      </c>
      <c r="Q449" s="162">
        <f t="shared" si="567"/>
        <v>0</v>
      </c>
      <c r="R449" s="93">
        <f t="shared" si="551"/>
        <v>181</v>
      </c>
      <c r="S449" s="156" t="str">
        <f t="shared" si="552"/>
        <v/>
      </c>
      <c r="T449" s="162">
        <f t="shared" si="553"/>
        <v>0</v>
      </c>
      <c r="U449" s="100">
        <f t="shared" si="568"/>
        <v>52</v>
      </c>
      <c r="V449" s="93" t="str">
        <f t="shared" si="554"/>
        <v/>
      </c>
      <c r="W449" s="169" t="str">
        <f t="shared" si="569"/>
        <v/>
      </c>
      <c r="X449" s="80" t="str">
        <f t="shared" si="570"/>
        <v/>
      </c>
      <c r="Y449" s="80" t="str">
        <f t="shared" si="571"/>
        <v/>
      </c>
      <c r="Z449" s="80" t="str">
        <f t="shared" si="555"/>
        <v>-</v>
      </c>
      <c r="AA449" s="80" t="str">
        <f t="shared" si="556"/>
        <v/>
      </c>
      <c r="AB449" s="80" t="str">
        <f t="shared" si="557"/>
        <v>OK（振替済み）</v>
      </c>
      <c r="AC449" s="154">
        <f t="shared" si="558"/>
        <v>0</v>
      </c>
      <c r="AD449" s="154" t="str">
        <f t="shared" si="572"/>
        <v/>
      </c>
      <c r="AE449" s="106">
        <f t="shared" si="573"/>
        <v>0</v>
      </c>
      <c r="AF449" s="106">
        <f t="shared" si="559"/>
        <v>0</v>
      </c>
      <c r="AG449" s="216" t="str">
        <f>IFERROR(IF(AE449=1,①工事概要!$E$11,IF(AE449=2,①工事概要!$E$11,IF(WEEKDAY(Z449)=2,Z442,AG448))),"")</f>
        <v/>
      </c>
      <c r="AH449" s="221" t="str">
        <f t="shared" ref="AH449:BA449" si="624">IFERROR(IF(AG449+1&gt;$BB449,"",AG449+1),"")</f>
        <v/>
      </c>
      <c r="AI449" s="221" t="str">
        <f t="shared" si="624"/>
        <v/>
      </c>
      <c r="AJ449" s="221" t="str">
        <f t="shared" si="624"/>
        <v/>
      </c>
      <c r="AK449" s="221" t="str">
        <f t="shared" si="624"/>
        <v/>
      </c>
      <c r="AL449" s="221" t="str">
        <f t="shared" si="624"/>
        <v/>
      </c>
      <c r="AM449" s="221" t="str">
        <f t="shared" si="624"/>
        <v/>
      </c>
      <c r="AN449" s="221" t="str">
        <f t="shared" si="624"/>
        <v/>
      </c>
      <c r="AO449" s="221" t="str">
        <f t="shared" si="624"/>
        <v/>
      </c>
      <c r="AP449" s="221" t="str">
        <f t="shared" si="624"/>
        <v/>
      </c>
      <c r="AQ449" s="221" t="str">
        <f t="shared" si="624"/>
        <v/>
      </c>
      <c r="AR449" s="221" t="str">
        <f t="shared" si="624"/>
        <v/>
      </c>
      <c r="AS449" s="221" t="str">
        <f t="shared" si="624"/>
        <v/>
      </c>
      <c r="AT449" s="221" t="str">
        <f t="shared" si="624"/>
        <v/>
      </c>
      <c r="AU449" s="221" t="str">
        <f t="shared" si="624"/>
        <v/>
      </c>
      <c r="AV449" s="221" t="str">
        <f t="shared" si="624"/>
        <v/>
      </c>
      <c r="AW449" s="221" t="str">
        <f t="shared" si="624"/>
        <v/>
      </c>
      <c r="AX449" s="221" t="str">
        <f t="shared" si="624"/>
        <v/>
      </c>
      <c r="AY449" s="221" t="str">
        <f t="shared" si="624"/>
        <v/>
      </c>
      <c r="AZ449" s="221" t="str">
        <f t="shared" si="624"/>
        <v/>
      </c>
      <c r="BA449" s="221" t="str">
        <f t="shared" si="624"/>
        <v/>
      </c>
      <c r="BB449" s="217" t="str">
        <f>IFERROR(IF(IF(Z449=①工事概要!$E$12,①工事概要!$E$12,IF(WEEKDAY(Z449)=1,Z456,BB450))&gt;①工事概要!$E$12,①工事概要!$E$12,IF(Z449=①工事概要!$E$12,①工事概要!$E$12,IF(WEEKDAY(Z449)=1,Z456,BB450))),"")</f>
        <v/>
      </c>
      <c r="BE449" s="53"/>
      <c r="BF449" s="53"/>
      <c r="BG449" s="53" t="str">
        <f>IFERROR(VLOOKUP(B449,①工事概要!$C$11:$D$12,2,FALSE),"")</f>
        <v/>
      </c>
      <c r="BH449" s="53" t="str">
        <f>IFERROR(VLOOKUP(B449,①工事概要!$C$16:$D$21,2,FALSE),"")</f>
        <v/>
      </c>
      <c r="BI449" s="53" t="str">
        <f>IFERROR(VLOOKUP(B449,①工事概要!$C$22:$D$24,2,FALSE),"")</f>
        <v/>
      </c>
      <c r="BJ449" s="53" t="str">
        <f>IF(B449&gt;①工事概要!$C$26,"",IF(B449&gt;=①工事概要!$C$25,$BJ$13,""))</f>
        <v/>
      </c>
      <c r="BK449" s="53" t="str">
        <f>IF(B449&gt;①工事概要!$C$28,"",IF(B449&gt;=①工事概要!$C$27,$BK$13,""))</f>
        <v/>
      </c>
      <c r="BL449" s="53" t="str">
        <f>IF(B449&gt;①工事概要!$C$30,"",IF(B449&gt;=①工事概要!$C$29,$BL$13,""))</f>
        <v/>
      </c>
      <c r="BM449" s="53" t="str">
        <f>IF(B449&gt;①工事概要!$C$32,"",IF(B449&gt;=①工事概要!$C$31,$BM$13,""))</f>
        <v/>
      </c>
      <c r="BN449" s="53" t="str">
        <f>IF(B449&gt;①工事概要!$C$34,"",IF(B449&gt;=①工事概要!$C$33,$BN$13,""))</f>
        <v/>
      </c>
      <c r="BO449" s="53" t="str">
        <f>IF(B449&gt;①工事概要!$C$36,"",IF(B449&gt;=①工事概要!$C$35,$BO$13,""))</f>
        <v/>
      </c>
      <c r="BP449" s="53" t="str">
        <f>IF(B449&gt;①工事概要!$C$38,"",IF(B449&gt;=①工事概要!$C$37,$BP$13,""))</f>
        <v/>
      </c>
      <c r="BQ449" s="53" t="str">
        <f>IF(B449&gt;①工事概要!$C$40,"",IF(B449&gt;=①工事概要!$C$39,$BQ$13,""))</f>
        <v/>
      </c>
      <c r="BR449" s="53" t="str">
        <f>IF(B449&gt;①工事概要!$C$42,"",IF(B449&gt;=①工事概要!$C$41,$BR$13,""))</f>
        <v/>
      </c>
      <c r="BS449" s="53" t="str">
        <f>IF(B449&gt;①工事概要!$C$44,"",IF(B449&gt;=①工事概要!$C$43,$BS$13,""))</f>
        <v/>
      </c>
      <c r="BT449" s="53" t="str">
        <f>IF(B449&gt;①工事概要!$C$46,"",IF(B449&gt;=①工事概要!$C$45,$BT$13,""))</f>
        <v/>
      </c>
      <c r="BU449" s="53" t="str">
        <f>IF(B449&gt;①工事概要!$C$48,"",IF(B449&gt;=①工事概要!$C$47,$BU$13,""))</f>
        <v/>
      </c>
      <c r="BV449" s="53" t="str">
        <f>IF(B449&gt;①工事概要!$C$50,"",IF(B449&gt;=①工事概要!$C$49,$BV$13,""))</f>
        <v/>
      </c>
      <c r="BW449" s="53" t="str">
        <f>IF(B449&gt;①工事概要!$C$52,"",IF(B449&gt;=①工事概要!$C$51,$BW$13,""))</f>
        <v/>
      </c>
      <c r="BX449" s="53" t="str">
        <f>IF(B449&gt;①工事概要!$C$54,"",IF(B449&gt;=①工事概要!$C$53,$BX$13,""))</f>
        <v/>
      </c>
      <c r="BY449" s="53" t="str">
        <f>IF(B449&gt;①工事概要!$C$56,"",IF(B449&gt;=①工事概要!$C$55,$BY$13,""))</f>
        <v/>
      </c>
      <c r="BZ449" s="53" t="str">
        <f>IF(B449&gt;①工事概要!$C$58,"",IF(B449&gt;=①工事概要!$C$57,$BZ$13,""))</f>
        <v/>
      </c>
      <c r="CA449" s="53" t="str">
        <f>IF(B449&gt;①工事概要!$C$60,"",IF(B449&gt;=①工事概要!$C$59,$CA$13,""))</f>
        <v/>
      </c>
      <c r="CB449" s="53" t="str">
        <f>IF(B449&gt;①工事概要!$C$62,"",IF(B449&gt;=①工事概要!$C$61,$CB$13,""))</f>
        <v/>
      </c>
      <c r="CC449" s="53" t="str">
        <f>IF(B449&gt;①工事概要!$C$64,"",IF(B449&gt;=①工事概要!$C$63,$CC$13,""))</f>
        <v/>
      </c>
      <c r="CD449" s="53" t="str">
        <f>IF(B449&gt;①工事概要!$C$66,"",IF(B449&gt;=①工事概要!$C$65,$CD$13,""))</f>
        <v/>
      </c>
      <c r="CE449" s="50" t="str">
        <f t="shared" si="575"/>
        <v/>
      </c>
      <c r="CF449" s="50" t="str">
        <f t="shared" si="561"/>
        <v xml:space="preserve"> </v>
      </c>
    </row>
    <row r="450" spans="1:84" ht="39" customHeight="1" thickTop="1" thickBot="1" x14ac:dyDescent="0.2">
      <c r="A450" s="81" t="str">
        <f t="shared" si="547"/>
        <v>対象期間外</v>
      </c>
      <c r="B450" s="180" t="str">
        <f>IFERROR(IF(B449=①工事概要!$E$12+IF(WEEKDAY(①工事概要!$E$12)=1,①工事概要!$E$12,(8-WEEKDAY(①工事概要!$E$12))),"-",IF(B449="-","-",B449+1)),"-")</f>
        <v>-</v>
      </c>
      <c r="C450" s="89" t="str">
        <f t="shared" si="562"/>
        <v>-</v>
      </c>
      <c r="D450" s="199" t="str">
        <f t="shared" si="563"/>
        <v>×</v>
      </c>
      <c r="E450" s="200" t="str">
        <f t="shared" si="564"/>
        <v xml:space="preserve"> </v>
      </c>
      <c r="F450" s="201" t="s">
        <v>60</v>
      </c>
      <c r="G450" s="202"/>
      <c r="H450" s="203"/>
      <c r="I450" s="204"/>
      <c r="J450" s="187" t="str">
        <f t="shared" si="565"/>
        <v/>
      </c>
      <c r="K450" s="190" t="str">
        <f t="shared" si="548"/>
        <v/>
      </c>
      <c r="L450" s="190" t="str">
        <f t="shared" si="549"/>
        <v/>
      </c>
      <c r="M450" s="188" t="str">
        <f t="shared" si="566"/>
        <v/>
      </c>
      <c r="N450" s="87" t="str">
        <f t="shared" si="550"/>
        <v/>
      </c>
      <c r="O450" s="108"/>
      <c r="P450" s="156" t="str">
        <f>IF(B450&lt;①工事概要!$E$11,"",IF(B450&gt;①工事概要!$E$12,"",IF(LEN(CE450)=0,"○","")))</f>
        <v/>
      </c>
      <c r="Q450" s="162">
        <f t="shared" si="567"/>
        <v>0</v>
      </c>
      <c r="R450" s="93">
        <f t="shared" si="551"/>
        <v>181</v>
      </c>
      <c r="S450" s="156" t="str">
        <f t="shared" si="552"/>
        <v/>
      </c>
      <c r="T450" s="162">
        <f t="shared" si="553"/>
        <v>0</v>
      </c>
      <c r="U450" s="100">
        <f t="shared" si="568"/>
        <v>52</v>
      </c>
      <c r="V450" s="93" t="str">
        <f t="shared" si="554"/>
        <v/>
      </c>
      <c r="W450" s="169" t="str">
        <f t="shared" si="569"/>
        <v/>
      </c>
      <c r="X450" s="80" t="str">
        <f t="shared" si="570"/>
        <v/>
      </c>
      <c r="Y450" s="80" t="str">
        <f t="shared" si="571"/>
        <v/>
      </c>
      <c r="Z450" s="80" t="str">
        <f t="shared" si="555"/>
        <v>-</v>
      </c>
      <c r="AA450" s="80" t="str">
        <f t="shared" si="556"/>
        <v/>
      </c>
      <c r="AB450" s="80" t="str">
        <f t="shared" si="557"/>
        <v>OK（振替済み）</v>
      </c>
      <c r="AC450" s="154">
        <f t="shared" si="558"/>
        <v>0</v>
      </c>
      <c r="AD450" s="154" t="str">
        <f t="shared" si="572"/>
        <v/>
      </c>
      <c r="AE450" s="106">
        <f t="shared" si="573"/>
        <v>0</v>
      </c>
      <c r="AF450" s="106">
        <f t="shared" si="559"/>
        <v>0</v>
      </c>
      <c r="AG450" s="218" t="str">
        <f>IFERROR(IF(AE450=1,①工事概要!$E$11,IF(AE450=2,①工事概要!$E$11,IF(WEEKDAY(Z450)=2,Z443,AG449))),"")</f>
        <v/>
      </c>
      <c r="AH450" s="222" t="str">
        <f t="shared" ref="AH450:BA450" si="625">IFERROR(IF(AG450+1&gt;$BB450,"",AG450+1),"")</f>
        <v/>
      </c>
      <c r="AI450" s="222" t="str">
        <f t="shared" si="625"/>
        <v/>
      </c>
      <c r="AJ450" s="222" t="str">
        <f t="shared" si="625"/>
        <v/>
      </c>
      <c r="AK450" s="222" t="str">
        <f t="shared" si="625"/>
        <v/>
      </c>
      <c r="AL450" s="222" t="str">
        <f t="shared" si="625"/>
        <v/>
      </c>
      <c r="AM450" s="222" t="str">
        <f t="shared" si="625"/>
        <v/>
      </c>
      <c r="AN450" s="222" t="str">
        <f t="shared" si="625"/>
        <v/>
      </c>
      <c r="AO450" s="222" t="str">
        <f t="shared" si="625"/>
        <v/>
      </c>
      <c r="AP450" s="222" t="str">
        <f t="shared" si="625"/>
        <v/>
      </c>
      <c r="AQ450" s="222" t="str">
        <f t="shared" si="625"/>
        <v/>
      </c>
      <c r="AR450" s="222" t="str">
        <f t="shared" si="625"/>
        <v/>
      </c>
      <c r="AS450" s="222" t="str">
        <f t="shared" si="625"/>
        <v/>
      </c>
      <c r="AT450" s="222" t="str">
        <f t="shared" si="625"/>
        <v/>
      </c>
      <c r="AU450" s="222" t="str">
        <f t="shared" si="625"/>
        <v/>
      </c>
      <c r="AV450" s="222" t="str">
        <f t="shared" si="625"/>
        <v/>
      </c>
      <c r="AW450" s="222" t="str">
        <f t="shared" si="625"/>
        <v/>
      </c>
      <c r="AX450" s="222" t="str">
        <f t="shared" si="625"/>
        <v/>
      </c>
      <c r="AY450" s="222" t="str">
        <f t="shared" si="625"/>
        <v/>
      </c>
      <c r="AZ450" s="222" t="str">
        <f t="shared" si="625"/>
        <v/>
      </c>
      <c r="BA450" s="222" t="str">
        <f t="shared" si="625"/>
        <v/>
      </c>
      <c r="BB450" s="219" t="str">
        <f>IFERROR(IF(IF(Z450=①工事概要!$E$12,①工事概要!$E$12,IF(WEEKDAY(Z450)=1,Z457,BB451))&gt;①工事概要!$E$12,①工事概要!$E$12,IF(Z450=①工事概要!$E$12,①工事概要!$E$12,IF(WEEKDAY(Z450)=1,Z457,BB451))),"")</f>
        <v/>
      </c>
      <c r="BE450" s="53"/>
      <c r="BF450" s="53"/>
      <c r="BG450" s="53" t="str">
        <f>IFERROR(VLOOKUP(B450,①工事概要!$C$11:$D$12,2,FALSE),"")</f>
        <v/>
      </c>
      <c r="BH450" s="53" t="str">
        <f>IFERROR(VLOOKUP(B450,①工事概要!$C$16:$D$21,2,FALSE),"")</f>
        <v/>
      </c>
      <c r="BI450" s="53" t="str">
        <f>IFERROR(VLOOKUP(B450,①工事概要!$C$22:$D$24,2,FALSE),"")</f>
        <v/>
      </c>
      <c r="BJ450" s="53" t="str">
        <f>IF(B450&gt;①工事概要!$C$26,"",IF(B450&gt;=①工事概要!$C$25,$BJ$13,""))</f>
        <v/>
      </c>
      <c r="BK450" s="53" t="str">
        <f>IF(B450&gt;①工事概要!$C$28,"",IF(B450&gt;=①工事概要!$C$27,$BK$13,""))</f>
        <v/>
      </c>
      <c r="BL450" s="53" t="str">
        <f>IF(B450&gt;①工事概要!$C$30,"",IF(B450&gt;=①工事概要!$C$29,$BL$13,""))</f>
        <v/>
      </c>
      <c r="BM450" s="53" t="str">
        <f>IF(B450&gt;①工事概要!$C$32,"",IF(B450&gt;=①工事概要!$C$31,$BM$13,""))</f>
        <v/>
      </c>
      <c r="BN450" s="53" t="str">
        <f>IF(B450&gt;①工事概要!$C$34,"",IF(B450&gt;=①工事概要!$C$33,$BN$13,""))</f>
        <v/>
      </c>
      <c r="BO450" s="53" t="str">
        <f>IF(B450&gt;①工事概要!$C$36,"",IF(B450&gt;=①工事概要!$C$35,$BO$13,""))</f>
        <v/>
      </c>
      <c r="BP450" s="53" t="str">
        <f>IF(B450&gt;①工事概要!$C$38,"",IF(B450&gt;=①工事概要!$C$37,$BP$13,""))</f>
        <v/>
      </c>
      <c r="BQ450" s="53" t="str">
        <f>IF(B450&gt;①工事概要!$C$40,"",IF(B450&gt;=①工事概要!$C$39,$BQ$13,""))</f>
        <v/>
      </c>
      <c r="BR450" s="53" t="str">
        <f>IF(B450&gt;①工事概要!$C$42,"",IF(B450&gt;=①工事概要!$C$41,$BR$13,""))</f>
        <v/>
      </c>
      <c r="BS450" s="53" t="str">
        <f>IF(B450&gt;①工事概要!$C$44,"",IF(B450&gt;=①工事概要!$C$43,$BS$13,""))</f>
        <v/>
      </c>
      <c r="BT450" s="53" t="str">
        <f>IF(B450&gt;①工事概要!$C$46,"",IF(B450&gt;=①工事概要!$C$45,$BT$13,""))</f>
        <v/>
      </c>
      <c r="BU450" s="53" t="str">
        <f>IF(B450&gt;①工事概要!$C$48,"",IF(B450&gt;=①工事概要!$C$47,$BU$13,""))</f>
        <v/>
      </c>
      <c r="BV450" s="53" t="str">
        <f>IF(B450&gt;①工事概要!$C$50,"",IF(B450&gt;=①工事概要!$C$49,$BV$13,""))</f>
        <v/>
      </c>
      <c r="BW450" s="53" t="str">
        <f>IF(B450&gt;①工事概要!$C$52,"",IF(B450&gt;=①工事概要!$C$51,$BW$13,""))</f>
        <v/>
      </c>
      <c r="BX450" s="53" t="str">
        <f>IF(B450&gt;①工事概要!$C$54,"",IF(B450&gt;=①工事概要!$C$53,$BX$13,""))</f>
        <v/>
      </c>
      <c r="BY450" s="53" t="str">
        <f>IF(B450&gt;①工事概要!$C$56,"",IF(B450&gt;=①工事概要!$C$55,$BY$13,""))</f>
        <v/>
      </c>
      <c r="BZ450" s="53" t="str">
        <f>IF(B450&gt;①工事概要!$C$58,"",IF(B450&gt;=①工事概要!$C$57,$BZ$13,""))</f>
        <v/>
      </c>
      <c r="CA450" s="53" t="str">
        <f>IF(B450&gt;①工事概要!$C$60,"",IF(B450&gt;=①工事概要!$C$59,$CA$13,""))</f>
        <v/>
      </c>
      <c r="CB450" s="53" t="str">
        <f>IF(B450&gt;①工事概要!$C$62,"",IF(B450&gt;=①工事概要!$C$61,$CB$13,""))</f>
        <v/>
      </c>
      <c r="CC450" s="53" t="str">
        <f>IF(B450&gt;①工事概要!$C$64,"",IF(B450&gt;=①工事概要!$C$63,$CC$13,""))</f>
        <v/>
      </c>
      <c r="CD450" s="53" t="str">
        <f>IF(B450&gt;①工事概要!$C$66,"",IF(B450&gt;=①工事概要!$C$65,$CD$13,""))</f>
        <v/>
      </c>
      <c r="CE450" s="50" t="str">
        <f t="shared" si="575"/>
        <v/>
      </c>
      <c r="CF450" s="50" t="str">
        <f t="shared" si="561"/>
        <v xml:space="preserve"> </v>
      </c>
    </row>
    <row r="451" spans="1:84" ht="39" customHeight="1" thickTop="1" thickBot="1" x14ac:dyDescent="0.2">
      <c r="A451" s="81" t="str">
        <f t="shared" si="547"/>
        <v>対象期間外</v>
      </c>
      <c r="B451" s="180" t="str">
        <f>IFERROR(IF(B450=①工事概要!$E$12+IF(WEEKDAY(①工事概要!$E$12)=1,①工事概要!$E$12,(8-WEEKDAY(①工事概要!$E$12))),"-",IF(B450="-","-",B450+1)),"-")</f>
        <v>-</v>
      </c>
      <c r="C451" s="89" t="str">
        <f t="shared" si="562"/>
        <v>-</v>
      </c>
      <c r="D451" s="199" t="str">
        <f t="shared" si="563"/>
        <v>×</v>
      </c>
      <c r="E451" s="200" t="str">
        <f t="shared" si="564"/>
        <v xml:space="preserve"> </v>
      </c>
      <c r="F451" s="201" t="s">
        <v>60</v>
      </c>
      <c r="G451" s="202"/>
      <c r="H451" s="203"/>
      <c r="I451" s="204"/>
      <c r="J451" s="187" t="str">
        <f t="shared" si="565"/>
        <v/>
      </c>
      <c r="K451" s="190" t="str">
        <f t="shared" si="548"/>
        <v/>
      </c>
      <c r="L451" s="190" t="str">
        <f t="shared" si="549"/>
        <v/>
      </c>
      <c r="M451" s="188" t="str">
        <f t="shared" si="566"/>
        <v/>
      </c>
      <c r="N451" s="87" t="str">
        <f t="shared" si="550"/>
        <v/>
      </c>
      <c r="O451" s="108"/>
      <c r="P451" s="156" t="str">
        <f>IF(B451&lt;①工事概要!$E$11,"",IF(B451&gt;①工事概要!$E$12,"",IF(LEN(CE451)=0,"○","")))</f>
        <v/>
      </c>
      <c r="Q451" s="162">
        <f t="shared" si="567"/>
        <v>0</v>
      </c>
      <c r="R451" s="93">
        <f t="shared" si="551"/>
        <v>181</v>
      </c>
      <c r="S451" s="156" t="str">
        <f t="shared" si="552"/>
        <v/>
      </c>
      <c r="T451" s="162">
        <f t="shared" si="553"/>
        <v>0</v>
      </c>
      <c r="U451" s="100">
        <f t="shared" si="568"/>
        <v>52</v>
      </c>
      <c r="V451" s="93" t="str">
        <f t="shared" si="554"/>
        <v/>
      </c>
      <c r="W451" s="169" t="str">
        <f t="shared" si="569"/>
        <v/>
      </c>
      <c r="X451" s="80" t="str">
        <f t="shared" si="570"/>
        <v/>
      </c>
      <c r="Y451" s="80" t="str">
        <f t="shared" si="571"/>
        <v/>
      </c>
      <c r="Z451" s="80" t="str">
        <f t="shared" si="555"/>
        <v>-</v>
      </c>
      <c r="AA451" s="80" t="str">
        <f t="shared" si="556"/>
        <v/>
      </c>
      <c r="AB451" s="80" t="str">
        <f t="shared" si="557"/>
        <v>OK（振替済み）</v>
      </c>
      <c r="AC451" s="154">
        <f t="shared" si="558"/>
        <v>0</v>
      </c>
      <c r="AD451" s="154" t="str">
        <f t="shared" si="572"/>
        <v/>
      </c>
      <c r="AE451" s="106">
        <f t="shared" si="573"/>
        <v>0</v>
      </c>
      <c r="AF451" s="106">
        <f t="shared" si="559"/>
        <v>0</v>
      </c>
      <c r="AG451" s="218" t="str">
        <f>IFERROR(IF(AE451=1,①工事概要!$E$11,IF(AE451=2,①工事概要!$E$11,IF(WEEKDAY(Z451)=2,Z444,AG450))),"")</f>
        <v/>
      </c>
      <c r="AH451" s="222" t="str">
        <f t="shared" ref="AH451:BA451" si="626">IFERROR(IF(AG451+1&gt;$BB451,"",AG451+1),"")</f>
        <v/>
      </c>
      <c r="AI451" s="222" t="str">
        <f t="shared" si="626"/>
        <v/>
      </c>
      <c r="AJ451" s="222" t="str">
        <f t="shared" si="626"/>
        <v/>
      </c>
      <c r="AK451" s="222" t="str">
        <f t="shared" si="626"/>
        <v/>
      </c>
      <c r="AL451" s="222" t="str">
        <f t="shared" si="626"/>
        <v/>
      </c>
      <c r="AM451" s="222" t="str">
        <f t="shared" si="626"/>
        <v/>
      </c>
      <c r="AN451" s="222" t="str">
        <f t="shared" si="626"/>
        <v/>
      </c>
      <c r="AO451" s="222" t="str">
        <f t="shared" si="626"/>
        <v/>
      </c>
      <c r="AP451" s="222" t="str">
        <f t="shared" si="626"/>
        <v/>
      </c>
      <c r="AQ451" s="222" t="str">
        <f t="shared" si="626"/>
        <v/>
      </c>
      <c r="AR451" s="222" t="str">
        <f t="shared" si="626"/>
        <v/>
      </c>
      <c r="AS451" s="222" t="str">
        <f t="shared" si="626"/>
        <v/>
      </c>
      <c r="AT451" s="222" t="str">
        <f t="shared" si="626"/>
        <v/>
      </c>
      <c r="AU451" s="222" t="str">
        <f t="shared" si="626"/>
        <v/>
      </c>
      <c r="AV451" s="222" t="str">
        <f t="shared" si="626"/>
        <v/>
      </c>
      <c r="AW451" s="222" t="str">
        <f t="shared" si="626"/>
        <v/>
      </c>
      <c r="AX451" s="222" t="str">
        <f t="shared" si="626"/>
        <v/>
      </c>
      <c r="AY451" s="222" t="str">
        <f t="shared" si="626"/>
        <v/>
      </c>
      <c r="AZ451" s="222" t="str">
        <f t="shared" si="626"/>
        <v/>
      </c>
      <c r="BA451" s="222" t="str">
        <f t="shared" si="626"/>
        <v/>
      </c>
      <c r="BB451" s="219" t="str">
        <f>IFERROR(IF(IF(Z451=①工事概要!$E$12,①工事概要!$E$12,IF(WEEKDAY(Z451)=1,Z458,BB452))&gt;①工事概要!$E$12,①工事概要!$E$12,IF(Z451=①工事概要!$E$12,①工事概要!$E$12,IF(WEEKDAY(Z451)=1,Z458,BB452))),"")</f>
        <v/>
      </c>
      <c r="BE451" s="53"/>
      <c r="BF451" s="53"/>
      <c r="BG451" s="53" t="str">
        <f>IFERROR(VLOOKUP(B451,①工事概要!$C$11:$D$12,2,FALSE),"")</f>
        <v/>
      </c>
      <c r="BH451" s="53" t="str">
        <f>IFERROR(VLOOKUP(B451,①工事概要!$C$16:$D$21,2,FALSE),"")</f>
        <v/>
      </c>
      <c r="BI451" s="53" t="str">
        <f>IFERROR(VLOOKUP(B451,①工事概要!$C$22:$D$24,2,FALSE),"")</f>
        <v/>
      </c>
      <c r="BJ451" s="53" t="str">
        <f>IF(B451&gt;①工事概要!$C$26,"",IF(B451&gt;=①工事概要!$C$25,$BJ$13,""))</f>
        <v/>
      </c>
      <c r="BK451" s="53" t="str">
        <f>IF(B451&gt;①工事概要!$C$28,"",IF(B451&gt;=①工事概要!$C$27,$BK$13,""))</f>
        <v/>
      </c>
      <c r="BL451" s="53" t="str">
        <f>IF(B451&gt;①工事概要!$C$30,"",IF(B451&gt;=①工事概要!$C$29,$BL$13,""))</f>
        <v/>
      </c>
      <c r="BM451" s="53" t="str">
        <f>IF(B451&gt;①工事概要!$C$32,"",IF(B451&gt;=①工事概要!$C$31,$BM$13,""))</f>
        <v/>
      </c>
      <c r="BN451" s="53" t="str">
        <f>IF(B451&gt;①工事概要!$C$34,"",IF(B451&gt;=①工事概要!$C$33,$BN$13,""))</f>
        <v/>
      </c>
      <c r="BO451" s="53" t="str">
        <f>IF(B451&gt;①工事概要!$C$36,"",IF(B451&gt;=①工事概要!$C$35,$BO$13,""))</f>
        <v/>
      </c>
      <c r="BP451" s="53" t="str">
        <f>IF(B451&gt;①工事概要!$C$38,"",IF(B451&gt;=①工事概要!$C$37,$BP$13,""))</f>
        <v/>
      </c>
      <c r="BQ451" s="53" t="str">
        <f>IF(B451&gt;①工事概要!$C$40,"",IF(B451&gt;=①工事概要!$C$39,$BQ$13,""))</f>
        <v/>
      </c>
      <c r="BR451" s="53" t="str">
        <f>IF(B451&gt;①工事概要!$C$42,"",IF(B451&gt;=①工事概要!$C$41,$BR$13,""))</f>
        <v/>
      </c>
      <c r="BS451" s="53" t="str">
        <f>IF(B451&gt;①工事概要!$C$44,"",IF(B451&gt;=①工事概要!$C$43,$BS$13,""))</f>
        <v/>
      </c>
      <c r="BT451" s="53" t="str">
        <f>IF(B451&gt;①工事概要!$C$46,"",IF(B451&gt;=①工事概要!$C$45,$BT$13,""))</f>
        <v/>
      </c>
      <c r="BU451" s="53" t="str">
        <f>IF(B451&gt;①工事概要!$C$48,"",IF(B451&gt;=①工事概要!$C$47,$BU$13,""))</f>
        <v/>
      </c>
      <c r="BV451" s="53" t="str">
        <f>IF(B451&gt;①工事概要!$C$50,"",IF(B451&gt;=①工事概要!$C$49,$BV$13,""))</f>
        <v/>
      </c>
      <c r="BW451" s="53" t="str">
        <f>IF(B451&gt;①工事概要!$C$52,"",IF(B451&gt;=①工事概要!$C$51,$BW$13,""))</f>
        <v/>
      </c>
      <c r="BX451" s="53" t="str">
        <f>IF(B451&gt;①工事概要!$C$54,"",IF(B451&gt;=①工事概要!$C$53,$BX$13,""))</f>
        <v/>
      </c>
      <c r="BY451" s="53" t="str">
        <f>IF(B451&gt;①工事概要!$C$56,"",IF(B451&gt;=①工事概要!$C$55,$BY$13,""))</f>
        <v/>
      </c>
      <c r="BZ451" s="53" t="str">
        <f>IF(B451&gt;①工事概要!$C$58,"",IF(B451&gt;=①工事概要!$C$57,$BZ$13,""))</f>
        <v/>
      </c>
      <c r="CA451" s="53" t="str">
        <f>IF(B451&gt;①工事概要!$C$60,"",IF(B451&gt;=①工事概要!$C$59,$CA$13,""))</f>
        <v/>
      </c>
      <c r="CB451" s="53" t="str">
        <f>IF(B451&gt;①工事概要!$C$62,"",IF(B451&gt;=①工事概要!$C$61,$CB$13,""))</f>
        <v/>
      </c>
      <c r="CC451" s="53" t="str">
        <f>IF(B451&gt;①工事概要!$C$64,"",IF(B451&gt;=①工事概要!$C$63,$CC$13,""))</f>
        <v/>
      </c>
      <c r="CD451" s="53" t="str">
        <f>IF(B451&gt;①工事概要!$C$66,"",IF(B451&gt;=①工事概要!$C$65,$CD$13,""))</f>
        <v/>
      </c>
      <c r="CE451" s="50" t="str">
        <f t="shared" si="575"/>
        <v/>
      </c>
      <c r="CF451" s="50" t="str">
        <f t="shared" si="561"/>
        <v xml:space="preserve"> </v>
      </c>
    </row>
    <row r="452" spans="1:84" ht="39" customHeight="1" thickTop="1" thickBot="1" x14ac:dyDescent="0.2">
      <c r="A452" s="81" t="str">
        <f t="shared" si="547"/>
        <v>対象期間外</v>
      </c>
      <c r="B452" s="180" t="str">
        <f>IFERROR(IF(B451=①工事概要!$E$12+IF(WEEKDAY(①工事概要!$E$12)=1,①工事概要!$E$12,(8-WEEKDAY(①工事概要!$E$12))),"-",IF(B451="-","-",B451+1)),"-")</f>
        <v>-</v>
      </c>
      <c r="C452" s="89" t="str">
        <f t="shared" si="562"/>
        <v>-</v>
      </c>
      <c r="D452" s="199" t="str">
        <f t="shared" si="563"/>
        <v>×</v>
      </c>
      <c r="E452" s="200" t="str">
        <f t="shared" si="564"/>
        <v xml:space="preserve"> </v>
      </c>
      <c r="F452" s="201" t="s">
        <v>60</v>
      </c>
      <c r="G452" s="202"/>
      <c r="H452" s="203"/>
      <c r="I452" s="204"/>
      <c r="J452" s="187" t="str">
        <f t="shared" si="565"/>
        <v/>
      </c>
      <c r="K452" s="190" t="str">
        <f t="shared" si="548"/>
        <v/>
      </c>
      <c r="L452" s="190" t="str">
        <f t="shared" si="549"/>
        <v/>
      </c>
      <c r="M452" s="188" t="str">
        <f t="shared" si="566"/>
        <v/>
      </c>
      <c r="N452" s="87" t="str">
        <f t="shared" si="550"/>
        <v/>
      </c>
      <c r="O452" s="108"/>
      <c r="P452" s="156" t="str">
        <f>IF(B452&lt;①工事概要!$E$11,"",IF(B452&gt;①工事概要!$E$12,"",IF(LEN(CE452)=0,"○","")))</f>
        <v/>
      </c>
      <c r="Q452" s="162">
        <f t="shared" si="567"/>
        <v>0</v>
      </c>
      <c r="R452" s="93">
        <f t="shared" si="551"/>
        <v>181</v>
      </c>
      <c r="S452" s="156" t="str">
        <f t="shared" si="552"/>
        <v/>
      </c>
      <c r="T452" s="162">
        <f t="shared" si="553"/>
        <v>0</v>
      </c>
      <c r="U452" s="100">
        <f t="shared" si="568"/>
        <v>52</v>
      </c>
      <c r="V452" s="93" t="str">
        <f t="shared" si="554"/>
        <v/>
      </c>
      <c r="W452" s="169" t="str">
        <f t="shared" si="569"/>
        <v/>
      </c>
      <c r="X452" s="80" t="str">
        <f t="shared" si="570"/>
        <v/>
      </c>
      <c r="Y452" s="80" t="str">
        <f t="shared" si="571"/>
        <v/>
      </c>
      <c r="Z452" s="80" t="str">
        <f t="shared" si="555"/>
        <v>-</v>
      </c>
      <c r="AA452" s="80" t="str">
        <f t="shared" si="556"/>
        <v/>
      </c>
      <c r="AB452" s="80" t="str">
        <f t="shared" si="557"/>
        <v>OK（振替済み）</v>
      </c>
      <c r="AC452" s="154">
        <f t="shared" si="558"/>
        <v>0</v>
      </c>
      <c r="AD452" s="154" t="str">
        <f t="shared" si="572"/>
        <v/>
      </c>
      <c r="AE452" s="106">
        <f t="shared" si="573"/>
        <v>0</v>
      </c>
      <c r="AF452" s="106">
        <f t="shared" si="559"/>
        <v>0</v>
      </c>
      <c r="AG452" s="218" t="str">
        <f>IFERROR(IF(AE452=1,①工事概要!$E$11,IF(AE452=2,①工事概要!$E$11,IF(WEEKDAY(Z452)=2,Z445,AG451))),"")</f>
        <v/>
      </c>
      <c r="AH452" s="222" t="str">
        <f t="shared" ref="AH452:BA452" si="627">IFERROR(IF(AG452+1&gt;$BB452,"",AG452+1),"")</f>
        <v/>
      </c>
      <c r="AI452" s="222" t="str">
        <f t="shared" si="627"/>
        <v/>
      </c>
      <c r="AJ452" s="222" t="str">
        <f t="shared" si="627"/>
        <v/>
      </c>
      <c r="AK452" s="222" t="str">
        <f t="shared" si="627"/>
        <v/>
      </c>
      <c r="AL452" s="222" t="str">
        <f t="shared" si="627"/>
        <v/>
      </c>
      <c r="AM452" s="222" t="str">
        <f t="shared" si="627"/>
        <v/>
      </c>
      <c r="AN452" s="222" t="str">
        <f t="shared" si="627"/>
        <v/>
      </c>
      <c r="AO452" s="222" t="str">
        <f t="shared" si="627"/>
        <v/>
      </c>
      <c r="AP452" s="222" t="str">
        <f t="shared" si="627"/>
        <v/>
      </c>
      <c r="AQ452" s="222" t="str">
        <f t="shared" si="627"/>
        <v/>
      </c>
      <c r="AR452" s="222" t="str">
        <f t="shared" si="627"/>
        <v/>
      </c>
      <c r="AS452" s="222" t="str">
        <f t="shared" si="627"/>
        <v/>
      </c>
      <c r="AT452" s="222" t="str">
        <f t="shared" si="627"/>
        <v/>
      </c>
      <c r="AU452" s="222" t="str">
        <f t="shared" si="627"/>
        <v/>
      </c>
      <c r="AV452" s="222" t="str">
        <f t="shared" si="627"/>
        <v/>
      </c>
      <c r="AW452" s="222" t="str">
        <f t="shared" si="627"/>
        <v/>
      </c>
      <c r="AX452" s="222" t="str">
        <f t="shared" si="627"/>
        <v/>
      </c>
      <c r="AY452" s="222" t="str">
        <f t="shared" si="627"/>
        <v/>
      </c>
      <c r="AZ452" s="222" t="str">
        <f t="shared" si="627"/>
        <v/>
      </c>
      <c r="BA452" s="222" t="str">
        <f t="shared" si="627"/>
        <v/>
      </c>
      <c r="BB452" s="219" t="str">
        <f>IFERROR(IF(IF(Z452=①工事概要!$E$12,①工事概要!$E$12,IF(WEEKDAY(Z452)=1,Z459,BB453))&gt;①工事概要!$E$12,①工事概要!$E$12,IF(Z452=①工事概要!$E$12,①工事概要!$E$12,IF(WEEKDAY(Z452)=1,Z459,BB453))),"")</f>
        <v/>
      </c>
      <c r="BE452" s="53"/>
      <c r="BF452" s="53"/>
      <c r="BG452" s="53" t="str">
        <f>IFERROR(VLOOKUP(B452,①工事概要!$C$11:$D$12,2,FALSE),"")</f>
        <v/>
      </c>
      <c r="BH452" s="53" t="str">
        <f>IFERROR(VLOOKUP(B452,①工事概要!$C$16:$D$21,2,FALSE),"")</f>
        <v/>
      </c>
      <c r="BI452" s="53" t="str">
        <f>IFERROR(VLOOKUP(B452,①工事概要!$C$22:$D$24,2,FALSE),"")</f>
        <v/>
      </c>
      <c r="BJ452" s="53" t="str">
        <f>IF(B452&gt;①工事概要!$C$26,"",IF(B452&gt;=①工事概要!$C$25,$BJ$13,""))</f>
        <v/>
      </c>
      <c r="BK452" s="53" t="str">
        <f>IF(B452&gt;①工事概要!$C$28,"",IF(B452&gt;=①工事概要!$C$27,$BK$13,""))</f>
        <v/>
      </c>
      <c r="BL452" s="53" t="str">
        <f>IF(B452&gt;①工事概要!$C$30,"",IF(B452&gt;=①工事概要!$C$29,$BL$13,""))</f>
        <v/>
      </c>
      <c r="BM452" s="53" t="str">
        <f>IF(B452&gt;①工事概要!$C$32,"",IF(B452&gt;=①工事概要!$C$31,$BM$13,""))</f>
        <v/>
      </c>
      <c r="BN452" s="53" t="str">
        <f>IF(B452&gt;①工事概要!$C$34,"",IF(B452&gt;=①工事概要!$C$33,$BN$13,""))</f>
        <v/>
      </c>
      <c r="BO452" s="53" t="str">
        <f>IF(B452&gt;①工事概要!$C$36,"",IF(B452&gt;=①工事概要!$C$35,$BO$13,""))</f>
        <v/>
      </c>
      <c r="BP452" s="53" t="str">
        <f>IF(B452&gt;①工事概要!$C$38,"",IF(B452&gt;=①工事概要!$C$37,$BP$13,""))</f>
        <v/>
      </c>
      <c r="BQ452" s="53" t="str">
        <f>IF(B452&gt;①工事概要!$C$40,"",IF(B452&gt;=①工事概要!$C$39,$BQ$13,""))</f>
        <v/>
      </c>
      <c r="BR452" s="53" t="str">
        <f>IF(B452&gt;①工事概要!$C$42,"",IF(B452&gt;=①工事概要!$C$41,$BR$13,""))</f>
        <v/>
      </c>
      <c r="BS452" s="53" t="str">
        <f>IF(B452&gt;①工事概要!$C$44,"",IF(B452&gt;=①工事概要!$C$43,$BS$13,""))</f>
        <v/>
      </c>
      <c r="BT452" s="53" t="str">
        <f>IF(B452&gt;①工事概要!$C$46,"",IF(B452&gt;=①工事概要!$C$45,$BT$13,""))</f>
        <v/>
      </c>
      <c r="BU452" s="53" t="str">
        <f>IF(B452&gt;①工事概要!$C$48,"",IF(B452&gt;=①工事概要!$C$47,$BU$13,""))</f>
        <v/>
      </c>
      <c r="BV452" s="53" t="str">
        <f>IF(B452&gt;①工事概要!$C$50,"",IF(B452&gt;=①工事概要!$C$49,$BV$13,""))</f>
        <v/>
      </c>
      <c r="BW452" s="53" t="str">
        <f>IF(B452&gt;①工事概要!$C$52,"",IF(B452&gt;=①工事概要!$C$51,$BW$13,""))</f>
        <v/>
      </c>
      <c r="BX452" s="53" t="str">
        <f>IF(B452&gt;①工事概要!$C$54,"",IF(B452&gt;=①工事概要!$C$53,$BX$13,""))</f>
        <v/>
      </c>
      <c r="BY452" s="53" t="str">
        <f>IF(B452&gt;①工事概要!$C$56,"",IF(B452&gt;=①工事概要!$C$55,$BY$13,""))</f>
        <v/>
      </c>
      <c r="BZ452" s="53" t="str">
        <f>IF(B452&gt;①工事概要!$C$58,"",IF(B452&gt;=①工事概要!$C$57,$BZ$13,""))</f>
        <v/>
      </c>
      <c r="CA452" s="53" t="str">
        <f>IF(B452&gt;①工事概要!$C$60,"",IF(B452&gt;=①工事概要!$C$59,$CA$13,""))</f>
        <v/>
      </c>
      <c r="CB452" s="53" t="str">
        <f>IF(B452&gt;①工事概要!$C$62,"",IF(B452&gt;=①工事概要!$C$61,$CB$13,""))</f>
        <v/>
      </c>
      <c r="CC452" s="53" t="str">
        <f>IF(B452&gt;①工事概要!$C$64,"",IF(B452&gt;=①工事概要!$C$63,$CC$13,""))</f>
        <v/>
      </c>
      <c r="CD452" s="53" t="str">
        <f>IF(B452&gt;①工事概要!$C$66,"",IF(B452&gt;=①工事概要!$C$65,$CD$13,""))</f>
        <v/>
      </c>
      <c r="CE452" s="50" t="str">
        <f t="shared" si="575"/>
        <v/>
      </c>
      <c r="CF452" s="50" t="str">
        <f t="shared" si="561"/>
        <v xml:space="preserve"> </v>
      </c>
    </row>
    <row r="453" spans="1:84" ht="39" customHeight="1" thickTop="1" thickBot="1" x14ac:dyDescent="0.2">
      <c r="A453" s="81" t="str">
        <f t="shared" si="547"/>
        <v>対象期間外</v>
      </c>
      <c r="B453" s="180" t="str">
        <f>IFERROR(IF(B452=①工事概要!$E$12+IF(WEEKDAY(①工事概要!$E$12)=1,①工事概要!$E$12,(8-WEEKDAY(①工事概要!$E$12))),"-",IF(B452="-","-",B452+1)),"-")</f>
        <v>-</v>
      </c>
      <c r="C453" s="89" t="str">
        <f t="shared" si="562"/>
        <v>-</v>
      </c>
      <c r="D453" s="199" t="str">
        <f t="shared" si="563"/>
        <v>×</v>
      </c>
      <c r="E453" s="200" t="str">
        <f t="shared" si="564"/>
        <v xml:space="preserve"> </v>
      </c>
      <c r="F453" s="201" t="s">
        <v>60</v>
      </c>
      <c r="G453" s="202"/>
      <c r="H453" s="203"/>
      <c r="I453" s="204"/>
      <c r="J453" s="187" t="str">
        <f t="shared" si="565"/>
        <v/>
      </c>
      <c r="K453" s="190" t="str">
        <f t="shared" si="548"/>
        <v/>
      </c>
      <c r="L453" s="190" t="str">
        <f t="shared" si="549"/>
        <v/>
      </c>
      <c r="M453" s="188" t="str">
        <f t="shared" si="566"/>
        <v/>
      </c>
      <c r="N453" s="87" t="str">
        <f t="shared" si="550"/>
        <v/>
      </c>
      <c r="O453" s="108"/>
      <c r="P453" s="156" t="str">
        <f>IF(B453&lt;①工事概要!$E$11,"",IF(B453&gt;①工事概要!$E$12,"",IF(LEN(CE453)=0,"○","")))</f>
        <v/>
      </c>
      <c r="Q453" s="162">
        <f t="shared" si="567"/>
        <v>0</v>
      </c>
      <c r="R453" s="93">
        <f t="shared" si="551"/>
        <v>181</v>
      </c>
      <c r="S453" s="156" t="str">
        <f t="shared" si="552"/>
        <v/>
      </c>
      <c r="T453" s="162">
        <f t="shared" si="553"/>
        <v>0</v>
      </c>
      <c r="U453" s="100">
        <f t="shared" si="568"/>
        <v>52</v>
      </c>
      <c r="V453" s="93" t="str">
        <f t="shared" si="554"/>
        <v/>
      </c>
      <c r="W453" s="169" t="str">
        <f t="shared" si="569"/>
        <v/>
      </c>
      <c r="X453" s="80" t="str">
        <f t="shared" si="570"/>
        <v/>
      </c>
      <c r="Y453" s="80" t="str">
        <f t="shared" si="571"/>
        <v/>
      </c>
      <c r="Z453" s="80" t="str">
        <f t="shared" si="555"/>
        <v>-</v>
      </c>
      <c r="AA453" s="80" t="str">
        <f t="shared" si="556"/>
        <v/>
      </c>
      <c r="AB453" s="80" t="str">
        <f t="shared" si="557"/>
        <v>OK（振替済み）</v>
      </c>
      <c r="AC453" s="154">
        <f t="shared" si="558"/>
        <v>0</v>
      </c>
      <c r="AD453" s="154" t="str">
        <f t="shared" si="572"/>
        <v/>
      </c>
      <c r="AE453" s="106">
        <f t="shared" si="573"/>
        <v>0</v>
      </c>
      <c r="AF453" s="106">
        <f t="shared" si="559"/>
        <v>0</v>
      </c>
      <c r="AG453" s="218" t="str">
        <f>IFERROR(IF(AE453=1,①工事概要!$E$11,IF(AE453=2,①工事概要!$E$11,IF(WEEKDAY(Z453)=2,Z446,AG452))),"")</f>
        <v/>
      </c>
      <c r="AH453" s="222" t="str">
        <f t="shared" ref="AH453:BA453" si="628">IFERROR(IF(AG453+1&gt;$BB453,"",AG453+1),"")</f>
        <v/>
      </c>
      <c r="AI453" s="222" t="str">
        <f t="shared" si="628"/>
        <v/>
      </c>
      <c r="AJ453" s="222" t="str">
        <f t="shared" si="628"/>
        <v/>
      </c>
      <c r="AK453" s="222" t="str">
        <f t="shared" si="628"/>
        <v/>
      </c>
      <c r="AL453" s="222" t="str">
        <f t="shared" si="628"/>
        <v/>
      </c>
      <c r="AM453" s="222" t="str">
        <f t="shared" si="628"/>
        <v/>
      </c>
      <c r="AN453" s="222" t="str">
        <f t="shared" si="628"/>
        <v/>
      </c>
      <c r="AO453" s="222" t="str">
        <f t="shared" si="628"/>
        <v/>
      </c>
      <c r="AP453" s="222" t="str">
        <f t="shared" si="628"/>
        <v/>
      </c>
      <c r="AQ453" s="222" t="str">
        <f t="shared" si="628"/>
        <v/>
      </c>
      <c r="AR453" s="222" t="str">
        <f t="shared" si="628"/>
        <v/>
      </c>
      <c r="AS453" s="222" t="str">
        <f t="shared" si="628"/>
        <v/>
      </c>
      <c r="AT453" s="222" t="str">
        <f t="shared" si="628"/>
        <v/>
      </c>
      <c r="AU453" s="222" t="str">
        <f t="shared" si="628"/>
        <v/>
      </c>
      <c r="AV453" s="222" t="str">
        <f t="shared" si="628"/>
        <v/>
      </c>
      <c r="AW453" s="222" t="str">
        <f t="shared" si="628"/>
        <v/>
      </c>
      <c r="AX453" s="222" t="str">
        <f t="shared" si="628"/>
        <v/>
      </c>
      <c r="AY453" s="222" t="str">
        <f t="shared" si="628"/>
        <v/>
      </c>
      <c r="AZ453" s="222" t="str">
        <f t="shared" si="628"/>
        <v/>
      </c>
      <c r="BA453" s="222" t="str">
        <f t="shared" si="628"/>
        <v/>
      </c>
      <c r="BB453" s="219" t="str">
        <f>IFERROR(IF(IF(Z453=①工事概要!$E$12,①工事概要!$E$12,IF(WEEKDAY(Z453)=1,Z460,BB454))&gt;①工事概要!$E$12,①工事概要!$E$12,IF(Z453=①工事概要!$E$12,①工事概要!$E$12,IF(WEEKDAY(Z453)=1,Z460,BB454))),"")</f>
        <v/>
      </c>
      <c r="BE453" s="53"/>
      <c r="BF453" s="53"/>
      <c r="BG453" s="53" t="str">
        <f>IFERROR(VLOOKUP(B453,①工事概要!$C$11:$D$12,2,FALSE),"")</f>
        <v/>
      </c>
      <c r="BH453" s="53" t="str">
        <f>IFERROR(VLOOKUP(B453,①工事概要!$C$16:$D$21,2,FALSE),"")</f>
        <v/>
      </c>
      <c r="BI453" s="53" t="str">
        <f>IFERROR(VLOOKUP(B453,①工事概要!$C$22:$D$24,2,FALSE),"")</f>
        <v/>
      </c>
      <c r="BJ453" s="53" t="str">
        <f>IF(B453&gt;①工事概要!$C$26,"",IF(B453&gt;=①工事概要!$C$25,$BJ$13,""))</f>
        <v/>
      </c>
      <c r="BK453" s="53" t="str">
        <f>IF(B453&gt;①工事概要!$C$28,"",IF(B453&gt;=①工事概要!$C$27,$BK$13,""))</f>
        <v/>
      </c>
      <c r="BL453" s="53" t="str">
        <f>IF(B453&gt;①工事概要!$C$30,"",IF(B453&gt;=①工事概要!$C$29,$BL$13,""))</f>
        <v/>
      </c>
      <c r="BM453" s="53" t="str">
        <f>IF(B453&gt;①工事概要!$C$32,"",IF(B453&gt;=①工事概要!$C$31,$BM$13,""))</f>
        <v/>
      </c>
      <c r="BN453" s="53" t="str">
        <f>IF(B453&gt;①工事概要!$C$34,"",IF(B453&gt;=①工事概要!$C$33,$BN$13,""))</f>
        <v/>
      </c>
      <c r="BO453" s="53" t="str">
        <f>IF(B453&gt;①工事概要!$C$36,"",IF(B453&gt;=①工事概要!$C$35,$BO$13,""))</f>
        <v/>
      </c>
      <c r="BP453" s="53" t="str">
        <f>IF(B453&gt;①工事概要!$C$38,"",IF(B453&gt;=①工事概要!$C$37,$BP$13,""))</f>
        <v/>
      </c>
      <c r="BQ453" s="53" t="str">
        <f>IF(B453&gt;①工事概要!$C$40,"",IF(B453&gt;=①工事概要!$C$39,$BQ$13,""))</f>
        <v/>
      </c>
      <c r="BR453" s="53" t="str">
        <f>IF(B453&gt;①工事概要!$C$42,"",IF(B453&gt;=①工事概要!$C$41,$BR$13,""))</f>
        <v/>
      </c>
      <c r="BS453" s="53" t="str">
        <f>IF(B453&gt;①工事概要!$C$44,"",IF(B453&gt;=①工事概要!$C$43,$BS$13,""))</f>
        <v/>
      </c>
      <c r="BT453" s="53" t="str">
        <f>IF(B453&gt;①工事概要!$C$46,"",IF(B453&gt;=①工事概要!$C$45,$BT$13,""))</f>
        <v/>
      </c>
      <c r="BU453" s="53" t="str">
        <f>IF(B453&gt;①工事概要!$C$48,"",IF(B453&gt;=①工事概要!$C$47,$BU$13,""))</f>
        <v/>
      </c>
      <c r="BV453" s="53" t="str">
        <f>IF(B453&gt;①工事概要!$C$50,"",IF(B453&gt;=①工事概要!$C$49,$BV$13,""))</f>
        <v/>
      </c>
      <c r="BW453" s="53" t="str">
        <f>IF(B453&gt;①工事概要!$C$52,"",IF(B453&gt;=①工事概要!$C$51,$BW$13,""))</f>
        <v/>
      </c>
      <c r="BX453" s="53" t="str">
        <f>IF(B453&gt;①工事概要!$C$54,"",IF(B453&gt;=①工事概要!$C$53,$BX$13,""))</f>
        <v/>
      </c>
      <c r="BY453" s="53" t="str">
        <f>IF(B453&gt;①工事概要!$C$56,"",IF(B453&gt;=①工事概要!$C$55,$BY$13,""))</f>
        <v/>
      </c>
      <c r="BZ453" s="53" t="str">
        <f>IF(B453&gt;①工事概要!$C$58,"",IF(B453&gt;=①工事概要!$C$57,$BZ$13,""))</f>
        <v/>
      </c>
      <c r="CA453" s="53" t="str">
        <f>IF(B453&gt;①工事概要!$C$60,"",IF(B453&gt;=①工事概要!$C$59,$CA$13,""))</f>
        <v/>
      </c>
      <c r="CB453" s="53" t="str">
        <f>IF(B453&gt;①工事概要!$C$62,"",IF(B453&gt;=①工事概要!$C$61,$CB$13,""))</f>
        <v/>
      </c>
      <c r="CC453" s="53" t="str">
        <f>IF(B453&gt;①工事概要!$C$64,"",IF(B453&gt;=①工事概要!$C$63,$CC$13,""))</f>
        <v/>
      </c>
      <c r="CD453" s="53" t="str">
        <f>IF(B453&gt;①工事概要!$C$66,"",IF(B453&gt;=①工事概要!$C$65,$CD$13,""))</f>
        <v/>
      </c>
      <c r="CE453" s="50" t="str">
        <f t="shared" si="575"/>
        <v/>
      </c>
      <c r="CF453" s="50" t="str">
        <f t="shared" si="561"/>
        <v xml:space="preserve"> </v>
      </c>
    </row>
    <row r="454" spans="1:84" ht="39" customHeight="1" thickTop="1" thickBot="1" x14ac:dyDescent="0.2">
      <c r="A454" s="81" t="str">
        <f t="shared" si="547"/>
        <v>対象期間外</v>
      </c>
      <c r="B454" s="180" t="str">
        <f>IFERROR(IF(B453=①工事概要!$E$12+IF(WEEKDAY(①工事概要!$E$12)=1,①工事概要!$E$12,(8-WEEKDAY(①工事概要!$E$12))),"-",IF(B453="-","-",B453+1)),"-")</f>
        <v>-</v>
      </c>
      <c r="C454" s="89" t="str">
        <f t="shared" si="562"/>
        <v>-</v>
      </c>
      <c r="D454" s="199" t="str">
        <f t="shared" si="563"/>
        <v>×</v>
      </c>
      <c r="E454" s="200" t="str">
        <f t="shared" si="564"/>
        <v xml:space="preserve"> </v>
      </c>
      <c r="F454" s="201" t="s">
        <v>61</v>
      </c>
      <c r="G454" s="202"/>
      <c r="H454" s="203"/>
      <c r="I454" s="204"/>
      <c r="J454" s="187" t="str">
        <f t="shared" si="565"/>
        <v/>
      </c>
      <c r="K454" s="190" t="str">
        <f t="shared" si="548"/>
        <v/>
      </c>
      <c r="L454" s="190" t="str">
        <f t="shared" si="549"/>
        <v/>
      </c>
      <c r="M454" s="188" t="str">
        <f t="shared" si="566"/>
        <v/>
      </c>
      <c r="N454" s="87" t="str">
        <f t="shared" si="550"/>
        <v/>
      </c>
      <c r="O454" s="108"/>
      <c r="P454" s="156" t="str">
        <f>IF(B454&lt;①工事概要!$E$11,"",IF(B454&gt;①工事概要!$E$12,"",IF(LEN(CE454)=0,"○","")))</f>
        <v/>
      </c>
      <c r="Q454" s="162">
        <f t="shared" si="567"/>
        <v>0</v>
      </c>
      <c r="R454" s="93">
        <f t="shared" si="551"/>
        <v>181</v>
      </c>
      <c r="S454" s="156" t="str">
        <f t="shared" si="552"/>
        <v/>
      </c>
      <c r="T454" s="162">
        <f t="shared" si="553"/>
        <v>0</v>
      </c>
      <c r="U454" s="100">
        <f t="shared" si="568"/>
        <v>52</v>
      </c>
      <c r="V454" s="93" t="str">
        <f t="shared" si="554"/>
        <v/>
      </c>
      <c r="W454" s="169" t="str">
        <f t="shared" si="569"/>
        <v/>
      </c>
      <c r="X454" s="80" t="str">
        <f t="shared" si="570"/>
        <v/>
      </c>
      <c r="Y454" s="80" t="str">
        <f t="shared" si="571"/>
        <v/>
      </c>
      <c r="Z454" s="80" t="str">
        <f t="shared" si="555"/>
        <v>-</v>
      </c>
      <c r="AA454" s="80" t="str">
        <f t="shared" si="556"/>
        <v/>
      </c>
      <c r="AB454" s="80" t="str">
        <f t="shared" si="557"/>
        <v>OK（振替済み）</v>
      </c>
      <c r="AC454" s="154">
        <f t="shared" si="558"/>
        <v>0</v>
      </c>
      <c r="AD454" s="154" t="str">
        <f t="shared" si="572"/>
        <v/>
      </c>
      <c r="AE454" s="106">
        <f t="shared" si="573"/>
        <v>0</v>
      </c>
      <c r="AF454" s="106">
        <f t="shared" si="559"/>
        <v>0</v>
      </c>
      <c r="AG454" s="218" t="str">
        <f>IFERROR(IF(AE454=1,①工事概要!$E$11,IF(AE454=2,①工事概要!$E$11,IF(WEEKDAY(Z454)=2,Z447,AG453))),"")</f>
        <v/>
      </c>
      <c r="AH454" s="222" t="str">
        <f t="shared" ref="AH454:BA454" si="629">IFERROR(IF(AG454+1&gt;$BB454,"",AG454+1),"")</f>
        <v/>
      </c>
      <c r="AI454" s="222" t="str">
        <f t="shared" si="629"/>
        <v/>
      </c>
      <c r="AJ454" s="222" t="str">
        <f t="shared" si="629"/>
        <v/>
      </c>
      <c r="AK454" s="222" t="str">
        <f t="shared" si="629"/>
        <v/>
      </c>
      <c r="AL454" s="222" t="str">
        <f t="shared" si="629"/>
        <v/>
      </c>
      <c r="AM454" s="222" t="str">
        <f t="shared" si="629"/>
        <v/>
      </c>
      <c r="AN454" s="222" t="str">
        <f t="shared" si="629"/>
        <v/>
      </c>
      <c r="AO454" s="222" t="str">
        <f t="shared" si="629"/>
        <v/>
      </c>
      <c r="AP454" s="222" t="str">
        <f t="shared" si="629"/>
        <v/>
      </c>
      <c r="AQ454" s="222" t="str">
        <f t="shared" si="629"/>
        <v/>
      </c>
      <c r="AR454" s="222" t="str">
        <f t="shared" si="629"/>
        <v/>
      </c>
      <c r="AS454" s="222" t="str">
        <f t="shared" si="629"/>
        <v/>
      </c>
      <c r="AT454" s="222" t="str">
        <f t="shared" si="629"/>
        <v/>
      </c>
      <c r="AU454" s="222" t="str">
        <f t="shared" si="629"/>
        <v/>
      </c>
      <c r="AV454" s="222" t="str">
        <f t="shared" si="629"/>
        <v/>
      </c>
      <c r="AW454" s="222" t="str">
        <f t="shared" si="629"/>
        <v/>
      </c>
      <c r="AX454" s="222" t="str">
        <f t="shared" si="629"/>
        <v/>
      </c>
      <c r="AY454" s="222" t="str">
        <f t="shared" si="629"/>
        <v/>
      </c>
      <c r="AZ454" s="222" t="str">
        <f t="shared" si="629"/>
        <v/>
      </c>
      <c r="BA454" s="222" t="str">
        <f t="shared" si="629"/>
        <v/>
      </c>
      <c r="BB454" s="219" t="str">
        <f>IFERROR(IF(IF(Z454=①工事概要!$E$12,①工事概要!$E$12,IF(WEEKDAY(Z454)=1,Z461,BB455))&gt;①工事概要!$E$12,①工事概要!$E$12,IF(Z454=①工事概要!$E$12,①工事概要!$E$12,IF(WEEKDAY(Z454)=1,Z461,BB455))),"")</f>
        <v/>
      </c>
      <c r="BE454" s="53"/>
      <c r="BF454" s="53"/>
      <c r="BG454" s="53" t="str">
        <f>IFERROR(VLOOKUP(B454,①工事概要!$C$11:$D$12,2,FALSE),"")</f>
        <v/>
      </c>
      <c r="BH454" s="53" t="str">
        <f>IFERROR(VLOOKUP(B454,①工事概要!$C$16:$D$21,2,FALSE),"")</f>
        <v/>
      </c>
      <c r="BI454" s="53" t="str">
        <f>IFERROR(VLOOKUP(B454,①工事概要!$C$22:$D$24,2,FALSE),"")</f>
        <v/>
      </c>
      <c r="BJ454" s="53" t="str">
        <f>IF(B454&gt;①工事概要!$C$26,"",IF(B454&gt;=①工事概要!$C$25,$BJ$13,""))</f>
        <v/>
      </c>
      <c r="BK454" s="53" t="str">
        <f>IF(B454&gt;①工事概要!$C$28,"",IF(B454&gt;=①工事概要!$C$27,$BK$13,""))</f>
        <v/>
      </c>
      <c r="BL454" s="53" t="str">
        <f>IF(B454&gt;①工事概要!$C$30,"",IF(B454&gt;=①工事概要!$C$29,$BL$13,""))</f>
        <v/>
      </c>
      <c r="BM454" s="53" t="str">
        <f>IF(B454&gt;①工事概要!$C$32,"",IF(B454&gt;=①工事概要!$C$31,$BM$13,""))</f>
        <v/>
      </c>
      <c r="BN454" s="53" t="str">
        <f>IF(B454&gt;①工事概要!$C$34,"",IF(B454&gt;=①工事概要!$C$33,$BN$13,""))</f>
        <v/>
      </c>
      <c r="BO454" s="53" t="str">
        <f>IF(B454&gt;①工事概要!$C$36,"",IF(B454&gt;=①工事概要!$C$35,$BO$13,""))</f>
        <v/>
      </c>
      <c r="BP454" s="53" t="str">
        <f>IF(B454&gt;①工事概要!$C$38,"",IF(B454&gt;=①工事概要!$C$37,$BP$13,""))</f>
        <v/>
      </c>
      <c r="BQ454" s="53" t="str">
        <f>IF(B454&gt;①工事概要!$C$40,"",IF(B454&gt;=①工事概要!$C$39,$BQ$13,""))</f>
        <v/>
      </c>
      <c r="BR454" s="53" t="str">
        <f>IF(B454&gt;①工事概要!$C$42,"",IF(B454&gt;=①工事概要!$C$41,$BR$13,""))</f>
        <v/>
      </c>
      <c r="BS454" s="53" t="str">
        <f>IF(B454&gt;①工事概要!$C$44,"",IF(B454&gt;=①工事概要!$C$43,$BS$13,""))</f>
        <v/>
      </c>
      <c r="BT454" s="53" t="str">
        <f>IF(B454&gt;①工事概要!$C$46,"",IF(B454&gt;=①工事概要!$C$45,$BT$13,""))</f>
        <v/>
      </c>
      <c r="BU454" s="53" t="str">
        <f>IF(B454&gt;①工事概要!$C$48,"",IF(B454&gt;=①工事概要!$C$47,$BU$13,""))</f>
        <v/>
      </c>
      <c r="BV454" s="53" t="str">
        <f>IF(B454&gt;①工事概要!$C$50,"",IF(B454&gt;=①工事概要!$C$49,$BV$13,""))</f>
        <v/>
      </c>
      <c r="BW454" s="53" t="str">
        <f>IF(B454&gt;①工事概要!$C$52,"",IF(B454&gt;=①工事概要!$C$51,$BW$13,""))</f>
        <v/>
      </c>
      <c r="BX454" s="53" t="str">
        <f>IF(B454&gt;①工事概要!$C$54,"",IF(B454&gt;=①工事概要!$C$53,$BX$13,""))</f>
        <v/>
      </c>
      <c r="BY454" s="53" t="str">
        <f>IF(B454&gt;①工事概要!$C$56,"",IF(B454&gt;=①工事概要!$C$55,$BY$13,""))</f>
        <v/>
      </c>
      <c r="BZ454" s="53" t="str">
        <f>IF(B454&gt;①工事概要!$C$58,"",IF(B454&gt;=①工事概要!$C$57,$BZ$13,""))</f>
        <v/>
      </c>
      <c r="CA454" s="53" t="str">
        <f>IF(B454&gt;①工事概要!$C$60,"",IF(B454&gt;=①工事概要!$C$59,$CA$13,""))</f>
        <v/>
      </c>
      <c r="CB454" s="53" t="str">
        <f>IF(B454&gt;①工事概要!$C$62,"",IF(B454&gt;=①工事概要!$C$61,$CB$13,""))</f>
        <v/>
      </c>
      <c r="CC454" s="53" t="str">
        <f>IF(B454&gt;①工事概要!$C$64,"",IF(B454&gt;=①工事概要!$C$63,$CC$13,""))</f>
        <v/>
      </c>
      <c r="CD454" s="53" t="str">
        <f>IF(B454&gt;①工事概要!$C$66,"",IF(B454&gt;=①工事概要!$C$65,$CD$13,""))</f>
        <v/>
      </c>
      <c r="CE454" s="50" t="str">
        <f t="shared" si="575"/>
        <v/>
      </c>
      <c r="CF454" s="50" t="str">
        <f t="shared" si="561"/>
        <v xml:space="preserve"> </v>
      </c>
    </row>
    <row r="455" spans="1:84" ht="39" customHeight="1" thickTop="1" thickBot="1" x14ac:dyDescent="0.2">
      <c r="A455" s="81" t="str">
        <f t="shared" si="547"/>
        <v>対象期間外</v>
      </c>
      <c r="B455" s="180" t="str">
        <f>IFERROR(IF(B454=①工事概要!$E$12+IF(WEEKDAY(①工事概要!$E$12)=1,①工事概要!$E$12,(8-WEEKDAY(①工事概要!$E$12))),"-",IF(B454="-","-",B454+1)),"-")</f>
        <v>-</v>
      </c>
      <c r="C455" s="89" t="str">
        <f t="shared" si="562"/>
        <v>-</v>
      </c>
      <c r="D455" s="199" t="str">
        <f t="shared" si="563"/>
        <v>×</v>
      </c>
      <c r="E455" s="200" t="str">
        <f t="shared" si="564"/>
        <v xml:space="preserve"> </v>
      </c>
      <c r="F455" s="201" t="s">
        <v>61</v>
      </c>
      <c r="G455" s="202"/>
      <c r="H455" s="203"/>
      <c r="I455" s="204"/>
      <c r="J455" s="187" t="str">
        <f t="shared" si="565"/>
        <v/>
      </c>
      <c r="K455" s="190" t="str">
        <f t="shared" si="548"/>
        <v/>
      </c>
      <c r="L455" s="190" t="str">
        <f t="shared" si="549"/>
        <v/>
      </c>
      <c r="M455" s="188" t="str">
        <f t="shared" si="566"/>
        <v/>
      </c>
      <c r="N455" s="87" t="str">
        <f t="shared" si="550"/>
        <v/>
      </c>
      <c r="O455" s="108"/>
      <c r="P455" s="156" t="str">
        <f>IF(B455&lt;①工事概要!$E$11,"",IF(B455&gt;①工事概要!$E$12,"",IF(LEN(CE455)=0,"○","")))</f>
        <v/>
      </c>
      <c r="Q455" s="162">
        <f t="shared" si="567"/>
        <v>0</v>
      </c>
      <c r="R455" s="93">
        <f t="shared" si="551"/>
        <v>181</v>
      </c>
      <c r="S455" s="156" t="str">
        <f t="shared" si="552"/>
        <v/>
      </c>
      <c r="T455" s="162">
        <f t="shared" si="553"/>
        <v>0</v>
      </c>
      <c r="U455" s="100">
        <f t="shared" si="568"/>
        <v>52</v>
      </c>
      <c r="V455" s="93" t="str">
        <f t="shared" si="554"/>
        <v/>
      </c>
      <c r="W455" s="169" t="str">
        <f t="shared" si="569"/>
        <v/>
      </c>
      <c r="X455" s="80" t="str">
        <f t="shared" si="570"/>
        <v/>
      </c>
      <c r="Y455" s="80" t="str">
        <f t="shared" si="571"/>
        <v/>
      </c>
      <c r="Z455" s="80" t="str">
        <f t="shared" si="555"/>
        <v>-</v>
      </c>
      <c r="AA455" s="80" t="str">
        <f t="shared" si="556"/>
        <v/>
      </c>
      <c r="AB455" s="80" t="str">
        <f t="shared" si="557"/>
        <v>OK（振替済み）</v>
      </c>
      <c r="AC455" s="154">
        <f t="shared" si="558"/>
        <v>0</v>
      </c>
      <c r="AD455" s="154" t="str">
        <f t="shared" si="572"/>
        <v/>
      </c>
      <c r="AE455" s="106">
        <f t="shared" si="573"/>
        <v>0</v>
      </c>
      <c r="AF455" s="106">
        <f t="shared" si="559"/>
        <v>0</v>
      </c>
      <c r="AG455" s="223" t="str">
        <f>IFERROR(IF(AE455=1,①工事概要!$E$11,IF(AE455=2,①工事概要!$E$11,IF(WEEKDAY(Z455)=2,Z448,AG454))),"")</f>
        <v/>
      </c>
      <c r="AH455" s="224" t="str">
        <f t="shared" ref="AH455:BA455" si="630">IFERROR(IF(AG455+1&gt;$BB455,"",AG455+1),"")</f>
        <v/>
      </c>
      <c r="AI455" s="224" t="str">
        <f t="shared" si="630"/>
        <v/>
      </c>
      <c r="AJ455" s="224" t="str">
        <f t="shared" si="630"/>
        <v/>
      </c>
      <c r="AK455" s="224" t="str">
        <f t="shared" si="630"/>
        <v/>
      </c>
      <c r="AL455" s="224" t="str">
        <f t="shared" si="630"/>
        <v/>
      </c>
      <c r="AM455" s="224" t="str">
        <f t="shared" si="630"/>
        <v/>
      </c>
      <c r="AN455" s="224" t="str">
        <f t="shared" si="630"/>
        <v/>
      </c>
      <c r="AO455" s="224" t="str">
        <f t="shared" si="630"/>
        <v/>
      </c>
      <c r="AP455" s="224" t="str">
        <f t="shared" si="630"/>
        <v/>
      </c>
      <c r="AQ455" s="224" t="str">
        <f t="shared" si="630"/>
        <v/>
      </c>
      <c r="AR455" s="224" t="str">
        <f t="shared" si="630"/>
        <v/>
      </c>
      <c r="AS455" s="224" t="str">
        <f t="shared" si="630"/>
        <v/>
      </c>
      <c r="AT455" s="224" t="str">
        <f t="shared" si="630"/>
        <v/>
      </c>
      <c r="AU455" s="224" t="str">
        <f t="shared" si="630"/>
        <v/>
      </c>
      <c r="AV455" s="224" t="str">
        <f t="shared" si="630"/>
        <v/>
      </c>
      <c r="AW455" s="224" t="str">
        <f t="shared" si="630"/>
        <v/>
      </c>
      <c r="AX455" s="224" t="str">
        <f t="shared" si="630"/>
        <v/>
      </c>
      <c r="AY455" s="224" t="str">
        <f t="shared" si="630"/>
        <v/>
      </c>
      <c r="AZ455" s="224" t="str">
        <f t="shared" si="630"/>
        <v/>
      </c>
      <c r="BA455" s="224" t="str">
        <f t="shared" si="630"/>
        <v/>
      </c>
      <c r="BB455" s="225" t="str">
        <f>IFERROR(IF(IF(Z455=①工事概要!$E$12,①工事概要!$E$12,IF(WEEKDAY(Z455)=1,Z462,BB456))&gt;①工事概要!$E$12,①工事概要!$E$12,IF(Z455=①工事概要!$E$12,①工事概要!$E$12,IF(WEEKDAY(Z455)=1,Z462,BB456))),"")</f>
        <v/>
      </c>
      <c r="BE455" s="53"/>
      <c r="BF455" s="53"/>
      <c r="BG455" s="53" t="str">
        <f>IFERROR(VLOOKUP(B455,①工事概要!$C$11:$D$12,2,FALSE),"")</f>
        <v/>
      </c>
      <c r="BH455" s="53" t="str">
        <f>IFERROR(VLOOKUP(B455,①工事概要!$C$16:$D$21,2,FALSE),"")</f>
        <v/>
      </c>
      <c r="BI455" s="53" t="str">
        <f>IFERROR(VLOOKUP(B455,①工事概要!$C$22:$D$24,2,FALSE),"")</f>
        <v/>
      </c>
      <c r="BJ455" s="53" t="str">
        <f>IF(B455&gt;①工事概要!$C$26,"",IF(B455&gt;=①工事概要!$C$25,$BJ$13,""))</f>
        <v/>
      </c>
      <c r="BK455" s="53" t="str">
        <f>IF(B455&gt;①工事概要!$C$28,"",IF(B455&gt;=①工事概要!$C$27,$BK$13,""))</f>
        <v/>
      </c>
      <c r="BL455" s="53" t="str">
        <f>IF(B455&gt;①工事概要!$C$30,"",IF(B455&gt;=①工事概要!$C$29,$BL$13,""))</f>
        <v/>
      </c>
      <c r="BM455" s="53" t="str">
        <f>IF(B455&gt;①工事概要!$C$32,"",IF(B455&gt;=①工事概要!$C$31,$BM$13,""))</f>
        <v/>
      </c>
      <c r="BN455" s="53" t="str">
        <f>IF(B455&gt;①工事概要!$C$34,"",IF(B455&gt;=①工事概要!$C$33,$BN$13,""))</f>
        <v/>
      </c>
      <c r="BO455" s="53" t="str">
        <f>IF(B455&gt;①工事概要!$C$36,"",IF(B455&gt;=①工事概要!$C$35,$BO$13,""))</f>
        <v/>
      </c>
      <c r="BP455" s="53" t="str">
        <f>IF(B455&gt;①工事概要!$C$38,"",IF(B455&gt;=①工事概要!$C$37,$BP$13,""))</f>
        <v/>
      </c>
      <c r="BQ455" s="53" t="str">
        <f>IF(B455&gt;①工事概要!$C$40,"",IF(B455&gt;=①工事概要!$C$39,$BQ$13,""))</f>
        <v/>
      </c>
      <c r="BR455" s="53" t="str">
        <f>IF(B455&gt;①工事概要!$C$42,"",IF(B455&gt;=①工事概要!$C$41,$BR$13,""))</f>
        <v/>
      </c>
      <c r="BS455" s="53" t="str">
        <f>IF(B455&gt;①工事概要!$C$44,"",IF(B455&gt;=①工事概要!$C$43,$BS$13,""))</f>
        <v/>
      </c>
      <c r="BT455" s="53" t="str">
        <f>IF(B455&gt;①工事概要!$C$46,"",IF(B455&gt;=①工事概要!$C$45,$BT$13,""))</f>
        <v/>
      </c>
      <c r="BU455" s="53" t="str">
        <f>IF(B455&gt;①工事概要!$C$48,"",IF(B455&gt;=①工事概要!$C$47,$BU$13,""))</f>
        <v/>
      </c>
      <c r="BV455" s="53" t="str">
        <f>IF(B455&gt;①工事概要!$C$50,"",IF(B455&gt;=①工事概要!$C$49,$BV$13,""))</f>
        <v/>
      </c>
      <c r="BW455" s="53" t="str">
        <f>IF(B455&gt;①工事概要!$C$52,"",IF(B455&gt;=①工事概要!$C$51,$BW$13,""))</f>
        <v/>
      </c>
      <c r="BX455" s="53" t="str">
        <f>IF(B455&gt;①工事概要!$C$54,"",IF(B455&gt;=①工事概要!$C$53,$BX$13,""))</f>
        <v/>
      </c>
      <c r="BY455" s="53" t="str">
        <f>IF(B455&gt;①工事概要!$C$56,"",IF(B455&gt;=①工事概要!$C$55,$BY$13,""))</f>
        <v/>
      </c>
      <c r="BZ455" s="53" t="str">
        <f>IF(B455&gt;①工事概要!$C$58,"",IF(B455&gt;=①工事概要!$C$57,$BZ$13,""))</f>
        <v/>
      </c>
      <c r="CA455" s="53" t="str">
        <f>IF(B455&gt;①工事概要!$C$60,"",IF(B455&gt;=①工事概要!$C$59,$CA$13,""))</f>
        <v/>
      </c>
      <c r="CB455" s="53" t="str">
        <f>IF(B455&gt;①工事概要!$C$62,"",IF(B455&gt;=①工事概要!$C$61,$CB$13,""))</f>
        <v/>
      </c>
      <c r="CC455" s="53" t="str">
        <f>IF(B455&gt;①工事概要!$C$64,"",IF(B455&gt;=①工事概要!$C$63,$CC$13,""))</f>
        <v/>
      </c>
      <c r="CD455" s="53" t="str">
        <f>IF(B455&gt;①工事概要!$C$66,"",IF(B455&gt;=①工事概要!$C$65,$CD$13,""))</f>
        <v/>
      </c>
      <c r="CE455" s="50" t="str">
        <f t="shared" si="575"/>
        <v/>
      </c>
      <c r="CF455" s="50" t="str">
        <f t="shared" si="561"/>
        <v xml:space="preserve"> </v>
      </c>
    </row>
    <row r="456" spans="1:84" ht="39" customHeight="1" thickTop="1" thickBot="1" x14ac:dyDescent="0.2">
      <c r="A456" s="81" t="str">
        <f t="shared" si="547"/>
        <v>対象期間外</v>
      </c>
      <c r="B456" s="180" t="str">
        <f>IFERROR(IF(B455=①工事概要!$E$12+IF(WEEKDAY(①工事概要!$E$12)=1,①工事概要!$E$12,(8-WEEKDAY(①工事概要!$E$12))),"-",IF(B455="-","-",B455+1)),"-")</f>
        <v>-</v>
      </c>
      <c r="C456" s="89" t="str">
        <f t="shared" si="562"/>
        <v>-</v>
      </c>
      <c r="D456" s="199" t="str">
        <f t="shared" si="563"/>
        <v>×</v>
      </c>
      <c r="E456" s="200" t="str">
        <f t="shared" si="564"/>
        <v xml:space="preserve"> </v>
      </c>
      <c r="F456" s="201" t="s">
        <v>60</v>
      </c>
      <c r="G456" s="202"/>
      <c r="H456" s="203"/>
      <c r="I456" s="204"/>
      <c r="J456" s="187" t="str">
        <f t="shared" si="565"/>
        <v/>
      </c>
      <c r="K456" s="190" t="str">
        <f t="shared" si="548"/>
        <v/>
      </c>
      <c r="L456" s="190" t="str">
        <f t="shared" si="549"/>
        <v/>
      </c>
      <c r="M456" s="188" t="str">
        <f t="shared" si="566"/>
        <v/>
      </c>
      <c r="N456" s="87" t="str">
        <f t="shared" si="550"/>
        <v/>
      </c>
      <c r="O456" s="108"/>
      <c r="P456" s="156" t="str">
        <f>IF(B456&lt;①工事概要!$E$11,"",IF(B456&gt;①工事概要!$E$12,"",IF(LEN(CE456)=0,"○","")))</f>
        <v/>
      </c>
      <c r="Q456" s="162">
        <f t="shared" si="567"/>
        <v>0</v>
      </c>
      <c r="R456" s="93">
        <f t="shared" si="551"/>
        <v>181</v>
      </c>
      <c r="S456" s="156" t="str">
        <f t="shared" si="552"/>
        <v/>
      </c>
      <c r="T456" s="162">
        <f t="shared" si="553"/>
        <v>0</v>
      </c>
      <c r="U456" s="100">
        <f t="shared" si="568"/>
        <v>52</v>
      </c>
      <c r="V456" s="93" t="str">
        <f t="shared" si="554"/>
        <v/>
      </c>
      <c r="W456" s="169" t="str">
        <f t="shared" si="569"/>
        <v/>
      </c>
      <c r="X456" s="80" t="str">
        <f t="shared" si="570"/>
        <v/>
      </c>
      <c r="Y456" s="80" t="str">
        <f t="shared" si="571"/>
        <v/>
      </c>
      <c r="Z456" s="80" t="str">
        <f t="shared" si="555"/>
        <v>-</v>
      </c>
      <c r="AA456" s="80" t="str">
        <f t="shared" si="556"/>
        <v/>
      </c>
      <c r="AB456" s="80" t="str">
        <f t="shared" si="557"/>
        <v>OK（振替済み）</v>
      </c>
      <c r="AC456" s="154">
        <f t="shared" si="558"/>
        <v>0</v>
      </c>
      <c r="AD456" s="154" t="str">
        <f t="shared" si="572"/>
        <v/>
      </c>
      <c r="AE456" s="106">
        <f t="shared" si="573"/>
        <v>0</v>
      </c>
      <c r="AF456" s="106">
        <f t="shared" si="559"/>
        <v>0</v>
      </c>
      <c r="AG456" s="216" t="str">
        <f>IFERROR(IF(AE456=1,①工事概要!$E$11,IF(AE456=2,①工事概要!$E$11,IF(WEEKDAY(Z456)=2,Z449,AG455))),"")</f>
        <v/>
      </c>
      <c r="AH456" s="221" t="str">
        <f t="shared" ref="AH456:BA456" si="631">IFERROR(IF(AG456+1&gt;$BB456,"",AG456+1),"")</f>
        <v/>
      </c>
      <c r="AI456" s="221" t="str">
        <f t="shared" si="631"/>
        <v/>
      </c>
      <c r="AJ456" s="221" t="str">
        <f t="shared" si="631"/>
        <v/>
      </c>
      <c r="AK456" s="221" t="str">
        <f t="shared" si="631"/>
        <v/>
      </c>
      <c r="AL456" s="221" t="str">
        <f t="shared" si="631"/>
        <v/>
      </c>
      <c r="AM456" s="221" t="str">
        <f t="shared" si="631"/>
        <v/>
      </c>
      <c r="AN456" s="221" t="str">
        <f t="shared" si="631"/>
        <v/>
      </c>
      <c r="AO456" s="221" t="str">
        <f t="shared" si="631"/>
        <v/>
      </c>
      <c r="AP456" s="221" t="str">
        <f t="shared" si="631"/>
        <v/>
      </c>
      <c r="AQ456" s="221" t="str">
        <f t="shared" si="631"/>
        <v/>
      </c>
      <c r="AR456" s="221" t="str">
        <f t="shared" si="631"/>
        <v/>
      </c>
      <c r="AS456" s="221" t="str">
        <f t="shared" si="631"/>
        <v/>
      </c>
      <c r="AT456" s="221" t="str">
        <f t="shared" si="631"/>
        <v/>
      </c>
      <c r="AU456" s="221" t="str">
        <f t="shared" si="631"/>
        <v/>
      </c>
      <c r="AV456" s="221" t="str">
        <f t="shared" si="631"/>
        <v/>
      </c>
      <c r="AW456" s="221" t="str">
        <f t="shared" si="631"/>
        <v/>
      </c>
      <c r="AX456" s="221" t="str">
        <f t="shared" si="631"/>
        <v/>
      </c>
      <c r="AY456" s="221" t="str">
        <f t="shared" si="631"/>
        <v/>
      </c>
      <c r="AZ456" s="221" t="str">
        <f t="shared" si="631"/>
        <v/>
      </c>
      <c r="BA456" s="221" t="str">
        <f t="shared" si="631"/>
        <v/>
      </c>
      <c r="BB456" s="217" t="str">
        <f>IFERROR(IF(IF(Z456=①工事概要!$E$12,①工事概要!$E$12,IF(WEEKDAY(Z456)=1,Z463,BB457))&gt;①工事概要!$E$12,①工事概要!$E$12,IF(Z456=①工事概要!$E$12,①工事概要!$E$12,IF(WEEKDAY(Z456)=1,Z463,BB457))),"")</f>
        <v/>
      </c>
      <c r="BE456" s="53"/>
      <c r="BF456" s="53"/>
      <c r="BG456" s="53" t="str">
        <f>IFERROR(VLOOKUP(B456,①工事概要!$C$11:$D$12,2,FALSE),"")</f>
        <v/>
      </c>
      <c r="BH456" s="53" t="str">
        <f>IFERROR(VLOOKUP(B456,①工事概要!$C$16:$D$21,2,FALSE),"")</f>
        <v/>
      </c>
      <c r="BI456" s="53" t="str">
        <f>IFERROR(VLOOKUP(B456,①工事概要!$C$22:$D$24,2,FALSE),"")</f>
        <v/>
      </c>
      <c r="BJ456" s="53" t="str">
        <f>IF(B456&gt;①工事概要!$C$26,"",IF(B456&gt;=①工事概要!$C$25,$BJ$13,""))</f>
        <v/>
      </c>
      <c r="BK456" s="53" t="str">
        <f>IF(B456&gt;①工事概要!$C$28,"",IF(B456&gt;=①工事概要!$C$27,$BK$13,""))</f>
        <v/>
      </c>
      <c r="BL456" s="53" t="str">
        <f>IF(B456&gt;①工事概要!$C$30,"",IF(B456&gt;=①工事概要!$C$29,$BL$13,""))</f>
        <v/>
      </c>
      <c r="BM456" s="53" t="str">
        <f>IF(B456&gt;①工事概要!$C$32,"",IF(B456&gt;=①工事概要!$C$31,$BM$13,""))</f>
        <v/>
      </c>
      <c r="BN456" s="53" t="str">
        <f>IF(B456&gt;①工事概要!$C$34,"",IF(B456&gt;=①工事概要!$C$33,$BN$13,""))</f>
        <v/>
      </c>
      <c r="BO456" s="53" t="str">
        <f>IF(B456&gt;①工事概要!$C$36,"",IF(B456&gt;=①工事概要!$C$35,$BO$13,""))</f>
        <v/>
      </c>
      <c r="BP456" s="53" t="str">
        <f>IF(B456&gt;①工事概要!$C$38,"",IF(B456&gt;=①工事概要!$C$37,$BP$13,""))</f>
        <v/>
      </c>
      <c r="BQ456" s="53" t="str">
        <f>IF(B456&gt;①工事概要!$C$40,"",IF(B456&gt;=①工事概要!$C$39,$BQ$13,""))</f>
        <v/>
      </c>
      <c r="BR456" s="53" t="str">
        <f>IF(B456&gt;①工事概要!$C$42,"",IF(B456&gt;=①工事概要!$C$41,$BR$13,""))</f>
        <v/>
      </c>
      <c r="BS456" s="53" t="str">
        <f>IF(B456&gt;①工事概要!$C$44,"",IF(B456&gt;=①工事概要!$C$43,$BS$13,""))</f>
        <v/>
      </c>
      <c r="BT456" s="53" t="str">
        <f>IF(B456&gt;①工事概要!$C$46,"",IF(B456&gt;=①工事概要!$C$45,$BT$13,""))</f>
        <v/>
      </c>
      <c r="BU456" s="53" t="str">
        <f>IF(B456&gt;①工事概要!$C$48,"",IF(B456&gt;=①工事概要!$C$47,$BU$13,""))</f>
        <v/>
      </c>
      <c r="BV456" s="53" t="str">
        <f>IF(B456&gt;①工事概要!$C$50,"",IF(B456&gt;=①工事概要!$C$49,$BV$13,""))</f>
        <v/>
      </c>
      <c r="BW456" s="53" t="str">
        <f>IF(B456&gt;①工事概要!$C$52,"",IF(B456&gt;=①工事概要!$C$51,$BW$13,""))</f>
        <v/>
      </c>
      <c r="BX456" s="53" t="str">
        <f>IF(B456&gt;①工事概要!$C$54,"",IF(B456&gt;=①工事概要!$C$53,$BX$13,""))</f>
        <v/>
      </c>
      <c r="BY456" s="53" t="str">
        <f>IF(B456&gt;①工事概要!$C$56,"",IF(B456&gt;=①工事概要!$C$55,$BY$13,""))</f>
        <v/>
      </c>
      <c r="BZ456" s="53" t="str">
        <f>IF(B456&gt;①工事概要!$C$58,"",IF(B456&gt;=①工事概要!$C$57,$BZ$13,""))</f>
        <v/>
      </c>
      <c r="CA456" s="53" t="str">
        <f>IF(B456&gt;①工事概要!$C$60,"",IF(B456&gt;=①工事概要!$C$59,$CA$13,""))</f>
        <v/>
      </c>
      <c r="CB456" s="53" t="str">
        <f>IF(B456&gt;①工事概要!$C$62,"",IF(B456&gt;=①工事概要!$C$61,$CB$13,""))</f>
        <v/>
      </c>
      <c r="CC456" s="53" t="str">
        <f>IF(B456&gt;①工事概要!$C$64,"",IF(B456&gt;=①工事概要!$C$63,$CC$13,""))</f>
        <v/>
      </c>
      <c r="CD456" s="53" t="str">
        <f>IF(B456&gt;①工事概要!$C$66,"",IF(B456&gt;=①工事概要!$C$65,$CD$13,""))</f>
        <v/>
      </c>
      <c r="CE456" s="50" t="str">
        <f t="shared" si="575"/>
        <v/>
      </c>
      <c r="CF456" s="50" t="str">
        <f t="shared" si="561"/>
        <v xml:space="preserve"> </v>
      </c>
    </row>
    <row r="457" spans="1:84" ht="39" customHeight="1" thickTop="1" thickBot="1" x14ac:dyDescent="0.2">
      <c r="A457" s="81" t="str">
        <f t="shared" si="547"/>
        <v>対象期間外</v>
      </c>
      <c r="B457" s="180" t="str">
        <f>IFERROR(IF(B456=①工事概要!$E$12+IF(WEEKDAY(①工事概要!$E$12)=1,①工事概要!$E$12,(8-WEEKDAY(①工事概要!$E$12))),"-",IF(B456="-","-",B456+1)),"-")</f>
        <v>-</v>
      </c>
      <c r="C457" s="89" t="str">
        <f t="shared" si="562"/>
        <v>-</v>
      </c>
      <c r="D457" s="199" t="str">
        <f t="shared" si="563"/>
        <v>×</v>
      </c>
      <c r="E457" s="200" t="str">
        <f t="shared" si="564"/>
        <v xml:space="preserve"> </v>
      </c>
      <c r="F457" s="201" t="s">
        <v>60</v>
      </c>
      <c r="G457" s="202"/>
      <c r="H457" s="203"/>
      <c r="I457" s="204"/>
      <c r="J457" s="187" t="str">
        <f t="shared" si="565"/>
        <v/>
      </c>
      <c r="K457" s="190" t="str">
        <f t="shared" si="548"/>
        <v/>
      </c>
      <c r="L457" s="190" t="str">
        <f t="shared" si="549"/>
        <v/>
      </c>
      <c r="M457" s="188" t="str">
        <f t="shared" si="566"/>
        <v/>
      </c>
      <c r="N457" s="87" t="str">
        <f t="shared" si="550"/>
        <v/>
      </c>
      <c r="O457" s="108"/>
      <c r="P457" s="156" t="str">
        <f>IF(B457&lt;①工事概要!$E$11,"",IF(B457&gt;①工事概要!$E$12,"",IF(LEN(CE457)=0,"○","")))</f>
        <v/>
      </c>
      <c r="Q457" s="162">
        <f t="shared" si="567"/>
        <v>0</v>
      </c>
      <c r="R457" s="93">
        <f t="shared" si="551"/>
        <v>181</v>
      </c>
      <c r="S457" s="156" t="str">
        <f t="shared" si="552"/>
        <v/>
      </c>
      <c r="T457" s="162">
        <f t="shared" si="553"/>
        <v>0</v>
      </c>
      <c r="U457" s="100">
        <f t="shared" si="568"/>
        <v>52</v>
      </c>
      <c r="V457" s="93" t="str">
        <f t="shared" si="554"/>
        <v/>
      </c>
      <c r="W457" s="169" t="str">
        <f t="shared" si="569"/>
        <v/>
      </c>
      <c r="X457" s="80" t="str">
        <f t="shared" si="570"/>
        <v/>
      </c>
      <c r="Y457" s="80" t="str">
        <f t="shared" si="571"/>
        <v/>
      </c>
      <c r="Z457" s="80" t="str">
        <f t="shared" si="555"/>
        <v>-</v>
      </c>
      <c r="AA457" s="80" t="str">
        <f t="shared" si="556"/>
        <v/>
      </c>
      <c r="AB457" s="80" t="str">
        <f t="shared" si="557"/>
        <v>OK（振替済み）</v>
      </c>
      <c r="AC457" s="154">
        <f t="shared" si="558"/>
        <v>0</v>
      </c>
      <c r="AD457" s="154" t="str">
        <f t="shared" si="572"/>
        <v/>
      </c>
      <c r="AE457" s="106">
        <f t="shared" si="573"/>
        <v>0</v>
      </c>
      <c r="AF457" s="106">
        <f t="shared" si="559"/>
        <v>0</v>
      </c>
      <c r="AG457" s="218" t="str">
        <f>IFERROR(IF(AE457=1,①工事概要!$E$11,IF(AE457=2,①工事概要!$E$11,IF(WEEKDAY(Z457)=2,Z450,AG456))),"")</f>
        <v/>
      </c>
      <c r="AH457" s="222" t="str">
        <f t="shared" ref="AH457:BA457" si="632">IFERROR(IF(AG457+1&gt;$BB457,"",AG457+1),"")</f>
        <v/>
      </c>
      <c r="AI457" s="222" t="str">
        <f t="shared" si="632"/>
        <v/>
      </c>
      <c r="AJ457" s="222" t="str">
        <f t="shared" si="632"/>
        <v/>
      </c>
      <c r="AK457" s="222" t="str">
        <f t="shared" si="632"/>
        <v/>
      </c>
      <c r="AL457" s="222" t="str">
        <f t="shared" si="632"/>
        <v/>
      </c>
      <c r="AM457" s="222" t="str">
        <f t="shared" si="632"/>
        <v/>
      </c>
      <c r="AN457" s="222" t="str">
        <f t="shared" si="632"/>
        <v/>
      </c>
      <c r="AO457" s="222" t="str">
        <f t="shared" si="632"/>
        <v/>
      </c>
      <c r="AP457" s="222" t="str">
        <f t="shared" si="632"/>
        <v/>
      </c>
      <c r="AQ457" s="222" t="str">
        <f t="shared" si="632"/>
        <v/>
      </c>
      <c r="AR457" s="222" t="str">
        <f t="shared" si="632"/>
        <v/>
      </c>
      <c r="AS457" s="222" t="str">
        <f t="shared" si="632"/>
        <v/>
      </c>
      <c r="AT457" s="222" t="str">
        <f t="shared" si="632"/>
        <v/>
      </c>
      <c r="AU457" s="222" t="str">
        <f t="shared" si="632"/>
        <v/>
      </c>
      <c r="AV457" s="222" t="str">
        <f t="shared" si="632"/>
        <v/>
      </c>
      <c r="AW457" s="222" t="str">
        <f t="shared" si="632"/>
        <v/>
      </c>
      <c r="AX457" s="222" t="str">
        <f t="shared" si="632"/>
        <v/>
      </c>
      <c r="AY457" s="222" t="str">
        <f t="shared" si="632"/>
        <v/>
      </c>
      <c r="AZ457" s="222" t="str">
        <f t="shared" si="632"/>
        <v/>
      </c>
      <c r="BA457" s="222" t="str">
        <f t="shared" si="632"/>
        <v/>
      </c>
      <c r="BB457" s="219" t="str">
        <f>IFERROR(IF(IF(Z457=①工事概要!$E$12,①工事概要!$E$12,IF(WEEKDAY(Z457)=1,Z464,BB458))&gt;①工事概要!$E$12,①工事概要!$E$12,IF(Z457=①工事概要!$E$12,①工事概要!$E$12,IF(WEEKDAY(Z457)=1,Z464,BB458))),"")</f>
        <v/>
      </c>
      <c r="BE457" s="53"/>
      <c r="BF457" s="53"/>
      <c r="BG457" s="53" t="str">
        <f>IFERROR(VLOOKUP(B457,①工事概要!$C$11:$D$12,2,FALSE),"")</f>
        <v/>
      </c>
      <c r="BH457" s="53" t="str">
        <f>IFERROR(VLOOKUP(B457,①工事概要!$C$16:$D$21,2,FALSE),"")</f>
        <v/>
      </c>
      <c r="BI457" s="53" t="str">
        <f>IFERROR(VLOOKUP(B457,①工事概要!$C$22:$D$24,2,FALSE),"")</f>
        <v/>
      </c>
      <c r="BJ457" s="53" t="str">
        <f>IF(B457&gt;①工事概要!$C$26,"",IF(B457&gt;=①工事概要!$C$25,$BJ$13,""))</f>
        <v/>
      </c>
      <c r="BK457" s="53" t="str">
        <f>IF(B457&gt;①工事概要!$C$28,"",IF(B457&gt;=①工事概要!$C$27,$BK$13,""))</f>
        <v/>
      </c>
      <c r="BL457" s="53" t="str">
        <f>IF(B457&gt;①工事概要!$C$30,"",IF(B457&gt;=①工事概要!$C$29,$BL$13,""))</f>
        <v/>
      </c>
      <c r="BM457" s="53" t="str">
        <f>IF(B457&gt;①工事概要!$C$32,"",IF(B457&gt;=①工事概要!$C$31,$BM$13,""))</f>
        <v/>
      </c>
      <c r="BN457" s="53" t="str">
        <f>IF(B457&gt;①工事概要!$C$34,"",IF(B457&gt;=①工事概要!$C$33,$BN$13,""))</f>
        <v/>
      </c>
      <c r="BO457" s="53" t="str">
        <f>IF(B457&gt;①工事概要!$C$36,"",IF(B457&gt;=①工事概要!$C$35,$BO$13,""))</f>
        <v/>
      </c>
      <c r="BP457" s="53" t="str">
        <f>IF(B457&gt;①工事概要!$C$38,"",IF(B457&gt;=①工事概要!$C$37,$BP$13,""))</f>
        <v/>
      </c>
      <c r="BQ457" s="53" t="str">
        <f>IF(B457&gt;①工事概要!$C$40,"",IF(B457&gt;=①工事概要!$C$39,$BQ$13,""))</f>
        <v/>
      </c>
      <c r="BR457" s="53" t="str">
        <f>IF(B457&gt;①工事概要!$C$42,"",IF(B457&gt;=①工事概要!$C$41,$BR$13,""))</f>
        <v/>
      </c>
      <c r="BS457" s="53" t="str">
        <f>IF(B457&gt;①工事概要!$C$44,"",IF(B457&gt;=①工事概要!$C$43,$BS$13,""))</f>
        <v/>
      </c>
      <c r="BT457" s="53" t="str">
        <f>IF(B457&gt;①工事概要!$C$46,"",IF(B457&gt;=①工事概要!$C$45,$BT$13,""))</f>
        <v/>
      </c>
      <c r="BU457" s="53" t="str">
        <f>IF(B457&gt;①工事概要!$C$48,"",IF(B457&gt;=①工事概要!$C$47,$BU$13,""))</f>
        <v/>
      </c>
      <c r="BV457" s="53" t="str">
        <f>IF(B457&gt;①工事概要!$C$50,"",IF(B457&gt;=①工事概要!$C$49,$BV$13,""))</f>
        <v/>
      </c>
      <c r="BW457" s="53" t="str">
        <f>IF(B457&gt;①工事概要!$C$52,"",IF(B457&gt;=①工事概要!$C$51,$BW$13,""))</f>
        <v/>
      </c>
      <c r="BX457" s="53" t="str">
        <f>IF(B457&gt;①工事概要!$C$54,"",IF(B457&gt;=①工事概要!$C$53,$BX$13,""))</f>
        <v/>
      </c>
      <c r="BY457" s="53" t="str">
        <f>IF(B457&gt;①工事概要!$C$56,"",IF(B457&gt;=①工事概要!$C$55,$BY$13,""))</f>
        <v/>
      </c>
      <c r="BZ457" s="53" t="str">
        <f>IF(B457&gt;①工事概要!$C$58,"",IF(B457&gt;=①工事概要!$C$57,$BZ$13,""))</f>
        <v/>
      </c>
      <c r="CA457" s="53" t="str">
        <f>IF(B457&gt;①工事概要!$C$60,"",IF(B457&gt;=①工事概要!$C$59,$CA$13,""))</f>
        <v/>
      </c>
      <c r="CB457" s="53" t="str">
        <f>IF(B457&gt;①工事概要!$C$62,"",IF(B457&gt;=①工事概要!$C$61,$CB$13,""))</f>
        <v/>
      </c>
      <c r="CC457" s="53" t="str">
        <f>IF(B457&gt;①工事概要!$C$64,"",IF(B457&gt;=①工事概要!$C$63,$CC$13,""))</f>
        <v/>
      </c>
      <c r="CD457" s="53" t="str">
        <f>IF(B457&gt;①工事概要!$C$66,"",IF(B457&gt;=①工事概要!$C$65,$CD$13,""))</f>
        <v/>
      </c>
      <c r="CE457" s="50" t="str">
        <f t="shared" si="575"/>
        <v/>
      </c>
      <c r="CF457" s="50" t="str">
        <f t="shared" si="561"/>
        <v xml:space="preserve"> </v>
      </c>
    </row>
    <row r="458" spans="1:84" ht="39" customHeight="1" thickTop="1" thickBot="1" x14ac:dyDescent="0.2">
      <c r="A458" s="81" t="str">
        <f t="shared" si="547"/>
        <v>対象期間外</v>
      </c>
      <c r="B458" s="180" t="str">
        <f>IFERROR(IF(B457=①工事概要!$E$12+IF(WEEKDAY(①工事概要!$E$12)=1,①工事概要!$E$12,(8-WEEKDAY(①工事概要!$E$12))),"-",IF(B457="-","-",B457+1)),"-")</f>
        <v>-</v>
      </c>
      <c r="C458" s="89" t="str">
        <f t="shared" si="562"/>
        <v>-</v>
      </c>
      <c r="D458" s="199" t="str">
        <f t="shared" si="563"/>
        <v>×</v>
      </c>
      <c r="E458" s="200" t="str">
        <f t="shared" si="564"/>
        <v xml:space="preserve"> </v>
      </c>
      <c r="F458" s="201" t="s">
        <v>60</v>
      </c>
      <c r="G458" s="202"/>
      <c r="H458" s="203"/>
      <c r="I458" s="204"/>
      <c r="J458" s="187" t="str">
        <f t="shared" si="565"/>
        <v/>
      </c>
      <c r="K458" s="190" t="str">
        <f t="shared" si="548"/>
        <v/>
      </c>
      <c r="L458" s="190" t="str">
        <f t="shared" si="549"/>
        <v/>
      </c>
      <c r="M458" s="188" t="str">
        <f t="shared" si="566"/>
        <v/>
      </c>
      <c r="N458" s="87" t="str">
        <f t="shared" si="550"/>
        <v/>
      </c>
      <c r="O458" s="108"/>
      <c r="P458" s="156" t="str">
        <f>IF(B458&lt;①工事概要!$E$11,"",IF(B458&gt;①工事概要!$E$12,"",IF(LEN(CE458)=0,"○","")))</f>
        <v/>
      </c>
      <c r="Q458" s="162">
        <f t="shared" si="567"/>
        <v>0</v>
      </c>
      <c r="R458" s="93">
        <f t="shared" si="551"/>
        <v>181</v>
      </c>
      <c r="S458" s="156" t="str">
        <f t="shared" si="552"/>
        <v/>
      </c>
      <c r="T458" s="162">
        <f t="shared" si="553"/>
        <v>0</v>
      </c>
      <c r="U458" s="100">
        <f t="shared" si="568"/>
        <v>52</v>
      </c>
      <c r="V458" s="93" t="str">
        <f t="shared" si="554"/>
        <v/>
      </c>
      <c r="W458" s="169" t="str">
        <f t="shared" si="569"/>
        <v/>
      </c>
      <c r="X458" s="80" t="str">
        <f t="shared" si="570"/>
        <v/>
      </c>
      <c r="Y458" s="80" t="str">
        <f t="shared" si="571"/>
        <v/>
      </c>
      <c r="Z458" s="80" t="str">
        <f t="shared" si="555"/>
        <v>-</v>
      </c>
      <c r="AA458" s="80" t="str">
        <f t="shared" si="556"/>
        <v/>
      </c>
      <c r="AB458" s="80" t="str">
        <f t="shared" si="557"/>
        <v>OK（振替済み）</v>
      </c>
      <c r="AC458" s="154">
        <f t="shared" si="558"/>
        <v>0</v>
      </c>
      <c r="AD458" s="154" t="str">
        <f t="shared" si="572"/>
        <v/>
      </c>
      <c r="AE458" s="106">
        <f t="shared" si="573"/>
        <v>0</v>
      </c>
      <c r="AF458" s="106">
        <f t="shared" si="559"/>
        <v>0</v>
      </c>
      <c r="AG458" s="218" t="str">
        <f>IFERROR(IF(AE458=1,①工事概要!$E$11,IF(AE458=2,①工事概要!$E$11,IF(WEEKDAY(Z458)=2,Z451,AG457))),"")</f>
        <v/>
      </c>
      <c r="AH458" s="222" t="str">
        <f t="shared" ref="AH458:BA458" si="633">IFERROR(IF(AG458+1&gt;$BB458,"",AG458+1),"")</f>
        <v/>
      </c>
      <c r="AI458" s="222" t="str">
        <f t="shared" si="633"/>
        <v/>
      </c>
      <c r="AJ458" s="222" t="str">
        <f t="shared" si="633"/>
        <v/>
      </c>
      <c r="AK458" s="222" t="str">
        <f t="shared" si="633"/>
        <v/>
      </c>
      <c r="AL458" s="222" t="str">
        <f t="shared" si="633"/>
        <v/>
      </c>
      <c r="AM458" s="222" t="str">
        <f t="shared" si="633"/>
        <v/>
      </c>
      <c r="AN458" s="222" t="str">
        <f t="shared" si="633"/>
        <v/>
      </c>
      <c r="AO458" s="222" t="str">
        <f t="shared" si="633"/>
        <v/>
      </c>
      <c r="AP458" s="222" t="str">
        <f t="shared" si="633"/>
        <v/>
      </c>
      <c r="AQ458" s="222" t="str">
        <f t="shared" si="633"/>
        <v/>
      </c>
      <c r="AR458" s="222" t="str">
        <f t="shared" si="633"/>
        <v/>
      </c>
      <c r="AS458" s="222" t="str">
        <f t="shared" si="633"/>
        <v/>
      </c>
      <c r="AT458" s="222" t="str">
        <f t="shared" si="633"/>
        <v/>
      </c>
      <c r="AU458" s="222" t="str">
        <f t="shared" si="633"/>
        <v/>
      </c>
      <c r="AV458" s="222" t="str">
        <f t="shared" si="633"/>
        <v/>
      </c>
      <c r="AW458" s="222" t="str">
        <f t="shared" si="633"/>
        <v/>
      </c>
      <c r="AX458" s="222" t="str">
        <f t="shared" si="633"/>
        <v/>
      </c>
      <c r="AY458" s="222" t="str">
        <f t="shared" si="633"/>
        <v/>
      </c>
      <c r="AZ458" s="222" t="str">
        <f t="shared" si="633"/>
        <v/>
      </c>
      <c r="BA458" s="222" t="str">
        <f t="shared" si="633"/>
        <v/>
      </c>
      <c r="BB458" s="219" t="str">
        <f>IFERROR(IF(IF(Z458=①工事概要!$E$12,①工事概要!$E$12,IF(WEEKDAY(Z458)=1,Z465,BB459))&gt;①工事概要!$E$12,①工事概要!$E$12,IF(Z458=①工事概要!$E$12,①工事概要!$E$12,IF(WEEKDAY(Z458)=1,Z465,BB459))),"")</f>
        <v/>
      </c>
      <c r="BE458" s="53"/>
      <c r="BF458" s="53"/>
      <c r="BG458" s="53" t="str">
        <f>IFERROR(VLOOKUP(B458,①工事概要!$C$11:$D$12,2,FALSE),"")</f>
        <v/>
      </c>
      <c r="BH458" s="53" t="str">
        <f>IFERROR(VLOOKUP(B458,①工事概要!$C$16:$D$21,2,FALSE),"")</f>
        <v/>
      </c>
      <c r="BI458" s="53" t="str">
        <f>IFERROR(VLOOKUP(B458,①工事概要!$C$22:$D$24,2,FALSE),"")</f>
        <v/>
      </c>
      <c r="BJ458" s="53" t="str">
        <f>IF(B458&gt;①工事概要!$C$26,"",IF(B458&gt;=①工事概要!$C$25,$BJ$13,""))</f>
        <v/>
      </c>
      <c r="BK458" s="53" t="str">
        <f>IF(B458&gt;①工事概要!$C$28,"",IF(B458&gt;=①工事概要!$C$27,$BK$13,""))</f>
        <v/>
      </c>
      <c r="BL458" s="53" t="str">
        <f>IF(B458&gt;①工事概要!$C$30,"",IF(B458&gt;=①工事概要!$C$29,$BL$13,""))</f>
        <v/>
      </c>
      <c r="BM458" s="53" t="str">
        <f>IF(B458&gt;①工事概要!$C$32,"",IF(B458&gt;=①工事概要!$C$31,$BM$13,""))</f>
        <v/>
      </c>
      <c r="BN458" s="53" t="str">
        <f>IF(B458&gt;①工事概要!$C$34,"",IF(B458&gt;=①工事概要!$C$33,$BN$13,""))</f>
        <v/>
      </c>
      <c r="BO458" s="53" t="str">
        <f>IF(B458&gt;①工事概要!$C$36,"",IF(B458&gt;=①工事概要!$C$35,$BO$13,""))</f>
        <v/>
      </c>
      <c r="BP458" s="53" t="str">
        <f>IF(B458&gt;①工事概要!$C$38,"",IF(B458&gt;=①工事概要!$C$37,$BP$13,""))</f>
        <v/>
      </c>
      <c r="BQ458" s="53" t="str">
        <f>IF(B458&gt;①工事概要!$C$40,"",IF(B458&gt;=①工事概要!$C$39,$BQ$13,""))</f>
        <v/>
      </c>
      <c r="BR458" s="53" t="str">
        <f>IF(B458&gt;①工事概要!$C$42,"",IF(B458&gt;=①工事概要!$C$41,$BR$13,""))</f>
        <v/>
      </c>
      <c r="BS458" s="53" t="str">
        <f>IF(B458&gt;①工事概要!$C$44,"",IF(B458&gt;=①工事概要!$C$43,$BS$13,""))</f>
        <v/>
      </c>
      <c r="BT458" s="53" t="str">
        <f>IF(B458&gt;①工事概要!$C$46,"",IF(B458&gt;=①工事概要!$C$45,$BT$13,""))</f>
        <v/>
      </c>
      <c r="BU458" s="53" t="str">
        <f>IF(B458&gt;①工事概要!$C$48,"",IF(B458&gt;=①工事概要!$C$47,$BU$13,""))</f>
        <v/>
      </c>
      <c r="BV458" s="53" t="str">
        <f>IF(B458&gt;①工事概要!$C$50,"",IF(B458&gt;=①工事概要!$C$49,$BV$13,""))</f>
        <v/>
      </c>
      <c r="BW458" s="53" t="str">
        <f>IF(B458&gt;①工事概要!$C$52,"",IF(B458&gt;=①工事概要!$C$51,$BW$13,""))</f>
        <v/>
      </c>
      <c r="BX458" s="53" t="str">
        <f>IF(B458&gt;①工事概要!$C$54,"",IF(B458&gt;=①工事概要!$C$53,$BX$13,""))</f>
        <v/>
      </c>
      <c r="BY458" s="53" t="str">
        <f>IF(B458&gt;①工事概要!$C$56,"",IF(B458&gt;=①工事概要!$C$55,$BY$13,""))</f>
        <v/>
      </c>
      <c r="BZ458" s="53" t="str">
        <f>IF(B458&gt;①工事概要!$C$58,"",IF(B458&gt;=①工事概要!$C$57,$BZ$13,""))</f>
        <v/>
      </c>
      <c r="CA458" s="53" t="str">
        <f>IF(B458&gt;①工事概要!$C$60,"",IF(B458&gt;=①工事概要!$C$59,$CA$13,""))</f>
        <v/>
      </c>
      <c r="CB458" s="53" t="str">
        <f>IF(B458&gt;①工事概要!$C$62,"",IF(B458&gt;=①工事概要!$C$61,$CB$13,""))</f>
        <v/>
      </c>
      <c r="CC458" s="53" t="str">
        <f>IF(B458&gt;①工事概要!$C$64,"",IF(B458&gt;=①工事概要!$C$63,$CC$13,""))</f>
        <v/>
      </c>
      <c r="CD458" s="53" t="str">
        <f>IF(B458&gt;①工事概要!$C$66,"",IF(B458&gt;=①工事概要!$C$65,$CD$13,""))</f>
        <v/>
      </c>
      <c r="CE458" s="50" t="str">
        <f t="shared" si="575"/>
        <v/>
      </c>
      <c r="CF458" s="50" t="str">
        <f t="shared" si="561"/>
        <v xml:space="preserve"> </v>
      </c>
    </row>
    <row r="459" spans="1:84" ht="39" customHeight="1" thickTop="1" thickBot="1" x14ac:dyDescent="0.2">
      <c r="A459" s="81" t="str">
        <f t="shared" si="547"/>
        <v>対象期間外</v>
      </c>
      <c r="B459" s="180" t="str">
        <f>IFERROR(IF(B458=①工事概要!$E$12+IF(WEEKDAY(①工事概要!$E$12)=1,①工事概要!$E$12,(8-WEEKDAY(①工事概要!$E$12))),"-",IF(B458="-","-",B458+1)),"-")</f>
        <v>-</v>
      </c>
      <c r="C459" s="89" t="str">
        <f t="shared" si="562"/>
        <v>-</v>
      </c>
      <c r="D459" s="199" t="str">
        <f t="shared" si="563"/>
        <v>×</v>
      </c>
      <c r="E459" s="200" t="str">
        <f t="shared" si="564"/>
        <v xml:space="preserve"> </v>
      </c>
      <c r="F459" s="201" t="s">
        <v>60</v>
      </c>
      <c r="G459" s="202"/>
      <c r="H459" s="203"/>
      <c r="I459" s="204"/>
      <c r="J459" s="187" t="str">
        <f t="shared" si="565"/>
        <v/>
      </c>
      <c r="K459" s="190" t="str">
        <f t="shared" si="548"/>
        <v/>
      </c>
      <c r="L459" s="190" t="str">
        <f t="shared" si="549"/>
        <v/>
      </c>
      <c r="M459" s="188" t="str">
        <f t="shared" si="566"/>
        <v/>
      </c>
      <c r="N459" s="87" t="str">
        <f t="shared" si="550"/>
        <v/>
      </c>
      <c r="O459" s="108"/>
      <c r="P459" s="156" t="str">
        <f>IF(B459&lt;①工事概要!$E$11,"",IF(B459&gt;①工事概要!$E$12,"",IF(LEN(CE459)=0,"○","")))</f>
        <v/>
      </c>
      <c r="Q459" s="162">
        <f t="shared" si="567"/>
        <v>0</v>
      </c>
      <c r="R459" s="93">
        <f t="shared" si="551"/>
        <v>181</v>
      </c>
      <c r="S459" s="156" t="str">
        <f t="shared" si="552"/>
        <v/>
      </c>
      <c r="T459" s="162">
        <f t="shared" si="553"/>
        <v>0</v>
      </c>
      <c r="U459" s="100">
        <f t="shared" si="568"/>
        <v>52</v>
      </c>
      <c r="V459" s="93" t="str">
        <f t="shared" si="554"/>
        <v/>
      </c>
      <c r="W459" s="169" t="str">
        <f t="shared" si="569"/>
        <v/>
      </c>
      <c r="X459" s="80" t="str">
        <f t="shared" si="570"/>
        <v/>
      </c>
      <c r="Y459" s="80" t="str">
        <f t="shared" si="571"/>
        <v/>
      </c>
      <c r="Z459" s="80" t="str">
        <f t="shared" si="555"/>
        <v>-</v>
      </c>
      <c r="AA459" s="80" t="str">
        <f t="shared" si="556"/>
        <v/>
      </c>
      <c r="AB459" s="80" t="str">
        <f t="shared" si="557"/>
        <v>OK（振替済み）</v>
      </c>
      <c r="AC459" s="154">
        <f t="shared" si="558"/>
        <v>0</v>
      </c>
      <c r="AD459" s="154" t="str">
        <f t="shared" si="572"/>
        <v/>
      </c>
      <c r="AE459" s="106">
        <f t="shared" si="573"/>
        <v>0</v>
      </c>
      <c r="AF459" s="106">
        <f t="shared" si="559"/>
        <v>0</v>
      </c>
      <c r="AG459" s="218" t="str">
        <f>IFERROR(IF(AE459=1,①工事概要!$E$11,IF(AE459=2,①工事概要!$E$11,IF(WEEKDAY(Z459)=2,Z452,AG458))),"")</f>
        <v/>
      </c>
      <c r="AH459" s="222" t="str">
        <f t="shared" ref="AH459:BA459" si="634">IFERROR(IF(AG459+1&gt;$BB459,"",AG459+1),"")</f>
        <v/>
      </c>
      <c r="AI459" s="222" t="str">
        <f t="shared" si="634"/>
        <v/>
      </c>
      <c r="AJ459" s="222" t="str">
        <f t="shared" si="634"/>
        <v/>
      </c>
      <c r="AK459" s="222" t="str">
        <f t="shared" si="634"/>
        <v/>
      </c>
      <c r="AL459" s="222" t="str">
        <f t="shared" si="634"/>
        <v/>
      </c>
      <c r="AM459" s="222" t="str">
        <f t="shared" si="634"/>
        <v/>
      </c>
      <c r="AN459" s="222" t="str">
        <f t="shared" si="634"/>
        <v/>
      </c>
      <c r="AO459" s="222" t="str">
        <f t="shared" si="634"/>
        <v/>
      </c>
      <c r="AP459" s="222" t="str">
        <f t="shared" si="634"/>
        <v/>
      </c>
      <c r="AQ459" s="222" t="str">
        <f t="shared" si="634"/>
        <v/>
      </c>
      <c r="AR459" s="222" t="str">
        <f t="shared" si="634"/>
        <v/>
      </c>
      <c r="AS459" s="222" t="str">
        <f t="shared" si="634"/>
        <v/>
      </c>
      <c r="AT459" s="222" t="str">
        <f t="shared" si="634"/>
        <v/>
      </c>
      <c r="AU459" s="222" t="str">
        <f t="shared" si="634"/>
        <v/>
      </c>
      <c r="AV459" s="222" t="str">
        <f t="shared" si="634"/>
        <v/>
      </c>
      <c r="AW459" s="222" t="str">
        <f t="shared" si="634"/>
        <v/>
      </c>
      <c r="AX459" s="222" t="str">
        <f t="shared" si="634"/>
        <v/>
      </c>
      <c r="AY459" s="222" t="str">
        <f t="shared" si="634"/>
        <v/>
      </c>
      <c r="AZ459" s="222" t="str">
        <f t="shared" si="634"/>
        <v/>
      </c>
      <c r="BA459" s="222" t="str">
        <f t="shared" si="634"/>
        <v/>
      </c>
      <c r="BB459" s="219" t="str">
        <f>IFERROR(IF(IF(Z459=①工事概要!$E$12,①工事概要!$E$12,IF(WEEKDAY(Z459)=1,Z466,BB460))&gt;①工事概要!$E$12,①工事概要!$E$12,IF(Z459=①工事概要!$E$12,①工事概要!$E$12,IF(WEEKDAY(Z459)=1,Z466,BB460))),"")</f>
        <v/>
      </c>
      <c r="BE459" s="53"/>
      <c r="BF459" s="53"/>
      <c r="BG459" s="53" t="str">
        <f>IFERROR(VLOOKUP(B459,①工事概要!$C$11:$D$12,2,FALSE),"")</f>
        <v/>
      </c>
      <c r="BH459" s="53" t="str">
        <f>IFERROR(VLOOKUP(B459,①工事概要!$C$16:$D$21,2,FALSE),"")</f>
        <v/>
      </c>
      <c r="BI459" s="53" t="str">
        <f>IFERROR(VLOOKUP(B459,①工事概要!$C$22:$D$24,2,FALSE),"")</f>
        <v/>
      </c>
      <c r="BJ459" s="53" t="str">
        <f>IF(B459&gt;①工事概要!$C$26,"",IF(B459&gt;=①工事概要!$C$25,$BJ$13,""))</f>
        <v/>
      </c>
      <c r="BK459" s="53" t="str">
        <f>IF(B459&gt;①工事概要!$C$28,"",IF(B459&gt;=①工事概要!$C$27,$BK$13,""))</f>
        <v/>
      </c>
      <c r="BL459" s="53" t="str">
        <f>IF(B459&gt;①工事概要!$C$30,"",IF(B459&gt;=①工事概要!$C$29,$BL$13,""))</f>
        <v/>
      </c>
      <c r="BM459" s="53" t="str">
        <f>IF(B459&gt;①工事概要!$C$32,"",IF(B459&gt;=①工事概要!$C$31,$BM$13,""))</f>
        <v/>
      </c>
      <c r="BN459" s="53" t="str">
        <f>IF(B459&gt;①工事概要!$C$34,"",IF(B459&gt;=①工事概要!$C$33,$BN$13,""))</f>
        <v/>
      </c>
      <c r="BO459" s="53" t="str">
        <f>IF(B459&gt;①工事概要!$C$36,"",IF(B459&gt;=①工事概要!$C$35,$BO$13,""))</f>
        <v/>
      </c>
      <c r="BP459" s="53" t="str">
        <f>IF(B459&gt;①工事概要!$C$38,"",IF(B459&gt;=①工事概要!$C$37,$BP$13,""))</f>
        <v/>
      </c>
      <c r="BQ459" s="53" t="str">
        <f>IF(B459&gt;①工事概要!$C$40,"",IF(B459&gt;=①工事概要!$C$39,$BQ$13,""))</f>
        <v/>
      </c>
      <c r="BR459" s="53" t="str">
        <f>IF(B459&gt;①工事概要!$C$42,"",IF(B459&gt;=①工事概要!$C$41,$BR$13,""))</f>
        <v/>
      </c>
      <c r="BS459" s="53" t="str">
        <f>IF(B459&gt;①工事概要!$C$44,"",IF(B459&gt;=①工事概要!$C$43,$BS$13,""))</f>
        <v/>
      </c>
      <c r="BT459" s="53" t="str">
        <f>IF(B459&gt;①工事概要!$C$46,"",IF(B459&gt;=①工事概要!$C$45,$BT$13,""))</f>
        <v/>
      </c>
      <c r="BU459" s="53" t="str">
        <f>IF(B459&gt;①工事概要!$C$48,"",IF(B459&gt;=①工事概要!$C$47,$BU$13,""))</f>
        <v/>
      </c>
      <c r="BV459" s="53" t="str">
        <f>IF(B459&gt;①工事概要!$C$50,"",IF(B459&gt;=①工事概要!$C$49,$BV$13,""))</f>
        <v/>
      </c>
      <c r="BW459" s="53" t="str">
        <f>IF(B459&gt;①工事概要!$C$52,"",IF(B459&gt;=①工事概要!$C$51,$BW$13,""))</f>
        <v/>
      </c>
      <c r="BX459" s="53" t="str">
        <f>IF(B459&gt;①工事概要!$C$54,"",IF(B459&gt;=①工事概要!$C$53,$BX$13,""))</f>
        <v/>
      </c>
      <c r="BY459" s="53" t="str">
        <f>IF(B459&gt;①工事概要!$C$56,"",IF(B459&gt;=①工事概要!$C$55,$BY$13,""))</f>
        <v/>
      </c>
      <c r="BZ459" s="53" t="str">
        <f>IF(B459&gt;①工事概要!$C$58,"",IF(B459&gt;=①工事概要!$C$57,$BZ$13,""))</f>
        <v/>
      </c>
      <c r="CA459" s="53" t="str">
        <f>IF(B459&gt;①工事概要!$C$60,"",IF(B459&gt;=①工事概要!$C$59,$CA$13,""))</f>
        <v/>
      </c>
      <c r="CB459" s="53" t="str">
        <f>IF(B459&gt;①工事概要!$C$62,"",IF(B459&gt;=①工事概要!$C$61,$CB$13,""))</f>
        <v/>
      </c>
      <c r="CC459" s="53" t="str">
        <f>IF(B459&gt;①工事概要!$C$64,"",IF(B459&gt;=①工事概要!$C$63,$CC$13,""))</f>
        <v/>
      </c>
      <c r="CD459" s="53" t="str">
        <f>IF(B459&gt;①工事概要!$C$66,"",IF(B459&gt;=①工事概要!$C$65,$CD$13,""))</f>
        <v/>
      </c>
      <c r="CE459" s="50" t="str">
        <f t="shared" si="575"/>
        <v/>
      </c>
      <c r="CF459" s="50" t="str">
        <f t="shared" si="561"/>
        <v xml:space="preserve"> </v>
      </c>
    </row>
    <row r="460" spans="1:84" ht="39" customHeight="1" thickTop="1" thickBot="1" x14ac:dyDescent="0.2">
      <c r="A460" s="81" t="str">
        <f t="shared" si="547"/>
        <v>対象期間外</v>
      </c>
      <c r="B460" s="180" t="str">
        <f>IFERROR(IF(B459=①工事概要!$E$12+IF(WEEKDAY(①工事概要!$E$12)=1,①工事概要!$E$12,(8-WEEKDAY(①工事概要!$E$12))),"-",IF(B459="-","-",B459+1)),"-")</f>
        <v>-</v>
      </c>
      <c r="C460" s="89" t="str">
        <f t="shared" si="562"/>
        <v>-</v>
      </c>
      <c r="D460" s="199" t="str">
        <f t="shared" si="563"/>
        <v>×</v>
      </c>
      <c r="E460" s="200" t="str">
        <f t="shared" si="564"/>
        <v xml:space="preserve"> </v>
      </c>
      <c r="F460" s="201" t="s">
        <v>60</v>
      </c>
      <c r="G460" s="202"/>
      <c r="H460" s="203"/>
      <c r="I460" s="204"/>
      <c r="J460" s="187" t="str">
        <f t="shared" si="565"/>
        <v/>
      </c>
      <c r="K460" s="190" t="str">
        <f t="shared" si="548"/>
        <v/>
      </c>
      <c r="L460" s="190" t="str">
        <f t="shared" si="549"/>
        <v/>
      </c>
      <c r="M460" s="188" t="str">
        <f t="shared" si="566"/>
        <v/>
      </c>
      <c r="N460" s="87" t="str">
        <f t="shared" si="550"/>
        <v/>
      </c>
      <c r="O460" s="108"/>
      <c r="P460" s="156" t="str">
        <f>IF(B460&lt;①工事概要!$E$11,"",IF(B460&gt;①工事概要!$E$12,"",IF(LEN(CE460)=0,"○","")))</f>
        <v/>
      </c>
      <c r="Q460" s="162">
        <f t="shared" si="567"/>
        <v>0</v>
      </c>
      <c r="R460" s="93">
        <f t="shared" si="551"/>
        <v>181</v>
      </c>
      <c r="S460" s="156" t="str">
        <f t="shared" si="552"/>
        <v/>
      </c>
      <c r="T460" s="162">
        <f t="shared" si="553"/>
        <v>0</v>
      </c>
      <c r="U460" s="100">
        <f t="shared" si="568"/>
        <v>52</v>
      </c>
      <c r="V460" s="93" t="str">
        <f t="shared" si="554"/>
        <v/>
      </c>
      <c r="W460" s="169" t="str">
        <f t="shared" si="569"/>
        <v/>
      </c>
      <c r="X460" s="80" t="str">
        <f t="shared" si="570"/>
        <v/>
      </c>
      <c r="Y460" s="80" t="str">
        <f t="shared" si="571"/>
        <v/>
      </c>
      <c r="Z460" s="80" t="str">
        <f t="shared" si="555"/>
        <v>-</v>
      </c>
      <c r="AA460" s="80" t="str">
        <f t="shared" si="556"/>
        <v/>
      </c>
      <c r="AB460" s="80" t="str">
        <f t="shared" si="557"/>
        <v>OK（振替済み）</v>
      </c>
      <c r="AC460" s="154">
        <f t="shared" si="558"/>
        <v>0</v>
      </c>
      <c r="AD460" s="154" t="str">
        <f t="shared" si="572"/>
        <v/>
      </c>
      <c r="AE460" s="106">
        <f t="shared" si="573"/>
        <v>0</v>
      </c>
      <c r="AF460" s="106">
        <f t="shared" si="559"/>
        <v>0</v>
      </c>
      <c r="AG460" s="218" t="str">
        <f>IFERROR(IF(AE460=1,①工事概要!$E$11,IF(AE460=2,①工事概要!$E$11,IF(WEEKDAY(Z460)=2,Z453,AG459))),"")</f>
        <v/>
      </c>
      <c r="AH460" s="222" t="str">
        <f t="shared" ref="AH460:BA460" si="635">IFERROR(IF(AG460+1&gt;$BB460,"",AG460+1),"")</f>
        <v/>
      </c>
      <c r="AI460" s="222" t="str">
        <f t="shared" si="635"/>
        <v/>
      </c>
      <c r="AJ460" s="222" t="str">
        <f t="shared" si="635"/>
        <v/>
      </c>
      <c r="AK460" s="222" t="str">
        <f t="shared" si="635"/>
        <v/>
      </c>
      <c r="AL460" s="222" t="str">
        <f t="shared" si="635"/>
        <v/>
      </c>
      <c r="AM460" s="222" t="str">
        <f t="shared" si="635"/>
        <v/>
      </c>
      <c r="AN460" s="222" t="str">
        <f t="shared" si="635"/>
        <v/>
      </c>
      <c r="AO460" s="222" t="str">
        <f t="shared" si="635"/>
        <v/>
      </c>
      <c r="AP460" s="222" t="str">
        <f t="shared" si="635"/>
        <v/>
      </c>
      <c r="AQ460" s="222" t="str">
        <f t="shared" si="635"/>
        <v/>
      </c>
      <c r="AR460" s="222" t="str">
        <f t="shared" si="635"/>
        <v/>
      </c>
      <c r="AS460" s="222" t="str">
        <f t="shared" si="635"/>
        <v/>
      </c>
      <c r="AT460" s="222" t="str">
        <f t="shared" si="635"/>
        <v/>
      </c>
      <c r="AU460" s="222" t="str">
        <f t="shared" si="635"/>
        <v/>
      </c>
      <c r="AV460" s="222" t="str">
        <f t="shared" si="635"/>
        <v/>
      </c>
      <c r="AW460" s="222" t="str">
        <f t="shared" si="635"/>
        <v/>
      </c>
      <c r="AX460" s="222" t="str">
        <f t="shared" si="635"/>
        <v/>
      </c>
      <c r="AY460" s="222" t="str">
        <f t="shared" si="635"/>
        <v/>
      </c>
      <c r="AZ460" s="222" t="str">
        <f t="shared" si="635"/>
        <v/>
      </c>
      <c r="BA460" s="222" t="str">
        <f t="shared" si="635"/>
        <v/>
      </c>
      <c r="BB460" s="219" t="str">
        <f>IFERROR(IF(IF(Z460=①工事概要!$E$12,①工事概要!$E$12,IF(WEEKDAY(Z460)=1,Z467,BB461))&gt;①工事概要!$E$12,①工事概要!$E$12,IF(Z460=①工事概要!$E$12,①工事概要!$E$12,IF(WEEKDAY(Z460)=1,Z467,BB461))),"")</f>
        <v/>
      </c>
      <c r="BE460" s="53"/>
      <c r="BF460" s="53"/>
      <c r="BG460" s="53" t="str">
        <f>IFERROR(VLOOKUP(B460,①工事概要!$C$11:$D$12,2,FALSE),"")</f>
        <v/>
      </c>
      <c r="BH460" s="53" t="str">
        <f>IFERROR(VLOOKUP(B460,①工事概要!$C$16:$D$21,2,FALSE),"")</f>
        <v/>
      </c>
      <c r="BI460" s="53" t="str">
        <f>IFERROR(VLOOKUP(B460,①工事概要!$C$22:$D$24,2,FALSE),"")</f>
        <v/>
      </c>
      <c r="BJ460" s="53" t="str">
        <f>IF(B460&gt;①工事概要!$C$26,"",IF(B460&gt;=①工事概要!$C$25,$BJ$13,""))</f>
        <v/>
      </c>
      <c r="BK460" s="53" t="str">
        <f>IF(B460&gt;①工事概要!$C$28,"",IF(B460&gt;=①工事概要!$C$27,$BK$13,""))</f>
        <v/>
      </c>
      <c r="BL460" s="53" t="str">
        <f>IF(B460&gt;①工事概要!$C$30,"",IF(B460&gt;=①工事概要!$C$29,$BL$13,""))</f>
        <v/>
      </c>
      <c r="BM460" s="53" t="str">
        <f>IF(B460&gt;①工事概要!$C$32,"",IF(B460&gt;=①工事概要!$C$31,$BM$13,""))</f>
        <v/>
      </c>
      <c r="BN460" s="53" t="str">
        <f>IF(B460&gt;①工事概要!$C$34,"",IF(B460&gt;=①工事概要!$C$33,$BN$13,""))</f>
        <v/>
      </c>
      <c r="BO460" s="53" t="str">
        <f>IF(B460&gt;①工事概要!$C$36,"",IF(B460&gt;=①工事概要!$C$35,$BO$13,""))</f>
        <v/>
      </c>
      <c r="BP460" s="53" t="str">
        <f>IF(B460&gt;①工事概要!$C$38,"",IF(B460&gt;=①工事概要!$C$37,$BP$13,""))</f>
        <v/>
      </c>
      <c r="BQ460" s="53" t="str">
        <f>IF(B460&gt;①工事概要!$C$40,"",IF(B460&gt;=①工事概要!$C$39,$BQ$13,""))</f>
        <v/>
      </c>
      <c r="BR460" s="53" t="str">
        <f>IF(B460&gt;①工事概要!$C$42,"",IF(B460&gt;=①工事概要!$C$41,$BR$13,""))</f>
        <v/>
      </c>
      <c r="BS460" s="53" t="str">
        <f>IF(B460&gt;①工事概要!$C$44,"",IF(B460&gt;=①工事概要!$C$43,$BS$13,""))</f>
        <v/>
      </c>
      <c r="BT460" s="53" t="str">
        <f>IF(B460&gt;①工事概要!$C$46,"",IF(B460&gt;=①工事概要!$C$45,$BT$13,""))</f>
        <v/>
      </c>
      <c r="BU460" s="53" t="str">
        <f>IF(B460&gt;①工事概要!$C$48,"",IF(B460&gt;=①工事概要!$C$47,$BU$13,""))</f>
        <v/>
      </c>
      <c r="BV460" s="53" t="str">
        <f>IF(B460&gt;①工事概要!$C$50,"",IF(B460&gt;=①工事概要!$C$49,$BV$13,""))</f>
        <v/>
      </c>
      <c r="BW460" s="53" t="str">
        <f>IF(B460&gt;①工事概要!$C$52,"",IF(B460&gt;=①工事概要!$C$51,$BW$13,""))</f>
        <v/>
      </c>
      <c r="BX460" s="53" t="str">
        <f>IF(B460&gt;①工事概要!$C$54,"",IF(B460&gt;=①工事概要!$C$53,$BX$13,""))</f>
        <v/>
      </c>
      <c r="BY460" s="53" t="str">
        <f>IF(B460&gt;①工事概要!$C$56,"",IF(B460&gt;=①工事概要!$C$55,$BY$13,""))</f>
        <v/>
      </c>
      <c r="BZ460" s="53" t="str">
        <f>IF(B460&gt;①工事概要!$C$58,"",IF(B460&gt;=①工事概要!$C$57,$BZ$13,""))</f>
        <v/>
      </c>
      <c r="CA460" s="53" t="str">
        <f>IF(B460&gt;①工事概要!$C$60,"",IF(B460&gt;=①工事概要!$C$59,$CA$13,""))</f>
        <v/>
      </c>
      <c r="CB460" s="53" t="str">
        <f>IF(B460&gt;①工事概要!$C$62,"",IF(B460&gt;=①工事概要!$C$61,$CB$13,""))</f>
        <v/>
      </c>
      <c r="CC460" s="53" t="str">
        <f>IF(B460&gt;①工事概要!$C$64,"",IF(B460&gt;=①工事概要!$C$63,$CC$13,""))</f>
        <v/>
      </c>
      <c r="CD460" s="53" t="str">
        <f>IF(B460&gt;①工事概要!$C$66,"",IF(B460&gt;=①工事概要!$C$65,$CD$13,""))</f>
        <v/>
      </c>
      <c r="CE460" s="50" t="str">
        <f t="shared" si="575"/>
        <v/>
      </c>
      <c r="CF460" s="50" t="str">
        <f t="shared" si="561"/>
        <v xml:space="preserve"> </v>
      </c>
    </row>
    <row r="461" spans="1:84" ht="39" customHeight="1" thickTop="1" thickBot="1" x14ac:dyDescent="0.2">
      <c r="A461" s="81" t="str">
        <f t="shared" si="547"/>
        <v>対象期間外</v>
      </c>
      <c r="B461" s="180" t="str">
        <f>IFERROR(IF(B460=①工事概要!$E$12+IF(WEEKDAY(①工事概要!$E$12)=1,①工事概要!$E$12,(8-WEEKDAY(①工事概要!$E$12))),"-",IF(B460="-","-",B460+1)),"-")</f>
        <v>-</v>
      </c>
      <c r="C461" s="89" t="str">
        <f t="shared" si="562"/>
        <v>-</v>
      </c>
      <c r="D461" s="199" t="str">
        <f t="shared" si="563"/>
        <v>×</v>
      </c>
      <c r="E461" s="200" t="str">
        <f t="shared" si="564"/>
        <v xml:space="preserve"> </v>
      </c>
      <c r="F461" s="201" t="s">
        <v>61</v>
      </c>
      <c r="G461" s="202"/>
      <c r="H461" s="203"/>
      <c r="I461" s="204"/>
      <c r="J461" s="187" t="str">
        <f t="shared" si="565"/>
        <v/>
      </c>
      <c r="K461" s="190" t="str">
        <f t="shared" si="548"/>
        <v/>
      </c>
      <c r="L461" s="190" t="str">
        <f t="shared" si="549"/>
        <v/>
      </c>
      <c r="M461" s="188" t="str">
        <f t="shared" si="566"/>
        <v/>
      </c>
      <c r="N461" s="87" t="str">
        <f t="shared" si="550"/>
        <v/>
      </c>
      <c r="O461" s="108"/>
      <c r="P461" s="156" t="str">
        <f>IF(B461&lt;①工事概要!$E$11,"",IF(B461&gt;①工事概要!$E$12,"",IF(LEN(CE461)=0,"○","")))</f>
        <v/>
      </c>
      <c r="Q461" s="162">
        <f t="shared" si="567"/>
        <v>0</v>
      </c>
      <c r="R461" s="93">
        <f t="shared" si="551"/>
        <v>181</v>
      </c>
      <c r="S461" s="156" t="str">
        <f t="shared" si="552"/>
        <v/>
      </c>
      <c r="T461" s="162">
        <f t="shared" si="553"/>
        <v>0</v>
      </c>
      <c r="U461" s="100">
        <f t="shared" si="568"/>
        <v>52</v>
      </c>
      <c r="V461" s="93" t="str">
        <f t="shared" si="554"/>
        <v/>
      </c>
      <c r="W461" s="169" t="str">
        <f t="shared" si="569"/>
        <v/>
      </c>
      <c r="X461" s="80" t="str">
        <f t="shared" si="570"/>
        <v/>
      </c>
      <c r="Y461" s="80" t="str">
        <f t="shared" si="571"/>
        <v/>
      </c>
      <c r="Z461" s="80" t="str">
        <f t="shared" si="555"/>
        <v>-</v>
      </c>
      <c r="AA461" s="80" t="str">
        <f t="shared" si="556"/>
        <v/>
      </c>
      <c r="AB461" s="80" t="str">
        <f t="shared" si="557"/>
        <v>OK（振替済み）</v>
      </c>
      <c r="AC461" s="154">
        <f t="shared" si="558"/>
        <v>0</v>
      </c>
      <c r="AD461" s="154" t="str">
        <f t="shared" si="572"/>
        <v/>
      </c>
      <c r="AE461" s="106">
        <f t="shared" si="573"/>
        <v>0</v>
      </c>
      <c r="AF461" s="106">
        <f t="shared" si="559"/>
        <v>0</v>
      </c>
      <c r="AG461" s="218" t="str">
        <f>IFERROR(IF(AE461=1,①工事概要!$E$11,IF(AE461=2,①工事概要!$E$11,IF(WEEKDAY(Z461)=2,Z454,AG460))),"")</f>
        <v/>
      </c>
      <c r="AH461" s="222" t="str">
        <f t="shared" ref="AH461:BA461" si="636">IFERROR(IF(AG461+1&gt;$BB461,"",AG461+1),"")</f>
        <v/>
      </c>
      <c r="AI461" s="222" t="str">
        <f t="shared" si="636"/>
        <v/>
      </c>
      <c r="AJ461" s="222" t="str">
        <f t="shared" si="636"/>
        <v/>
      </c>
      <c r="AK461" s="222" t="str">
        <f t="shared" si="636"/>
        <v/>
      </c>
      <c r="AL461" s="222" t="str">
        <f t="shared" si="636"/>
        <v/>
      </c>
      <c r="AM461" s="222" t="str">
        <f t="shared" si="636"/>
        <v/>
      </c>
      <c r="AN461" s="222" t="str">
        <f t="shared" si="636"/>
        <v/>
      </c>
      <c r="AO461" s="222" t="str">
        <f t="shared" si="636"/>
        <v/>
      </c>
      <c r="AP461" s="222" t="str">
        <f t="shared" si="636"/>
        <v/>
      </c>
      <c r="AQ461" s="222" t="str">
        <f t="shared" si="636"/>
        <v/>
      </c>
      <c r="AR461" s="222" t="str">
        <f t="shared" si="636"/>
        <v/>
      </c>
      <c r="AS461" s="222" t="str">
        <f t="shared" si="636"/>
        <v/>
      </c>
      <c r="AT461" s="222" t="str">
        <f t="shared" si="636"/>
        <v/>
      </c>
      <c r="AU461" s="222" t="str">
        <f t="shared" si="636"/>
        <v/>
      </c>
      <c r="AV461" s="222" t="str">
        <f t="shared" si="636"/>
        <v/>
      </c>
      <c r="AW461" s="222" t="str">
        <f t="shared" si="636"/>
        <v/>
      </c>
      <c r="AX461" s="222" t="str">
        <f t="shared" si="636"/>
        <v/>
      </c>
      <c r="AY461" s="222" t="str">
        <f t="shared" si="636"/>
        <v/>
      </c>
      <c r="AZ461" s="222" t="str">
        <f t="shared" si="636"/>
        <v/>
      </c>
      <c r="BA461" s="222" t="str">
        <f t="shared" si="636"/>
        <v/>
      </c>
      <c r="BB461" s="219" t="str">
        <f>IFERROR(IF(IF(Z461=①工事概要!$E$12,①工事概要!$E$12,IF(WEEKDAY(Z461)=1,Z468,BB462))&gt;①工事概要!$E$12,①工事概要!$E$12,IF(Z461=①工事概要!$E$12,①工事概要!$E$12,IF(WEEKDAY(Z461)=1,Z468,BB462))),"")</f>
        <v/>
      </c>
      <c r="BE461" s="53"/>
      <c r="BF461" s="53"/>
      <c r="BG461" s="53" t="str">
        <f>IFERROR(VLOOKUP(B461,①工事概要!$C$11:$D$12,2,FALSE),"")</f>
        <v/>
      </c>
      <c r="BH461" s="53" t="str">
        <f>IFERROR(VLOOKUP(B461,①工事概要!$C$16:$D$21,2,FALSE),"")</f>
        <v/>
      </c>
      <c r="BI461" s="53" t="str">
        <f>IFERROR(VLOOKUP(B461,①工事概要!$C$22:$D$24,2,FALSE),"")</f>
        <v/>
      </c>
      <c r="BJ461" s="53" t="str">
        <f>IF(B461&gt;①工事概要!$C$26,"",IF(B461&gt;=①工事概要!$C$25,$BJ$13,""))</f>
        <v/>
      </c>
      <c r="BK461" s="53" t="str">
        <f>IF(B461&gt;①工事概要!$C$28,"",IF(B461&gt;=①工事概要!$C$27,$BK$13,""))</f>
        <v/>
      </c>
      <c r="BL461" s="53" t="str">
        <f>IF(B461&gt;①工事概要!$C$30,"",IF(B461&gt;=①工事概要!$C$29,$BL$13,""))</f>
        <v/>
      </c>
      <c r="BM461" s="53" t="str">
        <f>IF(B461&gt;①工事概要!$C$32,"",IF(B461&gt;=①工事概要!$C$31,$BM$13,""))</f>
        <v/>
      </c>
      <c r="BN461" s="53" t="str">
        <f>IF(B461&gt;①工事概要!$C$34,"",IF(B461&gt;=①工事概要!$C$33,$BN$13,""))</f>
        <v/>
      </c>
      <c r="BO461" s="53" t="str">
        <f>IF(B461&gt;①工事概要!$C$36,"",IF(B461&gt;=①工事概要!$C$35,$BO$13,""))</f>
        <v/>
      </c>
      <c r="BP461" s="53" t="str">
        <f>IF(B461&gt;①工事概要!$C$38,"",IF(B461&gt;=①工事概要!$C$37,$BP$13,""))</f>
        <v/>
      </c>
      <c r="BQ461" s="53" t="str">
        <f>IF(B461&gt;①工事概要!$C$40,"",IF(B461&gt;=①工事概要!$C$39,$BQ$13,""))</f>
        <v/>
      </c>
      <c r="BR461" s="53" t="str">
        <f>IF(B461&gt;①工事概要!$C$42,"",IF(B461&gt;=①工事概要!$C$41,$BR$13,""))</f>
        <v/>
      </c>
      <c r="BS461" s="53" t="str">
        <f>IF(B461&gt;①工事概要!$C$44,"",IF(B461&gt;=①工事概要!$C$43,$BS$13,""))</f>
        <v/>
      </c>
      <c r="BT461" s="53" t="str">
        <f>IF(B461&gt;①工事概要!$C$46,"",IF(B461&gt;=①工事概要!$C$45,$BT$13,""))</f>
        <v/>
      </c>
      <c r="BU461" s="53" t="str">
        <f>IF(B461&gt;①工事概要!$C$48,"",IF(B461&gt;=①工事概要!$C$47,$BU$13,""))</f>
        <v/>
      </c>
      <c r="BV461" s="53" t="str">
        <f>IF(B461&gt;①工事概要!$C$50,"",IF(B461&gt;=①工事概要!$C$49,$BV$13,""))</f>
        <v/>
      </c>
      <c r="BW461" s="53" t="str">
        <f>IF(B461&gt;①工事概要!$C$52,"",IF(B461&gt;=①工事概要!$C$51,$BW$13,""))</f>
        <v/>
      </c>
      <c r="BX461" s="53" t="str">
        <f>IF(B461&gt;①工事概要!$C$54,"",IF(B461&gt;=①工事概要!$C$53,$BX$13,""))</f>
        <v/>
      </c>
      <c r="BY461" s="53" t="str">
        <f>IF(B461&gt;①工事概要!$C$56,"",IF(B461&gt;=①工事概要!$C$55,$BY$13,""))</f>
        <v/>
      </c>
      <c r="BZ461" s="53" t="str">
        <f>IF(B461&gt;①工事概要!$C$58,"",IF(B461&gt;=①工事概要!$C$57,$BZ$13,""))</f>
        <v/>
      </c>
      <c r="CA461" s="53" t="str">
        <f>IF(B461&gt;①工事概要!$C$60,"",IF(B461&gt;=①工事概要!$C$59,$CA$13,""))</f>
        <v/>
      </c>
      <c r="CB461" s="53" t="str">
        <f>IF(B461&gt;①工事概要!$C$62,"",IF(B461&gt;=①工事概要!$C$61,$CB$13,""))</f>
        <v/>
      </c>
      <c r="CC461" s="53" t="str">
        <f>IF(B461&gt;①工事概要!$C$64,"",IF(B461&gt;=①工事概要!$C$63,$CC$13,""))</f>
        <v/>
      </c>
      <c r="CD461" s="53" t="str">
        <f>IF(B461&gt;①工事概要!$C$66,"",IF(B461&gt;=①工事概要!$C$65,$CD$13,""))</f>
        <v/>
      </c>
      <c r="CE461" s="50" t="str">
        <f t="shared" si="575"/>
        <v/>
      </c>
      <c r="CF461" s="50" t="str">
        <f t="shared" si="561"/>
        <v xml:space="preserve"> </v>
      </c>
    </row>
    <row r="462" spans="1:84" ht="39" customHeight="1" thickTop="1" thickBot="1" x14ac:dyDescent="0.2">
      <c r="A462" s="81" t="str">
        <f t="shared" si="547"/>
        <v>対象期間外</v>
      </c>
      <c r="B462" s="180" t="str">
        <f>IFERROR(IF(B461=①工事概要!$E$12+IF(WEEKDAY(①工事概要!$E$12)=1,①工事概要!$E$12,(8-WEEKDAY(①工事概要!$E$12))),"-",IF(B461="-","-",B461+1)),"-")</f>
        <v>-</v>
      </c>
      <c r="C462" s="89" t="str">
        <f t="shared" si="562"/>
        <v>-</v>
      </c>
      <c r="D462" s="199" t="str">
        <f t="shared" si="563"/>
        <v>×</v>
      </c>
      <c r="E462" s="200" t="str">
        <f t="shared" si="564"/>
        <v xml:space="preserve"> </v>
      </c>
      <c r="F462" s="201" t="s">
        <v>61</v>
      </c>
      <c r="G462" s="202"/>
      <c r="H462" s="203"/>
      <c r="I462" s="204"/>
      <c r="J462" s="187" t="str">
        <f t="shared" si="565"/>
        <v/>
      </c>
      <c r="K462" s="190" t="str">
        <f t="shared" si="548"/>
        <v/>
      </c>
      <c r="L462" s="190" t="str">
        <f t="shared" si="549"/>
        <v/>
      </c>
      <c r="M462" s="188" t="str">
        <f t="shared" si="566"/>
        <v/>
      </c>
      <c r="N462" s="87" t="str">
        <f t="shared" si="550"/>
        <v/>
      </c>
      <c r="O462" s="108"/>
      <c r="P462" s="156" t="str">
        <f>IF(B462&lt;①工事概要!$E$11,"",IF(B462&gt;①工事概要!$E$12,"",IF(LEN(CE462)=0,"○","")))</f>
        <v/>
      </c>
      <c r="Q462" s="162">
        <f t="shared" si="567"/>
        <v>0</v>
      </c>
      <c r="R462" s="93">
        <f t="shared" si="551"/>
        <v>181</v>
      </c>
      <c r="S462" s="156" t="str">
        <f t="shared" si="552"/>
        <v/>
      </c>
      <c r="T462" s="162">
        <f t="shared" si="553"/>
        <v>0</v>
      </c>
      <c r="U462" s="100">
        <f t="shared" si="568"/>
        <v>52</v>
      </c>
      <c r="V462" s="93" t="str">
        <f t="shared" si="554"/>
        <v/>
      </c>
      <c r="W462" s="169" t="str">
        <f t="shared" si="569"/>
        <v/>
      </c>
      <c r="X462" s="80" t="str">
        <f t="shared" si="570"/>
        <v/>
      </c>
      <c r="Y462" s="80" t="str">
        <f t="shared" si="571"/>
        <v/>
      </c>
      <c r="Z462" s="80" t="str">
        <f t="shared" si="555"/>
        <v>-</v>
      </c>
      <c r="AA462" s="80" t="str">
        <f t="shared" si="556"/>
        <v/>
      </c>
      <c r="AB462" s="80" t="str">
        <f t="shared" si="557"/>
        <v>OK（振替済み）</v>
      </c>
      <c r="AC462" s="154">
        <f t="shared" si="558"/>
        <v>0</v>
      </c>
      <c r="AD462" s="154" t="str">
        <f t="shared" si="572"/>
        <v/>
      </c>
      <c r="AE462" s="106">
        <f t="shared" si="573"/>
        <v>0</v>
      </c>
      <c r="AF462" s="106">
        <f t="shared" si="559"/>
        <v>0</v>
      </c>
      <c r="AG462" s="223" t="str">
        <f>IFERROR(IF(AE462=1,①工事概要!$E$11,IF(AE462=2,①工事概要!$E$11,IF(WEEKDAY(Z462)=2,Z455,AG461))),"")</f>
        <v/>
      </c>
      <c r="AH462" s="224" t="str">
        <f t="shared" ref="AH462:BA462" si="637">IFERROR(IF(AG462+1&gt;$BB462,"",AG462+1),"")</f>
        <v/>
      </c>
      <c r="AI462" s="224" t="str">
        <f t="shared" si="637"/>
        <v/>
      </c>
      <c r="AJ462" s="224" t="str">
        <f t="shared" si="637"/>
        <v/>
      </c>
      <c r="AK462" s="224" t="str">
        <f t="shared" si="637"/>
        <v/>
      </c>
      <c r="AL462" s="224" t="str">
        <f t="shared" si="637"/>
        <v/>
      </c>
      <c r="AM462" s="224" t="str">
        <f t="shared" si="637"/>
        <v/>
      </c>
      <c r="AN462" s="224" t="str">
        <f t="shared" si="637"/>
        <v/>
      </c>
      <c r="AO462" s="224" t="str">
        <f t="shared" si="637"/>
        <v/>
      </c>
      <c r="AP462" s="224" t="str">
        <f t="shared" si="637"/>
        <v/>
      </c>
      <c r="AQ462" s="224" t="str">
        <f t="shared" si="637"/>
        <v/>
      </c>
      <c r="AR462" s="224" t="str">
        <f t="shared" si="637"/>
        <v/>
      </c>
      <c r="AS462" s="224" t="str">
        <f t="shared" si="637"/>
        <v/>
      </c>
      <c r="AT462" s="224" t="str">
        <f t="shared" si="637"/>
        <v/>
      </c>
      <c r="AU462" s="224" t="str">
        <f t="shared" si="637"/>
        <v/>
      </c>
      <c r="AV462" s="224" t="str">
        <f t="shared" si="637"/>
        <v/>
      </c>
      <c r="AW462" s="224" t="str">
        <f t="shared" si="637"/>
        <v/>
      </c>
      <c r="AX462" s="224" t="str">
        <f t="shared" si="637"/>
        <v/>
      </c>
      <c r="AY462" s="224" t="str">
        <f t="shared" si="637"/>
        <v/>
      </c>
      <c r="AZ462" s="224" t="str">
        <f t="shared" si="637"/>
        <v/>
      </c>
      <c r="BA462" s="224" t="str">
        <f t="shared" si="637"/>
        <v/>
      </c>
      <c r="BB462" s="225" t="str">
        <f>IFERROR(IF(IF(Z462=①工事概要!$E$12,①工事概要!$E$12,IF(WEEKDAY(Z462)=1,Z469,BB463))&gt;①工事概要!$E$12,①工事概要!$E$12,IF(Z462=①工事概要!$E$12,①工事概要!$E$12,IF(WEEKDAY(Z462)=1,Z469,BB463))),"")</f>
        <v/>
      </c>
      <c r="BE462" s="53"/>
      <c r="BF462" s="53"/>
      <c r="BG462" s="53" t="str">
        <f>IFERROR(VLOOKUP(B462,①工事概要!$C$11:$D$12,2,FALSE),"")</f>
        <v/>
      </c>
      <c r="BH462" s="53" t="str">
        <f>IFERROR(VLOOKUP(B462,①工事概要!$C$16:$D$21,2,FALSE),"")</f>
        <v/>
      </c>
      <c r="BI462" s="53" t="str">
        <f>IFERROR(VLOOKUP(B462,①工事概要!$C$22:$D$24,2,FALSE),"")</f>
        <v/>
      </c>
      <c r="BJ462" s="53" t="str">
        <f>IF(B462&gt;①工事概要!$C$26,"",IF(B462&gt;=①工事概要!$C$25,$BJ$13,""))</f>
        <v/>
      </c>
      <c r="BK462" s="53" t="str">
        <f>IF(B462&gt;①工事概要!$C$28,"",IF(B462&gt;=①工事概要!$C$27,$BK$13,""))</f>
        <v/>
      </c>
      <c r="BL462" s="53" t="str">
        <f>IF(B462&gt;①工事概要!$C$30,"",IF(B462&gt;=①工事概要!$C$29,$BL$13,""))</f>
        <v/>
      </c>
      <c r="BM462" s="53" t="str">
        <f>IF(B462&gt;①工事概要!$C$32,"",IF(B462&gt;=①工事概要!$C$31,$BM$13,""))</f>
        <v/>
      </c>
      <c r="BN462" s="53" t="str">
        <f>IF(B462&gt;①工事概要!$C$34,"",IF(B462&gt;=①工事概要!$C$33,$BN$13,""))</f>
        <v/>
      </c>
      <c r="BO462" s="53" t="str">
        <f>IF(B462&gt;①工事概要!$C$36,"",IF(B462&gt;=①工事概要!$C$35,$BO$13,""))</f>
        <v/>
      </c>
      <c r="BP462" s="53" t="str">
        <f>IF(B462&gt;①工事概要!$C$38,"",IF(B462&gt;=①工事概要!$C$37,$BP$13,""))</f>
        <v/>
      </c>
      <c r="BQ462" s="53" t="str">
        <f>IF(B462&gt;①工事概要!$C$40,"",IF(B462&gt;=①工事概要!$C$39,$BQ$13,""))</f>
        <v/>
      </c>
      <c r="BR462" s="53" t="str">
        <f>IF(B462&gt;①工事概要!$C$42,"",IF(B462&gt;=①工事概要!$C$41,$BR$13,""))</f>
        <v/>
      </c>
      <c r="BS462" s="53" t="str">
        <f>IF(B462&gt;①工事概要!$C$44,"",IF(B462&gt;=①工事概要!$C$43,$BS$13,""))</f>
        <v/>
      </c>
      <c r="BT462" s="53" t="str">
        <f>IF(B462&gt;①工事概要!$C$46,"",IF(B462&gt;=①工事概要!$C$45,$BT$13,""))</f>
        <v/>
      </c>
      <c r="BU462" s="53" t="str">
        <f>IF(B462&gt;①工事概要!$C$48,"",IF(B462&gt;=①工事概要!$C$47,$BU$13,""))</f>
        <v/>
      </c>
      <c r="BV462" s="53" t="str">
        <f>IF(B462&gt;①工事概要!$C$50,"",IF(B462&gt;=①工事概要!$C$49,$BV$13,""))</f>
        <v/>
      </c>
      <c r="BW462" s="53" t="str">
        <f>IF(B462&gt;①工事概要!$C$52,"",IF(B462&gt;=①工事概要!$C$51,$BW$13,""))</f>
        <v/>
      </c>
      <c r="BX462" s="53" t="str">
        <f>IF(B462&gt;①工事概要!$C$54,"",IF(B462&gt;=①工事概要!$C$53,$BX$13,""))</f>
        <v/>
      </c>
      <c r="BY462" s="53" t="str">
        <f>IF(B462&gt;①工事概要!$C$56,"",IF(B462&gt;=①工事概要!$C$55,$BY$13,""))</f>
        <v/>
      </c>
      <c r="BZ462" s="53" t="str">
        <f>IF(B462&gt;①工事概要!$C$58,"",IF(B462&gt;=①工事概要!$C$57,$BZ$13,""))</f>
        <v/>
      </c>
      <c r="CA462" s="53" t="str">
        <f>IF(B462&gt;①工事概要!$C$60,"",IF(B462&gt;=①工事概要!$C$59,$CA$13,""))</f>
        <v/>
      </c>
      <c r="CB462" s="53" t="str">
        <f>IF(B462&gt;①工事概要!$C$62,"",IF(B462&gt;=①工事概要!$C$61,$CB$13,""))</f>
        <v/>
      </c>
      <c r="CC462" s="53" t="str">
        <f>IF(B462&gt;①工事概要!$C$64,"",IF(B462&gt;=①工事概要!$C$63,$CC$13,""))</f>
        <v/>
      </c>
      <c r="CD462" s="53" t="str">
        <f>IF(B462&gt;①工事概要!$C$66,"",IF(B462&gt;=①工事概要!$C$65,$CD$13,""))</f>
        <v/>
      </c>
      <c r="CE462" s="50" t="str">
        <f t="shared" si="575"/>
        <v/>
      </c>
      <c r="CF462" s="50" t="str">
        <f t="shared" si="561"/>
        <v xml:space="preserve"> </v>
      </c>
    </row>
    <row r="463" spans="1:84" ht="39" customHeight="1" thickTop="1" thickBot="1" x14ac:dyDescent="0.2">
      <c r="A463" s="81" t="str">
        <f t="shared" ref="A463:A526" si="638">IF(D463="×","対象期間外",IF(D463="〇","対象期間",""))</f>
        <v>対象期間外</v>
      </c>
      <c r="B463" s="180" t="str">
        <f>IFERROR(IF(B462=①工事概要!$E$12+IF(WEEKDAY(①工事概要!$E$12)=1,①工事概要!$E$12,(8-WEEKDAY(①工事概要!$E$12))),"-",IF(B462="-","-",B462+1)),"-")</f>
        <v>-</v>
      </c>
      <c r="C463" s="89" t="str">
        <f t="shared" si="562"/>
        <v>-</v>
      </c>
      <c r="D463" s="199" t="str">
        <f t="shared" si="563"/>
        <v>×</v>
      </c>
      <c r="E463" s="200" t="str">
        <f t="shared" si="564"/>
        <v xml:space="preserve"> </v>
      </c>
      <c r="F463" s="201" t="s">
        <v>60</v>
      </c>
      <c r="G463" s="202"/>
      <c r="H463" s="203"/>
      <c r="I463" s="204"/>
      <c r="J463" s="187" t="str">
        <f t="shared" si="565"/>
        <v/>
      </c>
      <c r="K463" s="190" t="str">
        <f t="shared" ref="K463:K526" si="639">IF(D463="×","",IF(R463&gt;0,R463,""))</f>
        <v/>
      </c>
      <c r="L463" s="190" t="str">
        <f t="shared" ref="L463:L526" si="640">IF(D463="×","",IF(Q463&gt;0,IF(Q463=Q462,"",Q463),""))</f>
        <v/>
      </c>
      <c r="M463" s="188" t="str">
        <f t="shared" si="566"/>
        <v/>
      </c>
      <c r="N463" s="87" t="str">
        <f t="shared" ref="N463:N526" si="641">IFERROR(IF(WEEKDAY(C463)=2,"週の始まり",IF(WEEKDAY(C463)=1,"週の終わり",IF(WEEKDAY(C463)&gt;2,"↓",""))),"")</f>
        <v/>
      </c>
      <c r="O463" s="108"/>
      <c r="P463" s="156" t="str">
        <f>IF(B463&lt;①工事概要!$E$11,"",IF(B463&gt;①工事概要!$E$12,"",IF(LEN(CE463)=0,"○","")))</f>
        <v/>
      </c>
      <c r="Q463" s="162">
        <f t="shared" si="567"/>
        <v>0</v>
      </c>
      <c r="R463" s="93">
        <f t="shared" ref="R463:R526" si="642">IF(D463="〇",R462+1,R462)</f>
        <v>181</v>
      </c>
      <c r="S463" s="156" t="str">
        <f t="shared" ref="S463:S526" si="643">IF(D463="×","",IF(P463="","",IF(G463="休日",IF(W463="作業日","",IF(WEEKDAY(B463)=1,"〇",IF(WEEKDAY(B463)=7,"〇",""))),IF(WEEKDAY(B463)=1,"〇",IF(WEEKDAY(B463)=7,"〇","")))))</f>
        <v/>
      </c>
      <c r="T463" s="162">
        <f t="shared" ref="T463:T526" si="644">IF(J463="OK",T462+1,IF(J463="OK（振替済み）",T462+1,T462))</f>
        <v>0</v>
      </c>
      <c r="U463" s="100">
        <f t="shared" si="568"/>
        <v>52</v>
      </c>
      <c r="V463" s="93" t="str">
        <f t="shared" ref="V463:V526" si="645">IF(D463="〇",G463,"")</f>
        <v/>
      </c>
      <c r="W463" s="169" t="str">
        <f t="shared" si="569"/>
        <v/>
      </c>
      <c r="X463" s="80" t="str">
        <f t="shared" si="570"/>
        <v/>
      </c>
      <c r="Y463" s="80" t="str">
        <f t="shared" si="571"/>
        <v/>
      </c>
      <c r="Z463" s="80" t="str">
        <f t="shared" ref="Z463:Z526" si="646">B463</f>
        <v>-</v>
      </c>
      <c r="AA463" s="80" t="str">
        <f t="shared" ref="AA463:AA526" si="647">IF(F463&amp;W463="休日"&amp;"作業日","NG","")</f>
        <v/>
      </c>
      <c r="AB463" s="80" t="str">
        <f t="shared" ref="AB463:AB526" si="648">IF(AA463="","OK（振替済み）",$BE$15)</f>
        <v>OK（振替済み）</v>
      </c>
      <c r="AC463" s="154">
        <f t="shared" ref="AC463:AC526" si="649">IF(J463="OK",AC462+1,IF(J463="OK（振替済み）",AC462+1,AC462))</f>
        <v>0</v>
      </c>
      <c r="AD463" s="154" t="str">
        <f t="shared" si="572"/>
        <v/>
      </c>
      <c r="AE463" s="106">
        <f t="shared" si="573"/>
        <v>0</v>
      </c>
      <c r="AF463" s="106">
        <f t="shared" ref="AF463:AF526" si="650">IFERROR(VLOOKUP(H463,$B$15:$AE$655,COLUMN(AE463)-COLUMN(B463)+1,FALSE)-AE463,0)</f>
        <v>0</v>
      </c>
      <c r="AG463" s="216" t="str">
        <f>IFERROR(IF(AE463=1,①工事概要!$E$11,IF(AE463=2,①工事概要!$E$11,IF(WEEKDAY(Z463)=2,Z456,AG462))),"")</f>
        <v/>
      </c>
      <c r="AH463" s="221" t="str">
        <f t="shared" ref="AH463:BA463" si="651">IFERROR(IF(AG463+1&gt;$BB463,"",AG463+1),"")</f>
        <v/>
      </c>
      <c r="AI463" s="221" t="str">
        <f t="shared" si="651"/>
        <v/>
      </c>
      <c r="AJ463" s="221" t="str">
        <f t="shared" si="651"/>
        <v/>
      </c>
      <c r="AK463" s="221" t="str">
        <f t="shared" si="651"/>
        <v/>
      </c>
      <c r="AL463" s="221" t="str">
        <f t="shared" si="651"/>
        <v/>
      </c>
      <c r="AM463" s="221" t="str">
        <f t="shared" si="651"/>
        <v/>
      </c>
      <c r="AN463" s="221" t="str">
        <f t="shared" si="651"/>
        <v/>
      </c>
      <c r="AO463" s="221" t="str">
        <f t="shared" si="651"/>
        <v/>
      </c>
      <c r="AP463" s="221" t="str">
        <f t="shared" si="651"/>
        <v/>
      </c>
      <c r="AQ463" s="221" t="str">
        <f t="shared" si="651"/>
        <v/>
      </c>
      <c r="AR463" s="221" t="str">
        <f t="shared" si="651"/>
        <v/>
      </c>
      <c r="AS463" s="221" t="str">
        <f t="shared" si="651"/>
        <v/>
      </c>
      <c r="AT463" s="221" t="str">
        <f t="shared" si="651"/>
        <v/>
      </c>
      <c r="AU463" s="221" t="str">
        <f t="shared" si="651"/>
        <v/>
      </c>
      <c r="AV463" s="221" t="str">
        <f t="shared" si="651"/>
        <v/>
      </c>
      <c r="AW463" s="221" t="str">
        <f t="shared" si="651"/>
        <v/>
      </c>
      <c r="AX463" s="221" t="str">
        <f t="shared" si="651"/>
        <v/>
      </c>
      <c r="AY463" s="221" t="str">
        <f t="shared" si="651"/>
        <v/>
      </c>
      <c r="AZ463" s="221" t="str">
        <f t="shared" si="651"/>
        <v/>
      </c>
      <c r="BA463" s="221" t="str">
        <f t="shared" si="651"/>
        <v/>
      </c>
      <c r="BB463" s="217" t="str">
        <f>IFERROR(IF(IF(Z463=①工事概要!$E$12,①工事概要!$E$12,IF(WEEKDAY(Z463)=1,Z470,BB464))&gt;①工事概要!$E$12,①工事概要!$E$12,IF(Z463=①工事概要!$E$12,①工事概要!$E$12,IF(WEEKDAY(Z463)=1,Z470,BB464))),"")</f>
        <v/>
      </c>
      <c r="BE463" s="53"/>
      <c r="BF463" s="53"/>
      <c r="BG463" s="53" t="str">
        <f>IFERROR(VLOOKUP(B463,①工事概要!$C$11:$D$12,2,FALSE),"")</f>
        <v/>
      </c>
      <c r="BH463" s="53" t="str">
        <f>IFERROR(VLOOKUP(B463,①工事概要!$C$16:$D$21,2,FALSE),"")</f>
        <v/>
      </c>
      <c r="BI463" s="53" t="str">
        <f>IFERROR(VLOOKUP(B463,①工事概要!$C$22:$D$24,2,FALSE),"")</f>
        <v/>
      </c>
      <c r="BJ463" s="53" t="str">
        <f>IF(B463&gt;①工事概要!$C$26,"",IF(B463&gt;=①工事概要!$C$25,$BJ$13,""))</f>
        <v/>
      </c>
      <c r="BK463" s="53" t="str">
        <f>IF(B463&gt;①工事概要!$C$28,"",IF(B463&gt;=①工事概要!$C$27,$BK$13,""))</f>
        <v/>
      </c>
      <c r="BL463" s="53" t="str">
        <f>IF(B463&gt;①工事概要!$C$30,"",IF(B463&gt;=①工事概要!$C$29,$BL$13,""))</f>
        <v/>
      </c>
      <c r="BM463" s="53" t="str">
        <f>IF(B463&gt;①工事概要!$C$32,"",IF(B463&gt;=①工事概要!$C$31,$BM$13,""))</f>
        <v/>
      </c>
      <c r="BN463" s="53" t="str">
        <f>IF(B463&gt;①工事概要!$C$34,"",IF(B463&gt;=①工事概要!$C$33,$BN$13,""))</f>
        <v/>
      </c>
      <c r="BO463" s="53" t="str">
        <f>IF(B463&gt;①工事概要!$C$36,"",IF(B463&gt;=①工事概要!$C$35,$BO$13,""))</f>
        <v/>
      </c>
      <c r="BP463" s="53" t="str">
        <f>IF(B463&gt;①工事概要!$C$38,"",IF(B463&gt;=①工事概要!$C$37,$BP$13,""))</f>
        <v/>
      </c>
      <c r="BQ463" s="53" t="str">
        <f>IF(B463&gt;①工事概要!$C$40,"",IF(B463&gt;=①工事概要!$C$39,$BQ$13,""))</f>
        <v/>
      </c>
      <c r="BR463" s="53" t="str">
        <f>IF(B463&gt;①工事概要!$C$42,"",IF(B463&gt;=①工事概要!$C$41,$BR$13,""))</f>
        <v/>
      </c>
      <c r="BS463" s="53" t="str">
        <f>IF(B463&gt;①工事概要!$C$44,"",IF(B463&gt;=①工事概要!$C$43,$BS$13,""))</f>
        <v/>
      </c>
      <c r="BT463" s="53" t="str">
        <f>IF(B463&gt;①工事概要!$C$46,"",IF(B463&gt;=①工事概要!$C$45,$BT$13,""))</f>
        <v/>
      </c>
      <c r="BU463" s="53" t="str">
        <f>IF(B463&gt;①工事概要!$C$48,"",IF(B463&gt;=①工事概要!$C$47,$BU$13,""))</f>
        <v/>
      </c>
      <c r="BV463" s="53" t="str">
        <f>IF(B463&gt;①工事概要!$C$50,"",IF(B463&gt;=①工事概要!$C$49,$BV$13,""))</f>
        <v/>
      </c>
      <c r="BW463" s="53" t="str">
        <f>IF(B463&gt;①工事概要!$C$52,"",IF(B463&gt;=①工事概要!$C$51,$BW$13,""))</f>
        <v/>
      </c>
      <c r="BX463" s="53" t="str">
        <f>IF(B463&gt;①工事概要!$C$54,"",IF(B463&gt;=①工事概要!$C$53,$BX$13,""))</f>
        <v/>
      </c>
      <c r="BY463" s="53" t="str">
        <f>IF(B463&gt;①工事概要!$C$56,"",IF(B463&gt;=①工事概要!$C$55,$BY$13,""))</f>
        <v/>
      </c>
      <c r="BZ463" s="53" t="str">
        <f>IF(B463&gt;①工事概要!$C$58,"",IF(B463&gt;=①工事概要!$C$57,$BZ$13,""))</f>
        <v/>
      </c>
      <c r="CA463" s="53" t="str">
        <f>IF(B463&gt;①工事概要!$C$60,"",IF(B463&gt;=①工事概要!$C$59,$CA$13,""))</f>
        <v/>
      </c>
      <c r="CB463" s="53" t="str">
        <f>IF(B463&gt;①工事概要!$C$62,"",IF(B463&gt;=①工事概要!$C$61,$CB$13,""))</f>
        <v/>
      </c>
      <c r="CC463" s="53" t="str">
        <f>IF(B463&gt;①工事概要!$C$64,"",IF(B463&gt;=①工事概要!$C$63,$CC$13,""))</f>
        <v/>
      </c>
      <c r="CD463" s="53" t="str">
        <f>IF(B463&gt;①工事概要!$C$66,"",IF(B463&gt;=①工事概要!$C$65,$CD$13,""))</f>
        <v/>
      </c>
      <c r="CE463" s="50" t="str">
        <f t="shared" si="575"/>
        <v/>
      </c>
      <c r="CF463" s="50" t="str">
        <f t="shared" ref="CF463:CF526" si="652">BG463&amp;" "&amp;CE463</f>
        <v xml:space="preserve"> </v>
      </c>
    </row>
    <row r="464" spans="1:84" ht="39" customHeight="1" thickTop="1" thickBot="1" x14ac:dyDescent="0.2">
      <c r="A464" s="81" t="str">
        <f t="shared" si="638"/>
        <v>対象期間外</v>
      </c>
      <c r="B464" s="180" t="str">
        <f>IFERROR(IF(B463=①工事概要!$E$12+IF(WEEKDAY(①工事概要!$E$12)=1,①工事概要!$E$12,(8-WEEKDAY(①工事概要!$E$12))),"-",IF(B463="-","-",B463+1)),"-")</f>
        <v>-</v>
      </c>
      <c r="C464" s="89" t="str">
        <f t="shared" ref="C464:C527" si="653">IFERROR(WEEKDAY(B464),"-")</f>
        <v>-</v>
      </c>
      <c r="D464" s="199" t="str">
        <f t="shared" ref="D464:D527" si="654">IF(P464="","×","〇")</f>
        <v>×</v>
      </c>
      <c r="E464" s="200" t="str">
        <f t="shared" ref="E464:E527" si="655">CF464</f>
        <v xml:space="preserve"> </v>
      </c>
      <c r="F464" s="201" t="s">
        <v>60</v>
      </c>
      <c r="G464" s="202"/>
      <c r="H464" s="203"/>
      <c r="I464" s="204"/>
      <c r="J464" s="187" t="str">
        <f t="shared" ref="J464:J527" si="656">IFERROR(IF(S464="","",IF(G464="","",IF(G464="休日","OK",IF(G464="振替休日",IF(ABS(AF464)&gt;1,"","OK"),IF(G464="作業日",VLOOKUP(B464,$Y$15:$AB$655,4,FALSE),"NG")))))&amp;IF(F464&amp;G464="休日振替休日","当初休日と計画した日に振替ないでください！",IF(F464&amp;G464="休日完全週休2日の振替休日","当初休日と計画した日に振替ないでください！",IF(G464="休日",IF(W464="作業日","週2日を超える休日(現場閉所日数に含めない)",""),""))),"NG")</f>
        <v/>
      </c>
      <c r="K464" s="190" t="str">
        <f t="shared" si="639"/>
        <v/>
      </c>
      <c r="L464" s="190" t="str">
        <f t="shared" si="640"/>
        <v/>
      </c>
      <c r="M464" s="188" t="str">
        <f t="shared" ref="M464:M527" si="657">IF(G464="","",IF(S464="〇",IF(J464="NG","×",T464&amp;"／"&amp;U464),""))</f>
        <v/>
      </c>
      <c r="N464" s="87" t="str">
        <f t="shared" si="641"/>
        <v/>
      </c>
      <c r="O464" s="108"/>
      <c r="P464" s="156" t="str">
        <f>IF(B464&lt;①工事概要!$E$11,"",IF(B464&gt;①工事概要!$E$12,"",IF(LEN(CE464)=0,"○","")))</f>
        <v/>
      </c>
      <c r="Q464" s="162">
        <f t="shared" ref="Q464:Q527" si="658">IF(W464="休日",Q463+1,IF(W464="振替休日",Q463+1,IF(W464="完全週休2日の振替休日",Q463+1,Q463)))</f>
        <v>0</v>
      </c>
      <c r="R464" s="93">
        <f t="shared" si="642"/>
        <v>181</v>
      </c>
      <c r="S464" s="156" t="str">
        <f t="shared" si="643"/>
        <v/>
      </c>
      <c r="T464" s="162">
        <f t="shared" si="644"/>
        <v>0</v>
      </c>
      <c r="U464" s="100">
        <f t="shared" ref="U464:U527" si="659">IF(S464="〇",U463+1,U463)</f>
        <v>52</v>
      </c>
      <c r="V464" s="93" t="str">
        <f t="shared" si="645"/>
        <v/>
      </c>
      <c r="W464" s="169" t="str">
        <f t="shared" ref="W464:W527" si="660">IF(D464="×",IF(G464="完全週休2日の振替休日",G464,""),IF(V464="","",IF(WEEKDAY(B464)=1,V464,IF(WEEKDAY(B464)=7,V464,IF(V464="振替休日",V464,IF(V464="完全週休2日の振替休日",V464,IF(WEEKDAY(B464)=6,IF(COUNTIF(V465:V466,"休日")&lt;2,V464,"作業日"),IF(WEEKDAY(B464)=5,IF(COUNTIF(V465:V467,"休日")&lt;2,V464,"作業日"),IF(WEEKDAY(B464)=4,IF(COUNTIF(V465:V468,"休日")&lt;2,V464,"作業日"),IF(WEEKDAY(B464)=3,IF(COUNTIF(V465:V469,"休日")&lt;2,V464,"作業日"),IF(WEEKDAY(B464)=2,IF(COUNTIF(V465:V470,"休日")&lt;2,V464,"作業日"))))))))))))</f>
        <v/>
      </c>
      <c r="X464" s="80" t="str">
        <f t="shared" ref="X464:X527" si="661">IF(W464="完全週休2日の振替休日",H464,"")</f>
        <v/>
      </c>
      <c r="Y464" s="80" t="str">
        <f t="shared" ref="Y464:Y527" si="662">IF(X464="","",X464)</f>
        <v/>
      </c>
      <c r="Z464" s="80" t="str">
        <f t="shared" si="646"/>
        <v>-</v>
      </c>
      <c r="AA464" s="80" t="str">
        <f t="shared" si="647"/>
        <v/>
      </c>
      <c r="AB464" s="80" t="str">
        <f t="shared" si="648"/>
        <v>OK（振替済み）</v>
      </c>
      <c r="AC464" s="154">
        <f t="shared" si="649"/>
        <v>0</v>
      </c>
      <c r="AD464" s="154" t="str">
        <f t="shared" ref="AD464:AD527" si="663">IF(AC464=AC463,"",AC464)</f>
        <v/>
      </c>
      <c r="AE464" s="106">
        <f t="shared" ref="AE464:AE527" si="664">IFERROR(IF(WEEKDAY(B464)=1,AE457+1,AE465),0)</f>
        <v>0</v>
      </c>
      <c r="AF464" s="106">
        <f t="shared" si="650"/>
        <v>0</v>
      </c>
      <c r="AG464" s="218" t="str">
        <f>IFERROR(IF(AE464=1,①工事概要!$E$11,IF(AE464=2,①工事概要!$E$11,IF(WEEKDAY(Z464)=2,Z457,AG463))),"")</f>
        <v/>
      </c>
      <c r="AH464" s="222" t="str">
        <f t="shared" ref="AH464:BA464" si="665">IFERROR(IF(AG464+1&gt;$BB464,"",AG464+1),"")</f>
        <v/>
      </c>
      <c r="AI464" s="222" t="str">
        <f t="shared" si="665"/>
        <v/>
      </c>
      <c r="AJ464" s="222" t="str">
        <f t="shared" si="665"/>
        <v/>
      </c>
      <c r="AK464" s="222" t="str">
        <f t="shared" si="665"/>
        <v/>
      </c>
      <c r="AL464" s="222" t="str">
        <f t="shared" si="665"/>
        <v/>
      </c>
      <c r="AM464" s="222" t="str">
        <f t="shared" si="665"/>
        <v/>
      </c>
      <c r="AN464" s="222" t="str">
        <f t="shared" si="665"/>
        <v/>
      </c>
      <c r="AO464" s="222" t="str">
        <f t="shared" si="665"/>
        <v/>
      </c>
      <c r="AP464" s="222" t="str">
        <f t="shared" si="665"/>
        <v/>
      </c>
      <c r="AQ464" s="222" t="str">
        <f t="shared" si="665"/>
        <v/>
      </c>
      <c r="AR464" s="222" t="str">
        <f t="shared" si="665"/>
        <v/>
      </c>
      <c r="AS464" s="222" t="str">
        <f t="shared" si="665"/>
        <v/>
      </c>
      <c r="AT464" s="222" t="str">
        <f t="shared" si="665"/>
        <v/>
      </c>
      <c r="AU464" s="222" t="str">
        <f t="shared" si="665"/>
        <v/>
      </c>
      <c r="AV464" s="222" t="str">
        <f t="shared" si="665"/>
        <v/>
      </c>
      <c r="AW464" s="222" t="str">
        <f t="shared" si="665"/>
        <v/>
      </c>
      <c r="AX464" s="222" t="str">
        <f t="shared" si="665"/>
        <v/>
      </c>
      <c r="AY464" s="222" t="str">
        <f t="shared" si="665"/>
        <v/>
      </c>
      <c r="AZ464" s="222" t="str">
        <f t="shared" si="665"/>
        <v/>
      </c>
      <c r="BA464" s="222" t="str">
        <f t="shared" si="665"/>
        <v/>
      </c>
      <c r="BB464" s="219" t="str">
        <f>IFERROR(IF(IF(Z464=①工事概要!$E$12,①工事概要!$E$12,IF(WEEKDAY(Z464)=1,Z471,BB465))&gt;①工事概要!$E$12,①工事概要!$E$12,IF(Z464=①工事概要!$E$12,①工事概要!$E$12,IF(WEEKDAY(Z464)=1,Z471,BB465))),"")</f>
        <v/>
      </c>
      <c r="BE464" s="53"/>
      <c r="BF464" s="53"/>
      <c r="BG464" s="53" t="str">
        <f>IFERROR(VLOOKUP(B464,①工事概要!$C$11:$D$12,2,FALSE),"")</f>
        <v/>
      </c>
      <c r="BH464" s="53" t="str">
        <f>IFERROR(VLOOKUP(B464,①工事概要!$C$16:$D$21,2,FALSE),"")</f>
        <v/>
      </c>
      <c r="BI464" s="53" t="str">
        <f>IFERROR(VLOOKUP(B464,①工事概要!$C$22:$D$24,2,FALSE),"")</f>
        <v/>
      </c>
      <c r="BJ464" s="53" t="str">
        <f>IF(B464&gt;①工事概要!$C$26,"",IF(B464&gt;=①工事概要!$C$25,$BJ$13,""))</f>
        <v/>
      </c>
      <c r="BK464" s="53" t="str">
        <f>IF(B464&gt;①工事概要!$C$28,"",IF(B464&gt;=①工事概要!$C$27,$BK$13,""))</f>
        <v/>
      </c>
      <c r="BL464" s="53" t="str">
        <f>IF(B464&gt;①工事概要!$C$30,"",IF(B464&gt;=①工事概要!$C$29,$BL$13,""))</f>
        <v/>
      </c>
      <c r="BM464" s="53" t="str">
        <f>IF(B464&gt;①工事概要!$C$32,"",IF(B464&gt;=①工事概要!$C$31,$BM$13,""))</f>
        <v/>
      </c>
      <c r="BN464" s="53" t="str">
        <f>IF(B464&gt;①工事概要!$C$34,"",IF(B464&gt;=①工事概要!$C$33,$BN$13,""))</f>
        <v/>
      </c>
      <c r="BO464" s="53" t="str">
        <f>IF(B464&gt;①工事概要!$C$36,"",IF(B464&gt;=①工事概要!$C$35,$BO$13,""))</f>
        <v/>
      </c>
      <c r="BP464" s="53" t="str">
        <f>IF(B464&gt;①工事概要!$C$38,"",IF(B464&gt;=①工事概要!$C$37,$BP$13,""))</f>
        <v/>
      </c>
      <c r="BQ464" s="53" t="str">
        <f>IF(B464&gt;①工事概要!$C$40,"",IF(B464&gt;=①工事概要!$C$39,$BQ$13,""))</f>
        <v/>
      </c>
      <c r="BR464" s="53" t="str">
        <f>IF(B464&gt;①工事概要!$C$42,"",IF(B464&gt;=①工事概要!$C$41,$BR$13,""))</f>
        <v/>
      </c>
      <c r="BS464" s="53" t="str">
        <f>IF(B464&gt;①工事概要!$C$44,"",IF(B464&gt;=①工事概要!$C$43,$BS$13,""))</f>
        <v/>
      </c>
      <c r="BT464" s="53" t="str">
        <f>IF(B464&gt;①工事概要!$C$46,"",IF(B464&gt;=①工事概要!$C$45,$BT$13,""))</f>
        <v/>
      </c>
      <c r="BU464" s="53" t="str">
        <f>IF(B464&gt;①工事概要!$C$48,"",IF(B464&gt;=①工事概要!$C$47,$BU$13,""))</f>
        <v/>
      </c>
      <c r="BV464" s="53" t="str">
        <f>IF(B464&gt;①工事概要!$C$50,"",IF(B464&gt;=①工事概要!$C$49,$BV$13,""))</f>
        <v/>
      </c>
      <c r="BW464" s="53" t="str">
        <f>IF(B464&gt;①工事概要!$C$52,"",IF(B464&gt;=①工事概要!$C$51,$BW$13,""))</f>
        <v/>
      </c>
      <c r="BX464" s="53" t="str">
        <f>IF(B464&gt;①工事概要!$C$54,"",IF(B464&gt;=①工事概要!$C$53,$BX$13,""))</f>
        <v/>
      </c>
      <c r="BY464" s="53" t="str">
        <f>IF(B464&gt;①工事概要!$C$56,"",IF(B464&gt;=①工事概要!$C$55,$BY$13,""))</f>
        <v/>
      </c>
      <c r="BZ464" s="53" t="str">
        <f>IF(B464&gt;①工事概要!$C$58,"",IF(B464&gt;=①工事概要!$C$57,$BZ$13,""))</f>
        <v/>
      </c>
      <c r="CA464" s="53" t="str">
        <f>IF(B464&gt;①工事概要!$C$60,"",IF(B464&gt;=①工事概要!$C$59,$CA$13,""))</f>
        <v/>
      </c>
      <c r="CB464" s="53" t="str">
        <f>IF(B464&gt;①工事概要!$C$62,"",IF(B464&gt;=①工事概要!$C$61,$CB$13,""))</f>
        <v/>
      </c>
      <c r="CC464" s="53" t="str">
        <f>IF(B464&gt;①工事概要!$C$64,"",IF(B464&gt;=①工事概要!$C$63,$CC$13,""))</f>
        <v/>
      </c>
      <c r="CD464" s="53" t="str">
        <f>IF(B464&gt;①工事概要!$C$66,"",IF(B464&gt;=①工事概要!$C$65,$CD$13,""))</f>
        <v/>
      </c>
      <c r="CE464" s="50" t="str">
        <f t="shared" ref="CE464:CE527" si="666">IF(COUNTA(BH464:BP464)=0,"",BH464&amp;BI464&amp;BJ464&amp;BK464&amp;BL464&amp;BM464&amp;BN464&amp;BO464&amp;BP464&amp;BQ464&amp;BR464&amp;BS464&amp;BT464&amp;BU464&amp;BV464&amp;BW464&amp;BX464&amp;BY464&amp;BZ464&amp;CA464&amp;CB464&amp;CC464&amp;CD464)</f>
        <v/>
      </c>
      <c r="CF464" s="50" t="str">
        <f t="shared" si="652"/>
        <v xml:space="preserve"> </v>
      </c>
    </row>
    <row r="465" spans="1:84" ht="39" customHeight="1" thickTop="1" thickBot="1" x14ac:dyDescent="0.2">
      <c r="A465" s="81" t="str">
        <f t="shared" si="638"/>
        <v>対象期間外</v>
      </c>
      <c r="B465" s="180" t="str">
        <f>IFERROR(IF(B464=①工事概要!$E$12+IF(WEEKDAY(①工事概要!$E$12)=1,①工事概要!$E$12,(8-WEEKDAY(①工事概要!$E$12))),"-",IF(B464="-","-",B464+1)),"-")</f>
        <v>-</v>
      </c>
      <c r="C465" s="89" t="str">
        <f t="shared" si="653"/>
        <v>-</v>
      </c>
      <c r="D465" s="199" t="str">
        <f t="shared" si="654"/>
        <v>×</v>
      </c>
      <c r="E465" s="200" t="str">
        <f t="shared" si="655"/>
        <v xml:space="preserve"> </v>
      </c>
      <c r="F465" s="201" t="s">
        <v>60</v>
      </c>
      <c r="G465" s="202"/>
      <c r="H465" s="203"/>
      <c r="I465" s="204"/>
      <c r="J465" s="187" t="str">
        <f t="shared" si="656"/>
        <v/>
      </c>
      <c r="K465" s="190" t="str">
        <f t="shared" si="639"/>
        <v/>
      </c>
      <c r="L465" s="190" t="str">
        <f t="shared" si="640"/>
        <v/>
      </c>
      <c r="M465" s="188" t="str">
        <f t="shared" si="657"/>
        <v/>
      </c>
      <c r="N465" s="87" t="str">
        <f t="shared" si="641"/>
        <v/>
      </c>
      <c r="O465" s="108"/>
      <c r="P465" s="156" t="str">
        <f>IF(B465&lt;①工事概要!$E$11,"",IF(B465&gt;①工事概要!$E$12,"",IF(LEN(CE465)=0,"○","")))</f>
        <v/>
      </c>
      <c r="Q465" s="162">
        <f t="shared" si="658"/>
        <v>0</v>
      </c>
      <c r="R465" s="93">
        <f t="shared" si="642"/>
        <v>181</v>
      </c>
      <c r="S465" s="156" t="str">
        <f t="shared" si="643"/>
        <v/>
      </c>
      <c r="T465" s="162">
        <f t="shared" si="644"/>
        <v>0</v>
      </c>
      <c r="U465" s="100">
        <f t="shared" si="659"/>
        <v>52</v>
      </c>
      <c r="V465" s="93" t="str">
        <f t="shared" si="645"/>
        <v/>
      </c>
      <c r="W465" s="169" t="str">
        <f t="shared" si="660"/>
        <v/>
      </c>
      <c r="X465" s="80" t="str">
        <f t="shared" si="661"/>
        <v/>
      </c>
      <c r="Y465" s="80" t="str">
        <f t="shared" si="662"/>
        <v/>
      </c>
      <c r="Z465" s="80" t="str">
        <f t="shared" si="646"/>
        <v>-</v>
      </c>
      <c r="AA465" s="80" t="str">
        <f t="shared" si="647"/>
        <v/>
      </c>
      <c r="AB465" s="80" t="str">
        <f t="shared" si="648"/>
        <v>OK（振替済み）</v>
      </c>
      <c r="AC465" s="154">
        <f t="shared" si="649"/>
        <v>0</v>
      </c>
      <c r="AD465" s="154" t="str">
        <f t="shared" si="663"/>
        <v/>
      </c>
      <c r="AE465" s="106">
        <f t="shared" si="664"/>
        <v>0</v>
      </c>
      <c r="AF465" s="106">
        <f t="shared" si="650"/>
        <v>0</v>
      </c>
      <c r="AG465" s="218" t="str">
        <f>IFERROR(IF(AE465=1,①工事概要!$E$11,IF(AE465=2,①工事概要!$E$11,IF(WEEKDAY(Z465)=2,Z458,AG464))),"")</f>
        <v/>
      </c>
      <c r="AH465" s="222" t="str">
        <f t="shared" ref="AH465:BA465" si="667">IFERROR(IF(AG465+1&gt;$BB465,"",AG465+1),"")</f>
        <v/>
      </c>
      <c r="AI465" s="222" t="str">
        <f t="shared" si="667"/>
        <v/>
      </c>
      <c r="AJ465" s="222" t="str">
        <f t="shared" si="667"/>
        <v/>
      </c>
      <c r="AK465" s="222" t="str">
        <f t="shared" si="667"/>
        <v/>
      </c>
      <c r="AL465" s="222" t="str">
        <f t="shared" si="667"/>
        <v/>
      </c>
      <c r="AM465" s="222" t="str">
        <f t="shared" si="667"/>
        <v/>
      </c>
      <c r="AN465" s="222" t="str">
        <f t="shared" si="667"/>
        <v/>
      </c>
      <c r="AO465" s="222" t="str">
        <f t="shared" si="667"/>
        <v/>
      </c>
      <c r="AP465" s="222" t="str">
        <f t="shared" si="667"/>
        <v/>
      </c>
      <c r="AQ465" s="222" t="str">
        <f t="shared" si="667"/>
        <v/>
      </c>
      <c r="AR465" s="222" t="str">
        <f t="shared" si="667"/>
        <v/>
      </c>
      <c r="AS465" s="222" t="str">
        <f t="shared" si="667"/>
        <v/>
      </c>
      <c r="AT465" s="222" t="str">
        <f t="shared" si="667"/>
        <v/>
      </c>
      <c r="AU465" s="222" t="str">
        <f t="shared" si="667"/>
        <v/>
      </c>
      <c r="AV465" s="222" t="str">
        <f t="shared" si="667"/>
        <v/>
      </c>
      <c r="AW465" s="222" t="str">
        <f t="shared" si="667"/>
        <v/>
      </c>
      <c r="AX465" s="222" t="str">
        <f t="shared" si="667"/>
        <v/>
      </c>
      <c r="AY465" s="222" t="str">
        <f t="shared" si="667"/>
        <v/>
      </c>
      <c r="AZ465" s="222" t="str">
        <f t="shared" si="667"/>
        <v/>
      </c>
      <c r="BA465" s="222" t="str">
        <f t="shared" si="667"/>
        <v/>
      </c>
      <c r="BB465" s="219" t="str">
        <f>IFERROR(IF(IF(Z465=①工事概要!$E$12,①工事概要!$E$12,IF(WEEKDAY(Z465)=1,Z472,BB466))&gt;①工事概要!$E$12,①工事概要!$E$12,IF(Z465=①工事概要!$E$12,①工事概要!$E$12,IF(WEEKDAY(Z465)=1,Z472,BB466))),"")</f>
        <v/>
      </c>
      <c r="BE465" s="53"/>
      <c r="BF465" s="53"/>
      <c r="BG465" s="53" t="str">
        <f>IFERROR(VLOOKUP(B465,①工事概要!$C$11:$D$12,2,FALSE),"")</f>
        <v/>
      </c>
      <c r="BH465" s="53" t="str">
        <f>IFERROR(VLOOKUP(B465,①工事概要!$C$16:$D$21,2,FALSE),"")</f>
        <v/>
      </c>
      <c r="BI465" s="53" t="str">
        <f>IFERROR(VLOOKUP(B465,①工事概要!$C$22:$D$24,2,FALSE),"")</f>
        <v/>
      </c>
      <c r="BJ465" s="53" t="str">
        <f>IF(B465&gt;①工事概要!$C$26,"",IF(B465&gt;=①工事概要!$C$25,$BJ$13,""))</f>
        <v/>
      </c>
      <c r="BK465" s="53" t="str">
        <f>IF(B465&gt;①工事概要!$C$28,"",IF(B465&gt;=①工事概要!$C$27,$BK$13,""))</f>
        <v/>
      </c>
      <c r="BL465" s="53" t="str">
        <f>IF(B465&gt;①工事概要!$C$30,"",IF(B465&gt;=①工事概要!$C$29,$BL$13,""))</f>
        <v/>
      </c>
      <c r="BM465" s="53" t="str">
        <f>IF(B465&gt;①工事概要!$C$32,"",IF(B465&gt;=①工事概要!$C$31,$BM$13,""))</f>
        <v/>
      </c>
      <c r="BN465" s="53" t="str">
        <f>IF(B465&gt;①工事概要!$C$34,"",IF(B465&gt;=①工事概要!$C$33,$BN$13,""))</f>
        <v/>
      </c>
      <c r="BO465" s="53" t="str">
        <f>IF(B465&gt;①工事概要!$C$36,"",IF(B465&gt;=①工事概要!$C$35,$BO$13,""))</f>
        <v/>
      </c>
      <c r="BP465" s="53" t="str">
        <f>IF(B465&gt;①工事概要!$C$38,"",IF(B465&gt;=①工事概要!$C$37,$BP$13,""))</f>
        <v/>
      </c>
      <c r="BQ465" s="53" t="str">
        <f>IF(B465&gt;①工事概要!$C$40,"",IF(B465&gt;=①工事概要!$C$39,$BQ$13,""))</f>
        <v/>
      </c>
      <c r="BR465" s="53" t="str">
        <f>IF(B465&gt;①工事概要!$C$42,"",IF(B465&gt;=①工事概要!$C$41,$BR$13,""))</f>
        <v/>
      </c>
      <c r="BS465" s="53" t="str">
        <f>IF(B465&gt;①工事概要!$C$44,"",IF(B465&gt;=①工事概要!$C$43,$BS$13,""))</f>
        <v/>
      </c>
      <c r="BT465" s="53" t="str">
        <f>IF(B465&gt;①工事概要!$C$46,"",IF(B465&gt;=①工事概要!$C$45,$BT$13,""))</f>
        <v/>
      </c>
      <c r="BU465" s="53" t="str">
        <f>IF(B465&gt;①工事概要!$C$48,"",IF(B465&gt;=①工事概要!$C$47,$BU$13,""))</f>
        <v/>
      </c>
      <c r="BV465" s="53" t="str">
        <f>IF(B465&gt;①工事概要!$C$50,"",IF(B465&gt;=①工事概要!$C$49,$BV$13,""))</f>
        <v/>
      </c>
      <c r="BW465" s="53" t="str">
        <f>IF(B465&gt;①工事概要!$C$52,"",IF(B465&gt;=①工事概要!$C$51,$BW$13,""))</f>
        <v/>
      </c>
      <c r="BX465" s="53" t="str">
        <f>IF(B465&gt;①工事概要!$C$54,"",IF(B465&gt;=①工事概要!$C$53,$BX$13,""))</f>
        <v/>
      </c>
      <c r="BY465" s="53" t="str">
        <f>IF(B465&gt;①工事概要!$C$56,"",IF(B465&gt;=①工事概要!$C$55,$BY$13,""))</f>
        <v/>
      </c>
      <c r="BZ465" s="53" t="str">
        <f>IF(B465&gt;①工事概要!$C$58,"",IF(B465&gt;=①工事概要!$C$57,$BZ$13,""))</f>
        <v/>
      </c>
      <c r="CA465" s="53" t="str">
        <f>IF(B465&gt;①工事概要!$C$60,"",IF(B465&gt;=①工事概要!$C$59,$CA$13,""))</f>
        <v/>
      </c>
      <c r="CB465" s="53" t="str">
        <f>IF(B465&gt;①工事概要!$C$62,"",IF(B465&gt;=①工事概要!$C$61,$CB$13,""))</f>
        <v/>
      </c>
      <c r="CC465" s="53" t="str">
        <f>IF(B465&gt;①工事概要!$C$64,"",IF(B465&gt;=①工事概要!$C$63,$CC$13,""))</f>
        <v/>
      </c>
      <c r="CD465" s="53" t="str">
        <f>IF(B465&gt;①工事概要!$C$66,"",IF(B465&gt;=①工事概要!$C$65,$CD$13,""))</f>
        <v/>
      </c>
      <c r="CE465" s="50" t="str">
        <f t="shared" si="666"/>
        <v/>
      </c>
      <c r="CF465" s="50" t="str">
        <f t="shared" si="652"/>
        <v xml:space="preserve"> </v>
      </c>
    </row>
    <row r="466" spans="1:84" ht="39" customHeight="1" thickTop="1" thickBot="1" x14ac:dyDescent="0.2">
      <c r="A466" s="81" t="str">
        <f t="shared" si="638"/>
        <v>対象期間外</v>
      </c>
      <c r="B466" s="180" t="str">
        <f>IFERROR(IF(B465=①工事概要!$E$12+IF(WEEKDAY(①工事概要!$E$12)=1,①工事概要!$E$12,(8-WEEKDAY(①工事概要!$E$12))),"-",IF(B465="-","-",B465+1)),"-")</f>
        <v>-</v>
      </c>
      <c r="C466" s="89" t="str">
        <f t="shared" si="653"/>
        <v>-</v>
      </c>
      <c r="D466" s="199" t="str">
        <f t="shared" si="654"/>
        <v>×</v>
      </c>
      <c r="E466" s="200" t="str">
        <f t="shared" si="655"/>
        <v xml:space="preserve"> </v>
      </c>
      <c r="F466" s="201" t="s">
        <v>60</v>
      </c>
      <c r="G466" s="202"/>
      <c r="H466" s="203"/>
      <c r="I466" s="204"/>
      <c r="J466" s="187" t="str">
        <f t="shared" si="656"/>
        <v/>
      </c>
      <c r="K466" s="190" t="str">
        <f t="shared" si="639"/>
        <v/>
      </c>
      <c r="L466" s="190" t="str">
        <f t="shared" si="640"/>
        <v/>
      </c>
      <c r="M466" s="188" t="str">
        <f t="shared" si="657"/>
        <v/>
      </c>
      <c r="N466" s="87" t="str">
        <f t="shared" si="641"/>
        <v/>
      </c>
      <c r="O466" s="108"/>
      <c r="P466" s="156" t="str">
        <f>IF(B466&lt;①工事概要!$E$11,"",IF(B466&gt;①工事概要!$E$12,"",IF(LEN(CE466)=0,"○","")))</f>
        <v/>
      </c>
      <c r="Q466" s="162">
        <f t="shared" si="658"/>
        <v>0</v>
      </c>
      <c r="R466" s="93">
        <f t="shared" si="642"/>
        <v>181</v>
      </c>
      <c r="S466" s="156" t="str">
        <f t="shared" si="643"/>
        <v/>
      </c>
      <c r="T466" s="162">
        <f t="shared" si="644"/>
        <v>0</v>
      </c>
      <c r="U466" s="100">
        <f t="shared" si="659"/>
        <v>52</v>
      </c>
      <c r="V466" s="93" t="str">
        <f t="shared" si="645"/>
        <v/>
      </c>
      <c r="W466" s="169" t="str">
        <f t="shared" si="660"/>
        <v/>
      </c>
      <c r="X466" s="80" t="str">
        <f t="shared" si="661"/>
        <v/>
      </c>
      <c r="Y466" s="80" t="str">
        <f t="shared" si="662"/>
        <v/>
      </c>
      <c r="Z466" s="80" t="str">
        <f t="shared" si="646"/>
        <v>-</v>
      </c>
      <c r="AA466" s="80" t="str">
        <f t="shared" si="647"/>
        <v/>
      </c>
      <c r="AB466" s="80" t="str">
        <f t="shared" si="648"/>
        <v>OK（振替済み）</v>
      </c>
      <c r="AC466" s="154">
        <f t="shared" si="649"/>
        <v>0</v>
      </c>
      <c r="AD466" s="154" t="str">
        <f t="shared" si="663"/>
        <v/>
      </c>
      <c r="AE466" s="106">
        <f t="shared" si="664"/>
        <v>0</v>
      </c>
      <c r="AF466" s="106">
        <f t="shared" si="650"/>
        <v>0</v>
      </c>
      <c r="AG466" s="218" t="str">
        <f>IFERROR(IF(AE466=1,①工事概要!$E$11,IF(AE466=2,①工事概要!$E$11,IF(WEEKDAY(Z466)=2,Z459,AG465))),"")</f>
        <v/>
      </c>
      <c r="AH466" s="222" t="str">
        <f t="shared" ref="AH466:BA466" si="668">IFERROR(IF(AG466+1&gt;$BB466,"",AG466+1),"")</f>
        <v/>
      </c>
      <c r="AI466" s="222" t="str">
        <f t="shared" si="668"/>
        <v/>
      </c>
      <c r="AJ466" s="222" t="str">
        <f t="shared" si="668"/>
        <v/>
      </c>
      <c r="AK466" s="222" t="str">
        <f t="shared" si="668"/>
        <v/>
      </c>
      <c r="AL466" s="222" t="str">
        <f t="shared" si="668"/>
        <v/>
      </c>
      <c r="AM466" s="222" t="str">
        <f t="shared" si="668"/>
        <v/>
      </c>
      <c r="AN466" s="222" t="str">
        <f t="shared" si="668"/>
        <v/>
      </c>
      <c r="AO466" s="222" t="str">
        <f t="shared" si="668"/>
        <v/>
      </c>
      <c r="AP466" s="222" t="str">
        <f t="shared" si="668"/>
        <v/>
      </c>
      <c r="AQ466" s="222" t="str">
        <f t="shared" si="668"/>
        <v/>
      </c>
      <c r="AR466" s="222" t="str">
        <f t="shared" si="668"/>
        <v/>
      </c>
      <c r="AS466" s="222" t="str">
        <f t="shared" si="668"/>
        <v/>
      </c>
      <c r="AT466" s="222" t="str">
        <f t="shared" si="668"/>
        <v/>
      </c>
      <c r="AU466" s="222" t="str">
        <f t="shared" si="668"/>
        <v/>
      </c>
      <c r="AV466" s="222" t="str">
        <f t="shared" si="668"/>
        <v/>
      </c>
      <c r="AW466" s="222" t="str">
        <f t="shared" si="668"/>
        <v/>
      </c>
      <c r="AX466" s="222" t="str">
        <f t="shared" si="668"/>
        <v/>
      </c>
      <c r="AY466" s="222" t="str">
        <f t="shared" si="668"/>
        <v/>
      </c>
      <c r="AZ466" s="222" t="str">
        <f t="shared" si="668"/>
        <v/>
      </c>
      <c r="BA466" s="222" t="str">
        <f t="shared" si="668"/>
        <v/>
      </c>
      <c r="BB466" s="219" t="str">
        <f>IFERROR(IF(IF(Z466=①工事概要!$E$12,①工事概要!$E$12,IF(WEEKDAY(Z466)=1,Z473,BB467))&gt;①工事概要!$E$12,①工事概要!$E$12,IF(Z466=①工事概要!$E$12,①工事概要!$E$12,IF(WEEKDAY(Z466)=1,Z473,BB467))),"")</f>
        <v/>
      </c>
      <c r="BE466" s="53"/>
      <c r="BF466" s="53"/>
      <c r="BG466" s="53" t="str">
        <f>IFERROR(VLOOKUP(B466,①工事概要!$C$11:$D$12,2,FALSE),"")</f>
        <v/>
      </c>
      <c r="BH466" s="53" t="str">
        <f>IFERROR(VLOOKUP(B466,①工事概要!$C$16:$D$21,2,FALSE),"")</f>
        <v/>
      </c>
      <c r="BI466" s="53" t="str">
        <f>IFERROR(VLOOKUP(B466,①工事概要!$C$22:$D$24,2,FALSE),"")</f>
        <v/>
      </c>
      <c r="BJ466" s="53" t="str">
        <f>IF(B466&gt;①工事概要!$C$26,"",IF(B466&gt;=①工事概要!$C$25,$BJ$13,""))</f>
        <v/>
      </c>
      <c r="BK466" s="53" t="str">
        <f>IF(B466&gt;①工事概要!$C$28,"",IF(B466&gt;=①工事概要!$C$27,$BK$13,""))</f>
        <v/>
      </c>
      <c r="BL466" s="53" t="str">
        <f>IF(B466&gt;①工事概要!$C$30,"",IF(B466&gt;=①工事概要!$C$29,$BL$13,""))</f>
        <v/>
      </c>
      <c r="BM466" s="53" t="str">
        <f>IF(B466&gt;①工事概要!$C$32,"",IF(B466&gt;=①工事概要!$C$31,$BM$13,""))</f>
        <v/>
      </c>
      <c r="BN466" s="53" t="str">
        <f>IF(B466&gt;①工事概要!$C$34,"",IF(B466&gt;=①工事概要!$C$33,$BN$13,""))</f>
        <v/>
      </c>
      <c r="BO466" s="53" t="str">
        <f>IF(B466&gt;①工事概要!$C$36,"",IF(B466&gt;=①工事概要!$C$35,$BO$13,""))</f>
        <v/>
      </c>
      <c r="BP466" s="53" t="str">
        <f>IF(B466&gt;①工事概要!$C$38,"",IF(B466&gt;=①工事概要!$C$37,$BP$13,""))</f>
        <v/>
      </c>
      <c r="BQ466" s="53" t="str">
        <f>IF(B466&gt;①工事概要!$C$40,"",IF(B466&gt;=①工事概要!$C$39,$BQ$13,""))</f>
        <v/>
      </c>
      <c r="BR466" s="53" t="str">
        <f>IF(B466&gt;①工事概要!$C$42,"",IF(B466&gt;=①工事概要!$C$41,$BR$13,""))</f>
        <v/>
      </c>
      <c r="BS466" s="53" t="str">
        <f>IF(B466&gt;①工事概要!$C$44,"",IF(B466&gt;=①工事概要!$C$43,$BS$13,""))</f>
        <v/>
      </c>
      <c r="BT466" s="53" t="str">
        <f>IF(B466&gt;①工事概要!$C$46,"",IF(B466&gt;=①工事概要!$C$45,$BT$13,""))</f>
        <v/>
      </c>
      <c r="BU466" s="53" t="str">
        <f>IF(B466&gt;①工事概要!$C$48,"",IF(B466&gt;=①工事概要!$C$47,$BU$13,""))</f>
        <v/>
      </c>
      <c r="BV466" s="53" t="str">
        <f>IF(B466&gt;①工事概要!$C$50,"",IF(B466&gt;=①工事概要!$C$49,$BV$13,""))</f>
        <v/>
      </c>
      <c r="BW466" s="53" t="str">
        <f>IF(B466&gt;①工事概要!$C$52,"",IF(B466&gt;=①工事概要!$C$51,$BW$13,""))</f>
        <v/>
      </c>
      <c r="BX466" s="53" t="str">
        <f>IF(B466&gt;①工事概要!$C$54,"",IF(B466&gt;=①工事概要!$C$53,$BX$13,""))</f>
        <v/>
      </c>
      <c r="BY466" s="53" t="str">
        <f>IF(B466&gt;①工事概要!$C$56,"",IF(B466&gt;=①工事概要!$C$55,$BY$13,""))</f>
        <v/>
      </c>
      <c r="BZ466" s="53" t="str">
        <f>IF(B466&gt;①工事概要!$C$58,"",IF(B466&gt;=①工事概要!$C$57,$BZ$13,""))</f>
        <v/>
      </c>
      <c r="CA466" s="53" t="str">
        <f>IF(B466&gt;①工事概要!$C$60,"",IF(B466&gt;=①工事概要!$C$59,$CA$13,""))</f>
        <v/>
      </c>
      <c r="CB466" s="53" t="str">
        <f>IF(B466&gt;①工事概要!$C$62,"",IF(B466&gt;=①工事概要!$C$61,$CB$13,""))</f>
        <v/>
      </c>
      <c r="CC466" s="53" t="str">
        <f>IF(B466&gt;①工事概要!$C$64,"",IF(B466&gt;=①工事概要!$C$63,$CC$13,""))</f>
        <v/>
      </c>
      <c r="CD466" s="53" t="str">
        <f>IF(B466&gt;①工事概要!$C$66,"",IF(B466&gt;=①工事概要!$C$65,$CD$13,""))</f>
        <v/>
      </c>
      <c r="CE466" s="50" t="str">
        <f t="shared" si="666"/>
        <v/>
      </c>
      <c r="CF466" s="50" t="str">
        <f t="shared" si="652"/>
        <v xml:space="preserve"> </v>
      </c>
    </row>
    <row r="467" spans="1:84" ht="39" customHeight="1" thickTop="1" thickBot="1" x14ac:dyDescent="0.2">
      <c r="A467" s="81" t="str">
        <f t="shared" si="638"/>
        <v>対象期間外</v>
      </c>
      <c r="B467" s="180" t="str">
        <f>IFERROR(IF(B466=①工事概要!$E$12+IF(WEEKDAY(①工事概要!$E$12)=1,①工事概要!$E$12,(8-WEEKDAY(①工事概要!$E$12))),"-",IF(B466="-","-",B466+1)),"-")</f>
        <v>-</v>
      </c>
      <c r="C467" s="89" t="str">
        <f t="shared" si="653"/>
        <v>-</v>
      </c>
      <c r="D467" s="199" t="str">
        <f t="shared" si="654"/>
        <v>×</v>
      </c>
      <c r="E467" s="200" t="str">
        <f t="shared" si="655"/>
        <v xml:space="preserve"> </v>
      </c>
      <c r="F467" s="201" t="s">
        <v>60</v>
      </c>
      <c r="G467" s="202"/>
      <c r="H467" s="203"/>
      <c r="I467" s="204"/>
      <c r="J467" s="187" t="str">
        <f t="shared" si="656"/>
        <v/>
      </c>
      <c r="K467" s="190" t="str">
        <f t="shared" si="639"/>
        <v/>
      </c>
      <c r="L467" s="190" t="str">
        <f t="shared" si="640"/>
        <v/>
      </c>
      <c r="M467" s="188" t="str">
        <f t="shared" si="657"/>
        <v/>
      </c>
      <c r="N467" s="87" t="str">
        <f t="shared" si="641"/>
        <v/>
      </c>
      <c r="O467" s="108"/>
      <c r="P467" s="156" t="str">
        <f>IF(B467&lt;①工事概要!$E$11,"",IF(B467&gt;①工事概要!$E$12,"",IF(LEN(CE467)=0,"○","")))</f>
        <v/>
      </c>
      <c r="Q467" s="162">
        <f t="shared" si="658"/>
        <v>0</v>
      </c>
      <c r="R467" s="93">
        <f t="shared" si="642"/>
        <v>181</v>
      </c>
      <c r="S467" s="156" t="str">
        <f t="shared" si="643"/>
        <v/>
      </c>
      <c r="T467" s="162">
        <f t="shared" si="644"/>
        <v>0</v>
      </c>
      <c r="U467" s="100">
        <f t="shared" si="659"/>
        <v>52</v>
      </c>
      <c r="V467" s="93" t="str">
        <f t="shared" si="645"/>
        <v/>
      </c>
      <c r="W467" s="169" t="str">
        <f t="shared" si="660"/>
        <v/>
      </c>
      <c r="X467" s="80" t="str">
        <f t="shared" si="661"/>
        <v/>
      </c>
      <c r="Y467" s="80" t="str">
        <f t="shared" si="662"/>
        <v/>
      </c>
      <c r="Z467" s="80" t="str">
        <f t="shared" si="646"/>
        <v>-</v>
      </c>
      <c r="AA467" s="80" t="str">
        <f t="shared" si="647"/>
        <v/>
      </c>
      <c r="AB467" s="80" t="str">
        <f t="shared" si="648"/>
        <v>OK（振替済み）</v>
      </c>
      <c r="AC467" s="154">
        <f t="shared" si="649"/>
        <v>0</v>
      </c>
      <c r="AD467" s="154" t="str">
        <f t="shared" si="663"/>
        <v/>
      </c>
      <c r="AE467" s="106">
        <f t="shared" si="664"/>
        <v>0</v>
      </c>
      <c r="AF467" s="106">
        <f t="shared" si="650"/>
        <v>0</v>
      </c>
      <c r="AG467" s="218" t="str">
        <f>IFERROR(IF(AE467=1,①工事概要!$E$11,IF(AE467=2,①工事概要!$E$11,IF(WEEKDAY(Z467)=2,Z460,AG466))),"")</f>
        <v/>
      </c>
      <c r="AH467" s="222" t="str">
        <f t="shared" ref="AH467:BA467" si="669">IFERROR(IF(AG467+1&gt;$BB467,"",AG467+1),"")</f>
        <v/>
      </c>
      <c r="AI467" s="222" t="str">
        <f t="shared" si="669"/>
        <v/>
      </c>
      <c r="AJ467" s="222" t="str">
        <f t="shared" si="669"/>
        <v/>
      </c>
      <c r="AK467" s="222" t="str">
        <f t="shared" si="669"/>
        <v/>
      </c>
      <c r="AL467" s="222" t="str">
        <f t="shared" si="669"/>
        <v/>
      </c>
      <c r="AM467" s="222" t="str">
        <f t="shared" si="669"/>
        <v/>
      </c>
      <c r="AN467" s="222" t="str">
        <f t="shared" si="669"/>
        <v/>
      </c>
      <c r="AO467" s="222" t="str">
        <f t="shared" si="669"/>
        <v/>
      </c>
      <c r="AP467" s="222" t="str">
        <f t="shared" si="669"/>
        <v/>
      </c>
      <c r="AQ467" s="222" t="str">
        <f t="shared" si="669"/>
        <v/>
      </c>
      <c r="AR467" s="222" t="str">
        <f t="shared" si="669"/>
        <v/>
      </c>
      <c r="AS467" s="222" t="str">
        <f t="shared" si="669"/>
        <v/>
      </c>
      <c r="AT467" s="222" t="str">
        <f t="shared" si="669"/>
        <v/>
      </c>
      <c r="AU467" s="222" t="str">
        <f t="shared" si="669"/>
        <v/>
      </c>
      <c r="AV467" s="222" t="str">
        <f t="shared" si="669"/>
        <v/>
      </c>
      <c r="AW467" s="222" t="str">
        <f t="shared" si="669"/>
        <v/>
      </c>
      <c r="AX467" s="222" t="str">
        <f t="shared" si="669"/>
        <v/>
      </c>
      <c r="AY467" s="222" t="str">
        <f t="shared" si="669"/>
        <v/>
      </c>
      <c r="AZ467" s="222" t="str">
        <f t="shared" si="669"/>
        <v/>
      </c>
      <c r="BA467" s="222" t="str">
        <f t="shared" si="669"/>
        <v/>
      </c>
      <c r="BB467" s="219" t="str">
        <f>IFERROR(IF(IF(Z467=①工事概要!$E$12,①工事概要!$E$12,IF(WEEKDAY(Z467)=1,Z474,BB468))&gt;①工事概要!$E$12,①工事概要!$E$12,IF(Z467=①工事概要!$E$12,①工事概要!$E$12,IF(WEEKDAY(Z467)=1,Z474,BB468))),"")</f>
        <v/>
      </c>
      <c r="BE467" s="53"/>
      <c r="BF467" s="53"/>
      <c r="BG467" s="53" t="str">
        <f>IFERROR(VLOOKUP(B467,①工事概要!$C$11:$D$12,2,FALSE),"")</f>
        <v/>
      </c>
      <c r="BH467" s="53" t="str">
        <f>IFERROR(VLOOKUP(B467,①工事概要!$C$16:$D$21,2,FALSE),"")</f>
        <v/>
      </c>
      <c r="BI467" s="53" t="str">
        <f>IFERROR(VLOOKUP(B467,①工事概要!$C$22:$D$24,2,FALSE),"")</f>
        <v/>
      </c>
      <c r="BJ467" s="53" t="str">
        <f>IF(B467&gt;①工事概要!$C$26,"",IF(B467&gt;=①工事概要!$C$25,$BJ$13,""))</f>
        <v/>
      </c>
      <c r="BK467" s="53" t="str">
        <f>IF(B467&gt;①工事概要!$C$28,"",IF(B467&gt;=①工事概要!$C$27,$BK$13,""))</f>
        <v/>
      </c>
      <c r="BL467" s="53" t="str">
        <f>IF(B467&gt;①工事概要!$C$30,"",IF(B467&gt;=①工事概要!$C$29,$BL$13,""))</f>
        <v/>
      </c>
      <c r="BM467" s="53" t="str">
        <f>IF(B467&gt;①工事概要!$C$32,"",IF(B467&gt;=①工事概要!$C$31,$BM$13,""))</f>
        <v/>
      </c>
      <c r="BN467" s="53" t="str">
        <f>IF(B467&gt;①工事概要!$C$34,"",IF(B467&gt;=①工事概要!$C$33,$BN$13,""))</f>
        <v/>
      </c>
      <c r="BO467" s="53" t="str">
        <f>IF(B467&gt;①工事概要!$C$36,"",IF(B467&gt;=①工事概要!$C$35,$BO$13,""))</f>
        <v/>
      </c>
      <c r="BP467" s="53" t="str">
        <f>IF(B467&gt;①工事概要!$C$38,"",IF(B467&gt;=①工事概要!$C$37,$BP$13,""))</f>
        <v/>
      </c>
      <c r="BQ467" s="53" t="str">
        <f>IF(B467&gt;①工事概要!$C$40,"",IF(B467&gt;=①工事概要!$C$39,$BQ$13,""))</f>
        <v/>
      </c>
      <c r="BR467" s="53" t="str">
        <f>IF(B467&gt;①工事概要!$C$42,"",IF(B467&gt;=①工事概要!$C$41,$BR$13,""))</f>
        <v/>
      </c>
      <c r="BS467" s="53" t="str">
        <f>IF(B467&gt;①工事概要!$C$44,"",IF(B467&gt;=①工事概要!$C$43,$BS$13,""))</f>
        <v/>
      </c>
      <c r="BT467" s="53" t="str">
        <f>IF(B467&gt;①工事概要!$C$46,"",IF(B467&gt;=①工事概要!$C$45,$BT$13,""))</f>
        <v/>
      </c>
      <c r="BU467" s="53" t="str">
        <f>IF(B467&gt;①工事概要!$C$48,"",IF(B467&gt;=①工事概要!$C$47,$BU$13,""))</f>
        <v/>
      </c>
      <c r="BV467" s="53" t="str">
        <f>IF(B467&gt;①工事概要!$C$50,"",IF(B467&gt;=①工事概要!$C$49,$BV$13,""))</f>
        <v/>
      </c>
      <c r="BW467" s="53" t="str">
        <f>IF(B467&gt;①工事概要!$C$52,"",IF(B467&gt;=①工事概要!$C$51,$BW$13,""))</f>
        <v/>
      </c>
      <c r="BX467" s="53" t="str">
        <f>IF(B467&gt;①工事概要!$C$54,"",IF(B467&gt;=①工事概要!$C$53,$BX$13,""))</f>
        <v/>
      </c>
      <c r="BY467" s="53" t="str">
        <f>IF(B467&gt;①工事概要!$C$56,"",IF(B467&gt;=①工事概要!$C$55,$BY$13,""))</f>
        <v/>
      </c>
      <c r="BZ467" s="53" t="str">
        <f>IF(B467&gt;①工事概要!$C$58,"",IF(B467&gt;=①工事概要!$C$57,$BZ$13,""))</f>
        <v/>
      </c>
      <c r="CA467" s="53" t="str">
        <f>IF(B467&gt;①工事概要!$C$60,"",IF(B467&gt;=①工事概要!$C$59,$CA$13,""))</f>
        <v/>
      </c>
      <c r="CB467" s="53" t="str">
        <f>IF(B467&gt;①工事概要!$C$62,"",IF(B467&gt;=①工事概要!$C$61,$CB$13,""))</f>
        <v/>
      </c>
      <c r="CC467" s="53" t="str">
        <f>IF(B467&gt;①工事概要!$C$64,"",IF(B467&gt;=①工事概要!$C$63,$CC$13,""))</f>
        <v/>
      </c>
      <c r="CD467" s="53" t="str">
        <f>IF(B467&gt;①工事概要!$C$66,"",IF(B467&gt;=①工事概要!$C$65,$CD$13,""))</f>
        <v/>
      </c>
      <c r="CE467" s="50" t="str">
        <f t="shared" si="666"/>
        <v/>
      </c>
      <c r="CF467" s="50" t="str">
        <f t="shared" si="652"/>
        <v xml:space="preserve"> </v>
      </c>
    </row>
    <row r="468" spans="1:84" ht="39" customHeight="1" thickTop="1" thickBot="1" x14ac:dyDescent="0.2">
      <c r="A468" s="81" t="str">
        <f t="shared" si="638"/>
        <v>対象期間外</v>
      </c>
      <c r="B468" s="180" t="str">
        <f>IFERROR(IF(B467=①工事概要!$E$12+IF(WEEKDAY(①工事概要!$E$12)=1,①工事概要!$E$12,(8-WEEKDAY(①工事概要!$E$12))),"-",IF(B467="-","-",B467+1)),"-")</f>
        <v>-</v>
      </c>
      <c r="C468" s="89" t="str">
        <f t="shared" si="653"/>
        <v>-</v>
      </c>
      <c r="D468" s="199" t="str">
        <f t="shared" si="654"/>
        <v>×</v>
      </c>
      <c r="E468" s="200" t="str">
        <f t="shared" si="655"/>
        <v xml:space="preserve"> </v>
      </c>
      <c r="F468" s="201" t="s">
        <v>61</v>
      </c>
      <c r="G468" s="202"/>
      <c r="H468" s="203"/>
      <c r="I468" s="204"/>
      <c r="J468" s="187" t="str">
        <f t="shared" si="656"/>
        <v/>
      </c>
      <c r="K468" s="190" t="str">
        <f t="shared" si="639"/>
        <v/>
      </c>
      <c r="L468" s="190" t="str">
        <f t="shared" si="640"/>
        <v/>
      </c>
      <c r="M468" s="188" t="str">
        <f t="shared" si="657"/>
        <v/>
      </c>
      <c r="N468" s="87" t="str">
        <f t="shared" si="641"/>
        <v/>
      </c>
      <c r="O468" s="108"/>
      <c r="P468" s="156" t="str">
        <f>IF(B468&lt;①工事概要!$E$11,"",IF(B468&gt;①工事概要!$E$12,"",IF(LEN(CE468)=0,"○","")))</f>
        <v/>
      </c>
      <c r="Q468" s="162">
        <f t="shared" si="658"/>
        <v>0</v>
      </c>
      <c r="R468" s="93">
        <f t="shared" si="642"/>
        <v>181</v>
      </c>
      <c r="S468" s="156" t="str">
        <f t="shared" si="643"/>
        <v/>
      </c>
      <c r="T468" s="162">
        <f t="shared" si="644"/>
        <v>0</v>
      </c>
      <c r="U468" s="100">
        <f t="shared" si="659"/>
        <v>52</v>
      </c>
      <c r="V468" s="93" t="str">
        <f t="shared" si="645"/>
        <v/>
      </c>
      <c r="W468" s="169" t="str">
        <f t="shared" si="660"/>
        <v/>
      </c>
      <c r="X468" s="80" t="str">
        <f t="shared" si="661"/>
        <v/>
      </c>
      <c r="Y468" s="80" t="str">
        <f t="shared" si="662"/>
        <v/>
      </c>
      <c r="Z468" s="80" t="str">
        <f t="shared" si="646"/>
        <v>-</v>
      </c>
      <c r="AA468" s="80" t="str">
        <f t="shared" si="647"/>
        <v/>
      </c>
      <c r="AB468" s="80" t="str">
        <f t="shared" si="648"/>
        <v>OK（振替済み）</v>
      </c>
      <c r="AC468" s="154">
        <f t="shared" si="649"/>
        <v>0</v>
      </c>
      <c r="AD468" s="154" t="str">
        <f t="shared" si="663"/>
        <v/>
      </c>
      <c r="AE468" s="106">
        <f t="shared" si="664"/>
        <v>0</v>
      </c>
      <c r="AF468" s="106">
        <f t="shared" si="650"/>
        <v>0</v>
      </c>
      <c r="AG468" s="218" t="str">
        <f>IFERROR(IF(AE468=1,①工事概要!$E$11,IF(AE468=2,①工事概要!$E$11,IF(WEEKDAY(Z468)=2,Z461,AG467))),"")</f>
        <v/>
      </c>
      <c r="AH468" s="222" t="str">
        <f t="shared" ref="AH468:BA468" si="670">IFERROR(IF(AG468+1&gt;$BB468,"",AG468+1),"")</f>
        <v/>
      </c>
      <c r="AI468" s="222" t="str">
        <f t="shared" si="670"/>
        <v/>
      </c>
      <c r="AJ468" s="222" t="str">
        <f t="shared" si="670"/>
        <v/>
      </c>
      <c r="AK468" s="222" t="str">
        <f t="shared" si="670"/>
        <v/>
      </c>
      <c r="AL468" s="222" t="str">
        <f t="shared" si="670"/>
        <v/>
      </c>
      <c r="AM468" s="222" t="str">
        <f t="shared" si="670"/>
        <v/>
      </c>
      <c r="AN468" s="222" t="str">
        <f t="shared" si="670"/>
        <v/>
      </c>
      <c r="AO468" s="222" t="str">
        <f t="shared" si="670"/>
        <v/>
      </c>
      <c r="AP468" s="222" t="str">
        <f t="shared" si="670"/>
        <v/>
      </c>
      <c r="AQ468" s="222" t="str">
        <f t="shared" si="670"/>
        <v/>
      </c>
      <c r="AR468" s="222" t="str">
        <f t="shared" si="670"/>
        <v/>
      </c>
      <c r="AS468" s="222" t="str">
        <f t="shared" si="670"/>
        <v/>
      </c>
      <c r="AT468" s="222" t="str">
        <f t="shared" si="670"/>
        <v/>
      </c>
      <c r="AU468" s="222" t="str">
        <f t="shared" si="670"/>
        <v/>
      </c>
      <c r="AV468" s="222" t="str">
        <f t="shared" si="670"/>
        <v/>
      </c>
      <c r="AW468" s="222" t="str">
        <f t="shared" si="670"/>
        <v/>
      </c>
      <c r="AX468" s="222" t="str">
        <f t="shared" si="670"/>
        <v/>
      </c>
      <c r="AY468" s="222" t="str">
        <f t="shared" si="670"/>
        <v/>
      </c>
      <c r="AZ468" s="222" t="str">
        <f t="shared" si="670"/>
        <v/>
      </c>
      <c r="BA468" s="222" t="str">
        <f t="shared" si="670"/>
        <v/>
      </c>
      <c r="BB468" s="219" t="str">
        <f>IFERROR(IF(IF(Z468=①工事概要!$E$12,①工事概要!$E$12,IF(WEEKDAY(Z468)=1,Z475,BB469))&gt;①工事概要!$E$12,①工事概要!$E$12,IF(Z468=①工事概要!$E$12,①工事概要!$E$12,IF(WEEKDAY(Z468)=1,Z475,BB469))),"")</f>
        <v/>
      </c>
      <c r="BE468" s="53"/>
      <c r="BF468" s="53"/>
      <c r="BG468" s="53" t="str">
        <f>IFERROR(VLOOKUP(B468,①工事概要!$C$11:$D$12,2,FALSE),"")</f>
        <v/>
      </c>
      <c r="BH468" s="53" t="str">
        <f>IFERROR(VLOOKUP(B468,①工事概要!$C$16:$D$21,2,FALSE),"")</f>
        <v/>
      </c>
      <c r="BI468" s="53" t="str">
        <f>IFERROR(VLOOKUP(B468,①工事概要!$C$22:$D$24,2,FALSE),"")</f>
        <v/>
      </c>
      <c r="BJ468" s="53" t="str">
        <f>IF(B468&gt;①工事概要!$C$26,"",IF(B468&gt;=①工事概要!$C$25,$BJ$13,""))</f>
        <v/>
      </c>
      <c r="BK468" s="53" t="str">
        <f>IF(B468&gt;①工事概要!$C$28,"",IF(B468&gt;=①工事概要!$C$27,$BK$13,""))</f>
        <v/>
      </c>
      <c r="BL468" s="53" t="str">
        <f>IF(B468&gt;①工事概要!$C$30,"",IF(B468&gt;=①工事概要!$C$29,$BL$13,""))</f>
        <v/>
      </c>
      <c r="BM468" s="53" t="str">
        <f>IF(B468&gt;①工事概要!$C$32,"",IF(B468&gt;=①工事概要!$C$31,$BM$13,""))</f>
        <v/>
      </c>
      <c r="BN468" s="53" t="str">
        <f>IF(B468&gt;①工事概要!$C$34,"",IF(B468&gt;=①工事概要!$C$33,$BN$13,""))</f>
        <v/>
      </c>
      <c r="BO468" s="53" t="str">
        <f>IF(B468&gt;①工事概要!$C$36,"",IF(B468&gt;=①工事概要!$C$35,$BO$13,""))</f>
        <v/>
      </c>
      <c r="BP468" s="53" t="str">
        <f>IF(B468&gt;①工事概要!$C$38,"",IF(B468&gt;=①工事概要!$C$37,$BP$13,""))</f>
        <v/>
      </c>
      <c r="BQ468" s="53" t="str">
        <f>IF(B468&gt;①工事概要!$C$40,"",IF(B468&gt;=①工事概要!$C$39,$BQ$13,""))</f>
        <v/>
      </c>
      <c r="BR468" s="53" t="str">
        <f>IF(B468&gt;①工事概要!$C$42,"",IF(B468&gt;=①工事概要!$C$41,$BR$13,""))</f>
        <v/>
      </c>
      <c r="BS468" s="53" t="str">
        <f>IF(B468&gt;①工事概要!$C$44,"",IF(B468&gt;=①工事概要!$C$43,$BS$13,""))</f>
        <v/>
      </c>
      <c r="BT468" s="53" t="str">
        <f>IF(B468&gt;①工事概要!$C$46,"",IF(B468&gt;=①工事概要!$C$45,$BT$13,""))</f>
        <v/>
      </c>
      <c r="BU468" s="53" t="str">
        <f>IF(B468&gt;①工事概要!$C$48,"",IF(B468&gt;=①工事概要!$C$47,$BU$13,""))</f>
        <v/>
      </c>
      <c r="BV468" s="53" t="str">
        <f>IF(B468&gt;①工事概要!$C$50,"",IF(B468&gt;=①工事概要!$C$49,$BV$13,""))</f>
        <v/>
      </c>
      <c r="BW468" s="53" t="str">
        <f>IF(B468&gt;①工事概要!$C$52,"",IF(B468&gt;=①工事概要!$C$51,$BW$13,""))</f>
        <v/>
      </c>
      <c r="BX468" s="53" t="str">
        <f>IF(B468&gt;①工事概要!$C$54,"",IF(B468&gt;=①工事概要!$C$53,$BX$13,""))</f>
        <v/>
      </c>
      <c r="BY468" s="53" t="str">
        <f>IF(B468&gt;①工事概要!$C$56,"",IF(B468&gt;=①工事概要!$C$55,$BY$13,""))</f>
        <v/>
      </c>
      <c r="BZ468" s="53" t="str">
        <f>IF(B468&gt;①工事概要!$C$58,"",IF(B468&gt;=①工事概要!$C$57,$BZ$13,""))</f>
        <v/>
      </c>
      <c r="CA468" s="53" t="str">
        <f>IF(B468&gt;①工事概要!$C$60,"",IF(B468&gt;=①工事概要!$C$59,$CA$13,""))</f>
        <v/>
      </c>
      <c r="CB468" s="53" t="str">
        <f>IF(B468&gt;①工事概要!$C$62,"",IF(B468&gt;=①工事概要!$C$61,$CB$13,""))</f>
        <v/>
      </c>
      <c r="CC468" s="53" t="str">
        <f>IF(B468&gt;①工事概要!$C$64,"",IF(B468&gt;=①工事概要!$C$63,$CC$13,""))</f>
        <v/>
      </c>
      <c r="CD468" s="53" t="str">
        <f>IF(B468&gt;①工事概要!$C$66,"",IF(B468&gt;=①工事概要!$C$65,$CD$13,""))</f>
        <v/>
      </c>
      <c r="CE468" s="50" t="str">
        <f t="shared" si="666"/>
        <v/>
      </c>
      <c r="CF468" s="50" t="str">
        <f t="shared" si="652"/>
        <v xml:space="preserve"> </v>
      </c>
    </row>
    <row r="469" spans="1:84" ht="39" customHeight="1" thickTop="1" thickBot="1" x14ac:dyDescent="0.2">
      <c r="A469" s="81" t="str">
        <f t="shared" si="638"/>
        <v>対象期間外</v>
      </c>
      <c r="B469" s="180" t="str">
        <f>IFERROR(IF(B468=①工事概要!$E$12+IF(WEEKDAY(①工事概要!$E$12)=1,①工事概要!$E$12,(8-WEEKDAY(①工事概要!$E$12))),"-",IF(B468="-","-",B468+1)),"-")</f>
        <v>-</v>
      </c>
      <c r="C469" s="89" t="str">
        <f t="shared" si="653"/>
        <v>-</v>
      </c>
      <c r="D469" s="199" t="str">
        <f t="shared" si="654"/>
        <v>×</v>
      </c>
      <c r="E469" s="200" t="str">
        <f t="shared" si="655"/>
        <v xml:space="preserve"> </v>
      </c>
      <c r="F469" s="201" t="s">
        <v>61</v>
      </c>
      <c r="G469" s="202"/>
      <c r="H469" s="203"/>
      <c r="I469" s="204"/>
      <c r="J469" s="187" t="str">
        <f t="shared" si="656"/>
        <v/>
      </c>
      <c r="K469" s="190" t="str">
        <f t="shared" si="639"/>
        <v/>
      </c>
      <c r="L469" s="190" t="str">
        <f t="shared" si="640"/>
        <v/>
      </c>
      <c r="M469" s="188" t="str">
        <f t="shared" si="657"/>
        <v/>
      </c>
      <c r="N469" s="87" t="str">
        <f t="shared" si="641"/>
        <v/>
      </c>
      <c r="O469" s="108"/>
      <c r="P469" s="156" t="str">
        <f>IF(B469&lt;①工事概要!$E$11,"",IF(B469&gt;①工事概要!$E$12,"",IF(LEN(CE469)=0,"○","")))</f>
        <v/>
      </c>
      <c r="Q469" s="162">
        <f t="shared" si="658"/>
        <v>0</v>
      </c>
      <c r="R469" s="93">
        <f t="shared" si="642"/>
        <v>181</v>
      </c>
      <c r="S469" s="156" t="str">
        <f t="shared" si="643"/>
        <v/>
      </c>
      <c r="T469" s="162">
        <f t="shared" si="644"/>
        <v>0</v>
      </c>
      <c r="U469" s="100">
        <f t="shared" si="659"/>
        <v>52</v>
      </c>
      <c r="V469" s="93" t="str">
        <f t="shared" si="645"/>
        <v/>
      </c>
      <c r="W469" s="169" t="str">
        <f t="shared" si="660"/>
        <v/>
      </c>
      <c r="X469" s="80" t="str">
        <f t="shared" si="661"/>
        <v/>
      </c>
      <c r="Y469" s="80" t="str">
        <f t="shared" si="662"/>
        <v/>
      </c>
      <c r="Z469" s="80" t="str">
        <f t="shared" si="646"/>
        <v>-</v>
      </c>
      <c r="AA469" s="80" t="str">
        <f t="shared" si="647"/>
        <v/>
      </c>
      <c r="AB469" s="80" t="str">
        <f t="shared" si="648"/>
        <v>OK（振替済み）</v>
      </c>
      <c r="AC469" s="154">
        <f t="shared" si="649"/>
        <v>0</v>
      </c>
      <c r="AD469" s="154" t="str">
        <f t="shared" si="663"/>
        <v/>
      </c>
      <c r="AE469" s="106">
        <f t="shared" si="664"/>
        <v>0</v>
      </c>
      <c r="AF469" s="106">
        <f t="shared" si="650"/>
        <v>0</v>
      </c>
      <c r="AG469" s="223" t="str">
        <f>IFERROR(IF(AE469=1,①工事概要!$E$11,IF(AE469=2,①工事概要!$E$11,IF(WEEKDAY(Z469)=2,Z462,AG468))),"")</f>
        <v/>
      </c>
      <c r="AH469" s="224" t="str">
        <f t="shared" ref="AH469:BA469" si="671">IFERROR(IF(AG469+1&gt;$BB469,"",AG469+1),"")</f>
        <v/>
      </c>
      <c r="AI469" s="224" t="str">
        <f t="shared" si="671"/>
        <v/>
      </c>
      <c r="AJ469" s="224" t="str">
        <f t="shared" si="671"/>
        <v/>
      </c>
      <c r="AK469" s="224" t="str">
        <f t="shared" si="671"/>
        <v/>
      </c>
      <c r="AL469" s="224" t="str">
        <f t="shared" si="671"/>
        <v/>
      </c>
      <c r="AM469" s="224" t="str">
        <f t="shared" si="671"/>
        <v/>
      </c>
      <c r="AN469" s="224" t="str">
        <f t="shared" si="671"/>
        <v/>
      </c>
      <c r="AO469" s="224" t="str">
        <f t="shared" si="671"/>
        <v/>
      </c>
      <c r="AP469" s="224" t="str">
        <f t="shared" si="671"/>
        <v/>
      </c>
      <c r="AQ469" s="224" t="str">
        <f t="shared" si="671"/>
        <v/>
      </c>
      <c r="AR469" s="224" t="str">
        <f t="shared" si="671"/>
        <v/>
      </c>
      <c r="AS469" s="224" t="str">
        <f t="shared" si="671"/>
        <v/>
      </c>
      <c r="AT469" s="224" t="str">
        <f t="shared" si="671"/>
        <v/>
      </c>
      <c r="AU469" s="224" t="str">
        <f t="shared" si="671"/>
        <v/>
      </c>
      <c r="AV469" s="224" t="str">
        <f t="shared" si="671"/>
        <v/>
      </c>
      <c r="AW469" s="224" t="str">
        <f t="shared" si="671"/>
        <v/>
      </c>
      <c r="AX469" s="224" t="str">
        <f t="shared" si="671"/>
        <v/>
      </c>
      <c r="AY469" s="224" t="str">
        <f t="shared" si="671"/>
        <v/>
      </c>
      <c r="AZ469" s="224" t="str">
        <f t="shared" si="671"/>
        <v/>
      </c>
      <c r="BA469" s="224" t="str">
        <f t="shared" si="671"/>
        <v/>
      </c>
      <c r="BB469" s="225" t="str">
        <f>IFERROR(IF(IF(Z469=①工事概要!$E$12,①工事概要!$E$12,IF(WEEKDAY(Z469)=1,Z476,BB470))&gt;①工事概要!$E$12,①工事概要!$E$12,IF(Z469=①工事概要!$E$12,①工事概要!$E$12,IF(WEEKDAY(Z469)=1,Z476,BB470))),"")</f>
        <v/>
      </c>
      <c r="BE469" s="53"/>
      <c r="BF469" s="53"/>
      <c r="BG469" s="53" t="str">
        <f>IFERROR(VLOOKUP(B469,①工事概要!$C$11:$D$12,2,FALSE),"")</f>
        <v/>
      </c>
      <c r="BH469" s="53" t="str">
        <f>IFERROR(VLOOKUP(B469,①工事概要!$C$16:$D$21,2,FALSE),"")</f>
        <v/>
      </c>
      <c r="BI469" s="53" t="str">
        <f>IFERROR(VLOOKUP(B469,①工事概要!$C$22:$D$24,2,FALSE),"")</f>
        <v/>
      </c>
      <c r="BJ469" s="53" t="str">
        <f>IF(B469&gt;①工事概要!$C$26,"",IF(B469&gt;=①工事概要!$C$25,$BJ$13,""))</f>
        <v/>
      </c>
      <c r="BK469" s="53" t="str">
        <f>IF(B469&gt;①工事概要!$C$28,"",IF(B469&gt;=①工事概要!$C$27,$BK$13,""))</f>
        <v/>
      </c>
      <c r="BL469" s="53" t="str">
        <f>IF(B469&gt;①工事概要!$C$30,"",IF(B469&gt;=①工事概要!$C$29,$BL$13,""))</f>
        <v/>
      </c>
      <c r="BM469" s="53" t="str">
        <f>IF(B469&gt;①工事概要!$C$32,"",IF(B469&gt;=①工事概要!$C$31,$BM$13,""))</f>
        <v/>
      </c>
      <c r="BN469" s="53" t="str">
        <f>IF(B469&gt;①工事概要!$C$34,"",IF(B469&gt;=①工事概要!$C$33,$BN$13,""))</f>
        <v/>
      </c>
      <c r="BO469" s="53" t="str">
        <f>IF(B469&gt;①工事概要!$C$36,"",IF(B469&gt;=①工事概要!$C$35,$BO$13,""))</f>
        <v/>
      </c>
      <c r="BP469" s="53" t="str">
        <f>IF(B469&gt;①工事概要!$C$38,"",IF(B469&gt;=①工事概要!$C$37,$BP$13,""))</f>
        <v/>
      </c>
      <c r="BQ469" s="53" t="str">
        <f>IF(B469&gt;①工事概要!$C$40,"",IF(B469&gt;=①工事概要!$C$39,$BQ$13,""))</f>
        <v/>
      </c>
      <c r="BR469" s="53" t="str">
        <f>IF(B469&gt;①工事概要!$C$42,"",IF(B469&gt;=①工事概要!$C$41,$BR$13,""))</f>
        <v/>
      </c>
      <c r="BS469" s="53" t="str">
        <f>IF(B469&gt;①工事概要!$C$44,"",IF(B469&gt;=①工事概要!$C$43,$BS$13,""))</f>
        <v/>
      </c>
      <c r="BT469" s="53" t="str">
        <f>IF(B469&gt;①工事概要!$C$46,"",IF(B469&gt;=①工事概要!$C$45,$BT$13,""))</f>
        <v/>
      </c>
      <c r="BU469" s="53" t="str">
        <f>IF(B469&gt;①工事概要!$C$48,"",IF(B469&gt;=①工事概要!$C$47,$BU$13,""))</f>
        <v/>
      </c>
      <c r="BV469" s="53" t="str">
        <f>IF(B469&gt;①工事概要!$C$50,"",IF(B469&gt;=①工事概要!$C$49,$BV$13,""))</f>
        <v/>
      </c>
      <c r="BW469" s="53" t="str">
        <f>IF(B469&gt;①工事概要!$C$52,"",IF(B469&gt;=①工事概要!$C$51,$BW$13,""))</f>
        <v/>
      </c>
      <c r="BX469" s="53" t="str">
        <f>IF(B469&gt;①工事概要!$C$54,"",IF(B469&gt;=①工事概要!$C$53,$BX$13,""))</f>
        <v/>
      </c>
      <c r="BY469" s="53" t="str">
        <f>IF(B469&gt;①工事概要!$C$56,"",IF(B469&gt;=①工事概要!$C$55,$BY$13,""))</f>
        <v/>
      </c>
      <c r="BZ469" s="53" t="str">
        <f>IF(B469&gt;①工事概要!$C$58,"",IF(B469&gt;=①工事概要!$C$57,$BZ$13,""))</f>
        <v/>
      </c>
      <c r="CA469" s="53" t="str">
        <f>IF(B469&gt;①工事概要!$C$60,"",IF(B469&gt;=①工事概要!$C$59,$CA$13,""))</f>
        <v/>
      </c>
      <c r="CB469" s="53" t="str">
        <f>IF(B469&gt;①工事概要!$C$62,"",IF(B469&gt;=①工事概要!$C$61,$CB$13,""))</f>
        <v/>
      </c>
      <c r="CC469" s="53" t="str">
        <f>IF(B469&gt;①工事概要!$C$64,"",IF(B469&gt;=①工事概要!$C$63,$CC$13,""))</f>
        <v/>
      </c>
      <c r="CD469" s="53" t="str">
        <f>IF(B469&gt;①工事概要!$C$66,"",IF(B469&gt;=①工事概要!$C$65,$CD$13,""))</f>
        <v/>
      </c>
      <c r="CE469" s="50" t="str">
        <f t="shared" si="666"/>
        <v/>
      </c>
      <c r="CF469" s="50" t="str">
        <f t="shared" si="652"/>
        <v xml:space="preserve"> </v>
      </c>
    </row>
    <row r="470" spans="1:84" ht="39" customHeight="1" thickTop="1" thickBot="1" x14ac:dyDescent="0.2">
      <c r="A470" s="81" t="str">
        <f t="shared" si="638"/>
        <v>対象期間外</v>
      </c>
      <c r="B470" s="180" t="str">
        <f>IFERROR(IF(B469=①工事概要!$E$12+IF(WEEKDAY(①工事概要!$E$12)=1,①工事概要!$E$12,(8-WEEKDAY(①工事概要!$E$12))),"-",IF(B469="-","-",B469+1)),"-")</f>
        <v>-</v>
      </c>
      <c r="C470" s="89" t="str">
        <f t="shared" si="653"/>
        <v>-</v>
      </c>
      <c r="D470" s="199" t="str">
        <f t="shared" si="654"/>
        <v>×</v>
      </c>
      <c r="E470" s="200" t="str">
        <f t="shared" si="655"/>
        <v xml:space="preserve"> </v>
      </c>
      <c r="F470" s="201" t="s">
        <v>60</v>
      </c>
      <c r="G470" s="202"/>
      <c r="H470" s="203"/>
      <c r="I470" s="204"/>
      <c r="J470" s="187" t="str">
        <f t="shared" si="656"/>
        <v/>
      </c>
      <c r="K470" s="190" t="str">
        <f t="shared" si="639"/>
        <v/>
      </c>
      <c r="L470" s="190" t="str">
        <f t="shared" si="640"/>
        <v/>
      </c>
      <c r="M470" s="188" t="str">
        <f t="shared" si="657"/>
        <v/>
      </c>
      <c r="N470" s="87" t="str">
        <f t="shared" si="641"/>
        <v/>
      </c>
      <c r="O470" s="108"/>
      <c r="P470" s="156" t="str">
        <f>IF(B470&lt;①工事概要!$E$11,"",IF(B470&gt;①工事概要!$E$12,"",IF(LEN(CE470)=0,"○","")))</f>
        <v/>
      </c>
      <c r="Q470" s="162">
        <f t="shared" si="658"/>
        <v>0</v>
      </c>
      <c r="R470" s="93">
        <f t="shared" si="642"/>
        <v>181</v>
      </c>
      <c r="S470" s="156" t="str">
        <f t="shared" si="643"/>
        <v/>
      </c>
      <c r="T470" s="162">
        <f t="shared" si="644"/>
        <v>0</v>
      </c>
      <c r="U470" s="100">
        <f t="shared" si="659"/>
        <v>52</v>
      </c>
      <c r="V470" s="93" t="str">
        <f t="shared" si="645"/>
        <v/>
      </c>
      <c r="W470" s="169" t="str">
        <f t="shared" si="660"/>
        <v/>
      </c>
      <c r="X470" s="80" t="str">
        <f t="shared" si="661"/>
        <v/>
      </c>
      <c r="Y470" s="80" t="str">
        <f t="shared" si="662"/>
        <v/>
      </c>
      <c r="Z470" s="80" t="str">
        <f t="shared" si="646"/>
        <v>-</v>
      </c>
      <c r="AA470" s="80" t="str">
        <f t="shared" si="647"/>
        <v/>
      </c>
      <c r="AB470" s="80" t="str">
        <f t="shared" si="648"/>
        <v>OK（振替済み）</v>
      </c>
      <c r="AC470" s="154">
        <f t="shared" si="649"/>
        <v>0</v>
      </c>
      <c r="AD470" s="154" t="str">
        <f t="shared" si="663"/>
        <v/>
      </c>
      <c r="AE470" s="106">
        <f t="shared" si="664"/>
        <v>0</v>
      </c>
      <c r="AF470" s="106">
        <f t="shared" si="650"/>
        <v>0</v>
      </c>
      <c r="AG470" s="216" t="str">
        <f>IFERROR(IF(AE470=1,①工事概要!$E$11,IF(AE470=2,①工事概要!$E$11,IF(WEEKDAY(Z470)=2,Z463,AG469))),"")</f>
        <v/>
      </c>
      <c r="AH470" s="221" t="str">
        <f t="shared" ref="AH470:BA470" si="672">IFERROR(IF(AG470+1&gt;$BB470,"",AG470+1),"")</f>
        <v/>
      </c>
      <c r="AI470" s="221" t="str">
        <f t="shared" si="672"/>
        <v/>
      </c>
      <c r="AJ470" s="221" t="str">
        <f t="shared" si="672"/>
        <v/>
      </c>
      <c r="AK470" s="221" t="str">
        <f t="shared" si="672"/>
        <v/>
      </c>
      <c r="AL470" s="221" t="str">
        <f t="shared" si="672"/>
        <v/>
      </c>
      <c r="AM470" s="221" t="str">
        <f t="shared" si="672"/>
        <v/>
      </c>
      <c r="AN470" s="221" t="str">
        <f t="shared" si="672"/>
        <v/>
      </c>
      <c r="AO470" s="221" t="str">
        <f t="shared" si="672"/>
        <v/>
      </c>
      <c r="AP470" s="221" t="str">
        <f t="shared" si="672"/>
        <v/>
      </c>
      <c r="AQ470" s="221" t="str">
        <f t="shared" si="672"/>
        <v/>
      </c>
      <c r="AR470" s="221" t="str">
        <f t="shared" si="672"/>
        <v/>
      </c>
      <c r="AS470" s="221" t="str">
        <f t="shared" si="672"/>
        <v/>
      </c>
      <c r="AT470" s="221" t="str">
        <f t="shared" si="672"/>
        <v/>
      </c>
      <c r="AU470" s="221" t="str">
        <f t="shared" si="672"/>
        <v/>
      </c>
      <c r="AV470" s="221" t="str">
        <f t="shared" si="672"/>
        <v/>
      </c>
      <c r="AW470" s="221" t="str">
        <f t="shared" si="672"/>
        <v/>
      </c>
      <c r="AX470" s="221" t="str">
        <f t="shared" si="672"/>
        <v/>
      </c>
      <c r="AY470" s="221" t="str">
        <f t="shared" si="672"/>
        <v/>
      </c>
      <c r="AZ470" s="221" t="str">
        <f t="shared" si="672"/>
        <v/>
      </c>
      <c r="BA470" s="221" t="str">
        <f t="shared" si="672"/>
        <v/>
      </c>
      <c r="BB470" s="217" t="str">
        <f>IFERROR(IF(IF(Z470=①工事概要!$E$12,①工事概要!$E$12,IF(WEEKDAY(Z470)=1,Z477,BB471))&gt;①工事概要!$E$12,①工事概要!$E$12,IF(Z470=①工事概要!$E$12,①工事概要!$E$12,IF(WEEKDAY(Z470)=1,Z477,BB471))),"")</f>
        <v/>
      </c>
      <c r="BE470" s="53"/>
      <c r="BF470" s="53"/>
      <c r="BG470" s="53" t="str">
        <f>IFERROR(VLOOKUP(B470,①工事概要!$C$11:$D$12,2,FALSE),"")</f>
        <v/>
      </c>
      <c r="BH470" s="53" t="str">
        <f>IFERROR(VLOOKUP(B470,①工事概要!$C$16:$D$21,2,FALSE),"")</f>
        <v/>
      </c>
      <c r="BI470" s="53" t="str">
        <f>IFERROR(VLOOKUP(B470,①工事概要!$C$22:$D$24,2,FALSE),"")</f>
        <v/>
      </c>
      <c r="BJ470" s="53" t="str">
        <f>IF(B470&gt;①工事概要!$C$26,"",IF(B470&gt;=①工事概要!$C$25,$BJ$13,""))</f>
        <v/>
      </c>
      <c r="BK470" s="53" t="str">
        <f>IF(B470&gt;①工事概要!$C$28,"",IF(B470&gt;=①工事概要!$C$27,$BK$13,""))</f>
        <v/>
      </c>
      <c r="BL470" s="53" t="str">
        <f>IF(B470&gt;①工事概要!$C$30,"",IF(B470&gt;=①工事概要!$C$29,$BL$13,""))</f>
        <v/>
      </c>
      <c r="BM470" s="53" t="str">
        <f>IF(B470&gt;①工事概要!$C$32,"",IF(B470&gt;=①工事概要!$C$31,$BM$13,""))</f>
        <v/>
      </c>
      <c r="BN470" s="53" t="str">
        <f>IF(B470&gt;①工事概要!$C$34,"",IF(B470&gt;=①工事概要!$C$33,$BN$13,""))</f>
        <v/>
      </c>
      <c r="BO470" s="53" t="str">
        <f>IF(B470&gt;①工事概要!$C$36,"",IF(B470&gt;=①工事概要!$C$35,$BO$13,""))</f>
        <v/>
      </c>
      <c r="BP470" s="53" t="str">
        <f>IF(B470&gt;①工事概要!$C$38,"",IF(B470&gt;=①工事概要!$C$37,$BP$13,""))</f>
        <v/>
      </c>
      <c r="BQ470" s="53" t="str">
        <f>IF(B470&gt;①工事概要!$C$40,"",IF(B470&gt;=①工事概要!$C$39,$BQ$13,""))</f>
        <v/>
      </c>
      <c r="BR470" s="53" t="str">
        <f>IF(B470&gt;①工事概要!$C$42,"",IF(B470&gt;=①工事概要!$C$41,$BR$13,""))</f>
        <v/>
      </c>
      <c r="BS470" s="53" t="str">
        <f>IF(B470&gt;①工事概要!$C$44,"",IF(B470&gt;=①工事概要!$C$43,$BS$13,""))</f>
        <v/>
      </c>
      <c r="BT470" s="53" t="str">
        <f>IF(B470&gt;①工事概要!$C$46,"",IF(B470&gt;=①工事概要!$C$45,$BT$13,""))</f>
        <v/>
      </c>
      <c r="BU470" s="53" t="str">
        <f>IF(B470&gt;①工事概要!$C$48,"",IF(B470&gt;=①工事概要!$C$47,$BU$13,""))</f>
        <v/>
      </c>
      <c r="BV470" s="53" t="str">
        <f>IF(B470&gt;①工事概要!$C$50,"",IF(B470&gt;=①工事概要!$C$49,$BV$13,""))</f>
        <v/>
      </c>
      <c r="BW470" s="53" t="str">
        <f>IF(B470&gt;①工事概要!$C$52,"",IF(B470&gt;=①工事概要!$C$51,$BW$13,""))</f>
        <v/>
      </c>
      <c r="BX470" s="53" t="str">
        <f>IF(B470&gt;①工事概要!$C$54,"",IF(B470&gt;=①工事概要!$C$53,$BX$13,""))</f>
        <v/>
      </c>
      <c r="BY470" s="53" t="str">
        <f>IF(B470&gt;①工事概要!$C$56,"",IF(B470&gt;=①工事概要!$C$55,$BY$13,""))</f>
        <v/>
      </c>
      <c r="BZ470" s="53" t="str">
        <f>IF(B470&gt;①工事概要!$C$58,"",IF(B470&gt;=①工事概要!$C$57,$BZ$13,""))</f>
        <v/>
      </c>
      <c r="CA470" s="53" t="str">
        <f>IF(B470&gt;①工事概要!$C$60,"",IF(B470&gt;=①工事概要!$C$59,$CA$13,""))</f>
        <v/>
      </c>
      <c r="CB470" s="53" t="str">
        <f>IF(B470&gt;①工事概要!$C$62,"",IF(B470&gt;=①工事概要!$C$61,$CB$13,""))</f>
        <v/>
      </c>
      <c r="CC470" s="53" t="str">
        <f>IF(B470&gt;①工事概要!$C$64,"",IF(B470&gt;=①工事概要!$C$63,$CC$13,""))</f>
        <v/>
      </c>
      <c r="CD470" s="53" t="str">
        <f>IF(B470&gt;①工事概要!$C$66,"",IF(B470&gt;=①工事概要!$C$65,$CD$13,""))</f>
        <v/>
      </c>
      <c r="CE470" s="50" t="str">
        <f t="shared" si="666"/>
        <v/>
      </c>
      <c r="CF470" s="50" t="str">
        <f t="shared" si="652"/>
        <v xml:space="preserve"> </v>
      </c>
    </row>
    <row r="471" spans="1:84" ht="39" customHeight="1" thickTop="1" thickBot="1" x14ac:dyDescent="0.2">
      <c r="A471" s="81" t="str">
        <f t="shared" si="638"/>
        <v>対象期間外</v>
      </c>
      <c r="B471" s="180" t="str">
        <f>IFERROR(IF(B470=①工事概要!$E$12+IF(WEEKDAY(①工事概要!$E$12)=1,①工事概要!$E$12,(8-WEEKDAY(①工事概要!$E$12))),"-",IF(B470="-","-",B470+1)),"-")</f>
        <v>-</v>
      </c>
      <c r="C471" s="89" t="str">
        <f t="shared" si="653"/>
        <v>-</v>
      </c>
      <c r="D471" s="199" t="str">
        <f t="shared" si="654"/>
        <v>×</v>
      </c>
      <c r="E471" s="200" t="str">
        <f t="shared" si="655"/>
        <v xml:space="preserve"> </v>
      </c>
      <c r="F471" s="201" t="s">
        <v>60</v>
      </c>
      <c r="G471" s="202"/>
      <c r="H471" s="203"/>
      <c r="I471" s="204"/>
      <c r="J471" s="187" t="str">
        <f t="shared" si="656"/>
        <v/>
      </c>
      <c r="K471" s="190" t="str">
        <f t="shared" si="639"/>
        <v/>
      </c>
      <c r="L471" s="190" t="str">
        <f t="shared" si="640"/>
        <v/>
      </c>
      <c r="M471" s="188" t="str">
        <f t="shared" si="657"/>
        <v/>
      </c>
      <c r="N471" s="87" t="str">
        <f t="shared" si="641"/>
        <v/>
      </c>
      <c r="O471" s="108"/>
      <c r="P471" s="156" t="str">
        <f>IF(B471&lt;①工事概要!$E$11,"",IF(B471&gt;①工事概要!$E$12,"",IF(LEN(CE471)=0,"○","")))</f>
        <v/>
      </c>
      <c r="Q471" s="162">
        <f t="shared" si="658"/>
        <v>0</v>
      </c>
      <c r="R471" s="93">
        <f t="shared" si="642"/>
        <v>181</v>
      </c>
      <c r="S471" s="156" t="str">
        <f t="shared" si="643"/>
        <v/>
      </c>
      <c r="T471" s="162">
        <f t="shared" si="644"/>
        <v>0</v>
      </c>
      <c r="U471" s="100">
        <f t="shared" si="659"/>
        <v>52</v>
      </c>
      <c r="V471" s="93" t="str">
        <f t="shared" si="645"/>
        <v/>
      </c>
      <c r="W471" s="169" t="str">
        <f t="shared" si="660"/>
        <v/>
      </c>
      <c r="X471" s="80" t="str">
        <f t="shared" si="661"/>
        <v/>
      </c>
      <c r="Y471" s="80" t="str">
        <f t="shared" si="662"/>
        <v/>
      </c>
      <c r="Z471" s="80" t="str">
        <f t="shared" si="646"/>
        <v>-</v>
      </c>
      <c r="AA471" s="80" t="str">
        <f t="shared" si="647"/>
        <v/>
      </c>
      <c r="AB471" s="80" t="str">
        <f t="shared" si="648"/>
        <v>OK（振替済み）</v>
      </c>
      <c r="AC471" s="154">
        <f t="shared" si="649"/>
        <v>0</v>
      </c>
      <c r="AD471" s="154" t="str">
        <f t="shared" si="663"/>
        <v/>
      </c>
      <c r="AE471" s="106">
        <f t="shared" si="664"/>
        <v>0</v>
      </c>
      <c r="AF471" s="106">
        <f t="shared" si="650"/>
        <v>0</v>
      </c>
      <c r="AG471" s="218" t="str">
        <f>IFERROR(IF(AE471=1,①工事概要!$E$11,IF(AE471=2,①工事概要!$E$11,IF(WEEKDAY(Z471)=2,Z464,AG470))),"")</f>
        <v/>
      </c>
      <c r="AH471" s="222" t="str">
        <f t="shared" ref="AH471:BA471" si="673">IFERROR(IF(AG471+1&gt;$BB471,"",AG471+1),"")</f>
        <v/>
      </c>
      <c r="AI471" s="222" t="str">
        <f t="shared" si="673"/>
        <v/>
      </c>
      <c r="AJ471" s="222" t="str">
        <f t="shared" si="673"/>
        <v/>
      </c>
      <c r="AK471" s="222" t="str">
        <f t="shared" si="673"/>
        <v/>
      </c>
      <c r="AL471" s="222" t="str">
        <f t="shared" si="673"/>
        <v/>
      </c>
      <c r="AM471" s="222" t="str">
        <f t="shared" si="673"/>
        <v/>
      </c>
      <c r="AN471" s="222" t="str">
        <f t="shared" si="673"/>
        <v/>
      </c>
      <c r="AO471" s="222" t="str">
        <f t="shared" si="673"/>
        <v/>
      </c>
      <c r="AP471" s="222" t="str">
        <f t="shared" si="673"/>
        <v/>
      </c>
      <c r="AQ471" s="222" t="str">
        <f t="shared" si="673"/>
        <v/>
      </c>
      <c r="AR471" s="222" t="str">
        <f t="shared" si="673"/>
        <v/>
      </c>
      <c r="AS471" s="222" t="str">
        <f t="shared" si="673"/>
        <v/>
      </c>
      <c r="AT471" s="222" t="str">
        <f t="shared" si="673"/>
        <v/>
      </c>
      <c r="AU471" s="222" t="str">
        <f t="shared" si="673"/>
        <v/>
      </c>
      <c r="AV471" s="222" t="str">
        <f t="shared" si="673"/>
        <v/>
      </c>
      <c r="AW471" s="222" t="str">
        <f t="shared" si="673"/>
        <v/>
      </c>
      <c r="AX471" s="222" t="str">
        <f t="shared" si="673"/>
        <v/>
      </c>
      <c r="AY471" s="222" t="str">
        <f t="shared" si="673"/>
        <v/>
      </c>
      <c r="AZ471" s="222" t="str">
        <f t="shared" si="673"/>
        <v/>
      </c>
      <c r="BA471" s="222" t="str">
        <f t="shared" si="673"/>
        <v/>
      </c>
      <c r="BB471" s="219" t="str">
        <f>IFERROR(IF(IF(Z471=①工事概要!$E$12,①工事概要!$E$12,IF(WEEKDAY(Z471)=1,Z478,BB472))&gt;①工事概要!$E$12,①工事概要!$E$12,IF(Z471=①工事概要!$E$12,①工事概要!$E$12,IF(WEEKDAY(Z471)=1,Z478,BB472))),"")</f>
        <v/>
      </c>
      <c r="BE471" s="53"/>
      <c r="BF471" s="53"/>
      <c r="BG471" s="53" t="str">
        <f>IFERROR(VLOOKUP(B471,①工事概要!$C$11:$D$12,2,FALSE),"")</f>
        <v/>
      </c>
      <c r="BH471" s="53" t="str">
        <f>IFERROR(VLOOKUP(B471,①工事概要!$C$16:$D$21,2,FALSE),"")</f>
        <v/>
      </c>
      <c r="BI471" s="53" t="str">
        <f>IFERROR(VLOOKUP(B471,①工事概要!$C$22:$D$24,2,FALSE),"")</f>
        <v/>
      </c>
      <c r="BJ471" s="53" t="str">
        <f>IF(B471&gt;①工事概要!$C$26,"",IF(B471&gt;=①工事概要!$C$25,$BJ$13,""))</f>
        <v/>
      </c>
      <c r="BK471" s="53" t="str">
        <f>IF(B471&gt;①工事概要!$C$28,"",IF(B471&gt;=①工事概要!$C$27,$BK$13,""))</f>
        <v/>
      </c>
      <c r="BL471" s="53" t="str">
        <f>IF(B471&gt;①工事概要!$C$30,"",IF(B471&gt;=①工事概要!$C$29,$BL$13,""))</f>
        <v/>
      </c>
      <c r="BM471" s="53" t="str">
        <f>IF(B471&gt;①工事概要!$C$32,"",IF(B471&gt;=①工事概要!$C$31,$BM$13,""))</f>
        <v/>
      </c>
      <c r="BN471" s="53" t="str">
        <f>IF(B471&gt;①工事概要!$C$34,"",IF(B471&gt;=①工事概要!$C$33,$BN$13,""))</f>
        <v/>
      </c>
      <c r="BO471" s="53" t="str">
        <f>IF(B471&gt;①工事概要!$C$36,"",IF(B471&gt;=①工事概要!$C$35,$BO$13,""))</f>
        <v/>
      </c>
      <c r="BP471" s="53" t="str">
        <f>IF(B471&gt;①工事概要!$C$38,"",IF(B471&gt;=①工事概要!$C$37,$BP$13,""))</f>
        <v/>
      </c>
      <c r="BQ471" s="53" t="str">
        <f>IF(B471&gt;①工事概要!$C$40,"",IF(B471&gt;=①工事概要!$C$39,$BQ$13,""))</f>
        <v/>
      </c>
      <c r="BR471" s="53" t="str">
        <f>IF(B471&gt;①工事概要!$C$42,"",IF(B471&gt;=①工事概要!$C$41,$BR$13,""))</f>
        <v/>
      </c>
      <c r="BS471" s="53" t="str">
        <f>IF(B471&gt;①工事概要!$C$44,"",IF(B471&gt;=①工事概要!$C$43,$BS$13,""))</f>
        <v/>
      </c>
      <c r="BT471" s="53" t="str">
        <f>IF(B471&gt;①工事概要!$C$46,"",IF(B471&gt;=①工事概要!$C$45,$BT$13,""))</f>
        <v/>
      </c>
      <c r="BU471" s="53" t="str">
        <f>IF(B471&gt;①工事概要!$C$48,"",IF(B471&gt;=①工事概要!$C$47,$BU$13,""))</f>
        <v/>
      </c>
      <c r="BV471" s="53" t="str">
        <f>IF(B471&gt;①工事概要!$C$50,"",IF(B471&gt;=①工事概要!$C$49,$BV$13,""))</f>
        <v/>
      </c>
      <c r="BW471" s="53" t="str">
        <f>IF(B471&gt;①工事概要!$C$52,"",IF(B471&gt;=①工事概要!$C$51,$BW$13,""))</f>
        <v/>
      </c>
      <c r="BX471" s="53" t="str">
        <f>IF(B471&gt;①工事概要!$C$54,"",IF(B471&gt;=①工事概要!$C$53,$BX$13,""))</f>
        <v/>
      </c>
      <c r="BY471" s="53" t="str">
        <f>IF(B471&gt;①工事概要!$C$56,"",IF(B471&gt;=①工事概要!$C$55,$BY$13,""))</f>
        <v/>
      </c>
      <c r="BZ471" s="53" t="str">
        <f>IF(B471&gt;①工事概要!$C$58,"",IF(B471&gt;=①工事概要!$C$57,$BZ$13,""))</f>
        <v/>
      </c>
      <c r="CA471" s="53" t="str">
        <f>IF(B471&gt;①工事概要!$C$60,"",IF(B471&gt;=①工事概要!$C$59,$CA$13,""))</f>
        <v/>
      </c>
      <c r="CB471" s="53" t="str">
        <f>IF(B471&gt;①工事概要!$C$62,"",IF(B471&gt;=①工事概要!$C$61,$CB$13,""))</f>
        <v/>
      </c>
      <c r="CC471" s="53" t="str">
        <f>IF(B471&gt;①工事概要!$C$64,"",IF(B471&gt;=①工事概要!$C$63,$CC$13,""))</f>
        <v/>
      </c>
      <c r="CD471" s="53" t="str">
        <f>IF(B471&gt;①工事概要!$C$66,"",IF(B471&gt;=①工事概要!$C$65,$CD$13,""))</f>
        <v/>
      </c>
      <c r="CE471" s="50" t="str">
        <f t="shared" si="666"/>
        <v/>
      </c>
      <c r="CF471" s="50" t="str">
        <f t="shared" si="652"/>
        <v xml:space="preserve"> </v>
      </c>
    </row>
    <row r="472" spans="1:84" ht="39" customHeight="1" thickTop="1" thickBot="1" x14ac:dyDescent="0.2">
      <c r="A472" s="81" t="str">
        <f t="shared" si="638"/>
        <v>対象期間外</v>
      </c>
      <c r="B472" s="180" t="str">
        <f>IFERROR(IF(B471=①工事概要!$E$12+IF(WEEKDAY(①工事概要!$E$12)=1,①工事概要!$E$12,(8-WEEKDAY(①工事概要!$E$12))),"-",IF(B471="-","-",B471+1)),"-")</f>
        <v>-</v>
      </c>
      <c r="C472" s="89" t="str">
        <f t="shared" si="653"/>
        <v>-</v>
      </c>
      <c r="D472" s="199" t="str">
        <f t="shared" si="654"/>
        <v>×</v>
      </c>
      <c r="E472" s="200" t="str">
        <f t="shared" si="655"/>
        <v xml:space="preserve"> </v>
      </c>
      <c r="F472" s="201" t="s">
        <v>60</v>
      </c>
      <c r="G472" s="202"/>
      <c r="H472" s="203"/>
      <c r="I472" s="204"/>
      <c r="J472" s="187" t="str">
        <f t="shared" si="656"/>
        <v/>
      </c>
      <c r="K472" s="190" t="str">
        <f t="shared" si="639"/>
        <v/>
      </c>
      <c r="L472" s="190" t="str">
        <f t="shared" si="640"/>
        <v/>
      </c>
      <c r="M472" s="188" t="str">
        <f t="shared" si="657"/>
        <v/>
      </c>
      <c r="N472" s="87" t="str">
        <f t="shared" si="641"/>
        <v/>
      </c>
      <c r="O472" s="108"/>
      <c r="P472" s="156" t="str">
        <f>IF(B472&lt;①工事概要!$E$11,"",IF(B472&gt;①工事概要!$E$12,"",IF(LEN(CE472)=0,"○","")))</f>
        <v/>
      </c>
      <c r="Q472" s="162">
        <f t="shared" si="658"/>
        <v>0</v>
      </c>
      <c r="R472" s="93">
        <f t="shared" si="642"/>
        <v>181</v>
      </c>
      <c r="S472" s="156" t="str">
        <f t="shared" si="643"/>
        <v/>
      </c>
      <c r="T472" s="162">
        <f t="shared" si="644"/>
        <v>0</v>
      </c>
      <c r="U472" s="100">
        <f t="shared" si="659"/>
        <v>52</v>
      </c>
      <c r="V472" s="93" t="str">
        <f t="shared" si="645"/>
        <v/>
      </c>
      <c r="W472" s="169" t="str">
        <f t="shared" si="660"/>
        <v/>
      </c>
      <c r="X472" s="80" t="str">
        <f t="shared" si="661"/>
        <v/>
      </c>
      <c r="Y472" s="80" t="str">
        <f t="shared" si="662"/>
        <v/>
      </c>
      <c r="Z472" s="80" t="str">
        <f t="shared" si="646"/>
        <v>-</v>
      </c>
      <c r="AA472" s="80" t="str">
        <f t="shared" si="647"/>
        <v/>
      </c>
      <c r="AB472" s="80" t="str">
        <f t="shared" si="648"/>
        <v>OK（振替済み）</v>
      </c>
      <c r="AC472" s="154">
        <f t="shared" si="649"/>
        <v>0</v>
      </c>
      <c r="AD472" s="154" t="str">
        <f t="shared" si="663"/>
        <v/>
      </c>
      <c r="AE472" s="106">
        <f t="shared" si="664"/>
        <v>0</v>
      </c>
      <c r="AF472" s="106">
        <f t="shared" si="650"/>
        <v>0</v>
      </c>
      <c r="AG472" s="218" t="str">
        <f>IFERROR(IF(AE472=1,①工事概要!$E$11,IF(AE472=2,①工事概要!$E$11,IF(WEEKDAY(Z472)=2,Z465,AG471))),"")</f>
        <v/>
      </c>
      <c r="AH472" s="222" t="str">
        <f t="shared" ref="AH472:BA472" si="674">IFERROR(IF(AG472+1&gt;$BB472,"",AG472+1),"")</f>
        <v/>
      </c>
      <c r="AI472" s="222" t="str">
        <f t="shared" si="674"/>
        <v/>
      </c>
      <c r="AJ472" s="222" t="str">
        <f t="shared" si="674"/>
        <v/>
      </c>
      <c r="AK472" s="222" t="str">
        <f t="shared" si="674"/>
        <v/>
      </c>
      <c r="AL472" s="222" t="str">
        <f t="shared" si="674"/>
        <v/>
      </c>
      <c r="AM472" s="222" t="str">
        <f t="shared" si="674"/>
        <v/>
      </c>
      <c r="AN472" s="222" t="str">
        <f t="shared" si="674"/>
        <v/>
      </c>
      <c r="AO472" s="222" t="str">
        <f t="shared" si="674"/>
        <v/>
      </c>
      <c r="AP472" s="222" t="str">
        <f t="shared" si="674"/>
        <v/>
      </c>
      <c r="AQ472" s="222" t="str">
        <f t="shared" si="674"/>
        <v/>
      </c>
      <c r="AR472" s="222" t="str">
        <f t="shared" si="674"/>
        <v/>
      </c>
      <c r="AS472" s="222" t="str">
        <f t="shared" si="674"/>
        <v/>
      </c>
      <c r="AT472" s="222" t="str">
        <f t="shared" si="674"/>
        <v/>
      </c>
      <c r="AU472" s="222" t="str">
        <f t="shared" si="674"/>
        <v/>
      </c>
      <c r="AV472" s="222" t="str">
        <f t="shared" si="674"/>
        <v/>
      </c>
      <c r="AW472" s="222" t="str">
        <f t="shared" si="674"/>
        <v/>
      </c>
      <c r="AX472" s="222" t="str">
        <f t="shared" si="674"/>
        <v/>
      </c>
      <c r="AY472" s="222" t="str">
        <f t="shared" si="674"/>
        <v/>
      </c>
      <c r="AZ472" s="222" t="str">
        <f t="shared" si="674"/>
        <v/>
      </c>
      <c r="BA472" s="222" t="str">
        <f t="shared" si="674"/>
        <v/>
      </c>
      <c r="BB472" s="219" t="str">
        <f>IFERROR(IF(IF(Z472=①工事概要!$E$12,①工事概要!$E$12,IF(WEEKDAY(Z472)=1,Z479,BB473))&gt;①工事概要!$E$12,①工事概要!$E$12,IF(Z472=①工事概要!$E$12,①工事概要!$E$12,IF(WEEKDAY(Z472)=1,Z479,BB473))),"")</f>
        <v/>
      </c>
      <c r="BE472" s="53"/>
      <c r="BF472" s="53"/>
      <c r="BG472" s="53" t="str">
        <f>IFERROR(VLOOKUP(B472,①工事概要!$C$11:$D$12,2,FALSE),"")</f>
        <v/>
      </c>
      <c r="BH472" s="53" t="str">
        <f>IFERROR(VLOOKUP(B472,①工事概要!$C$16:$D$21,2,FALSE),"")</f>
        <v/>
      </c>
      <c r="BI472" s="53" t="str">
        <f>IFERROR(VLOOKUP(B472,①工事概要!$C$22:$D$24,2,FALSE),"")</f>
        <v/>
      </c>
      <c r="BJ472" s="53" t="str">
        <f>IF(B472&gt;①工事概要!$C$26,"",IF(B472&gt;=①工事概要!$C$25,$BJ$13,""))</f>
        <v/>
      </c>
      <c r="BK472" s="53" t="str">
        <f>IF(B472&gt;①工事概要!$C$28,"",IF(B472&gt;=①工事概要!$C$27,$BK$13,""))</f>
        <v/>
      </c>
      <c r="BL472" s="53" t="str">
        <f>IF(B472&gt;①工事概要!$C$30,"",IF(B472&gt;=①工事概要!$C$29,$BL$13,""))</f>
        <v/>
      </c>
      <c r="BM472" s="53" t="str">
        <f>IF(B472&gt;①工事概要!$C$32,"",IF(B472&gt;=①工事概要!$C$31,$BM$13,""))</f>
        <v/>
      </c>
      <c r="BN472" s="53" t="str">
        <f>IF(B472&gt;①工事概要!$C$34,"",IF(B472&gt;=①工事概要!$C$33,$BN$13,""))</f>
        <v/>
      </c>
      <c r="BO472" s="53" t="str">
        <f>IF(B472&gt;①工事概要!$C$36,"",IF(B472&gt;=①工事概要!$C$35,$BO$13,""))</f>
        <v/>
      </c>
      <c r="BP472" s="53" t="str">
        <f>IF(B472&gt;①工事概要!$C$38,"",IF(B472&gt;=①工事概要!$C$37,$BP$13,""))</f>
        <v/>
      </c>
      <c r="BQ472" s="53" t="str">
        <f>IF(B472&gt;①工事概要!$C$40,"",IF(B472&gt;=①工事概要!$C$39,$BQ$13,""))</f>
        <v/>
      </c>
      <c r="BR472" s="53" t="str">
        <f>IF(B472&gt;①工事概要!$C$42,"",IF(B472&gt;=①工事概要!$C$41,$BR$13,""))</f>
        <v/>
      </c>
      <c r="BS472" s="53" t="str">
        <f>IF(B472&gt;①工事概要!$C$44,"",IF(B472&gt;=①工事概要!$C$43,$BS$13,""))</f>
        <v/>
      </c>
      <c r="BT472" s="53" t="str">
        <f>IF(B472&gt;①工事概要!$C$46,"",IF(B472&gt;=①工事概要!$C$45,$BT$13,""))</f>
        <v/>
      </c>
      <c r="BU472" s="53" t="str">
        <f>IF(B472&gt;①工事概要!$C$48,"",IF(B472&gt;=①工事概要!$C$47,$BU$13,""))</f>
        <v/>
      </c>
      <c r="BV472" s="53" t="str">
        <f>IF(B472&gt;①工事概要!$C$50,"",IF(B472&gt;=①工事概要!$C$49,$BV$13,""))</f>
        <v/>
      </c>
      <c r="BW472" s="53" t="str">
        <f>IF(B472&gt;①工事概要!$C$52,"",IF(B472&gt;=①工事概要!$C$51,$BW$13,""))</f>
        <v/>
      </c>
      <c r="BX472" s="53" t="str">
        <f>IF(B472&gt;①工事概要!$C$54,"",IF(B472&gt;=①工事概要!$C$53,$BX$13,""))</f>
        <v/>
      </c>
      <c r="BY472" s="53" t="str">
        <f>IF(B472&gt;①工事概要!$C$56,"",IF(B472&gt;=①工事概要!$C$55,$BY$13,""))</f>
        <v/>
      </c>
      <c r="BZ472" s="53" t="str">
        <f>IF(B472&gt;①工事概要!$C$58,"",IF(B472&gt;=①工事概要!$C$57,$BZ$13,""))</f>
        <v/>
      </c>
      <c r="CA472" s="53" t="str">
        <f>IF(B472&gt;①工事概要!$C$60,"",IF(B472&gt;=①工事概要!$C$59,$CA$13,""))</f>
        <v/>
      </c>
      <c r="CB472" s="53" t="str">
        <f>IF(B472&gt;①工事概要!$C$62,"",IF(B472&gt;=①工事概要!$C$61,$CB$13,""))</f>
        <v/>
      </c>
      <c r="CC472" s="53" t="str">
        <f>IF(B472&gt;①工事概要!$C$64,"",IF(B472&gt;=①工事概要!$C$63,$CC$13,""))</f>
        <v/>
      </c>
      <c r="CD472" s="53" t="str">
        <f>IF(B472&gt;①工事概要!$C$66,"",IF(B472&gt;=①工事概要!$C$65,$CD$13,""))</f>
        <v/>
      </c>
      <c r="CE472" s="50" t="str">
        <f t="shared" si="666"/>
        <v/>
      </c>
      <c r="CF472" s="50" t="str">
        <f t="shared" si="652"/>
        <v xml:space="preserve"> </v>
      </c>
    </row>
    <row r="473" spans="1:84" ht="39" customHeight="1" thickTop="1" thickBot="1" x14ac:dyDescent="0.2">
      <c r="A473" s="81" t="str">
        <f t="shared" si="638"/>
        <v>対象期間外</v>
      </c>
      <c r="B473" s="180" t="str">
        <f>IFERROR(IF(B472=①工事概要!$E$12+IF(WEEKDAY(①工事概要!$E$12)=1,①工事概要!$E$12,(8-WEEKDAY(①工事概要!$E$12))),"-",IF(B472="-","-",B472+1)),"-")</f>
        <v>-</v>
      </c>
      <c r="C473" s="89" t="str">
        <f t="shared" si="653"/>
        <v>-</v>
      </c>
      <c r="D473" s="199" t="str">
        <f t="shared" si="654"/>
        <v>×</v>
      </c>
      <c r="E473" s="200" t="str">
        <f t="shared" si="655"/>
        <v xml:space="preserve"> </v>
      </c>
      <c r="F473" s="201" t="s">
        <v>60</v>
      </c>
      <c r="G473" s="202"/>
      <c r="H473" s="203"/>
      <c r="I473" s="204"/>
      <c r="J473" s="187" t="str">
        <f t="shared" si="656"/>
        <v/>
      </c>
      <c r="K473" s="190" t="str">
        <f t="shared" si="639"/>
        <v/>
      </c>
      <c r="L473" s="190" t="str">
        <f t="shared" si="640"/>
        <v/>
      </c>
      <c r="M473" s="188" t="str">
        <f t="shared" si="657"/>
        <v/>
      </c>
      <c r="N473" s="87" t="str">
        <f t="shared" si="641"/>
        <v/>
      </c>
      <c r="O473" s="108"/>
      <c r="P473" s="156" t="str">
        <f>IF(B473&lt;①工事概要!$E$11,"",IF(B473&gt;①工事概要!$E$12,"",IF(LEN(CE473)=0,"○","")))</f>
        <v/>
      </c>
      <c r="Q473" s="162">
        <f t="shared" si="658"/>
        <v>0</v>
      </c>
      <c r="R473" s="93">
        <f t="shared" si="642"/>
        <v>181</v>
      </c>
      <c r="S473" s="156" t="str">
        <f t="shared" si="643"/>
        <v/>
      </c>
      <c r="T473" s="162">
        <f t="shared" si="644"/>
        <v>0</v>
      </c>
      <c r="U473" s="100">
        <f t="shared" si="659"/>
        <v>52</v>
      </c>
      <c r="V473" s="93" t="str">
        <f t="shared" si="645"/>
        <v/>
      </c>
      <c r="W473" s="169" t="str">
        <f t="shared" si="660"/>
        <v/>
      </c>
      <c r="X473" s="80" t="str">
        <f t="shared" si="661"/>
        <v/>
      </c>
      <c r="Y473" s="80" t="str">
        <f t="shared" si="662"/>
        <v/>
      </c>
      <c r="Z473" s="80" t="str">
        <f t="shared" si="646"/>
        <v>-</v>
      </c>
      <c r="AA473" s="80" t="str">
        <f t="shared" si="647"/>
        <v/>
      </c>
      <c r="AB473" s="80" t="str">
        <f t="shared" si="648"/>
        <v>OK（振替済み）</v>
      </c>
      <c r="AC473" s="154">
        <f t="shared" si="649"/>
        <v>0</v>
      </c>
      <c r="AD473" s="154" t="str">
        <f t="shared" si="663"/>
        <v/>
      </c>
      <c r="AE473" s="106">
        <f t="shared" si="664"/>
        <v>0</v>
      </c>
      <c r="AF473" s="106">
        <f t="shared" si="650"/>
        <v>0</v>
      </c>
      <c r="AG473" s="218" t="str">
        <f>IFERROR(IF(AE473=1,①工事概要!$E$11,IF(AE473=2,①工事概要!$E$11,IF(WEEKDAY(Z473)=2,Z466,AG472))),"")</f>
        <v/>
      </c>
      <c r="AH473" s="222" t="str">
        <f t="shared" ref="AH473:BA473" si="675">IFERROR(IF(AG473+1&gt;$BB473,"",AG473+1),"")</f>
        <v/>
      </c>
      <c r="AI473" s="222" t="str">
        <f t="shared" si="675"/>
        <v/>
      </c>
      <c r="AJ473" s="222" t="str">
        <f t="shared" si="675"/>
        <v/>
      </c>
      <c r="AK473" s="222" t="str">
        <f t="shared" si="675"/>
        <v/>
      </c>
      <c r="AL473" s="222" t="str">
        <f t="shared" si="675"/>
        <v/>
      </c>
      <c r="AM473" s="222" t="str">
        <f t="shared" si="675"/>
        <v/>
      </c>
      <c r="AN473" s="222" t="str">
        <f t="shared" si="675"/>
        <v/>
      </c>
      <c r="AO473" s="222" t="str">
        <f t="shared" si="675"/>
        <v/>
      </c>
      <c r="AP473" s="222" t="str">
        <f t="shared" si="675"/>
        <v/>
      </c>
      <c r="AQ473" s="222" t="str">
        <f t="shared" si="675"/>
        <v/>
      </c>
      <c r="AR473" s="222" t="str">
        <f t="shared" si="675"/>
        <v/>
      </c>
      <c r="AS473" s="222" t="str">
        <f t="shared" si="675"/>
        <v/>
      </c>
      <c r="AT473" s="222" t="str">
        <f t="shared" si="675"/>
        <v/>
      </c>
      <c r="AU473" s="222" t="str">
        <f t="shared" si="675"/>
        <v/>
      </c>
      <c r="AV473" s="222" t="str">
        <f t="shared" si="675"/>
        <v/>
      </c>
      <c r="AW473" s="222" t="str">
        <f t="shared" si="675"/>
        <v/>
      </c>
      <c r="AX473" s="222" t="str">
        <f t="shared" si="675"/>
        <v/>
      </c>
      <c r="AY473" s="222" t="str">
        <f t="shared" si="675"/>
        <v/>
      </c>
      <c r="AZ473" s="222" t="str">
        <f t="shared" si="675"/>
        <v/>
      </c>
      <c r="BA473" s="222" t="str">
        <f t="shared" si="675"/>
        <v/>
      </c>
      <c r="BB473" s="219" t="str">
        <f>IFERROR(IF(IF(Z473=①工事概要!$E$12,①工事概要!$E$12,IF(WEEKDAY(Z473)=1,Z480,BB474))&gt;①工事概要!$E$12,①工事概要!$E$12,IF(Z473=①工事概要!$E$12,①工事概要!$E$12,IF(WEEKDAY(Z473)=1,Z480,BB474))),"")</f>
        <v/>
      </c>
      <c r="BE473" s="53"/>
      <c r="BF473" s="53"/>
      <c r="BG473" s="53" t="str">
        <f>IFERROR(VLOOKUP(B473,①工事概要!$C$11:$D$12,2,FALSE),"")</f>
        <v/>
      </c>
      <c r="BH473" s="53" t="str">
        <f>IFERROR(VLOOKUP(B473,①工事概要!$C$16:$D$21,2,FALSE),"")</f>
        <v/>
      </c>
      <c r="BI473" s="53" t="str">
        <f>IFERROR(VLOOKUP(B473,①工事概要!$C$22:$D$24,2,FALSE),"")</f>
        <v/>
      </c>
      <c r="BJ473" s="53" t="str">
        <f>IF(B473&gt;①工事概要!$C$26,"",IF(B473&gt;=①工事概要!$C$25,$BJ$13,""))</f>
        <v/>
      </c>
      <c r="BK473" s="53" t="str">
        <f>IF(B473&gt;①工事概要!$C$28,"",IF(B473&gt;=①工事概要!$C$27,$BK$13,""))</f>
        <v/>
      </c>
      <c r="BL473" s="53" t="str">
        <f>IF(B473&gt;①工事概要!$C$30,"",IF(B473&gt;=①工事概要!$C$29,$BL$13,""))</f>
        <v/>
      </c>
      <c r="BM473" s="53" t="str">
        <f>IF(B473&gt;①工事概要!$C$32,"",IF(B473&gt;=①工事概要!$C$31,$BM$13,""))</f>
        <v/>
      </c>
      <c r="BN473" s="53" t="str">
        <f>IF(B473&gt;①工事概要!$C$34,"",IF(B473&gt;=①工事概要!$C$33,$BN$13,""))</f>
        <v/>
      </c>
      <c r="BO473" s="53" t="str">
        <f>IF(B473&gt;①工事概要!$C$36,"",IF(B473&gt;=①工事概要!$C$35,$BO$13,""))</f>
        <v/>
      </c>
      <c r="BP473" s="53" t="str">
        <f>IF(B473&gt;①工事概要!$C$38,"",IF(B473&gt;=①工事概要!$C$37,$BP$13,""))</f>
        <v/>
      </c>
      <c r="BQ473" s="53" t="str">
        <f>IF(B473&gt;①工事概要!$C$40,"",IF(B473&gt;=①工事概要!$C$39,$BQ$13,""))</f>
        <v/>
      </c>
      <c r="BR473" s="53" t="str">
        <f>IF(B473&gt;①工事概要!$C$42,"",IF(B473&gt;=①工事概要!$C$41,$BR$13,""))</f>
        <v/>
      </c>
      <c r="BS473" s="53" t="str">
        <f>IF(B473&gt;①工事概要!$C$44,"",IF(B473&gt;=①工事概要!$C$43,$BS$13,""))</f>
        <v/>
      </c>
      <c r="BT473" s="53" t="str">
        <f>IF(B473&gt;①工事概要!$C$46,"",IF(B473&gt;=①工事概要!$C$45,$BT$13,""))</f>
        <v/>
      </c>
      <c r="BU473" s="53" t="str">
        <f>IF(B473&gt;①工事概要!$C$48,"",IF(B473&gt;=①工事概要!$C$47,$BU$13,""))</f>
        <v/>
      </c>
      <c r="BV473" s="53" t="str">
        <f>IF(B473&gt;①工事概要!$C$50,"",IF(B473&gt;=①工事概要!$C$49,$BV$13,""))</f>
        <v/>
      </c>
      <c r="BW473" s="53" t="str">
        <f>IF(B473&gt;①工事概要!$C$52,"",IF(B473&gt;=①工事概要!$C$51,$BW$13,""))</f>
        <v/>
      </c>
      <c r="BX473" s="53" t="str">
        <f>IF(B473&gt;①工事概要!$C$54,"",IF(B473&gt;=①工事概要!$C$53,$BX$13,""))</f>
        <v/>
      </c>
      <c r="BY473" s="53" t="str">
        <f>IF(B473&gt;①工事概要!$C$56,"",IF(B473&gt;=①工事概要!$C$55,$BY$13,""))</f>
        <v/>
      </c>
      <c r="BZ473" s="53" t="str">
        <f>IF(B473&gt;①工事概要!$C$58,"",IF(B473&gt;=①工事概要!$C$57,$BZ$13,""))</f>
        <v/>
      </c>
      <c r="CA473" s="53" t="str">
        <f>IF(B473&gt;①工事概要!$C$60,"",IF(B473&gt;=①工事概要!$C$59,$CA$13,""))</f>
        <v/>
      </c>
      <c r="CB473" s="53" t="str">
        <f>IF(B473&gt;①工事概要!$C$62,"",IF(B473&gt;=①工事概要!$C$61,$CB$13,""))</f>
        <v/>
      </c>
      <c r="CC473" s="53" t="str">
        <f>IF(B473&gt;①工事概要!$C$64,"",IF(B473&gt;=①工事概要!$C$63,$CC$13,""))</f>
        <v/>
      </c>
      <c r="CD473" s="53" t="str">
        <f>IF(B473&gt;①工事概要!$C$66,"",IF(B473&gt;=①工事概要!$C$65,$CD$13,""))</f>
        <v/>
      </c>
      <c r="CE473" s="50" t="str">
        <f t="shared" si="666"/>
        <v/>
      </c>
      <c r="CF473" s="50" t="str">
        <f t="shared" si="652"/>
        <v xml:space="preserve"> </v>
      </c>
    </row>
    <row r="474" spans="1:84" ht="39" customHeight="1" thickTop="1" thickBot="1" x14ac:dyDescent="0.2">
      <c r="A474" s="81" t="str">
        <f t="shared" si="638"/>
        <v>対象期間外</v>
      </c>
      <c r="B474" s="180" t="str">
        <f>IFERROR(IF(B473=①工事概要!$E$12+IF(WEEKDAY(①工事概要!$E$12)=1,①工事概要!$E$12,(8-WEEKDAY(①工事概要!$E$12))),"-",IF(B473="-","-",B473+1)),"-")</f>
        <v>-</v>
      </c>
      <c r="C474" s="89" t="str">
        <f t="shared" si="653"/>
        <v>-</v>
      </c>
      <c r="D474" s="199" t="str">
        <f t="shared" si="654"/>
        <v>×</v>
      </c>
      <c r="E474" s="200" t="str">
        <f t="shared" si="655"/>
        <v xml:space="preserve"> </v>
      </c>
      <c r="F474" s="201" t="s">
        <v>60</v>
      </c>
      <c r="G474" s="202"/>
      <c r="H474" s="203"/>
      <c r="I474" s="204"/>
      <c r="J474" s="187" t="str">
        <f t="shared" si="656"/>
        <v/>
      </c>
      <c r="K474" s="190" t="str">
        <f t="shared" si="639"/>
        <v/>
      </c>
      <c r="L474" s="190" t="str">
        <f t="shared" si="640"/>
        <v/>
      </c>
      <c r="M474" s="188" t="str">
        <f t="shared" si="657"/>
        <v/>
      </c>
      <c r="N474" s="87" t="str">
        <f t="shared" si="641"/>
        <v/>
      </c>
      <c r="O474" s="108"/>
      <c r="P474" s="156" t="str">
        <f>IF(B474&lt;①工事概要!$E$11,"",IF(B474&gt;①工事概要!$E$12,"",IF(LEN(CE474)=0,"○","")))</f>
        <v/>
      </c>
      <c r="Q474" s="162">
        <f t="shared" si="658"/>
        <v>0</v>
      </c>
      <c r="R474" s="93">
        <f t="shared" si="642"/>
        <v>181</v>
      </c>
      <c r="S474" s="156" t="str">
        <f t="shared" si="643"/>
        <v/>
      </c>
      <c r="T474" s="162">
        <f t="shared" si="644"/>
        <v>0</v>
      </c>
      <c r="U474" s="100">
        <f t="shared" si="659"/>
        <v>52</v>
      </c>
      <c r="V474" s="93" t="str">
        <f t="shared" si="645"/>
        <v/>
      </c>
      <c r="W474" s="169" t="str">
        <f t="shared" si="660"/>
        <v/>
      </c>
      <c r="X474" s="80" t="str">
        <f t="shared" si="661"/>
        <v/>
      </c>
      <c r="Y474" s="80" t="str">
        <f t="shared" si="662"/>
        <v/>
      </c>
      <c r="Z474" s="80" t="str">
        <f t="shared" si="646"/>
        <v>-</v>
      </c>
      <c r="AA474" s="80" t="str">
        <f t="shared" si="647"/>
        <v/>
      </c>
      <c r="AB474" s="80" t="str">
        <f t="shared" si="648"/>
        <v>OK（振替済み）</v>
      </c>
      <c r="AC474" s="154">
        <f t="shared" si="649"/>
        <v>0</v>
      </c>
      <c r="AD474" s="154" t="str">
        <f t="shared" si="663"/>
        <v/>
      </c>
      <c r="AE474" s="106">
        <f t="shared" si="664"/>
        <v>0</v>
      </c>
      <c r="AF474" s="106">
        <f t="shared" si="650"/>
        <v>0</v>
      </c>
      <c r="AG474" s="218" t="str">
        <f>IFERROR(IF(AE474=1,①工事概要!$E$11,IF(AE474=2,①工事概要!$E$11,IF(WEEKDAY(Z474)=2,Z467,AG473))),"")</f>
        <v/>
      </c>
      <c r="AH474" s="222" t="str">
        <f t="shared" ref="AH474:BA474" si="676">IFERROR(IF(AG474+1&gt;$BB474,"",AG474+1),"")</f>
        <v/>
      </c>
      <c r="AI474" s="222" t="str">
        <f t="shared" si="676"/>
        <v/>
      </c>
      <c r="AJ474" s="222" t="str">
        <f t="shared" si="676"/>
        <v/>
      </c>
      <c r="AK474" s="222" t="str">
        <f t="shared" si="676"/>
        <v/>
      </c>
      <c r="AL474" s="222" t="str">
        <f t="shared" si="676"/>
        <v/>
      </c>
      <c r="AM474" s="222" t="str">
        <f t="shared" si="676"/>
        <v/>
      </c>
      <c r="AN474" s="222" t="str">
        <f t="shared" si="676"/>
        <v/>
      </c>
      <c r="AO474" s="222" t="str">
        <f t="shared" si="676"/>
        <v/>
      </c>
      <c r="AP474" s="222" t="str">
        <f t="shared" si="676"/>
        <v/>
      </c>
      <c r="AQ474" s="222" t="str">
        <f t="shared" si="676"/>
        <v/>
      </c>
      <c r="AR474" s="222" t="str">
        <f t="shared" si="676"/>
        <v/>
      </c>
      <c r="AS474" s="222" t="str">
        <f t="shared" si="676"/>
        <v/>
      </c>
      <c r="AT474" s="222" t="str">
        <f t="shared" si="676"/>
        <v/>
      </c>
      <c r="AU474" s="222" t="str">
        <f t="shared" si="676"/>
        <v/>
      </c>
      <c r="AV474" s="222" t="str">
        <f t="shared" si="676"/>
        <v/>
      </c>
      <c r="AW474" s="222" t="str">
        <f t="shared" si="676"/>
        <v/>
      </c>
      <c r="AX474" s="222" t="str">
        <f t="shared" si="676"/>
        <v/>
      </c>
      <c r="AY474" s="222" t="str">
        <f t="shared" si="676"/>
        <v/>
      </c>
      <c r="AZ474" s="222" t="str">
        <f t="shared" si="676"/>
        <v/>
      </c>
      <c r="BA474" s="222" t="str">
        <f t="shared" si="676"/>
        <v/>
      </c>
      <c r="BB474" s="219" t="str">
        <f>IFERROR(IF(IF(Z474=①工事概要!$E$12,①工事概要!$E$12,IF(WEEKDAY(Z474)=1,Z481,BB475))&gt;①工事概要!$E$12,①工事概要!$E$12,IF(Z474=①工事概要!$E$12,①工事概要!$E$12,IF(WEEKDAY(Z474)=1,Z481,BB475))),"")</f>
        <v/>
      </c>
      <c r="BE474" s="53"/>
      <c r="BF474" s="53"/>
      <c r="BG474" s="53" t="str">
        <f>IFERROR(VLOOKUP(B474,①工事概要!$C$11:$D$12,2,FALSE),"")</f>
        <v/>
      </c>
      <c r="BH474" s="53" t="str">
        <f>IFERROR(VLOOKUP(B474,①工事概要!$C$16:$D$21,2,FALSE),"")</f>
        <v/>
      </c>
      <c r="BI474" s="53" t="str">
        <f>IFERROR(VLOOKUP(B474,①工事概要!$C$22:$D$24,2,FALSE),"")</f>
        <v/>
      </c>
      <c r="BJ474" s="53" t="str">
        <f>IF(B474&gt;①工事概要!$C$26,"",IF(B474&gt;=①工事概要!$C$25,$BJ$13,""))</f>
        <v/>
      </c>
      <c r="BK474" s="53" t="str">
        <f>IF(B474&gt;①工事概要!$C$28,"",IF(B474&gt;=①工事概要!$C$27,$BK$13,""))</f>
        <v/>
      </c>
      <c r="BL474" s="53" t="str">
        <f>IF(B474&gt;①工事概要!$C$30,"",IF(B474&gt;=①工事概要!$C$29,$BL$13,""))</f>
        <v/>
      </c>
      <c r="BM474" s="53" t="str">
        <f>IF(B474&gt;①工事概要!$C$32,"",IF(B474&gt;=①工事概要!$C$31,$BM$13,""))</f>
        <v/>
      </c>
      <c r="BN474" s="53" t="str">
        <f>IF(B474&gt;①工事概要!$C$34,"",IF(B474&gt;=①工事概要!$C$33,$BN$13,""))</f>
        <v/>
      </c>
      <c r="BO474" s="53" t="str">
        <f>IF(B474&gt;①工事概要!$C$36,"",IF(B474&gt;=①工事概要!$C$35,$BO$13,""))</f>
        <v/>
      </c>
      <c r="BP474" s="53" t="str">
        <f>IF(B474&gt;①工事概要!$C$38,"",IF(B474&gt;=①工事概要!$C$37,$BP$13,""))</f>
        <v/>
      </c>
      <c r="BQ474" s="53" t="str">
        <f>IF(B474&gt;①工事概要!$C$40,"",IF(B474&gt;=①工事概要!$C$39,$BQ$13,""))</f>
        <v/>
      </c>
      <c r="BR474" s="53" t="str">
        <f>IF(B474&gt;①工事概要!$C$42,"",IF(B474&gt;=①工事概要!$C$41,$BR$13,""))</f>
        <v/>
      </c>
      <c r="BS474" s="53" t="str">
        <f>IF(B474&gt;①工事概要!$C$44,"",IF(B474&gt;=①工事概要!$C$43,$BS$13,""))</f>
        <v/>
      </c>
      <c r="BT474" s="53" t="str">
        <f>IF(B474&gt;①工事概要!$C$46,"",IF(B474&gt;=①工事概要!$C$45,$BT$13,""))</f>
        <v/>
      </c>
      <c r="BU474" s="53" t="str">
        <f>IF(B474&gt;①工事概要!$C$48,"",IF(B474&gt;=①工事概要!$C$47,$BU$13,""))</f>
        <v/>
      </c>
      <c r="BV474" s="53" t="str">
        <f>IF(B474&gt;①工事概要!$C$50,"",IF(B474&gt;=①工事概要!$C$49,$BV$13,""))</f>
        <v/>
      </c>
      <c r="BW474" s="53" t="str">
        <f>IF(B474&gt;①工事概要!$C$52,"",IF(B474&gt;=①工事概要!$C$51,$BW$13,""))</f>
        <v/>
      </c>
      <c r="BX474" s="53" t="str">
        <f>IF(B474&gt;①工事概要!$C$54,"",IF(B474&gt;=①工事概要!$C$53,$BX$13,""))</f>
        <v/>
      </c>
      <c r="BY474" s="53" t="str">
        <f>IF(B474&gt;①工事概要!$C$56,"",IF(B474&gt;=①工事概要!$C$55,$BY$13,""))</f>
        <v/>
      </c>
      <c r="BZ474" s="53" t="str">
        <f>IF(B474&gt;①工事概要!$C$58,"",IF(B474&gt;=①工事概要!$C$57,$BZ$13,""))</f>
        <v/>
      </c>
      <c r="CA474" s="53" t="str">
        <f>IF(B474&gt;①工事概要!$C$60,"",IF(B474&gt;=①工事概要!$C$59,$CA$13,""))</f>
        <v/>
      </c>
      <c r="CB474" s="53" t="str">
        <f>IF(B474&gt;①工事概要!$C$62,"",IF(B474&gt;=①工事概要!$C$61,$CB$13,""))</f>
        <v/>
      </c>
      <c r="CC474" s="53" t="str">
        <f>IF(B474&gt;①工事概要!$C$64,"",IF(B474&gt;=①工事概要!$C$63,$CC$13,""))</f>
        <v/>
      </c>
      <c r="CD474" s="53" t="str">
        <f>IF(B474&gt;①工事概要!$C$66,"",IF(B474&gt;=①工事概要!$C$65,$CD$13,""))</f>
        <v/>
      </c>
      <c r="CE474" s="50" t="str">
        <f t="shared" si="666"/>
        <v/>
      </c>
      <c r="CF474" s="50" t="str">
        <f t="shared" si="652"/>
        <v xml:space="preserve"> </v>
      </c>
    </row>
    <row r="475" spans="1:84" ht="39" customHeight="1" thickTop="1" thickBot="1" x14ac:dyDescent="0.2">
      <c r="A475" s="81" t="str">
        <f t="shared" si="638"/>
        <v>対象期間外</v>
      </c>
      <c r="B475" s="180" t="str">
        <f>IFERROR(IF(B474=①工事概要!$E$12+IF(WEEKDAY(①工事概要!$E$12)=1,①工事概要!$E$12,(8-WEEKDAY(①工事概要!$E$12))),"-",IF(B474="-","-",B474+1)),"-")</f>
        <v>-</v>
      </c>
      <c r="C475" s="89" t="str">
        <f t="shared" si="653"/>
        <v>-</v>
      </c>
      <c r="D475" s="199" t="str">
        <f t="shared" si="654"/>
        <v>×</v>
      </c>
      <c r="E475" s="200" t="str">
        <f t="shared" si="655"/>
        <v xml:space="preserve"> </v>
      </c>
      <c r="F475" s="201" t="s">
        <v>61</v>
      </c>
      <c r="G475" s="202"/>
      <c r="H475" s="203"/>
      <c r="I475" s="204"/>
      <c r="J475" s="187" t="str">
        <f t="shared" si="656"/>
        <v/>
      </c>
      <c r="K475" s="190" t="str">
        <f t="shared" si="639"/>
        <v/>
      </c>
      <c r="L475" s="190" t="str">
        <f t="shared" si="640"/>
        <v/>
      </c>
      <c r="M475" s="188" t="str">
        <f t="shared" si="657"/>
        <v/>
      </c>
      <c r="N475" s="87" t="str">
        <f t="shared" si="641"/>
        <v/>
      </c>
      <c r="O475" s="108"/>
      <c r="P475" s="156" t="str">
        <f>IF(B475&lt;①工事概要!$E$11,"",IF(B475&gt;①工事概要!$E$12,"",IF(LEN(CE475)=0,"○","")))</f>
        <v/>
      </c>
      <c r="Q475" s="162">
        <f t="shared" si="658"/>
        <v>0</v>
      </c>
      <c r="R475" s="93">
        <f t="shared" si="642"/>
        <v>181</v>
      </c>
      <c r="S475" s="156" t="str">
        <f t="shared" si="643"/>
        <v/>
      </c>
      <c r="T475" s="162">
        <f t="shared" si="644"/>
        <v>0</v>
      </c>
      <c r="U475" s="100">
        <f t="shared" si="659"/>
        <v>52</v>
      </c>
      <c r="V475" s="93" t="str">
        <f t="shared" si="645"/>
        <v/>
      </c>
      <c r="W475" s="169" t="str">
        <f t="shared" si="660"/>
        <v/>
      </c>
      <c r="X475" s="80" t="str">
        <f t="shared" si="661"/>
        <v/>
      </c>
      <c r="Y475" s="80" t="str">
        <f t="shared" si="662"/>
        <v/>
      </c>
      <c r="Z475" s="80" t="str">
        <f t="shared" si="646"/>
        <v>-</v>
      </c>
      <c r="AA475" s="80" t="str">
        <f t="shared" si="647"/>
        <v/>
      </c>
      <c r="AB475" s="80" t="str">
        <f t="shared" si="648"/>
        <v>OK（振替済み）</v>
      </c>
      <c r="AC475" s="154">
        <f t="shared" si="649"/>
        <v>0</v>
      </c>
      <c r="AD475" s="154" t="str">
        <f t="shared" si="663"/>
        <v/>
      </c>
      <c r="AE475" s="106">
        <f t="shared" si="664"/>
        <v>0</v>
      </c>
      <c r="AF475" s="106">
        <f t="shared" si="650"/>
        <v>0</v>
      </c>
      <c r="AG475" s="218" t="str">
        <f>IFERROR(IF(AE475=1,①工事概要!$E$11,IF(AE475=2,①工事概要!$E$11,IF(WEEKDAY(Z475)=2,Z468,AG474))),"")</f>
        <v/>
      </c>
      <c r="AH475" s="222" t="str">
        <f t="shared" ref="AH475:BA475" si="677">IFERROR(IF(AG475+1&gt;$BB475,"",AG475+1),"")</f>
        <v/>
      </c>
      <c r="AI475" s="222" t="str">
        <f t="shared" si="677"/>
        <v/>
      </c>
      <c r="AJ475" s="222" t="str">
        <f t="shared" si="677"/>
        <v/>
      </c>
      <c r="AK475" s="222" t="str">
        <f t="shared" si="677"/>
        <v/>
      </c>
      <c r="AL475" s="222" t="str">
        <f t="shared" si="677"/>
        <v/>
      </c>
      <c r="AM475" s="222" t="str">
        <f t="shared" si="677"/>
        <v/>
      </c>
      <c r="AN475" s="222" t="str">
        <f t="shared" si="677"/>
        <v/>
      </c>
      <c r="AO475" s="222" t="str">
        <f t="shared" si="677"/>
        <v/>
      </c>
      <c r="AP475" s="222" t="str">
        <f t="shared" si="677"/>
        <v/>
      </c>
      <c r="AQ475" s="222" t="str">
        <f t="shared" si="677"/>
        <v/>
      </c>
      <c r="AR475" s="222" t="str">
        <f t="shared" si="677"/>
        <v/>
      </c>
      <c r="AS475" s="222" t="str">
        <f t="shared" si="677"/>
        <v/>
      </c>
      <c r="AT475" s="222" t="str">
        <f t="shared" si="677"/>
        <v/>
      </c>
      <c r="AU475" s="222" t="str">
        <f t="shared" si="677"/>
        <v/>
      </c>
      <c r="AV475" s="222" t="str">
        <f t="shared" si="677"/>
        <v/>
      </c>
      <c r="AW475" s="222" t="str">
        <f t="shared" si="677"/>
        <v/>
      </c>
      <c r="AX475" s="222" t="str">
        <f t="shared" si="677"/>
        <v/>
      </c>
      <c r="AY475" s="222" t="str">
        <f t="shared" si="677"/>
        <v/>
      </c>
      <c r="AZ475" s="222" t="str">
        <f t="shared" si="677"/>
        <v/>
      </c>
      <c r="BA475" s="222" t="str">
        <f t="shared" si="677"/>
        <v/>
      </c>
      <c r="BB475" s="219" t="str">
        <f>IFERROR(IF(IF(Z475=①工事概要!$E$12,①工事概要!$E$12,IF(WEEKDAY(Z475)=1,Z482,BB476))&gt;①工事概要!$E$12,①工事概要!$E$12,IF(Z475=①工事概要!$E$12,①工事概要!$E$12,IF(WEEKDAY(Z475)=1,Z482,BB476))),"")</f>
        <v/>
      </c>
      <c r="BE475" s="53"/>
      <c r="BF475" s="53"/>
      <c r="BG475" s="53" t="str">
        <f>IFERROR(VLOOKUP(B475,①工事概要!$C$11:$D$12,2,FALSE),"")</f>
        <v/>
      </c>
      <c r="BH475" s="53" t="str">
        <f>IFERROR(VLOOKUP(B475,①工事概要!$C$16:$D$21,2,FALSE),"")</f>
        <v/>
      </c>
      <c r="BI475" s="53" t="str">
        <f>IFERROR(VLOOKUP(B475,①工事概要!$C$22:$D$24,2,FALSE),"")</f>
        <v/>
      </c>
      <c r="BJ475" s="53" t="str">
        <f>IF(B475&gt;①工事概要!$C$26,"",IF(B475&gt;=①工事概要!$C$25,$BJ$13,""))</f>
        <v/>
      </c>
      <c r="BK475" s="53" t="str">
        <f>IF(B475&gt;①工事概要!$C$28,"",IF(B475&gt;=①工事概要!$C$27,$BK$13,""))</f>
        <v/>
      </c>
      <c r="BL475" s="53" t="str">
        <f>IF(B475&gt;①工事概要!$C$30,"",IF(B475&gt;=①工事概要!$C$29,$BL$13,""))</f>
        <v/>
      </c>
      <c r="BM475" s="53" t="str">
        <f>IF(B475&gt;①工事概要!$C$32,"",IF(B475&gt;=①工事概要!$C$31,$BM$13,""))</f>
        <v/>
      </c>
      <c r="BN475" s="53" t="str">
        <f>IF(B475&gt;①工事概要!$C$34,"",IF(B475&gt;=①工事概要!$C$33,$BN$13,""))</f>
        <v/>
      </c>
      <c r="BO475" s="53" t="str">
        <f>IF(B475&gt;①工事概要!$C$36,"",IF(B475&gt;=①工事概要!$C$35,$BO$13,""))</f>
        <v/>
      </c>
      <c r="BP475" s="53" t="str">
        <f>IF(B475&gt;①工事概要!$C$38,"",IF(B475&gt;=①工事概要!$C$37,$BP$13,""))</f>
        <v/>
      </c>
      <c r="BQ475" s="53" t="str">
        <f>IF(B475&gt;①工事概要!$C$40,"",IF(B475&gt;=①工事概要!$C$39,$BQ$13,""))</f>
        <v/>
      </c>
      <c r="BR475" s="53" t="str">
        <f>IF(B475&gt;①工事概要!$C$42,"",IF(B475&gt;=①工事概要!$C$41,$BR$13,""))</f>
        <v/>
      </c>
      <c r="BS475" s="53" t="str">
        <f>IF(B475&gt;①工事概要!$C$44,"",IF(B475&gt;=①工事概要!$C$43,$BS$13,""))</f>
        <v/>
      </c>
      <c r="BT475" s="53" t="str">
        <f>IF(B475&gt;①工事概要!$C$46,"",IF(B475&gt;=①工事概要!$C$45,$BT$13,""))</f>
        <v/>
      </c>
      <c r="BU475" s="53" t="str">
        <f>IF(B475&gt;①工事概要!$C$48,"",IF(B475&gt;=①工事概要!$C$47,$BU$13,""))</f>
        <v/>
      </c>
      <c r="BV475" s="53" t="str">
        <f>IF(B475&gt;①工事概要!$C$50,"",IF(B475&gt;=①工事概要!$C$49,$BV$13,""))</f>
        <v/>
      </c>
      <c r="BW475" s="53" t="str">
        <f>IF(B475&gt;①工事概要!$C$52,"",IF(B475&gt;=①工事概要!$C$51,$BW$13,""))</f>
        <v/>
      </c>
      <c r="BX475" s="53" t="str">
        <f>IF(B475&gt;①工事概要!$C$54,"",IF(B475&gt;=①工事概要!$C$53,$BX$13,""))</f>
        <v/>
      </c>
      <c r="BY475" s="53" t="str">
        <f>IF(B475&gt;①工事概要!$C$56,"",IF(B475&gt;=①工事概要!$C$55,$BY$13,""))</f>
        <v/>
      </c>
      <c r="BZ475" s="53" t="str">
        <f>IF(B475&gt;①工事概要!$C$58,"",IF(B475&gt;=①工事概要!$C$57,$BZ$13,""))</f>
        <v/>
      </c>
      <c r="CA475" s="53" t="str">
        <f>IF(B475&gt;①工事概要!$C$60,"",IF(B475&gt;=①工事概要!$C$59,$CA$13,""))</f>
        <v/>
      </c>
      <c r="CB475" s="53" t="str">
        <f>IF(B475&gt;①工事概要!$C$62,"",IF(B475&gt;=①工事概要!$C$61,$CB$13,""))</f>
        <v/>
      </c>
      <c r="CC475" s="53" t="str">
        <f>IF(B475&gt;①工事概要!$C$64,"",IF(B475&gt;=①工事概要!$C$63,$CC$13,""))</f>
        <v/>
      </c>
      <c r="CD475" s="53" t="str">
        <f>IF(B475&gt;①工事概要!$C$66,"",IF(B475&gt;=①工事概要!$C$65,$CD$13,""))</f>
        <v/>
      </c>
      <c r="CE475" s="50" t="str">
        <f t="shared" si="666"/>
        <v/>
      </c>
      <c r="CF475" s="50" t="str">
        <f t="shared" si="652"/>
        <v xml:space="preserve"> </v>
      </c>
    </row>
    <row r="476" spans="1:84" ht="39" customHeight="1" thickTop="1" thickBot="1" x14ac:dyDescent="0.2">
      <c r="A476" s="81" t="str">
        <f t="shared" si="638"/>
        <v>対象期間外</v>
      </c>
      <c r="B476" s="180" t="str">
        <f>IFERROR(IF(B475=①工事概要!$E$12+IF(WEEKDAY(①工事概要!$E$12)=1,①工事概要!$E$12,(8-WEEKDAY(①工事概要!$E$12))),"-",IF(B475="-","-",B475+1)),"-")</f>
        <v>-</v>
      </c>
      <c r="C476" s="89" t="str">
        <f t="shared" si="653"/>
        <v>-</v>
      </c>
      <c r="D476" s="199" t="str">
        <f t="shared" si="654"/>
        <v>×</v>
      </c>
      <c r="E476" s="200" t="str">
        <f t="shared" si="655"/>
        <v xml:space="preserve"> </v>
      </c>
      <c r="F476" s="201" t="s">
        <v>61</v>
      </c>
      <c r="G476" s="202"/>
      <c r="H476" s="203"/>
      <c r="I476" s="204"/>
      <c r="J476" s="187" t="str">
        <f t="shared" si="656"/>
        <v/>
      </c>
      <c r="K476" s="190" t="str">
        <f t="shared" si="639"/>
        <v/>
      </c>
      <c r="L476" s="190" t="str">
        <f t="shared" si="640"/>
        <v/>
      </c>
      <c r="M476" s="188" t="str">
        <f t="shared" si="657"/>
        <v/>
      </c>
      <c r="N476" s="87" t="str">
        <f t="shared" si="641"/>
        <v/>
      </c>
      <c r="O476" s="108"/>
      <c r="P476" s="156" t="str">
        <f>IF(B476&lt;①工事概要!$E$11,"",IF(B476&gt;①工事概要!$E$12,"",IF(LEN(CE476)=0,"○","")))</f>
        <v/>
      </c>
      <c r="Q476" s="162">
        <f t="shared" si="658"/>
        <v>0</v>
      </c>
      <c r="R476" s="93">
        <f t="shared" si="642"/>
        <v>181</v>
      </c>
      <c r="S476" s="156" t="str">
        <f t="shared" si="643"/>
        <v/>
      </c>
      <c r="T476" s="162">
        <f t="shared" si="644"/>
        <v>0</v>
      </c>
      <c r="U476" s="100">
        <f t="shared" si="659"/>
        <v>52</v>
      </c>
      <c r="V476" s="93" t="str">
        <f t="shared" si="645"/>
        <v/>
      </c>
      <c r="W476" s="169" t="str">
        <f t="shared" si="660"/>
        <v/>
      </c>
      <c r="X476" s="80" t="str">
        <f t="shared" si="661"/>
        <v/>
      </c>
      <c r="Y476" s="80" t="str">
        <f t="shared" si="662"/>
        <v/>
      </c>
      <c r="Z476" s="80" t="str">
        <f t="shared" si="646"/>
        <v>-</v>
      </c>
      <c r="AA476" s="80" t="str">
        <f t="shared" si="647"/>
        <v/>
      </c>
      <c r="AB476" s="80" t="str">
        <f t="shared" si="648"/>
        <v>OK（振替済み）</v>
      </c>
      <c r="AC476" s="154">
        <f t="shared" si="649"/>
        <v>0</v>
      </c>
      <c r="AD476" s="154" t="str">
        <f t="shared" si="663"/>
        <v/>
      </c>
      <c r="AE476" s="106">
        <f t="shared" si="664"/>
        <v>0</v>
      </c>
      <c r="AF476" s="106">
        <f t="shared" si="650"/>
        <v>0</v>
      </c>
      <c r="AG476" s="223" t="str">
        <f>IFERROR(IF(AE476=1,①工事概要!$E$11,IF(AE476=2,①工事概要!$E$11,IF(WEEKDAY(Z476)=2,Z469,AG475))),"")</f>
        <v/>
      </c>
      <c r="AH476" s="224" t="str">
        <f t="shared" ref="AH476:BA476" si="678">IFERROR(IF(AG476+1&gt;$BB476,"",AG476+1),"")</f>
        <v/>
      </c>
      <c r="AI476" s="224" t="str">
        <f t="shared" si="678"/>
        <v/>
      </c>
      <c r="AJ476" s="224" t="str">
        <f t="shared" si="678"/>
        <v/>
      </c>
      <c r="AK476" s="224" t="str">
        <f t="shared" si="678"/>
        <v/>
      </c>
      <c r="AL476" s="224" t="str">
        <f t="shared" si="678"/>
        <v/>
      </c>
      <c r="AM476" s="224" t="str">
        <f t="shared" si="678"/>
        <v/>
      </c>
      <c r="AN476" s="224" t="str">
        <f t="shared" si="678"/>
        <v/>
      </c>
      <c r="AO476" s="224" t="str">
        <f t="shared" si="678"/>
        <v/>
      </c>
      <c r="AP476" s="224" t="str">
        <f t="shared" si="678"/>
        <v/>
      </c>
      <c r="AQ476" s="224" t="str">
        <f t="shared" si="678"/>
        <v/>
      </c>
      <c r="AR476" s="224" t="str">
        <f t="shared" si="678"/>
        <v/>
      </c>
      <c r="AS476" s="224" t="str">
        <f t="shared" si="678"/>
        <v/>
      </c>
      <c r="AT476" s="224" t="str">
        <f t="shared" si="678"/>
        <v/>
      </c>
      <c r="AU476" s="224" t="str">
        <f t="shared" si="678"/>
        <v/>
      </c>
      <c r="AV476" s="224" t="str">
        <f t="shared" si="678"/>
        <v/>
      </c>
      <c r="AW476" s="224" t="str">
        <f t="shared" si="678"/>
        <v/>
      </c>
      <c r="AX476" s="224" t="str">
        <f t="shared" si="678"/>
        <v/>
      </c>
      <c r="AY476" s="224" t="str">
        <f t="shared" si="678"/>
        <v/>
      </c>
      <c r="AZ476" s="224" t="str">
        <f t="shared" si="678"/>
        <v/>
      </c>
      <c r="BA476" s="224" t="str">
        <f t="shared" si="678"/>
        <v/>
      </c>
      <c r="BB476" s="225" t="str">
        <f>IFERROR(IF(IF(Z476=①工事概要!$E$12,①工事概要!$E$12,IF(WEEKDAY(Z476)=1,Z483,BB477))&gt;①工事概要!$E$12,①工事概要!$E$12,IF(Z476=①工事概要!$E$12,①工事概要!$E$12,IF(WEEKDAY(Z476)=1,Z483,BB477))),"")</f>
        <v/>
      </c>
      <c r="BE476" s="53"/>
      <c r="BF476" s="53"/>
      <c r="BG476" s="53" t="str">
        <f>IFERROR(VLOOKUP(B476,①工事概要!$C$11:$D$12,2,FALSE),"")</f>
        <v/>
      </c>
      <c r="BH476" s="53" t="str">
        <f>IFERROR(VLOOKUP(B476,①工事概要!$C$16:$D$21,2,FALSE),"")</f>
        <v/>
      </c>
      <c r="BI476" s="53" t="str">
        <f>IFERROR(VLOOKUP(B476,①工事概要!$C$22:$D$24,2,FALSE),"")</f>
        <v/>
      </c>
      <c r="BJ476" s="53" t="str">
        <f>IF(B476&gt;①工事概要!$C$26,"",IF(B476&gt;=①工事概要!$C$25,$BJ$13,""))</f>
        <v/>
      </c>
      <c r="BK476" s="53" t="str">
        <f>IF(B476&gt;①工事概要!$C$28,"",IF(B476&gt;=①工事概要!$C$27,$BK$13,""))</f>
        <v/>
      </c>
      <c r="BL476" s="53" t="str">
        <f>IF(B476&gt;①工事概要!$C$30,"",IF(B476&gt;=①工事概要!$C$29,$BL$13,""))</f>
        <v/>
      </c>
      <c r="BM476" s="53" t="str">
        <f>IF(B476&gt;①工事概要!$C$32,"",IF(B476&gt;=①工事概要!$C$31,$BM$13,""))</f>
        <v/>
      </c>
      <c r="BN476" s="53" t="str">
        <f>IF(B476&gt;①工事概要!$C$34,"",IF(B476&gt;=①工事概要!$C$33,$BN$13,""))</f>
        <v/>
      </c>
      <c r="BO476" s="53" t="str">
        <f>IF(B476&gt;①工事概要!$C$36,"",IF(B476&gt;=①工事概要!$C$35,$BO$13,""))</f>
        <v/>
      </c>
      <c r="BP476" s="53" t="str">
        <f>IF(B476&gt;①工事概要!$C$38,"",IF(B476&gt;=①工事概要!$C$37,$BP$13,""))</f>
        <v/>
      </c>
      <c r="BQ476" s="53" t="str">
        <f>IF(B476&gt;①工事概要!$C$40,"",IF(B476&gt;=①工事概要!$C$39,$BQ$13,""))</f>
        <v/>
      </c>
      <c r="BR476" s="53" t="str">
        <f>IF(B476&gt;①工事概要!$C$42,"",IF(B476&gt;=①工事概要!$C$41,$BR$13,""))</f>
        <v/>
      </c>
      <c r="BS476" s="53" t="str">
        <f>IF(B476&gt;①工事概要!$C$44,"",IF(B476&gt;=①工事概要!$C$43,$BS$13,""))</f>
        <v/>
      </c>
      <c r="BT476" s="53" t="str">
        <f>IF(B476&gt;①工事概要!$C$46,"",IF(B476&gt;=①工事概要!$C$45,$BT$13,""))</f>
        <v/>
      </c>
      <c r="BU476" s="53" t="str">
        <f>IF(B476&gt;①工事概要!$C$48,"",IF(B476&gt;=①工事概要!$C$47,$BU$13,""))</f>
        <v/>
      </c>
      <c r="BV476" s="53" t="str">
        <f>IF(B476&gt;①工事概要!$C$50,"",IF(B476&gt;=①工事概要!$C$49,$BV$13,""))</f>
        <v/>
      </c>
      <c r="BW476" s="53" t="str">
        <f>IF(B476&gt;①工事概要!$C$52,"",IF(B476&gt;=①工事概要!$C$51,$BW$13,""))</f>
        <v/>
      </c>
      <c r="BX476" s="53" t="str">
        <f>IF(B476&gt;①工事概要!$C$54,"",IF(B476&gt;=①工事概要!$C$53,$BX$13,""))</f>
        <v/>
      </c>
      <c r="BY476" s="53" t="str">
        <f>IF(B476&gt;①工事概要!$C$56,"",IF(B476&gt;=①工事概要!$C$55,$BY$13,""))</f>
        <v/>
      </c>
      <c r="BZ476" s="53" t="str">
        <f>IF(B476&gt;①工事概要!$C$58,"",IF(B476&gt;=①工事概要!$C$57,$BZ$13,""))</f>
        <v/>
      </c>
      <c r="CA476" s="53" t="str">
        <f>IF(B476&gt;①工事概要!$C$60,"",IF(B476&gt;=①工事概要!$C$59,$CA$13,""))</f>
        <v/>
      </c>
      <c r="CB476" s="53" t="str">
        <f>IF(B476&gt;①工事概要!$C$62,"",IF(B476&gt;=①工事概要!$C$61,$CB$13,""))</f>
        <v/>
      </c>
      <c r="CC476" s="53" t="str">
        <f>IF(B476&gt;①工事概要!$C$64,"",IF(B476&gt;=①工事概要!$C$63,$CC$13,""))</f>
        <v/>
      </c>
      <c r="CD476" s="53" t="str">
        <f>IF(B476&gt;①工事概要!$C$66,"",IF(B476&gt;=①工事概要!$C$65,$CD$13,""))</f>
        <v/>
      </c>
      <c r="CE476" s="50" t="str">
        <f t="shared" si="666"/>
        <v/>
      </c>
      <c r="CF476" s="50" t="str">
        <f t="shared" si="652"/>
        <v xml:space="preserve"> </v>
      </c>
    </row>
    <row r="477" spans="1:84" ht="39" customHeight="1" thickTop="1" thickBot="1" x14ac:dyDescent="0.2">
      <c r="A477" s="81" t="str">
        <f t="shared" si="638"/>
        <v>対象期間外</v>
      </c>
      <c r="B477" s="180" t="str">
        <f>IFERROR(IF(B476=①工事概要!$E$12+IF(WEEKDAY(①工事概要!$E$12)=1,①工事概要!$E$12,(8-WEEKDAY(①工事概要!$E$12))),"-",IF(B476="-","-",B476+1)),"-")</f>
        <v>-</v>
      </c>
      <c r="C477" s="89" t="str">
        <f t="shared" si="653"/>
        <v>-</v>
      </c>
      <c r="D477" s="199" t="str">
        <f t="shared" si="654"/>
        <v>×</v>
      </c>
      <c r="E477" s="200" t="str">
        <f t="shared" si="655"/>
        <v xml:space="preserve"> </v>
      </c>
      <c r="F477" s="201" t="s">
        <v>60</v>
      </c>
      <c r="G477" s="202"/>
      <c r="H477" s="203"/>
      <c r="I477" s="204"/>
      <c r="J477" s="187" t="str">
        <f t="shared" si="656"/>
        <v/>
      </c>
      <c r="K477" s="190" t="str">
        <f t="shared" si="639"/>
        <v/>
      </c>
      <c r="L477" s="190" t="str">
        <f t="shared" si="640"/>
        <v/>
      </c>
      <c r="M477" s="188" t="str">
        <f t="shared" si="657"/>
        <v/>
      </c>
      <c r="N477" s="87" t="str">
        <f t="shared" si="641"/>
        <v/>
      </c>
      <c r="O477" s="108"/>
      <c r="P477" s="156" t="str">
        <f>IF(B477&lt;①工事概要!$E$11,"",IF(B477&gt;①工事概要!$E$12,"",IF(LEN(CE477)=0,"○","")))</f>
        <v/>
      </c>
      <c r="Q477" s="162">
        <f t="shared" si="658"/>
        <v>0</v>
      </c>
      <c r="R477" s="93">
        <f t="shared" si="642"/>
        <v>181</v>
      </c>
      <c r="S477" s="156" t="str">
        <f t="shared" si="643"/>
        <v/>
      </c>
      <c r="T477" s="162">
        <f t="shared" si="644"/>
        <v>0</v>
      </c>
      <c r="U477" s="100">
        <f t="shared" si="659"/>
        <v>52</v>
      </c>
      <c r="V477" s="93" t="str">
        <f t="shared" si="645"/>
        <v/>
      </c>
      <c r="W477" s="169" t="str">
        <f t="shared" si="660"/>
        <v/>
      </c>
      <c r="X477" s="80" t="str">
        <f t="shared" si="661"/>
        <v/>
      </c>
      <c r="Y477" s="80" t="str">
        <f t="shared" si="662"/>
        <v/>
      </c>
      <c r="Z477" s="80" t="str">
        <f t="shared" si="646"/>
        <v>-</v>
      </c>
      <c r="AA477" s="80" t="str">
        <f t="shared" si="647"/>
        <v/>
      </c>
      <c r="AB477" s="80" t="str">
        <f t="shared" si="648"/>
        <v>OK（振替済み）</v>
      </c>
      <c r="AC477" s="154">
        <f t="shared" si="649"/>
        <v>0</v>
      </c>
      <c r="AD477" s="154" t="str">
        <f t="shared" si="663"/>
        <v/>
      </c>
      <c r="AE477" s="106">
        <f t="shared" si="664"/>
        <v>0</v>
      </c>
      <c r="AF477" s="106">
        <f t="shared" si="650"/>
        <v>0</v>
      </c>
      <c r="AG477" s="216" t="str">
        <f>IFERROR(IF(AE477=1,①工事概要!$E$11,IF(AE477=2,①工事概要!$E$11,IF(WEEKDAY(Z477)=2,Z470,AG476))),"")</f>
        <v/>
      </c>
      <c r="AH477" s="221" t="str">
        <f t="shared" ref="AH477:BA477" si="679">IFERROR(IF(AG477+1&gt;$BB477,"",AG477+1),"")</f>
        <v/>
      </c>
      <c r="AI477" s="221" t="str">
        <f t="shared" si="679"/>
        <v/>
      </c>
      <c r="AJ477" s="221" t="str">
        <f t="shared" si="679"/>
        <v/>
      </c>
      <c r="AK477" s="221" t="str">
        <f t="shared" si="679"/>
        <v/>
      </c>
      <c r="AL477" s="221" t="str">
        <f t="shared" si="679"/>
        <v/>
      </c>
      <c r="AM477" s="221" t="str">
        <f t="shared" si="679"/>
        <v/>
      </c>
      <c r="AN477" s="221" t="str">
        <f t="shared" si="679"/>
        <v/>
      </c>
      <c r="AO477" s="221" t="str">
        <f t="shared" si="679"/>
        <v/>
      </c>
      <c r="AP477" s="221" t="str">
        <f t="shared" si="679"/>
        <v/>
      </c>
      <c r="AQ477" s="221" t="str">
        <f t="shared" si="679"/>
        <v/>
      </c>
      <c r="AR477" s="221" t="str">
        <f t="shared" si="679"/>
        <v/>
      </c>
      <c r="AS477" s="221" t="str">
        <f t="shared" si="679"/>
        <v/>
      </c>
      <c r="AT477" s="221" t="str">
        <f t="shared" si="679"/>
        <v/>
      </c>
      <c r="AU477" s="221" t="str">
        <f t="shared" si="679"/>
        <v/>
      </c>
      <c r="AV477" s="221" t="str">
        <f t="shared" si="679"/>
        <v/>
      </c>
      <c r="AW477" s="221" t="str">
        <f t="shared" si="679"/>
        <v/>
      </c>
      <c r="AX477" s="221" t="str">
        <f t="shared" si="679"/>
        <v/>
      </c>
      <c r="AY477" s="221" t="str">
        <f t="shared" si="679"/>
        <v/>
      </c>
      <c r="AZ477" s="221" t="str">
        <f t="shared" si="679"/>
        <v/>
      </c>
      <c r="BA477" s="221" t="str">
        <f t="shared" si="679"/>
        <v/>
      </c>
      <c r="BB477" s="217" t="str">
        <f>IFERROR(IF(IF(Z477=①工事概要!$E$12,①工事概要!$E$12,IF(WEEKDAY(Z477)=1,Z484,BB478))&gt;①工事概要!$E$12,①工事概要!$E$12,IF(Z477=①工事概要!$E$12,①工事概要!$E$12,IF(WEEKDAY(Z477)=1,Z484,BB478))),"")</f>
        <v/>
      </c>
      <c r="BE477" s="53"/>
      <c r="BF477" s="53"/>
      <c r="BG477" s="53" t="str">
        <f>IFERROR(VLOOKUP(B477,①工事概要!$C$11:$D$12,2,FALSE),"")</f>
        <v/>
      </c>
      <c r="BH477" s="53" t="str">
        <f>IFERROR(VLOOKUP(B477,①工事概要!$C$16:$D$21,2,FALSE),"")</f>
        <v/>
      </c>
      <c r="BI477" s="53" t="str">
        <f>IFERROR(VLOOKUP(B477,①工事概要!$C$22:$D$24,2,FALSE),"")</f>
        <v/>
      </c>
      <c r="BJ477" s="53" t="str">
        <f>IF(B477&gt;①工事概要!$C$26,"",IF(B477&gt;=①工事概要!$C$25,$BJ$13,""))</f>
        <v/>
      </c>
      <c r="BK477" s="53" t="str">
        <f>IF(B477&gt;①工事概要!$C$28,"",IF(B477&gt;=①工事概要!$C$27,$BK$13,""))</f>
        <v/>
      </c>
      <c r="BL477" s="53" t="str">
        <f>IF(B477&gt;①工事概要!$C$30,"",IF(B477&gt;=①工事概要!$C$29,$BL$13,""))</f>
        <v/>
      </c>
      <c r="BM477" s="53" t="str">
        <f>IF(B477&gt;①工事概要!$C$32,"",IF(B477&gt;=①工事概要!$C$31,$BM$13,""))</f>
        <v/>
      </c>
      <c r="BN477" s="53" t="str">
        <f>IF(B477&gt;①工事概要!$C$34,"",IF(B477&gt;=①工事概要!$C$33,$BN$13,""))</f>
        <v/>
      </c>
      <c r="BO477" s="53" t="str">
        <f>IF(B477&gt;①工事概要!$C$36,"",IF(B477&gt;=①工事概要!$C$35,$BO$13,""))</f>
        <v/>
      </c>
      <c r="BP477" s="53" t="str">
        <f>IF(B477&gt;①工事概要!$C$38,"",IF(B477&gt;=①工事概要!$C$37,$BP$13,""))</f>
        <v/>
      </c>
      <c r="BQ477" s="53" t="str">
        <f>IF(B477&gt;①工事概要!$C$40,"",IF(B477&gt;=①工事概要!$C$39,$BQ$13,""))</f>
        <v/>
      </c>
      <c r="BR477" s="53" t="str">
        <f>IF(B477&gt;①工事概要!$C$42,"",IF(B477&gt;=①工事概要!$C$41,$BR$13,""))</f>
        <v/>
      </c>
      <c r="BS477" s="53" t="str">
        <f>IF(B477&gt;①工事概要!$C$44,"",IF(B477&gt;=①工事概要!$C$43,$BS$13,""))</f>
        <v/>
      </c>
      <c r="BT477" s="53" t="str">
        <f>IF(B477&gt;①工事概要!$C$46,"",IF(B477&gt;=①工事概要!$C$45,$BT$13,""))</f>
        <v/>
      </c>
      <c r="BU477" s="53" t="str">
        <f>IF(B477&gt;①工事概要!$C$48,"",IF(B477&gt;=①工事概要!$C$47,$BU$13,""))</f>
        <v/>
      </c>
      <c r="BV477" s="53" t="str">
        <f>IF(B477&gt;①工事概要!$C$50,"",IF(B477&gt;=①工事概要!$C$49,$BV$13,""))</f>
        <v/>
      </c>
      <c r="BW477" s="53" t="str">
        <f>IF(B477&gt;①工事概要!$C$52,"",IF(B477&gt;=①工事概要!$C$51,$BW$13,""))</f>
        <v/>
      </c>
      <c r="BX477" s="53" t="str">
        <f>IF(B477&gt;①工事概要!$C$54,"",IF(B477&gt;=①工事概要!$C$53,$BX$13,""))</f>
        <v/>
      </c>
      <c r="BY477" s="53" t="str">
        <f>IF(B477&gt;①工事概要!$C$56,"",IF(B477&gt;=①工事概要!$C$55,$BY$13,""))</f>
        <v/>
      </c>
      <c r="BZ477" s="53" t="str">
        <f>IF(B477&gt;①工事概要!$C$58,"",IF(B477&gt;=①工事概要!$C$57,$BZ$13,""))</f>
        <v/>
      </c>
      <c r="CA477" s="53" t="str">
        <f>IF(B477&gt;①工事概要!$C$60,"",IF(B477&gt;=①工事概要!$C$59,$CA$13,""))</f>
        <v/>
      </c>
      <c r="CB477" s="53" t="str">
        <f>IF(B477&gt;①工事概要!$C$62,"",IF(B477&gt;=①工事概要!$C$61,$CB$13,""))</f>
        <v/>
      </c>
      <c r="CC477" s="53" t="str">
        <f>IF(B477&gt;①工事概要!$C$64,"",IF(B477&gt;=①工事概要!$C$63,$CC$13,""))</f>
        <v/>
      </c>
      <c r="CD477" s="53" t="str">
        <f>IF(B477&gt;①工事概要!$C$66,"",IF(B477&gt;=①工事概要!$C$65,$CD$13,""))</f>
        <v/>
      </c>
      <c r="CE477" s="50" t="str">
        <f t="shared" si="666"/>
        <v/>
      </c>
      <c r="CF477" s="50" t="str">
        <f t="shared" si="652"/>
        <v xml:space="preserve"> </v>
      </c>
    </row>
    <row r="478" spans="1:84" ht="39" customHeight="1" thickTop="1" thickBot="1" x14ac:dyDescent="0.2">
      <c r="A478" s="81" t="str">
        <f t="shared" si="638"/>
        <v>対象期間外</v>
      </c>
      <c r="B478" s="180" t="str">
        <f>IFERROR(IF(B477=①工事概要!$E$12+IF(WEEKDAY(①工事概要!$E$12)=1,①工事概要!$E$12,(8-WEEKDAY(①工事概要!$E$12))),"-",IF(B477="-","-",B477+1)),"-")</f>
        <v>-</v>
      </c>
      <c r="C478" s="89" t="str">
        <f t="shared" si="653"/>
        <v>-</v>
      </c>
      <c r="D478" s="199" t="str">
        <f t="shared" si="654"/>
        <v>×</v>
      </c>
      <c r="E478" s="200" t="str">
        <f t="shared" si="655"/>
        <v xml:space="preserve"> </v>
      </c>
      <c r="F478" s="201" t="s">
        <v>60</v>
      </c>
      <c r="G478" s="202"/>
      <c r="H478" s="203"/>
      <c r="I478" s="204"/>
      <c r="J478" s="187" t="str">
        <f t="shared" si="656"/>
        <v/>
      </c>
      <c r="K478" s="190" t="str">
        <f t="shared" si="639"/>
        <v/>
      </c>
      <c r="L478" s="190" t="str">
        <f t="shared" si="640"/>
        <v/>
      </c>
      <c r="M478" s="188" t="str">
        <f t="shared" si="657"/>
        <v/>
      </c>
      <c r="N478" s="87" t="str">
        <f t="shared" si="641"/>
        <v/>
      </c>
      <c r="O478" s="108"/>
      <c r="P478" s="156" t="str">
        <f>IF(B478&lt;①工事概要!$E$11,"",IF(B478&gt;①工事概要!$E$12,"",IF(LEN(CE478)=0,"○","")))</f>
        <v/>
      </c>
      <c r="Q478" s="162">
        <f t="shared" si="658"/>
        <v>0</v>
      </c>
      <c r="R478" s="93">
        <f t="shared" si="642"/>
        <v>181</v>
      </c>
      <c r="S478" s="156" t="str">
        <f t="shared" si="643"/>
        <v/>
      </c>
      <c r="T478" s="162">
        <f t="shared" si="644"/>
        <v>0</v>
      </c>
      <c r="U478" s="100">
        <f t="shared" si="659"/>
        <v>52</v>
      </c>
      <c r="V478" s="93" t="str">
        <f t="shared" si="645"/>
        <v/>
      </c>
      <c r="W478" s="169" t="str">
        <f t="shared" si="660"/>
        <v/>
      </c>
      <c r="X478" s="80" t="str">
        <f t="shared" si="661"/>
        <v/>
      </c>
      <c r="Y478" s="80" t="str">
        <f t="shared" si="662"/>
        <v/>
      </c>
      <c r="Z478" s="80" t="str">
        <f t="shared" si="646"/>
        <v>-</v>
      </c>
      <c r="AA478" s="80" t="str">
        <f t="shared" si="647"/>
        <v/>
      </c>
      <c r="AB478" s="80" t="str">
        <f t="shared" si="648"/>
        <v>OK（振替済み）</v>
      </c>
      <c r="AC478" s="154">
        <f t="shared" si="649"/>
        <v>0</v>
      </c>
      <c r="AD478" s="154" t="str">
        <f t="shared" si="663"/>
        <v/>
      </c>
      <c r="AE478" s="106">
        <f t="shared" si="664"/>
        <v>0</v>
      </c>
      <c r="AF478" s="106">
        <f t="shared" si="650"/>
        <v>0</v>
      </c>
      <c r="AG478" s="218" t="str">
        <f>IFERROR(IF(AE478=1,①工事概要!$E$11,IF(AE478=2,①工事概要!$E$11,IF(WEEKDAY(Z478)=2,Z471,AG477))),"")</f>
        <v/>
      </c>
      <c r="AH478" s="222" t="str">
        <f t="shared" ref="AH478:BA478" si="680">IFERROR(IF(AG478+1&gt;$BB478,"",AG478+1),"")</f>
        <v/>
      </c>
      <c r="AI478" s="222" t="str">
        <f t="shared" si="680"/>
        <v/>
      </c>
      <c r="AJ478" s="222" t="str">
        <f t="shared" si="680"/>
        <v/>
      </c>
      <c r="AK478" s="222" t="str">
        <f t="shared" si="680"/>
        <v/>
      </c>
      <c r="AL478" s="222" t="str">
        <f t="shared" si="680"/>
        <v/>
      </c>
      <c r="AM478" s="222" t="str">
        <f t="shared" si="680"/>
        <v/>
      </c>
      <c r="AN478" s="222" t="str">
        <f t="shared" si="680"/>
        <v/>
      </c>
      <c r="AO478" s="222" t="str">
        <f t="shared" si="680"/>
        <v/>
      </c>
      <c r="AP478" s="222" t="str">
        <f t="shared" si="680"/>
        <v/>
      </c>
      <c r="AQ478" s="222" t="str">
        <f t="shared" si="680"/>
        <v/>
      </c>
      <c r="AR478" s="222" t="str">
        <f t="shared" si="680"/>
        <v/>
      </c>
      <c r="AS478" s="222" t="str">
        <f t="shared" si="680"/>
        <v/>
      </c>
      <c r="AT478" s="222" t="str">
        <f t="shared" si="680"/>
        <v/>
      </c>
      <c r="AU478" s="222" t="str">
        <f t="shared" si="680"/>
        <v/>
      </c>
      <c r="AV478" s="222" t="str">
        <f t="shared" si="680"/>
        <v/>
      </c>
      <c r="AW478" s="222" t="str">
        <f t="shared" si="680"/>
        <v/>
      </c>
      <c r="AX478" s="222" t="str">
        <f t="shared" si="680"/>
        <v/>
      </c>
      <c r="AY478" s="222" t="str">
        <f t="shared" si="680"/>
        <v/>
      </c>
      <c r="AZ478" s="222" t="str">
        <f t="shared" si="680"/>
        <v/>
      </c>
      <c r="BA478" s="222" t="str">
        <f t="shared" si="680"/>
        <v/>
      </c>
      <c r="BB478" s="219" t="str">
        <f>IFERROR(IF(IF(Z478=①工事概要!$E$12,①工事概要!$E$12,IF(WEEKDAY(Z478)=1,Z485,BB479))&gt;①工事概要!$E$12,①工事概要!$E$12,IF(Z478=①工事概要!$E$12,①工事概要!$E$12,IF(WEEKDAY(Z478)=1,Z485,BB479))),"")</f>
        <v/>
      </c>
      <c r="BE478" s="53"/>
      <c r="BF478" s="53"/>
      <c r="BG478" s="53" t="str">
        <f>IFERROR(VLOOKUP(B478,①工事概要!$C$11:$D$12,2,FALSE),"")</f>
        <v/>
      </c>
      <c r="BH478" s="53" t="str">
        <f>IFERROR(VLOOKUP(B478,①工事概要!$C$16:$D$21,2,FALSE),"")</f>
        <v/>
      </c>
      <c r="BI478" s="53" t="str">
        <f>IFERROR(VLOOKUP(B478,①工事概要!$C$22:$D$24,2,FALSE),"")</f>
        <v/>
      </c>
      <c r="BJ478" s="53" t="str">
        <f>IF(B478&gt;①工事概要!$C$26,"",IF(B478&gt;=①工事概要!$C$25,$BJ$13,""))</f>
        <v/>
      </c>
      <c r="BK478" s="53" t="str">
        <f>IF(B478&gt;①工事概要!$C$28,"",IF(B478&gt;=①工事概要!$C$27,$BK$13,""))</f>
        <v/>
      </c>
      <c r="BL478" s="53" t="str">
        <f>IF(B478&gt;①工事概要!$C$30,"",IF(B478&gt;=①工事概要!$C$29,$BL$13,""))</f>
        <v/>
      </c>
      <c r="BM478" s="53" t="str">
        <f>IF(B478&gt;①工事概要!$C$32,"",IF(B478&gt;=①工事概要!$C$31,$BM$13,""))</f>
        <v/>
      </c>
      <c r="BN478" s="53" t="str">
        <f>IF(B478&gt;①工事概要!$C$34,"",IF(B478&gt;=①工事概要!$C$33,$BN$13,""))</f>
        <v/>
      </c>
      <c r="BO478" s="53" t="str">
        <f>IF(B478&gt;①工事概要!$C$36,"",IF(B478&gt;=①工事概要!$C$35,$BO$13,""))</f>
        <v/>
      </c>
      <c r="BP478" s="53" t="str">
        <f>IF(B478&gt;①工事概要!$C$38,"",IF(B478&gt;=①工事概要!$C$37,$BP$13,""))</f>
        <v/>
      </c>
      <c r="BQ478" s="53" t="str">
        <f>IF(B478&gt;①工事概要!$C$40,"",IF(B478&gt;=①工事概要!$C$39,$BQ$13,""))</f>
        <v/>
      </c>
      <c r="BR478" s="53" t="str">
        <f>IF(B478&gt;①工事概要!$C$42,"",IF(B478&gt;=①工事概要!$C$41,$BR$13,""))</f>
        <v/>
      </c>
      <c r="BS478" s="53" t="str">
        <f>IF(B478&gt;①工事概要!$C$44,"",IF(B478&gt;=①工事概要!$C$43,$BS$13,""))</f>
        <v/>
      </c>
      <c r="BT478" s="53" t="str">
        <f>IF(B478&gt;①工事概要!$C$46,"",IF(B478&gt;=①工事概要!$C$45,$BT$13,""))</f>
        <v/>
      </c>
      <c r="BU478" s="53" t="str">
        <f>IF(B478&gt;①工事概要!$C$48,"",IF(B478&gt;=①工事概要!$C$47,$BU$13,""))</f>
        <v/>
      </c>
      <c r="BV478" s="53" t="str">
        <f>IF(B478&gt;①工事概要!$C$50,"",IF(B478&gt;=①工事概要!$C$49,$BV$13,""))</f>
        <v/>
      </c>
      <c r="BW478" s="53" t="str">
        <f>IF(B478&gt;①工事概要!$C$52,"",IF(B478&gt;=①工事概要!$C$51,$BW$13,""))</f>
        <v/>
      </c>
      <c r="BX478" s="53" t="str">
        <f>IF(B478&gt;①工事概要!$C$54,"",IF(B478&gt;=①工事概要!$C$53,$BX$13,""))</f>
        <v/>
      </c>
      <c r="BY478" s="53" t="str">
        <f>IF(B478&gt;①工事概要!$C$56,"",IF(B478&gt;=①工事概要!$C$55,$BY$13,""))</f>
        <v/>
      </c>
      <c r="BZ478" s="53" t="str">
        <f>IF(B478&gt;①工事概要!$C$58,"",IF(B478&gt;=①工事概要!$C$57,$BZ$13,""))</f>
        <v/>
      </c>
      <c r="CA478" s="53" t="str">
        <f>IF(B478&gt;①工事概要!$C$60,"",IF(B478&gt;=①工事概要!$C$59,$CA$13,""))</f>
        <v/>
      </c>
      <c r="CB478" s="53" t="str">
        <f>IF(B478&gt;①工事概要!$C$62,"",IF(B478&gt;=①工事概要!$C$61,$CB$13,""))</f>
        <v/>
      </c>
      <c r="CC478" s="53" t="str">
        <f>IF(B478&gt;①工事概要!$C$64,"",IF(B478&gt;=①工事概要!$C$63,$CC$13,""))</f>
        <v/>
      </c>
      <c r="CD478" s="53" t="str">
        <f>IF(B478&gt;①工事概要!$C$66,"",IF(B478&gt;=①工事概要!$C$65,$CD$13,""))</f>
        <v/>
      </c>
      <c r="CE478" s="50" t="str">
        <f t="shared" si="666"/>
        <v/>
      </c>
      <c r="CF478" s="50" t="str">
        <f t="shared" si="652"/>
        <v xml:space="preserve"> </v>
      </c>
    </row>
    <row r="479" spans="1:84" ht="39" customHeight="1" thickTop="1" thickBot="1" x14ac:dyDescent="0.2">
      <c r="A479" s="81" t="str">
        <f t="shared" si="638"/>
        <v>対象期間外</v>
      </c>
      <c r="B479" s="180" t="str">
        <f>IFERROR(IF(B478=①工事概要!$E$12+IF(WEEKDAY(①工事概要!$E$12)=1,①工事概要!$E$12,(8-WEEKDAY(①工事概要!$E$12))),"-",IF(B478="-","-",B478+1)),"-")</f>
        <v>-</v>
      </c>
      <c r="C479" s="89" t="str">
        <f t="shared" si="653"/>
        <v>-</v>
      </c>
      <c r="D479" s="199" t="str">
        <f t="shared" si="654"/>
        <v>×</v>
      </c>
      <c r="E479" s="200" t="str">
        <f t="shared" si="655"/>
        <v xml:space="preserve"> </v>
      </c>
      <c r="F479" s="201" t="s">
        <v>60</v>
      </c>
      <c r="G479" s="202"/>
      <c r="H479" s="203"/>
      <c r="I479" s="204"/>
      <c r="J479" s="187" t="str">
        <f t="shared" si="656"/>
        <v/>
      </c>
      <c r="K479" s="190" t="str">
        <f t="shared" si="639"/>
        <v/>
      </c>
      <c r="L479" s="190" t="str">
        <f t="shared" si="640"/>
        <v/>
      </c>
      <c r="M479" s="188" t="str">
        <f t="shared" si="657"/>
        <v/>
      </c>
      <c r="N479" s="87" t="str">
        <f t="shared" si="641"/>
        <v/>
      </c>
      <c r="O479" s="108"/>
      <c r="P479" s="156" t="str">
        <f>IF(B479&lt;①工事概要!$E$11,"",IF(B479&gt;①工事概要!$E$12,"",IF(LEN(CE479)=0,"○","")))</f>
        <v/>
      </c>
      <c r="Q479" s="162">
        <f t="shared" si="658"/>
        <v>0</v>
      </c>
      <c r="R479" s="93">
        <f t="shared" si="642"/>
        <v>181</v>
      </c>
      <c r="S479" s="156" t="str">
        <f t="shared" si="643"/>
        <v/>
      </c>
      <c r="T479" s="162">
        <f t="shared" si="644"/>
        <v>0</v>
      </c>
      <c r="U479" s="100">
        <f t="shared" si="659"/>
        <v>52</v>
      </c>
      <c r="V479" s="93" t="str">
        <f t="shared" si="645"/>
        <v/>
      </c>
      <c r="W479" s="169" t="str">
        <f t="shared" si="660"/>
        <v/>
      </c>
      <c r="X479" s="80" t="str">
        <f t="shared" si="661"/>
        <v/>
      </c>
      <c r="Y479" s="80" t="str">
        <f t="shared" si="662"/>
        <v/>
      </c>
      <c r="Z479" s="80" t="str">
        <f t="shared" si="646"/>
        <v>-</v>
      </c>
      <c r="AA479" s="80" t="str">
        <f t="shared" si="647"/>
        <v/>
      </c>
      <c r="AB479" s="80" t="str">
        <f t="shared" si="648"/>
        <v>OK（振替済み）</v>
      </c>
      <c r="AC479" s="154">
        <f t="shared" si="649"/>
        <v>0</v>
      </c>
      <c r="AD479" s="154" t="str">
        <f t="shared" si="663"/>
        <v/>
      </c>
      <c r="AE479" s="106">
        <f t="shared" si="664"/>
        <v>0</v>
      </c>
      <c r="AF479" s="106">
        <f t="shared" si="650"/>
        <v>0</v>
      </c>
      <c r="AG479" s="218" t="str">
        <f>IFERROR(IF(AE479=1,①工事概要!$E$11,IF(AE479=2,①工事概要!$E$11,IF(WEEKDAY(Z479)=2,Z472,AG478))),"")</f>
        <v/>
      </c>
      <c r="AH479" s="222" t="str">
        <f t="shared" ref="AH479:BA479" si="681">IFERROR(IF(AG479+1&gt;$BB479,"",AG479+1),"")</f>
        <v/>
      </c>
      <c r="AI479" s="222" t="str">
        <f t="shared" si="681"/>
        <v/>
      </c>
      <c r="AJ479" s="222" t="str">
        <f t="shared" si="681"/>
        <v/>
      </c>
      <c r="AK479" s="222" t="str">
        <f t="shared" si="681"/>
        <v/>
      </c>
      <c r="AL479" s="222" t="str">
        <f t="shared" si="681"/>
        <v/>
      </c>
      <c r="AM479" s="222" t="str">
        <f t="shared" si="681"/>
        <v/>
      </c>
      <c r="AN479" s="222" t="str">
        <f t="shared" si="681"/>
        <v/>
      </c>
      <c r="AO479" s="222" t="str">
        <f t="shared" si="681"/>
        <v/>
      </c>
      <c r="AP479" s="222" t="str">
        <f t="shared" si="681"/>
        <v/>
      </c>
      <c r="AQ479" s="222" t="str">
        <f t="shared" si="681"/>
        <v/>
      </c>
      <c r="AR479" s="222" t="str">
        <f t="shared" si="681"/>
        <v/>
      </c>
      <c r="AS479" s="222" t="str">
        <f t="shared" si="681"/>
        <v/>
      </c>
      <c r="AT479" s="222" t="str">
        <f t="shared" si="681"/>
        <v/>
      </c>
      <c r="AU479" s="222" t="str">
        <f t="shared" si="681"/>
        <v/>
      </c>
      <c r="AV479" s="222" t="str">
        <f t="shared" si="681"/>
        <v/>
      </c>
      <c r="AW479" s="222" t="str">
        <f t="shared" si="681"/>
        <v/>
      </c>
      <c r="AX479" s="222" t="str">
        <f t="shared" si="681"/>
        <v/>
      </c>
      <c r="AY479" s="222" t="str">
        <f t="shared" si="681"/>
        <v/>
      </c>
      <c r="AZ479" s="222" t="str">
        <f t="shared" si="681"/>
        <v/>
      </c>
      <c r="BA479" s="222" t="str">
        <f t="shared" si="681"/>
        <v/>
      </c>
      <c r="BB479" s="219" t="str">
        <f>IFERROR(IF(IF(Z479=①工事概要!$E$12,①工事概要!$E$12,IF(WEEKDAY(Z479)=1,Z486,BB480))&gt;①工事概要!$E$12,①工事概要!$E$12,IF(Z479=①工事概要!$E$12,①工事概要!$E$12,IF(WEEKDAY(Z479)=1,Z486,BB480))),"")</f>
        <v/>
      </c>
      <c r="BE479" s="53"/>
      <c r="BF479" s="53"/>
      <c r="BG479" s="53" t="str">
        <f>IFERROR(VLOOKUP(B479,①工事概要!$C$11:$D$12,2,FALSE),"")</f>
        <v/>
      </c>
      <c r="BH479" s="53" t="str">
        <f>IFERROR(VLOOKUP(B479,①工事概要!$C$16:$D$21,2,FALSE),"")</f>
        <v/>
      </c>
      <c r="BI479" s="53" t="str">
        <f>IFERROR(VLOOKUP(B479,①工事概要!$C$22:$D$24,2,FALSE),"")</f>
        <v/>
      </c>
      <c r="BJ479" s="53" t="str">
        <f>IF(B479&gt;①工事概要!$C$26,"",IF(B479&gt;=①工事概要!$C$25,$BJ$13,""))</f>
        <v/>
      </c>
      <c r="BK479" s="53" t="str">
        <f>IF(B479&gt;①工事概要!$C$28,"",IF(B479&gt;=①工事概要!$C$27,$BK$13,""))</f>
        <v/>
      </c>
      <c r="BL479" s="53" t="str">
        <f>IF(B479&gt;①工事概要!$C$30,"",IF(B479&gt;=①工事概要!$C$29,$BL$13,""))</f>
        <v/>
      </c>
      <c r="BM479" s="53" t="str">
        <f>IF(B479&gt;①工事概要!$C$32,"",IF(B479&gt;=①工事概要!$C$31,$BM$13,""))</f>
        <v/>
      </c>
      <c r="BN479" s="53" t="str">
        <f>IF(B479&gt;①工事概要!$C$34,"",IF(B479&gt;=①工事概要!$C$33,$BN$13,""))</f>
        <v/>
      </c>
      <c r="BO479" s="53" t="str">
        <f>IF(B479&gt;①工事概要!$C$36,"",IF(B479&gt;=①工事概要!$C$35,$BO$13,""))</f>
        <v/>
      </c>
      <c r="BP479" s="53" t="str">
        <f>IF(B479&gt;①工事概要!$C$38,"",IF(B479&gt;=①工事概要!$C$37,$BP$13,""))</f>
        <v/>
      </c>
      <c r="BQ479" s="53" t="str">
        <f>IF(B479&gt;①工事概要!$C$40,"",IF(B479&gt;=①工事概要!$C$39,$BQ$13,""))</f>
        <v/>
      </c>
      <c r="BR479" s="53" t="str">
        <f>IF(B479&gt;①工事概要!$C$42,"",IF(B479&gt;=①工事概要!$C$41,$BR$13,""))</f>
        <v/>
      </c>
      <c r="BS479" s="53" t="str">
        <f>IF(B479&gt;①工事概要!$C$44,"",IF(B479&gt;=①工事概要!$C$43,$BS$13,""))</f>
        <v/>
      </c>
      <c r="BT479" s="53" t="str">
        <f>IF(B479&gt;①工事概要!$C$46,"",IF(B479&gt;=①工事概要!$C$45,$BT$13,""))</f>
        <v/>
      </c>
      <c r="BU479" s="53" t="str">
        <f>IF(B479&gt;①工事概要!$C$48,"",IF(B479&gt;=①工事概要!$C$47,$BU$13,""))</f>
        <v/>
      </c>
      <c r="BV479" s="53" t="str">
        <f>IF(B479&gt;①工事概要!$C$50,"",IF(B479&gt;=①工事概要!$C$49,$BV$13,""))</f>
        <v/>
      </c>
      <c r="BW479" s="53" t="str">
        <f>IF(B479&gt;①工事概要!$C$52,"",IF(B479&gt;=①工事概要!$C$51,$BW$13,""))</f>
        <v/>
      </c>
      <c r="BX479" s="53" t="str">
        <f>IF(B479&gt;①工事概要!$C$54,"",IF(B479&gt;=①工事概要!$C$53,$BX$13,""))</f>
        <v/>
      </c>
      <c r="BY479" s="53" t="str">
        <f>IF(B479&gt;①工事概要!$C$56,"",IF(B479&gt;=①工事概要!$C$55,$BY$13,""))</f>
        <v/>
      </c>
      <c r="BZ479" s="53" t="str">
        <f>IF(B479&gt;①工事概要!$C$58,"",IF(B479&gt;=①工事概要!$C$57,$BZ$13,""))</f>
        <v/>
      </c>
      <c r="CA479" s="53" t="str">
        <f>IF(B479&gt;①工事概要!$C$60,"",IF(B479&gt;=①工事概要!$C$59,$CA$13,""))</f>
        <v/>
      </c>
      <c r="CB479" s="53" t="str">
        <f>IF(B479&gt;①工事概要!$C$62,"",IF(B479&gt;=①工事概要!$C$61,$CB$13,""))</f>
        <v/>
      </c>
      <c r="CC479" s="53" t="str">
        <f>IF(B479&gt;①工事概要!$C$64,"",IF(B479&gt;=①工事概要!$C$63,$CC$13,""))</f>
        <v/>
      </c>
      <c r="CD479" s="53" t="str">
        <f>IF(B479&gt;①工事概要!$C$66,"",IF(B479&gt;=①工事概要!$C$65,$CD$13,""))</f>
        <v/>
      </c>
      <c r="CE479" s="50" t="str">
        <f t="shared" si="666"/>
        <v/>
      </c>
      <c r="CF479" s="50" t="str">
        <f t="shared" si="652"/>
        <v xml:space="preserve"> </v>
      </c>
    </row>
    <row r="480" spans="1:84" ht="39" customHeight="1" thickTop="1" thickBot="1" x14ac:dyDescent="0.2">
      <c r="A480" s="81" t="str">
        <f t="shared" si="638"/>
        <v>対象期間外</v>
      </c>
      <c r="B480" s="180" t="str">
        <f>IFERROR(IF(B479=①工事概要!$E$12+IF(WEEKDAY(①工事概要!$E$12)=1,①工事概要!$E$12,(8-WEEKDAY(①工事概要!$E$12))),"-",IF(B479="-","-",B479+1)),"-")</f>
        <v>-</v>
      </c>
      <c r="C480" s="89" t="str">
        <f t="shared" si="653"/>
        <v>-</v>
      </c>
      <c r="D480" s="199" t="str">
        <f t="shared" si="654"/>
        <v>×</v>
      </c>
      <c r="E480" s="200" t="str">
        <f t="shared" si="655"/>
        <v xml:space="preserve"> </v>
      </c>
      <c r="F480" s="201" t="s">
        <v>60</v>
      </c>
      <c r="G480" s="202"/>
      <c r="H480" s="203"/>
      <c r="I480" s="204"/>
      <c r="J480" s="187" t="str">
        <f t="shared" si="656"/>
        <v/>
      </c>
      <c r="K480" s="190" t="str">
        <f t="shared" si="639"/>
        <v/>
      </c>
      <c r="L480" s="190" t="str">
        <f t="shared" si="640"/>
        <v/>
      </c>
      <c r="M480" s="188" t="str">
        <f t="shared" si="657"/>
        <v/>
      </c>
      <c r="N480" s="87" t="str">
        <f t="shared" si="641"/>
        <v/>
      </c>
      <c r="O480" s="108"/>
      <c r="P480" s="156" t="str">
        <f>IF(B480&lt;①工事概要!$E$11,"",IF(B480&gt;①工事概要!$E$12,"",IF(LEN(CE480)=0,"○","")))</f>
        <v/>
      </c>
      <c r="Q480" s="162">
        <f t="shared" si="658"/>
        <v>0</v>
      </c>
      <c r="R480" s="93">
        <f t="shared" si="642"/>
        <v>181</v>
      </c>
      <c r="S480" s="156" t="str">
        <f t="shared" si="643"/>
        <v/>
      </c>
      <c r="T480" s="162">
        <f t="shared" si="644"/>
        <v>0</v>
      </c>
      <c r="U480" s="100">
        <f t="shared" si="659"/>
        <v>52</v>
      </c>
      <c r="V480" s="93" t="str">
        <f t="shared" si="645"/>
        <v/>
      </c>
      <c r="W480" s="169" t="str">
        <f t="shared" si="660"/>
        <v/>
      </c>
      <c r="X480" s="80" t="str">
        <f t="shared" si="661"/>
        <v/>
      </c>
      <c r="Y480" s="80" t="str">
        <f t="shared" si="662"/>
        <v/>
      </c>
      <c r="Z480" s="80" t="str">
        <f t="shared" si="646"/>
        <v>-</v>
      </c>
      <c r="AA480" s="80" t="str">
        <f t="shared" si="647"/>
        <v/>
      </c>
      <c r="AB480" s="80" t="str">
        <f t="shared" si="648"/>
        <v>OK（振替済み）</v>
      </c>
      <c r="AC480" s="154">
        <f t="shared" si="649"/>
        <v>0</v>
      </c>
      <c r="AD480" s="154" t="str">
        <f t="shared" si="663"/>
        <v/>
      </c>
      <c r="AE480" s="106">
        <f t="shared" si="664"/>
        <v>0</v>
      </c>
      <c r="AF480" s="106">
        <f t="shared" si="650"/>
        <v>0</v>
      </c>
      <c r="AG480" s="218" t="str">
        <f>IFERROR(IF(AE480=1,①工事概要!$E$11,IF(AE480=2,①工事概要!$E$11,IF(WEEKDAY(Z480)=2,Z473,AG479))),"")</f>
        <v/>
      </c>
      <c r="AH480" s="222" t="str">
        <f t="shared" ref="AH480:BA480" si="682">IFERROR(IF(AG480+1&gt;$BB480,"",AG480+1),"")</f>
        <v/>
      </c>
      <c r="AI480" s="222" t="str">
        <f t="shared" si="682"/>
        <v/>
      </c>
      <c r="AJ480" s="222" t="str">
        <f t="shared" si="682"/>
        <v/>
      </c>
      <c r="AK480" s="222" t="str">
        <f t="shared" si="682"/>
        <v/>
      </c>
      <c r="AL480" s="222" t="str">
        <f t="shared" si="682"/>
        <v/>
      </c>
      <c r="AM480" s="222" t="str">
        <f t="shared" si="682"/>
        <v/>
      </c>
      <c r="AN480" s="222" t="str">
        <f t="shared" si="682"/>
        <v/>
      </c>
      <c r="AO480" s="222" t="str">
        <f t="shared" si="682"/>
        <v/>
      </c>
      <c r="AP480" s="222" t="str">
        <f t="shared" si="682"/>
        <v/>
      </c>
      <c r="AQ480" s="222" t="str">
        <f t="shared" si="682"/>
        <v/>
      </c>
      <c r="AR480" s="222" t="str">
        <f t="shared" si="682"/>
        <v/>
      </c>
      <c r="AS480" s="222" t="str">
        <f t="shared" si="682"/>
        <v/>
      </c>
      <c r="AT480" s="222" t="str">
        <f t="shared" si="682"/>
        <v/>
      </c>
      <c r="AU480" s="222" t="str">
        <f t="shared" si="682"/>
        <v/>
      </c>
      <c r="AV480" s="222" t="str">
        <f t="shared" si="682"/>
        <v/>
      </c>
      <c r="AW480" s="222" t="str">
        <f t="shared" si="682"/>
        <v/>
      </c>
      <c r="AX480" s="222" t="str">
        <f t="shared" si="682"/>
        <v/>
      </c>
      <c r="AY480" s="222" t="str">
        <f t="shared" si="682"/>
        <v/>
      </c>
      <c r="AZ480" s="222" t="str">
        <f t="shared" si="682"/>
        <v/>
      </c>
      <c r="BA480" s="222" t="str">
        <f t="shared" si="682"/>
        <v/>
      </c>
      <c r="BB480" s="219" t="str">
        <f>IFERROR(IF(IF(Z480=①工事概要!$E$12,①工事概要!$E$12,IF(WEEKDAY(Z480)=1,Z487,BB481))&gt;①工事概要!$E$12,①工事概要!$E$12,IF(Z480=①工事概要!$E$12,①工事概要!$E$12,IF(WEEKDAY(Z480)=1,Z487,BB481))),"")</f>
        <v/>
      </c>
      <c r="BE480" s="53"/>
      <c r="BF480" s="53"/>
      <c r="BG480" s="53" t="str">
        <f>IFERROR(VLOOKUP(B480,①工事概要!$C$11:$D$12,2,FALSE),"")</f>
        <v/>
      </c>
      <c r="BH480" s="53" t="str">
        <f>IFERROR(VLOOKUP(B480,①工事概要!$C$16:$D$21,2,FALSE),"")</f>
        <v/>
      </c>
      <c r="BI480" s="53" t="str">
        <f>IFERROR(VLOOKUP(B480,①工事概要!$C$22:$D$24,2,FALSE),"")</f>
        <v/>
      </c>
      <c r="BJ480" s="53" t="str">
        <f>IF(B480&gt;①工事概要!$C$26,"",IF(B480&gt;=①工事概要!$C$25,$BJ$13,""))</f>
        <v/>
      </c>
      <c r="BK480" s="53" t="str">
        <f>IF(B480&gt;①工事概要!$C$28,"",IF(B480&gt;=①工事概要!$C$27,$BK$13,""))</f>
        <v/>
      </c>
      <c r="BL480" s="53" t="str">
        <f>IF(B480&gt;①工事概要!$C$30,"",IF(B480&gt;=①工事概要!$C$29,$BL$13,""))</f>
        <v/>
      </c>
      <c r="BM480" s="53" t="str">
        <f>IF(B480&gt;①工事概要!$C$32,"",IF(B480&gt;=①工事概要!$C$31,$BM$13,""))</f>
        <v/>
      </c>
      <c r="BN480" s="53" t="str">
        <f>IF(B480&gt;①工事概要!$C$34,"",IF(B480&gt;=①工事概要!$C$33,$BN$13,""))</f>
        <v/>
      </c>
      <c r="BO480" s="53" t="str">
        <f>IF(B480&gt;①工事概要!$C$36,"",IF(B480&gt;=①工事概要!$C$35,$BO$13,""))</f>
        <v/>
      </c>
      <c r="BP480" s="53" t="str">
        <f>IF(B480&gt;①工事概要!$C$38,"",IF(B480&gt;=①工事概要!$C$37,$BP$13,""))</f>
        <v/>
      </c>
      <c r="BQ480" s="53" t="str">
        <f>IF(B480&gt;①工事概要!$C$40,"",IF(B480&gt;=①工事概要!$C$39,$BQ$13,""))</f>
        <v/>
      </c>
      <c r="BR480" s="53" t="str">
        <f>IF(B480&gt;①工事概要!$C$42,"",IF(B480&gt;=①工事概要!$C$41,$BR$13,""))</f>
        <v/>
      </c>
      <c r="BS480" s="53" t="str">
        <f>IF(B480&gt;①工事概要!$C$44,"",IF(B480&gt;=①工事概要!$C$43,$BS$13,""))</f>
        <v/>
      </c>
      <c r="BT480" s="53" t="str">
        <f>IF(B480&gt;①工事概要!$C$46,"",IF(B480&gt;=①工事概要!$C$45,$BT$13,""))</f>
        <v/>
      </c>
      <c r="BU480" s="53" t="str">
        <f>IF(B480&gt;①工事概要!$C$48,"",IF(B480&gt;=①工事概要!$C$47,$BU$13,""))</f>
        <v/>
      </c>
      <c r="BV480" s="53" t="str">
        <f>IF(B480&gt;①工事概要!$C$50,"",IF(B480&gt;=①工事概要!$C$49,$BV$13,""))</f>
        <v/>
      </c>
      <c r="BW480" s="53" t="str">
        <f>IF(B480&gt;①工事概要!$C$52,"",IF(B480&gt;=①工事概要!$C$51,$BW$13,""))</f>
        <v/>
      </c>
      <c r="BX480" s="53" t="str">
        <f>IF(B480&gt;①工事概要!$C$54,"",IF(B480&gt;=①工事概要!$C$53,$BX$13,""))</f>
        <v/>
      </c>
      <c r="BY480" s="53" t="str">
        <f>IF(B480&gt;①工事概要!$C$56,"",IF(B480&gt;=①工事概要!$C$55,$BY$13,""))</f>
        <v/>
      </c>
      <c r="BZ480" s="53" t="str">
        <f>IF(B480&gt;①工事概要!$C$58,"",IF(B480&gt;=①工事概要!$C$57,$BZ$13,""))</f>
        <v/>
      </c>
      <c r="CA480" s="53" t="str">
        <f>IF(B480&gt;①工事概要!$C$60,"",IF(B480&gt;=①工事概要!$C$59,$CA$13,""))</f>
        <v/>
      </c>
      <c r="CB480" s="53" t="str">
        <f>IF(B480&gt;①工事概要!$C$62,"",IF(B480&gt;=①工事概要!$C$61,$CB$13,""))</f>
        <v/>
      </c>
      <c r="CC480" s="53" t="str">
        <f>IF(B480&gt;①工事概要!$C$64,"",IF(B480&gt;=①工事概要!$C$63,$CC$13,""))</f>
        <v/>
      </c>
      <c r="CD480" s="53" t="str">
        <f>IF(B480&gt;①工事概要!$C$66,"",IF(B480&gt;=①工事概要!$C$65,$CD$13,""))</f>
        <v/>
      </c>
      <c r="CE480" s="50" t="str">
        <f t="shared" si="666"/>
        <v/>
      </c>
      <c r="CF480" s="50" t="str">
        <f t="shared" si="652"/>
        <v xml:space="preserve"> </v>
      </c>
    </row>
    <row r="481" spans="1:84" ht="39" customHeight="1" thickTop="1" thickBot="1" x14ac:dyDescent="0.2">
      <c r="A481" s="81" t="str">
        <f t="shared" si="638"/>
        <v>対象期間外</v>
      </c>
      <c r="B481" s="180" t="str">
        <f>IFERROR(IF(B480=①工事概要!$E$12+IF(WEEKDAY(①工事概要!$E$12)=1,①工事概要!$E$12,(8-WEEKDAY(①工事概要!$E$12))),"-",IF(B480="-","-",B480+1)),"-")</f>
        <v>-</v>
      </c>
      <c r="C481" s="89" t="str">
        <f t="shared" si="653"/>
        <v>-</v>
      </c>
      <c r="D481" s="199" t="str">
        <f t="shared" si="654"/>
        <v>×</v>
      </c>
      <c r="E481" s="200" t="str">
        <f t="shared" si="655"/>
        <v xml:space="preserve"> </v>
      </c>
      <c r="F481" s="201" t="s">
        <v>60</v>
      </c>
      <c r="G481" s="202"/>
      <c r="H481" s="203"/>
      <c r="I481" s="204"/>
      <c r="J481" s="187" t="str">
        <f t="shared" si="656"/>
        <v/>
      </c>
      <c r="K481" s="190" t="str">
        <f t="shared" si="639"/>
        <v/>
      </c>
      <c r="L481" s="190" t="str">
        <f t="shared" si="640"/>
        <v/>
      </c>
      <c r="M481" s="188" t="str">
        <f t="shared" si="657"/>
        <v/>
      </c>
      <c r="N481" s="87" t="str">
        <f t="shared" si="641"/>
        <v/>
      </c>
      <c r="O481" s="108"/>
      <c r="P481" s="156" t="str">
        <f>IF(B481&lt;①工事概要!$E$11,"",IF(B481&gt;①工事概要!$E$12,"",IF(LEN(CE481)=0,"○","")))</f>
        <v/>
      </c>
      <c r="Q481" s="162">
        <f t="shared" si="658"/>
        <v>0</v>
      </c>
      <c r="R481" s="93">
        <f t="shared" si="642"/>
        <v>181</v>
      </c>
      <c r="S481" s="156" t="str">
        <f t="shared" si="643"/>
        <v/>
      </c>
      <c r="T481" s="162">
        <f t="shared" si="644"/>
        <v>0</v>
      </c>
      <c r="U481" s="100">
        <f t="shared" si="659"/>
        <v>52</v>
      </c>
      <c r="V481" s="93" t="str">
        <f t="shared" si="645"/>
        <v/>
      </c>
      <c r="W481" s="169" t="str">
        <f t="shared" si="660"/>
        <v/>
      </c>
      <c r="X481" s="80" t="str">
        <f t="shared" si="661"/>
        <v/>
      </c>
      <c r="Y481" s="80" t="str">
        <f t="shared" si="662"/>
        <v/>
      </c>
      <c r="Z481" s="80" t="str">
        <f t="shared" si="646"/>
        <v>-</v>
      </c>
      <c r="AA481" s="80" t="str">
        <f t="shared" si="647"/>
        <v/>
      </c>
      <c r="AB481" s="80" t="str">
        <f t="shared" si="648"/>
        <v>OK（振替済み）</v>
      </c>
      <c r="AC481" s="154">
        <f t="shared" si="649"/>
        <v>0</v>
      </c>
      <c r="AD481" s="154" t="str">
        <f t="shared" si="663"/>
        <v/>
      </c>
      <c r="AE481" s="106">
        <f t="shared" si="664"/>
        <v>0</v>
      </c>
      <c r="AF481" s="106">
        <f t="shared" si="650"/>
        <v>0</v>
      </c>
      <c r="AG481" s="218" t="str">
        <f>IFERROR(IF(AE481=1,①工事概要!$E$11,IF(AE481=2,①工事概要!$E$11,IF(WEEKDAY(Z481)=2,Z474,AG480))),"")</f>
        <v/>
      </c>
      <c r="AH481" s="222" t="str">
        <f t="shared" ref="AH481:BA481" si="683">IFERROR(IF(AG481+1&gt;$BB481,"",AG481+1),"")</f>
        <v/>
      </c>
      <c r="AI481" s="222" t="str">
        <f t="shared" si="683"/>
        <v/>
      </c>
      <c r="AJ481" s="222" t="str">
        <f t="shared" si="683"/>
        <v/>
      </c>
      <c r="AK481" s="222" t="str">
        <f t="shared" si="683"/>
        <v/>
      </c>
      <c r="AL481" s="222" t="str">
        <f t="shared" si="683"/>
        <v/>
      </c>
      <c r="AM481" s="222" t="str">
        <f t="shared" si="683"/>
        <v/>
      </c>
      <c r="AN481" s="222" t="str">
        <f t="shared" si="683"/>
        <v/>
      </c>
      <c r="AO481" s="222" t="str">
        <f t="shared" si="683"/>
        <v/>
      </c>
      <c r="AP481" s="222" t="str">
        <f t="shared" si="683"/>
        <v/>
      </c>
      <c r="AQ481" s="222" t="str">
        <f t="shared" si="683"/>
        <v/>
      </c>
      <c r="AR481" s="222" t="str">
        <f t="shared" si="683"/>
        <v/>
      </c>
      <c r="AS481" s="222" t="str">
        <f t="shared" si="683"/>
        <v/>
      </c>
      <c r="AT481" s="222" t="str">
        <f t="shared" si="683"/>
        <v/>
      </c>
      <c r="AU481" s="222" t="str">
        <f t="shared" si="683"/>
        <v/>
      </c>
      <c r="AV481" s="222" t="str">
        <f t="shared" si="683"/>
        <v/>
      </c>
      <c r="AW481" s="222" t="str">
        <f t="shared" si="683"/>
        <v/>
      </c>
      <c r="AX481" s="222" t="str">
        <f t="shared" si="683"/>
        <v/>
      </c>
      <c r="AY481" s="222" t="str">
        <f t="shared" si="683"/>
        <v/>
      </c>
      <c r="AZ481" s="222" t="str">
        <f t="shared" si="683"/>
        <v/>
      </c>
      <c r="BA481" s="222" t="str">
        <f t="shared" si="683"/>
        <v/>
      </c>
      <c r="BB481" s="219" t="str">
        <f>IFERROR(IF(IF(Z481=①工事概要!$E$12,①工事概要!$E$12,IF(WEEKDAY(Z481)=1,Z488,BB482))&gt;①工事概要!$E$12,①工事概要!$E$12,IF(Z481=①工事概要!$E$12,①工事概要!$E$12,IF(WEEKDAY(Z481)=1,Z488,BB482))),"")</f>
        <v/>
      </c>
      <c r="BE481" s="53"/>
      <c r="BF481" s="53"/>
      <c r="BG481" s="53" t="str">
        <f>IFERROR(VLOOKUP(B481,①工事概要!$C$11:$D$12,2,FALSE),"")</f>
        <v/>
      </c>
      <c r="BH481" s="53" t="str">
        <f>IFERROR(VLOOKUP(B481,①工事概要!$C$16:$D$21,2,FALSE),"")</f>
        <v/>
      </c>
      <c r="BI481" s="53" t="str">
        <f>IFERROR(VLOOKUP(B481,①工事概要!$C$22:$D$24,2,FALSE),"")</f>
        <v/>
      </c>
      <c r="BJ481" s="53" t="str">
        <f>IF(B481&gt;①工事概要!$C$26,"",IF(B481&gt;=①工事概要!$C$25,$BJ$13,""))</f>
        <v/>
      </c>
      <c r="BK481" s="53" t="str">
        <f>IF(B481&gt;①工事概要!$C$28,"",IF(B481&gt;=①工事概要!$C$27,$BK$13,""))</f>
        <v/>
      </c>
      <c r="BL481" s="53" t="str">
        <f>IF(B481&gt;①工事概要!$C$30,"",IF(B481&gt;=①工事概要!$C$29,$BL$13,""))</f>
        <v/>
      </c>
      <c r="BM481" s="53" t="str">
        <f>IF(B481&gt;①工事概要!$C$32,"",IF(B481&gt;=①工事概要!$C$31,$BM$13,""))</f>
        <v/>
      </c>
      <c r="BN481" s="53" t="str">
        <f>IF(B481&gt;①工事概要!$C$34,"",IF(B481&gt;=①工事概要!$C$33,$BN$13,""))</f>
        <v/>
      </c>
      <c r="BO481" s="53" t="str">
        <f>IF(B481&gt;①工事概要!$C$36,"",IF(B481&gt;=①工事概要!$C$35,$BO$13,""))</f>
        <v/>
      </c>
      <c r="BP481" s="53" t="str">
        <f>IF(B481&gt;①工事概要!$C$38,"",IF(B481&gt;=①工事概要!$C$37,$BP$13,""))</f>
        <v/>
      </c>
      <c r="BQ481" s="53" t="str">
        <f>IF(B481&gt;①工事概要!$C$40,"",IF(B481&gt;=①工事概要!$C$39,$BQ$13,""))</f>
        <v/>
      </c>
      <c r="BR481" s="53" t="str">
        <f>IF(B481&gt;①工事概要!$C$42,"",IF(B481&gt;=①工事概要!$C$41,$BR$13,""))</f>
        <v/>
      </c>
      <c r="BS481" s="53" t="str">
        <f>IF(B481&gt;①工事概要!$C$44,"",IF(B481&gt;=①工事概要!$C$43,$BS$13,""))</f>
        <v/>
      </c>
      <c r="BT481" s="53" t="str">
        <f>IF(B481&gt;①工事概要!$C$46,"",IF(B481&gt;=①工事概要!$C$45,$BT$13,""))</f>
        <v/>
      </c>
      <c r="BU481" s="53" t="str">
        <f>IF(B481&gt;①工事概要!$C$48,"",IF(B481&gt;=①工事概要!$C$47,$BU$13,""))</f>
        <v/>
      </c>
      <c r="BV481" s="53" t="str">
        <f>IF(B481&gt;①工事概要!$C$50,"",IF(B481&gt;=①工事概要!$C$49,$BV$13,""))</f>
        <v/>
      </c>
      <c r="BW481" s="53" t="str">
        <f>IF(B481&gt;①工事概要!$C$52,"",IF(B481&gt;=①工事概要!$C$51,$BW$13,""))</f>
        <v/>
      </c>
      <c r="BX481" s="53" t="str">
        <f>IF(B481&gt;①工事概要!$C$54,"",IF(B481&gt;=①工事概要!$C$53,$BX$13,""))</f>
        <v/>
      </c>
      <c r="BY481" s="53" t="str">
        <f>IF(B481&gt;①工事概要!$C$56,"",IF(B481&gt;=①工事概要!$C$55,$BY$13,""))</f>
        <v/>
      </c>
      <c r="BZ481" s="53" t="str">
        <f>IF(B481&gt;①工事概要!$C$58,"",IF(B481&gt;=①工事概要!$C$57,$BZ$13,""))</f>
        <v/>
      </c>
      <c r="CA481" s="53" t="str">
        <f>IF(B481&gt;①工事概要!$C$60,"",IF(B481&gt;=①工事概要!$C$59,$CA$13,""))</f>
        <v/>
      </c>
      <c r="CB481" s="53" t="str">
        <f>IF(B481&gt;①工事概要!$C$62,"",IF(B481&gt;=①工事概要!$C$61,$CB$13,""))</f>
        <v/>
      </c>
      <c r="CC481" s="53" t="str">
        <f>IF(B481&gt;①工事概要!$C$64,"",IF(B481&gt;=①工事概要!$C$63,$CC$13,""))</f>
        <v/>
      </c>
      <c r="CD481" s="53" t="str">
        <f>IF(B481&gt;①工事概要!$C$66,"",IF(B481&gt;=①工事概要!$C$65,$CD$13,""))</f>
        <v/>
      </c>
      <c r="CE481" s="50" t="str">
        <f t="shared" si="666"/>
        <v/>
      </c>
      <c r="CF481" s="50" t="str">
        <f t="shared" si="652"/>
        <v xml:space="preserve"> </v>
      </c>
    </row>
    <row r="482" spans="1:84" ht="39" customHeight="1" thickTop="1" thickBot="1" x14ac:dyDescent="0.2">
      <c r="A482" s="81" t="str">
        <f t="shared" si="638"/>
        <v>対象期間外</v>
      </c>
      <c r="B482" s="180" t="str">
        <f>IFERROR(IF(B481=①工事概要!$E$12+IF(WEEKDAY(①工事概要!$E$12)=1,①工事概要!$E$12,(8-WEEKDAY(①工事概要!$E$12))),"-",IF(B481="-","-",B481+1)),"-")</f>
        <v>-</v>
      </c>
      <c r="C482" s="89" t="str">
        <f t="shared" si="653"/>
        <v>-</v>
      </c>
      <c r="D482" s="199" t="str">
        <f t="shared" si="654"/>
        <v>×</v>
      </c>
      <c r="E482" s="200" t="str">
        <f t="shared" si="655"/>
        <v xml:space="preserve"> </v>
      </c>
      <c r="F482" s="201" t="s">
        <v>61</v>
      </c>
      <c r="G482" s="202"/>
      <c r="H482" s="203"/>
      <c r="I482" s="204"/>
      <c r="J482" s="187" t="str">
        <f t="shared" si="656"/>
        <v/>
      </c>
      <c r="K482" s="190" t="str">
        <f t="shared" si="639"/>
        <v/>
      </c>
      <c r="L482" s="190" t="str">
        <f t="shared" si="640"/>
        <v/>
      </c>
      <c r="M482" s="188" t="str">
        <f t="shared" si="657"/>
        <v/>
      </c>
      <c r="N482" s="87" t="str">
        <f t="shared" si="641"/>
        <v/>
      </c>
      <c r="O482" s="108"/>
      <c r="P482" s="156" t="str">
        <f>IF(B482&lt;①工事概要!$E$11,"",IF(B482&gt;①工事概要!$E$12,"",IF(LEN(CE482)=0,"○","")))</f>
        <v/>
      </c>
      <c r="Q482" s="162">
        <f t="shared" si="658"/>
        <v>0</v>
      </c>
      <c r="R482" s="93">
        <f t="shared" si="642"/>
        <v>181</v>
      </c>
      <c r="S482" s="156" t="str">
        <f t="shared" si="643"/>
        <v/>
      </c>
      <c r="T482" s="162">
        <f t="shared" si="644"/>
        <v>0</v>
      </c>
      <c r="U482" s="100">
        <f t="shared" si="659"/>
        <v>52</v>
      </c>
      <c r="V482" s="93" t="str">
        <f t="shared" si="645"/>
        <v/>
      </c>
      <c r="W482" s="169" t="str">
        <f t="shared" si="660"/>
        <v/>
      </c>
      <c r="X482" s="80" t="str">
        <f t="shared" si="661"/>
        <v/>
      </c>
      <c r="Y482" s="80" t="str">
        <f t="shared" si="662"/>
        <v/>
      </c>
      <c r="Z482" s="80" t="str">
        <f t="shared" si="646"/>
        <v>-</v>
      </c>
      <c r="AA482" s="80" t="str">
        <f t="shared" si="647"/>
        <v/>
      </c>
      <c r="AB482" s="80" t="str">
        <f t="shared" si="648"/>
        <v>OK（振替済み）</v>
      </c>
      <c r="AC482" s="154">
        <f t="shared" si="649"/>
        <v>0</v>
      </c>
      <c r="AD482" s="154" t="str">
        <f t="shared" si="663"/>
        <v/>
      </c>
      <c r="AE482" s="106">
        <f t="shared" si="664"/>
        <v>0</v>
      </c>
      <c r="AF482" s="106">
        <f t="shared" si="650"/>
        <v>0</v>
      </c>
      <c r="AG482" s="218" t="str">
        <f>IFERROR(IF(AE482=1,①工事概要!$E$11,IF(AE482=2,①工事概要!$E$11,IF(WEEKDAY(Z482)=2,Z475,AG481))),"")</f>
        <v/>
      </c>
      <c r="AH482" s="222" t="str">
        <f t="shared" ref="AH482:BA482" si="684">IFERROR(IF(AG482+1&gt;$BB482,"",AG482+1),"")</f>
        <v/>
      </c>
      <c r="AI482" s="222" t="str">
        <f t="shared" si="684"/>
        <v/>
      </c>
      <c r="AJ482" s="222" t="str">
        <f t="shared" si="684"/>
        <v/>
      </c>
      <c r="AK482" s="222" t="str">
        <f t="shared" si="684"/>
        <v/>
      </c>
      <c r="AL482" s="222" t="str">
        <f t="shared" si="684"/>
        <v/>
      </c>
      <c r="AM482" s="222" t="str">
        <f t="shared" si="684"/>
        <v/>
      </c>
      <c r="AN482" s="222" t="str">
        <f t="shared" si="684"/>
        <v/>
      </c>
      <c r="AO482" s="222" t="str">
        <f t="shared" si="684"/>
        <v/>
      </c>
      <c r="AP482" s="222" t="str">
        <f t="shared" si="684"/>
        <v/>
      </c>
      <c r="AQ482" s="222" t="str">
        <f t="shared" si="684"/>
        <v/>
      </c>
      <c r="AR482" s="222" t="str">
        <f t="shared" si="684"/>
        <v/>
      </c>
      <c r="AS482" s="222" t="str">
        <f t="shared" si="684"/>
        <v/>
      </c>
      <c r="AT482" s="222" t="str">
        <f t="shared" si="684"/>
        <v/>
      </c>
      <c r="AU482" s="222" t="str">
        <f t="shared" si="684"/>
        <v/>
      </c>
      <c r="AV482" s="222" t="str">
        <f t="shared" si="684"/>
        <v/>
      </c>
      <c r="AW482" s="222" t="str">
        <f t="shared" si="684"/>
        <v/>
      </c>
      <c r="AX482" s="222" t="str">
        <f t="shared" si="684"/>
        <v/>
      </c>
      <c r="AY482" s="222" t="str">
        <f t="shared" si="684"/>
        <v/>
      </c>
      <c r="AZ482" s="222" t="str">
        <f t="shared" si="684"/>
        <v/>
      </c>
      <c r="BA482" s="222" t="str">
        <f t="shared" si="684"/>
        <v/>
      </c>
      <c r="BB482" s="219" t="str">
        <f>IFERROR(IF(IF(Z482=①工事概要!$E$12,①工事概要!$E$12,IF(WEEKDAY(Z482)=1,Z489,BB483))&gt;①工事概要!$E$12,①工事概要!$E$12,IF(Z482=①工事概要!$E$12,①工事概要!$E$12,IF(WEEKDAY(Z482)=1,Z489,BB483))),"")</f>
        <v/>
      </c>
      <c r="BE482" s="53"/>
      <c r="BF482" s="53"/>
      <c r="BG482" s="53" t="str">
        <f>IFERROR(VLOOKUP(B482,①工事概要!$C$11:$D$12,2,FALSE),"")</f>
        <v/>
      </c>
      <c r="BH482" s="53" t="str">
        <f>IFERROR(VLOOKUP(B482,①工事概要!$C$16:$D$21,2,FALSE),"")</f>
        <v/>
      </c>
      <c r="BI482" s="53" t="str">
        <f>IFERROR(VLOOKUP(B482,①工事概要!$C$22:$D$24,2,FALSE),"")</f>
        <v/>
      </c>
      <c r="BJ482" s="53" t="str">
        <f>IF(B482&gt;①工事概要!$C$26,"",IF(B482&gt;=①工事概要!$C$25,$BJ$13,""))</f>
        <v/>
      </c>
      <c r="BK482" s="53" t="str">
        <f>IF(B482&gt;①工事概要!$C$28,"",IF(B482&gt;=①工事概要!$C$27,$BK$13,""))</f>
        <v/>
      </c>
      <c r="BL482" s="53" t="str">
        <f>IF(B482&gt;①工事概要!$C$30,"",IF(B482&gt;=①工事概要!$C$29,$BL$13,""))</f>
        <v/>
      </c>
      <c r="BM482" s="53" t="str">
        <f>IF(B482&gt;①工事概要!$C$32,"",IF(B482&gt;=①工事概要!$C$31,$BM$13,""))</f>
        <v/>
      </c>
      <c r="BN482" s="53" t="str">
        <f>IF(B482&gt;①工事概要!$C$34,"",IF(B482&gt;=①工事概要!$C$33,$BN$13,""))</f>
        <v/>
      </c>
      <c r="BO482" s="53" t="str">
        <f>IF(B482&gt;①工事概要!$C$36,"",IF(B482&gt;=①工事概要!$C$35,$BO$13,""))</f>
        <v/>
      </c>
      <c r="BP482" s="53" t="str">
        <f>IF(B482&gt;①工事概要!$C$38,"",IF(B482&gt;=①工事概要!$C$37,$BP$13,""))</f>
        <v/>
      </c>
      <c r="BQ482" s="53" t="str">
        <f>IF(B482&gt;①工事概要!$C$40,"",IF(B482&gt;=①工事概要!$C$39,$BQ$13,""))</f>
        <v/>
      </c>
      <c r="BR482" s="53" t="str">
        <f>IF(B482&gt;①工事概要!$C$42,"",IF(B482&gt;=①工事概要!$C$41,$BR$13,""))</f>
        <v/>
      </c>
      <c r="BS482" s="53" t="str">
        <f>IF(B482&gt;①工事概要!$C$44,"",IF(B482&gt;=①工事概要!$C$43,$BS$13,""))</f>
        <v/>
      </c>
      <c r="BT482" s="53" t="str">
        <f>IF(B482&gt;①工事概要!$C$46,"",IF(B482&gt;=①工事概要!$C$45,$BT$13,""))</f>
        <v/>
      </c>
      <c r="BU482" s="53" t="str">
        <f>IF(B482&gt;①工事概要!$C$48,"",IF(B482&gt;=①工事概要!$C$47,$BU$13,""))</f>
        <v/>
      </c>
      <c r="BV482" s="53" t="str">
        <f>IF(B482&gt;①工事概要!$C$50,"",IF(B482&gt;=①工事概要!$C$49,$BV$13,""))</f>
        <v/>
      </c>
      <c r="BW482" s="53" t="str">
        <f>IF(B482&gt;①工事概要!$C$52,"",IF(B482&gt;=①工事概要!$C$51,$BW$13,""))</f>
        <v/>
      </c>
      <c r="BX482" s="53" t="str">
        <f>IF(B482&gt;①工事概要!$C$54,"",IF(B482&gt;=①工事概要!$C$53,$BX$13,""))</f>
        <v/>
      </c>
      <c r="BY482" s="53" t="str">
        <f>IF(B482&gt;①工事概要!$C$56,"",IF(B482&gt;=①工事概要!$C$55,$BY$13,""))</f>
        <v/>
      </c>
      <c r="BZ482" s="53" t="str">
        <f>IF(B482&gt;①工事概要!$C$58,"",IF(B482&gt;=①工事概要!$C$57,$BZ$13,""))</f>
        <v/>
      </c>
      <c r="CA482" s="53" t="str">
        <f>IF(B482&gt;①工事概要!$C$60,"",IF(B482&gt;=①工事概要!$C$59,$CA$13,""))</f>
        <v/>
      </c>
      <c r="CB482" s="53" t="str">
        <f>IF(B482&gt;①工事概要!$C$62,"",IF(B482&gt;=①工事概要!$C$61,$CB$13,""))</f>
        <v/>
      </c>
      <c r="CC482" s="53" t="str">
        <f>IF(B482&gt;①工事概要!$C$64,"",IF(B482&gt;=①工事概要!$C$63,$CC$13,""))</f>
        <v/>
      </c>
      <c r="CD482" s="53" t="str">
        <f>IF(B482&gt;①工事概要!$C$66,"",IF(B482&gt;=①工事概要!$C$65,$CD$13,""))</f>
        <v/>
      </c>
      <c r="CE482" s="50" t="str">
        <f t="shared" si="666"/>
        <v/>
      </c>
      <c r="CF482" s="50" t="str">
        <f t="shared" si="652"/>
        <v xml:space="preserve"> </v>
      </c>
    </row>
    <row r="483" spans="1:84" ht="39" customHeight="1" thickTop="1" thickBot="1" x14ac:dyDescent="0.2">
      <c r="A483" s="81" t="str">
        <f t="shared" si="638"/>
        <v>対象期間外</v>
      </c>
      <c r="B483" s="180" t="str">
        <f>IFERROR(IF(B482=①工事概要!$E$12+IF(WEEKDAY(①工事概要!$E$12)=1,①工事概要!$E$12,(8-WEEKDAY(①工事概要!$E$12))),"-",IF(B482="-","-",B482+1)),"-")</f>
        <v>-</v>
      </c>
      <c r="C483" s="89" t="str">
        <f t="shared" si="653"/>
        <v>-</v>
      </c>
      <c r="D483" s="199" t="str">
        <f t="shared" si="654"/>
        <v>×</v>
      </c>
      <c r="E483" s="200" t="str">
        <f t="shared" si="655"/>
        <v xml:space="preserve"> </v>
      </c>
      <c r="F483" s="201" t="s">
        <v>61</v>
      </c>
      <c r="G483" s="202"/>
      <c r="H483" s="203"/>
      <c r="I483" s="204"/>
      <c r="J483" s="187" t="str">
        <f t="shared" si="656"/>
        <v/>
      </c>
      <c r="K483" s="190" t="str">
        <f t="shared" si="639"/>
        <v/>
      </c>
      <c r="L483" s="190" t="str">
        <f t="shared" si="640"/>
        <v/>
      </c>
      <c r="M483" s="188" t="str">
        <f t="shared" si="657"/>
        <v/>
      </c>
      <c r="N483" s="87" t="str">
        <f t="shared" si="641"/>
        <v/>
      </c>
      <c r="O483" s="108"/>
      <c r="P483" s="156" t="str">
        <f>IF(B483&lt;①工事概要!$E$11,"",IF(B483&gt;①工事概要!$E$12,"",IF(LEN(CE483)=0,"○","")))</f>
        <v/>
      </c>
      <c r="Q483" s="162">
        <f t="shared" si="658"/>
        <v>0</v>
      </c>
      <c r="R483" s="93">
        <f t="shared" si="642"/>
        <v>181</v>
      </c>
      <c r="S483" s="156" t="str">
        <f t="shared" si="643"/>
        <v/>
      </c>
      <c r="T483" s="162">
        <f t="shared" si="644"/>
        <v>0</v>
      </c>
      <c r="U483" s="100">
        <f t="shared" si="659"/>
        <v>52</v>
      </c>
      <c r="V483" s="93" t="str">
        <f t="shared" si="645"/>
        <v/>
      </c>
      <c r="W483" s="169" t="str">
        <f t="shared" si="660"/>
        <v/>
      </c>
      <c r="X483" s="80" t="str">
        <f t="shared" si="661"/>
        <v/>
      </c>
      <c r="Y483" s="80" t="str">
        <f t="shared" si="662"/>
        <v/>
      </c>
      <c r="Z483" s="80" t="str">
        <f t="shared" si="646"/>
        <v>-</v>
      </c>
      <c r="AA483" s="80" t="str">
        <f t="shared" si="647"/>
        <v/>
      </c>
      <c r="AB483" s="80" t="str">
        <f t="shared" si="648"/>
        <v>OK（振替済み）</v>
      </c>
      <c r="AC483" s="154">
        <f t="shared" si="649"/>
        <v>0</v>
      </c>
      <c r="AD483" s="154" t="str">
        <f t="shared" si="663"/>
        <v/>
      </c>
      <c r="AE483" s="106">
        <f t="shared" si="664"/>
        <v>0</v>
      </c>
      <c r="AF483" s="106">
        <f t="shared" si="650"/>
        <v>0</v>
      </c>
      <c r="AG483" s="223" t="str">
        <f>IFERROR(IF(AE483=1,①工事概要!$E$11,IF(AE483=2,①工事概要!$E$11,IF(WEEKDAY(Z483)=2,Z476,AG482))),"")</f>
        <v/>
      </c>
      <c r="AH483" s="224" t="str">
        <f t="shared" ref="AH483:BA483" si="685">IFERROR(IF(AG483+1&gt;$BB483,"",AG483+1),"")</f>
        <v/>
      </c>
      <c r="AI483" s="224" t="str">
        <f t="shared" si="685"/>
        <v/>
      </c>
      <c r="AJ483" s="224" t="str">
        <f t="shared" si="685"/>
        <v/>
      </c>
      <c r="AK483" s="224" t="str">
        <f t="shared" si="685"/>
        <v/>
      </c>
      <c r="AL483" s="224" t="str">
        <f t="shared" si="685"/>
        <v/>
      </c>
      <c r="AM483" s="224" t="str">
        <f t="shared" si="685"/>
        <v/>
      </c>
      <c r="AN483" s="224" t="str">
        <f t="shared" si="685"/>
        <v/>
      </c>
      <c r="AO483" s="224" t="str">
        <f t="shared" si="685"/>
        <v/>
      </c>
      <c r="AP483" s="224" t="str">
        <f t="shared" si="685"/>
        <v/>
      </c>
      <c r="AQ483" s="224" t="str">
        <f t="shared" si="685"/>
        <v/>
      </c>
      <c r="AR483" s="224" t="str">
        <f t="shared" si="685"/>
        <v/>
      </c>
      <c r="AS483" s="224" t="str">
        <f t="shared" si="685"/>
        <v/>
      </c>
      <c r="AT483" s="224" t="str">
        <f t="shared" si="685"/>
        <v/>
      </c>
      <c r="AU483" s="224" t="str">
        <f t="shared" si="685"/>
        <v/>
      </c>
      <c r="AV483" s="224" t="str">
        <f t="shared" si="685"/>
        <v/>
      </c>
      <c r="AW483" s="224" t="str">
        <f t="shared" si="685"/>
        <v/>
      </c>
      <c r="AX483" s="224" t="str">
        <f t="shared" si="685"/>
        <v/>
      </c>
      <c r="AY483" s="224" t="str">
        <f t="shared" si="685"/>
        <v/>
      </c>
      <c r="AZ483" s="224" t="str">
        <f t="shared" si="685"/>
        <v/>
      </c>
      <c r="BA483" s="224" t="str">
        <f t="shared" si="685"/>
        <v/>
      </c>
      <c r="BB483" s="225" t="str">
        <f>IFERROR(IF(IF(Z483=①工事概要!$E$12,①工事概要!$E$12,IF(WEEKDAY(Z483)=1,Z490,BB484))&gt;①工事概要!$E$12,①工事概要!$E$12,IF(Z483=①工事概要!$E$12,①工事概要!$E$12,IF(WEEKDAY(Z483)=1,Z490,BB484))),"")</f>
        <v/>
      </c>
      <c r="BE483" s="53"/>
      <c r="BF483" s="53"/>
      <c r="BG483" s="53" t="str">
        <f>IFERROR(VLOOKUP(B483,①工事概要!$C$11:$D$12,2,FALSE),"")</f>
        <v/>
      </c>
      <c r="BH483" s="53" t="str">
        <f>IFERROR(VLOOKUP(B483,①工事概要!$C$16:$D$21,2,FALSE),"")</f>
        <v/>
      </c>
      <c r="BI483" s="53" t="str">
        <f>IFERROR(VLOOKUP(B483,①工事概要!$C$22:$D$24,2,FALSE),"")</f>
        <v/>
      </c>
      <c r="BJ483" s="53" t="str">
        <f>IF(B483&gt;①工事概要!$C$26,"",IF(B483&gt;=①工事概要!$C$25,$BJ$13,""))</f>
        <v/>
      </c>
      <c r="BK483" s="53" t="str">
        <f>IF(B483&gt;①工事概要!$C$28,"",IF(B483&gt;=①工事概要!$C$27,$BK$13,""))</f>
        <v/>
      </c>
      <c r="BL483" s="53" t="str">
        <f>IF(B483&gt;①工事概要!$C$30,"",IF(B483&gt;=①工事概要!$C$29,$BL$13,""))</f>
        <v/>
      </c>
      <c r="BM483" s="53" t="str">
        <f>IF(B483&gt;①工事概要!$C$32,"",IF(B483&gt;=①工事概要!$C$31,$BM$13,""))</f>
        <v/>
      </c>
      <c r="BN483" s="53" t="str">
        <f>IF(B483&gt;①工事概要!$C$34,"",IF(B483&gt;=①工事概要!$C$33,$BN$13,""))</f>
        <v/>
      </c>
      <c r="BO483" s="53" t="str">
        <f>IF(B483&gt;①工事概要!$C$36,"",IF(B483&gt;=①工事概要!$C$35,$BO$13,""))</f>
        <v/>
      </c>
      <c r="BP483" s="53" t="str">
        <f>IF(B483&gt;①工事概要!$C$38,"",IF(B483&gt;=①工事概要!$C$37,$BP$13,""))</f>
        <v/>
      </c>
      <c r="BQ483" s="53" t="str">
        <f>IF(B483&gt;①工事概要!$C$40,"",IF(B483&gt;=①工事概要!$C$39,$BQ$13,""))</f>
        <v/>
      </c>
      <c r="BR483" s="53" t="str">
        <f>IF(B483&gt;①工事概要!$C$42,"",IF(B483&gt;=①工事概要!$C$41,$BR$13,""))</f>
        <v/>
      </c>
      <c r="BS483" s="53" t="str">
        <f>IF(B483&gt;①工事概要!$C$44,"",IF(B483&gt;=①工事概要!$C$43,$BS$13,""))</f>
        <v/>
      </c>
      <c r="BT483" s="53" t="str">
        <f>IF(B483&gt;①工事概要!$C$46,"",IF(B483&gt;=①工事概要!$C$45,$BT$13,""))</f>
        <v/>
      </c>
      <c r="BU483" s="53" t="str">
        <f>IF(B483&gt;①工事概要!$C$48,"",IF(B483&gt;=①工事概要!$C$47,$BU$13,""))</f>
        <v/>
      </c>
      <c r="BV483" s="53" t="str">
        <f>IF(B483&gt;①工事概要!$C$50,"",IF(B483&gt;=①工事概要!$C$49,$BV$13,""))</f>
        <v/>
      </c>
      <c r="BW483" s="53" t="str">
        <f>IF(B483&gt;①工事概要!$C$52,"",IF(B483&gt;=①工事概要!$C$51,$BW$13,""))</f>
        <v/>
      </c>
      <c r="BX483" s="53" t="str">
        <f>IF(B483&gt;①工事概要!$C$54,"",IF(B483&gt;=①工事概要!$C$53,$BX$13,""))</f>
        <v/>
      </c>
      <c r="BY483" s="53" t="str">
        <f>IF(B483&gt;①工事概要!$C$56,"",IF(B483&gt;=①工事概要!$C$55,$BY$13,""))</f>
        <v/>
      </c>
      <c r="BZ483" s="53" t="str">
        <f>IF(B483&gt;①工事概要!$C$58,"",IF(B483&gt;=①工事概要!$C$57,$BZ$13,""))</f>
        <v/>
      </c>
      <c r="CA483" s="53" t="str">
        <f>IF(B483&gt;①工事概要!$C$60,"",IF(B483&gt;=①工事概要!$C$59,$CA$13,""))</f>
        <v/>
      </c>
      <c r="CB483" s="53" t="str">
        <f>IF(B483&gt;①工事概要!$C$62,"",IF(B483&gt;=①工事概要!$C$61,$CB$13,""))</f>
        <v/>
      </c>
      <c r="CC483" s="53" t="str">
        <f>IF(B483&gt;①工事概要!$C$64,"",IF(B483&gt;=①工事概要!$C$63,$CC$13,""))</f>
        <v/>
      </c>
      <c r="CD483" s="53" t="str">
        <f>IF(B483&gt;①工事概要!$C$66,"",IF(B483&gt;=①工事概要!$C$65,$CD$13,""))</f>
        <v/>
      </c>
      <c r="CE483" s="50" t="str">
        <f t="shared" si="666"/>
        <v/>
      </c>
      <c r="CF483" s="50" t="str">
        <f t="shared" si="652"/>
        <v xml:space="preserve"> </v>
      </c>
    </row>
    <row r="484" spans="1:84" ht="39" customHeight="1" thickTop="1" thickBot="1" x14ac:dyDescent="0.2">
      <c r="A484" s="81" t="str">
        <f t="shared" si="638"/>
        <v>対象期間外</v>
      </c>
      <c r="B484" s="180" t="str">
        <f>IFERROR(IF(B483=①工事概要!$E$12+IF(WEEKDAY(①工事概要!$E$12)=1,①工事概要!$E$12,(8-WEEKDAY(①工事概要!$E$12))),"-",IF(B483="-","-",B483+1)),"-")</f>
        <v>-</v>
      </c>
      <c r="C484" s="89" t="str">
        <f t="shared" si="653"/>
        <v>-</v>
      </c>
      <c r="D484" s="199" t="str">
        <f t="shared" si="654"/>
        <v>×</v>
      </c>
      <c r="E484" s="200" t="str">
        <f t="shared" si="655"/>
        <v xml:space="preserve"> </v>
      </c>
      <c r="F484" s="201" t="s">
        <v>60</v>
      </c>
      <c r="G484" s="202"/>
      <c r="H484" s="203"/>
      <c r="I484" s="204"/>
      <c r="J484" s="187" t="str">
        <f t="shared" si="656"/>
        <v/>
      </c>
      <c r="K484" s="190" t="str">
        <f t="shared" si="639"/>
        <v/>
      </c>
      <c r="L484" s="190" t="str">
        <f t="shared" si="640"/>
        <v/>
      </c>
      <c r="M484" s="188" t="str">
        <f t="shared" si="657"/>
        <v/>
      </c>
      <c r="N484" s="87" t="str">
        <f t="shared" si="641"/>
        <v/>
      </c>
      <c r="O484" s="108"/>
      <c r="P484" s="156" t="str">
        <f>IF(B484&lt;①工事概要!$E$11,"",IF(B484&gt;①工事概要!$E$12,"",IF(LEN(CE484)=0,"○","")))</f>
        <v/>
      </c>
      <c r="Q484" s="162">
        <f t="shared" si="658"/>
        <v>0</v>
      </c>
      <c r="R484" s="93">
        <f t="shared" si="642"/>
        <v>181</v>
      </c>
      <c r="S484" s="156" t="str">
        <f t="shared" si="643"/>
        <v/>
      </c>
      <c r="T484" s="162">
        <f t="shared" si="644"/>
        <v>0</v>
      </c>
      <c r="U484" s="100">
        <f t="shared" si="659"/>
        <v>52</v>
      </c>
      <c r="V484" s="93" t="str">
        <f t="shared" si="645"/>
        <v/>
      </c>
      <c r="W484" s="169" t="str">
        <f t="shared" si="660"/>
        <v/>
      </c>
      <c r="X484" s="80" t="str">
        <f t="shared" si="661"/>
        <v/>
      </c>
      <c r="Y484" s="80" t="str">
        <f t="shared" si="662"/>
        <v/>
      </c>
      <c r="Z484" s="80" t="str">
        <f t="shared" si="646"/>
        <v>-</v>
      </c>
      <c r="AA484" s="80" t="str">
        <f t="shared" si="647"/>
        <v/>
      </c>
      <c r="AB484" s="80" t="str">
        <f t="shared" si="648"/>
        <v>OK（振替済み）</v>
      </c>
      <c r="AC484" s="154">
        <f t="shared" si="649"/>
        <v>0</v>
      </c>
      <c r="AD484" s="154" t="str">
        <f t="shared" si="663"/>
        <v/>
      </c>
      <c r="AE484" s="106">
        <f t="shared" si="664"/>
        <v>0</v>
      </c>
      <c r="AF484" s="106">
        <f t="shared" si="650"/>
        <v>0</v>
      </c>
      <c r="AG484" s="216" t="str">
        <f>IFERROR(IF(AE484=1,①工事概要!$E$11,IF(AE484=2,①工事概要!$E$11,IF(WEEKDAY(Z484)=2,Z477,AG483))),"")</f>
        <v/>
      </c>
      <c r="AH484" s="221" t="str">
        <f t="shared" ref="AH484:BA484" si="686">IFERROR(IF(AG484+1&gt;$BB484,"",AG484+1),"")</f>
        <v/>
      </c>
      <c r="AI484" s="221" t="str">
        <f t="shared" si="686"/>
        <v/>
      </c>
      <c r="AJ484" s="221" t="str">
        <f t="shared" si="686"/>
        <v/>
      </c>
      <c r="AK484" s="221" t="str">
        <f t="shared" si="686"/>
        <v/>
      </c>
      <c r="AL484" s="221" t="str">
        <f t="shared" si="686"/>
        <v/>
      </c>
      <c r="AM484" s="221" t="str">
        <f t="shared" si="686"/>
        <v/>
      </c>
      <c r="AN484" s="221" t="str">
        <f t="shared" si="686"/>
        <v/>
      </c>
      <c r="AO484" s="221" t="str">
        <f t="shared" si="686"/>
        <v/>
      </c>
      <c r="AP484" s="221" t="str">
        <f t="shared" si="686"/>
        <v/>
      </c>
      <c r="AQ484" s="221" t="str">
        <f t="shared" si="686"/>
        <v/>
      </c>
      <c r="AR484" s="221" t="str">
        <f t="shared" si="686"/>
        <v/>
      </c>
      <c r="AS484" s="221" t="str">
        <f t="shared" si="686"/>
        <v/>
      </c>
      <c r="AT484" s="221" t="str">
        <f t="shared" si="686"/>
        <v/>
      </c>
      <c r="AU484" s="221" t="str">
        <f t="shared" si="686"/>
        <v/>
      </c>
      <c r="AV484" s="221" t="str">
        <f t="shared" si="686"/>
        <v/>
      </c>
      <c r="AW484" s="221" t="str">
        <f t="shared" si="686"/>
        <v/>
      </c>
      <c r="AX484" s="221" t="str">
        <f t="shared" si="686"/>
        <v/>
      </c>
      <c r="AY484" s="221" t="str">
        <f t="shared" si="686"/>
        <v/>
      </c>
      <c r="AZ484" s="221" t="str">
        <f t="shared" si="686"/>
        <v/>
      </c>
      <c r="BA484" s="221" t="str">
        <f t="shared" si="686"/>
        <v/>
      </c>
      <c r="BB484" s="217" t="str">
        <f>IFERROR(IF(IF(Z484=①工事概要!$E$12,①工事概要!$E$12,IF(WEEKDAY(Z484)=1,Z491,BB485))&gt;①工事概要!$E$12,①工事概要!$E$12,IF(Z484=①工事概要!$E$12,①工事概要!$E$12,IF(WEEKDAY(Z484)=1,Z491,BB485))),"")</f>
        <v/>
      </c>
      <c r="BE484" s="53"/>
      <c r="BF484" s="53"/>
      <c r="BG484" s="53" t="str">
        <f>IFERROR(VLOOKUP(B484,①工事概要!$C$11:$D$12,2,FALSE),"")</f>
        <v/>
      </c>
      <c r="BH484" s="53" t="str">
        <f>IFERROR(VLOOKUP(B484,①工事概要!$C$16:$D$21,2,FALSE),"")</f>
        <v/>
      </c>
      <c r="BI484" s="53" t="str">
        <f>IFERROR(VLOOKUP(B484,①工事概要!$C$22:$D$24,2,FALSE),"")</f>
        <v/>
      </c>
      <c r="BJ484" s="53" t="str">
        <f>IF(B484&gt;①工事概要!$C$26,"",IF(B484&gt;=①工事概要!$C$25,$BJ$13,""))</f>
        <v/>
      </c>
      <c r="BK484" s="53" t="str">
        <f>IF(B484&gt;①工事概要!$C$28,"",IF(B484&gt;=①工事概要!$C$27,$BK$13,""))</f>
        <v/>
      </c>
      <c r="BL484" s="53" t="str">
        <f>IF(B484&gt;①工事概要!$C$30,"",IF(B484&gt;=①工事概要!$C$29,$BL$13,""))</f>
        <v/>
      </c>
      <c r="BM484" s="53" t="str">
        <f>IF(B484&gt;①工事概要!$C$32,"",IF(B484&gt;=①工事概要!$C$31,$BM$13,""))</f>
        <v/>
      </c>
      <c r="BN484" s="53" t="str">
        <f>IF(B484&gt;①工事概要!$C$34,"",IF(B484&gt;=①工事概要!$C$33,$BN$13,""))</f>
        <v/>
      </c>
      <c r="BO484" s="53" t="str">
        <f>IF(B484&gt;①工事概要!$C$36,"",IF(B484&gt;=①工事概要!$C$35,$BO$13,""))</f>
        <v/>
      </c>
      <c r="BP484" s="53" t="str">
        <f>IF(B484&gt;①工事概要!$C$38,"",IF(B484&gt;=①工事概要!$C$37,$BP$13,""))</f>
        <v/>
      </c>
      <c r="BQ484" s="53" t="str">
        <f>IF(B484&gt;①工事概要!$C$40,"",IF(B484&gt;=①工事概要!$C$39,$BQ$13,""))</f>
        <v/>
      </c>
      <c r="BR484" s="53" t="str">
        <f>IF(B484&gt;①工事概要!$C$42,"",IF(B484&gt;=①工事概要!$C$41,$BR$13,""))</f>
        <v/>
      </c>
      <c r="BS484" s="53" t="str">
        <f>IF(B484&gt;①工事概要!$C$44,"",IF(B484&gt;=①工事概要!$C$43,$BS$13,""))</f>
        <v/>
      </c>
      <c r="BT484" s="53" t="str">
        <f>IF(B484&gt;①工事概要!$C$46,"",IF(B484&gt;=①工事概要!$C$45,$BT$13,""))</f>
        <v/>
      </c>
      <c r="BU484" s="53" t="str">
        <f>IF(B484&gt;①工事概要!$C$48,"",IF(B484&gt;=①工事概要!$C$47,$BU$13,""))</f>
        <v/>
      </c>
      <c r="BV484" s="53" t="str">
        <f>IF(B484&gt;①工事概要!$C$50,"",IF(B484&gt;=①工事概要!$C$49,$BV$13,""))</f>
        <v/>
      </c>
      <c r="BW484" s="53" t="str">
        <f>IF(B484&gt;①工事概要!$C$52,"",IF(B484&gt;=①工事概要!$C$51,$BW$13,""))</f>
        <v/>
      </c>
      <c r="BX484" s="53" t="str">
        <f>IF(B484&gt;①工事概要!$C$54,"",IF(B484&gt;=①工事概要!$C$53,$BX$13,""))</f>
        <v/>
      </c>
      <c r="BY484" s="53" t="str">
        <f>IF(B484&gt;①工事概要!$C$56,"",IF(B484&gt;=①工事概要!$C$55,$BY$13,""))</f>
        <v/>
      </c>
      <c r="BZ484" s="53" t="str">
        <f>IF(B484&gt;①工事概要!$C$58,"",IF(B484&gt;=①工事概要!$C$57,$BZ$13,""))</f>
        <v/>
      </c>
      <c r="CA484" s="53" t="str">
        <f>IF(B484&gt;①工事概要!$C$60,"",IF(B484&gt;=①工事概要!$C$59,$CA$13,""))</f>
        <v/>
      </c>
      <c r="CB484" s="53" t="str">
        <f>IF(B484&gt;①工事概要!$C$62,"",IF(B484&gt;=①工事概要!$C$61,$CB$13,""))</f>
        <v/>
      </c>
      <c r="CC484" s="53" t="str">
        <f>IF(B484&gt;①工事概要!$C$64,"",IF(B484&gt;=①工事概要!$C$63,$CC$13,""))</f>
        <v/>
      </c>
      <c r="CD484" s="53" t="str">
        <f>IF(B484&gt;①工事概要!$C$66,"",IF(B484&gt;=①工事概要!$C$65,$CD$13,""))</f>
        <v/>
      </c>
      <c r="CE484" s="50" t="str">
        <f t="shared" si="666"/>
        <v/>
      </c>
      <c r="CF484" s="50" t="str">
        <f t="shared" si="652"/>
        <v xml:space="preserve"> </v>
      </c>
    </row>
    <row r="485" spans="1:84" ht="39" customHeight="1" thickTop="1" thickBot="1" x14ac:dyDescent="0.2">
      <c r="A485" s="81" t="str">
        <f t="shared" si="638"/>
        <v>対象期間外</v>
      </c>
      <c r="B485" s="180" t="str">
        <f>IFERROR(IF(B484=①工事概要!$E$12+IF(WEEKDAY(①工事概要!$E$12)=1,①工事概要!$E$12,(8-WEEKDAY(①工事概要!$E$12))),"-",IF(B484="-","-",B484+1)),"-")</f>
        <v>-</v>
      </c>
      <c r="C485" s="89" t="str">
        <f t="shared" si="653"/>
        <v>-</v>
      </c>
      <c r="D485" s="199" t="str">
        <f t="shared" si="654"/>
        <v>×</v>
      </c>
      <c r="E485" s="200" t="str">
        <f t="shared" si="655"/>
        <v xml:space="preserve"> </v>
      </c>
      <c r="F485" s="201" t="s">
        <v>60</v>
      </c>
      <c r="G485" s="202"/>
      <c r="H485" s="203"/>
      <c r="I485" s="204"/>
      <c r="J485" s="187" t="str">
        <f t="shared" si="656"/>
        <v/>
      </c>
      <c r="K485" s="190" t="str">
        <f t="shared" si="639"/>
        <v/>
      </c>
      <c r="L485" s="190" t="str">
        <f t="shared" si="640"/>
        <v/>
      </c>
      <c r="M485" s="188" t="str">
        <f t="shared" si="657"/>
        <v/>
      </c>
      <c r="N485" s="87" t="str">
        <f t="shared" si="641"/>
        <v/>
      </c>
      <c r="O485" s="108"/>
      <c r="P485" s="156" t="str">
        <f>IF(B485&lt;①工事概要!$E$11,"",IF(B485&gt;①工事概要!$E$12,"",IF(LEN(CE485)=0,"○","")))</f>
        <v/>
      </c>
      <c r="Q485" s="162">
        <f t="shared" si="658"/>
        <v>0</v>
      </c>
      <c r="R485" s="93">
        <f t="shared" si="642"/>
        <v>181</v>
      </c>
      <c r="S485" s="156" t="str">
        <f t="shared" si="643"/>
        <v/>
      </c>
      <c r="T485" s="162">
        <f t="shared" si="644"/>
        <v>0</v>
      </c>
      <c r="U485" s="100">
        <f t="shared" si="659"/>
        <v>52</v>
      </c>
      <c r="V485" s="93" t="str">
        <f t="shared" si="645"/>
        <v/>
      </c>
      <c r="W485" s="169" t="str">
        <f t="shared" si="660"/>
        <v/>
      </c>
      <c r="X485" s="80" t="str">
        <f t="shared" si="661"/>
        <v/>
      </c>
      <c r="Y485" s="80" t="str">
        <f t="shared" si="662"/>
        <v/>
      </c>
      <c r="Z485" s="80" t="str">
        <f t="shared" si="646"/>
        <v>-</v>
      </c>
      <c r="AA485" s="80" t="str">
        <f t="shared" si="647"/>
        <v/>
      </c>
      <c r="AB485" s="80" t="str">
        <f t="shared" si="648"/>
        <v>OK（振替済み）</v>
      </c>
      <c r="AC485" s="154">
        <f t="shared" si="649"/>
        <v>0</v>
      </c>
      <c r="AD485" s="154" t="str">
        <f t="shared" si="663"/>
        <v/>
      </c>
      <c r="AE485" s="106">
        <f t="shared" si="664"/>
        <v>0</v>
      </c>
      <c r="AF485" s="106">
        <f t="shared" si="650"/>
        <v>0</v>
      </c>
      <c r="AG485" s="218" t="str">
        <f>IFERROR(IF(AE485=1,①工事概要!$E$11,IF(AE485=2,①工事概要!$E$11,IF(WEEKDAY(Z485)=2,Z478,AG484))),"")</f>
        <v/>
      </c>
      <c r="AH485" s="222" t="str">
        <f t="shared" ref="AH485:BA485" si="687">IFERROR(IF(AG485+1&gt;$BB485,"",AG485+1),"")</f>
        <v/>
      </c>
      <c r="AI485" s="222" t="str">
        <f t="shared" si="687"/>
        <v/>
      </c>
      <c r="AJ485" s="222" t="str">
        <f t="shared" si="687"/>
        <v/>
      </c>
      <c r="AK485" s="222" t="str">
        <f t="shared" si="687"/>
        <v/>
      </c>
      <c r="AL485" s="222" t="str">
        <f t="shared" si="687"/>
        <v/>
      </c>
      <c r="AM485" s="222" t="str">
        <f t="shared" si="687"/>
        <v/>
      </c>
      <c r="AN485" s="222" t="str">
        <f t="shared" si="687"/>
        <v/>
      </c>
      <c r="AO485" s="222" t="str">
        <f t="shared" si="687"/>
        <v/>
      </c>
      <c r="AP485" s="222" t="str">
        <f t="shared" si="687"/>
        <v/>
      </c>
      <c r="AQ485" s="222" t="str">
        <f t="shared" si="687"/>
        <v/>
      </c>
      <c r="AR485" s="222" t="str">
        <f t="shared" si="687"/>
        <v/>
      </c>
      <c r="AS485" s="222" t="str">
        <f t="shared" si="687"/>
        <v/>
      </c>
      <c r="AT485" s="222" t="str">
        <f t="shared" si="687"/>
        <v/>
      </c>
      <c r="AU485" s="222" t="str">
        <f t="shared" si="687"/>
        <v/>
      </c>
      <c r="AV485" s="222" t="str">
        <f t="shared" si="687"/>
        <v/>
      </c>
      <c r="AW485" s="222" t="str">
        <f t="shared" si="687"/>
        <v/>
      </c>
      <c r="AX485" s="222" t="str">
        <f t="shared" si="687"/>
        <v/>
      </c>
      <c r="AY485" s="222" t="str">
        <f t="shared" si="687"/>
        <v/>
      </c>
      <c r="AZ485" s="222" t="str">
        <f t="shared" si="687"/>
        <v/>
      </c>
      <c r="BA485" s="222" t="str">
        <f t="shared" si="687"/>
        <v/>
      </c>
      <c r="BB485" s="219" t="str">
        <f>IFERROR(IF(IF(Z485=①工事概要!$E$12,①工事概要!$E$12,IF(WEEKDAY(Z485)=1,Z492,BB486))&gt;①工事概要!$E$12,①工事概要!$E$12,IF(Z485=①工事概要!$E$12,①工事概要!$E$12,IF(WEEKDAY(Z485)=1,Z492,BB486))),"")</f>
        <v/>
      </c>
      <c r="BE485" s="53"/>
      <c r="BF485" s="53"/>
      <c r="BG485" s="53" t="str">
        <f>IFERROR(VLOOKUP(B485,①工事概要!$C$11:$D$12,2,FALSE),"")</f>
        <v/>
      </c>
      <c r="BH485" s="53" t="str">
        <f>IFERROR(VLOOKUP(B485,①工事概要!$C$16:$D$21,2,FALSE),"")</f>
        <v/>
      </c>
      <c r="BI485" s="53" t="str">
        <f>IFERROR(VLOOKUP(B485,①工事概要!$C$22:$D$24,2,FALSE),"")</f>
        <v/>
      </c>
      <c r="BJ485" s="53" t="str">
        <f>IF(B485&gt;①工事概要!$C$26,"",IF(B485&gt;=①工事概要!$C$25,$BJ$13,""))</f>
        <v/>
      </c>
      <c r="BK485" s="53" t="str">
        <f>IF(B485&gt;①工事概要!$C$28,"",IF(B485&gt;=①工事概要!$C$27,$BK$13,""))</f>
        <v/>
      </c>
      <c r="BL485" s="53" t="str">
        <f>IF(B485&gt;①工事概要!$C$30,"",IF(B485&gt;=①工事概要!$C$29,$BL$13,""))</f>
        <v/>
      </c>
      <c r="BM485" s="53" t="str">
        <f>IF(B485&gt;①工事概要!$C$32,"",IF(B485&gt;=①工事概要!$C$31,$BM$13,""))</f>
        <v/>
      </c>
      <c r="BN485" s="53" t="str">
        <f>IF(B485&gt;①工事概要!$C$34,"",IF(B485&gt;=①工事概要!$C$33,$BN$13,""))</f>
        <v/>
      </c>
      <c r="BO485" s="53" t="str">
        <f>IF(B485&gt;①工事概要!$C$36,"",IF(B485&gt;=①工事概要!$C$35,$BO$13,""))</f>
        <v/>
      </c>
      <c r="BP485" s="53" t="str">
        <f>IF(B485&gt;①工事概要!$C$38,"",IF(B485&gt;=①工事概要!$C$37,$BP$13,""))</f>
        <v/>
      </c>
      <c r="BQ485" s="53" t="str">
        <f>IF(B485&gt;①工事概要!$C$40,"",IF(B485&gt;=①工事概要!$C$39,$BQ$13,""))</f>
        <v/>
      </c>
      <c r="BR485" s="53" t="str">
        <f>IF(B485&gt;①工事概要!$C$42,"",IF(B485&gt;=①工事概要!$C$41,$BR$13,""))</f>
        <v/>
      </c>
      <c r="BS485" s="53" t="str">
        <f>IF(B485&gt;①工事概要!$C$44,"",IF(B485&gt;=①工事概要!$C$43,$BS$13,""))</f>
        <v/>
      </c>
      <c r="BT485" s="53" t="str">
        <f>IF(B485&gt;①工事概要!$C$46,"",IF(B485&gt;=①工事概要!$C$45,$BT$13,""))</f>
        <v/>
      </c>
      <c r="BU485" s="53" t="str">
        <f>IF(B485&gt;①工事概要!$C$48,"",IF(B485&gt;=①工事概要!$C$47,$BU$13,""))</f>
        <v/>
      </c>
      <c r="BV485" s="53" t="str">
        <f>IF(B485&gt;①工事概要!$C$50,"",IF(B485&gt;=①工事概要!$C$49,$BV$13,""))</f>
        <v/>
      </c>
      <c r="BW485" s="53" t="str">
        <f>IF(B485&gt;①工事概要!$C$52,"",IF(B485&gt;=①工事概要!$C$51,$BW$13,""))</f>
        <v/>
      </c>
      <c r="BX485" s="53" t="str">
        <f>IF(B485&gt;①工事概要!$C$54,"",IF(B485&gt;=①工事概要!$C$53,$BX$13,""))</f>
        <v/>
      </c>
      <c r="BY485" s="53" t="str">
        <f>IF(B485&gt;①工事概要!$C$56,"",IF(B485&gt;=①工事概要!$C$55,$BY$13,""))</f>
        <v/>
      </c>
      <c r="BZ485" s="53" t="str">
        <f>IF(B485&gt;①工事概要!$C$58,"",IF(B485&gt;=①工事概要!$C$57,$BZ$13,""))</f>
        <v/>
      </c>
      <c r="CA485" s="53" t="str">
        <f>IF(B485&gt;①工事概要!$C$60,"",IF(B485&gt;=①工事概要!$C$59,$CA$13,""))</f>
        <v/>
      </c>
      <c r="CB485" s="53" t="str">
        <f>IF(B485&gt;①工事概要!$C$62,"",IF(B485&gt;=①工事概要!$C$61,$CB$13,""))</f>
        <v/>
      </c>
      <c r="CC485" s="53" t="str">
        <f>IF(B485&gt;①工事概要!$C$64,"",IF(B485&gt;=①工事概要!$C$63,$CC$13,""))</f>
        <v/>
      </c>
      <c r="CD485" s="53" t="str">
        <f>IF(B485&gt;①工事概要!$C$66,"",IF(B485&gt;=①工事概要!$C$65,$CD$13,""))</f>
        <v/>
      </c>
      <c r="CE485" s="50" t="str">
        <f t="shared" si="666"/>
        <v/>
      </c>
      <c r="CF485" s="50" t="str">
        <f t="shared" si="652"/>
        <v xml:space="preserve"> </v>
      </c>
    </row>
    <row r="486" spans="1:84" ht="39" customHeight="1" thickTop="1" thickBot="1" x14ac:dyDescent="0.2">
      <c r="A486" s="81" t="str">
        <f t="shared" si="638"/>
        <v>対象期間外</v>
      </c>
      <c r="B486" s="180" t="str">
        <f>IFERROR(IF(B485=①工事概要!$E$12+IF(WEEKDAY(①工事概要!$E$12)=1,①工事概要!$E$12,(8-WEEKDAY(①工事概要!$E$12))),"-",IF(B485="-","-",B485+1)),"-")</f>
        <v>-</v>
      </c>
      <c r="C486" s="89" t="str">
        <f t="shared" si="653"/>
        <v>-</v>
      </c>
      <c r="D486" s="199" t="str">
        <f t="shared" si="654"/>
        <v>×</v>
      </c>
      <c r="E486" s="200" t="str">
        <f t="shared" si="655"/>
        <v xml:space="preserve"> </v>
      </c>
      <c r="F486" s="201" t="s">
        <v>60</v>
      </c>
      <c r="G486" s="202"/>
      <c r="H486" s="203"/>
      <c r="I486" s="204"/>
      <c r="J486" s="187" t="str">
        <f t="shared" si="656"/>
        <v/>
      </c>
      <c r="K486" s="190" t="str">
        <f t="shared" si="639"/>
        <v/>
      </c>
      <c r="L486" s="190" t="str">
        <f t="shared" si="640"/>
        <v/>
      </c>
      <c r="M486" s="188" t="str">
        <f t="shared" si="657"/>
        <v/>
      </c>
      <c r="N486" s="87" t="str">
        <f t="shared" si="641"/>
        <v/>
      </c>
      <c r="O486" s="108"/>
      <c r="P486" s="156" t="str">
        <f>IF(B486&lt;①工事概要!$E$11,"",IF(B486&gt;①工事概要!$E$12,"",IF(LEN(CE486)=0,"○","")))</f>
        <v/>
      </c>
      <c r="Q486" s="162">
        <f t="shared" si="658"/>
        <v>0</v>
      </c>
      <c r="R486" s="93">
        <f t="shared" si="642"/>
        <v>181</v>
      </c>
      <c r="S486" s="156" t="str">
        <f t="shared" si="643"/>
        <v/>
      </c>
      <c r="T486" s="162">
        <f t="shared" si="644"/>
        <v>0</v>
      </c>
      <c r="U486" s="100">
        <f t="shared" si="659"/>
        <v>52</v>
      </c>
      <c r="V486" s="93" t="str">
        <f t="shared" si="645"/>
        <v/>
      </c>
      <c r="W486" s="169" t="str">
        <f t="shared" si="660"/>
        <v/>
      </c>
      <c r="X486" s="80" t="str">
        <f t="shared" si="661"/>
        <v/>
      </c>
      <c r="Y486" s="80" t="str">
        <f t="shared" si="662"/>
        <v/>
      </c>
      <c r="Z486" s="80" t="str">
        <f t="shared" si="646"/>
        <v>-</v>
      </c>
      <c r="AA486" s="80" t="str">
        <f t="shared" si="647"/>
        <v/>
      </c>
      <c r="AB486" s="80" t="str">
        <f t="shared" si="648"/>
        <v>OK（振替済み）</v>
      </c>
      <c r="AC486" s="154">
        <f t="shared" si="649"/>
        <v>0</v>
      </c>
      <c r="AD486" s="154" t="str">
        <f t="shared" si="663"/>
        <v/>
      </c>
      <c r="AE486" s="106">
        <f t="shared" si="664"/>
        <v>0</v>
      </c>
      <c r="AF486" s="106">
        <f t="shared" si="650"/>
        <v>0</v>
      </c>
      <c r="AG486" s="218" t="str">
        <f>IFERROR(IF(AE486=1,①工事概要!$E$11,IF(AE486=2,①工事概要!$E$11,IF(WEEKDAY(Z486)=2,Z479,AG485))),"")</f>
        <v/>
      </c>
      <c r="AH486" s="222" t="str">
        <f t="shared" ref="AH486:BA486" si="688">IFERROR(IF(AG486+1&gt;$BB486,"",AG486+1),"")</f>
        <v/>
      </c>
      <c r="AI486" s="222" t="str">
        <f t="shared" si="688"/>
        <v/>
      </c>
      <c r="AJ486" s="222" t="str">
        <f t="shared" si="688"/>
        <v/>
      </c>
      <c r="AK486" s="222" t="str">
        <f t="shared" si="688"/>
        <v/>
      </c>
      <c r="AL486" s="222" t="str">
        <f t="shared" si="688"/>
        <v/>
      </c>
      <c r="AM486" s="222" t="str">
        <f t="shared" si="688"/>
        <v/>
      </c>
      <c r="AN486" s="222" t="str">
        <f t="shared" si="688"/>
        <v/>
      </c>
      <c r="AO486" s="222" t="str">
        <f t="shared" si="688"/>
        <v/>
      </c>
      <c r="AP486" s="222" t="str">
        <f t="shared" si="688"/>
        <v/>
      </c>
      <c r="AQ486" s="222" t="str">
        <f t="shared" si="688"/>
        <v/>
      </c>
      <c r="AR486" s="222" t="str">
        <f t="shared" si="688"/>
        <v/>
      </c>
      <c r="AS486" s="222" t="str">
        <f t="shared" si="688"/>
        <v/>
      </c>
      <c r="AT486" s="222" t="str">
        <f t="shared" si="688"/>
        <v/>
      </c>
      <c r="AU486" s="222" t="str">
        <f t="shared" si="688"/>
        <v/>
      </c>
      <c r="AV486" s="222" t="str">
        <f t="shared" si="688"/>
        <v/>
      </c>
      <c r="AW486" s="222" t="str">
        <f t="shared" si="688"/>
        <v/>
      </c>
      <c r="AX486" s="222" t="str">
        <f t="shared" si="688"/>
        <v/>
      </c>
      <c r="AY486" s="222" t="str">
        <f t="shared" si="688"/>
        <v/>
      </c>
      <c r="AZ486" s="222" t="str">
        <f t="shared" si="688"/>
        <v/>
      </c>
      <c r="BA486" s="222" t="str">
        <f t="shared" si="688"/>
        <v/>
      </c>
      <c r="BB486" s="219" t="str">
        <f>IFERROR(IF(IF(Z486=①工事概要!$E$12,①工事概要!$E$12,IF(WEEKDAY(Z486)=1,Z493,BB487))&gt;①工事概要!$E$12,①工事概要!$E$12,IF(Z486=①工事概要!$E$12,①工事概要!$E$12,IF(WEEKDAY(Z486)=1,Z493,BB487))),"")</f>
        <v/>
      </c>
      <c r="BE486" s="53"/>
      <c r="BF486" s="53"/>
      <c r="BG486" s="53" t="str">
        <f>IFERROR(VLOOKUP(B486,①工事概要!$C$11:$D$12,2,FALSE),"")</f>
        <v/>
      </c>
      <c r="BH486" s="53" t="str">
        <f>IFERROR(VLOOKUP(B486,①工事概要!$C$16:$D$21,2,FALSE),"")</f>
        <v/>
      </c>
      <c r="BI486" s="53" t="str">
        <f>IFERROR(VLOOKUP(B486,①工事概要!$C$22:$D$24,2,FALSE),"")</f>
        <v/>
      </c>
      <c r="BJ486" s="53" t="str">
        <f>IF(B486&gt;①工事概要!$C$26,"",IF(B486&gt;=①工事概要!$C$25,$BJ$13,""))</f>
        <v/>
      </c>
      <c r="BK486" s="53" t="str">
        <f>IF(B486&gt;①工事概要!$C$28,"",IF(B486&gt;=①工事概要!$C$27,$BK$13,""))</f>
        <v/>
      </c>
      <c r="BL486" s="53" t="str">
        <f>IF(B486&gt;①工事概要!$C$30,"",IF(B486&gt;=①工事概要!$C$29,$BL$13,""))</f>
        <v/>
      </c>
      <c r="BM486" s="53" t="str">
        <f>IF(B486&gt;①工事概要!$C$32,"",IF(B486&gt;=①工事概要!$C$31,$BM$13,""))</f>
        <v/>
      </c>
      <c r="BN486" s="53" t="str">
        <f>IF(B486&gt;①工事概要!$C$34,"",IF(B486&gt;=①工事概要!$C$33,$BN$13,""))</f>
        <v/>
      </c>
      <c r="BO486" s="53" t="str">
        <f>IF(B486&gt;①工事概要!$C$36,"",IF(B486&gt;=①工事概要!$C$35,$BO$13,""))</f>
        <v/>
      </c>
      <c r="BP486" s="53" t="str">
        <f>IF(B486&gt;①工事概要!$C$38,"",IF(B486&gt;=①工事概要!$C$37,$BP$13,""))</f>
        <v/>
      </c>
      <c r="BQ486" s="53" t="str">
        <f>IF(B486&gt;①工事概要!$C$40,"",IF(B486&gt;=①工事概要!$C$39,$BQ$13,""))</f>
        <v/>
      </c>
      <c r="BR486" s="53" t="str">
        <f>IF(B486&gt;①工事概要!$C$42,"",IF(B486&gt;=①工事概要!$C$41,$BR$13,""))</f>
        <v/>
      </c>
      <c r="BS486" s="53" t="str">
        <f>IF(B486&gt;①工事概要!$C$44,"",IF(B486&gt;=①工事概要!$C$43,$BS$13,""))</f>
        <v/>
      </c>
      <c r="BT486" s="53" t="str">
        <f>IF(B486&gt;①工事概要!$C$46,"",IF(B486&gt;=①工事概要!$C$45,$BT$13,""))</f>
        <v/>
      </c>
      <c r="BU486" s="53" t="str">
        <f>IF(B486&gt;①工事概要!$C$48,"",IF(B486&gt;=①工事概要!$C$47,$BU$13,""))</f>
        <v/>
      </c>
      <c r="BV486" s="53" t="str">
        <f>IF(B486&gt;①工事概要!$C$50,"",IF(B486&gt;=①工事概要!$C$49,$BV$13,""))</f>
        <v/>
      </c>
      <c r="BW486" s="53" t="str">
        <f>IF(B486&gt;①工事概要!$C$52,"",IF(B486&gt;=①工事概要!$C$51,$BW$13,""))</f>
        <v/>
      </c>
      <c r="BX486" s="53" t="str">
        <f>IF(B486&gt;①工事概要!$C$54,"",IF(B486&gt;=①工事概要!$C$53,$BX$13,""))</f>
        <v/>
      </c>
      <c r="BY486" s="53" t="str">
        <f>IF(B486&gt;①工事概要!$C$56,"",IF(B486&gt;=①工事概要!$C$55,$BY$13,""))</f>
        <v/>
      </c>
      <c r="BZ486" s="53" t="str">
        <f>IF(B486&gt;①工事概要!$C$58,"",IF(B486&gt;=①工事概要!$C$57,$BZ$13,""))</f>
        <v/>
      </c>
      <c r="CA486" s="53" t="str">
        <f>IF(B486&gt;①工事概要!$C$60,"",IF(B486&gt;=①工事概要!$C$59,$CA$13,""))</f>
        <v/>
      </c>
      <c r="CB486" s="53" t="str">
        <f>IF(B486&gt;①工事概要!$C$62,"",IF(B486&gt;=①工事概要!$C$61,$CB$13,""))</f>
        <v/>
      </c>
      <c r="CC486" s="53" t="str">
        <f>IF(B486&gt;①工事概要!$C$64,"",IF(B486&gt;=①工事概要!$C$63,$CC$13,""))</f>
        <v/>
      </c>
      <c r="CD486" s="53" t="str">
        <f>IF(B486&gt;①工事概要!$C$66,"",IF(B486&gt;=①工事概要!$C$65,$CD$13,""))</f>
        <v/>
      </c>
      <c r="CE486" s="50" t="str">
        <f t="shared" si="666"/>
        <v/>
      </c>
      <c r="CF486" s="50" t="str">
        <f t="shared" si="652"/>
        <v xml:space="preserve"> </v>
      </c>
    </row>
    <row r="487" spans="1:84" ht="39" customHeight="1" thickTop="1" thickBot="1" x14ac:dyDescent="0.2">
      <c r="A487" s="81" t="str">
        <f t="shared" si="638"/>
        <v>対象期間外</v>
      </c>
      <c r="B487" s="180" t="str">
        <f>IFERROR(IF(B486=①工事概要!$E$12+IF(WEEKDAY(①工事概要!$E$12)=1,①工事概要!$E$12,(8-WEEKDAY(①工事概要!$E$12))),"-",IF(B486="-","-",B486+1)),"-")</f>
        <v>-</v>
      </c>
      <c r="C487" s="89" t="str">
        <f t="shared" si="653"/>
        <v>-</v>
      </c>
      <c r="D487" s="199" t="str">
        <f t="shared" si="654"/>
        <v>×</v>
      </c>
      <c r="E487" s="200" t="str">
        <f t="shared" si="655"/>
        <v xml:space="preserve"> </v>
      </c>
      <c r="F487" s="201" t="s">
        <v>60</v>
      </c>
      <c r="G487" s="202"/>
      <c r="H487" s="203"/>
      <c r="I487" s="204"/>
      <c r="J487" s="187" t="str">
        <f t="shared" si="656"/>
        <v/>
      </c>
      <c r="K487" s="190" t="str">
        <f t="shared" si="639"/>
        <v/>
      </c>
      <c r="L487" s="190" t="str">
        <f t="shared" si="640"/>
        <v/>
      </c>
      <c r="M487" s="188" t="str">
        <f t="shared" si="657"/>
        <v/>
      </c>
      <c r="N487" s="87" t="str">
        <f t="shared" si="641"/>
        <v/>
      </c>
      <c r="O487" s="108"/>
      <c r="P487" s="156" t="str">
        <f>IF(B487&lt;①工事概要!$E$11,"",IF(B487&gt;①工事概要!$E$12,"",IF(LEN(CE487)=0,"○","")))</f>
        <v/>
      </c>
      <c r="Q487" s="162">
        <f t="shared" si="658"/>
        <v>0</v>
      </c>
      <c r="R487" s="93">
        <f t="shared" si="642"/>
        <v>181</v>
      </c>
      <c r="S487" s="156" t="str">
        <f t="shared" si="643"/>
        <v/>
      </c>
      <c r="T487" s="162">
        <f t="shared" si="644"/>
        <v>0</v>
      </c>
      <c r="U487" s="100">
        <f t="shared" si="659"/>
        <v>52</v>
      </c>
      <c r="V487" s="93" t="str">
        <f t="shared" si="645"/>
        <v/>
      </c>
      <c r="W487" s="169" t="str">
        <f t="shared" si="660"/>
        <v/>
      </c>
      <c r="X487" s="80" t="str">
        <f t="shared" si="661"/>
        <v/>
      </c>
      <c r="Y487" s="80" t="str">
        <f t="shared" si="662"/>
        <v/>
      </c>
      <c r="Z487" s="80" t="str">
        <f t="shared" si="646"/>
        <v>-</v>
      </c>
      <c r="AA487" s="80" t="str">
        <f t="shared" si="647"/>
        <v/>
      </c>
      <c r="AB487" s="80" t="str">
        <f t="shared" si="648"/>
        <v>OK（振替済み）</v>
      </c>
      <c r="AC487" s="154">
        <f t="shared" si="649"/>
        <v>0</v>
      </c>
      <c r="AD487" s="154" t="str">
        <f t="shared" si="663"/>
        <v/>
      </c>
      <c r="AE487" s="106">
        <f t="shared" si="664"/>
        <v>0</v>
      </c>
      <c r="AF487" s="106">
        <f t="shared" si="650"/>
        <v>0</v>
      </c>
      <c r="AG487" s="218" t="str">
        <f>IFERROR(IF(AE487=1,①工事概要!$E$11,IF(AE487=2,①工事概要!$E$11,IF(WEEKDAY(Z487)=2,Z480,AG486))),"")</f>
        <v/>
      </c>
      <c r="AH487" s="222" t="str">
        <f t="shared" ref="AH487:BA487" si="689">IFERROR(IF(AG487+1&gt;$BB487,"",AG487+1),"")</f>
        <v/>
      </c>
      <c r="AI487" s="222" t="str">
        <f t="shared" si="689"/>
        <v/>
      </c>
      <c r="AJ487" s="222" t="str">
        <f t="shared" si="689"/>
        <v/>
      </c>
      <c r="AK487" s="222" t="str">
        <f t="shared" si="689"/>
        <v/>
      </c>
      <c r="AL487" s="222" t="str">
        <f t="shared" si="689"/>
        <v/>
      </c>
      <c r="AM487" s="222" t="str">
        <f t="shared" si="689"/>
        <v/>
      </c>
      <c r="AN487" s="222" t="str">
        <f t="shared" si="689"/>
        <v/>
      </c>
      <c r="AO487" s="222" t="str">
        <f t="shared" si="689"/>
        <v/>
      </c>
      <c r="AP487" s="222" t="str">
        <f t="shared" si="689"/>
        <v/>
      </c>
      <c r="AQ487" s="222" t="str">
        <f t="shared" si="689"/>
        <v/>
      </c>
      <c r="AR487" s="222" t="str">
        <f t="shared" si="689"/>
        <v/>
      </c>
      <c r="AS487" s="222" t="str">
        <f t="shared" si="689"/>
        <v/>
      </c>
      <c r="AT487" s="222" t="str">
        <f t="shared" si="689"/>
        <v/>
      </c>
      <c r="AU487" s="222" t="str">
        <f t="shared" si="689"/>
        <v/>
      </c>
      <c r="AV487" s="222" t="str">
        <f t="shared" si="689"/>
        <v/>
      </c>
      <c r="AW487" s="222" t="str">
        <f t="shared" si="689"/>
        <v/>
      </c>
      <c r="AX487" s="222" t="str">
        <f t="shared" si="689"/>
        <v/>
      </c>
      <c r="AY487" s="222" t="str">
        <f t="shared" si="689"/>
        <v/>
      </c>
      <c r="AZ487" s="222" t="str">
        <f t="shared" si="689"/>
        <v/>
      </c>
      <c r="BA487" s="222" t="str">
        <f t="shared" si="689"/>
        <v/>
      </c>
      <c r="BB487" s="219" t="str">
        <f>IFERROR(IF(IF(Z487=①工事概要!$E$12,①工事概要!$E$12,IF(WEEKDAY(Z487)=1,Z494,BB488))&gt;①工事概要!$E$12,①工事概要!$E$12,IF(Z487=①工事概要!$E$12,①工事概要!$E$12,IF(WEEKDAY(Z487)=1,Z494,BB488))),"")</f>
        <v/>
      </c>
      <c r="BE487" s="53"/>
      <c r="BF487" s="53"/>
      <c r="BG487" s="53" t="str">
        <f>IFERROR(VLOOKUP(B487,①工事概要!$C$11:$D$12,2,FALSE),"")</f>
        <v/>
      </c>
      <c r="BH487" s="53" t="str">
        <f>IFERROR(VLOOKUP(B487,①工事概要!$C$16:$D$21,2,FALSE),"")</f>
        <v/>
      </c>
      <c r="BI487" s="53" t="str">
        <f>IFERROR(VLOOKUP(B487,①工事概要!$C$22:$D$24,2,FALSE),"")</f>
        <v/>
      </c>
      <c r="BJ487" s="53" t="str">
        <f>IF(B487&gt;①工事概要!$C$26,"",IF(B487&gt;=①工事概要!$C$25,$BJ$13,""))</f>
        <v/>
      </c>
      <c r="BK487" s="53" t="str">
        <f>IF(B487&gt;①工事概要!$C$28,"",IF(B487&gt;=①工事概要!$C$27,$BK$13,""))</f>
        <v/>
      </c>
      <c r="BL487" s="53" t="str">
        <f>IF(B487&gt;①工事概要!$C$30,"",IF(B487&gt;=①工事概要!$C$29,$BL$13,""))</f>
        <v/>
      </c>
      <c r="BM487" s="53" t="str">
        <f>IF(B487&gt;①工事概要!$C$32,"",IF(B487&gt;=①工事概要!$C$31,$BM$13,""))</f>
        <v/>
      </c>
      <c r="BN487" s="53" t="str">
        <f>IF(B487&gt;①工事概要!$C$34,"",IF(B487&gt;=①工事概要!$C$33,$BN$13,""))</f>
        <v/>
      </c>
      <c r="BO487" s="53" t="str">
        <f>IF(B487&gt;①工事概要!$C$36,"",IF(B487&gt;=①工事概要!$C$35,$BO$13,""))</f>
        <v/>
      </c>
      <c r="BP487" s="53" t="str">
        <f>IF(B487&gt;①工事概要!$C$38,"",IF(B487&gt;=①工事概要!$C$37,$BP$13,""))</f>
        <v/>
      </c>
      <c r="BQ487" s="53" t="str">
        <f>IF(B487&gt;①工事概要!$C$40,"",IF(B487&gt;=①工事概要!$C$39,$BQ$13,""))</f>
        <v/>
      </c>
      <c r="BR487" s="53" t="str">
        <f>IF(B487&gt;①工事概要!$C$42,"",IF(B487&gt;=①工事概要!$C$41,$BR$13,""))</f>
        <v/>
      </c>
      <c r="BS487" s="53" t="str">
        <f>IF(B487&gt;①工事概要!$C$44,"",IF(B487&gt;=①工事概要!$C$43,$BS$13,""))</f>
        <v/>
      </c>
      <c r="BT487" s="53" t="str">
        <f>IF(B487&gt;①工事概要!$C$46,"",IF(B487&gt;=①工事概要!$C$45,$BT$13,""))</f>
        <v/>
      </c>
      <c r="BU487" s="53" t="str">
        <f>IF(B487&gt;①工事概要!$C$48,"",IF(B487&gt;=①工事概要!$C$47,$BU$13,""))</f>
        <v/>
      </c>
      <c r="BV487" s="53" t="str">
        <f>IF(B487&gt;①工事概要!$C$50,"",IF(B487&gt;=①工事概要!$C$49,$BV$13,""))</f>
        <v/>
      </c>
      <c r="BW487" s="53" t="str">
        <f>IF(B487&gt;①工事概要!$C$52,"",IF(B487&gt;=①工事概要!$C$51,$BW$13,""))</f>
        <v/>
      </c>
      <c r="BX487" s="53" t="str">
        <f>IF(B487&gt;①工事概要!$C$54,"",IF(B487&gt;=①工事概要!$C$53,$BX$13,""))</f>
        <v/>
      </c>
      <c r="BY487" s="53" t="str">
        <f>IF(B487&gt;①工事概要!$C$56,"",IF(B487&gt;=①工事概要!$C$55,$BY$13,""))</f>
        <v/>
      </c>
      <c r="BZ487" s="53" t="str">
        <f>IF(B487&gt;①工事概要!$C$58,"",IF(B487&gt;=①工事概要!$C$57,$BZ$13,""))</f>
        <v/>
      </c>
      <c r="CA487" s="53" t="str">
        <f>IF(B487&gt;①工事概要!$C$60,"",IF(B487&gt;=①工事概要!$C$59,$CA$13,""))</f>
        <v/>
      </c>
      <c r="CB487" s="53" t="str">
        <f>IF(B487&gt;①工事概要!$C$62,"",IF(B487&gt;=①工事概要!$C$61,$CB$13,""))</f>
        <v/>
      </c>
      <c r="CC487" s="53" t="str">
        <f>IF(B487&gt;①工事概要!$C$64,"",IF(B487&gt;=①工事概要!$C$63,$CC$13,""))</f>
        <v/>
      </c>
      <c r="CD487" s="53" t="str">
        <f>IF(B487&gt;①工事概要!$C$66,"",IF(B487&gt;=①工事概要!$C$65,$CD$13,""))</f>
        <v/>
      </c>
      <c r="CE487" s="50" t="str">
        <f t="shared" si="666"/>
        <v/>
      </c>
      <c r="CF487" s="50" t="str">
        <f t="shared" si="652"/>
        <v xml:space="preserve"> </v>
      </c>
    </row>
    <row r="488" spans="1:84" ht="39" customHeight="1" thickTop="1" thickBot="1" x14ac:dyDescent="0.2">
      <c r="A488" s="81" t="str">
        <f t="shared" si="638"/>
        <v>対象期間外</v>
      </c>
      <c r="B488" s="180" t="str">
        <f>IFERROR(IF(B487=①工事概要!$E$12+IF(WEEKDAY(①工事概要!$E$12)=1,①工事概要!$E$12,(8-WEEKDAY(①工事概要!$E$12))),"-",IF(B487="-","-",B487+1)),"-")</f>
        <v>-</v>
      </c>
      <c r="C488" s="89" t="str">
        <f t="shared" si="653"/>
        <v>-</v>
      </c>
      <c r="D488" s="199" t="str">
        <f t="shared" si="654"/>
        <v>×</v>
      </c>
      <c r="E488" s="200" t="str">
        <f t="shared" si="655"/>
        <v xml:space="preserve"> </v>
      </c>
      <c r="F488" s="201" t="s">
        <v>60</v>
      </c>
      <c r="G488" s="202"/>
      <c r="H488" s="203"/>
      <c r="I488" s="204"/>
      <c r="J488" s="187" t="str">
        <f t="shared" si="656"/>
        <v/>
      </c>
      <c r="K488" s="190" t="str">
        <f t="shared" si="639"/>
        <v/>
      </c>
      <c r="L488" s="190" t="str">
        <f t="shared" si="640"/>
        <v/>
      </c>
      <c r="M488" s="188" t="str">
        <f t="shared" si="657"/>
        <v/>
      </c>
      <c r="N488" s="87" t="str">
        <f t="shared" si="641"/>
        <v/>
      </c>
      <c r="O488" s="108"/>
      <c r="P488" s="156" t="str">
        <f>IF(B488&lt;①工事概要!$E$11,"",IF(B488&gt;①工事概要!$E$12,"",IF(LEN(CE488)=0,"○","")))</f>
        <v/>
      </c>
      <c r="Q488" s="162">
        <f t="shared" si="658"/>
        <v>0</v>
      </c>
      <c r="R488" s="93">
        <f t="shared" si="642"/>
        <v>181</v>
      </c>
      <c r="S488" s="156" t="str">
        <f t="shared" si="643"/>
        <v/>
      </c>
      <c r="T488" s="162">
        <f t="shared" si="644"/>
        <v>0</v>
      </c>
      <c r="U488" s="100">
        <f t="shared" si="659"/>
        <v>52</v>
      </c>
      <c r="V488" s="93" t="str">
        <f t="shared" si="645"/>
        <v/>
      </c>
      <c r="W488" s="169" t="str">
        <f t="shared" si="660"/>
        <v/>
      </c>
      <c r="X488" s="80" t="str">
        <f t="shared" si="661"/>
        <v/>
      </c>
      <c r="Y488" s="80" t="str">
        <f t="shared" si="662"/>
        <v/>
      </c>
      <c r="Z488" s="80" t="str">
        <f t="shared" si="646"/>
        <v>-</v>
      </c>
      <c r="AA488" s="80" t="str">
        <f t="shared" si="647"/>
        <v/>
      </c>
      <c r="AB488" s="80" t="str">
        <f t="shared" si="648"/>
        <v>OK（振替済み）</v>
      </c>
      <c r="AC488" s="154">
        <f t="shared" si="649"/>
        <v>0</v>
      </c>
      <c r="AD488" s="154" t="str">
        <f t="shared" si="663"/>
        <v/>
      </c>
      <c r="AE488" s="106">
        <f t="shared" si="664"/>
        <v>0</v>
      </c>
      <c r="AF488" s="106">
        <f t="shared" si="650"/>
        <v>0</v>
      </c>
      <c r="AG488" s="218" t="str">
        <f>IFERROR(IF(AE488=1,①工事概要!$E$11,IF(AE488=2,①工事概要!$E$11,IF(WEEKDAY(Z488)=2,Z481,AG487))),"")</f>
        <v/>
      </c>
      <c r="AH488" s="222" t="str">
        <f t="shared" ref="AH488:BA488" si="690">IFERROR(IF(AG488+1&gt;$BB488,"",AG488+1),"")</f>
        <v/>
      </c>
      <c r="AI488" s="222" t="str">
        <f t="shared" si="690"/>
        <v/>
      </c>
      <c r="AJ488" s="222" t="str">
        <f t="shared" si="690"/>
        <v/>
      </c>
      <c r="AK488" s="222" t="str">
        <f t="shared" si="690"/>
        <v/>
      </c>
      <c r="AL488" s="222" t="str">
        <f t="shared" si="690"/>
        <v/>
      </c>
      <c r="AM488" s="222" t="str">
        <f t="shared" si="690"/>
        <v/>
      </c>
      <c r="AN488" s="222" t="str">
        <f t="shared" si="690"/>
        <v/>
      </c>
      <c r="AO488" s="222" t="str">
        <f t="shared" si="690"/>
        <v/>
      </c>
      <c r="AP488" s="222" t="str">
        <f t="shared" si="690"/>
        <v/>
      </c>
      <c r="AQ488" s="222" t="str">
        <f t="shared" si="690"/>
        <v/>
      </c>
      <c r="AR488" s="222" t="str">
        <f t="shared" si="690"/>
        <v/>
      </c>
      <c r="AS488" s="222" t="str">
        <f t="shared" si="690"/>
        <v/>
      </c>
      <c r="AT488" s="222" t="str">
        <f t="shared" si="690"/>
        <v/>
      </c>
      <c r="AU488" s="222" t="str">
        <f t="shared" si="690"/>
        <v/>
      </c>
      <c r="AV488" s="222" t="str">
        <f t="shared" si="690"/>
        <v/>
      </c>
      <c r="AW488" s="222" t="str">
        <f t="shared" si="690"/>
        <v/>
      </c>
      <c r="AX488" s="222" t="str">
        <f t="shared" si="690"/>
        <v/>
      </c>
      <c r="AY488" s="222" t="str">
        <f t="shared" si="690"/>
        <v/>
      </c>
      <c r="AZ488" s="222" t="str">
        <f t="shared" si="690"/>
        <v/>
      </c>
      <c r="BA488" s="222" t="str">
        <f t="shared" si="690"/>
        <v/>
      </c>
      <c r="BB488" s="219" t="str">
        <f>IFERROR(IF(IF(Z488=①工事概要!$E$12,①工事概要!$E$12,IF(WEEKDAY(Z488)=1,Z495,BB489))&gt;①工事概要!$E$12,①工事概要!$E$12,IF(Z488=①工事概要!$E$12,①工事概要!$E$12,IF(WEEKDAY(Z488)=1,Z495,BB489))),"")</f>
        <v/>
      </c>
      <c r="BE488" s="53"/>
      <c r="BF488" s="53"/>
      <c r="BG488" s="53" t="str">
        <f>IFERROR(VLOOKUP(B488,①工事概要!$C$11:$D$12,2,FALSE),"")</f>
        <v/>
      </c>
      <c r="BH488" s="53" t="str">
        <f>IFERROR(VLOOKUP(B488,①工事概要!$C$16:$D$21,2,FALSE),"")</f>
        <v/>
      </c>
      <c r="BI488" s="53" t="str">
        <f>IFERROR(VLOOKUP(B488,①工事概要!$C$22:$D$24,2,FALSE),"")</f>
        <v/>
      </c>
      <c r="BJ488" s="53" t="str">
        <f>IF(B488&gt;①工事概要!$C$26,"",IF(B488&gt;=①工事概要!$C$25,$BJ$13,""))</f>
        <v/>
      </c>
      <c r="BK488" s="53" t="str">
        <f>IF(B488&gt;①工事概要!$C$28,"",IF(B488&gt;=①工事概要!$C$27,$BK$13,""))</f>
        <v/>
      </c>
      <c r="BL488" s="53" t="str">
        <f>IF(B488&gt;①工事概要!$C$30,"",IF(B488&gt;=①工事概要!$C$29,$BL$13,""))</f>
        <v/>
      </c>
      <c r="BM488" s="53" t="str">
        <f>IF(B488&gt;①工事概要!$C$32,"",IF(B488&gt;=①工事概要!$C$31,$BM$13,""))</f>
        <v/>
      </c>
      <c r="BN488" s="53" t="str">
        <f>IF(B488&gt;①工事概要!$C$34,"",IF(B488&gt;=①工事概要!$C$33,$BN$13,""))</f>
        <v/>
      </c>
      <c r="BO488" s="53" t="str">
        <f>IF(B488&gt;①工事概要!$C$36,"",IF(B488&gt;=①工事概要!$C$35,$BO$13,""))</f>
        <v/>
      </c>
      <c r="BP488" s="53" t="str">
        <f>IF(B488&gt;①工事概要!$C$38,"",IF(B488&gt;=①工事概要!$C$37,$BP$13,""))</f>
        <v/>
      </c>
      <c r="BQ488" s="53" t="str">
        <f>IF(B488&gt;①工事概要!$C$40,"",IF(B488&gt;=①工事概要!$C$39,$BQ$13,""))</f>
        <v/>
      </c>
      <c r="BR488" s="53" t="str">
        <f>IF(B488&gt;①工事概要!$C$42,"",IF(B488&gt;=①工事概要!$C$41,$BR$13,""))</f>
        <v/>
      </c>
      <c r="BS488" s="53" t="str">
        <f>IF(B488&gt;①工事概要!$C$44,"",IF(B488&gt;=①工事概要!$C$43,$BS$13,""))</f>
        <v/>
      </c>
      <c r="BT488" s="53" t="str">
        <f>IF(B488&gt;①工事概要!$C$46,"",IF(B488&gt;=①工事概要!$C$45,$BT$13,""))</f>
        <v/>
      </c>
      <c r="BU488" s="53" t="str">
        <f>IF(B488&gt;①工事概要!$C$48,"",IF(B488&gt;=①工事概要!$C$47,$BU$13,""))</f>
        <v/>
      </c>
      <c r="BV488" s="53" t="str">
        <f>IF(B488&gt;①工事概要!$C$50,"",IF(B488&gt;=①工事概要!$C$49,$BV$13,""))</f>
        <v/>
      </c>
      <c r="BW488" s="53" t="str">
        <f>IF(B488&gt;①工事概要!$C$52,"",IF(B488&gt;=①工事概要!$C$51,$BW$13,""))</f>
        <v/>
      </c>
      <c r="BX488" s="53" t="str">
        <f>IF(B488&gt;①工事概要!$C$54,"",IF(B488&gt;=①工事概要!$C$53,$BX$13,""))</f>
        <v/>
      </c>
      <c r="BY488" s="53" t="str">
        <f>IF(B488&gt;①工事概要!$C$56,"",IF(B488&gt;=①工事概要!$C$55,$BY$13,""))</f>
        <v/>
      </c>
      <c r="BZ488" s="53" t="str">
        <f>IF(B488&gt;①工事概要!$C$58,"",IF(B488&gt;=①工事概要!$C$57,$BZ$13,""))</f>
        <v/>
      </c>
      <c r="CA488" s="53" t="str">
        <f>IF(B488&gt;①工事概要!$C$60,"",IF(B488&gt;=①工事概要!$C$59,$CA$13,""))</f>
        <v/>
      </c>
      <c r="CB488" s="53" t="str">
        <f>IF(B488&gt;①工事概要!$C$62,"",IF(B488&gt;=①工事概要!$C$61,$CB$13,""))</f>
        <v/>
      </c>
      <c r="CC488" s="53" t="str">
        <f>IF(B488&gt;①工事概要!$C$64,"",IF(B488&gt;=①工事概要!$C$63,$CC$13,""))</f>
        <v/>
      </c>
      <c r="CD488" s="53" t="str">
        <f>IF(B488&gt;①工事概要!$C$66,"",IF(B488&gt;=①工事概要!$C$65,$CD$13,""))</f>
        <v/>
      </c>
      <c r="CE488" s="50" t="str">
        <f t="shared" si="666"/>
        <v/>
      </c>
      <c r="CF488" s="50" t="str">
        <f t="shared" si="652"/>
        <v xml:space="preserve"> </v>
      </c>
    </row>
    <row r="489" spans="1:84" ht="39" customHeight="1" thickTop="1" thickBot="1" x14ac:dyDescent="0.2">
      <c r="A489" s="81" t="str">
        <f t="shared" si="638"/>
        <v>対象期間外</v>
      </c>
      <c r="B489" s="180" t="str">
        <f>IFERROR(IF(B488=①工事概要!$E$12+IF(WEEKDAY(①工事概要!$E$12)=1,①工事概要!$E$12,(8-WEEKDAY(①工事概要!$E$12))),"-",IF(B488="-","-",B488+1)),"-")</f>
        <v>-</v>
      </c>
      <c r="C489" s="89" t="str">
        <f t="shared" si="653"/>
        <v>-</v>
      </c>
      <c r="D489" s="199" t="str">
        <f t="shared" si="654"/>
        <v>×</v>
      </c>
      <c r="E489" s="200" t="str">
        <f t="shared" si="655"/>
        <v xml:space="preserve"> </v>
      </c>
      <c r="F489" s="201" t="s">
        <v>61</v>
      </c>
      <c r="G489" s="202"/>
      <c r="H489" s="203"/>
      <c r="I489" s="204"/>
      <c r="J489" s="187" t="str">
        <f t="shared" si="656"/>
        <v/>
      </c>
      <c r="K489" s="190" t="str">
        <f t="shared" si="639"/>
        <v/>
      </c>
      <c r="L489" s="190" t="str">
        <f t="shared" si="640"/>
        <v/>
      </c>
      <c r="M489" s="188" t="str">
        <f t="shared" si="657"/>
        <v/>
      </c>
      <c r="N489" s="87" t="str">
        <f t="shared" si="641"/>
        <v/>
      </c>
      <c r="O489" s="108"/>
      <c r="P489" s="156" t="str">
        <f>IF(B489&lt;①工事概要!$E$11,"",IF(B489&gt;①工事概要!$E$12,"",IF(LEN(CE489)=0,"○","")))</f>
        <v/>
      </c>
      <c r="Q489" s="162">
        <f t="shared" si="658"/>
        <v>0</v>
      </c>
      <c r="R489" s="93">
        <f t="shared" si="642"/>
        <v>181</v>
      </c>
      <c r="S489" s="156" t="str">
        <f t="shared" si="643"/>
        <v/>
      </c>
      <c r="T489" s="162">
        <f t="shared" si="644"/>
        <v>0</v>
      </c>
      <c r="U489" s="100">
        <f t="shared" si="659"/>
        <v>52</v>
      </c>
      <c r="V489" s="93" t="str">
        <f t="shared" si="645"/>
        <v/>
      </c>
      <c r="W489" s="169" t="str">
        <f t="shared" si="660"/>
        <v/>
      </c>
      <c r="X489" s="80" t="str">
        <f t="shared" si="661"/>
        <v/>
      </c>
      <c r="Y489" s="80" t="str">
        <f t="shared" si="662"/>
        <v/>
      </c>
      <c r="Z489" s="80" t="str">
        <f t="shared" si="646"/>
        <v>-</v>
      </c>
      <c r="AA489" s="80" t="str">
        <f t="shared" si="647"/>
        <v/>
      </c>
      <c r="AB489" s="80" t="str">
        <f t="shared" si="648"/>
        <v>OK（振替済み）</v>
      </c>
      <c r="AC489" s="154">
        <f t="shared" si="649"/>
        <v>0</v>
      </c>
      <c r="AD489" s="154" t="str">
        <f t="shared" si="663"/>
        <v/>
      </c>
      <c r="AE489" s="106">
        <f t="shared" si="664"/>
        <v>0</v>
      </c>
      <c r="AF489" s="106">
        <f t="shared" si="650"/>
        <v>0</v>
      </c>
      <c r="AG489" s="218" t="str">
        <f>IFERROR(IF(AE489=1,①工事概要!$E$11,IF(AE489=2,①工事概要!$E$11,IF(WEEKDAY(Z489)=2,Z482,AG488))),"")</f>
        <v/>
      </c>
      <c r="AH489" s="222" t="str">
        <f t="shared" ref="AH489:BA489" si="691">IFERROR(IF(AG489+1&gt;$BB489,"",AG489+1),"")</f>
        <v/>
      </c>
      <c r="AI489" s="222" t="str">
        <f t="shared" si="691"/>
        <v/>
      </c>
      <c r="AJ489" s="222" t="str">
        <f t="shared" si="691"/>
        <v/>
      </c>
      <c r="AK489" s="222" t="str">
        <f t="shared" si="691"/>
        <v/>
      </c>
      <c r="AL489" s="222" t="str">
        <f t="shared" si="691"/>
        <v/>
      </c>
      <c r="AM489" s="222" t="str">
        <f t="shared" si="691"/>
        <v/>
      </c>
      <c r="AN489" s="222" t="str">
        <f t="shared" si="691"/>
        <v/>
      </c>
      <c r="AO489" s="222" t="str">
        <f t="shared" si="691"/>
        <v/>
      </c>
      <c r="AP489" s="222" t="str">
        <f t="shared" si="691"/>
        <v/>
      </c>
      <c r="AQ489" s="222" t="str">
        <f t="shared" si="691"/>
        <v/>
      </c>
      <c r="AR489" s="222" t="str">
        <f t="shared" si="691"/>
        <v/>
      </c>
      <c r="AS489" s="222" t="str">
        <f t="shared" si="691"/>
        <v/>
      </c>
      <c r="AT489" s="222" t="str">
        <f t="shared" si="691"/>
        <v/>
      </c>
      <c r="AU489" s="222" t="str">
        <f t="shared" si="691"/>
        <v/>
      </c>
      <c r="AV489" s="222" t="str">
        <f t="shared" si="691"/>
        <v/>
      </c>
      <c r="AW489" s="222" t="str">
        <f t="shared" si="691"/>
        <v/>
      </c>
      <c r="AX489" s="222" t="str">
        <f t="shared" si="691"/>
        <v/>
      </c>
      <c r="AY489" s="222" t="str">
        <f t="shared" si="691"/>
        <v/>
      </c>
      <c r="AZ489" s="222" t="str">
        <f t="shared" si="691"/>
        <v/>
      </c>
      <c r="BA489" s="222" t="str">
        <f t="shared" si="691"/>
        <v/>
      </c>
      <c r="BB489" s="219" t="str">
        <f>IFERROR(IF(IF(Z489=①工事概要!$E$12,①工事概要!$E$12,IF(WEEKDAY(Z489)=1,Z496,BB490))&gt;①工事概要!$E$12,①工事概要!$E$12,IF(Z489=①工事概要!$E$12,①工事概要!$E$12,IF(WEEKDAY(Z489)=1,Z496,BB490))),"")</f>
        <v/>
      </c>
      <c r="BE489" s="53"/>
      <c r="BF489" s="53"/>
      <c r="BG489" s="53" t="str">
        <f>IFERROR(VLOOKUP(B489,①工事概要!$C$11:$D$12,2,FALSE),"")</f>
        <v/>
      </c>
      <c r="BH489" s="53" t="str">
        <f>IFERROR(VLOOKUP(B489,①工事概要!$C$16:$D$21,2,FALSE),"")</f>
        <v/>
      </c>
      <c r="BI489" s="53" t="str">
        <f>IFERROR(VLOOKUP(B489,①工事概要!$C$22:$D$24,2,FALSE),"")</f>
        <v/>
      </c>
      <c r="BJ489" s="53" t="str">
        <f>IF(B489&gt;①工事概要!$C$26,"",IF(B489&gt;=①工事概要!$C$25,$BJ$13,""))</f>
        <v/>
      </c>
      <c r="BK489" s="53" t="str">
        <f>IF(B489&gt;①工事概要!$C$28,"",IF(B489&gt;=①工事概要!$C$27,$BK$13,""))</f>
        <v/>
      </c>
      <c r="BL489" s="53" t="str">
        <f>IF(B489&gt;①工事概要!$C$30,"",IF(B489&gt;=①工事概要!$C$29,$BL$13,""))</f>
        <v/>
      </c>
      <c r="BM489" s="53" t="str">
        <f>IF(B489&gt;①工事概要!$C$32,"",IF(B489&gt;=①工事概要!$C$31,$BM$13,""))</f>
        <v/>
      </c>
      <c r="BN489" s="53" t="str">
        <f>IF(B489&gt;①工事概要!$C$34,"",IF(B489&gt;=①工事概要!$C$33,$BN$13,""))</f>
        <v/>
      </c>
      <c r="BO489" s="53" t="str">
        <f>IF(B489&gt;①工事概要!$C$36,"",IF(B489&gt;=①工事概要!$C$35,$BO$13,""))</f>
        <v/>
      </c>
      <c r="BP489" s="53" t="str">
        <f>IF(B489&gt;①工事概要!$C$38,"",IF(B489&gt;=①工事概要!$C$37,$BP$13,""))</f>
        <v/>
      </c>
      <c r="BQ489" s="53" t="str">
        <f>IF(B489&gt;①工事概要!$C$40,"",IF(B489&gt;=①工事概要!$C$39,$BQ$13,""))</f>
        <v/>
      </c>
      <c r="BR489" s="53" t="str">
        <f>IF(B489&gt;①工事概要!$C$42,"",IF(B489&gt;=①工事概要!$C$41,$BR$13,""))</f>
        <v/>
      </c>
      <c r="BS489" s="53" t="str">
        <f>IF(B489&gt;①工事概要!$C$44,"",IF(B489&gt;=①工事概要!$C$43,$BS$13,""))</f>
        <v/>
      </c>
      <c r="BT489" s="53" t="str">
        <f>IF(B489&gt;①工事概要!$C$46,"",IF(B489&gt;=①工事概要!$C$45,$BT$13,""))</f>
        <v/>
      </c>
      <c r="BU489" s="53" t="str">
        <f>IF(B489&gt;①工事概要!$C$48,"",IF(B489&gt;=①工事概要!$C$47,$BU$13,""))</f>
        <v/>
      </c>
      <c r="BV489" s="53" t="str">
        <f>IF(B489&gt;①工事概要!$C$50,"",IF(B489&gt;=①工事概要!$C$49,$BV$13,""))</f>
        <v/>
      </c>
      <c r="BW489" s="53" t="str">
        <f>IF(B489&gt;①工事概要!$C$52,"",IF(B489&gt;=①工事概要!$C$51,$BW$13,""))</f>
        <v/>
      </c>
      <c r="BX489" s="53" t="str">
        <f>IF(B489&gt;①工事概要!$C$54,"",IF(B489&gt;=①工事概要!$C$53,$BX$13,""))</f>
        <v/>
      </c>
      <c r="BY489" s="53" t="str">
        <f>IF(B489&gt;①工事概要!$C$56,"",IF(B489&gt;=①工事概要!$C$55,$BY$13,""))</f>
        <v/>
      </c>
      <c r="BZ489" s="53" t="str">
        <f>IF(B489&gt;①工事概要!$C$58,"",IF(B489&gt;=①工事概要!$C$57,$BZ$13,""))</f>
        <v/>
      </c>
      <c r="CA489" s="53" t="str">
        <f>IF(B489&gt;①工事概要!$C$60,"",IF(B489&gt;=①工事概要!$C$59,$CA$13,""))</f>
        <v/>
      </c>
      <c r="CB489" s="53" t="str">
        <f>IF(B489&gt;①工事概要!$C$62,"",IF(B489&gt;=①工事概要!$C$61,$CB$13,""))</f>
        <v/>
      </c>
      <c r="CC489" s="53" t="str">
        <f>IF(B489&gt;①工事概要!$C$64,"",IF(B489&gt;=①工事概要!$C$63,$CC$13,""))</f>
        <v/>
      </c>
      <c r="CD489" s="53" t="str">
        <f>IF(B489&gt;①工事概要!$C$66,"",IF(B489&gt;=①工事概要!$C$65,$CD$13,""))</f>
        <v/>
      </c>
      <c r="CE489" s="50" t="str">
        <f t="shared" si="666"/>
        <v/>
      </c>
      <c r="CF489" s="50" t="str">
        <f t="shared" si="652"/>
        <v xml:space="preserve"> </v>
      </c>
    </row>
    <row r="490" spans="1:84" ht="39" customHeight="1" thickTop="1" thickBot="1" x14ac:dyDescent="0.2">
      <c r="A490" s="81" t="str">
        <f t="shared" si="638"/>
        <v>対象期間外</v>
      </c>
      <c r="B490" s="180" t="str">
        <f>IFERROR(IF(B489=①工事概要!$E$12+IF(WEEKDAY(①工事概要!$E$12)=1,①工事概要!$E$12,(8-WEEKDAY(①工事概要!$E$12))),"-",IF(B489="-","-",B489+1)),"-")</f>
        <v>-</v>
      </c>
      <c r="C490" s="89" t="str">
        <f t="shared" si="653"/>
        <v>-</v>
      </c>
      <c r="D490" s="199" t="str">
        <f t="shared" si="654"/>
        <v>×</v>
      </c>
      <c r="E490" s="200" t="str">
        <f t="shared" si="655"/>
        <v xml:space="preserve"> </v>
      </c>
      <c r="F490" s="201" t="s">
        <v>61</v>
      </c>
      <c r="G490" s="202"/>
      <c r="H490" s="203"/>
      <c r="I490" s="204"/>
      <c r="J490" s="187" t="str">
        <f t="shared" si="656"/>
        <v/>
      </c>
      <c r="K490" s="190" t="str">
        <f t="shared" si="639"/>
        <v/>
      </c>
      <c r="L490" s="190" t="str">
        <f t="shared" si="640"/>
        <v/>
      </c>
      <c r="M490" s="188" t="str">
        <f t="shared" si="657"/>
        <v/>
      </c>
      <c r="N490" s="87" t="str">
        <f t="shared" si="641"/>
        <v/>
      </c>
      <c r="O490" s="108"/>
      <c r="P490" s="156" t="str">
        <f>IF(B490&lt;①工事概要!$E$11,"",IF(B490&gt;①工事概要!$E$12,"",IF(LEN(CE490)=0,"○","")))</f>
        <v/>
      </c>
      <c r="Q490" s="162">
        <f t="shared" si="658"/>
        <v>0</v>
      </c>
      <c r="R490" s="93">
        <f t="shared" si="642"/>
        <v>181</v>
      </c>
      <c r="S490" s="156" t="str">
        <f t="shared" si="643"/>
        <v/>
      </c>
      <c r="T490" s="162">
        <f t="shared" si="644"/>
        <v>0</v>
      </c>
      <c r="U490" s="100">
        <f t="shared" si="659"/>
        <v>52</v>
      </c>
      <c r="V490" s="93" t="str">
        <f t="shared" si="645"/>
        <v/>
      </c>
      <c r="W490" s="169" t="str">
        <f t="shared" si="660"/>
        <v/>
      </c>
      <c r="X490" s="80" t="str">
        <f t="shared" si="661"/>
        <v/>
      </c>
      <c r="Y490" s="80" t="str">
        <f t="shared" si="662"/>
        <v/>
      </c>
      <c r="Z490" s="80" t="str">
        <f t="shared" si="646"/>
        <v>-</v>
      </c>
      <c r="AA490" s="80" t="str">
        <f t="shared" si="647"/>
        <v/>
      </c>
      <c r="AB490" s="80" t="str">
        <f t="shared" si="648"/>
        <v>OK（振替済み）</v>
      </c>
      <c r="AC490" s="154">
        <f t="shared" si="649"/>
        <v>0</v>
      </c>
      <c r="AD490" s="154" t="str">
        <f t="shared" si="663"/>
        <v/>
      </c>
      <c r="AE490" s="106">
        <f t="shared" si="664"/>
        <v>0</v>
      </c>
      <c r="AF490" s="106">
        <f t="shared" si="650"/>
        <v>0</v>
      </c>
      <c r="AG490" s="223" t="str">
        <f>IFERROR(IF(AE490=1,①工事概要!$E$11,IF(AE490=2,①工事概要!$E$11,IF(WEEKDAY(Z490)=2,Z483,AG489))),"")</f>
        <v/>
      </c>
      <c r="AH490" s="224" t="str">
        <f t="shared" ref="AH490:BA490" si="692">IFERROR(IF(AG490+1&gt;$BB490,"",AG490+1),"")</f>
        <v/>
      </c>
      <c r="AI490" s="224" t="str">
        <f t="shared" si="692"/>
        <v/>
      </c>
      <c r="AJ490" s="224" t="str">
        <f t="shared" si="692"/>
        <v/>
      </c>
      <c r="AK490" s="224" t="str">
        <f t="shared" si="692"/>
        <v/>
      </c>
      <c r="AL490" s="224" t="str">
        <f t="shared" si="692"/>
        <v/>
      </c>
      <c r="AM490" s="224" t="str">
        <f t="shared" si="692"/>
        <v/>
      </c>
      <c r="AN490" s="224" t="str">
        <f t="shared" si="692"/>
        <v/>
      </c>
      <c r="AO490" s="224" t="str">
        <f t="shared" si="692"/>
        <v/>
      </c>
      <c r="AP490" s="224" t="str">
        <f t="shared" si="692"/>
        <v/>
      </c>
      <c r="AQ490" s="224" t="str">
        <f t="shared" si="692"/>
        <v/>
      </c>
      <c r="AR490" s="224" t="str">
        <f t="shared" si="692"/>
        <v/>
      </c>
      <c r="AS490" s="224" t="str">
        <f t="shared" si="692"/>
        <v/>
      </c>
      <c r="AT490" s="224" t="str">
        <f t="shared" si="692"/>
        <v/>
      </c>
      <c r="AU490" s="224" t="str">
        <f t="shared" si="692"/>
        <v/>
      </c>
      <c r="AV490" s="224" t="str">
        <f t="shared" si="692"/>
        <v/>
      </c>
      <c r="AW490" s="224" t="str">
        <f t="shared" si="692"/>
        <v/>
      </c>
      <c r="AX490" s="224" t="str">
        <f t="shared" si="692"/>
        <v/>
      </c>
      <c r="AY490" s="224" t="str">
        <f t="shared" si="692"/>
        <v/>
      </c>
      <c r="AZ490" s="224" t="str">
        <f t="shared" si="692"/>
        <v/>
      </c>
      <c r="BA490" s="224" t="str">
        <f t="shared" si="692"/>
        <v/>
      </c>
      <c r="BB490" s="225" t="str">
        <f>IFERROR(IF(IF(Z490=①工事概要!$E$12,①工事概要!$E$12,IF(WEEKDAY(Z490)=1,Z497,BB491))&gt;①工事概要!$E$12,①工事概要!$E$12,IF(Z490=①工事概要!$E$12,①工事概要!$E$12,IF(WEEKDAY(Z490)=1,Z497,BB491))),"")</f>
        <v/>
      </c>
      <c r="BE490" s="53"/>
      <c r="BF490" s="53"/>
      <c r="BG490" s="53" t="str">
        <f>IFERROR(VLOOKUP(B490,①工事概要!$C$11:$D$12,2,FALSE),"")</f>
        <v/>
      </c>
      <c r="BH490" s="53" t="str">
        <f>IFERROR(VLOOKUP(B490,①工事概要!$C$16:$D$21,2,FALSE),"")</f>
        <v/>
      </c>
      <c r="BI490" s="53" t="str">
        <f>IFERROR(VLOOKUP(B490,①工事概要!$C$22:$D$24,2,FALSE),"")</f>
        <v/>
      </c>
      <c r="BJ490" s="53" t="str">
        <f>IF(B490&gt;①工事概要!$C$26,"",IF(B490&gt;=①工事概要!$C$25,$BJ$13,""))</f>
        <v/>
      </c>
      <c r="BK490" s="53" t="str">
        <f>IF(B490&gt;①工事概要!$C$28,"",IF(B490&gt;=①工事概要!$C$27,$BK$13,""))</f>
        <v/>
      </c>
      <c r="BL490" s="53" t="str">
        <f>IF(B490&gt;①工事概要!$C$30,"",IF(B490&gt;=①工事概要!$C$29,$BL$13,""))</f>
        <v/>
      </c>
      <c r="BM490" s="53" t="str">
        <f>IF(B490&gt;①工事概要!$C$32,"",IF(B490&gt;=①工事概要!$C$31,$BM$13,""))</f>
        <v/>
      </c>
      <c r="BN490" s="53" t="str">
        <f>IF(B490&gt;①工事概要!$C$34,"",IF(B490&gt;=①工事概要!$C$33,$BN$13,""))</f>
        <v/>
      </c>
      <c r="BO490" s="53" t="str">
        <f>IF(B490&gt;①工事概要!$C$36,"",IF(B490&gt;=①工事概要!$C$35,$BO$13,""))</f>
        <v/>
      </c>
      <c r="BP490" s="53" t="str">
        <f>IF(B490&gt;①工事概要!$C$38,"",IF(B490&gt;=①工事概要!$C$37,$BP$13,""))</f>
        <v/>
      </c>
      <c r="BQ490" s="53" t="str">
        <f>IF(B490&gt;①工事概要!$C$40,"",IF(B490&gt;=①工事概要!$C$39,$BQ$13,""))</f>
        <v/>
      </c>
      <c r="BR490" s="53" t="str">
        <f>IF(B490&gt;①工事概要!$C$42,"",IF(B490&gt;=①工事概要!$C$41,$BR$13,""))</f>
        <v/>
      </c>
      <c r="BS490" s="53" t="str">
        <f>IF(B490&gt;①工事概要!$C$44,"",IF(B490&gt;=①工事概要!$C$43,$BS$13,""))</f>
        <v/>
      </c>
      <c r="BT490" s="53" t="str">
        <f>IF(B490&gt;①工事概要!$C$46,"",IF(B490&gt;=①工事概要!$C$45,$BT$13,""))</f>
        <v/>
      </c>
      <c r="BU490" s="53" t="str">
        <f>IF(B490&gt;①工事概要!$C$48,"",IF(B490&gt;=①工事概要!$C$47,$BU$13,""))</f>
        <v/>
      </c>
      <c r="BV490" s="53" t="str">
        <f>IF(B490&gt;①工事概要!$C$50,"",IF(B490&gt;=①工事概要!$C$49,$BV$13,""))</f>
        <v/>
      </c>
      <c r="BW490" s="53" t="str">
        <f>IF(B490&gt;①工事概要!$C$52,"",IF(B490&gt;=①工事概要!$C$51,$BW$13,""))</f>
        <v/>
      </c>
      <c r="BX490" s="53" t="str">
        <f>IF(B490&gt;①工事概要!$C$54,"",IF(B490&gt;=①工事概要!$C$53,$BX$13,""))</f>
        <v/>
      </c>
      <c r="BY490" s="53" t="str">
        <f>IF(B490&gt;①工事概要!$C$56,"",IF(B490&gt;=①工事概要!$C$55,$BY$13,""))</f>
        <v/>
      </c>
      <c r="BZ490" s="53" t="str">
        <f>IF(B490&gt;①工事概要!$C$58,"",IF(B490&gt;=①工事概要!$C$57,$BZ$13,""))</f>
        <v/>
      </c>
      <c r="CA490" s="53" t="str">
        <f>IF(B490&gt;①工事概要!$C$60,"",IF(B490&gt;=①工事概要!$C$59,$CA$13,""))</f>
        <v/>
      </c>
      <c r="CB490" s="53" t="str">
        <f>IF(B490&gt;①工事概要!$C$62,"",IF(B490&gt;=①工事概要!$C$61,$CB$13,""))</f>
        <v/>
      </c>
      <c r="CC490" s="53" t="str">
        <f>IF(B490&gt;①工事概要!$C$64,"",IF(B490&gt;=①工事概要!$C$63,$CC$13,""))</f>
        <v/>
      </c>
      <c r="CD490" s="53" t="str">
        <f>IF(B490&gt;①工事概要!$C$66,"",IF(B490&gt;=①工事概要!$C$65,$CD$13,""))</f>
        <v/>
      </c>
      <c r="CE490" s="50" t="str">
        <f t="shared" si="666"/>
        <v/>
      </c>
      <c r="CF490" s="50" t="str">
        <f t="shared" si="652"/>
        <v xml:space="preserve"> </v>
      </c>
    </row>
    <row r="491" spans="1:84" ht="39" customHeight="1" thickTop="1" thickBot="1" x14ac:dyDescent="0.2">
      <c r="A491" s="81" t="str">
        <f t="shared" si="638"/>
        <v>対象期間外</v>
      </c>
      <c r="B491" s="180" t="str">
        <f>IFERROR(IF(B490=①工事概要!$E$12+IF(WEEKDAY(①工事概要!$E$12)=1,①工事概要!$E$12,(8-WEEKDAY(①工事概要!$E$12))),"-",IF(B490="-","-",B490+1)),"-")</f>
        <v>-</v>
      </c>
      <c r="C491" s="89" t="str">
        <f t="shared" si="653"/>
        <v>-</v>
      </c>
      <c r="D491" s="199" t="str">
        <f t="shared" si="654"/>
        <v>×</v>
      </c>
      <c r="E491" s="200" t="str">
        <f t="shared" si="655"/>
        <v xml:space="preserve"> </v>
      </c>
      <c r="F491" s="201" t="s">
        <v>60</v>
      </c>
      <c r="G491" s="202"/>
      <c r="H491" s="203"/>
      <c r="I491" s="204"/>
      <c r="J491" s="187" t="str">
        <f t="shared" si="656"/>
        <v/>
      </c>
      <c r="K491" s="190" t="str">
        <f t="shared" si="639"/>
        <v/>
      </c>
      <c r="L491" s="190" t="str">
        <f t="shared" si="640"/>
        <v/>
      </c>
      <c r="M491" s="188" t="str">
        <f t="shared" si="657"/>
        <v/>
      </c>
      <c r="N491" s="87" t="str">
        <f t="shared" si="641"/>
        <v/>
      </c>
      <c r="O491" s="108"/>
      <c r="P491" s="156" t="str">
        <f>IF(B491&lt;①工事概要!$E$11,"",IF(B491&gt;①工事概要!$E$12,"",IF(LEN(CE491)=0,"○","")))</f>
        <v/>
      </c>
      <c r="Q491" s="162">
        <f t="shared" si="658"/>
        <v>0</v>
      </c>
      <c r="R491" s="93">
        <f t="shared" si="642"/>
        <v>181</v>
      </c>
      <c r="S491" s="156" t="str">
        <f t="shared" si="643"/>
        <v/>
      </c>
      <c r="T491" s="162">
        <f t="shared" si="644"/>
        <v>0</v>
      </c>
      <c r="U491" s="100">
        <f t="shared" si="659"/>
        <v>52</v>
      </c>
      <c r="V491" s="93" t="str">
        <f t="shared" si="645"/>
        <v/>
      </c>
      <c r="W491" s="169" t="str">
        <f t="shared" si="660"/>
        <v/>
      </c>
      <c r="X491" s="80" t="str">
        <f t="shared" si="661"/>
        <v/>
      </c>
      <c r="Y491" s="80" t="str">
        <f t="shared" si="662"/>
        <v/>
      </c>
      <c r="Z491" s="80" t="str">
        <f t="shared" si="646"/>
        <v>-</v>
      </c>
      <c r="AA491" s="80" t="str">
        <f t="shared" si="647"/>
        <v/>
      </c>
      <c r="AB491" s="80" t="str">
        <f t="shared" si="648"/>
        <v>OK（振替済み）</v>
      </c>
      <c r="AC491" s="154">
        <f t="shared" si="649"/>
        <v>0</v>
      </c>
      <c r="AD491" s="154" t="str">
        <f t="shared" si="663"/>
        <v/>
      </c>
      <c r="AE491" s="106">
        <f t="shared" si="664"/>
        <v>0</v>
      </c>
      <c r="AF491" s="106">
        <f t="shared" si="650"/>
        <v>0</v>
      </c>
      <c r="AG491" s="216" t="str">
        <f>IFERROR(IF(AE491=1,①工事概要!$E$11,IF(AE491=2,①工事概要!$E$11,IF(WEEKDAY(Z491)=2,Z484,AG490))),"")</f>
        <v/>
      </c>
      <c r="AH491" s="221" t="str">
        <f t="shared" ref="AH491:BA491" si="693">IFERROR(IF(AG491+1&gt;$BB491,"",AG491+1),"")</f>
        <v/>
      </c>
      <c r="AI491" s="221" t="str">
        <f t="shared" si="693"/>
        <v/>
      </c>
      <c r="AJ491" s="221" t="str">
        <f t="shared" si="693"/>
        <v/>
      </c>
      <c r="AK491" s="221" t="str">
        <f t="shared" si="693"/>
        <v/>
      </c>
      <c r="AL491" s="221" t="str">
        <f t="shared" si="693"/>
        <v/>
      </c>
      <c r="AM491" s="221" t="str">
        <f t="shared" si="693"/>
        <v/>
      </c>
      <c r="AN491" s="221" t="str">
        <f t="shared" si="693"/>
        <v/>
      </c>
      <c r="AO491" s="221" t="str">
        <f t="shared" si="693"/>
        <v/>
      </c>
      <c r="AP491" s="221" t="str">
        <f t="shared" si="693"/>
        <v/>
      </c>
      <c r="AQ491" s="221" t="str">
        <f t="shared" si="693"/>
        <v/>
      </c>
      <c r="AR491" s="221" t="str">
        <f t="shared" si="693"/>
        <v/>
      </c>
      <c r="AS491" s="221" t="str">
        <f t="shared" si="693"/>
        <v/>
      </c>
      <c r="AT491" s="221" t="str">
        <f t="shared" si="693"/>
        <v/>
      </c>
      <c r="AU491" s="221" t="str">
        <f t="shared" si="693"/>
        <v/>
      </c>
      <c r="AV491" s="221" t="str">
        <f t="shared" si="693"/>
        <v/>
      </c>
      <c r="AW491" s="221" t="str">
        <f t="shared" si="693"/>
        <v/>
      </c>
      <c r="AX491" s="221" t="str">
        <f t="shared" si="693"/>
        <v/>
      </c>
      <c r="AY491" s="221" t="str">
        <f t="shared" si="693"/>
        <v/>
      </c>
      <c r="AZ491" s="221" t="str">
        <f t="shared" si="693"/>
        <v/>
      </c>
      <c r="BA491" s="221" t="str">
        <f t="shared" si="693"/>
        <v/>
      </c>
      <c r="BB491" s="217" t="str">
        <f>IFERROR(IF(IF(Z491=①工事概要!$E$12,①工事概要!$E$12,IF(WEEKDAY(Z491)=1,Z498,BB492))&gt;①工事概要!$E$12,①工事概要!$E$12,IF(Z491=①工事概要!$E$12,①工事概要!$E$12,IF(WEEKDAY(Z491)=1,Z498,BB492))),"")</f>
        <v/>
      </c>
      <c r="BE491" s="53"/>
      <c r="BF491" s="53"/>
      <c r="BG491" s="53" t="str">
        <f>IFERROR(VLOOKUP(B491,①工事概要!$C$11:$D$12,2,FALSE),"")</f>
        <v/>
      </c>
      <c r="BH491" s="53" t="str">
        <f>IFERROR(VLOOKUP(B491,①工事概要!$C$16:$D$21,2,FALSE),"")</f>
        <v/>
      </c>
      <c r="BI491" s="53" t="str">
        <f>IFERROR(VLOOKUP(B491,①工事概要!$C$22:$D$24,2,FALSE),"")</f>
        <v/>
      </c>
      <c r="BJ491" s="53" t="str">
        <f>IF(B491&gt;①工事概要!$C$26,"",IF(B491&gt;=①工事概要!$C$25,$BJ$13,""))</f>
        <v/>
      </c>
      <c r="BK491" s="53" t="str">
        <f>IF(B491&gt;①工事概要!$C$28,"",IF(B491&gt;=①工事概要!$C$27,$BK$13,""))</f>
        <v/>
      </c>
      <c r="BL491" s="53" t="str">
        <f>IF(B491&gt;①工事概要!$C$30,"",IF(B491&gt;=①工事概要!$C$29,$BL$13,""))</f>
        <v/>
      </c>
      <c r="BM491" s="53" t="str">
        <f>IF(B491&gt;①工事概要!$C$32,"",IF(B491&gt;=①工事概要!$C$31,$BM$13,""))</f>
        <v/>
      </c>
      <c r="BN491" s="53" t="str">
        <f>IF(B491&gt;①工事概要!$C$34,"",IF(B491&gt;=①工事概要!$C$33,$BN$13,""))</f>
        <v/>
      </c>
      <c r="BO491" s="53" t="str">
        <f>IF(B491&gt;①工事概要!$C$36,"",IF(B491&gt;=①工事概要!$C$35,$BO$13,""))</f>
        <v/>
      </c>
      <c r="BP491" s="53" t="str">
        <f>IF(B491&gt;①工事概要!$C$38,"",IF(B491&gt;=①工事概要!$C$37,$BP$13,""))</f>
        <v/>
      </c>
      <c r="BQ491" s="53" t="str">
        <f>IF(B491&gt;①工事概要!$C$40,"",IF(B491&gt;=①工事概要!$C$39,$BQ$13,""))</f>
        <v/>
      </c>
      <c r="BR491" s="53" t="str">
        <f>IF(B491&gt;①工事概要!$C$42,"",IF(B491&gt;=①工事概要!$C$41,$BR$13,""))</f>
        <v/>
      </c>
      <c r="BS491" s="53" t="str">
        <f>IF(B491&gt;①工事概要!$C$44,"",IF(B491&gt;=①工事概要!$C$43,$BS$13,""))</f>
        <v/>
      </c>
      <c r="BT491" s="53" t="str">
        <f>IF(B491&gt;①工事概要!$C$46,"",IF(B491&gt;=①工事概要!$C$45,$BT$13,""))</f>
        <v/>
      </c>
      <c r="BU491" s="53" t="str">
        <f>IF(B491&gt;①工事概要!$C$48,"",IF(B491&gt;=①工事概要!$C$47,$BU$13,""))</f>
        <v/>
      </c>
      <c r="BV491" s="53" t="str">
        <f>IF(B491&gt;①工事概要!$C$50,"",IF(B491&gt;=①工事概要!$C$49,$BV$13,""))</f>
        <v/>
      </c>
      <c r="BW491" s="53" t="str">
        <f>IF(B491&gt;①工事概要!$C$52,"",IF(B491&gt;=①工事概要!$C$51,$BW$13,""))</f>
        <v/>
      </c>
      <c r="BX491" s="53" t="str">
        <f>IF(B491&gt;①工事概要!$C$54,"",IF(B491&gt;=①工事概要!$C$53,$BX$13,""))</f>
        <v/>
      </c>
      <c r="BY491" s="53" t="str">
        <f>IF(B491&gt;①工事概要!$C$56,"",IF(B491&gt;=①工事概要!$C$55,$BY$13,""))</f>
        <v/>
      </c>
      <c r="BZ491" s="53" t="str">
        <f>IF(B491&gt;①工事概要!$C$58,"",IF(B491&gt;=①工事概要!$C$57,$BZ$13,""))</f>
        <v/>
      </c>
      <c r="CA491" s="53" t="str">
        <f>IF(B491&gt;①工事概要!$C$60,"",IF(B491&gt;=①工事概要!$C$59,$CA$13,""))</f>
        <v/>
      </c>
      <c r="CB491" s="53" t="str">
        <f>IF(B491&gt;①工事概要!$C$62,"",IF(B491&gt;=①工事概要!$C$61,$CB$13,""))</f>
        <v/>
      </c>
      <c r="CC491" s="53" t="str">
        <f>IF(B491&gt;①工事概要!$C$64,"",IF(B491&gt;=①工事概要!$C$63,$CC$13,""))</f>
        <v/>
      </c>
      <c r="CD491" s="53" t="str">
        <f>IF(B491&gt;①工事概要!$C$66,"",IF(B491&gt;=①工事概要!$C$65,$CD$13,""))</f>
        <v/>
      </c>
      <c r="CE491" s="50" t="str">
        <f t="shared" si="666"/>
        <v/>
      </c>
      <c r="CF491" s="50" t="str">
        <f t="shared" si="652"/>
        <v xml:space="preserve"> </v>
      </c>
    </row>
    <row r="492" spans="1:84" ht="39" customHeight="1" thickTop="1" thickBot="1" x14ac:dyDescent="0.2">
      <c r="A492" s="81" t="str">
        <f t="shared" si="638"/>
        <v>対象期間外</v>
      </c>
      <c r="B492" s="180" t="str">
        <f>IFERROR(IF(B491=①工事概要!$E$12+IF(WEEKDAY(①工事概要!$E$12)=1,①工事概要!$E$12,(8-WEEKDAY(①工事概要!$E$12))),"-",IF(B491="-","-",B491+1)),"-")</f>
        <v>-</v>
      </c>
      <c r="C492" s="89" t="str">
        <f t="shared" si="653"/>
        <v>-</v>
      </c>
      <c r="D492" s="199" t="str">
        <f t="shared" si="654"/>
        <v>×</v>
      </c>
      <c r="E492" s="200" t="str">
        <f t="shared" si="655"/>
        <v xml:space="preserve"> </v>
      </c>
      <c r="F492" s="201" t="s">
        <v>60</v>
      </c>
      <c r="G492" s="202"/>
      <c r="H492" s="203"/>
      <c r="I492" s="204"/>
      <c r="J492" s="187" t="str">
        <f t="shared" si="656"/>
        <v/>
      </c>
      <c r="K492" s="190" t="str">
        <f t="shared" si="639"/>
        <v/>
      </c>
      <c r="L492" s="190" t="str">
        <f t="shared" si="640"/>
        <v/>
      </c>
      <c r="M492" s="188" t="str">
        <f t="shared" si="657"/>
        <v/>
      </c>
      <c r="N492" s="87" t="str">
        <f t="shared" si="641"/>
        <v/>
      </c>
      <c r="O492" s="108"/>
      <c r="P492" s="156" t="str">
        <f>IF(B492&lt;①工事概要!$E$11,"",IF(B492&gt;①工事概要!$E$12,"",IF(LEN(CE492)=0,"○","")))</f>
        <v/>
      </c>
      <c r="Q492" s="162">
        <f t="shared" si="658"/>
        <v>0</v>
      </c>
      <c r="R492" s="93">
        <f t="shared" si="642"/>
        <v>181</v>
      </c>
      <c r="S492" s="156" t="str">
        <f t="shared" si="643"/>
        <v/>
      </c>
      <c r="T492" s="162">
        <f t="shared" si="644"/>
        <v>0</v>
      </c>
      <c r="U492" s="100">
        <f t="shared" si="659"/>
        <v>52</v>
      </c>
      <c r="V492" s="93" t="str">
        <f t="shared" si="645"/>
        <v/>
      </c>
      <c r="W492" s="169" t="str">
        <f t="shared" si="660"/>
        <v/>
      </c>
      <c r="X492" s="80" t="str">
        <f t="shared" si="661"/>
        <v/>
      </c>
      <c r="Y492" s="80" t="str">
        <f t="shared" si="662"/>
        <v/>
      </c>
      <c r="Z492" s="80" t="str">
        <f t="shared" si="646"/>
        <v>-</v>
      </c>
      <c r="AA492" s="80" t="str">
        <f t="shared" si="647"/>
        <v/>
      </c>
      <c r="AB492" s="80" t="str">
        <f t="shared" si="648"/>
        <v>OK（振替済み）</v>
      </c>
      <c r="AC492" s="154">
        <f t="shared" si="649"/>
        <v>0</v>
      </c>
      <c r="AD492" s="154" t="str">
        <f t="shared" si="663"/>
        <v/>
      </c>
      <c r="AE492" s="106">
        <f t="shared" si="664"/>
        <v>0</v>
      </c>
      <c r="AF492" s="106">
        <f t="shared" si="650"/>
        <v>0</v>
      </c>
      <c r="AG492" s="218" t="str">
        <f>IFERROR(IF(AE492=1,①工事概要!$E$11,IF(AE492=2,①工事概要!$E$11,IF(WEEKDAY(Z492)=2,Z485,AG491))),"")</f>
        <v/>
      </c>
      <c r="AH492" s="222" t="str">
        <f t="shared" ref="AH492:BA492" si="694">IFERROR(IF(AG492+1&gt;$BB492,"",AG492+1),"")</f>
        <v/>
      </c>
      <c r="AI492" s="222" t="str">
        <f t="shared" si="694"/>
        <v/>
      </c>
      <c r="AJ492" s="222" t="str">
        <f t="shared" si="694"/>
        <v/>
      </c>
      <c r="AK492" s="222" t="str">
        <f t="shared" si="694"/>
        <v/>
      </c>
      <c r="AL492" s="222" t="str">
        <f t="shared" si="694"/>
        <v/>
      </c>
      <c r="AM492" s="222" t="str">
        <f t="shared" si="694"/>
        <v/>
      </c>
      <c r="AN492" s="222" t="str">
        <f t="shared" si="694"/>
        <v/>
      </c>
      <c r="AO492" s="222" t="str">
        <f t="shared" si="694"/>
        <v/>
      </c>
      <c r="AP492" s="222" t="str">
        <f t="shared" si="694"/>
        <v/>
      </c>
      <c r="AQ492" s="222" t="str">
        <f t="shared" si="694"/>
        <v/>
      </c>
      <c r="AR492" s="222" t="str">
        <f t="shared" si="694"/>
        <v/>
      </c>
      <c r="AS492" s="222" t="str">
        <f t="shared" si="694"/>
        <v/>
      </c>
      <c r="AT492" s="222" t="str">
        <f t="shared" si="694"/>
        <v/>
      </c>
      <c r="AU492" s="222" t="str">
        <f t="shared" si="694"/>
        <v/>
      </c>
      <c r="AV492" s="222" t="str">
        <f t="shared" si="694"/>
        <v/>
      </c>
      <c r="AW492" s="222" t="str">
        <f t="shared" si="694"/>
        <v/>
      </c>
      <c r="AX492" s="222" t="str">
        <f t="shared" si="694"/>
        <v/>
      </c>
      <c r="AY492" s="222" t="str">
        <f t="shared" si="694"/>
        <v/>
      </c>
      <c r="AZ492" s="222" t="str">
        <f t="shared" si="694"/>
        <v/>
      </c>
      <c r="BA492" s="222" t="str">
        <f t="shared" si="694"/>
        <v/>
      </c>
      <c r="BB492" s="219" t="str">
        <f>IFERROR(IF(IF(Z492=①工事概要!$E$12,①工事概要!$E$12,IF(WEEKDAY(Z492)=1,Z499,BB493))&gt;①工事概要!$E$12,①工事概要!$E$12,IF(Z492=①工事概要!$E$12,①工事概要!$E$12,IF(WEEKDAY(Z492)=1,Z499,BB493))),"")</f>
        <v/>
      </c>
      <c r="BE492" s="53"/>
      <c r="BF492" s="53"/>
      <c r="BG492" s="53" t="str">
        <f>IFERROR(VLOOKUP(B492,①工事概要!$C$11:$D$12,2,FALSE),"")</f>
        <v/>
      </c>
      <c r="BH492" s="53" t="str">
        <f>IFERROR(VLOOKUP(B492,①工事概要!$C$16:$D$21,2,FALSE),"")</f>
        <v/>
      </c>
      <c r="BI492" s="53" t="str">
        <f>IFERROR(VLOOKUP(B492,①工事概要!$C$22:$D$24,2,FALSE),"")</f>
        <v/>
      </c>
      <c r="BJ492" s="53" t="str">
        <f>IF(B492&gt;①工事概要!$C$26,"",IF(B492&gt;=①工事概要!$C$25,$BJ$13,""))</f>
        <v/>
      </c>
      <c r="BK492" s="53" t="str">
        <f>IF(B492&gt;①工事概要!$C$28,"",IF(B492&gt;=①工事概要!$C$27,$BK$13,""))</f>
        <v/>
      </c>
      <c r="BL492" s="53" t="str">
        <f>IF(B492&gt;①工事概要!$C$30,"",IF(B492&gt;=①工事概要!$C$29,$BL$13,""))</f>
        <v/>
      </c>
      <c r="BM492" s="53" t="str">
        <f>IF(B492&gt;①工事概要!$C$32,"",IF(B492&gt;=①工事概要!$C$31,$BM$13,""))</f>
        <v/>
      </c>
      <c r="BN492" s="53" t="str">
        <f>IF(B492&gt;①工事概要!$C$34,"",IF(B492&gt;=①工事概要!$C$33,$BN$13,""))</f>
        <v/>
      </c>
      <c r="BO492" s="53" t="str">
        <f>IF(B492&gt;①工事概要!$C$36,"",IF(B492&gt;=①工事概要!$C$35,$BO$13,""))</f>
        <v/>
      </c>
      <c r="BP492" s="53" t="str">
        <f>IF(B492&gt;①工事概要!$C$38,"",IF(B492&gt;=①工事概要!$C$37,$BP$13,""))</f>
        <v/>
      </c>
      <c r="BQ492" s="53" t="str">
        <f>IF(B492&gt;①工事概要!$C$40,"",IF(B492&gt;=①工事概要!$C$39,$BQ$13,""))</f>
        <v/>
      </c>
      <c r="BR492" s="53" t="str">
        <f>IF(B492&gt;①工事概要!$C$42,"",IF(B492&gt;=①工事概要!$C$41,$BR$13,""))</f>
        <v/>
      </c>
      <c r="BS492" s="53" t="str">
        <f>IF(B492&gt;①工事概要!$C$44,"",IF(B492&gt;=①工事概要!$C$43,$BS$13,""))</f>
        <v/>
      </c>
      <c r="BT492" s="53" t="str">
        <f>IF(B492&gt;①工事概要!$C$46,"",IF(B492&gt;=①工事概要!$C$45,$BT$13,""))</f>
        <v/>
      </c>
      <c r="BU492" s="53" t="str">
        <f>IF(B492&gt;①工事概要!$C$48,"",IF(B492&gt;=①工事概要!$C$47,$BU$13,""))</f>
        <v/>
      </c>
      <c r="BV492" s="53" t="str">
        <f>IF(B492&gt;①工事概要!$C$50,"",IF(B492&gt;=①工事概要!$C$49,$BV$13,""))</f>
        <v/>
      </c>
      <c r="BW492" s="53" t="str">
        <f>IF(B492&gt;①工事概要!$C$52,"",IF(B492&gt;=①工事概要!$C$51,$BW$13,""))</f>
        <v/>
      </c>
      <c r="BX492" s="53" t="str">
        <f>IF(B492&gt;①工事概要!$C$54,"",IF(B492&gt;=①工事概要!$C$53,$BX$13,""))</f>
        <v/>
      </c>
      <c r="BY492" s="53" t="str">
        <f>IF(B492&gt;①工事概要!$C$56,"",IF(B492&gt;=①工事概要!$C$55,$BY$13,""))</f>
        <v/>
      </c>
      <c r="BZ492" s="53" t="str">
        <f>IF(B492&gt;①工事概要!$C$58,"",IF(B492&gt;=①工事概要!$C$57,$BZ$13,""))</f>
        <v/>
      </c>
      <c r="CA492" s="53" t="str">
        <f>IF(B492&gt;①工事概要!$C$60,"",IF(B492&gt;=①工事概要!$C$59,$CA$13,""))</f>
        <v/>
      </c>
      <c r="CB492" s="53" t="str">
        <f>IF(B492&gt;①工事概要!$C$62,"",IF(B492&gt;=①工事概要!$C$61,$CB$13,""))</f>
        <v/>
      </c>
      <c r="CC492" s="53" t="str">
        <f>IF(B492&gt;①工事概要!$C$64,"",IF(B492&gt;=①工事概要!$C$63,$CC$13,""))</f>
        <v/>
      </c>
      <c r="CD492" s="53" t="str">
        <f>IF(B492&gt;①工事概要!$C$66,"",IF(B492&gt;=①工事概要!$C$65,$CD$13,""))</f>
        <v/>
      </c>
      <c r="CE492" s="50" t="str">
        <f t="shared" si="666"/>
        <v/>
      </c>
      <c r="CF492" s="50" t="str">
        <f t="shared" si="652"/>
        <v xml:space="preserve"> </v>
      </c>
    </row>
    <row r="493" spans="1:84" ht="39" customHeight="1" thickTop="1" thickBot="1" x14ac:dyDescent="0.2">
      <c r="A493" s="81" t="str">
        <f t="shared" si="638"/>
        <v>対象期間外</v>
      </c>
      <c r="B493" s="180" t="str">
        <f>IFERROR(IF(B492=①工事概要!$E$12+IF(WEEKDAY(①工事概要!$E$12)=1,①工事概要!$E$12,(8-WEEKDAY(①工事概要!$E$12))),"-",IF(B492="-","-",B492+1)),"-")</f>
        <v>-</v>
      </c>
      <c r="C493" s="89" t="str">
        <f t="shared" si="653"/>
        <v>-</v>
      </c>
      <c r="D493" s="199" t="str">
        <f t="shared" si="654"/>
        <v>×</v>
      </c>
      <c r="E493" s="200" t="str">
        <f t="shared" si="655"/>
        <v xml:space="preserve"> </v>
      </c>
      <c r="F493" s="201" t="s">
        <v>60</v>
      </c>
      <c r="G493" s="202"/>
      <c r="H493" s="203"/>
      <c r="I493" s="204"/>
      <c r="J493" s="187" t="str">
        <f t="shared" si="656"/>
        <v/>
      </c>
      <c r="K493" s="190" t="str">
        <f t="shared" si="639"/>
        <v/>
      </c>
      <c r="L493" s="190" t="str">
        <f t="shared" si="640"/>
        <v/>
      </c>
      <c r="M493" s="188" t="str">
        <f t="shared" si="657"/>
        <v/>
      </c>
      <c r="N493" s="87" t="str">
        <f t="shared" si="641"/>
        <v/>
      </c>
      <c r="O493" s="108"/>
      <c r="P493" s="156" t="str">
        <f>IF(B493&lt;①工事概要!$E$11,"",IF(B493&gt;①工事概要!$E$12,"",IF(LEN(CE493)=0,"○","")))</f>
        <v/>
      </c>
      <c r="Q493" s="162">
        <f t="shared" si="658"/>
        <v>0</v>
      </c>
      <c r="R493" s="93">
        <f t="shared" si="642"/>
        <v>181</v>
      </c>
      <c r="S493" s="156" t="str">
        <f t="shared" si="643"/>
        <v/>
      </c>
      <c r="T493" s="162">
        <f t="shared" si="644"/>
        <v>0</v>
      </c>
      <c r="U493" s="100">
        <f t="shared" si="659"/>
        <v>52</v>
      </c>
      <c r="V493" s="93" t="str">
        <f t="shared" si="645"/>
        <v/>
      </c>
      <c r="W493" s="169" t="str">
        <f t="shared" si="660"/>
        <v/>
      </c>
      <c r="X493" s="80" t="str">
        <f t="shared" si="661"/>
        <v/>
      </c>
      <c r="Y493" s="80" t="str">
        <f t="shared" si="662"/>
        <v/>
      </c>
      <c r="Z493" s="80" t="str">
        <f t="shared" si="646"/>
        <v>-</v>
      </c>
      <c r="AA493" s="80" t="str">
        <f t="shared" si="647"/>
        <v/>
      </c>
      <c r="AB493" s="80" t="str">
        <f t="shared" si="648"/>
        <v>OK（振替済み）</v>
      </c>
      <c r="AC493" s="154">
        <f t="shared" si="649"/>
        <v>0</v>
      </c>
      <c r="AD493" s="154" t="str">
        <f t="shared" si="663"/>
        <v/>
      </c>
      <c r="AE493" s="106">
        <f t="shared" si="664"/>
        <v>0</v>
      </c>
      <c r="AF493" s="106">
        <f t="shared" si="650"/>
        <v>0</v>
      </c>
      <c r="AG493" s="218" t="str">
        <f>IFERROR(IF(AE493=1,①工事概要!$E$11,IF(AE493=2,①工事概要!$E$11,IF(WEEKDAY(Z493)=2,Z486,AG492))),"")</f>
        <v/>
      </c>
      <c r="AH493" s="222" t="str">
        <f t="shared" ref="AH493:BA493" si="695">IFERROR(IF(AG493+1&gt;$BB493,"",AG493+1),"")</f>
        <v/>
      </c>
      <c r="AI493" s="222" t="str">
        <f t="shared" si="695"/>
        <v/>
      </c>
      <c r="AJ493" s="222" t="str">
        <f t="shared" si="695"/>
        <v/>
      </c>
      <c r="AK493" s="222" t="str">
        <f t="shared" si="695"/>
        <v/>
      </c>
      <c r="AL493" s="222" t="str">
        <f t="shared" si="695"/>
        <v/>
      </c>
      <c r="AM493" s="222" t="str">
        <f t="shared" si="695"/>
        <v/>
      </c>
      <c r="AN493" s="222" t="str">
        <f t="shared" si="695"/>
        <v/>
      </c>
      <c r="AO493" s="222" t="str">
        <f t="shared" si="695"/>
        <v/>
      </c>
      <c r="AP493" s="222" t="str">
        <f t="shared" si="695"/>
        <v/>
      </c>
      <c r="AQ493" s="222" t="str">
        <f t="shared" si="695"/>
        <v/>
      </c>
      <c r="AR493" s="222" t="str">
        <f t="shared" si="695"/>
        <v/>
      </c>
      <c r="AS493" s="222" t="str">
        <f t="shared" si="695"/>
        <v/>
      </c>
      <c r="AT493" s="222" t="str">
        <f t="shared" si="695"/>
        <v/>
      </c>
      <c r="AU493" s="222" t="str">
        <f t="shared" si="695"/>
        <v/>
      </c>
      <c r="AV493" s="222" t="str">
        <f t="shared" si="695"/>
        <v/>
      </c>
      <c r="AW493" s="222" t="str">
        <f t="shared" si="695"/>
        <v/>
      </c>
      <c r="AX493" s="222" t="str">
        <f t="shared" si="695"/>
        <v/>
      </c>
      <c r="AY493" s="222" t="str">
        <f t="shared" si="695"/>
        <v/>
      </c>
      <c r="AZ493" s="222" t="str">
        <f t="shared" si="695"/>
        <v/>
      </c>
      <c r="BA493" s="222" t="str">
        <f t="shared" si="695"/>
        <v/>
      </c>
      <c r="BB493" s="219" t="str">
        <f>IFERROR(IF(IF(Z493=①工事概要!$E$12,①工事概要!$E$12,IF(WEEKDAY(Z493)=1,Z500,BB494))&gt;①工事概要!$E$12,①工事概要!$E$12,IF(Z493=①工事概要!$E$12,①工事概要!$E$12,IF(WEEKDAY(Z493)=1,Z500,BB494))),"")</f>
        <v/>
      </c>
      <c r="BE493" s="53"/>
      <c r="BF493" s="53"/>
      <c r="BG493" s="53" t="str">
        <f>IFERROR(VLOOKUP(B493,①工事概要!$C$11:$D$12,2,FALSE),"")</f>
        <v/>
      </c>
      <c r="BH493" s="53" t="str">
        <f>IFERROR(VLOOKUP(B493,①工事概要!$C$16:$D$21,2,FALSE),"")</f>
        <v/>
      </c>
      <c r="BI493" s="53" t="str">
        <f>IFERROR(VLOOKUP(B493,①工事概要!$C$22:$D$24,2,FALSE),"")</f>
        <v/>
      </c>
      <c r="BJ493" s="53" t="str">
        <f>IF(B493&gt;①工事概要!$C$26,"",IF(B493&gt;=①工事概要!$C$25,$BJ$13,""))</f>
        <v/>
      </c>
      <c r="BK493" s="53" t="str">
        <f>IF(B493&gt;①工事概要!$C$28,"",IF(B493&gt;=①工事概要!$C$27,$BK$13,""))</f>
        <v/>
      </c>
      <c r="BL493" s="53" t="str">
        <f>IF(B493&gt;①工事概要!$C$30,"",IF(B493&gt;=①工事概要!$C$29,$BL$13,""))</f>
        <v/>
      </c>
      <c r="BM493" s="53" t="str">
        <f>IF(B493&gt;①工事概要!$C$32,"",IF(B493&gt;=①工事概要!$C$31,$BM$13,""))</f>
        <v/>
      </c>
      <c r="BN493" s="53" t="str">
        <f>IF(B493&gt;①工事概要!$C$34,"",IF(B493&gt;=①工事概要!$C$33,$BN$13,""))</f>
        <v/>
      </c>
      <c r="BO493" s="53" t="str">
        <f>IF(B493&gt;①工事概要!$C$36,"",IF(B493&gt;=①工事概要!$C$35,$BO$13,""))</f>
        <v/>
      </c>
      <c r="BP493" s="53" t="str">
        <f>IF(B493&gt;①工事概要!$C$38,"",IF(B493&gt;=①工事概要!$C$37,$BP$13,""))</f>
        <v/>
      </c>
      <c r="BQ493" s="53" t="str">
        <f>IF(B493&gt;①工事概要!$C$40,"",IF(B493&gt;=①工事概要!$C$39,$BQ$13,""))</f>
        <v/>
      </c>
      <c r="BR493" s="53" t="str">
        <f>IF(B493&gt;①工事概要!$C$42,"",IF(B493&gt;=①工事概要!$C$41,$BR$13,""))</f>
        <v/>
      </c>
      <c r="BS493" s="53" t="str">
        <f>IF(B493&gt;①工事概要!$C$44,"",IF(B493&gt;=①工事概要!$C$43,$BS$13,""))</f>
        <v/>
      </c>
      <c r="BT493" s="53" t="str">
        <f>IF(B493&gt;①工事概要!$C$46,"",IF(B493&gt;=①工事概要!$C$45,$BT$13,""))</f>
        <v/>
      </c>
      <c r="BU493" s="53" t="str">
        <f>IF(B493&gt;①工事概要!$C$48,"",IF(B493&gt;=①工事概要!$C$47,$BU$13,""))</f>
        <v/>
      </c>
      <c r="BV493" s="53" t="str">
        <f>IF(B493&gt;①工事概要!$C$50,"",IF(B493&gt;=①工事概要!$C$49,$BV$13,""))</f>
        <v/>
      </c>
      <c r="BW493" s="53" t="str">
        <f>IF(B493&gt;①工事概要!$C$52,"",IF(B493&gt;=①工事概要!$C$51,$BW$13,""))</f>
        <v/>
      </c>
      <c r="BX493" s="53" t="str">
        <f>IF(B493&gt;①工事概要!$C$54,"",IF(B493&gt;=①工事概要!$C$53,$BX$13,""))</f>
        <v/>
      </c>
      <c r="BY493" s="53" t="str">
        <f>IF(B493&gt;①工事概要!$C$56,"",IF(B493&gt;=①工事概要!$C$55,$BY$13,""))</f>
        <v/>
      </c>
      <c r="BZ493" s="53" t="str">
        <f>IF(B493&gt;①工事概要!$C$58,"",IF(B493&gt;=①工事概要!$C$57,$BZ$13,""))</f>
        <v/>
      </c>
      <c r="CA493" s="53" t="str">
        <f>IF(B493&gt;①工事概要!$C$60,"",IF(B493&gt;=①工事概要!$C$59,$CA$13,""))</f>
        <v/>
      </c>
      <c r="CB493" s="53" t="str">
        <f>IF(B493&gt;①工事概要!$C$62,"",IF(B493&gt;=①工事概要!$C$61,$CB$13,""))</f>
        <v/>
      </c>
      <c r="CC493" s="53" t="str">
        <f>IF(B493&gt;①工事概要!$C$64,"",IF(B493&gt;=①工事概要!$C$63,$CC$13,""))</f>
        <v/>
      </c>
      <c r="CD493" s="53" t="str">
        <f>IF(B493&gt;①工事概要!$C$66,"",IF(B493&gt;=①工事概要!$C$65,$CD$13,""))</f>
        <v/>
      </c>
      <c r="CE493" s="50" t="str">
        <f t="shared" si="666"/>
        <v/>
      </c>
      <c r="CF493" s="50" t="str">
        <f t="shared" si="652"/>
        <v xml:space="preserve"> </v>
      </c>
    </row>
    <row r="494" spans="1:84" ht="39" customHeight="1" thickTop="1" thickBot="1" x14ac:dyDescent="0.2">
      <c r="A494" s="81" t="str">
        <f t="shared" si="638"/>
        <v>対象期間外</v>
      </c>
      <c r="B494" s="180" t="str">
        <f>IFERROR(IF(B493=①工事概要!$E$12+IF(WEEKDAY(①工事概要!$E$12)=1,①工事概要!$E$12,(8-WEEKDAY(①工事概要!$E$12))),"-",IF(B493="-","-",B493+1)),"-")</f>
        <v>-</v>
      </c>
      <c r="C494" s="89" t="str">
        <f t="shared" si="653"/>
        <v>-</v>
      </c>
      <c r="D494" s="199" t="str">
        <f t="shared" si="654"/>
        <v>×</v>
      </c>
      <c r="E494" s="200" t="str">
        <f t="shared" si="655"/>
        <v xml:space="preserve"> </v>
      </c>
      <c r="F494" s="201" t="s">
        <v>60</v>
      </c>
      <c r="G494" s="202"/>
      <c r="H494" s="203"/>
      <c r="I494" s="204"/>
      <c r="J494" s="187" t="str">
        <f t="shared" si="656"/>
        <v/>
      </c>
      <c r="K494" s="190" t="str">
        <f t="shared" si="639"/>
        <v/>
      </c>
      <c r="L494" s="190" t="str">
        <f t="shared" si="640"/>
        <v/>
      </c>
      <c r="M494" s="188" t="str">
        <f t="shared" si="657"/>
        <v/>
      </c>
      <c r="N494" s="87" t="str">
        <f t="shared" si="641"/>
        <v/>
      </c>
      <c r="O494" s="108"/>
      <c r="P494" s="156" t="str">
        <f>IF(B494&lt;①工事概要!$E$11,"",IF(B494&gt;①工事概要!$E$12,"",IF(LEN(CE494)=0,"○","")))</f>
        <v/>
      </c>
      <c r="Q494" s="162">
        <f t="shared" si="658"/>
        <v>0</v>
      </c>
      <c r="R494" s="93">
        <f t="shared" si="642"/>
        <v>181</v>
      </c>
      <c r="S494" s="156" t="str">
        <f t="shared" si="643"/>
        <v/>
      </c>
      <c r="T494" s="162">
        <f t="shared" si="644"/>
        <v>0</v>
      </c>
      <c r="U494" s="100">
        <f t="shared" si="659"/>
        <v>52</v>
      </c>
      <c r="V494" s="93" t="str">
        <f t="shared" si="645"/>
        <v/>
      </c>
      <c r="W494" s="169" t="str">
        <f t="shared" si="660"/>
        <v/>
      </c>
      <c r="X494" s="80" t="str">
        <f t="shared" si="661"/>
        <v/>
      </c>
      <c r="Y494" s="80" t="str">
        <f t="shared" si="662"/>
        <v/>
      </c>
      <c r="Z494" s="80" t="str">
        <f t="shared" si="646"/>
        <v>-</v>
      </c>
      <c r="AA494" s="80" t="str">
        <f t="shared" si="647"/>
        <v/>
      </c>
      <c r="AB494" s="80" t="str">
        <f t="shared" si="648"/>
        <v>OK（振替済み）</v>
      </c>
      <c r="AC494" s="154">
        <f t="shared" si="649"/>
        <v>0</v>
      </c>
      <c r="AD494" s="154" t="str">
        <f t="shared" si="663"/>
        <v/>
      </c>
      <c r="AE494" s="106">
        <f t="shared" si="664"/>
        <v>0</v>
      </c>
      <c r="AF494" s="106">
        <f t="shared" si="650"/>
        <v>0</v>
      </c>
      <c r="AG494" s="218" t="str">
        <f>IFERROR(IF(AE494=1,①工事概要!$E$11,IF(AE494=2,①工事概要!$E$11,IF(WEEKDAY(Z494)=2,Z487,AG493))),"")</f>
        <v/>
      </c>
      <c r="AH494" s="222" t="str">
        <f t="shared" ref="AH494:BA494" si="696">IFERROR(IF(AG494+1&gt;$BB494,"",AG494+1),"")</f>
        <v/>
      </c>
      <c r="AI494" s="222" t="str">
        <f t="shared" si="696"/>
        <v/>
      </c>
      <c r="AJ494" s="222" t="str">
        <f t="shared" si="696"/>
        <v/>
      </c>
      <c r="AK494" s="222" t="str">
        <f t="shared" si="696"/>
        <v/>
      </c>
      <c r="AL494" s="222" t="str">
        <f t="shared" si="696"/>
        <v/>
      </c>
      <c r="AM494" s="222" t="str">
        <f t="shared" si="696"/>
        <v/>
      </c>
      <c r="AN494" s="222" t="str">
        <f t="shared" si="696"/>
        <v/>
      </c>
      <c r="AO494" s="222" t="str">
        <f t="shared" si="696"/>
        <v/>
      </c>
      <c r="AP494" s="222" t="str">
        <f t="shared" si="696"/>
        <v/>
      </c>
      <c r="AQ494" s="222" t="str">
        <f t="shared" si="696"/>
        <v/>
      </c>
      <c r="AR494" s="222" t="str">
        <f t="shared" si="696"/>
        <v/>
      </c>
      <c r="AS494" s="222" t="str">
        <f t="shared" si="696"/>
        <v/>
      </c>
      <c r="AT494" s="222" t="str">
        <f t="shared" si="696"/>
        <v/>
      </c>
      <c r="AU494" s="222" t="str">
        <f t="shared" si="696"/>
        <v/>
      </c>
      <c r="AV494" s="222" t="str">
        <f t="shared" si="696"/>
        <v/>
      </c>
      <c r="AW494" s="222" t="str">
        <f t="shared" si="696"/>
        <v/>
      </c>
      <c r="AX494" s="222" t="str">
        <f t="shared" si="696"/>
        <v/>
      </c>
      <c r="AY494" s="222" t="str">
        <f t="shared" si="696"/>
        <v/>
      </c>
      <c r="AZ494" s="222" t="str">
        <f t="shared" si="696"/>
        <v/>
      </c>
      <c r="BA494" s="222" t="str">
        <f t="shared" si="696"/>
        <v/>
      </c>
      <c r="BB494" s="219" t="str">
        <f>IFERROR(IF(IF(Z494=①工事概要!$E$12,①工事概要!$E$12,IF(WEEKDAY(Z494)=1,Z501,BB495))&gt;①工事概要!$E$12,①工事概要!$E$12,IF(Z494=①工事概要!$E$12,①工事概要!$E$12,IF(WEEKDAY(Z494)=1,Z501,BB495))),"")</f>
        <v/>
      </c>
      <c r="BE494" s="53"/>
      <c r="BF494" s="53"/>
      <c r="BG494" s="53" t="str">
        <f>IFERROR(VLOOKUP(B494,①工事概要!$C$11:$D$12,2,FALSE),"")</f>
        <v/>
      </c>
      <c r="BH494" s="53" t="str">
        <f>IFERROR(VLOOKUP(B494,①工事概要!$C$16:$D$21,2,FALSE),"")</f>
        <v/>
      </c>
      <c r="BI494" s="53" t="str">
        <f>IFERROR(VLOOKUP(B494,①工事概要!$C$22:$D$24,2,FALSE),"")</f>
        <v/>
      </c>
      <c r="BJ494" s="53" t="str">
        <f>IF(B494&gt;①工事概要!$C$26,"",IF(B494&gt;=①工事概要!$C$25,$BJ$13,""))</f>
        <v/>
      </c>
      <c r="BK494" s="53" t="str">
        <f>IF(B494&gt;①工事概要!$C$28,"",IF(B494&gt;=①工事概要!$C$27,$BK$13,""))</f>
        <v/>
      </c>
      <c r="BL494" s="53" t="str">
        <f>IF(B494&gt;①工事概要!$C$30,"",IF(B494&gt;=①工事概要!$C$29,$BL$13,""))</f>
        <v/>
      </c>
      <c r="BM494" s="53" t="str">
        <f>IF(B494&gt;①工事概要!$C$32,"",IF(B494&gt;=①工事概要!$C$31,$BM$13,""))</f>
        <v/>
      </c>
      <c r="BN494" s="53" t="str">
        <f>IF(B494&gt;①工事概要!$C$34,"",IF(B494&gt;=①工事概要!$C$33,$BN$13,""))</f>
        <v/>
      </c>
      <c r="BO494" s="53" t="str">
        <f>IF(B494&gt;①工事概要!$C$36,"",IF(B494&gt;=①工事概要!$C$35,$BO$13,""))</f>
        <v/>
      </c>
      <c r="BP494" s="53" t="str">
        <f>IF(B494&gt;①工事概要!$C$38,"",IF(B494&gt;=①工事概要!$C$37,$BP$13,""))</f>
        <v/>
      </c>
      <c r="BQ494" s="53" t="str">
        <f>IF(B494&gt;①工事概要!$C$40,"",IF(B494&gt;=①工事概要!$C$39,$BQ$13,""))</f>
        <v/>
      </c>
      <c r="BR494" s="53" t="str">
        <f>IF(B494&gt;①工事概要!$C$42,"",IF(B494&gt;=①工事概要!$C$41,$BR$13,""))</f>
        <v/>
      </c>
      <c r="BS494" s="53" t="str">
        <f>IF(B494&gt;①工事概要!$C$44,"",IF(B494&gt;=①工事概要!$C$43,$BS$13,""))</f>
        <v/>
      </c>
      <c r="BT494" s="53" t="str">
        <f>IF(B494&gt;①工事概要!$C$46,"",IF(B494&gt;=①工事概要!$C$45,$BT$13,""))</f>
        <v/>
      </c>
      <c r="BU494" s="53" t="str">
        <f>IF(B494&gt;①工事概要!$C$48,"",IF(B494&gt;=①工事概要!$C$47,$BU$13,""))</f>
        <v/>
      </c>
      <c r="BV494" s="53" t="str">
        <f>IF(B494&gt;①工事概要!$C$50,"",IF(B494&gt;=①工事概要!$C$49,$BV$13,""))</f>
        <v/>
      </c>
      <c r="BW494" s="53" t="str">
        <f>IF(B494&gt;①工事概要!$C$52,"",IF(B494&gt;=①工事概要!$C$51,$BW$13,""))</f>
        <v/>
      </c>
      <c r="BX494" s="53" t="str">
        <f>IF(B494&gt;①工事概要!$C$54,"",IF(B494&gt;=①工事概要!$C$53,$BX$13,""))</f>
        <v/>
      </c>
      <c r="BY494" s="53" t="str">
        <f>IF(B494&gt;①工事概要!$C$56,"",IF(B494&gt;=①工事概要!$C$55,$BY$13,""))</f>
        <v/>
      </c>
      <c r="BZ494" s="53" t="str">
        <f>IF(B494&gt;①工事概要!$C$58,"",IF(B494&gt;=①工事概要!$C$57,$BZ$13,""))</f>
        <v/>
      </c>
      <c r="CA494" s="53" t="str">
        <f>IF(B494&gt;①工事概要!$C$60,"",IF(B494&gt;=①工事概要!$C$59,$CA$13,""))</f>
        <v/>
      </c>
      <c r="CB494" s="53" t="str">
        <f>IF(B494&gt;①工事概要!$C$62,"",IF(B494&gt;=①工事概要!$C$61,$CB$13,""))</f>
        <v/>
      </c>
      <c r="CC494" s="53" t="str">
        <f>IF(B494&gt;①工事概要!$C$64,"",IF(B494&gt;=①工事概要!$C$63,$CC$13,""))</f>
        <v/>
      </c>
      <c r="CD494" s="53" t="str">
        <f>IF(B494&gt;①工事概要!$C$66,"",IF(B494&gt;=①工事概要!$C$65,$CD$13,""))</f>
        <v/>
      </c>
      <c r="CE494" s="50" t="str">
        <f t="shared" si="666"/>
        <v/>
      </c>
      <c r="CF494" s="50" t="str">
        <f t="shared" si="652"/>
        <v xml:space="preserve"> </v>
      </c>
    </row>
    <row r="495" spans="1:84" ht="39" customHeight="1" thickTop="1" thickBot="1" x14ac:dyDescent="0.2">
      <c r="A495" s="81" t="str">
        <f t="shared" si="638"/>
        <v>対象期間外</v>
      </c>
      <c r="B495" s="180" t="str">
        <f>IFERROR(IF(B494=①工事概要!$E$12+IF(WEEKDAY(①工事概要!$E$12)=1,①工事概要!$E$12,(8-WEEKDAY(①工事概要!$E$12))),"-",IF(B494="-","-",B494+1)),"-")</f>
        <v>-</v>
      </c>
      <c r="C495" s="89" t="str">
        <f t="shared" si="653"/>
        <v>-</v>
      </c>
      <c r="D495" s="199" t="str">
        <f t="shared" si="654"/>
        <v>×</v>
      </c>
      <c r="E495" s="200" t="str">
        <f t="shared" si="655"/>
        <v xml:space="preserve"> </v>
      </c>
      <c r="F495" s="201" t="s">
        <v>60</v>
      </c>
      <c r="G495" s="202"/>
      <c r="H495" s="203"/>
      <c r="I495" s="204"/>
      <c r="J495" s="187" t="str">
        <f t="shared" si="656"/>
        <v/>
      </c>
      <c r="K495" s="190" t="str">
        <f t="shared" si="639"/>
        <v/>
      </c>
      <c r="L495" s="190" t="str">
        <f t="shared" si="640"/>
        <v/>
      </c>
      <c r="M495" s="188" t="str">
        <f t="shared" si="657"/>
        <v/>
      </c>
      <c r="N495" s="87" t="str">
        <f t="shared" si="641"/>
        <v/>
      </c>
      <c r="O495" s="108"/>
      <c r="P495" s="156" t="str">
        <f>IF(B495&lt;①工事概要!$E$11,"",IF(B495&gt;①工事概要!$E$12,"",IF(LEN(CE495)=0,"○","")))</f>
        <v/>
      </c>
      <c r="Q495" s="162">
        <f t="shared" si="658"/>
        <v>0</v>
      </c>
      <c r="R495" s="93">
        <f t="shared" si="642"/>
        <v>181</v>
      </c>
      <c r="S495" s="156" t="str">
        <f t="shared" si="643"/>
        <v/>
      </c>
      <c r="T495" s="162">
        <f t="shared" si="644"/>
        <v>0</v>
      </c>
      <c r="U495" s="100">
        <f t="shared" si="659"/>
        <v>52</v>
      </c>
      <c r="V495" s="93" t="str">
        <f t="shared" si="645"/>
        <v/>
      </c>
      <c r="W495" s="169" t="str">
        <f t="shared" si="660"/>
        <v/>
      </c>
      <c r="X495" s="80" t="str">
        <f t="shared" si="661"/>
        <v/>
      </c>
      <c r="Y495" s="80" t="str">
        <f t="shared" si="662"/>
        <v/>
      </c>
      <c r="Z495" s="80" t="str">
        <f t="shared" si="646"/>
        <v>-</v>
      </c>
      <c r="AA495" s="80" t="str">
        <f t="shared" si="647"/>
        <v/>
      </c>
      <c r="AB495" s="80" t="str">
        <f t="shared" si="648"/>
        <v>OK（振替済み）</v>
      </c>
      <c r="AC495" s="154">
        <f t="shared" si="649"/>
        <v>0</v>
      </c>
      <c r="AD495" s="154" t="str">
        <f t="shared" si="663"/>
        <v/>
      </c>
      <c r="AE495" s="106">
        <f t="shared" si="664"/>
        <v>0</v>
      </c>
      <c r="AF495" s="106">
        <f t="shared" si="650"/>
        <v>0</v>
      </c>
      <c r="AG495" s="218" t="str">
        <f>IFERROR(IF(AE495=1,①工事概要!$E$11,IF(AE495=2,①工事概要!$E$11,IF(WEEKDAY(Z495)=2,Z488,AG494))),"")</f>
        <v/>
      </c>
      <c r="AH495" s="222" t="str">
        <f t="shared" ref="AH495:BA495" si="697">IFERROR(IF(AG495+1&gt;$BB495,"",AG495+1),"")</f>
        <v/>
      </c>
      <c r="AI495" s="222" t="str">
        <f t="shared" si="697"/>
        <v/>
      </c>
      <c r="AJ495" s="222" t="str">
        <f t="shared" si="697"/>
        <v/>
      </c>
      <c r="AK495" s="222" t="str">
        <f t="shared" si="697"/>
        <v/>
      </c>
      <c r="AL495" s="222" t="str">
        <f t="shared" si="697"/>
        <v/>
      </c>
      <c r="AM495" s="222" t="str">
        <f t="shared" si="697"/>
        <v/>
      </c>
      <c r="AN495" s="222" t="str">
        <f t="shared" si="697"/>
        <v/>
      </c>
      <c r="AO495" s="222" t="str">
        <f t="shared" si="697"/>
        <v/>
      </c>
      <c r="AP495" s="222" t="str">
        <f t="shared" si="697"/>
        <v/>
      </c>
      <c r="AQ495" s="222" t="str">
        <f t="shared" si="697"/>
        <v/>
      </c>
      <c r="AR495" s="222" t="str">
        <f t="shared" si="697"/>
        <v/>
      </c>
      <c r="AS495" s="222" t="str">
        <f t="shared" si="697"/>
        <v/>
      </c>
      <c r="AT495" s="222" t="str">
        <f t="shared" si="697"/>
        <v/>
      </c>
      <c r="AU495" s="222" t="str">
        <f t="shared" si="697"/>
        <v/>
      </c>
      <c r="AV495" s="222" t="str">
        <f t="shared" si="697"/>
        <v/>
      </c>
      <c r="AW495" s="222" t="str">
        <f t="shared" si="697"/>
        <v/>
      </c>
      <c r="AX495" s="222" t="str">
        <f t="shared" si="697"/>
        <v/>
      </c>
      <c r="AY495" s="222" t="str">
        <f t="shared" si="697"/>
        <v/>
      </c>
      <c r="AZ495" s="222" t="str">
        <f t="shared" si="697"/>
        <v/>
      </c>
      <c r="BA495" s="222" t="str">
        <f t="shared" si="697"/>
        <v/>
      </c>
      <c r="BB495" s="219" t="str">
        <f>IFERROR(IF(IF(Z495=①工事概要!$E$12,①工事概要!$E$12,IF(WEEKDAY(Z495)=1,Z502,BB496))&gt;①工事概要!$E$12,①工事概要!$E$12,IF(Z495=①工事概要!$E$12,①工事概要!$E$12,IF(WEEKDAY(Z495)=1,Z502,BB496))),"")</f>
        <v/>
      </c>
      <c r="BE495" s="53"/>
      <c r="BF495" s="53"/>
      <c r="BG495" s="53" t="str">
        <f>IFERROR(VLOOKUP(B495,①工事概要!$C$11:$D$12,2,FALSE),"")</f>
        <v/>
      </c>
      <c r="BH495" s="53" t="str">
        <f>IFERROR(VLOOKUP(B495,①工事概要!$C$16:$D$21,2,FALSE),"")</f>
        <v/>
      </c>
      <c r="BI495" s="53" t="str">
        <f>IFERROR(VLOOKUP(B495,①工事概要!$C$22:$D$24,2,FALSE),"")</f>
        <v/>
      </c>
      <c r="BJ495" s="53" t="str">
        <f>IF(B495&gt;①工事概要!$C$26,"",IF(B495&gt;=①工事概要!$C$25,$BJ$13,""))</f>
        <v/>
      </c>
      <c r="BK495" s="53" t="str">
        <f>IF(B495&gt;①工事概要!$C$28,"",IF(B495&gt;=①工事概要!$C$27,$BK$13,""))</f>
        <v/>
      </c>
      <c r="BL495" s="53" t="str">
        <f>IF(B495&gt;①工事概要!$C$30,"",IF(B495&gt;=①工事概要!$C$29,$BL$13,""))</f>
        <v/>
      </c>
      <c r="BM495" s="53" t="str">
        <f>IF(B495&gt;①工事概要!$C$32,"",IF(B495&gt;=①工事概要!$C$31,$BM$13,""))</f>
        <v/>
      </c>
      <c r="BN495" s="53" t="str">
        <f>IF(B495&gt;①工事概要!$C$34,"",IF(B495&gt;=①工事概要!$C$33,$BN$13,""))</f>
        <v/>
      </c>
      <c r="BO495" s="53" t="str">
        <f>IF(B495&gt;①工事概要!$C$36,"",IF(B495&gt;=①工事概要!$C$35,$BO$13,""))</f>
        <v/>
      </c>
      <c r="BP495" s="53" t="str">
        <f>IF(B495&gt;①工事概要!$C$38,"",IF(B495&gt;=①工事概要!$C$37,$BP$13,""))</f>
        <v/>
      </c>
      <c r="BQ495" s="53" t="str">
        <f>IF(B495&gt;①工事概要!$C$40,"",IF(B495&gt;=①工事概要!$C$39,$BQ$13,""))</f>
        <v/>
      </c>
      <c r="BR495" s="53" t="str">
        <f>IF(B495&gt;①工事概要!$C$42,"",IF(B495&gt;=①工事概要!$C$41,$BR$13,""))</f>
        <v/>
      </c>
      <c r="BS495" s="53" t="str">
        <f>IF(B495&gt;①工事概要!$C$44,"",IF(B495&gt;=①工事概要!$C$43,$BS$13,""))</f>
        <v/>
      </c>
      <c r="BT495" s="53" t="str">
        <f>IF(B495&gt;①工事概要!$C$46,"",IF(B495&gt;=①工事概要!$C$45,$BT$13,""))</f>
        <v/>
      </c>
      <c r="BU495" s="53" t="str">
        <f>IF(B495&gt;①工事概要!$C$48,"",IF(B495&gt;=①工事概要!$C$47,$BU$13,""))</f>
        <v/>
      </c>
      <c r="BV495" s="53" t="str">
        <f>IF(B495&gt;①工事概要!$C$50,"",IF(B495&gt;=①工事概要!$C$49,$BV$13,""))</f>
        <v/>
      </c>
      <c r="BW495" s="53" t="str">
        <f>IF(B495&gt;①工事概要!$C$52,"",IF(B495&gt;=①工事概要!$C$51,$BW$13,""))</f>
        <v/>
      </c>
      <c r="BX495" s="53" t="str">
        <f>IF(B495&gt;①工事概要!$C$54,"",IF(B495&gt;=①工事概要!$C$53,$BX$13,""))</f>
        <v/>
      </c>
      <c r="BY495" s="53" t="str">
        <f>IF(B495&gt;①工事概要!$C$56,"",IF(B495&gt;=①工事概要!$C$55,$BY$13,""))</f>
        <v/>
      </c>
      <c r="BZ495" s="53" t="str">
        <f>IF(B495&gt;①工事概要!$C$58,"",IF(B495&gt;=①工事概要!$C$57,$BZ$13,""))</f>
        <v/>
      </c>
      <c r="CA495" s="53" t="str">
        <f>IF(B495&gt;①工事概要!$C$60,"",IF(B495&gt;=①工事概要!$C$59,$CA$13,""))</f>
        <v/>
      </c>
      <c r="CB495" s="53" t="str">
        <f>IF(B495&gt;①工事概要!$C$62,"",IF(B495&gt;=①工事概要!$C$61,$CB$13,""))</f>
        <v/>
      </c>
      <c r="CC495" s="53" t="str">
        <f>IF(B495&gt;①工事概要!$C$64,"",IF(B495&gt;=①工事概要!$C$63,$CC$13,""))</f>
        <v/>
      </c>
      <c r="CD495" s="53" t="str">
        <f>IF(B495&gt;①工事概要!$C$66,"",IF(B495&gt;=①工事概要!$C$65,$CD$13,""))</f>
        <v/>
      </c>
      <c r="CE495" s="50" t="str">
        <f t="shared" si="666"/>
        <v/>
      </c>
      <c r="CF495" s="50" t="str">
        <f t="shared" si="652"/>
        <v xml:space="preserve"> </v>
      </c>
    </row>
    <row r="496" spans="1:84" ht="39" customHeight="1" thickTop="1" thickBot="1" x14ac:dyDescent="0.2">
      <c r="A496" s="81" t="str">
        <f t="shared" si="638"/>
        <v>対象期間外</v>
      </c>
      <c r="B496" s="180" t="str">
        <f>IFERROR(IF(B495=①工事概要!$E$12+IF(WEEKDAY(①工事概要!$E$12)=1,①工事概要!$E$12,(8-WEEKDAY(①工事概要!$E$12))),"-",IF(B495="-","-",B495+1)),"-")</f>
        <v>-</v>
      </c>
      <c r="C496" s="89" t="str">
        <f t="shared" si="653"/>
        <v>-</v>
      </c>
      <c r="D496" s="199" t="str">
        <f t="shared" si="654"/>
        <v>×</v>
      </c>
      <c r="E496" s="200" t="str">
        <f t="shared" si="655"/>
        <v xml:space="preserve"> </v>
      </c>
      <c r="F496" s="201" t="s">
        <v>61</v>
      </c>
      <c r="G496" s="202"/>
      <c r="H496" s="203"/>
      <c r="I496" s="204"/>
      <c r="J496" s="187" t="str">
        <f t="shared" si="656"/>
        <v/>
      </c>
      <c r="K496" s="190" t="str">
        <f t="shared" si="639"/>
        <v/>
      </c>
      <c r="L496" s="190" t="str">
        <f t="shared" si="640"/>
        <v/>
      </c>
      <c r="M496" s="188" t="str">
        <f t="shared" si="657"/>
        <v/>
      </c>
      <c r="N496" s="87" t="str">
        <f t="shared" si="641"/>
        <v/>
      </c>
      <c r="O496" s="108"/>
      <c r="P496" s="156" t="str">
        <f>IF(B496&lt;①工事概要!$E$11,"",IF(B496&gt;①工事概要!$E$12,"",IF(LEN(CE496)=0,"○","")))</f>
        <v/>
      </c>
      <c r="Q496" s="162">
        <f t="shared" si="658"/>
        <v>0</v>
      </c>
      <c r="R496" s="93">
        <f t="shared" si="642"/>
        <v>181</v>
      </c>
      <c r="S496" s="156" t="str">
        <f t="shared" si="643"/>
        <v/>
      </c>
      <c r="T496" s="162">
        <f t="shared" si="644"/>
        <v>0</v>
      </c>
      <c r="U496" s="100">
        <f t="shared" si="659"/>
        <v>52</v>
      </c>
      <c r="V496" s="93" t="str">
        <f t="shared" si="645"/>
        <v/>
      </c>
      <c r="W496" s="169" t="str">
        <f t="shared" si="660"/>
        <v/>
      </c>
      <c r="X496" s="80" t="str">
        <f t="shared" si="661"/>
        <v/>
      </c>
      <c r="Y496" s="80" t="str">
        <f t="shared" si="662"/>
        <v/>
      </c>
      <c r="Z496" s="80" t="str">
        <f t="shared" si="646"/>
        <v>-</v>
      </c>
      <c r="AA496" s="80" t="str">
        <f t="shared" si="647"/>
        <v/>
      </c>
      <c r="AB496" s="80" t="str">
        <f t="shared" si="648"/>
        <v>OK（振替済み）</v>
      </c>
      <c r="AC496" s="154">
        <f t="shared" si="649"/>
        <v>0</v>
      </c>
      <c r="AD496" s="154" t="str">
        <f t="shared" si="663"/>
        <v/>
      </c>
      <c r="AE496" s="106">
        <f t="shared" si="664"/>
        <v>0</v>
      </c>
      <c r="AF496" s="106">
        <f t="shared" si="650"/>
        <v>0</v>
      </c>
      <c r="AG496" s="218" t="str">
        <f>IFERROR(IF(AE496=1,①工事概要!$E$11,IF(AE496=2,①工事概要!$E$11,IF(WEEKDAY(Z496)=2,Z489,AG495))),"")</f>
        <v/>
      </c>
      <c r="AH496" s="222" t="str">
        <f t="shared" ref="AH496:BA496" si="698">IFERROR(IF(AG496+1&gt;$BB496,"",AG496+1),"")</f>
        <v/>
      </c>
      <c r="AI496" s="222" t="str">
        <f t="shared" si="698"/>
        <v/>
      </c>
      <c r="AJ496" s="222" t="str">
        <f t="shared" si="698"/>
        <v/>
      </c>
      <c r="AK496" s="222" t="str">
        <f t="shared" si="698"/>
        <v/>
      </c>
      <c r="AL496" s="222" t="str">
        <f t="shared" si="698"/>
        <v/>
      </c>
      <c r="AM496" s="222" t="str">
        <f t="shared" si="698"/>
        <v/>
      </c>
      <c r="AN496" s="222" t="str">
        <f t="shared" si="698"/>
        <v/>
      </c>
      <c r="AO496" s="222" t="str">
        <f t="shared" si="698"/>
        <v/>
      </c>
      <c r="AP496" s="222" t="str">
        <f t="shared" si="698"/>
        <v/>
      </c>
      <c r="AQ496" s="222" t="str">
        <f t="shared" si="698"/>
        <v/>
      </c>
      <c r="AR496" s="222" t="str">
        <f t="shared" si="698"/>
        <v/>
      </c>
      <c r="AS496" s="222" t="str">
        <f t="shared" si="698"/>
        <v/>
      </c>
      <c r="AT496" s="222" t="str">
        <f t="shared" si="698"/>
        <v/>
      </c>
      <c r="AU496" s="222" t="str">
        <f t="shared" si="698"/>
        <v/>
      </c>
      <c r="AV496" s="222" t="str">
        <f t="shared" si="698"/>
        <v/>
      </c>
      <c r="AW496" s="222" t="str">
        <f t="shared" si="698"/>
        <v/>
      </c>
      <c r="AX496" s="222" t="str">
        <f t="shared" si="698"/>
        <v/>
      </c>
      <c r="AY496" s="222" t="str">
        <f t="shared" si="698"/>
        <v/>
      </c>
      <c r="AZ496" s="222" t="str">
        <f t="shared" si="698"/>
        <v/>
      </c>
      <c r="BA496" s="222" t="str">
        <f t="shared" si="698"/>
        <v/>
      </c>
      <c r="BB496" s="219" t="str">
        <f>IFERROR(IF(IF(Z496=①工事概要!$E$12,①工事概要!$E$12,IF(WEEKDAY(Z496)=1,Z503,BB497))&gt;①工事概要!$E$12,①工事概要!$E$12,IF(Z496=①工事概要!$E$12,①工事概要!$E$12,IF(WEEKDAY(Z496)=1,Z503,BB497))),"")</f>
        <v/>
      </c>
      <c r="BE496" s="53"/>
      <c r="BF496" s="53"/>
      <c r="BG496" s="53" t="str">
        <f>IFERROR(VLOOKUP(B496,①工事概要!$C$11:$D$12,2,FALSE),"")</f>
        <v/>
      </c>
      <c r="BH496" s="53" t="str">
        <f>IFERROR(VLOOKUP(B496,①工事概要!$C$16:$D$21,2,FALSE),"")</f>
        <v/>
      </c>
      <c r="BI496" s="53" t="str">
        <f>IFERROR(VLOOKUP(B496,①工事概要!$C$22:$D$24,2,FALSE),"")</f>
        <v/>
      </c>
      <c r="BJ496" s="53" t="str">
        <f>IF(B496&gt;①工事概要!$C$26,"",IF(B496&gt;=①工事概要!$C$25,$BJ$13,""))</f>
        <v/>
      </c>
      <c r="BK496" s="53" t="str">
        <f>IF(B496&gt;①工事概要!$C$28,"",IF(B496&gt;=①工事概要!$C$27,$BK$13,""))</f>
        <v/>
      </c>
      <c r="BL496" s="53" t="str">
        <f>IF(B496&gt;①工事概要!$C$30,"",IF(B496&gt;=①工事概要!$C$29,$BL$13,""))</f>
        <v/>
      </c>
      <c r="BM496" s="53" t="str">
        <f>IF(B496&gt;①工事概要!$C$32,"",IF(B496&gt;=①工事概要!$C$31,$BM$13,""))</f>
        <v/>
      </c>
      <c r="BN496" s="53" t="str">
        <f>IF(B496&gt;①工事概要!$C$34,"",IF(B496&gt;=①工事概要!$C$33,$BN$13,""))</f>
        <v/>
      </c>
      <c r="BO496" s="53" t="str">
        <f>IF(B496&gt;①工事概要!$C$36,"",IF(B496&gt;=①工事概要!$C$35,$BO$13,""))</f>
        <v/>
      </c>
      <c r="BP496" s="53" t="str">
        <f>IF(B496&gt;①工事概要!$C$38,"",IF(B496&gt;=①工事概要!$C$37,$BP$13,""))</f>
        <v/>
      </c>
      <c r="BQ496" s="53" t="str">
        <f>IF(B496&gt;①工事概要!$C$40,"",IF(B496&gt;=①工事概要!$C$39,$BQ$13,""))</f>
        <v/>
      </c>
      <c r="BR496" s="53" t="str">
        <f>IF(B496&gt;①工事概要!$C$42,"",IF(B496&gt;=①工事概要!$C$41,$BR$13,""))</f>
        <v/>
      </c>
      <c r="BS496" s="53" t="str">
        <f>IF(B496&gt;①工事概要!$C$44,"",IF(B496&gt;=①工事概要!$C$43,$BS$13,""))</f>
        <v/>
      </c>
      <c r="BT496" s="53" t="str">
        <f>IF(B496&gt;①工事概要!$C$46,"",IF(B496&gt;=①工事概要!$C$45,$BT$13,""))</f>
        <v/>
      </c>
      <c r="BU496" s="53" t="str">
        <f>IF(B496&gt;①工事概要!$C$48,"",IF(B496&gt;=①工事概要!$C$47,$BU$13,""))</f>
        <v/>
      </c>
      <c r="BV496" s="53" t="str">
        <f>IF(B496&gt;①工事概要!$C$50,"",IF(B496&gt;=①工事概要!$C$49,$BV$13,""))</f>
        <v/>
      </c>
      <c r="BW496" s="53" t="str">
        <f>IF(B496&gt;①工事概要!$C$52,"",IF(B496&gt;=①工事概要!$C$51,$BW$13,""))</f>
        <v/>
      </c>
      <c r="BX496" s="53" t="str">
        <f>IF(B496&gt;①工事概要!$C$54,"",IF(B496&gt;=①工事概要!$C$53,$BX$13,""))</f>
        <v/>
      </c>
      <c r="BY496" s="53" t="str">
        <f>IF(B496&gt;①工事概要!$C$56,"",IF(B496&gt;=①工事概要!$C$55,$BY$13,""))</f>
        <v/>
      </c>
      <c r="BZ496" s="53" t="str">
        <f>IF(B496&gt;①工事概要!$C$58,"",IF(B496&gt;=①工事概要!$C$57,$BZ$13,""))</f>
        <v/>
      </c>
      <c r="CA496" s="53" t="str">
        <f>IF(B496&gt;①工事概要!$C$60,"",IF(B496&gt;=①工事概要!$C$59,$CA$13,""))</f>
        <v/>
      </c>
      <c r="CB496" s="53" t="str">
        <f>IF(B496&gt;①工事概要!$C$62,"",IF(B496&gt;=①工事概要!$C$61,$CB$13,""))</f>
        <v/>
      </c>
      <c r="CC496" s="53" t="str">
        <f>IF(B496&gt;①工事概要!$C$64,"",IF(B496&gt;=①工事概要!$C$63,$CC$13,""))</f>
        <v/>
      </c>
      <c r="CD496" s="53" t="str">
        <f>IF(B496&gt;①工事概要!$C$66,"",IF(B496&gt;=①工事概要!$C$65,$CD$13,""))</f>
        <v/>
      </c>
      <c r="CE496" s="50" t="str">
        <f t="shared" si="666"/>
        <v/>
      </c>
      <c r="CF496" s="50" t="str">
        <f t="shared" si="652"/>
        <v xml:space="preserve"> </v>
      </c>
    </row>
    <row r="497" spans="1:84" ht="39" customHeight="1" thickTop="1" thickBot="1" x14ac:dyDescent="0.2">
      <c r="A497" s="81" t="str">
        <f t="shared" si="638"/>
        <v>対象期間外</v>
      </c>
      <c r="B497" s="180" t="str">
        <f>IFERROR(IF(B496=①工事概要!$E$12+IF(WEEKDAY(①工事概要!$E$12)=1,①工事概要!$E$12,(8-WEEKDAY(①工事概要!$E$12))),"-",IF(B496="-","-",B496+1)),"-")</f>
        <v>-</v>
      </c>
      <c r="C497" s="89" t="str">
        <f t="shared" si="653"/>
        <v>-</v>
      </c>
      <c r="D497" s="199" t="str">
        <f t="shared" si="654"/>
        <v>×</v>
      </c>
      <c r="E497" s="200" t="str">
        <f t="shared" si="655"/>
        <v xml:space="preserve"> </v>
      </c>
      <c r="F497" s="201" t="s">
        <v>61</v>
      </c>
      <c r="G497" s="202"/>
      <c r="H497" s="203"/>
      <c r="I497" s="204"/>
      <c r="J497" s="187" t="str">
        <f t="shared" si="656"/>
        <v/>
      </c>
      <c r="K497" s="190" t="str">
        <f t="shared" si="639"/>
        <v/>
      </c>
      <c r="L497" s="190" t="str">
        <f t="shared" si="640"/>
        <v/>
      </c>
      <c r="M497" s="188" t="str">
        <f t="shared" si="657"/>
        <v/>
      </c>
      <c r="N497" s="87" t="str">
        <f t="shared" si="641"/>
        <v/>
      </c>
      <c r="O497" s="108"/>
      <c r="P497" s="156" t="str">
        <f>IF(B497&lt;①工事概要!$E$11,"",IF(B497&gt;①工事概要!$E$12,"",IF(LEN(CE497)=0,"○","")))</f>
        <v/>
      </c>
      <c r="Q497" s="162">
        <f t="shared" si="658"/>
        <v>0</v>
      </c>
      <c r="R497" s="93">
        <f t="shared" si="642"/>
        <v>181</v>
      </c>
      <c r="S497" s="156" t="str">
        <f t="shared" si="643"/>
        <v/>
      </c>
      <c r="T497" s="162">
        <f t="shared" si="644"/>
        <v>0</v>
      </c>
      <c r="U497" s="100">
        <f t="shared" si="659"/>
        <v>52</v>
      </c>
      <c r="V497" s="93" t="str">
        <f t="shared" si="645"/>
        <v/>
      </c>
      <c r="W497" s="169" t="str">
        <f t="shared" si="660"/>
        <v/>
      </c>
      <c r="X497" s="80" t="str">
        <f t="shared" si="661"/>
        <v/>
      </c>
      <c r="Y497" s="80" t="str">
        <f t="shared" si="662"/>
        <v/>
      </c>
      <c r="Z497" s="80" t="str">
        <f t="shared" si="646"/>
        <v>-</v>
      </c>
      <c r="AA497" s="80" t="str">
        <f t="shared" si="647"/>
        <v/>
      </c>
      <c r="AB497" s="80" t="str">
        <f t="shared" si="648"/>
        <v>OK（振替済み）</v>
      </c>
      <c r="AC497" s="154">
        <f t="shared" si="649"/>
        <v>0</v>
      </c>
      <c r="AD497" s="154" t="str">
        <f t="shared" si="663"/>
        <v/>
      </c>
      <c r="AE497" s="106">
        <f t="shared" si="664"/>
        <v>0</v>
      </c>
      <c r="AF497" s="106">
        <f t="shared" si="650"/>
        <v>0</v>
      </c>
      <c r="AG497" s="223" t="str">
        <f>IFERROR(IF(AE497=1,①工事概要!$E$11,IF(AE497=2,①工事概要!$E$11,IF(WEEKDAY(Z497)=2,Z490,AG496))),"")</f>
        <v/>
      </c>
      <c r="AH497" s="224" t="str">
        <f t="shared" ref="AH497:BA497" si="699">IFERROR(IF(AG497+1&gt;$BB497,"",AG497+1),"")</f>
        <v/>
      </c>
      <c r="AI497" s="224" t="str">
        <f t="shared" si="699"/>
        <v/>
      </c>
      <c r="AJ497" s="224" t="str">
        <f t="shared" si="699"/>
        <v/>
      </c>
      <c r="AK497" s="224" t="str">
        <f t="shared" si="699"/>
        <v/>
      </c>
      <c r="AL497" s="224" t="str">
        <f t="shared" si="699"/>
        <v/>
      </c>
      <c r="AM497" s="224" t="str">
        <f t="shared" si="699"/>
        <v/>
      </c>
      <c r="AN497" s="224" t="str">
        <f t="shared" si="699"/>
        <v/>
      </c>
      <c r="AO497" s="224" t="str">
        <f t="shared" si="699"/>
        <v/>
      </c>
      <c r="AP497" s="224" t="str">
        <f t="shared" si="699"/>
        <v/>
      </c>
      <c r="AQ497" s="224" t="str">
        <f t="shared" si="699"/>
        <v/>
      </c>
      <c r="AR497" s="224" t="str">
        <f t="shared" si="699"/>
        <v/>
      </c>
      <c r="AS497" s="224" t="str">
        <f t="shared" si="699"/>
        <v/>
      </c>
      <c r="AT497" s="224" t="str">
        <f t="shared" si="699"/>
        <v/>
      </c>
      <c r="AU497" s="224" t="str">
        <f t="shared" si="699"/>
        <v/>
      </c>
      <c r="AV497" s="224" t="str">
        <f t="shared" si="699"/>
        <v/>
      </c>
      <c r="AW497" s="224" t="str">
        <f t="shared" si="699"/>
        <v/>
      </c>
      <c r="AX497" s="224" t="str">
        <f t="shared" si="699"/>
        <v/>
      </c>
      <c r="AY497" s="224" t="str">
        <f t="shared" si="699"/>
        <v/>
      </c>
      <c r="AZ497" s="224" t="str">
        <f t="shared" si="699"/>
        <v/>
      </c>
      <c r="BA497" s="224" t="str">
        <f t="shared" si="699"/>
        <v/>
      </c>
      <c r="BB497" s="225" t="str">
        <f>IFERROR(IF(IF(Z497=①工事概要!$E$12,①工事概要!$E$12,IF(WEEKDAY(Z497)=1,Z504,BB498))&gt;①工事概要!$E$12,①工事概要!$E$12,IF(Z497=①工事概要!$E$12,①工事概要!$E$12,IF(WEEKDAY(Z497)=1,Z504,BB498))),"")</f>
        <v/>
      </c>
      <c r="BE497" s="53"/>
      <c r="BF497" s="53"/>
      <c r="BG497" s="53" t="str">
        <f>IFERROR(VLOOKUP(B497,①工事概要!$C$11:$D$12,2,FALSE),"")</f>
        <v/>
      </c>
      <c r="BH497" s="53" t="str">
        <f>IFERROR(VLOOKUP(B497,①工事概要!$C$16:$D$21,2,FALSE),"")</f>
        <v/>
      </c>
      <c r="BI497" s="53" t="str">
        <f>IFERROR(VLOOKUP(B497,①工事概要!$C$22:$D$24,2,FALSE),"")</f>
        <v/>
      </c>
      <c r="BJ497" s="53" t="str">
        <f>IF(B497&gt;①工事概要!$C$26,"",IF(B497&gt;=①工事概要!$C$25,$BJ$13,""))</f>
        <v/>
      </c>
      <c r="BK497" s="53" t="str">
        <f>IF(B497&gt;①工事概要!$C$28,"",IF(B497&gt;=①工事概要!$C$27,$BK$13,""))</f>
        <v/>
      </c>
      <c r="BL497" s="53" t="str">
        <f>IF(B497&gt;①工事概要!$C$30,"",IF(B497&gt;=①工事概要!$C$29,$BL$13,""))</f>
        <v/>
      </c>
      <c r="BM497" s="53" t="str">
        <f>IF(B497&gt;①工事概要!$C$32,"",IF(B497&gt;=①工事概要!$C$31,$BM$13,""))</f>
        <v/>
      </c>
      <c r="BN497" s="53" t="str">
        <f>IF(B497&gt;①工事概要!$C$34,"",IF(B497&gt;=①工事概要!$C$33,$BN$13,""))</f>
        <v/>
      </c>
      <c r="BO497" s="53" t="str">
        <f>IF(B497&gt;①工事概要!$C$36,"",IF(B497&gt;=①工事概要!$C$35,$BO$13,""))</f>
        <v/>
      </c>
      <c r="BP497" s="53" t="str">
        <f>IF(B497&gt;①工事概要!$C$38,"",IF(B497&gt;=①工事概要!$C$37,$BP$13,""))</f>
        <v/>
      </c>
      <c r="BQ497" s="53" t="str">
        <f>IF(B497&gt;①工事概要!$C$40,"",IF(B497&gt;=①工事概要!$C$39,$BQ$13,""))</f>
        <v/>
      </c>
      <c r="BR497" s="53" t="str">
        <f>IF(B497&gt;①工事概要!$C$42,"",IF(B497&gt;=①工事概要!$C$41,$BR$13,""))</f>
        <v/>
      </c>
      <c r="BS497" s="53" t="str">
        <f>IF(B497&gt;①工事概要!$C$44,"",IF(B497&gt;=①工事概要!$C$43,$BS$13,""))</f>
        <v/>
      </c>
      <c r="BT497" s="53" t="str">
        <f>IF(B497&gt;①工事概要!$C$46,"",IF(B497&gt;=①工事概要!$C$45,$BT$13,""))</f>
        <v/>
      </c>
      <c r="BU497" s="53" t="str">
        <f>IF(B497&gt;①工事概要!$C$48,"",IF(B497&gt;=①工事概要!$C$47,$BU$13,""))</f>
        <v/>
      </c>
      <c r="BV497" s="53" t="str">
        <f>IF(B497&gt;①工事概要!$C$50,"",IF(B497&gt;=①工事概要!$C$49,$BV$13,""))</f>
        <v/>
      </c>
      <c r="BW497" s="53" t="str">
        <f>IF(B497&gt;①工事概要!$C$52,"",IF(B497&gt;=①工事概要!$C$51,$BW$13,""))</f>
        <v/>
      </c>
      <c r="BX497" s="53" t="str">
        <f>IF(B497&gt;①工事概要!$C$54,"",IF(B497&gt;=①工事概要!$C$53,$BX$13,""))</f>
        <v/>
      </c>
      <c r="BY497" s="53" t="str">
        <f>IF(B497&gt;①工事概要!$C$56,"",IF(B497&gt;=①工事概要!$C$55,$BY$13,""))</f>
        <v/>
      </c>
      <c r="BZ497" s="53" t="str">
        <f>IF(B497&gt;①工事概要!$C$58,"",IF(B497&gt;=①工事概要!$C$57,$BZ$13,""))</f>
        <v/>
      </c>
      <c r="CA497" s="53" t="str">
        <f>IF(B497&gt;①工事概要!$C$60,"",IF(B497&gt;=①工事概要!$C$59,$CA$13,""))</f>
        <v/>
      </c>
      <c r="CB497" s="53" t="str">
        <f>IF(B497&gt;①工事概要!$C$62,"",IF(B497&gt;=①工事概要!$C$61,$CB$13,""))</f>
        <v/>
      </c>
      <c r="CC497" s="53" t="str">
        <f>IF(B497&gt;①工事概要!$C$64,"",IF(B497&gt;=①工事概要!$C$63,$CC$13,""))</f>
        <v/>
      </c>
      <c r="CD497" s="53" t="str">
        <f>IF(B497&gt;①工事概要!$C$66,"",IF(B497&gt;=①工事概要!$C$65,$CD$13,""))</f>
        <v/>
      </c>
      <c r="CE497" s="50" t="str">
        <f t="shared" si="666"/>
        <v/>
      </c>
      <c r="CF497" s="50" t="str">
        <f t="shared" si="652"/>
        <v xml:space="preserve"> </v>
      </c>
    </row>
    <row r="498" spans="1:84" ht="39" customHeight="1" thickTop="1" thickBot="1" x14ac:dyDescent="0.2">
      <c r="A498" s="81" t="str">
        <f t="shared" si="638"/>
        <v>対象期間外</v>
      </c>
      <c r="B498" s="180" t="str">
        <f>IFERROR(IF(B497=①工事概要!$E$12+IF(WEEKDAY(①工事概要!$E$12)=1,①工事概要!$E$12,(8-WEEKDAY(①工事概要!$E$12))),"-",IF(B497="-","-",B497+1)),"-")</f>
        <v>-</v>
      </c>
      <c r="C498" s="89" t="str">
        <f t="shared" si="653"/>
        <v>-</v>
      </c>
      <c r="D498" s="199" t="str">
        <f t="shared" si="654"/>
        <v>×</v>
      </c>
      <c r="E498" s="200" t="str">
        <f t="shared" si="655"/>
        <v xml:space="preserve"> </v>
      </c>
      <c r="F498" s="201" t="s">
        <v>60</v>
      </c>
      <c r="G498" s="202"/>
      <c r="H498" s="203"/>
      <c r="I498" s="204"/>
      <c r="J498" s="187" t="str">
        <f t="shared" si="656"/>
        <v/>
      </c>
      <c r="K498" s="190" t="str">
        <f t="shared" si="639"/>
        <v/>
      </c>
      <c r="L498" s="190" t="str">
        <f t="shared" si="640"/>
        <v/>
      </c>
      <c r="M498" s="188" t="str">
        <f t="shared" si="657"/>
        <v/>
      </c>
      <c r="N498" s="87" t="str">
        <f t="shared" si="641"/>
        <v/>
      </c>
      <c r="O498" s="108"/>
      <c r="P498" s="156" t="str">
        <f>IF(B498&lt;①工事概要!$E$11,"",IF(B498&gt;①工事概要!$E$12,"",IF(LEN(CE498)=0,"○","")))</f>
        <v/>
      </c>
      <c r="Q498" s="162">
        <f t="shared" si="658"/>
        <v>0</v>
      </c>
      <c r="R498" s="93">
        <f t="shared" si="642"/>
        <v>181</v>
      </c>
      <c r="S498" s="156" t="str">
        <f t="shared" si="643"/>
        <v/>
      </c>
      <c r="T498" s="162">
        <f t="shared" si="644"/>
        <v>0</v>
      </c>
      <c r="U498" s="100">
        <f t="shared" si="659"/>
        <v>52</v>
      </c>
      <c r="V498" s="93" t="str">
        <f t="shared" si="645"/>
        <v/>
      </c>
      <c r="W498" s="169" t="str">
        <f t="shared" si="660"/>
        <v/>
      </c>
      <c r="X498" s="80" t="str">
        <f t="shared" si="661"/>
        <v/>
      </c>
      <c r="Y498" s="80" t="str">
        <f t="shared" si="662"/>
        <v/>
      </c>
      <c r="Z498" s="80" t="str">
        <f t="shared" si="646"/>
        <v>-</v>
      </c>
      <c r="AA498" s="80" t="str">
        <f t="shared" si="647"/>
        <v/>
      </c>
      <c r="AB498" s="80" t="str">
        <f t="shared" si="648"/>
        <v>OK（振替済み）</v>
      </c>
      <c r="AC498" s="154">
        <f t="shared" si="649"/>
        <v>0</v>
      </c>
      <c r="AD498" s="154" t="str">
        <f t="shared" si="663"/>
        <v/>
      </c>
      <c r="AE498" s="106">
        <f t="shared" si="664"/>
        <v>0</v>
      </c>
      <c r="AF498" s="106">
        <f t="shared" si="650"/>
        <v>0</v>
      </c>
      <c r="AG498" s="216" t="str">
        <f>IFERROR(IF(AE498=1,①工事概要!$E$11,IF(AE498=2,①工事概要!$E$11,IF(WEEKDAY(Z498)=2,Z491,AG497))),"")</f>
        <v/>
      </c>
      <c r="AH498" s="221" t="str">
        <f t="shared" ref="AH498:BA498" si="700">IFERROR(IF(AG498+1&gt;$BB498,"",AG498+1),"")</f>
        <v/>
      </c>
      <c r="AI498" s="221" t="str">
        <f t="shared" si="700"/>
        <v/>
      </c>
      <c r="AJ498" s="221" t="str">
        <f t="shared" si="700"/>
        <v/>
      </c>
      <c r="AK498" s="221" t="str">
        <f t="shared" si="700"/>
        <v/>
      </c>
      <c r="AL498" s="221" t="str">
        <f t="shared" si="700"/>
        <v/>
      </c>
      <c r="AM498" s="221" t="str">
        <f t="shared" si="700"/>
        <v/>
      </c>
      <c r="AN498" s="221" t="str">
        <f t="shared" si="700"/>
        <v/>
      </c>
      <c r="AO498" s="221" t="str">
        <f t="shared" si="700"/>
        <v/>
      </c>
      <c r="AP498" s="221" t="str">
        <f t="shared" si="700"/>
        <v/>
      </c>
      <c r="AQ498" s="221" t="str">
        <f t="shared" si="700"/>
        <v/>
      </c>
      <c r="AR498" s="221" t="str">
        <f t="shared" si="700"/>
        <v/>
      </c>
      <c r="AS498" s="221" t="str">
        <f t="shared" si="700"/>
        <v/>
      </c>
      <c r="AT498" s="221" t="str">
        <f t="shared" si="700"/>
        <v/>
      </c>
      <c r="AU498" s="221" t="str">
        <f t="shared" si="700"/>
        <v/>
      </c>
      <c r="AV498" s="221" t="str">
        <f t="shared" si="700"/>
        <v/>
      </c>
      <c r="AW498" s="221" t="str">
        <f t="shared" si="700"/>
        <v/>
      </c>
      <c r="AX498" s="221" t="str">
        <f t="shared" si="700"/>
        <v/>
      </c>
      <c r="AY498" s="221" t="str">
        <f t="shared" si="700"/>
        <v/>
      </c>
      <c r="AZ498" s="221" t="str">
        <f t="shared" si="700"/>
        <v/>
      </c>
      <c r="BA498" s="221" t="str">
        <f t="shared" si="700"/>
        <v/>
      </c>
      <c r="BB498" s="217" t="str">
        <f>IFERROR(IF(IF(Z498=①工事概要!$E$12,①工事概要!$E$12,IF(WEEKDAY(Z498)=1,Z505,BB499))&gt;①工事概要!$E$12,①工事概要!$E$12,IF(Z498=①工事概要!$E$12,①工事概要!$E$12,IF(WEEKDAY(Z498)=1,Z505,BB499))),"")</f>
        <v/>
      </c>
      <c r="BE498" s="53"/>
      <c r="BF498" s="53"/>
      <c r="BG498" s="53" t="str">
        <f>IFERROR(VLOOKUP(B498,①工事概要!$C$11:$D$12,2,FALSE),"")</f>
        <v/>
      </c>
      <c r="BH498" s="53" t="str">
        <f>IFERROR(VLOOKUP(B498,①工事概要!$C$16:$D$21,2,FALSE),"")</f>
        <v/>
      </c>
      <c r="BI498" s="53" t="str">
        <f>IFERROR(VLOOKUP(B498,①工事概要!$C$22:$D$24,2,FALSE),"")</f>
        <v/>
      </c>
      <c r="BJ498" s="53" t="str">
        <f>IF(B498&gt;①工事概要!$C$26,"",IF(B498&gt;=①工事概要!$C$25,$BJ$13,""))</f>
        <v/>
      </c>
      <c r="BK498" s="53" t="str">
        <f>IF(B498&gt;①工事概要!$C$28,"",IF(B498&gt;=①工事概要!$C$27,$BK$13,""))</f>
        <v/>
      </c>
      <c r="BL498" s="53" t="str">
        <f>IF(B498&gt;①工事概要!$C$30,"",IF(B498&gt;=①工事概要!$C$29,$BL$13,""))</f>
        <v/>
      </c>
      <c r="BM498" s="53" t="str">
        <f>IF(B498&gt;①工事概要!$C$32,"",IF(B498&gt;=①工事概要!$C$31,$BM$13,""))</f>
        <v/>
      </c>
      <c r="BN498" s="53" t="str">
        <f>IF(B498&gt;①工事概要!$C$34,"",IF(B498&gt;=①工事概要!$C$33,$BN$13,""))</f>
        <v/>
      </c>
      <c r="BO498" s="53" t="str">
        <f>IF(B498&gt;①工事概要!$C$36,"",IF(B498&gt;=①工事概要!$C$35,$BO$13,""))</f>
        <v/>
      </c>
      <c r="BP498" s="53" t="str">
        <f>IF(B498&gt;①工事概要!$C$38,"",IF(B498&gt;=①工事概要!$C$37,$BP$13,""))</f>
        <v/>
      </c>
      <c r="BQ498" s="53" t="str">
        <f>IF(B498&gt;①工事概要!$C$40,"",IF(B498&gt;=①工事概要!$C$39,$BQ$13,""))</f>
        <v/>
      </c>
      <c r="BR498" s="53" t="str">
        <f>IF(B498&gt;①工事概要!$C$42,"",IF(B498&gt;=①工事概要!$C$41,$BR$13,""))</f>
        <v/>
      </c>
      <c r="BS498" s="53" t="str">
        <f>IF(B498&gt;①工事概要!$C$44,"",IF(B498&gt;=①工事概要!$C$43,$BS$13,""))</f>
        <v/>
      </c>
      <c r="BT498" s="53" t="str">
        <f>IF(B498&gt;①工事概要!$C$46,"",IF(B498&gt;=①工事概要!$C$45,$BT$13,""))</f>
        <v/>
      </c>
      <c r="BU498" s="53" t="str">
        <f>IF(B498&gt;①工事概要!$C$48,"",IF(B498&gt;=①工事概要!$C$47,$BU$13,""))</f>
        <v/>
      </c>
      <c r="BV498" s="53" t="str">
        <f>IF(B498&gt;①工事概要!$C$50,"",IF(B498&gt;=①工事概要!$C$49,$BV$13,""))</f>
        <v/>
      </c>
      <c r="BW498" s="53" t="str">
        <f>IF(B498&gt;①工事概要!$C$52,"",IF(B498&gt;=①工事概要!$C$51,$BW$13,""))</f>
        <v/>
      </c>
      <c r="BX498" s="53" t="str">
        <f>IF(B498&gt;①工事概要!$C$54,"",IF(B498&gt;=①工事概要!$C$53,$BX$13,""))</f>
        <v/>
      </c>
      <c r="BY498" s="53" t="str">
        <f>IF(B498&gt;①工事概要!$C$56,"",IF(B498&gt;=①工事概要!$C$55,$BY$13,""))</f>
        <v/>
      </c>
      <c r="BZ498" s="53" t="str">
        <f>IF(B498&gt;①工事概要!$C$58,"",IF(B498&gt;=①工事概要!$C$57,$BZ$13,""))</f>
        <v/>
      </c>
      <c r="CA498" s="53" t="str">
        <f>IF(B498&gt;①工事概要!$C$60,"",IF(B498&gt;=①工事概要!$C$59,$CA$13,""))</f>
        <v/>
      </c>
      <c r="CB498" s="53" t="str">
        <f>IF(B498&gt;①工事概要!$C$62,"",IF(B498&gt;=①工事概要!$C$61,$CB$13,""))</f>
        <v/>
      </c>
      <c r="CC498" s="53" t="str">
        <f>IF(B498&gt;①工事概要!$C$64,"",IF(B498&gt;=①工事概要!$C$63,$CC$13,""))</f>
        <v/>
      </c>
      <c r="CD498" s="53" t="str">
        <f>IF(B498&gt;①工事概要!$C$66,"",IF(B498&gt;=①工事概要!$C$65,$CD$13,""))</f>
        <v/>
      </c>
      <c r="CE498" s="50" t="str">
        <f t="shared" si="666"/>
        <v/>
      </c>
      <c r="CF498" s="50" t="str">
        <f t="shared" si="652"/>
        <v xml:space="preserve"> </v>
      </c>
    </row>
    <row r="499" spans="1:84" ht="39" customHeight="1" thickTop="1" thickBot="1" x14ac:dyDescent="0.2">
      <c r="A499" s="81" t="str">
        <f t="shared" si="638"/>
        <v>対象期間外</v>
      </c>
      <c r="B499" s="180" t="str">
        <f>IFERROR(IF(B498=①工事概要!$E$12+IF(WEEKDAY(①工事概要!$E$12)=1,①工事概要!$E$12,(8-WEEKDAY(①工事概要!$E$12))),"-",IF(B498="-","-",B498+1)),"-")</f>
        <v>-</v>
      </c>
      <c r="C499" s="89" t="str">
        <f t="shared" si="653"/>
        <v>-</v>
      </c>
      <c r="D499" s="199" t="str">
        <f t="shared" si="654"/>
        <v>×</v>
      </c>
      <c r="E499" s="200" t="str">
        <f t="shared" si="655"/>
        <v xml:space="preserve"> </v>
      </c>
      <c r="F499" s="201" t="s">
        <v>60</v>
      </c>
      <c r="G499" s="202"/>
      <c r="H499" s="203"/>
      <c r="I499" s="204"/>
      <c r="J499" s="187" t="str">
        <f t="shared" si="656"/>
        <v/>
      </c>
      <c r="K499" s="190" t="str">
        <f t="shared" si="639"/>
        <v/>
      </c>
      <c r="L499" s="190" t="str">
        <f t="shared" si="640"/>
        <v/>
      </c>
      <c r="M499" s="188" t="str">
        <f t="shared" si="657"/>
        <v/>
      </c>
      <c r="N499" s="87" t="str">
        <f t="shared" si="641"/>
        <v/>
      </c>
      <c r="O499" s="108"/>
      <c r="P499" s="156" t="str">
        <f>IF(B499&lt;①工事概要!$E$11,"",IF(B499&gt;①工事概要!$E$12,"",IF(LEN(CE499)=0,"○","")))</f>
        <v/>
      </c>
      <c r="Q499" s="162">
        <f t="shared" si="658"/>
        <v>0</v>
      </c>
      <c r="R499" s="93">
        <f t="shared" si="642"/>
        <v>181</v>
      </c>
      <c r="S499" s="156" t="str">
        <f t="shared" si="643"/>
        <v/>
      </c>
      <c r="T499" s="162">
        <f t="shared" si="644"/>
        <v>0</v>
      </c>
      <c r="U499" s="100">
        <f t="shared" si="659"/>
        <v>52</v>
      </c>
      <c r="V499" s="93" t="str">
        <f t="shared" si="645"/>
        <v/>
      </c>
      <c r="W499" s="169" t="str">
        <f t="shared" si="660"/>
        <v/>
      </c>
      <c r="X499" s="80" t="str">
        <f t="shared" si="661"/>
        <v/>
      </c>
      <c r="Y499" s="80" t="str">
        <f t="shared" si="662"/>
        <v/>
      </c>
      <c r="Z499" s="80" t="str">
        <f t="shared" si="646"/>
        <v>-</v>
      </c>
      <c r="AA499" s="80" t="str">
        <f t="shared" si="647"/>
        <v/>
      </c>
      <c r="AB499" s="80" t="str">
        <f t="shared" si="648"/>
        <v>OK（振替済み）</v>
      </c>
      <c r="AC499" s="154">
        <f t="shared" si="649"/>
        <v>0</v>
      </c>
      <c r="AD499" s="154" t="str">
        <f t="shared" si="663"/>
        <v/>
      </c>
      <c r="AE499" s="106">
        <f t="shared" si="664"/>
        <v>0</v>
      </c>
      <c r="AF499" s="106">
        <f t="shared" si="650"/>
        <v>0</v>
      </c>
      <c r="AG499" s="218" t="str">
        <f>IFERROR(IF(AE499=1,①工事概要!$E$11,IF(AE499=2,①工事概要!$E$11,IF(WEEKDAY(Z499)=2,Z492,AG498))),"")</f>
        <v/>
      </c>
      <c r="AH499" s="222" t="str">
        <f t="shared" ref="AH499:BA499" si="701">IFERROR(IF(AG499+1&gt;$BB499,"",AG499+1),"")</f>
        <v/>
      </c>
      <c r="AI499" s="222" t="str">
        <f t="shared" si="701"/>
        <v/>
      </c>
      <c r="AJ499" s="222" t="str">
        <f t="shared" si="701"/>
        <v/>
      </c>
      <c r="AK499" s="222" t="str">
        <f t="shared" si="701"/>
        <v/>
      </c>
      <c r="AL499" s="222" t="str">
        <f t="shared" si="701"/>
        <v/>
      </c>
      <c r="AM499" s="222" t="str">
        <f t="shared" si="701"/>
        <v/>
      </c>
      <c r="AN499" s="222" t="str">
        <f t="shared" si="701"/>
        <v/>
      </c>
      <c r="AO499" s="222" t="str">
        <f t="shared" si="701"/>
        <v/>
      </c>
      <c r="AP499" s="222" t="str">
        <f t="shared" si="701"/>
        <v/>
      </c>
      <c r="AQ499" s="222" t="str">
        <f t="shared" si="701"/>
        <v/>
      </c>
      <c r="AR499" s="222" t="str">
        <f t="shared" si="701"/>
        <v/>
      </c>
      <c r="AS499" s="222" t="str">
        <f t="shared" si="701"/>
        <v/>
      </c>
      <c r="AT499" s="222" t="str">
        <f t="shared" si="701"/>
        <v/>
      </c>
      <c r="AU499" s="222" t="str">
        <f t="shared" si="701"/>
        <v/>
      </c>
      <c r="AV499" s="222" t="str">
        <f t="shared" si="701"/>
        <v/>
      </c>
      <c r="AW499" s="222" t="str">
        <f t="shared" si="701"/>
        <v/>
      </c>
      <c r="AX499" s="222" t="str">
        <f t="shared" si="701"/>
        <v/>
      </c>
      <c r="AY499" s="222" t="str">
        <f t="shared" si="701"/>
        <v/>
      </c>
      <c r="AZ499" s="222" t="str">
        <f t="shared" si="701"/>
        <v/>
      </c>
      <c r="BA499" s="222" t="str">
        <f t="shared" si="701"/>
        <v/>
      </c>
      <c r="BB499" s="219" t="str">
        <f>IFERROR(IF(IF(Z499=①工事概要!$E$12,①工事概要!$E$12,IF(WEEKDAY(Z499)=1,Z506,BB500))&gt;①工事概要!$E$12,①工事概要!$E$12,IF(Z499=①工事概要!$E$12,①工事概要!$E$12,IF(WEEKDAY(Z499)=1,Z506,BB500))),"")</f>
        <v/>
      </c>
      <c r="BE499" s="53"/>
      <c r="BF499" s="53"/>
      <c r="BG499" s="53" t="str">
        <f>IFERROR(VLOOKUP(B499,①工事概要!$C$11:$D$12,2,FALSE),"")</f>
        <v/>
      </c>
      <c r="BH499" s="53" t="str">
        <f>IFERROR(VLOOKUP(B499,①工事概要!$C$16:$D$21,2,FALSE),"")</f>
        <v/>
      </c>
      <c r="BI499" s="53" t="str">
        <f>IFERROR(VLOOKUP(B499,①工事概要!$C$22:$D$24,2,FALSE),"")</f>
        <v/>
      </c>
      <c r="BJ499" s="53" t="str">
        <f>IF(B499&gt;①工事概要!$C$26,"",IF(B499&gt;=①工事概要!$C$25,$BJ$13,""))</f>
        <v/>
      </c>
      <c r="BK499" s="53" t="str">
        <f>IF(B499&gt;①工事概要!$C$28,"",IF(B499&gt;=①工事概要!$C$27,$BK$13,""))</f>
        <v/>
      </c>
      <c r="BL499" s="53" t="str">
        <f>IF(B499&gt;①工事概要!$C$30,"",IF(B499&gt;=①工事概要!$C$29,$BL$13,""))</f>
        <v/>
      </c>
      <c r="BM499" s="53" t="str">
        <f>IF(B499&gt;①工事概要!$C$32,"",IF(B499&gt;=①工事概要!$C$31,$BM$13,""))</f>
        <v/>
      </c>
      <c r="BN499" s="53" t="str">
        <f>IF(B499&gt;①工事概要!$C$34,"",IF(B499&gt;=①工事概要!$C$33,$BN$13,""))</f>
        <v/>
      </c>
      <c r="BO499" s="53" t="str">
        <f>IF(B499&gt;①工事概要!$C$36,"",IF(B499&gt;=①工事概要!$C$35,$BO$13,""))</f>
        <v/>
      </c>
      <c r="BP499" s="53" t="str">
        <f>IF(B499&gt;①工事概要!$C$38,"",IF(B499&gt;=①工事概要!$C$37,$BP$13,""))</f>
        <v/>
      </c>
      <c r="BQ499" s="53" t="str">
        <f>IF(B499&gt;①工事概要!$C$40,"",IF(B499&gt;=①工事概要!$C$39,$BQ$13,""))</f>
        <v/>
      </c>
      <c r="BR499" s="53" t="str">
        <f>IF(B499&gt;①工事概要!$C$42,"",IF(B499&gt;=①工事概要!$C$41,$BR$13,""))</f>
        <v/>
      </c>
      <c r="BS499" s="53" t="str">
        <f>IF(B499&gt;①工事概要!$C$44,"",IF(B499&gt;=①工事概要!$C$43,$BS$13,""))</f>
        <v/>
      </c>
      <c r="BT499" s="53" t="str">
        <f>IF(B499&gt;①工事概要!$C$46,"",IF(B499&gt;=①工事概要!$C$45,$BT$13,""))</f>
        <v/>
      </c>
      <c r="BU499" s="53" t="str">
        <f>IF(B499&gt;①工事概要!$C$48,"",IF(B499&gt;=①工事概要!$C$47,$BU$13,""))</f>
        <v/>
      </c>
      <c r="BV499" s="53" t="str">
        <f>IF(B499&gt;①工事概要!$C$50,"",IF(B499&gt;=①工事概要!$C$49,$BV$13,""))</f>
        <v/>
      </c>
      <c r="BW499" s="53" t="str">
        <f>IF(B499&gt;①工事概要!$C$52,"",IF(B499&gt;=①工事概要!$C$51,$BW$13,""))</f>
        <v/>
      </c>
      <c r="BX499" s="53" t="str">
        <f>IF(B499&gt;①工事概要!$C$54,"",IF(B499&gt;=①工事概要!$C$53,$BX$13,""))</f>
        <v/>
      </c>
      <c r="BY499" s="53" t="str">
        <f>IF(B499&gt;①工事概要!$C$56,"",IF(B499&gt;=①工事概要!$C$55,$BY$13,""))</f>
        <v/>
      </c>
      <c r="BZ499" s="53" t="str">
        <f>IF(B499&gt;①工事概要!$C$58,"",IF(B499&gt;=①工事概要!$C$57,$BZ$13,""))</f>
        <v/>
      </c>
      <c r="CA499" s="53" t="str">
        <f>IF(B499&gt;①工事概要!$C$60,"",IF(B499&gt;=①工事概要!$C$59,$CA$13,""))</f>
        <v/>
      </c>
      <c r="CB499" s="53" t="str">
        <f>IF(B499&gt;①工事概要!$C$62,"",IF(B499&gt;=①工事概要!$C$61,$CB$13,""))</f>
        <v/>
      </c>
      <c r="CC499" s="53" t="str">
        <f>IF(B499&gt;①工事概要!$C$64,"",IF(B499&gt;=①工事概要!$C$63,$CC$13,""))</f>
        <v/>
      </c>
      <c r="CD499" s="53" t="str">
        <f>IF(B499&gt;①工事概要!$C$66,"",IF(B499&gt;=①工事概要!$C$65,$CD$13,""))</f>
        <v/>
      </c>
      <c r="CE499" s="50" t="str">
        <f t="shared" si="666"/>
        <v/>
      </c>
      <c r="CF499" s="50" t="str">
        <f t="shared" si="652"/>
        <v xml:space="preserve"> </v>
      </c>
    </row>
    <row r="500" spans="1:84" ht="39" customHeight="1" thickTop="1" thickBot="1" x14ac:dyDescent="0.2">
      <c r="A500" s="81" t="str">
        <f t="shared" si="638"/>
        <v>対象期間外</v>
      </c>
      <c r="B500" s="180" t="str">
        <f>IFERROR(IF(B499=①工事概要!$E$12+IF(WEEKDAY(①工事概要!$E$12)=1,①工事概要!$E$12,(8-WEEKDAY(①工事概要!$E$12))),"-",IF(B499="-","-",B499+1)),"-")</f>
        <v>-</v>
      </c>
      <c r="C500" s="89" t="str">
        <f t="shared" si="653"/>
        <v>-</v>
      </c>
      <c r="D500" s="199" t="str">
        <f t="shared" si="654"/>
        <v>×</v>
      </c>
      <c r="E500" s="200" t="str">
        <f t="shared" si="655"/>
        <v xml:space="preserve"> </v>
      </c>
      <c r="F500" s="201" t="s">
        <v>60</v>
      </c>
      <c r="G500" s="202"/>
      <c r="H500" s="203"/>
      <c r="I500" s="204"/>
      <c r="J500" s="187" t="str">
        <f t="shared" si="656"/>
        <v/>
      </c>
      <c r="K500" s="190" t="str">
        <f t="shared" si="639"/>
        <v/>
      </c>
      <c r="L500" s="190" t="str">
        <f t="shared" si="640"/>
        <v/>
      </c>
      <c r="M500" s="188" t="str">
        <f t="shared" si="657"/>
        <v/>
      </c>
      <c r="N500" s="87" t="str">
        <f t="shared" si="641"/>
        <v/>
      </c>
      <c r="O500" s="108"/>
      <c r="P500" s="156" t="str">
        <f>IF(B500&lt;①工事概要!$E$11,"",IF(B500&gt;①工事概要!$E$12,"",IF(LEN(CE500)=0,"○","")))</f>
        <v/>
      </c>
      <c r="Q500" s="162">
        <f t="shared" si="658"/>
        <v>0</v>
      </c>
      <c r="R500" s="93">
        <f t="shared" si="642"/>
        <v>181</v>
      </c>
      <c r="S500" s="156" t="str">
        <f t="shared" si="643"/>
        <v/>
      </c>
      <c r="T500" s="162">
        <f t="shared" si="644"/>
        <v>0</v>
      </c>
      <c r="U500" s="100">
        <f t="shared" si="659"/>
        <v>52</v>
      </c>
      <c r="V500" s="93" t="str">
        <f t="shared" si="645"/>
        <v/>
      </c>
      <c r="W500" s="169" t="str">
        <f t="shared" si="660"/>
        <v/>
      </c>
      <c r="X500" s="80" t="str">
        <f t="shared" si="661"/>
        <v/>
      </c>
      <c r="Y500" s="80" t="str">
        <f t="shared" si="662"/>
        <v/>
      </c>
      <c r="Z500" s="80" t="str">
        <f t="shared" si="646"/>
        <v>-</v>
      </c>
      <c r="AA500" s="80" t="str">
        <f t="shared" si="647"/>
        <v/>
      </c>
      <c r="AB500" s="80" t="str">
        <f t="shared" si="648"/>
        <v>OK（振替済み）</v>
      </c>
      <c r="AC500" s="154">
        <f t="shared" si="649"/>
        <v>0</v>
      </c>
      <c r="AD500" s="154" t="str">
        <f t="shared" si="663"/>
        <v/>
      </c>
      <c r="AE500" s="106">
        <f t="shared" si="664"/>
        <v>0</v>
      </c>
      <c r="AF500" s="106">
        <f t="shared" si="650"/>
        <v>0</v>
      </c>
      <c r="AG500" s="218" t="str">
        <f>IFERROR(IF(AE500=1,①工事概要!$E$11,IF(AE500=2,①工事概要!$E$11,IF(WEEKDAY(Z500)=2,Z493,AG499))),"")</f>
        <v/>
      </c>
      <c r="AH500" s="222" t="str">
        <f t="shared" ref="AH500:BA500" si="702">IFERROR(IF(AG500+1&gt;$BB500,"",AG500+1),"")</f>
        <v/>
      </c>
      <c r="AI500" s="222" t="str">
        <f t="shared" si="702"/>
        <v/>
      </c>
      <c r="AJ500" s="222" t="str">
        <f t="shared" si="702"/>
        <v/>
      </c>
      <c r="AK500" s="222" t="str">
        <f t="shared" si="702"/>
        <v/>
      </c>
      <c r="AL500" s="222" t="str">
        <f t="shared" si="702"/>
        <v/>
      </c>
      <c r="AM500" s="222" t="str">
        <f t="shared" si="702"/>
        <v/>
      </c>
      <c r="AN500" s="222" t="str">
        <f t="shared" si="702"/>
        <v/>
      </c>
      <c r="AO500" s="222" t="str">
        <f t="shared" si="702"/>
        <v/>
      </c>
      <c r="AP500" s="222" t="str">
        <f t="shared" si="702"/>
        <v/>
      </c>
      <c r="AQ500" s="222" t="str">
        <f t="shared" si="702"/>
        <v/>
      </c>
      <c r="AR500" s="222" t="str">
        <f t="shared" si="702"/>
        <v/>
      </c>
      <c r="AS500" s="222" t="str">
        <f t="shared" si="702"/>
        <v/>
      </c>
      <c r="AT500" s="222" t="str">
        <f t="shared" si="702"/>
        <v/>
      </c>
      <c r="AU500" s="222" t="str">
        <f t="shared" si="702"/>
        <v/>
      </c>
      <c r="AV500" s="222" t="str">
        <f t="shared" si="702"/>
        <v/>
      </c>
      <c r="AW500" s="222" t="str">
        <f t="shared" si="702"/>
        <v/>
      </c>
      <c r="AX500" s="222" t="str">
        <f t="shared" si="702"/>
        <v/>
      </c>
      <c r="AY500" s="222" t="str">
        <f t="shared" si="702"/>
        <v/>
      </c>
      <c r="AZ500" s="222" t="str">
        <f t="shared" si="702"/>
        <v/>
      </c>
      <c r="BA500" s="222" t="str">
        <f t="shared" si="702"/>
        <v/>
      </c>
      <c r="BB500" s="219" t="str">
        <f>IFERROR(IF(IF(Z500=①工事概要!$E$12,①工事概要!$E$12,IF(WEEKDAY(Z500)=1,Z507,BB501))&gt;①工事概要!$E$12,①工事概要!$E$12,IF(Z500=①工事概要!$E$12,①工事概要!$E$12,IF(WEEKDAY(Z500)=1,Z507,BB501))),"")</f>
        <v/>
      </c>
      <c r="BE500" s="53"/>
      <c r="BF500" s="53"/>
      <c r="BG500" s="53" t="str">
        <f>IFERROR(VLOOKUP(B500,①工事概要!$C$11:$D$12,2,FALSE),"")</f>
        <v/>
      </c>
      <c r="BH500" s="53" t="str">
        <f>IFERROR(VLOOKUP(B500,①工事概要!$C$16:$D$21,2,FALSE),"")</f>
        <v/>
      </c>
      <c r="BI500" s="53" t="str">
        <f>IFERROR(VLOOKUP(B500,①工事概要!$C$22:$D$24,2,FALSE),"")</f>
        <v/>
      </c>
      <c r="BJ500" s="53" t="str">
        <f>IF(B500&gt;①工事概要!$C$26,"",IF(B500&gt;=①工事概要!$C$25,$BJ$13,""))</f>
        <v/>
      </c>
      <c r="BK500" s="53" t="str">
        <f>IF(B500&gt;①工事概要!$C$28,"",IF(B500&gt;=①工事概要!$C$27,$BK$13,""))</f>
        <v/>
      </c>
      <c r="BL500" s="53" t="str">
        <f>IF(B500&gt;①工事概要!$C$30,"",IF(B500&gt;=①工事概要!$C$29,$BL$13,""))</f>
        <v/>
      </c>
      <c r="BM500" s="53" t="str">
        <f>IF(B500&gt;①工事概要!$C$32,"",IF(B500&gt;=①工事概要!$C$31,$BM$13,""))</f>
        <v/>
      </c>
      <c r="BN500" s="53" t="str">
        <f>IF(B500&gt;①工事概要!$C$34,"",IF(B500&gt;=①工事概要!$C$33,$BN$13,""))</f>
        <v/>
      </c>
      <c r="BO500" s="53" t="str">
        <f>IF(B500&gt;①工事概要!$C$36,"",IF(B500&gt;=①工事概要!$C$35,$BO$13,""))</f>
        <v/>
      </c>
      <c r="BP500" s="53" t="str">
        <f>IF(B500&gt;①工事概要!$C$38,"",IF(B500&gt;=①工事概要!$C$37,$BP$13,""))</f>
        <v/>
      </c>
      <c r="BQ500" s="53" t="str">
        <f>IF(B500&gt;①工事概要!$C$40,"",IF(B500&gt;=①工事概要!$C$39,$BQ$13,""))</f>
        <v/>
      </c>
      <c r="BR500" s="53" t="str">
        <f>IF(B500&gt;①工事概要!$C$42,"",IF(B500&gt;=①工事概要!$C$41,$BR$13,""))</f>
        <v/>
      </c>
      <c r="BS500" s="53" t="str">
        <f>IF(B500&gt;①工事概要!$C$44,"",IF(B500&gt;=①工事概要!$C$43,$BS$13,""))</f>
        <v/>
      </c>
      <c r="BT500" s="53" t="str">
        <f>IF(B500&gt;①工事概要!$C$46,"",IF(B500&gt;=①工事概要!$C$45,$BT$13,""))</f>
        <v/>
      </c>
      <c r="BU500" s="53" t="str">
        <f>IF(B500&gt;①工事概要!$C$48,"",IF(B500&gt;=①工事概要!$C$47,$BU$13,""))</f>
        <v/>
      </c>
      <c r="BV500" s="53" t="str">
        <f>IF(B500&gt;①工事概要!$C$50,"",IF(B500&gt;=①工事概要!$C$49,$BV$13,""))</f>
        <v/>
      </c>
      <c r="BW500" s="53" t="str">
        <f>IF(B500&gt;①工事概要!$C$52,"",IF(B500&gt;=①工事概要!$C$51,$BW$13,""))</f>
        <v/>
      </c>
      <c r="BX500" s="53" t="str">
        <f>IF(B500&gt;①工事概要!$C$54,"",IF(B500&gt;=①工事概要!$C$53,$BX$13,""))</f>
        <v/>
      </c>
      <c r="BY500" s="53" t="str">
        <f>IF(B500&gt;①工事概要!$C$56,"",IF(B500&gt;=①工事概要!$C$55,$BY$13,""))</f>
        <v/>
      </c>
      <c r="BZ500" s="53" t="str">
        <f>IF(B500&gt;①工事概要!$C$58,"",IF(B500&gt;=①工事概要!$C$57,$BZ$13,""))</f>
        <v/>
      </c>
      <c r="CA500" s="53" t="str">
        <f>IF(B500&gt;①工事概要!$C$60,"",IF(B500&gt;=①工事概要!$C$59,$CA$13,""))</f>
        <v/>
      </c>
      <c r="CB500" s="53" t="str">
        <f>IF(B500&gt;①工事概要!$C$62,"",IF(B500&gt;=①工事概要!$C$61,$CB$13,""))</f>
        <v/>
      </c>
      <c r="CC500" s="53" t="str">
        <f>IF(B500&gt;①工事概要!$C$64,"",IF(B500&gt;=①工事概要!$C$63,$CC$13,""))</f>
        <v/>
      </c>
      <c r="CD500" s="53" t="str">
        <f>IF(B500&gt;①工事概要!$C$66,"",IF(B500&gt;=①工事概要!$C$65,$CD$13,""))</f>
        <v/>
      </c>
      <c r="CE500" s="50" t="str">
        <f t="shared" si="666"/>
        <v/>
      </c>
      <c r="CF500" s="50" t="str">
        <f t="shared" si="652"/>
        <v xml:space="preserve"> </v>
      </c>
    </row>
    <row r="501" spans="1:84" ht="39" customHeight="1" thickTop="1" thickBot="1" x14ac:dyDescent="0.2">
      <c r="A501" s="81" t="str">
        <f t="shared" si="638"/>
        <v>対象期間外</v>
      </c>
      <c r="B501" s="180" t="str">
        <f>IFERROR(IF(B500=①工事概要!$E$12+IF(WEEKDAY(①工事概要!$E$12)=1,①工事概要!$E$12,(8-WEEKDAY(①工事概要!$E$12))),"-",IF(B500="-","-",B500+1)),"-")</f>
        <v>-</v>
      </c>
      <c r="C501" s="89" t="str">
        <f t="shared" si="653"/>
        <v>-</v>
      </c>
      <c r="D501" s="199" t="str">
        <f t="shared" si="654"/>
        <v>×</v>
      </c>
      <c r="E501" s="200" t="str">
        <f t="shared" si="655"/>
        <v xml:space="preserve"> </v>
      </c>
      <c r="F501" s="201" t="s">
        <v>60</v>
      </c>
      <c r="G501" s="202"/>
      <c r="H501" s="203"/>
      <c r="I501" s="204"/>
      <c r="J501" s="187" t="str">
        <f t="shared" si="656"/>
        <v/>
      </c>
      <c r="K501" s="190" t="str">
        <f t="shared" si="639"/>
        <v/>
      </c>
      <c r="L501" s="190" t="str">
        <f t="shared" si="640"/>
        <v/>
      </c>
      <c r="M501" s="188" t="str">
        <f t="shared" si="657"/>
        <v/>
      </c>
      <c r="N501" s="87" t="str">
        <f t="shared" si="641"/>
        <v/>
      </c>
      <c r="O501" s="108"/>
      <c r="P501" s="156" t="str">
        <f>IF(B501&lt;①工事概要!$E$11,"",IF(B501&gt;①工事概要!$E$12,"",IF(LEN(CE501)=0,"○","")))</f>
        <v/>
      </c>
      <c r="Q501" s="162">
        <f t="shared" si="658"/>
        <v>0</v>
      </c>
      <c r="R501" s="93">
        <f t="shared" si="642"/>
        <v>181</v>
      </c>
      <c r="S501" s="156" t="str">
        <f t="shared" si="643"/>
        <v/>
      </c>
      <c r="T501" s="162">
        <f t="shared" si="644"/>
        <v>0</v>
      </c>
      <c r="U501" s="100">
        <f t="shared" si="659"/>
        <v>52</v>
      </c>
      <c r="V501" s="93" t="str">
        <f t="shared" si="645"/>
        <v/>
      </c>
      <c r="W501" s="169" t="str">
        <f t="shared" si="660"/>
        <v/>
      </c>
      <c r="X501" s="80" t="str">
        <f t="shared" si="661"/>
        <v/>
      </c>
      <c r="Y501" s="80" t="str">
        <f t="shared" si="662"/>
        <v/>
      </c>
      <c r="Z501" s="80" t="str">
        <f t="shared" si="646"/>
        <v>-</v>
      </c>
      <c r="AA501" s="80" t="str">
        <f t="shared" si="647"/>
        <v/>
      </c>
      <c r="AB501" s="80" t="str">
        <f t="shared" si="648"/>
        <v>OK（振替済み）</v>
      </c>
      <c r="AC501" s="154">
        <f t="shared" si="649"/>
        <v>0</v>
      </c>
      <c r="AD501" s="154" t="str">
        <f t="shared" si="663"/>
        <v/>
      </c>
      <c r="AE501" s="106">
        <f t="shared" si="664"/>
        <v>0</v>
      </c>
      <c r="AF501" s="106">
        <f t="shared" si="650"/>
        <v>0</v>
      </c>
      <c r="AG501" s="218" t="str">
        <f>IFERROR(IF(AE501=1,①工事概要!$E$11,IF(AE501=2,①工事概要!$E$11,IF(WEEKDAY(Z501)=2,Z494,AG500))),"")</f>
        <v/>
      </c>
      <c r="AH501" s="222" t="str">
        <f t="shared" ref="AH501:BA501" si="703">IFERROR(IF(AG501+1&gt;$BB501,"",AG501+1),"")</f>
        <v/>
      </c>
      <c r="AI501" s="222" t="str">
        <f t="shared" si="703"/>
        <v/>
      </c>
      <c r="AJ501" s="222" t="str">
        <f t="shared" si="703"/>
        <v/>
      </c>
      <c r="AK501" s="222" t="str">
        <f t="shared" si="703"/>
        <v/>
      </c>
      <c r="AL501" s="222" t="str">
        <f t="shared" si="703"/>
        <v/>
      </c>
      <c r="AM501" s="222" t="str">
        <f t="shared" si="703"/>
        <v/>
      </c>
      <c r="AN501" s="222" t="str">
        <f t="shared" si="703"/>
        <v/>
      </c>
      <c r="AO501" s="222" t="str">
        <f t="shared" si="703"/>
        <v/>
      </c>
      <c r="AP501" s="222" t="str">
        <f t="shared" si="703"/>
        <v/>
      </c>
      <c r="AQ501" s="222" t="str">
        <f t="shared" si="703"/>
        <v/>
      </c>
      <c r="AR501" s="222" t="str">
        <f t="shared" si="703"/>
        <v/>
      </c>
      <c r="AS501" s="222" t="str">
        <f t="shared" si="703"/>
        <v/>
      </c>
      <c r="AT501" s="222" t="str">
        <f t="shared" si="703"/>
        <v/>
      </c>
      <c r="AU501" s="222" t="str">
        <f t="shared" si="703"/>
        <v/>
      </c>
      <c r="AV501" s="222" t="str">
        <f t="shared" si="703"/>
        <v/>
      </c>
      <c r="AW501" s="222" t="str">
        <f t="shared" si="703"/>
        <v/>
      </c>
      <c r="AX501" s="222" t="str">
        <f t="shared" si="703"/>
        <v/>
      </c>
      <c r="AY501" s="222" t="str">
        <f t="shared" si="703"/>
        <v/>
      </c>
      <c r="AZ501" s="222" t="str">
        <f t="shared" si="703"/>
        <v/>
      </c>
      <c r="BA501" s="222" t="str">
        <f t="shared" si="703"/>
        <v/>
      </c>
      <c r="BB501" s="219" t="str">
        <f>IFERROR(IF(IF(Z501=①工事概要!$E$12,①工事概要!$E$12,IF(WEEKDAY(Z501)=1,Z508,BB502))&gt;①工事概要!$E$12,①工事概要!$E$12,IF(Z501=①工事概要!$E$12,①工事概要!$E$12,IF(WEEKDAY(Z501)=1,Z508,BB502))),"")</f>
        <v/>
      </c>
      <c r="BE501" s="53"/>
      <c r="BF501" s="53"/>
      <c r="BG501" s="53" t="str">
        <f>IFERROR(VLOOKUP(B501,①工事概要!$C$11:$D$12,2,FALSE),"")</f>
        <v/>
      </c>
      <c r="BH501" s="53" t="str">
        <f>IFERROR(VLOOKUP(B501,①工事概要!$C$16:$D$21,2,FALSE),"")</f>
        <v/>
      </c>
      <c r="BI501" s="53" t="str">
        <f>IFERROR(VLOOKUP(B501,①工事概要!$C$22:$D$24,2,FALSE),"")</f>
        <v/>
      </c>
      <c r="BJ501" s="53" t="str">
        <f>IF(B501&gt;①工事概要!$C$26,"",IF(B501&gt;=①工事概要!$C$25,$BJ$13,""))</f>
        <v/>
      </c>
      <c r="BK501" s="53" t="str">
        <f>IF(B501&gt;①工事概要!$C$28,"",IF(B501&gt;=①工事概要!$C$27,$BK$13,""))</f>
        <v/>
      </c>
      <c r="BL501" s="53" t="str">
        <f>IF(B501&gt;①工事概要!$C$30,"",IF(B501&gt;=①工事概要!$C$29,$BL$13,""))</f>
        <v/>
      </c>
      <c r="BM501" s="53" t="str">
        <f>IF(B501&gt;①工事概要!$C$32,"",IF(B501&gt;=①工事概要!$C$31,$BM$13,""))</f>
        <v/>
      </c>
      <c r="BN501" s="53" t="str">
        <f>IF(B501&gt;①工事概要!$C$34,"",IF(B501&gt;=①工事概要!$C$33,$BN$13,""))</f>
        <v/>
      </c>
      <c r="BO501" s="53" t="str">
        <f>IF(B501&gt;①工事概要!$C$36,"",IF(B501&gt;=①工事概要!$C$35,$BO$13,""))</f>
        <v/>
      </c>
      <c r="BP501" s="53" t="str">
        <f>IF(B501&gt;①工事概要!$C$38,"",IF(B501&gt;=①工事概要!$C$37,$BP$13,""))</f>
        <v/>
      </c>
      <c r="BQ501" s="53" t="str">
        <f>IF(B501&gt;①工事概要!$C$40,"",IF(B501&gt;=①工事概要!$C$39,$BQ$13,""))</f>
        <v/>
      </c>
      <c r="BR501" s="53" t="str">
        <f>IF(B501&gt;①工事概要!$C$42,"",IF(B501&gt;=①工事概要!$C$41,$BR$13,""))</f>
        <v/>
      </c>
      <c r="BS501" s="53" t="str">
        <f>IF(B501&gt;①工事概要!$C$44,"",IF(B501&gt;=①工事概要!$C$43,$BS$13,""))</f>
        <v/>
      </c>
      <c r="BT501" s="53" t="str">
        <f>IF(B501&gt;①工事概要!$C$46,"",IF(B501&gt;=①工事概要!$C$45,$BT$13,""))</f>
        <v/>
      </c>
      <c r="BU501" s="53" t="str">
        <f>IF(B501&gt;①工事概要!$C$48,"",IF(B501&gt;=①工事概要!$C$47,$BU$13,""))</f>
        <v/>
      </c>
      <c r="BV501" s="53" t="str">
        <f>IF(B501&gt;①工事概要!$C$50,"",IF(B501&gt;=①工事概要!$C$49,$BV$13,""))</f>
        <v/>
      </c>
      <c r="BW501" s="53" t="str">
        <f>IF(B501&gt;①工事概要!$C$52,"",IF(B501&gt;=①工事概要!$C$51,$BW$13,""))</f>
        <v/>
      </c>
      <c r="BX501" s="53" t="str">
        <f>IF(B501&gt;①工事概要!$C$54,"",IF(B501&gt;=①工事概要!$C$53,$BX$13,""))</f>
        <v/>
      </c>
      <c r="BY501" s="53" t="str">
        <f>IF(B501&gt;①工事概要!$C$56,"",IF(B501&gt;=①工事概要!$C$55,$BY$13,""))</f>
        <v/>
      </c>
      <c r="BZ501" s="53" t="str">
        <f>IF(B501&gt;①工事概要!$C$58,"",IF(B501&gt;=①工事概要!$C$57,$BZ$13,""))</f>
        <v/>
      </c>
      <c r="CA501" s="53" t="str">
        <f>IF(B501&gt;①工事概要!$C$60,"",IF(B501&gt;=①工事概要!$C$59,$CA$13,""))</f>
        <v/>
      </c>
      <c r="CB501" s="53" t="str">
        <f>IF(B501&gt;①工事概要!$C$62,"",IF(B501&gt;=①工事概要!$C$61,$CB$13,""))</f>
        <v/>
      </c>
      <c r="CC501" s="53" t="str">
        <f>IF(B501&gt;①工事概要!$C$64,"",IF(B501&gt;=①工事概要!$C$63,$CC$13,""))</f>
        <v/>
      </c>
      <c r="CD501" s="53" t="str">
        <f>IF(B501&gt;①工事概要!$C$66,"",IF(B501&gt;=①工事概要!$C$65,$CD$13,""))</f>
        <v/>
      </c>
      <c r="CE501" s="50" t="str">
        <f t="shared" si="666"/>
        <v/>
      </c>
      <c r="CF501" s="50" t="str">
        <f t="shared" si="652"/>
        <v xml:space="preserve"> </v>
      </c>
    </row>
    <row r="502" spans="1:84" ht="39" customHeight="1" thickTop="1" thickBot="1" x14ac:dyDescent="0.2">
      <c r="A502" s="81" t="str">
        <f t="shared" si="638"/>
        <v>対象期間外</v>
      </c>
      <c r="B502" s="180" t="str">
        <f>IFERROR(IF(B501=①工事概要!$E$12+IF(WEEKDAY(①工事概要!$E$12)=1,①工事概要!$E$12,(8-WEEKDAY(①工事概要!$E$12))),"-",IF(B501="-","-",B501+1)),"-")</f>
        <v>-</v>
      </c>
      <c r="C502" s="89" t="str">
        <f t="shared" si="653"/>
        <v>-</v>
      </c>
      <c r="D502" s="199" t="str">
        <f t="shared" si="654"/>
        <v>×</v>
      </c>
      <c r="E502" s="200" t="str">
        <f t="shared" si="655"/>
        <v xml:space="preserve"> </v>
      </c>
      <c r="F502" s="201" t="s">
        <v>60</v>
      </c>
      <c r="G502" s="202"/>
      <c r="H502" s="203"/>
      <c r="I502" s="204"/>
      <c r="J502" s="187" t="str">
        <f t="shared" si="656"/>
        <v/>
      </c>
      <c r="K502" s="190" t="str">
        <f t="shared" si="639"/>
        <v/>
      </c>
      <c r="L502" s="190" t="str">
        <f t="shared" si="640"/>
        <v/>
      </c>
      <c r="M502" s="188" t="str">
        <f t="shared" si="657"/>
        <v/>
      </c>
      <c r="N502" s="87" t="str">
        <f t="shared" si="641"/>
        <v/>
      </c>
      <c r="O502" s="108"/>
      <c r="P502" s="156" t="str">
        <f>IF(B502&lt;①工事概要!$E$11,"",IF(B502&gt;①工事概要!$E$12,"",IF(LEN(CE502)=0,"○","")))</f>
        <v/>
      </c>
      <c r="Q502" s="162">
        <f t="shared" si="658"/>
        <v>0</v>
      </c>
      <c r="R502" s="93">
        <f t="shared" si="642"/>
        <v>181</v>
      </c>
      <c r="S502" s="156" t="str">
        <f t="shared" si="643"/>
        <v/>
      </c>
      <c r="T502" s="162">
        <f t="shared" si="644"/>
        <v>0</v>
      </c>
      <c r="U502" s="100">
        <f t="shared" si="659"/>
        <v>52</v>
      </c>
      <c r="V502" s="93" t="str">
        <f t="shared" si="645"/>
        <v/>
      </c>
      <c r="W502" s="169" t="str">
        <f t="shared" si="660"/>
        <v/>
      </c>
      <c r="X502" s="80" t="str">
        <f t="shared" si="661"/>
        <v/>
      </c>
      <c r="Y502" s="80" t="str">
        <f t="shared" si="662"/>
        <v/>
      </c>
      <c r="Z502" s="80" t="str">
        <f t="shared" si="646"/>
        <v>-</v>
      </c>
      <c r="AA502" s="80" t="str">
        <f t="shared" si="647"/>
        <v/>
      </c>
      <c r="AB502" s="80" t="str">
        <f t="shared" si="648"/>
        <v>OK（振替済み）</v>
      </c>
      <c r="AC502" s="154">
        <f t="shared" si="649"/>
        <v>0</v>
      </c>
      <c r="AD502" s="154" t="str">
        <f t="shared" si="663"/>
        <v/>
      </c>
      <c r="AE502" s="106">
        <f t="shared" si="664"/>
        <v>0</v>
      </c>
      <c r="AF502" s="106">
        <f t="shared" si="650"/>
        <v>0</v>
      </c>
      <c r="AG502" s="218" t="str">
        <f>IFERROR(IF(AE502=1,①工事概要!$E$11,IF(AE502=2,①工事概要!$E$11,IF(WEEKDAY(Z502)=2,Z495,AG501))),"")</f>
        <v/>
      </c>
      <c r="AH502" s="222" t="str">
        <f t="shared" ref="AH502:BA502" si="704">IFERROR(IF(AG502+1&gt;$BB502,"",AG502+1),"")</f>
        <v/>
      </c>
      <c r="AI502" s="222" t="str">
        <f t="shared" si="704"/>
        <v/>
      </c>
      <c r="AJ502" s="222" t="str">
        <f t="shared" si="704"/>
        <v/>
      </c>
      <c r="AK502" s="222" t="str">
        <f t="shared" si="704"/>
        <v/>
      </c>
      <c r="AL502" s="222" t="str">
        <f t="shared" si="704"/>
        <v/>
      </c>
      <c r="AM502" s="222" t="str">
        <f t="shared" si="704"/>
        <v/>
      </c>
      <c r="AN502" s="222" t="str">
        <f t="shared" si="704"/>
        <v/>
      </c>
      <c r="AO502" s="222" t="str">
        <f t="shared" si="704"/>
        <v/>
      </c>
      <c r="AP502" s="222" t="str">
        <f t="shared" si="704"/>
        <v/>
      </c>
      <c r="AQ502" s="222" t="str">
        <f t="shared" si="704"/>
        <v/>
      </c>
      <c r="AR502" s="222" t="str">
        <f t="shared" si="704"/>
        <v/>
      </c>
      <c r="AS502" s="222" t="str">
        <f t="shared" si="704"/>
        <v/>
      </c>
      <c r="AT502" s="222" t="str">
        <f t="shared" si="704"/>
        <v/>
      </c>
      <c r="AU502" s="222" t="str">
        <f t="shared" si="704"/>
        <v/>
      </c>
      <c r="AV502" s="222" t="str">
        <f t="shared" si="704"/>
        <v/>
      </c>
      <c r="AW502" s="222" t="str">
        <f t="shared" si="704"/>
        <v/>
      </c>
      <c r="AX502" s="222" t="str">
        <f t="shared" si="704"/>
        <v/>
      </c>
      <c r="AY502" s="222" t="str">
        <f t="shared" si="704"/>
        <v/>
      </c>
      <c r="AZ502" s="222" t="str">
        <f t="shared" si="704"/>
        <v/>
      </c>
      <c r="BA502" s="222" t="str">
        <f t="shared" si="704"/>
        <v/>
      </c>
      <c r="BB502" s="219" t="str">
        <f>IFERROR(IF(IF(Z502=①工事概要!$E$12,①工事概要!$E$12,IF(WEEKDAY(Z502)=1,Z509,BB503))&gt;①工事概要!$E$12,①工事概要!$E$12,IF(Z502=①工事概要!$E$12,①工事概要!$E$12,IF(WEEKDAY(Z502)=1,Z509,BB503))),"")</f>
        <v/>
      </c>
      <c r="BE502" s="53"/>
      <c r="BF502" s="53"/>
      <c r="BG502" s="53" t="str">
        <f>IFERROR(VLOOKUP(B502,①工事概要!$C$11:$D$12,2,FALSE),"")</f>
        <v/>
      </c>
      <c r="BH502" s="53" t="str">
        <f>IFERROR(VLOOKUP(B502,①工事概要!$C$16:$D$21,2,FALSE),"")</f>
        <v/>
      </c>
      <c r="BI502" s="53" t="str">
        <f>IFERROR(VLOOKUP(B502,①工事概要!$C$22:$D$24,2,FALSE),"")</f>
        <v/>
      </c>
      <c r="BJ502" s="53" t="str">
        <f>IF(B502&gt;①工事概要!$C$26,"",IF(B502&gt;=①工事概要!$C$25,$BJ$13,""))</f>
        <v/>
      </c>
      <c r="BK502" s="53" t="str">
        <f>IF(B502&gt;①工事概要!$C$28,"",IF(B502&gt;=①工事概要!$C$27,$BK$13,""))</f>
        <v/>
      </c>
      <c r="BL502" s="53" t="str">
        <f>IF(B502&gt;①工事概要!$C$30,"",IF(B502&gt;=①工事概要!$C$29,$BL$13,""))</f>
        <v/>
      </c>
      <c r="BM502" s="53" t="str">
        <f>IF(B502&gt;①工事概要!$C$32,"",IF(B502&gt;=①工事概要!$C$31,$BM$13,""))</f>
        <v/>
      </c>
      <c r="BN502" s="53" t="str">
        <f>IF(B502&gt;①工事概要!$C$34,"",IF(B502&gt;=①工事概要!$C$33,$BN$13,""))</f>
        <v/>
      </c>
      <c r="BO502" s="53" t="str">
        <f>IF(B502&gt;①工事概要!$C$36,"",IF(B502&gt;=①工事概要!$C$35,$BO$13,""))</f>
        <v/>
      </c>
      <c r="BP502" s="53" t="str">
        <f>IF(B502&gt;①工事概要!$C$38,"",IF(B502&gt;=①工事概要!$C$37,$BP$13,""))</f>
        <v/>
      </c>
      <c r="BQ502" s="53" t="str">
        <f>IF(B502&gt;①工事概要!$C$40,"",IF(B502&gt;=①工事概要!$C$39,$BQ$13,""))</f>
        <v/>
      </c>
      <c r="BR502" s="53" t="str">
        <f>IF(B502&gt;①工事概要!$C$42,"",IF(B502&gt;=①工事概要!$C$41,$BR$13,""))</f>
        <v/>
      </c>
      <c r="BS502" s="53" t="str">
        <f>IF(B502&gt;①工事概要!$C$44,"",IF(B502&gt;=①工事概要!$C$43,$BS$13,""))</f>
        <v/>
      </c>
      <c r="BT502" s="53" t="str">
        <f>IF(B502&gt;①工事概要!$C$46,"",IF(B502&gt;=①工事概要!$C$45,$BT$13,""))</f>
        <v/>
      </c>
      <c r="BU502" s="53" t="str">
        <f>IF(B502&gt;①工事概要!$C$48,"",IF(B502&gt;=①工事概要!$C$47,$BU$13,""))</f>
        <v/>
      </c>
      <c r="BV502" s="53" t="str">
        <f>IF(B502&gt;①工事概要!$C$50,"",IF(B502&gt;=①工事概要!$C$49,$BV$13,""))</f>
        <v/>
      </c>
      <c r="BW502" s="53" t="str">
        <f>IF(B502&gt;①工事概要!$C$52,"",IF(B502&gt;=①工事概要!$C$51,$BW$13,""))</f>
        <v/>
      </c>
      <c r="BX502" s="53" t="str">
        <f>IF(B502&gt;①工事概要!$C$54,"",IF(B502&gt;=①工事概要!$C$53,$BX$13,""))</f>
        <v/>
      </c>
      <c r="BY502" s="53" t="str">
        <f>IF(B502&gt;①工事概要!$C$56,"",IF(B502&gt;=①工事概要!$C$55,$BY$13,""))</f>
        <v/>
      </c>
      <c r="BZ502" s="53" t="str">
        <f>IF(B502&gt;①工事概要!$C$58,"",IF(B502&gt;=①工事概要!$C$57,$BZ$13,""))</f>
        <v/>
      </c>
      <c r="CA502" s="53" t="str">
        <f>IF(B502&gt;①工事概要!$C$60,"",IF(B502&gt;=①工事概要!$C$59,$CA$13,""))</f>
        <v/>
      </c>
      <c r="CB502" s="53" t="str">
        <f>IF(B502&gt;①工事概要!$C$62,"",IF(B502&gt;=①工事概要!$C$61,$CB$13,""))</f>
        <v/>
      </c>
      <c r="CC502" s="53" t="str">
        <f>IF(B502&gt;①工事概要!$C$64,"",IF(B502&gt;=①工事概要!$C$63,$CC$13,""))</f>
        <v/>
      </c>
      <c r="CD502" s="53" t="str">
        <f>IF(B502&gt;①工事概要!$C$66,"",IF(B502&gt;=①工事概要!$C$65,$CD$13,""))</f>
        <v/>
      </c>
      <c r="CE502" s="50" t="str">
        <f t="shared" si="666"/>
        <v/>
      </c>
      <c r="CF502" s="50" t="str">
        <f t="shared" si="652"/>
        <v xml:space="preserve"> </v>
      </c>
    </row>
    <row r="503" spans="1:84" ht="39" customHeight="1" thickTop="1" thickBot="1" x14ac:dyDescent="0.2">
      <c r="A503" s="81" t="str">
        <f t="shared" si="638"/>
        <v>対象期間外</v>
      </c>
      <c r="B503" s="180" t="str">
        <f>IFERROR(IF(B502=①工事概要!$E$12+IF(WEEKDAY(①工事概要!$E$12)=1,①工事概要!$E$12,(8-WEEKDAY(①工事概要!$E$12))),"-",IF(B502="-","-",B502+1)),"-")</f>
        <v>-</v>
      </c>
      <c r="C503" s="89" t="str">
        <f t="shared" si="653"/>
        <v>-</v>
      </c>
      <c r="D503" s="199" t="str">
        <f t="shared" si="654"/>
        <v>×</v>
      </c>
      <c r="E503" s="200" t="str">
        <f t="shared" si="655"/>
        <v xml:space="preserve"> </v>
      </c>
      <c r="F503" s="201" t="s">
        <v>61</v>
      </c>
      <c r="G503" s="202"/>
      <c r="H503" s="203"/>
      <c r="I503" s="204"/>
      <c r="J503" s="187" t="str">
        <f t="shared" si="656"/>
        <v/>
      </c>
      <c r="K503" s="190" t="str">
        <f t="shared" si="639"/>
        <v/>
      </c>
      <c r="L503" s="190" t="str">
        <f t="shared" si="640"/>
        <v/>
      </c>
      <c r="M503" s="188" t="str">
        <f t="shared" si="657"/>
        <v/>
      </c>
      <c r="N503" s="87" t="str">
        <f t="shared" si="641"/>
        <v/>
      </c>
      <c r="O503" s="108"/>
      <c r="P503" s="156" t="str">
        <f>IF(B503&lt;①工事概要!$E$11,"",IF(B503&gt;①工事概要!$E$12,"",IF(LEN(CE503)=0,"○","")))</f>
        <v/>
      </c>
      <c r="Q503" s="162">
        <f t="shared" si="658"/>
        <v>0</v>
      </c>
      <c r="R503" s="93">
        <f t="shared" si="642"/>
        <v>181</v>
      </c>
      <c r="S503" s="156" t="str">
        <f t="shared" si="643"/>
        <v/>
      </c>
      <c r="T503" s="162">
        <f t="shared" si="644"/>
        <v>0</v>
      </c>
      <c r="U503" s="100">
        <f t="shared" si="659"/>
        <v>52</v>
      </c>
      <c r="V503" s="93" t="str">
        <f t="shared" si="645"/>
        <v/>
      </c>
      <c r="W503" s="169" t="str">
        <f t="shared" si="660"/>
        <v/>
      </c>
      <c r="X503" s="80" t="str">
        <f t="shared" si="661"/>
        <v/>
      </c>
      <c r="Y503" s="80" t="str">
        <f t="shared" si="662"/>
        <v/>
      </c>
      <c r="Z503" s="80" t="str">
        <f t="shared" si="646"/>
        <v>-</v>
      </c>
      <c r="AA503" s="80" t="str">
        <f t="shared" si="647"/>
        <v/>
      </c>
      <c r="AB503" s="80" t="str">
        <f t="shared" si="648"/>
        <v>OK（振替済み）</v>
      </c>
      <c r="AC503" s="154">
        <f t="shared" si="649"/>
        <v>0</v>
      </c>
      <c r="AD503" s="154" t="str">
        <f t="shared" si="663"/>
        <v/>
      </c>
      <c r="AE503" s="106">
        <f t="shared" si="664"/>
        <v>0</v>
      </c>
      <c r="AF503" s="106">
        <f t="shared" si="650"/>
        <v>0</v>
      </c>
      <c r="AG503" s="218" t="str">
        <f>IFERROR(IF(AE503=1,①工事概要!$E$11,IF(AE503=2,①工事概要!$E$11,IF(WEEKDAY(Z503)=2,Z496,AG502))),"")</f>
        <v/>
      </c>
      <c r="AH503" s="222" t="str">
        <f t="shared" ref="AH503:BA503" si="705">IFERROR(IF(AG503+1&gt;$BB503,"",AG503+1),"")</f>
        <v/>
      </c>
      <c r="AI503" s="222" t="str">
        <f t="shared" si="705"/>
        <v/>
      </c>
      <c r="AJ503" s="222" t="str">
        <f t="shared" si="705"/>
        <v/>
      </c>
      <c r="AK503" s="222" t="str">
        <f t="shared" si="705"/>
        <v/>
      </c>
      <c r="AL503" s="222" t="str">
        <f t="shared" si="705"/>
        <v/>
      </c>
      <c r="AM503" s="222" t="str">
        <f t="shared" si="705"/>
        <v/>
      </c>
      <c r="AN503" s="222" t="str">
        <f t="shared" si="705"/>
        <v/>
      </c>
      <c r="AO503" s="222" t="str">
        <f t="shared" si="705"/>
        <v/>
      </c>
      <c r="AP503" s="222" t="str">
        <f t="shared" si="705"/>
        <v/>
      </c>
      <c r="AQ503" s="222" t="str">
        <f t="shared" si="705"/>
        <v/>
      </c>
      <c r="AR503" s="222" t="str">
        <f t="shared" si="705"/>
        <v/>
      </c>
      <c r="AS503" s="222" t="str">
        <f t="shared" si="705"/>
        <v/>
      </c>
      <c r="AT503" s="222" t="str">
        <f t="shared" si="705"/>
        <v/>
      </c>
      <c r="AU503" s="222" t="str">
        <f t="shared" si="705"/>
        <v/>
      </c>
      <c r="AV503" s="222" t="str">
        <f t="shared" si="705"/>
        <v/>
      </c>
      <c r="AW503" s="222" t="str">
        <f t="shared" si="705"/>
        <v/>
      </c>
      <c r="AX503" s="222" t="str">
        <f t="shared" si="705"/>
        <v/>
      </c>
      <c r="AY503" s="222" t="str">
        <f t="shared" si="705"/>
        <v/>
      </c>
      <c r="AZ503" s="222" t="str">
        <f t="shared" si="705"/>
        <v/>
      </c>
      <c r="BA503" s="222" t="str">
        <f t="shared" si="705"/>
        <v/>
      </c>
      <c r="BB503" s="219" t="str">
        <f>IFERROR(IF(IF(Z503=①工事概要!$E$12,①工事概要!$E$12,IF(WEEKDAY(Z503)=1,Z510,BB504))&gt;①工事概要!$E$12,①工事概要!$E$12,IF(Z503=①工事概要!$E$12,①工事概要!$E$12,IF(WEEKDAY(Z503)=1,Z510,BB504))),"")</f>
        <v/>
      </c>
      <c r="BE503" s="53"/>
      <c r="BF503" s="53"/>
      <c r="BG503" s="53" t="str">
        <f>IFERROR(VLOOKUP(B503,①工事概要!$C$11:$D$12,2,FALSE),"")</f>
        <v/>
      </c>
      <c r="BH503" s="53" t="str">
        <f>IFERROR(VLOOKUP(B503,①工事概要!$C$16:$D$21,2,FALSE),"")</f>
        <v/>
      </c>
      <c r="BI503" s="53" t="str">
        <f>IFERROR(VLOOKUP(B503,①工事概要!$C$22:$D$24,2,FALSE),"")</f>
        <v/>
      </c>
      <c r="BJ503" s="53" t="str">
        <f>IF(B503&gt;①工事概要!$C$26,"",IF(B503&gt;=①工事概要!$C$25,$BJ$13,""))</f>
        <v/>
      </c>
      <c r="BK503" s="53" t="str">
        <f>IF(B503&gt;①工事概要!$C$28,"",IF(B503&gt;=①工事概要!$C$27,$BK$13,""))</f>
        <v/>
      </c>
      <c r="BL503" s="53" t="str">
        <f>IF(B503&gt;①工事概要!$C$30,"",IF(B503&gt;=①工事概要!$C$29,$BL$13,""))</f>
        <v/>
      </c>
      <c r="BM503" s="53" t="str">
        <f>IF(B503&gt;①工事概要!$C$32,"",IF(B503&gt;=①工事概要!$C$31,$BM$13,""))</f>
        <v/>
      </c>
      <c r="BN503" s="53" t="str">
        <f>IF(B503&gt;①工事概要!$C$34,"",IF(B503&gt;=①工事概要!$C$33,$BN$13,""))</f>
        <v/>
      </c>
      <c r="BO503" s="53" t="str">
        <f>IF(B503&gt;①工事概要!$C$36,"",IF(B503&gt;=①工事概要!$C$35,$BO$13,""))</f>
        <v/>
      </c>
      <c r="BP503" s="53" t="str">
        <f>IF(B503&gt;①工事概要!$C$38,"",IF(B503&gt;=①工事概要!$C$37,$BP$13,""))</f>
        <v/>
      </c>
      <c r="BQ503" s="53" t="str">
        <f>IF(B503&gt;①工事概要!$C$40,"",IF(B503&gt;=①工事概要!$C$39,$BQ$13,""))</f>
        <v/>
      </c>
      <c r="BR503" s="53" t="str">
        <f>IF(B503&gt;①工事概要!$C$42,"",IF(B503&gt;=①工事概要!$C$41,$BR$13,""))</f>
        <v/>
      </c>
      <c r="BS503" s="53" t="str">
        <f>IF(B503&gt;①工事概要!$C$44,"",IF(B503&gt;=①工事概要!$C$43,$BS$13,""))</f>
        <v/>
      </c>
      <c r="BT503" s="53" t="str">
        <f>IF(B503&gt;①工事概要!$C$46,"",IF(B503&gt;=①工事概要!$C$45,$BT$13,""))</f>
        <v/>
      </c>
      <c r="BU503" s="53" t="str">
        <f>IF(B503&gt;①工事概要!$C$48,"",IF(B503&gt;=①工事概要!$C$47,$BU$13,""))</f>
        <v/>
      </c>
      <c r="BV503" s="53" t="str">
        <f>IF(B503&gt;①工事概要!$C$50,"",IF(B503&gt;=①工事概要!$C$49,$BV$13,""))</f>
        <v/>
      </c>
      <c r="BW503" s="53" t="str">
        <f>IF(B503&gt;①工事概要!$C$52,"",IF(B503&gt;=①工事概要!$C$51,$BW$13,""))</f>
        <v/>
      </c>
      <c r="BX503" s="53" t="str">
        <f>IF(B503&gt;①工事概要!$C$54,"",IF(B503&gt;=①工事概要!$C$53,$BX$13,""))</f>
        <v/>
      </c>
      <c r="BY503" s="53" t="str">
        <f>IF(B503&gt;①工事概要!$C$56,"",IF(B503&gt;=①工事概要!$C$55,$BY$13,""))</f>
        <v/>
      </c>
      <c r="BZ503" s="53" t="str">
        <f>IF(B503&gt;①工事概要!$C$58,"",IF(B503&gt;=①工事概要!$C$57,$BZ$13,""))</f>
        <v/>
      </c>
      <c r="CA503" s="53" t="str">
        <f>IF(B503&gt;①工事概要!$C$60,"",IF(B503&gt;=①工事概要!$C$59,$CA$13,""))</f>
        <v/>
      </c>
      <c r="CB503" s="53" t="str">
        <f>IF(B503&gt;①工事概要!$C$62,"",IF(B503&gt;=①工事概要!$C$61,$CB$13,""))</f>
        <v/>
      </c>
      <c r="CC503" s="53" t="str">
        <f>IF(B503&gt;①工事概要!$C$64,"",IF(B503&gt;=①工事概要!$C$63,$CC$13,""))</f>
        <v/>
      </c>
      <c r="CD503" s="53" t="str">
        <f>IF(B503&gt;①工事概要!$C$66,"",IF(B503&gt;=①工事概要!$C$65,$CD$13,""))</f>
        <v/>
      </c>
      <c r="CE503" s="50" t="str">
        <f t="shared" si="666"/>
        <v/>
      </c>
      <c r="CF503" s="50" t="str">
        <f t="shared" si="652"/>
        <v xml:space="preserve"> </v>
      </c>
    </row>
    <row r="504" spans="1:84" ht="39" customHeight="1" thickTop="1" thickBot="1" x14ac:dyDescent="0.2">
      <c r="A504" s="81" t="str">
        <f t="shared" si="638"/>
        <v>対象期間外</v>
      </c>
      <c r="B504" s="180" t="str">
        <f>IFERROR(IF(B503=①工事概要!$E$12+IF(WEEKDAY(①工事概要!$E$12)=1,①工事概要!$E$12,(8-WEEKDAY(①工事概要!$E$12))),"-",IF(B503="-","-",B503+1)),"-")</f>
        <v>-</v>
      </c>
      <c r="C504" s="89" t="str">
        <f t="shared" si="653"/>
        <v>-</v>
      </c>
      <c r="D504" s="199" t="str">
        <f t="shared" si="654"/>
        <v>×</v>
      </c>
      <c r="E504" s="200" t="str">
        <f t="shared" si="655"/>
        <v xml:space="preserve"> </v>
      </c>
      <c r="F504" s="201" t="s">
        <v>61</v>
      </c>
      <c r="G504" s="202"/>
      <c r="H504" s="203"/>
      <c r="I504" s="204"/>
      <c r="J504" s="187" t="str">
        <f t="shared" si="656"/>
        <v/>
      </c>
      <c r="K504" s="190" t="str">
        <f t="shared" si="639"/>
        <v/>
      </c>
      <c r="L504" s="190" t="str">
        <f t="shared" si="640"/>
        <v/>
      </c>
      <c r="M504" s="188" t="str">
        <f t="shared" si="657"/>
        <v/>
      </c>
      <c r="N504" s="87" t="str">
        <f t="shared" si="641"/>
        <v/>
      </c>
      <c r="O504" s="108"/>
      <c r="P504" s="156" t="str">
        <f>IF(B504&lt;①工事概要!$E$11,"",IF(B504&gt;①工事概要!$E$12,"",IF(LEN(CE504)=0,"○","")))</f>
        <v/>
      </c>
      <c r="Q504" s="162">
        <f t="shared" si="658"/>
        <v>0</v>
      </c>
      <c r="R504" s="93">
        <f t="shared" si="642"/>
        <v>181</v>
      </c>
      <c r="S504" s="156" t="str">
        <f t="shared" si="643"/>
        <v/>
      </c>
      <c r="T504" s="162">
        <f t="shared" si="644"/>
        <v>0</v>
      </c>
      <c r="U504" s="100">
        <f t="shared" si="659"/>
        <v>52</v>
      </c>
      <c r="V504" s="93" t="str">
        <f t="shared" si="645"/>
        <v/>
      </c>
      <c r="W504" s="169" t="str">
        <f t="shared" si="660"/>
        <v/>
      </c>
      <c r="X504" s="80" t="str">
        <f t="shared" si="661"/>
        <v/>
      </c>
      <c r="Y504" s="80" t="str">
        <f t="shared" si="662"/>
        <v/>
      </c>
      <c r="Z504" s="80" t="str">
        <f t="shared" si="646"/>
        <v>-</v>
      </c>
      <c r="AA504" s="80" t="str">
        <f t="shared" si="647"/>
        <v/>
      </c>
      <c r="AB504" s="80" t="str">
        <f t="shared" si="648"/>
        <v>OK（振替済み）</v>
      </c>
      <c r="AC504" s="154">
        <f t="shared" si="649"/>
        <v>0</v>
      </c>
      <c r="AD504" s="154" t="str">
        <f t="shared" si="663"/>
        <v/>
      </c>
      <c r="AE504" s="106">
        <f t="shared" si="664"/>
        <v>0</v>
      </c>
      <c r="AF504" s="106">
        <f t="shared" si="650"/>
        <v>0</v>
      </c>
      <c r="AG504" s="223" t="str">
        <f>IFERROR(IF(AE504=1,①工事概要!$E$11,IF(AE504=2,①工事概要!$E$11,IF(WEEKDAY(Z504)=2,Z497,AG503))),"")</f>
        <v/>
      </c>
      <c r="AH504" s="224" t="str">
        <f t="shared" ref="AH504:BA504" si="706">IFERROR(IF(AG504+1&gt;$BB504,"",AG504+1),"")</f>
        <v/>
      </c>
      <c r="AI504" s="224" t="str">
        <f t="shared" si="706"/>
        <v/>
      </c>
      <c r="AJ504" s="224" t="str">
        <f t="shared" si="706"/>
        <v/>
      </c>
      <c r="AK504" s="224" t="str">
        <f t="shared" si="706"/>
        <v/>
      </c>
      <c r="AL504" s="224" t="str">
        <f t="shared" si="706"/>
        <v/>
      </c>
      <c r="AM504" s="224" t="str">
        <f t="shared" si="706"/>
        <v/>
      </c>
      <c r="AN504" s="224" t="str">
        <f t="shared" si="706"/>
        <v/>
      </c>
      <c r="AO504" s="224" t="str">
        <f t="shared" si="706"/>
        <v/>
      </c>
      <c r="AP504" s="224" t="str">
        <f t="shared" si="706"/>
        <v/>
      </c>
      <c r="AQ504" s="224" t="str">
        <f t="shared" si="706"/>
        <v/>
      </c>
      <c r="AR504" s="224" t="str">
        <f t="shared" si="706"/>
        <v/>
      </c>
      <c r="AS504" s="224" t="str">
        <f t="shared" si="706"/>
        <v/>
      </c>
      <c r="AT504" s="224" t="str">
        <f t="shared" si="706"/>
        <v/>
      </c>
      <c r="AU504" s="224" t="str">
        <f t="shared" si="706"/>
        <v/>
      </c>
      <c r="AV504" s="224" t="str">
        <f t="shared" si="706"/>
        <v/>
      </c>
      <c r="AW504" s="224" t="str">
        <f t="shared" si="706"/>
        <v/>
      </c>
      <c r="AX504" s="224" t="str">
        <f t="shared" si="706"/>
        <v/>
      </c>
      <c r="AY504" s="224" t="str">
        <f t="shared" si="706"/>
        <v/>
      </c>
      <c r="AZ504" s="224" t="str">
        <f t="shared" si="706"/>
        <v/>
      </c>
      <c r="BA504" s="224" t="str">
        <f t="shared" si="706"/>
        <v/>
      </c>
      <c r="BB504" s="225" t="str">
        <f>IFERROR(IF(IF(Z504=①工事概要!$E$12,①工事概要!$E$12,IF(WEEKDAY(Z504)=1,Z511,BB505))&gt;①工事概要!$E$12,①工事概要!$E$12,IF(Z504=①工事概要!$E$12,①工事概要!$E$12,IF(WEEKDAY(Z504)=1,Z511,BB505))),"")</f>
        <v/>
      </c>
      <c r="BE504" s="53"/>
      <c r="BF504" s="53"/>
      <c r="BG504" s="53" t="str">
        <f>IFERROR(VLOOKUP(B504,①工事概要!$C$11:$D$12,2,FALSE),"")</f>
        <v/>
      </c>
      <c r="BH504" s="53" t="str">
        <f>IFERROR(VLOOKUP(B504,①工事概要!$C$16:$D$21,2,FALSE),"")</f>
        <v/>
      </c>
      <c r="BI504" s="53" t="str">
        <f>IFERROR(VLOOKUP(B504,①工事概要!$C$22:$D$24,2,FALSE),"")</f>
        <v/>
      </c>
      <c r="BJ504" s="53" t="str">
        <f>IF(B504&gt;①工事概要!$C$26,"",IF(B504&gt;=①工事概要!$C$25,$BJ$13,""))</f>
        <v/>
      </c>
      <c r="BK504" s="53" t="str">
        <f>IF(B504&gt;①工事概要!$C$28,"",IF(B504&gt;=①工事概要!$C$27,$BK$13,""))</f>
        <v/>
      </c>
      <c r="BL504" s="53" t="str">
        <f>IF(B504&gt;①工事概要!$C$30,"",IF(B504&gt;=①工事概要!$C$29,$BL$13,""))</f>
        <v/>
      </c>
      <c r="BM504" s="53" t="str">
        <f>IF(B504&gt;①工事概要!$C$32,"",IF(B504&gt;=①工事概要!$C$31,$BM$13,""))</f>
        <v/>
      </c>
      <c r="BN504" s="53" t="str">
        <f>IF(B504&gt;①工事概要!$C$34,"",IF(B504&gt;=①工事概要!$C$33,$BN$13,""))</f>
        <v/>
      </c>
      <c r="BO504" s="53" t="str">
        <f>IF(B504&gt;①工事概要!$C$36,"",IF(B504&gt;=①工事概要!$C$35,$BO$13,""))</f>
        <v/>
      </c>
      <c r="BP504" s="53" t="str">
        <f>IF(B504&gt;①工事概要!$C$38,"",IF(B504&gt;=①工事概要!$C$37,$BP$13,""))</f>
        <v/>
      </c>
      <c r="BQ504" s="53" t="str">
        <f>IF(B504&gt;①工事概要!$C$40,"",IF(B504&gt;=①工事概要!$C$39,$BQ$13,""))</f>
        <v/>
      </c>
      <c r="BR504" s="53" t="str">
        <f>IF(B504&gt;①工事概要!$C$42,"",IF(B504&gt;=①工事概要!$C$41,$BR$13,""))</f>
        <v/>
      </c>
      <c r="BS504" s="53" t="str">
        <f>IF(B504&gt;①工事概要!$C$44,"",IF(B504&gt;=①工事概要!$C$43,$BS$13,""))</f>
        <v/>
      </c>
      <c r="BT504" s="53" t="str">
        <f>IF(B504&gt;①工事概要!$C$46,"",IF(B504&gt;=①工事概要!$C$45,$BT$13,""))</f>
        <v/>
      </c>
      <c r="BU504" s="53" t="str">
        <f>IF(B504&gt;①工事概要!$C$48,"",IF(B504&gt;=①工事概要!$C$47,$BU$13,""))</f>
        <v/>
      </c>
      <c r="BV504" s="53" t="str">
        <f>IF(B504&gt;①工事概要!$C$50,"",IF(B504&gt;=①工事概要!$C$49,$BV$13,""))</f>
        <v/>
      </c>
      <c r="BW504" s="53" t="str">
        <f>IF(B504&gt;①工事概要!$C$52,"",IF(B504&gt;=①工事概要!$C$51,$BW$13,""))</f>
        <v/>
      </c>
      <c r="BX504" s="53" t="str">
        <f>IF(B504&gt;①工事概要!$C$54,"",IF(B504&gt;=①工事概要!$C$53,$BX$13,""))</f>
        <v/>
      </c>
      <c r="BY504" s="53" t="str">
        <f>IF(B504&gt;①工事概要!$C$56,"",IF(B504&gt;=①工事概要!$C$55,$BY$13,""))</f>
        <v/>
      </c>
      <c r="BZ504" s="53" t="str">
        <f>IF(B504&gt;①工事概要!$C$58,"",IF(B504&gt;=①工事概要!$C$57,$BZ$13,""))</f>
        <v/>
      </c>
      <c r="CA504" s="53" t="str">
        <f>IF(B504&gt;①工事概要!$C$60,"",IF(B504&gt;=①工事概要!$C$59,$CA$13,""))</f>
        <v/>
      </c>
      <c r="CB504" s="53" t="str">
        <f>IF(B504&gt;①工事概要!$C$62,"",IF(B504&gt;=①工事概要!$C$61,$CB$13,""))</f>
        <v/>
      </c>
      <c r="CC504" s="53" t="str">
        <f>IF(B504&gt;①工事概要!$C$64,"",IF(B504&gt;=①工事概要!$C$63,$CC$13,""))</f>
        <v/>
      </c>
      <c r="CD504" s="53" t="str">
        <f>IF(B504&gt;①工事概要!$C$66,"",IF(B504&gt;=①工事概要!$C$65,$CD$13,""))</f>
        <v/>
      </c>
      <c r="CE504" s="50" t="str">
        <f t="shared" si="666"/>
        <v/>
      </c>
      <c r="CF504" s="50" t="str">
        <f t="shared" si="652"/>
        <v xml:space="preserve"> </v>
      </c>
    </row>
    <row r="505" spans="1:84" ht="39" customHeight="1" thickTop="1" thickBot="1" x14ac:dyDescent="0.2">
      <c r="A505" s="81" t="str">
        <f t="shared" si="638"/>
        <v>対象期間外</v>
      </c>
      <c r="B505" s="180" t="str">
        <f>IFERROR(IF(B504=①工事概要!$E$12+IF(WEEKDAY(①工事概要!$E$12)=1,①工事概要!$E$12,(8-WEEKDAY(①工事概要!$E$12))),"-",IF(B504="-","-",B504+1)),"-")</f>
        <v>-</v>
      </c>
      <c r="C505" s="89" t="str">
        <f t="shared" si="653"/>
        <v>-</v>
      </c>
      <c r="D505" s="199" t="str">
        <f t="shared" si="654"/>
        <v>×</v>
      </c>
      <c r="E505" s="200" t="str">
        <f t="shared" si="655"/>
        <v xml:space="preserve"> </v>
      </c>
      <c r="F505" s="201" t="s">
        <v>60</v>
      </c>
      <c r="G505" s="202"/>
      <c r="H505" s="203"/>
      <c r="I505" s="204"/>
      <c r="J505" s="187" t="str">
        <f t="shared" si="656"/>
        <v/>
      </c>
      <c r="K505" s="190" t="str">
        <f t="shared" si="639"/>
        <v/>
      </c>
      <c r="L505" s="190" t="str">
        <f t="shared" si="640"/>
        <v/>
      </c>
      <c r="M505" s="188" t="str">
        <f t="shared" si="657"/>
        <v/>
      </c>
      <c r="N505" s="87" t="str">
        <f t="shared" si="641"/>
        <v/>
      </c>
      <c r="O505" s="108"/>
      <c r="P505" s="156" t="str">
        <f>IF(B505&lt;①工事概要!$E$11,"",IF(B505&gt;①工事概要!$E$12,"",IF(LEN(CE505)=0,"○","")))</f>
        <v/>
      </c>
      <c r="Q505" s="162">
        <f t="shared" si="658"/>
        <v>0</v>
      </c>
      <c r="R505" s="93">
        <f t="shared" si="642"/>
        <v>181</v>
      </c>
      <c r="S505" s="156" t="str">
        <f t="shared" si="643"/>
        <v/>
      </c>
      <c r="T505" s="162">
        <f t="shared" si="644"/>
        <v>0</v>
      </c>
      <c r="U505" s="100">
        <f t="shared" si="659"/>
        <v>52</v>
      </c>
      <c r="V505" s="93" t="str">
        <f t="shared" si="645"/>
        <v/>
      </c>
      <c r="W505" s="169" t="str">
        <f t="shared" si="660"/>
        <v/>
      </c>
      <c r="X505" s="80" t="str">
        <f t="shared" si="661"/>
        <v/>
      </c>
      <c r="Y505" s="80" t="str">
        <f t="shared" si="662"/>
        <v/>
      </c>
      <c r="Z505" s="80" t="str">
        <f t="shared" si="646"/>
        <v>-</v>
      </c>
      <c r="AA505" s="80" t="str">
        <f t="shared" si="647"/>
        <v/>
      </c>
      <c r="AB505" s="80" t="str">
        <f t="shared" si="648"/>
        <v>OK（振替済み）</v>
      </c>
      <c r="AC505" s="154">
        <f t="shared" si="649"/>
        <v>0</v>
      </c>
      <c r="AD505" s="154" t="str">
        <f t="shared" si="663"/>
        <v/>
      </c>
      <c r="AE505" s="106">
        <f t="shared" si="664"/>
        <v>0</v>
      </c>
      <c r="AF505" s="106">
        <f t="shared" si="650"/>
        <v>0</v>
      </c>
      <c r="AG505" s="216" t="str">
        <f>IFERROR(IF(AE505=1,①工事概要!$E$11,IF(AE505=2,①工事概要!$E$11,IF(WEEKDAY(Z505)=2,Z498,AG504))),"")</f>
        <v/>
      </c>
      <c r="AH505" s="221" t="str">
        <f t="shared" ref="AH505:BA505" si="707">IFERROR(IF(AG505+1&gt;$BB505,"",AG505+1),"")</f>
        <v/>
      </c>
      <c r="AI505" s="221" t="str">
        <f t="shared" si="707"/>
        <v/>
      </c>
      <c r="AJ505" s="221" t="str">
        <f t="shared" si="707"/>
        <v/>
      </c>
      <c r="AK505" s="221" t="str">
        <f t="shared" si="707"/>
        <v/>
      </c>
      <c r="AL505" s="221" t="str">
        <f t="shared" si="707"/>
        <v/>
      </c>
      <c r="AM505" s="221" t="str">
        <f t="shared" si="707"/>
        <v/>
      </c>
      <c r="AN505" s="221" t="str">
        <f t="shared" si="707"/>
        <v/>
      </c>
      <c r="AO505" s="221" t="str">
        <f t="shared" si="707"/>
        <v/>
      </c>
      <c r="AP505" s="221" t="str">
        <f t="shared" si="707"/>
        <v/>
      </c>
      <c r="AQ505" s="221" t="str">
        <f t="shared" si="707"/>
        <v/>
      </c>
      <c r="AR505" s="221" t="str">
        <f t="shared" si="707"/>
        <v/>
      </c>
      <c r="AS505" s="221" t="str">
        <f t="shared" si="707"/>
        <v/>
      </c>
      <c r="AT505" s="221" t="str">
        <f t="shared" si="707"/>
        <v/>
      </c>
      <c r="AU505" s="221" t="str">
        <f t="shared" si="707"/>
        <v/>
      </c>
      <c r="AV505" s="221" t="str">
        <f t="shared" si="707"/>
        <v/>
      </c>
      <c r="AW505" s="221" t="str">
        <f t="shared" si="707"/>
        <v/>
      </c>
      <c r="AX505" s="221" t="str">
        <f t="shared" si="707"/>
        <v/>
      </c>
      <c r="AY505" s="221" t="str">
        <f t="shared" si="707"/>
        <v/>
      </c>
      <c r="AZ505" s="221" t="str">
        <f t="shared" si="707"/>
        <v/>
      </c>
      <c r="BA505" s="221" t="str">
        <f t="shared" si="707"/>
        <v/>
      </c>
      <c r="BB505" s="217" t="str">
        <f>IFERROR(IF(IF(Z505=①工事概要!$E$12,①工事概要!$E$12,IF(WEEKDAY(Z505)=1,Z512,BB506))&gt;①工事概要!$E$12,①工事概要!$E$12,IF(Z505=①工事概要!$E$12,①工事概要!$E$12,IF(WEEKDAY(Z505)=1,Z512,BB506))),"")</f>
        <v/>
      </c>
      <c r="BE505" s="53"/>
      <c r="BF505" s="53"/>
      <c r="BG505" s="53" t="str">
        <f>IFERROR(VLOOKUP(B505,①工事概要!$C$11:$D$12,2,FALSE),"")</f>
        <v/>
      </c>
      <c r="BH505" s="53" t="str">
        <f>IFERROR(VLOOKUP(B505,①工事概要!$C$16:$D$21,2,FALSE),"")</f>
        <v/>
      </c>
      <c r="BI505" s="53" t="str">
        <f>IFERROR(VLOOKUP(B505,①工事概要!$C$22:$D$24,2,FALSE),"")</f>
        <v/>
      </c>
      <c r="BJ505" s="53" t="str">
        <f>IF(B505&gt;①工事概要!$C$26,"",IF(B505&gt;=①工事概要!$C$25,$BJ$13,""))</f>
        <v/>
      </c>
      <c r="BK505" s="53" t="str">
        <f>IF(B505&gt;①工事概要!$C$28,"",IF(B505&gt;=①工事概要!$C$27,$BK$13,""))</f>
        <v/>
      </c>
      <c r="BL505" s="53" t="str">
        <f>IF(B505&gt;①工事概要!$C$30,"",IF(B505&gt;=①工事概要!$C$29,$BL$13,""))</f>
        <v/>
      </c>
      <c r="BM505" s="53" t="str">
        <f>IF(B505&gt;①工事概要!$C$32,"",IF(B505&gt;=①工事概要!$C$31,$BM$13,""))</f>
        <v/>
      </c>
      <c r="BN505" s="53" t="str">
        <f>IF(B505&gt;①工事概要!$C$34,"",IF(B505&gt;=①工事概要!$C$33,$BN$13,""))</f>
        <v/>
      </c>
      <c r="BO505" s="53" t="str">
        <f>IF(B505&gt;①工事概要!$C$36,"",IF(B505&gt;=①工事概要!$C$35,$BO$13,""))</f>
        <v/>
      </c>
      <c r="BP505" s="53" t="str">
        <f>IF(B505&gt;①工事概要!$C$38,"",IF(B505&gt;=①工事概要!$C$37,$BP$13,""))</f>
        <v/>
      </c>
      <c r="BQ505" s="53" t="str">
        <f>IF(B505&gt;①工事概要!$C$40,"",IF(B505&gt;=①工事概要!$C$39,$BQ$13,""))</f>
        <v/>
      </c>
      <c r="BR505" s="53" t="str">
        <f>IF(B505&gt;①工事概要!$C$42,"",IF(B505&gt;=①工事概要!$C$41,$BR$13,""))</f>
        <v/>
      </c>
      <c r="BS505" s="53" t="str">
        <f>IF(B505&gt;①工事概要!$C$44,"",IF(B505&gt;=①工事概要!$C$43,$BS$13,""))</f>
        <v/>
      </c>
      <c r="BT505" s="53" t="str">
        <f>IF(B505&gt;①工事概要!$C$46,"",IF(B505&gt;=①工事概要!$C$45,$BT$13,""))</f>
        <v/>
      </c>
      <c r="BU505" s="53" t="str">
        <f>IF(B505&gt;①工事概要!$C$48,"",IF(B505&gt;=①工事概要!$C$47,$BU$13,""))</f>
        <v/>
      </c>
      <c r="BV505" s="53" t="str">
        <f>IF(B505&gt;①工事概要!$C$50,"",IF(B505&gt;=①工事概要!$C$49,$BV$13,""))</f>
        <v/>
      </c>
      <c r="BW505" s="53" t="str">
        <f>IF(B505&gt;①工事概要!$C$52,"",IF(B505&gt;=①工事概要!$C$51,$BW$13,""))</f>
        <v/>
      </c>
      <c r="BX505" s="53" t="str">
        <f>IF(B505&gt;①工事概要!$C$54,"",IF(B505&gt;=①工事概要!$C$53,$BX$13,""))</f>
        <v/>
      </c>
      <c r="BY505" s="53" t="str">
        <f>IF(B505&gt;①工事概要!$C$56,"",IF(B505&gt;=①工事概要!$C$55,$BY$13,""))</f>
        <v/>
      </c>
      <c r="BZ505" s="53" t="str">
        <f>IF(B505&gt;①工事概要!$C$58,"",IF(B505&gt;=①工事概要!$C$57,$BZ$13,""))</f>
        <v/>
      </c>
      <c r="CA505" s="53" t="str">
        <f>IF(B505&gt;①工事概要!$C$60,"",IF(B505&gt;=①工事概要!$C$59,$CA$13,""))</f>
        <v/>
      </c>
      <c r="CB505" s="53" t="str">
        <f>IF(B505&gt;①工事概要!$C$62,"",IF(B505&gt;=①工事概要!$C$61,$CB$13,""))</f>
        <v/>
      </c>
      <c r="CC505" s="53" t="str">
        <f>IF(B505&gt;①工事概要!$C$64,"",IF(B505&gt;=①工事概要!$C$63,$CC$13,""))</f>
        <v/>
      </c>
      <c r="CD505" s="53" t="str">
        <f>IF(B505&gt;①工事概要!$C$66,"",IF(B505&gt;=①工事概要!$C$65,$CD$13,""))</f>
        <v/>
      </c>
      <c r="CE505" s="50" t="str">
        <f t="shared" si="666"/>
        <v/>
      </c>
      <c r="CF505" s="50" t="str">
        <f t="shared" si="652"/>
        <v xml:space="preserve"> </v>
      </c>
    </row>
    <row r="506" spans="1:84" ht="39" customHeight="1" thickTop="1" thickBot="1" x14ac:dyDescent="0.2">
      <c r="A506" s="81" t="str">
        <f t="shared" si="638"/>
        <v>対象期間外</v>
      </c>
      <c r="B506" s="180" t="str">
        <f>IFERROR(IF(B505=①工事概要!$E$12+IF(WEEKDAY(①工事概要!$E$12)=1,①工事概要!$E$12,(8-WEEKDAY(①工事概要!$E$12))),"-",IF(B505="-","-",B505+1)),"-")</f>
        <v>-</v>
      </c>
      <c r="C506" s="89" t="str">
        <f t="shared" si="653"/>
        <v>-</v>
      </c>
      <c r="D506" s="199" t="str">
        <f t="shared" si="654"/>
        <v>×</v>
      </c>
      <c r="E506" s="200" t="str">
        <f t="shared" si="655"/>
        <v xml:space="preserve"> </v>
      </c>
      <c r="F506" s="201" t="s">
        <v>60</v>
      </c>
      <c r="G506" s="202"/>
      <c r="H506" s="203"/>
      <c r="I506" s="204"/>
      <c r="J506" s="187" t="str">
        <f t="shared" si="656"/>
        <v/>
      </c>
      <c r="K506" s="190" t="str">
        <f t="shared" si="639"/>
        <v/>
      </c>
      <c r="L506" s="190" t="str">
        <f t="shared" si="640"/>
        <v/>
      </c>
      <c r="M506" s="188" t="str">
        <f t="shared" si="657"/>
        <v/>
      </c>
      <c r="N506" s="87" t="str">
        <f t="shared" si="641"/>
        <v/>
      </c>
      <c r="O506" s="108"/>
      <c r="P506" s="156" t="str">
        <f>IF(B506&lt;①工事概要!$E$11,"",IF(B506&gt;①工事概要!$E$12,"",IF(LEN(CE506)=0,"○","")))</f>
        <v/>
      </c>
      <c r="Q506" s="162">
        <f t="shared" si="658"/>
        <v>0</v>
      </c>
      <c r="R506" s="93">
        <f t="shared" si="642"/>
        <v>181</v>
      </c>
      <c r="S506" s="156" t="str">
        <f t="shared" si="643"/>
        <v/>
      </c>
      <c r="T506" s="162">
        <f t="shared" si="644"/>
        <v>0</v>
      </c>
      <c r="U506" s="100">
        <f t="shared" si="659"/>
        <v>52</v>
      </c>
      <c r="V506" s="93" t="str">
        <f t="shared" si="645"/>
        <v/>
      </c>
      <c r="W506" s="169" t="str">
        <f t="shared" si="660"/>
        <v/>
      </c>
      <c r="X506" s="80" t="str">
        <f t="shared" si="661"/>
        <v/>
      </c>
      <c r="Y506" s="80" t="str">
        <f t="shared" si="662"/>
        <v/>
      </c>
      <c r="Z506" s="80" t="str">
        <f t="shared" si="646"/>
        <v>-</v>
      </c>
      <c r="AA506" s="80" t="str">
        <f t="shared" si="647"/>
        <v/>
      </c>
      <c r="AB506" s="80" t="str">
        <f t="shared" si="648"/>
        <v>OK（振替済み）</v>
      </c>
      <c r="AC506" s="154">
        <f t="shared" si="649"/>
        <v>0</v>
      </c>
      <c r="AD506" s="154" t="str">
        <f t="shared" si="663"/>
        <v/>
      </c>
      <c r="AE506" s="106">
        <f t="shared" si="664"/>
        <v>0</v>
      </c>
      <c r="AF506" s="106">
        <f t="shared" si="650"/>
        <v>0</v>
      </c>
      <c r="AG506" s="218" t="str">
        <f>IFERROR(IF(AE506=1,①工事概要!$E$11,IF(AE506=2,①工事概要!$E$11,IF(WEEKDAY(Z506)=2,Z499,AG505))),"")</f>
        <v/>
      </c>
      <c r="AH506" s="222" t="str">
        <f t="shared" ref="AH506:BA506" si="708">IFERROR(IF(AG506+1&gt;$BB506,"",AG506+1),"")</f>
        <v/>
      </c>
      <c r="AI506" s="222" t="str">
        <f t="shared" si="708"/>
        <v/>
      </c>
      <c r="AJ506" s="222" t="str">
        <f t="shared" si="708"/>
        <v/>
      </c>
      <c r="AK506" s="222" t="str">
        <f t="shared" si="708"/>
        <v/>
      </c>
      <c r="AL506" s="222" t="str">
        <f t="shared" si="708"/>
        <v/>
      </c>
      <c r="AM506" s="222" t="str">
        <f t="shared" si="708"/>
        <v/>
      </c>
      <c r="AN506" s="222" t="str">
        <f t="shared" si="708"/>
        <v/>
      </c>
      <c r="AO506" s="222" t="str">
        <f t="shared" si="708"/>
        <v/>
      </c>
      <c r="AP506" s="222" t="str">
        <f t="shared" si="708"/>
        <v/>
      </c>
      <c r="AQ506" s="222" t="str">
        <f t="shared" si="708"/>
        <v/>
      </c>
      <c r="AR506" s="222" t="str">
        <f t="shared" si="708"/>
        <v/>
      </c>
      <c r="AS506" s="222" t="str">
        <f t="shared" si="708"/>
        <v/>
      </c>
      <c r="AT506" s="222" t="str">
        <f t="shared" si="708"/>
        <v/>
      </c>
      <c r="AU506" s="222" t="str">
        <f t="shared" si="708"/>
        <v/>
      </c>
      <c r="AV506" s="222" t="str">
        <f t="shared" si="708"/>
        <v/>
      </c>
      <c r="AW506" s="222" t="str">
        <f t="shared" si="708"/>
        <v/>
      </c>
      <c r="AX506" s="222" t="str">
        <f t="shared" si="708"/>
        <v/>
      </c>
      <c r="AY506" s="222" t="str">
        <f t="shared" si="708"/>
        <v/>
      </c>
      <c r="AZ506" s="222" t="str">
        <f t="shared" si="708"/>
        <v/>
      </c>
      <c r="BA506" s="222" t="str">
        <f t="shared" si="708"/>
        <v/>
      </c>
      <c r="BB506" s="219" t="str">
        <f>IFERROR(IF(IF(Z506=①工事概要!$E$12,①工事概要!$E$12,IF(WEEKDAY(Z506)=1,Z513,BB507))&gt;①工事概要!$E$12,①工事概要!$E$12,IF(Z506=①工事概要!$E$12,①工事概要!$E$12,IF(WEEKDAY(Z506)=1,Z513,BB507))),"")</f>
        <v/>
      </c>
      <c r="BE506" s="53"/>
      <c r="BF506" s="53"/>
      <c r="BG506" s="53" t="str">
        <f>IFERROR(VLOOKUP(B506,①工事概要!$C$11:$D$12,2,FALSE),"")</f>
        <v/>
      </c>
      <c r="BH506" s="53" t="str">
        <f>IFERROR(VLOOKUP(B506,①工事概要!$C$16:$D$21,2,FALSE),"")</f>
        <v/>
      </c>
      <c r="BI506" s="53" t="str">
        <f>IFERROR(VLOOKUP(B506,①工事概要!$C$22:$D$24,2,FALSE),"")</f>
        <v/>
      </c>
      <c r="BJ506" s="53" t="str">
        <f>IF(B506&gt;①工事概要!$C$26,"",IF(B506&gt;=①工事概要!$C$25,$BJ$13,""))</f>
        <v/>
      </c>
      <c r="BK506" s="53" t="str">
        <f>IF(B506&gt;①工事概要!$C$28,"",IF(B506&gt;=①工事概要!$C$27,$BK$13,""))</f>
        <v/>
      </c>
      <c r="BL506" s="53" t="str">
        <f>IF(B506&gt;①工事概要!$C$30,"",IF(B506&gt;=①工事概要!$C$29,$BL$13,""))</f>
        <v/>
      </c>
      <c r="BM506" s="53" t="str">
        <f>IF(B506&gt;①工事概要!$C$32,"",IF(B506&gt;=①工事概要!$C$31,$BM$13,""))</f>
        <v/>
      </c>
      <c r="BN506" s="53" t="str">
        <f>IF(B506&gt;①工事概要!$C$34,"",IF(B506&gt;=①工事概要!$C$33,$BN$13,""))</f>
        <v/>
      </c>
      <c r="BO506" s="53" t="str">
        <f>IF(B506&gt;①工事概要!$C$36,"",IF(B506&gt;=①工事概要!$C$35,$BO$13,""))</f>
        <v/>
      </c>
      <c r="BP506" s="53" t="str">
        <f>IF(B506&gt;①工事概要!$C$38,"",IF(B506&gt;=①工事概要!$C$37,$BP$13,""))</f>
        <v/>
      </c>
      <c r="BQ506" s="53" t="str">
        <f>IF(B506&gt;①工事概要!$C$40,"",IF(B506&gt;=①工事概要!$C$39,$BQ$13,""))</f>
        <v/>
      </c>
      <c r="BR506" s="53" t="str">
        <f>IF(B506&gt;①工事概要!$C$42,"",IF(B506&gt;=①工事概要!$C$41,$BR$13,""))</f>
        <v/>
      </c>
      <c r="BS506" s="53" t="str">
        <f>IF(B506&gt;①工事概要!$C$44,"",IF(B506&gt;=①工事概要!$C$43,$BS$13,""))</f>
        <v/>
      </c>
      <c r="BT506" s="53" t="str">
        <f>IF(B506&gt;①工事概要!$C$46,"",IF(B506&gt;=①工事概要!$C$45,$BT$13,""))</f>
        <v/>
      </c>
      <c r="BU506" s="53" t="str">
        <f>IF(B506&gt;①工事概要!$C$48,"",IF(B506&gt;=①工事概要!$C$47,$BU$13,""))</f>
        <v/>
      </c>
      <c r="BV506" s="53" t="str">
        <f>IF(B506&gt;①工事概要!$C$50,"",IF(B506&gt;=①工事概要!$C$49,$BV$13,""))</f>
        <v/>
      </c>
      <c r="BW506" s="53" t="str">
        <f>IF(B506&gt;①工事概要!$C$52,"",IF(B506&gt;=①工事概要!$C$51,$BW$13,""))</f>
        <v/>
      </c>
      <c r="BX506" s="53" t="str">
        <f>IF(B506&gt;①工事概要!$C$54,"",IF(B506&gt;=①工事概要!$C$53,$BX$13,""))</f>
        <v/>
      </c>
      <c r="BY506" s="53" t="str">
        <f>IF(B506&gt;①工事概要!$C$56,"",IF(B506&gt;=①工事概要!$C$55,$BY$13,""))</f>
        <v/>
      </c>
      <c r="BZ506" s="53" t="str">
        <f>IF(B506&gt;①工事概要!$C$58,"",IF(B506&gt;=①工事概要!$C$57,$BZ$13,""))</f>
        <v/>
      </c>
      <c r="CA506" s="53" t="str">
        <f>IF(B506&gt;①工事概要!$C$60,"",IF(B506&gt;=①工事概要!$C$59,$CA$13,""))</f>
        <v/>
      </c>
      <c r="CB506" s="53" t="str">
        <f>IF(B506&gt;①工事概要!$C$62,"",IF(B506&gt;=①工事概要!$C$61,$CB$13,""))</f>
        <v/>
      </c>
      <c r="CC506" s="53" t="str">
        <f>IF(B506&gt;①工事概要!$C$64,"",IF(B506&gt;=①工事概要!$C$63,$CC$13,""))</f>
        <v/>
      </c>
      <c r="CD506" s="53" t="str">
        <f>IF(B506&gt;①工事概要!$C$66,"",IF(B506&gt;=①工事概要!$C$65,$CD$13,""))</f>
        <v/>
      </c>
      <c r="CE506" s="50" t="str">
        <f t="shared" si="666"/>
        <v/>
      </c>
      <c r="CF506" s="50" t="str">
        <f t="shared" si="652"/>
        <v xml:space="preserve"> </v>
      </c>
    </row>
    <row r="507" spans="1:84" ht="39" customHeight="1" thickTop="1" thickBot="1" x14ac:dyDescent="0.2">
      <c r="A507" s="81" t="str">
        <f t="shared" si="638"/>
        <v>対象期間外</v>
      </c>
      <c r="B507" s="180" t="str">
        <f>IFERROR(IF(B506=①工事概要!$E$12+IF(WEEKDAY(①工事概要!$E$12)=1,①工事概要!$E$12,(8-WEEKDAY(①工事概要!$E$12))),"-",IF(B506="-","-",B506+1)),"-")</f>
        <v>-</v>
      </c>
      <c r="C507" s="89" t="str">
        <f t="shared" si="653"/>
        <v>-</v>
      </c>
      <c r="D507" s="199" t="str">
        <f t="shared" si="654"/>
        <v>×</v>
      </c>
      <c r="E507" s="200" t="str">
        <f t="shared" si="655"/>
        <v xml:space="preserve"> </v>
      </c>
      <c r="F507" s="201" t="s">
        <v>60</v>
      </c>
      <c r="G507" s="202"/>
      <c r="H507" s="203"/>
      <c r="I507" s="204"/>
      <c r="J507" s="187" t="str">
        <f t="shared" si="656"/>
        <v/>
      </c>
      <c r="K507" s="190" t="str">
        <f t="shared" si="639"/>
        <v/>
      </c>
      <c r="L507" s="190" t="str">
        <f t="shared" si="640"/>
        <v/>
      </c>
      <c r="M507" s="188" t="str">
        <f t="shared" si="657"/>
        <v/>
      </c>
      <c r="N507" s="87" t="str">
        <f t="shared" si="641"/>
        <v/>
      </c>
      <c r="O507" s="108"/>
      <c r="P507" s="156" t="str">
        <f>IF(B507&lt;①工事概要!$E$11,"",IF(B507&gt;①工事概要!$E$12,"",IF(LEN(CE507)=0,"○","")))</f>
        <v/>
      </c>
      <c r="Q507" s="162">
        <f t="shared" si="658"/>
        <v>0</v>
      </c>
      <c r="R507" s="93">
        <f t="shared" si="642"/>
        <v>181</v>
      </c>
      <c r="S507" s="156" t="str">
        <f t="shared" si="643"/>
        <v/>
      </c>
      <c r="T507" s="162">
        <f t="shared" si="644"/>
        <v>0</v>
      </c>
      <c r="U507" s="100">
        <f t="shared" si="659"/>
        <v>52</v>
      </c>
      <c r="V507" s="93" t="str">
        <f t="shared" si="645"/>
        <v/>
      </c>
      <c r="W507" s="169" t="str">
        <f t="shared" si="660"/>
        <v/>
      </c>
      <c r="X507" s="80" t="str">
        <f t="shared" si="661"/>
        <v/>
      </c>
      <c r="Y507" s="80" t="str">
        <f t="shared" si="662"/>
        <v/>
      </c>
      <c r="Z507" s="80" t="str">
        <f t="shared" si="646"/>
        <v>-</v>
      </c>
      <c r="AA507" s="80" t="str">
        <f t="shared" si="647"/>
        <v/>
      </c>
      <c r="AB507" s="80" t="str">
        <f t="shared" si="648"/>
        <v>OK（振替済み）</v>
      </c>
      <c r="AC507" s="154">
        <f t="shared" si="649"/>
        <v>0</v>
      </c>
      <c r="AD507" s="154" t="str">
        <f t="shared" si="663"/>
        <v/>
      </c>
      <c r="AE507" s="106">
        <f t="shared" si="664"/>
        <v>0</v>
      </c>
      <c r="AF507" s="106">
        <f t="shared" si="650"/>
        <v>0</v>
      </c>
      <c r="AG507" s="218" t="str">
        <f>IFERROR(IF(AE507=1,①工事概要!$E$11,IF(AE507=2,①工事概要!$E$11,IF(WEEKDAY(Z507)=2,Z500,AG506))),"")</f>
        <v/>
      </c>
      <c r="AH507" s="222" t="str">
        <f t="shared" ref="AH507:BA507" si="709">IFERROR(IF(AG507+1&gt;$BB507,"",AG507+1),"")</f>
        <v/>
      </c>
      <c r="AI507" s="222" t="str">
        <f t="shared" si="709"/>
        <v/>
      </c>
      <c r="AJ507" s="222" t="str">
        <f t="shared" si="709"/>
        <v/>
      </c>
      <c r="AK507" s="222" t="str">
        <f t="shared" si="709"/>
        <v/>
      </c>
      <c r="AL507" s="222" t="str">
        <f t="shared" si="709"/>
        <v/>
      </c>
      <c r="AM507" s="222" t="str">
        <f t="shared" si="709"/>
        <v/>
      </c>
      <c r="AN507" s="222" t="str">
        <f t="shared" si="709"/>
        <v/>
      </c>
      <c r="AO507" s="222" t="str">
        <f t="shared" si="709"/>
        <v/>
      </c>
      <c r="AP507" s="222" t="str">
        <f t="shared" si="709"/>
        <v/>
      </c>
      <c r="AQ507" s="222" t="str">
        <f t="shared" si="709"/>
        <v/>
      </c>
      <c r="AR507" s="222" t="str">
        <f t="shared" si="709"/>
        <v/>
      </c>
      <c r="AS507" s="222" t="str">
        <f t="shared" si="709"/>
        <v/>
      </c>
      <c r="AT507" s="222" t="str">
        <f t="shared" si="709"/>
        <v/>
      </c>
      <c r="AU507" s="222" t="str">
        <f t="shared" si="709"/>
        <v/>
      </c>
      <c r="AV507" s="222" t="str">
        <f t="shared" si="709"/>
        <v/>
      </c>
      <c r="AW507" s="222" t="str">
        <f t="shared" si="709"/>
        <v/>
      </c>
      <c r="AX507" s="222" t="str">
        <f t="shared" si="709"/>
        <v/>
      </c>
      <c r="AY507" s="222" t="str">
        <f t="shared" si="709"/>
        <v/>
      </c>
      <c r="AZ507" s="222" t="str">
        <f t="shared" si="709"/>
        <v/>
      </c>
      <c r="BA507" s="222" t="str">
        <f t="shared" si="709"/>
        <v/>
      </c>
      <c r="BB507" s="219" t="str">
        <f>IFERROR(IF(IF(Z507=①工事概要!$E$12,①工事概要!$E$12,IF(WEEKDAY(Z507)=1,Z514,BB508))&gt;①工事概要!$E$12,①工事概要!$E$12,IF(Z507=①工事概要!$E$12,①工事概要!$E$12,IF(WEEKDAY(Z507)=1,Z514,BB508))),"")</f>
        <v/>
      </c>
      <c r="BE507" s="53"/>
      <c r="BF507" s="53"/>
      <c r="BG507" s="53" t="str">
        <f>IFERROR(VLOOKUP(B507,①工事概要!$C$11:$D$12,2,FALSE),"")</f>
        <v/>
      </c>
      <c r="BH507" s="53" t="str">
        <f>IFERROR(VLOOKUP(B507,①工事概要!$C$16:$D$21,2,FALSE),"")</f>
        <v/>
      </c>
      <c r="BI507" s="53" t="str">
        <f>IFERROR(VLOOKUP(B507,①工事概要!$C$22:$D$24,2,FALSE),"")</f>
        <v/>
      </c>
      <c r="BJ507" s="53" t="str">
        <f>IF(B507&gt;①工事概要!$C$26,"",IF(B507&gt;=①工事概要!$C$25,$BJ$13,""))</f>
        <v/>
      </c>
      <c r="BK507" s="53" t="str">
        <f>IF(B507&gt;①工事概要!$C$28,"",IF(B507&gt;=①工事概要!$C$27,$BK$13,""))</f>
        <v/>
      </c>
      <c r="BL507" s="53" t="str">
        <f>IF(B507&gt;①工事概要!$C$30,"",IF(B507&gt;=①工事概要!$C$29,$BL$13,""))</f>
        <v/>
      </c>
      <c r="BM507" s="53" t="str">
        <f>IF(B507&gt;①工事概要!$C$32,"",IF(B507&gt;=①工事概要!$C$31,$BM$13,""))</f>
        <v/>
      </c>
      <c r="BN507" s="53" t="str">
        <f>IF(B507&gt;①工事概要!$C$34,"",IF(B507&gt;=①工事概要!$C$33,$BN$13,""))</f>
        <v/>
      </c>
      <c r="BO507" s="53" t="str">
        <f>IF(B507&gt;①工事概要!$C$36,"",IF(B507&gt;=①工事概要!$C$35,$BO$13,""))</f>
        <v/>
      </c>
      <c r="BP507" s="53" t="str">
        <f>IF(B507&gt;①工事概要!$C$38,"",IF(B507&gt;=①工事概要!$C$37,$BP$13,""))</f>
        <v/>
      </c>
      <c r="BQ507" s="53" t="str">
        <f>IF(B507&gt;①工事概要!$C$40,"",IF(B507&gt;=①工事概要!$C$39,$BQ$13,""))</f>
        <v/>
      </c>
      <c r="BR507" s="53" t="str">
        <f>IF(B507&gt;①工事概要!$C$42,"",IF(B507&gt;=①工事概要!$C$41,$BR$13,""))</f>
        <v/>
      </c>
      <c r="BS507" s="53" t="str">
        <f>IF(B507&gt;①工事概要!$C$44,"",IF(B507&gt;=①工事概要!$C$43,$BS$13,""))</f>
        <v/>
      </c>
      <c r="BT507" s="53" t="str">
        <f>IF(B507&gt;①工事概要!$C$46,"",IF(B507&gt;=①工事概要!$C$45,$BT$13,""))</f>
        <v/>
      </c>
      <c r="BU507" s="53" t="str">
        <f>IF(B507&gt;①工事概要!$C$48,"",IF(B507&gt;=①工事概要!$C$47,$BU$13,""))</f>
        <v/>
      </c>
      <c r="BV507" s="53" t="str">
        <f>IF(B507&gt;①工事概要!$C$50,"",IF(B507&gt;=①工事概要!$C$49,$BV$13,""))</f>
        <v/>
      </c>
      <c r="BW507" s="53" t="str">
        <f>IF(B507&gt;①工事概要!$C$52,"",IF(B507&gt;=①工事概要!$C$51,$BW$13,""))</f>
        <v/>
      </c>
      <c r="BX507" s="53" t="str">
        <f>IF(B507&gt;①工事概要!$C$54,"",IF(B507&gt;=①工事概要!$C$53,$BX$13,""))</f>
        <v/>
      </c>
      <c r="BY507" s="53" t="str">
        <f>IF(B507&gt;①工事概要!$C$56,"",IF(B507&gt;=①工事概要!$C$55,$BY$13,""))</f>
        <v/>
      </c>
      <c r="BZ507" s="53" t="str">
        <f>IF(B507&gt;①工事概要!$C$58,"",IF(B507&gt;=①工事概要!$C$57,$BZ$13,""))</f>
        <v/>
      </c>
      <c r="CA507" s="53" t="str">
        <f>IF(B507&gt;①工事概要!$C$60,"",IF(B507&gt;=①工事概要!$C$59,$CA$13,""))</f>
        <v/>
      </c>
      <c r="CB507" s="53" t="str">
        <f>IF(B507&gt;①工事概要!$C$62,"",IF(B507&gt;=①工事概要!$C$61,$CB$13,""))</f>
        <v/>
      </c>
      <c r="CC507" s="53" t="str">
        <f>IF(B507&gt;①工事概要!$C$64,"",IF(B507&gt;=①工事概要!$C$63,$CC$13,""))</f>
        <v/>
      </c>
      <c r="CD507" s="53" t="str">
        <f>IF(B507&gt;①工事概要!$C$66,"",IF(B507&gt;=①工事概要!$C$65,$CD$13,""))</f>
        <v/>
      </c>
      <c r="CE507" s="50" t="str">
        <f t="shared" si="666"/>
        <v/>
      </c>
      <c r="CF507" s="50" t="str">
        <f t="shared" si="652"/>
        <v xml:space="preserve"> </v>
      </c>
    </row>
    <row r="508" spans="1:84" ht="39" customHeight="1" thickTop="1" thickBot="1" x14ac:dyDescent="0.2">
      <c r="A508" s="81" t="str">
        <f t="shared" si="638"/>
        <v>対象期間外</v>
      </c>
      <c r="B508" s="180" t="str">
        <f>IFERROR(IF(B507=①工事概要!$E$12+IF(WEEKDAY(①工事概要!$E$12)=1,①工事概要!$E$12,(8-WEEKDAY(①工事概要!$E$12))),"-",IF(B507="-","-",B507+1)),"-")</f>
        <v>-</v>
      </c>
      <c r="C508" s="89" t="str">
        <f t="shared" si="653"/>
        <v>-</v>
      </c>
      <c r="D508" s="199" t="str">
        <f t="shared" si="654"/>
        <v>×</v>
      </c>
      <c r="E508" s="200" t="str">
        <f t="shared" si="655"/>
        <v xml:space="preserve"> </v>
      </c>
      <c r="F508" s="201" t="s">
        <v>60</v>
      </c>
      <c r="G508" s="202"/>
      <c r="H508" s="203"/>
      <c r="I508" s="204"/>
      <c r="J508" s="187" t="str">
        <f t="shared" si="656"/>
        <v/>
      </c>
      <c r="K508" s="190" t="str">
        <f t="shared" si="639"/>
        <v/>
      </c>
      <c r="L508" s="190" t="str">
        <f t="shared" si="640"/>
        <v/>
      </c>
      <c r="M508" s="188" t="str">
        <f t="shared" si="657"/>
        <v/>
      </c>
      <c r="N508" s="87" t="str">
        <f t="shared" si="641"/>
        <v/>
      </c>
      <c r="O508" s="108"/>
      <c r="P508" s="156" t="str">
        <f>IF(B508&lt;①工事概要!$E$11,"",IF(B508&gt;①工事概要!$E$12,"",IF(LEN(CE508)=0,"○","")))</f>
        <v/>
      </c>
      <c r="Q508" s="162">
        <f t="shared" si="658"/>
        <v>0</v>
      </c>
      <c r="R508" s="93">
        <f t="shared" si="642"/>
        <v>181</v>
      </c>
      <c r="S508" s="156" t="str">
        <f t="shared" si="643"/>
        <v/>
      </c>
      <c r="T508" s="162">
        <f t="shared" si="644"/>
        <v>0</v>
      </c>
      <c r="U508" s="100">
        <f t="shared" si="659"/>
        <v>52</v>
      </c>
      <c r="V508" s="93" t="str">
        <f t="shared" si="645"/>
        <v/>
      </c>
      <c r="W508" s="169" t="str">
        <f t="shared" si="660"/>
        <v/>
      </c>
      <c r="X508" s="80" t="str">
        <f t="shared" si="661"/>
        <v/>
      </c>
      <c r="Y508" s="80" t="str">
        <f t="shared" si="662"/>
        <v/>
      </c>
      <c r="Z508" s="80" t="str">
        <f t="shared" si="646"/>
        <v>-</v>
      </c>
      <c r="AA508" s="80" t="str">
        <f t="shared" si="647"/>
        <v/>
      </c>
      <c r="AB508" s="80" t="str">
        <f t="shared" si="648"/>
        <v>OK（振替済み）</v>
      </c>
      <c r="AC508" s="154">
        <f t="shared" si="649"/>
        <v>0</v>
      </c>
      <c r="AD508" s="154" t="str">
        <f t="shared" si="663"/>
        <v/>
      </c>
      <c r="AE508" s="106">
        <f t="shared" si="664"/>
        <v>0</v>
      </c>
      <c r="AF508" s="106">
        <f t="shared" si="650"/>
        <v>0</v>
      </c>
      <c r="AG508" s="218" t="str">
        <f>IFERROR(IF(AE508=1,①工事概要!$E$11,IF(AE508=2,①工事概要!$E$11,IF(WEEKDAY(Z508)=2,Z501,AG507))),"")</f>
        <v/>
      </c>
      <c r="AH508" s="222" t="str">
        <f t="shared" ref="AH508:BA508" si="710">IFERROR(IF(AG508+1&gt;$BB508,"",AG508+1),"")</f>
        <v/>
      </c>
      <c r="AI508" s="222" t="str">
        <f t="shared" si="710"/>
        <v/>
      </c>
      <c r="AJ508" s="222" t="str">
        <f t="shared" si="710"/>
        <v/>
      </c>
      <c r="AK508" s="222" t="str">
        <f t="shared" si="710"/>
        <v/>
      </c>
      <c r="AL508" s="222" t="str">
        <f t="shared" si="710"/>
        <v/>
      </c>
      <c r="AM508" s="222" t="str">
        <f t="shared" si="710"/>
        <v/>
      </c>
      <c r="AN508" s="222" t="str">
        <f t="shared" si="710"/>
        <v/>
      </c>
      <c r="AO508" s="222" t="str">
        <f t="shared" si="710"/>
        <v/>
      </c>
      <c r="AP508" s="222" t="str">
        <f t="shared" si="710"/>
        <v/>
      </c>
      <c r="AQ508" s="222" t="str">
        <f t="shared" si="710"/>
        <v/>
      </c>
      <c r="AR508" s="222" t="str">
        <f t="shared" si="710"/>
        <v/>
      </c>
      <c r="AS508" s="222" t="str">
        <f t="shared" si="710"/>
        <v/>
      </c>
      <c r="AT508" s="222" t="str">
        <f t="shared" si="710"/>
        <v/>
      </c>
      <c r="AU508" s="222" t="str">
        <f t="shared" si="710"/>
        <v/>
      </c>
      <c r="AV508" s="222" t="str">
        <f t="shared" si="710"/>
        <v/>
      </c>
      <c r="AW508" s="222" t="str">
        <f t="shared" si="710"/>
        <v/>
      </c>
      <c r="AX508" s="222" t="str">
        <f t="shared" si="710"/>
        <v/>
      </c>
      <c r="AY508" s="222" t="str">
        <f t="shared" si="710"/>
        <v/>
      </c>
      <c r="AZ508" s="222" t="str">
        <f t="shared" si="710"/>
        <v/>
      </c>
      <c r="BA508" s="222" t="str">
        <f t="shared" si="710"/>
        <v/>
      </c>
      <c r="BB508" s="219" t="str">
        <f>IFERROR(IF(IF(Z508=①工事概要!$E$12,①工事概要!$E$12,IF(WEEKDAY(Z508)=1,Z515,BB509))&gt;①工事概要!$E$12,①工事概要!$E$12,IF(Z508=①工事概要!$E$12,①工事概要!$E$12,IF(WEEKDAY(Z508)=1,Z515,BB509))),"")</f>
        <v/>
      </c>
      <c r="BE508" s="53"/>
      <c r="BF508" s="53"/>
      <c r="BG508" s="53" t="str">
        <f>IFERROR(VLOOKUP(B508,①工事概要!$C$11:$D$12,2,FALSE),"")</f>
        <v/>
      </c>
      <c r="BH508" s="53" t="str">
        <f>IFERROR(VLOOKUP(B508,①工事概要!$C$16:$D$21,2,FALSE),"")</f>
        <v/>
      </c>
      <c r="BI508" s="53" t="str">
        <f>IFERROR(VLOOKUP(B508,①工事概要!$C$22:$D$24,2,FALSE),"")</f>
        <v/>
      </c>
      <c r="BJ508" s="53" t="str">
        <f>IF(B508&gt;①工事概要!$C$26,"",IF(B508&gt;=①工事概要!$C$25,$BJ$13,""))</f>
        <v/>
      </c>
      <c r="BK508" s="53" t="str">
        <f>IF(B508&gt;①工事概要!$C$28,"",IF(B508&gt;=①工事概要!$C$27,$BK$13,""))</f>
        <v/>
      </c>
      <c r="BL508" s="53" t="str">
        <f>IF(B508&gt;①工事概要!$C$30,"",IF(B508&gt;=①工事概要!$C$29,$BL$13,""))</f>
        <v/>
      </c>
      <c r="BM508" s="53" t="str">
        <f>IF(B508&gt;①工事概要!$C$32,"",IF(B508&gt;=①工事概要!$C$31,$BM$13,""))</f>
        <v/>
      </c>
      <c r="BN508" s="53" t="str">
        <f>IF(B508&gt;①工事概要!$C$34,"",IF(B508&gt;=①工事概要!$C$33,$BN$13,""))</f>
        <v/>
      </c>
      <c r="BO508" s="53" t="str">
        <f>IF(B508&gt;①工事概要!$C$36,"",IF(B508&gt;=①工事概要!$C$35,$BO$13,""))</f>
        <v/>
      </c>
      <c r="BP508" s="53" t="str">
        <f>IF(B508&gt;①工事概要!$C$38,"",IF(B508&gt;=①工事概要!$C$37,$BP$13,""))</f>
        <v/>
      </c>
      <c r="BQ508" s="53" t="str">
        <f>IF(B508&gt;①工事概要!$C$40,"",IF(B508&gt;=①工事概要!$C$39,$BQ$13,""))</f>
        <v/>
      </c>
      <c r="BR508" s="53" t="str">
        <f>IF(B508&gt;①工事概要!$C$42,"",IF(B508&gt;=①工事概要!$C$41,$BR$13,""))</f>
        <v/>
      </c>
      <c r="BS508" s="53" t="str">
        <f>IF(B508&gt;①工事概要!$C$44,"",IF(B508&gt;=①工事概要!$C$43,$BS$13,""))</f>
        <v/>
      </c>
      <c r="BT508" s="53" t="str">
        <f>IF(B508&gt;①工事概要!$C$46,"",IF(B508&gt;=①工事概要!$C$45,$BT$13,""))</f>
        <v/>
      </c>
      <c r="BU508" s="53" t="str">
        <f>IF(B508&gt;①工事概要!$C$48,"",IF(B508&gt;=①工事概要!$C$47,$BU$13,""))</f>
        <v/>
      </c>
      <c r="BV508" s="53" t="str">
        <f>IF(B508&gt;①工事概要!$C$50,"",IF(B508&gt;=①工事概要!$C$49,$BV$13,""))</f>
        <v/>
      </c>
      <c r="BW508" s="53" t="str">
        <f>IF(B508&gt;①工事概要!$C$52,"",IF(B508&gt;=①工事概要!$C$51,$BW$13,""))</f>
        <v/>
      </c>
      <c r="BX508" s="53" t="str">
        <f>IF(B508&gt;①工事概要!$C$54,"",IF(B508&gt;=①工事概要!$C$53,$BX$13,""))</f>
        <v/>
      </c>
      <c r="BY508" s="53" t="str">
        <f>IF(B508&gt;①工事概要!$C$56,"",IF(B508&gt;=①工事概要!$C$55,$BY$13,""))</f>
        <v/>
      </c>
      <c r="BZ508" s="53" t="str">
        <f>IF(B508&gt;①工事概要!$C$58,"",IF(B508&gt;=①工事概要!$C$57,$BZ$13,""))</f>
        <v/>
      </c>
      <c r="CA508" s="53" t="str">
        <f>IF(B508&gt;①工事概要!$C$60,"",IF(B508&gt;=①工事概要!$C$59,$CA$13,""))</f>
        <v/>
      </c>
      <c r="CB508" s="53" t="str">
        <f>IF(B508&gt;①工事概要!$C$62,"",IF(B508&gt;=①工事概要!$C$61,$CB$13,""))</f>
        <v/>
      </c>
      <c r="CC508" s="53" t="str">
        <f>IF(B508&gt;①工事概要!$C$64,"",IF(B508&gt;=①工事概要!$C$63,$CC$13,""))</f>
        <v/>
      </c>
      <c r="CD508" s="53" t="str">
        <f>IF(B508&gt;①工事概要!$C$66,"",IF(B508&gt;=①工事概要!$C$65,$CD$13,""))</f>
        <v/>
      </c>
      <c r="CE508" s="50" t="str">
        <f t="shared" si="666"/>
        <v/>
      </c>
      <c r="CF508" s="50" t="str">
        <f t="shared" si="652"/>
        <v xml:space="preserve"> </v>
      </c>
    </row>
    <row r="509" spans="1:84" ht="39" customHeight="1" thickTop="1" thickBot="1" x14ac:dyDescent="0.2">
      <c r="A509" s="81" t="str">
        <f t="shared" si="638"/>
        <v>対象期間外</v>
      </c>
      <c r="B509" s="180" t="str">
        <f>IFERROR(IF(B508=①工事概要!$E$12+IF(WEEKDAY(①工事概要!$E$12)=1,①工事概要!$E$12,(8-WEEKDAY(①工事概要!$E$12))),"-",IF(B508="-","-",B508+1)),"-")</f>
        <v>-</v>
      </c>
      <c r="C509" s="89" t="str">
        <f t="shared" si="653"/>
        <v>-</v>
      </c>
      <c r="D509" s="199" t="str">
        <f t="shared" si="654"/>
        <v>×</v>
      </c>
      <c r="E509" s="200" t="str">
        <f t="shared" si="655"/>
        <v xml:space="preserve"> </v>
      </c>
      <c r="F509" s="201" t="s">
        <v>60</v>
      </c>
      <c r="G509" s="202"/>
      <c r="H509" s="203"/>
      <c r="I509" s="204"/>
      <c r="J509" s="187" t="str">
        <f t="shared" si="656"/>
        <v/>
      </c>
      <c r="K509" s="190" t="str">
        <f t="shared" si="639"/>
        <v/>
      </c>
      <c r="L509" s="190" t="str">
        <f t="shared" si="640"/>
        <v/>
      </c>
      <c r="M509" s="188" t="str">
        <f t="shared" si="657"/>
        <v/>
      </c>
      <c r="N509" s="87" t="str">
        <f t="shared" si="641"/>
        <v/>
      </c>
      <c r="O509" s="108"/>
      <c r="P509" s="156" t="str">
        <f>IF(B509&lt;①工事概要!$E$11,"",IF(B509&gt;①工事概要!$E$12,"",IF(LEN(CE509)=0,"○","")))</f>
        <v/>
      </c>
      <c r="Q509" s="162">
        <f t="shared" si="658"/>
        <v>0</v>
      </c>
      <c r="R509" s="93">
        <f t="shared" si="642"/>
        <v>181</v>
      </c>
      <c r="S509" s="156" t="str">
        <f t="shared" si="643"/>
        <v/>
      </c>
      <c r="T509" s="162">
        <f t="shared" si="644"/>
        <v>0</v>
      </c>
      <c r="U509" s="100">
        <f t="shared" si="659"/>
        <v>52</v>
      </c>
      <c r="V509" s="93" t="str">
        <f t="shared" si="645"/>
        <v/>
      </c>
      <c r="W509" s="169" t="str">
        <f t="shared" si="660"/>
        <v/>
      </c>
      <c r="X509" s="80" t="str">
        <f t="shared" si="661"/>
        <v/>
      </c>
      <c r="Y509" s="80" t="str">
        <f t="shared" si="662"/>
        <v/>
      </c>
      <c r="Z509" s="80" t="str">
        <f t="shared" si="646"/>
        <v>-</v>
      </c>
      <c r="AA509" s="80" t="str">
        <f t="shared" si="647"/>
        <v/>
      </c>
      <c r="AB509" s="80" t="str">
        <f t="shared" si="648"/>
        <v>OK（振替済み）</v>
      </c>
      <c r="AC509" s="154">
        <f t="shared" si="649"/>
        <v>0</v>
      </c>
      <c r="AD509" s="154" t="str">
        <f t="shared" si="663"/>
        <v/>
      </c>
      <c r="AE509" s="106">
        <f t="shared" si="664"/>
        <v>0</v>
      </c>
      <c r="AF509" s="106">
        <f t="shared" si="650"/>
        <v>0</v>
      </c>
      <c r="AG509" s="218" t="str">
        <f>IFERROR(IF(AE509=1,①工事概要!$E$11,IF(AE509=2,①工事概要!$E$11,IF(WEEKDAY(Z509)=2,Z502,AG508))),"")</f>
        <v/>
      </c>
      <c r="AH509" s="222" t="str">
        <f t="shared" ref="AH509:BA509" si="711">IFERROR(IF(AG509+1&gt;$BB509,"",AG509+1),"")</f>
        <v/>
      </c>
      <c r="AI509" s="222" t="str">
        <f t="shared" si="711"/>
        <v/>
      </c>
      <c r="AJ509" s="222" t="str">
        <f t="shared" si="711"/>
        <v/>
      </c>
      <c r="AK509" s="222" t="str">
        <f t="shared" si="711"/>
        <v/>
      </c>
      <c r="AL509" s="222" t="str">
        <f t="shared" si="711"/>
        <v/>
      </c>
      <c r="AM509" s="222" t="str">
        <f t="shared" si="711"/>
        <v/>
      </c>
      <c r="AN509" s="222" t="str">
        <f t="shared" si="711"/>
        <v/>
      </c>
      <c r="AO509" s="222" t="str">
        <f t="shared" si="711"/>
        <v/>
      </c>
      <c r="AP509" s="222" t="str">
        <f t="shared" si="711"/>
        <v/>
      </c>
      <c r="AQ509" s="222" t="str">
        <f t="shared" si="711"/>
        <v/>
      </c>
      <c r="AR509" s="222" t="str">
        <f t="shared" si="711"/>
        <v/>
      </c>
      <c r="AS509" s="222" t="str">
        <f t="shared" si="711"/>
        <v/>
      </c>
      <c r="AT509" s="222" t="str">
        <f t="shared" si="711"/>
        <v/>
      </c>
      <c r="AU509" s="222" t="str">
        <f t="shared" si="711"/>
        <v/>
      </c>
      <c r="AV509" s="222" t="str">
        <f t="shared" si="711"/>
        <v/>
      </c>
      <c r="AW509" s="222" t="str">
        <f t="shared" si="711"/>
        <v/>
      </c>
      <c r="AX509" s="222" t="str">
        <f t="shared" si="711"/>
        <v/>
      </c>
      <c r="AY509" s="222" t="str">
        <f t="shared" si="711"/>
        <v/>
      </c>
      <c r="AZ509" s="222" t="str">
        <f t="shared" si="711"/>
        <v/>
      </c>
      <c r="BA509" s="222" t="str">
        <f t="shared" si="711"/>
        <v/>
      </c>
      <c r="BB509" s="219" t="str">
        <f>IFERROR(IF(IF(Z509=①工事概要!$E$12,①工事概要!$E$12,IF(WEEKDAY(Z509)=1,Z516,BB510))&gt;①工事概要!$E$12,①工事概要!$E$12,IF(Z509=①工事概要!$E$12,①工事概要!$E$12,IF(WEEKDAY(Z509)=1,Z516,BB510))),"")</f>
        <v/>
      </c>
      <c r="BE509" s="53"/>
      <c r="BF509" s="53"/>
      <c r="BG509" s="53" t="str">
        <f>IFERROR(VLOOKUP(B509,①工事概要!$C$11:$D$12,2,FALSE),"")</f>
        <v/>
      </c>
      <c r="BH509" s="53" t="str">
        <f>IFERROR(VLOOKUP(B509,①工事概要!$C$16:$D$21,2,FALSE),"")</f>
        <v/>
      </c>
      <c r="BI509" s="53" t="str">
        <f>IFERROR(VLOOKUP(B509,①工事概要!$C$22:$D$24,2,FALSE),"")</f>
        <v/>
      </c>
      <c r="BJ509" s="53" t="str">
        <f>IF(B509&gt;①工事概要!$C$26,"",IF(B509&gt;=①工事概要!$C$25,$BJ$13,""))</f>
        <v/>
      </c>
      <c r="BK509" s="53" t="str">
        <f>IF(B509&gt;①工事概要!$C$28,"",IF(B509&gt;=①工事概要!$C$27,$BK$13,""))</f>
        <v/>
      </c>
      <c r="BL509" s="53" t="str">
        <f>IF(B509&gt;①工事概要!$C$30,"",IF(B509&gt;=①工事概要!$C$29,$BL$13,""))</f>
        <v/>
      </c>
      <c r="BM509" s="53" t="str">
        <f>IF(B509&gt;①工事概要!$C$32,"",IF(B509&gt;=①工事概要!$C$31,$BM$13,""))</f>
        <v/>
      </c>
      <c r="BN509" s="53" t="str">
        <f>IF(B509&gt;①工事概要!$C$34,"",IF(B509&gt;=①工事概要!$C$33,$BN$13,""))</f>
        <v/>
      </c>
      <c r="BO509" s="53" t="str">
        <f>IF(B509&gt;①工事概要!$C$36,"",IF(B509&gt;=①工事概要!$C$35,$BO$13,""))</f>
        <v/>
      </c>
      <c r="BP509" s="53" t="str">
        <f>IF(B509&gt;①工事概要!$C$38,"",IF(B509&gt;=①工事概要!$C$37,$BP$13,""))</f>
        <v/>
      </c>
      <c r="BQ509" s="53" t="str">
        <f>IF(B509&gt;①工事概要!$C$40,"",IF(B509&gt;=①工事概要!$C$39,$BQ$13,""))</f>
        <v/>
      </c>
      <c r="BR509" s="53" t="str">
        <f>IF(B509&gt;①工事概要!$C$42,"",IF(B509&gt;=①工事概要!$C$41,$BR$13,""))</f>
        <v/>
      </c>
      <c r="BS509" s="53" t="str">
        <f>IF(B509&gt;①工事概要!$C$44,"",IF(B509&gt;=①工事概要!$C$43,$BS$13,""))</f>
        <v/>
      </c>
      <c r="BT509" s="53" t="str">
        <f>IF(B509&gt;①工事概要!$C$46,"",IF(B509&gt;=①工事概要!$C$45,$BT$13,""))</f>
        <v/>
      </c>
      <c r="BU509" s="53" t="str">
        <f>IF(B509&gt;①工事概要!$C$48,"",IF(B509&gt;=①工事概要!$C$47,$BU$13,""))</f>
        <v/>
      </c>
      <c r="BV509" s="53" t="str">
        <f>IF(B509&gt;①工事概要!$C$50,"",IF(B509&gt;=①工事概要!$C$49,$BV$13,""))</f>
        <v/>
      </c>
      <c r="BW509" s="53" t="str">
        <f>IF(B509&gt;①工事概要!$C$52,"",IF(B509&gt;=①工事概要!$C$51,$BW$13,""))</f>
        <v/>
      </c>
      <c r="BX509" s="53" t="str">
        <f>IF(B509&gt;①工事概要!$C$54,"",IF(B509&gt;=①工事概要!$C$53,$BX$13,""))</f>
        <v/>
      </c>
      <c r="BY509" s="53" t="str">
        <f>IF(B509&gt;①工事概要!$C$56,"",IF(B509&gt;=①工事概要!$C$55,$BY$13,""))</f>
        <v/>
      </c>
      <c r="BZ509" s="53" t="str">
        <f>IF(B509&gt;①工事概要!$C$58,"",IF(B509&gt;=①工事概要!$C$57,$BZ$13,""))</f>
        <v/>
      </c>
      <c r="CA509" s="53" t="str">
        <f>IF(B509&gt;①工事概要!$C$60,"",IF(B509&gt;=①工事概要!$C$59,$CA$13,""))</f>
        <v/>
      </c>
      <c r="CB509" s="53" t="str">
        <f>IF(B509&gt;①工事概要!$C$62,"",IF(B509&gt;=①工事概要!$C$61,$CB$13,""))</f>
        <v/>
      </c>
      <c r="CC509" s="53" t="str">
        <f>IF(B509&gt;①工事概要!$C$64,"",IF(B509&gt;=①工事概要!$C$63,$CC$13,""))</f>
        <v/>
      </c>
      <c r="CD509" s="53" t="str">
        <f>IF(B509&gt;①工事概要!$C$66,"",IF(B509&gt;=①工事概要!$C$65,$CD$13,""))</f>
        <v/>
      </c>
      <c r="CE509" s="50" t="str">
        <f t="shared" si="666"/>
        <v/>
      </c>
      <c r="CF509" s="50" t="str">
        <f t="shared" si="652"/>
        <v xml:space="preserve"> </v>
      </c>
    </row>
    <row r="510" spans="1:84" ht="39" customHeight="1" thickTop="1" thickBot="1" x14ac:dyDescent="0.2">
      <c r="A510" s="81" t="str">
        <f t="shared" si="638"/>
        <v>対象期間外</v>
      </c>
      <c r="B510" s="180" t="str">
        <f>IFERROR(IF(B509=①工事概要!$E$12+IF(WEEKDAY(①工事概要!$E$12)=1,①工事概要!$E$12,(8-WEEKDAY(①工事概要!$E$12))),"-",IF(B509="-","-",B509+1)),"-")</f>
        <v>-</v>
      </c>
      <c r="C510" s="89" t="str">
        <f t="shared" si="653"/>
        <v>-</v>
      </c>
      <c r="D510" s="199" t="str">
        <f t="shared" si="654"/>
        <v>×</v>
      </c>
      <c r="E510" s="200" t="str">
        <f t="shared" si="655"/>
        <v xml:space="preserve"> </v>
      </c>
      <c r="F510" s="201" t="s">
        <v>61</v>
      </c>
      <c r="G510" s="202"/>
      <c r="H510" s="203"/>
      <c r="I510" s="204"/>
      <c r="J510" s="187" t="str">
        <f t="shared" si="656"/>
        <v/>
      </c>
      <c r="K510" s="190" t="str">
        <f t="shared" si="639"/>
        <v/>
      </c>
      <c r="L510" s="190" t="str">
        <f t="shared" si="640"/>
        <v/>
      </c>
      <c r="M510" s="188" t="str">
        <f t="shared" si="657"/>
        <v/>
      </c>
      <c r="N510" s="87" t="str">
        <f t="shared" si="641"/>
        <v/>
      </c>
      <c r="O510" s="108"/>
      <c r="P510" s="156" t="str">
        <f>IF(B510&lt;①工事概要!$E$11,"",IF(B510&gt;①工事概要!$E$12,"",IF(LEN(CE510)=0,"○","")))</f>
        <v/>
      </c>
      <c r="Q510" s="162">
        <f t="shared" si="658"/>
        <v>0</v>
      </c>
      <c r="R510" s="93">
        <f t="shared" si="642"/>
        <v>181</v>
      </c>
      <c r="S510" s="156" t="str">
        <f t="shared" si="643"/>
        <v/>
      </c>
      <c r="T510" s="162">
        <f t="shared" si="644"/>
        <v>0</v>
      </c>
      <c r="U510" s="100">
        <f t="shared" si="659"/>
        <v>52</v>
      </c>
      <c r="V510" s="93" t="str">
        <f t="shared" si="645"/>
        <v/>
      </c>
      <c r="W510" s="169" t="str">
        <f t="shared" si="660"/>
        <v/>
      </c>
      <c r="X510" s="80" t="str">
        <f t="shared" si="661"/>
        <v/>
      </c>
      <c r="Y510" s="80" t="str">
        <f t="shared" si="662"/>
        <v/>
      </c>
      <c r="Z510" s="80" t="str">
        <f t="shared" si="646"/>
        <v>-</v>
      </c>
      <c r="AA510" s="80" t="str">
        <f t="shared" si="647"/>
        <v/>
      </c>
      <c r="AB510" s="80" t="str">
        <f t="shared" si="648"/>
        <v>OK（振替済み）</v>
      </c>
      <c r="AC510" s="154">
        <f t="shared" si="649"/>
        <v>0</v>
      </c>
      <c r="AD510" s="154" t="str">
        <f t="shared" si="663"/>
        <v/>
      </c>
      <c r="AE510" s="106">
        <f t="shared" si="664"/>
        <v>0</v>
      </c>
      <c r="AF510" s="106">
        <f t="shared" si="650"/>
        <v>0</v>
      </c>
      <c r="AG510" s="218" t="str">
        <f>IFERROR(IF(AE510=1,①工事概要!$E$11,IF(AE510=2,①工事概要!$E$11,IF(WEEKDAY(Z510)=2,Z503,AG509))),"")</f>
        <v/>
      </c>
      <c r="AH510" s="222" t="str">
        <f t="shared" ref="AH510:BA510" si="712">IFERROR(IF(AG510+1&gt;$BB510,"",AG510+1),"")</f>
        <v/>
      </c>
      <c r="AI510" s="222" t="str">
        <f t="shared" si="712"/>
        <v/>
      </c>
      <c r="AJ510" s="222" t="str">
        <f t="shared" si="712"/>
        <v/>
      </c>
      <c r="AK510" s="222" t="str">
        <f t="shared" si="712"/>
        <v/>
      </c>
      <c r="AL510" s="222" t="str">
        <f t="shared" si="712"/>
        <v/>
      </c>
      <c r="AM510" s="222" t="str">
        <f t="shared" si="712"/>
        <v/>
      </c>
      <c r="AN510" s="222" t="str">
        <f t="shared" si="712"/>
        <v/>
      </c>
      <c r="AO510" s="222" t="str">
        <f t="shared" si="712"/>
        <v/>
      </c>
      <c r="AP510" s="222" t="str">
        <f t="shared" si="712"/>
        <v/>
      </c>
      <c r="AQ510" s="222" t="str">
        <f t="shared" si="712"/>
        <v/>
      </c>
      <c r="AR510" s="222" t="str">
        <f t="shared" si="712"/>
        <v/>
      </c>
      <c r="AS510" s="222" t="str">
        <f t="shared" si="712"/>
        <v/>
      </c>
      <c r="AT510" s="222" t="str">
        <f t="shared" si="712"/>
        <v/>
      </c>
      <c r="AU510" s="222" t="str">
        <f t="shared" si="712"/>
        <v/>
      </c>
      <c r="AV510" s="222" t="str">
        <f t="shared" si="712"/>
        <v/>
      </c>
      <c r="AW510" s="222" t="str">
        <f t="shared" si="712"/>
        <v/>
      </c>
      <c r="AX510" s="222" t="str">
        <f t="shared" si="712"/>
        <v/>
      </c>
      <c r="AY510" s="222" t="str">
        <f t="shared" si="712"/>
        <v/>
      </c>
      <c r="AZ510" s="222" t="str">
        <f t="shared" si="712"/>
        <v/>
      </c>
      <c r="BA510" s="222" t="str">
        <f t="shared" si="712"/>
        <v/>
      </c>
      <c r="BB510" s="219" t="str">
        <f>IFERROR(IF(IF(Z510=①工事概要!$E$12,①工事概要!$E$12,IF(WEEKDAY(Z510)=1,Z517,BB511))&gt;①工事概要!$E$12,①工事概要!$E$12,IF(Z510=①工事概要!$E$12,①工事概要!$E$12,IF(WEEKDAY(Z510)=1,Z517,BB511))),"")</f>
        <v/>
      </c>
      <c r="BE510" s="53"/>
      <c r="BF510" s="53"/>
      <c r="BG510" s="53" t="str">
        <f>IFERROR(VLOOKUP(B510,①工事概要!$C$11:$D$12,2,FALSE),"")</f>
        <v/>
      </c>
      <c r="BH510" s="53" t="str">
        <f>IFERROR(VLOOKUP(B510,①工事概要!$C$16:$D$21,2,FALSE),"")</f>
        <v/>
      </c>
      <c r="BI510" s="53" t="str">
        <f>IFERROR(VLOOKUP(B510,①工事概要!$C$22:$D$24,2,FALSE),"")</f>
        <v/>
      </c>
      <c r="BJ510" s="53" t="str">
        <f>IF(B510&gt;①工事概要!$C$26,"",IF(B510&gt;=①工事概要!$C$25,$BJ$13,""))</f>
        <v/>
      </c>
      <c r="BK510" s="53" t="str">
        <f>IF(B510&gt;①工事概要!$C$28,"",IF(B510&gt;=①工事概要!$C$27,$BK$13,""))</f>
        <v/>
      </c>
      <c r="BL510" s="53" t="str">
        <f>IF(B510&gt;①工事概要!$C$30,"",IF(B510&gt;=①工事概要!$C$29,$BL$13,""))</f>
        <v/>
      </c>
      <c r="BM510" s="53" t="str">
        <f>IF(B510&gt;①工事概要!$C$32,"",IF(B510&gt;=①工事概要!$C$31,$BM$13,""))</f>
        <v/>
      </c>
      <c r="BN510" s="53" t="str">
        <f>IF(B510&gt;①工事概要!$C$34,"",IF(B510&gt;=①工事概要!$C$33,$BN$13,""))</f>
        <v/>
      </c>
      <c r="BO510" s="53" t="str">
        <f>IF(B510&gt;①工事概要!$C$36,"",IF(B510&gt;=①工事概要!$C$35,$BO$13,""))</f>
        <v/>
      </c>
      <c r="BP510" s="53" t="str">
        <f>IF(B510&gt;①工事概要!$C$38,"",IF(B510&gt;=①工事概要!$C$37,$BP$13,""))</f>
        <v/>
      </c>
      <c r="BQ510" s="53" t="str">
        <f>IF(B510&gt;①工事概要!$C$40,"",IF(B510&gt;=①工事概要!$C$39,$BQ$13,""))</f>
        <v/>
      </c>
      <c r="BR510" s="53" t="str">
        <f>IF(B510&gt;①工事概要!$C$42,"",IF(B510&gt;=①工事概要!$C$41,$BR$13,""))</f>
        <v/>
      </c>
      <c r="BS510" s="53" t="str">
        <f>IF(B510&gt;①工事概要!$C$44,"",IF(B510&gt;=①工事概要!$C$43,$BS$13,""))</f>
        <v/>
      </c>
      <c r="BT510" s="53" t="str">
        <f>IF(B510&gt;①工事概要!$C$46,"",IF(B510&gt;=①工事概要!$C$45,$BT$13,""))</f>
        <v/>
      </c>
      <c r="BU510" s="53" t="str">
        <f>IF(B510&gt;①工事概要!$C$48,"",IF(B510&gt;=①工事概要!$C$47,$BU$13,""))</f>
        <v/>
      </c>
      <c r="BV510" s="53" t="str">
        <f>IF(B510&gt;①工事概要!$C$50,"",IF(B510&gt;=①工事概要!$C$49,$BV$13,""))</f>
        <v/>
      </c>
      <c r="BW510" s="53" t="str">
        <f>IF(B510&gt;①工事概要!$C$52,"",IF(B510&gt;=①工事概要!$C$51,$BW$13,""))</f>
        <v/>
      </c>
      <c r="BX510" s="53" t="str">
        <f>IF(B510&gt;①工事概要!$C$54,"",IF(B510&gt;=①工事概要!$C$53,$BX$13,""))</f>
        <v/>
      </c>
      <c r="BY510" s="53" t="str">
        <f>IF(B510&gt;①工事概要!$C$56,"",IF(B510&gt;=①工事概要!$C$55,$BY$13,""))</f>
        <v/>
      </c>
      <c r="BZ510" s="53" t="str">
        <f>IF(B510&gt;①工事概要!$C$58,"",IF(B510&gt;=①工事概要!$C$57,$BZ$13,""))</f>
        <v/>
      </c>
      <c r="CA510" s="53" t="str">
        <f>IF(B510&gt;①工事概要!$C$60,"",IF(B510&gt;=①工事概要!$C$59,$CA$13,""))</f>
        <v/>
      </c>
      <c r="CB510" s="53" t="str">
        <f>IF(B510&gt;①工事概要!$C$62,"",IF(B510&gt;=①工事概要!$C$61,$CB$13,""))</f>
        <v/>
      </c>
      <c r="CC510" s="53" t="str">
        <f>IF(B510&gt;①工事概要!$C$64,"",IF(B510&gt;=①工事概要!$C$63,$CC$13,""))</f>
        <v/>
      </c>
      <c r="CD510" s="53" t="str">
        <f>IF(B510&gt;①工事概要!$C$66,"",IF(B510&gt;=①工事概要!$C$65,$CD$13,""))</f>
        <v/>
      </c>
      <c r="CE510" s="50" t="str">
        <f t="shared" si="666"/>
        <v/>
      </c>
      <c r="CF510" s="50" t="str">
        <f t="shared" si="652"/>
        <v xml:space="preserve"> </v>
      </c>
    </row>
    <row r="511" spans="1:84" ht="39" customHeight="1" thickTop="1" thickBot="1" x14ac:dyDescent="0.2">
      <c r="A511" s="81" t="str">
        <f t="shared" si="638"/>
        <v>対象期間外</v>
      </c>
      <c r="B511" s="180" t="str">
        <f>IFERROR(IF(B510=①工事概要!$E$12+IF(WEEKDAY(①工事概要!$E$12)=1,①工事概要!$E$12,(8-WEEKDAY(①工事概要!$E$12))),"-",IF(B510="-","-",B510+1)),"-")</f>
        <v>-</v>
      </c>
      <c r="C511" s="89" t="str">
        <f t="shared" si="653"/>
        <v>-</v>
      </c>
      <c r="D511" s="199" t="str">
        <f t="shared" si="654"/>
        <v>×</v>
      </c>
      <c r="E511" s="200" t="str">
        <f t="shared" si="655"/>
        <v xml:space="preserve"> </v>
      </c>
      <c r="F511" s="201" t="s">
        <v>61</v>
      </c>
      <c r="G511" s="202"/>
      <c r="H511" s="203"/>
      <c r="I511" s="204"/>
      <c r="J511" s="187" t="str">
        <f t="shared" si="656"/>
        <v/>
      </c>
      <c r="K511" s="190" t="str">
        <f t="shared" si="639"/>
        <v/>
      </c>
      <c r="L511" s="190" t="str">
        <f t="shared" si="640"/>
        <v/>
      </c>
      <c r="M511" s="188" t="str">
        <f t="shared" si="657"/>
        <v/>
      </c>
      <c r="N511" s="87" t="str">
        <f t="shared" si="641"/>
        <v/>
      </c>
      <c r="O511" s="108"/>
      <c r="P511" s="156" t="str">
        <f>IF(B511&lt;①工事概要!$E$11,"",IF(B511&gt;①工事概要!$E$12,"",IF(LEN(CE511)=0,"○","")))</f>
        <v/>
      </c>
      <c r="Q511" s="162">
        <f t="shared" si="658"/>
        <v>0</v>
      </c>
      <c r="R511" s="93">
        <f t="shared" si="642"/>
        <v>181</v>
      </c>
      <c r="S511" s="156" t="str">
        <f t="shared" si="643"/>
        <v/>
      </c>
      <c r="T511" s="162">
        <f t="shared" si="644"/>
        <v>0</v>
      </c>
      <c r="U511" s="100">
        <f t="shared" si="659"/>
        <v>52</v>
      </c>
      <c r="V511" s="93" t="str">
        <f t="shared" si="645"/>
        <v/>
      </c>
      <c r="W511" s="169" t="str">
        <f t="shared" si="660"/>
        <v/>
      </c>
      <c r="X511" s="80" t="str">
        <f t="shared" si="661"/>
        <v/>
      </c>
      <c r="Y511" s="80" t="str">
        <f t="shared" si="662"/>
        <v/>
      </c>
      <c r="Z511" s="80" t="str">
        <f t="shared" si="646"/>
        <v>-</v>
      </c>
      <c r="AA511" s="80" t="str">
        <f t="shared" si="647"/>
        <v/>
      </c>
      <c r="AB511" s="80" t="str">
        <f t="shared" si="648"/>
        <v>OK（振替済み）</v>
      </c>
      <c r="AC511" s="154">
        <f t="shared" si="649"/>
        <v>0</v>
      </c>
      <c r="AD511" s="154" t="str">
        <f t="shared" si="663"/>
        <v/>
      </c>
      <c r="AE511" s="106">
        <f t="shared" si="664"/>
        <v>0</v>
      </c>
      <c r="AF511" s="106">
        <f t="shared" si="650"/>
        <v>0</v>
      </c>
      <c r="AG511" s="223" t="str">
        <f>IFERROR(IF(AE511=1,①工事概要!$E$11,IF(AE511=2,①工事概要!$E$11,IF(WEEKDAY(Z511)=2,Z504,AG510))),"")</f>
        <v/>
      </c>
      <c r="AH511" s="224" t="str">
        <f t="shared" ref="AH511:BA511" si="713">IFERROR(IF(AG511+1&gt;$BB511,"",AG511+1),"")</f>
        <v/>
      </c>
      <c r="AI511" s="224" t="str">
        <f t="shared" si="713"/>
        <v/>
      </c>
      <c r="AJ511" s="224" t="str">
        <f t="shared" si="713"/>
        <v/>
      </c>
      <c r="AK511" s="224" t="str">
        <f t="shared" si="713"/>
        <v/>
      </c>
      <c r="AL511" s="224" t="str">
        <f t="shared" si="713"/>
        <v/>
      </c>
      <c r="AM511" s="224" t="str">
        <f t="shared" si="713"/>
        <v/>
      </c>
      <c r="AN511" s="224" t="str">
        <f t="shared" si="713"/>
        <v/>
      </c>
      <c r="AO511" s="224" t="str">
        <f t="shared" si="713"/>
        <v/>
      </c>
      <c r="AP511" s="224" t="str">
        <f t="shared" si="713"/>
        <v/>
      </c>
      <c r="AQ511" s="224" t="str">
        <f t="shared" si="713"/>
        <v/>
      </c>
      <c r="AR511" s="224" t="str">
        <f t="shared" si="713"/>
        <v/>
      </c>
      <c r="AS511" s="224" t="str">
        <f t="shared" si="713"/>
        <v/>
      </c>
      <c r="AT511" s="224" t="str">
        <f t="shared" si="713"/>
        <v/>
      </c>
      <c r="AU511" s="224" t="str">
        <f t="shared" si="713"/>
        <v/>
      </c>
      <c r="AV511" s="224" t="str">
        <f t="shared" si="713"/>
        <v/>
      </c>
      <c r="AW511" s="224" t="str">
        <f t="shared" si="713"/>
        <v/>
      </c>
      <c r="AX511" s="224" t="str">
        <f t="shared" si="713"/>
        <v/>
      </c>
      <c r="AY511" s="224" t="str">
        <f t="shared" si="713"/>
        <v/>
      </c>
      <c r="AZ511" s="224" t="str">
        <f t="shared" si="713"/>
        <v/>
      </c>
      <c r="BA511" s="224" t="str">
        <f t="shared" si="713"/>
        <v/>
      </c>
      <c r="BB511" s="225" t="str">
        <f>IFERROR(IF(IF(Z511=①工事概要!$E$12,①工事概要!$E$12,IF(WEEKDAY(Z511)=1,Z518,BB512))&gt;①工事概要!$E$12,①工事概要!$E$12,IF(Z511=①工事概要!$E$12,①工事概要!$E$12,IF(WEEKDAY(Z511)=1,Z518,BB512))),"")</f>
        <v/>
      </c>
      <c r="BE511" s="53"/>
      <c r="BF511" s="53"/>
      <c r="BG511" s="53" t="str">
        <f>IFERROR(VLOOKUP(B511,①工事概要!$C$11:$D$12,2,FALSE),"")</f>
        <v/>
      </c>
      <c r="BH511" s="53" t="str">
        <f>IFERROR(VLOOKUP(B511,①工事概要!$C$16:$D$21,2,FALSE),"")</f>
        <v/>
      </c>
      <c r="BI511" s="53" t="str">
        <f>IFERROR(VLOOKUP(B511,①工事概要!$C$22:$D$24,2,FALSE),"")</f>
        <v/>
      </c>
      <c r="BJ511" s="53" t="str">
        <f>IF(B511&gt;①工事概要!$C$26,"",IF(B511&gt;=①工事概要!$C$25,$BJ$13,""))</f>
        <v/>
      </c>
      <c r="BK511" s="53" t="str">
        <f>IF(B511&gt;①工事概要!$C$28,"",IF(B511&gt;=①工事概要!$C$27,$BK$13,""))</f>
        <v/>
      </c>
      <c r="BL511" s="53" t="str">
        <f>IF(B511&gt;①工事概要!$C$30,"",IF(B511&gt;=①工事概要!$C$29,$BL$13,""))</f>
        <v/>
      </c>
      <c r="BM511" s="53" t="str">
        <f>IF(B511&gt;①工事概要!$C$32,"",IF(B511&gt;=①工事概要!$C$31,$BM$13,""))</f>
        <v/>
      </c>
      <c r="BN511" s="53" t="str">
        <f>IF(B511&gt;①工事概要!$C$34,"",IF(B511&gt;=①工事概要!$C$33,$BN$13,""))</f>
        <v/>
      </c>
      <c r="BO511" s="53" t="str">
        <f>IF(B511&gt;①工事概要!$C$36,"",IF(B511&gt;=①工事概要!$C$35,$BO$13,""))</f>
        <v/>
      </c>
      <c r="BP511" s="53" t="str">
        <f>IF(B511&gt;①工事概要!$C$38,"",IF(B511&gt;=①工事概要!$C$37,$BP$13,""))</f>
        <v/>
      </c>
      <c r="BQ511" s="53" t="str">
        <f>IF(B511&gt;①工事概要!$C$40,"",IF(B511&gt;=①工事概要!$C$39,$BQ$13,""))</f>
        <v/>
      </c>
      <c r="BR511" s="53" t="str">
        <f>IF(B511&gt;①工事概要!$C$42,"",IF(B511&gt;=①工事概要!$C$41,$BR$13,""))</f>
        <v/>
      </c>
      <c r="BS511" s="53" t="str">
        <f>IF(B511&gt;①工事概要!$C$44,"",IF(B511&gt;=①工事概要!$C$43,$BS$13,""))</f>
        <v/>
      </c>
      <c r="BT511" s="53" t="str">
        <f>IF(B511&gt;①工事概要!$C$46,"",IF(B511&gt;=①工事概要!$C$45,$BT$13,""))</f>
        <v/>
      </c>
      <c r="BU511" s="53" t="str">
        <f>IF(B511&gt;①工事概要!$C$48,"",IF(B511&gt;=①工事概要!$C$47,$BU$13,""))</f>
        <v/>
      </c>
      <c r="BV511" s="53" t="str">
        <f>IF(B511&gt;①工事概要!$C$50,"",IF(B511&gt;=①工事概要!$C$49,$BV$13,""))</f>
        <v/>
      </c>
      <c r="BW511" s="53" t="str">
        <f>IF(B511&gt;①工事概要!$C$52,"",IF(B511&gt;=①工事概要!$C$51,$BW$13,""))</f>
        <v/>
      </c>
      <c r="BX511" s="53" t="str">
        <f>IF(B511&gt;①工事概要!$C$54,"",IF(B511&gt;=①工事概要!$C$53,$BX$13,""))</f>
        <v/>
      </c>
      <c r="BY511" s="53" t="str">
        <f>IF(B511&gt;①工事概要!$C$56,"",IF(B511&gt;=①工事概要!$C$55,$BY$13,""))</f>
        <v/>
      </c>
      <c r="BZ511" s="53" t="str">
        <f>IF(B511&gt;①工事概要!$C$58,"",IF(B511&gt;=①工事概要!$C$57,$BZ$13,""))</f>
        <v/>
      </c>
      <c r="CA511" s="53" t="str">
        <f>IF(B511&gt;①工事概要!$C$60,"",IF(B511&gt;=①工事概要!$C$59,$CA$13,""))</f>
        <v/>
      </c>
      <c r="CB511" s="53" t="str">
        <f>IF(B511&gt;①工事概要!$C$62,"",IF(B511&gt;=①工事概要!$C$61,$CB$13,""))</f>
        <v/>
      </c>
      <c r="CC511" s="53" t="str">
        <f>IF(B511&gt;①工事概要!$C$64,"",IF(B511&gt;=①工事概要!$C$63,$CC$13,""))</f>
        <v/>
      </c>
      <c r="CD511" s="53" t="str">
        <f>IF(B511&gt;①工事概要!$C$66,"",IF(B511&gt;=①工事概要!$C$65,$CD$13,""))</f>
        <v/>
      </c>
      <c r="CE511" s="50" t="str">
        <f t="shared" si="666"/>
        <v/>
      </c>
      <c r="CF511" s="50" t="str">
        <f t="shared" si="652"/>
        <v xml:space="preserve"> </v>
      </c>
    </row>
    <row r="512" spans="1:84" ht="39" customHeight="1" thickTop="1" thickBot="1" x14ac:dyDescent="0.2">
      <c r="A512" s="81" t="str">
        <f t="shared" si="638"/>
        <v>対象期間外</v>
      </c>
      <c r="B512" s="180" t="str">
        <f>IFERROR(IF(B511=①工事概要!$E$12+IF(WEEKDAY(①工事概要!$E$12)=1,①工事概要!$E$12,(8-WEEKDAY(①工事概要!$E$12))),"-",IF(B511="-","-",B511+1)),"-")</f>
        <v>-</v>
      </c>
      <c r="C512" s="89" t="str">
        <f t="shared" si="653"/>
        <v>-</v>
      </c>
      <c r="D512" s="199" t="str">
        <f t="shared" si="654"/>
        <v>×</v>
      </c>
      <c r="E512" s="200" t="str">
        <f t="shared" si="655"/>
        <v xml:space="preserve"> </v>
      </c>
      <c r="F512" s="201" t="s">
        <v>60</v>
      </c>
      <c r="G512" s="202"/>
      <c r="H512" s="203"/>
      <c r="I512" s="204"/>
      <c r="J512" s="187" t="str">
        <f t="shared" si="656"/>
        <v/>
      </c>
      <c r="K512" s="190" t="str">
        <f t="shared" si="639"/>
        <v/>
      </c>
      <c r="L512" s="190" t="str">
        <f t="shared" si="640"/>
        <v/>
      </c>
      <c r="M512" s="188" t="str">
        <f t="shared" si="657"/>
        <v/>
      </c>
      <c r="N512" s="87" t="str">
        <f t="shared" si="641"/>
        <v/>
      </c>
      <c r="O512" s="108"/>
      <c r="P512" s="156" t="str">
        <f>IF(B512&lt;①工事概要!$E$11,"",IF(B512&gt;①工事概要!$E$12,"",IF(LEN(CE512)=0,"○","")))</f>
        <v/>
      </c>
      <c r="Q512" s="162">
        <f t="shared" si="658"/>
        <v>0</v>
      </c>
      <c r="R512" s="93">
        <f t="shared" si="642"/>
        <v>181</v>
      </c>
      <c r="S512" s="156" t="str">
        <f t="shared" si="643"/>
        <v/>
      </c>
      <c r="T512" s="162">
        <f t="shared" si="644"/>
        <v>0</v>
      </c>
      <c r="U512" s="100">
        <f t="shared" si="659"/>
        <v>52</v>
      </c>
      <c r="V512" s="93" t="str">
        <f t="shared" si="645"/>
        <v/>
      </c>
      <c r="W512" s="169" t="str">
        <f t="shared" si="660"/>
        <v/>
      </c>
      <c r="X512" s="80" t="str">
        <f t="shared" si="661"/>
        <v/>
      </c>
      <c r="Y512" s="80" t="str">
        <f t="shared" si="662"/>
        <v/>
      </c>
      <c r="Z512" s="80" t="str">
        <f t="shared" si="646"/>
        <v>-</v>
      </c>
      <c r="AA512" s="80" t="str">
        <f t="shared" si="647"/>
        <v/>
      </c>
      <c r="AB512" s="80" t="str">
        <f t="shared" si="648"/>
        <v>OK（振替済み）</v>
      </c>
      <c r="AC512" s="154">
        <f t="shared" si="649"/>
        <v>0</v>
      </c>
      <c r="AD512" s="154" t="str">
        <f t="shared" si="663"/>
        <v/>
      </c>
      <c r="AE512" s="106">
        <f t="shared" si="664"/>
        <v>0</v>
      </c>
      <c r="AF512" s="106">
        <f t="shared" si="650"/>
        <v>0</v>
      </c>
      <c r="AG512" s="216" t="str">
        <f>IFERROR(IF(AE512=1,①工事概要!$E$11,IF(AE512=2,①工事概要!$E$11,IF(WEEKDAY(Z512)=2,Z505,AG511))),"")</f>
        <v/>
      </c>
      <c r="AH512" s="221" t="str">
        <f t="shared" ref="AH512:BA512" si="714">IFERROR(IF(AG512+1&gt;$BB512,"",AG512+1),"")</f>
        <v/>
      </c>
      <c r="AI512" s="221" t="str">
        <f t="shared" si="714"/>
        <v/>
      </c>
      <c r="AJ512" s="221" t="str">
        <f t="shared" si="714"/>
        <v/>
      </c>
      <c r="AK512" s="221" t="str">
        <f t="shared" si="714"/>
        <v/>
      </c>
      <c r="AL512" s="221" t="str">
        <f t="shared" si="714"/>
        <v/>
      </c>
      <c r="AM512" s="221" t="str">
        <f t="shared" si="714"/>
        <v/>
      </c>
      <c r="AN512" s="221" t="str">
        <f t="shared" si="714"/>
        <v/>
      </c>
      <c r="AO512" s="221" t="str">
        <f t="shared" si="714"/>
        <v/>
      </c>
      <c r="AP512" s="221" t="str">
        <f t="shared" si="714"/>
        <v/>
      </c>
      <c r="AQ512" s="221" t="str">
        <f t="shared" si="714"/>
        <v/>
      </c>
      <c r="AR512" s="221" t="str">
        <f t="shared" si="714"/>
        <v/>
      </c>
      <c r="AS512" s="221" t="str">
        <f t="shared" si="714"/>
        <v/>
      </c>
      <c r="AT512" s="221" t="str">
        <f t="shared" si="714"/>
        <v/>
      </c>
      <c r="AU512" s="221" t="str">
        <f t="shared" si="714"/>
        <v/>
      </c>
      <c r="AV512" s="221" t="str">
        <f t="shared" si="714"/>
        <v/>
      </c>
      <c r="AW512" s="221" t="str">
        <f t="shared" si="714"/>
        <v/>
      </c>
      <c r="AX512" s="221" t="str">
        <f t="shared" si="714"/>
        <v/>
      </c>
      <c r="AY512" s="221" t="str">
        <f t="shared" si="714"/>
        <v/>
      </c>
      <c r="AZ512" s="221" t="str">
        <f t="shared" si="714"/>
        <v/>
      </c>
      <c r="BA512" s="221" t="str">
        <f t="shared" si="714"/>
        <v/>
      </c>
      <c r="BB512" s="217" t="str">
        <f>IFERROR(IF(IF(Z512=①工事概要!$E$12,①工事概要!$E$12,IF(WEEKDAY(Z512)=1,Z519,BB513))&gt;①工事概要!$E$12,①工事概要!$E$12,IF(Z512=①工事概要!$E$12,①工事概要!$E$12,IF(WEEKDAY(Z512)=1,Z519,BB513))),"")</f>
        <v/>
      </c>
      <c r="BE512" s="53"/>
      <c r="BF512" s="53"/>
      <c r="BG512" s="53" t="str">
        <f>IFERROR(VLOOKUP(B512,①工事概要!$C$11:$D$12,2,FALSE),"")</f>
        <v/>
      </c>
      <c r="BH512" s="53" t="str">
        <f>IFERROR(VLOOKUP(B512,①工事概要!$C$16:$D$21,2,FALSE),"")</f>
        <v/>
      </c>
      <c r="BI512" s="53" t="str">
        <f>IFERROR(VLOOKUP(B512,①工事概要!$C$22:$D$24,2,FALSE),"")</f>
        <v/>
      </c>
      <c r="BJ512" s="53" t="str">
        <f>IF(B512&gt;①工事概要!$C$26,"",IF(B512&gt;=①工事概要!$C$25,$BJ$13,""))</f>
        <v/>
      </c>
      <c r="BK512" s="53" t="str">
        <f>IF(B512&gt;①工事概要!$C$28,"",IF(B512&gt;=①工事概要!$C$27,$BK$13,""))</f>
        <v/>
      </c>
      <c r="BL512" s="53" t="str">
        <f>IF(B512&gt;①工事概要!$C$30,"",IF(B512&gt;=①工事概要!$C$29,$BL$13,""))</f>
        <v/>
      </c>
      <c r="BM512" s="53" t="str">
        <f>IF(B512&gt;①工事概要!$C$32,"",IF(B512&gt;=①工事概要!$C$31,$BM$13,""))</f>
        <v/>
      </c>
      <c r="BN512" s="53" t="str">
        <f>IF(B512&gt;①工事概要!$C$34,"",IF(B512&gt;=①工事概要!$C$33,$BN$13,""))</f>
        <v/>
      </c>
      <c r="BO512" s="53" t="str">
        <f>IF(B512&gt;①工事概要!$C$36,"",IF(B512&gt;=①工事概要!$C$35,$BO$13,""))</f>
        <v/>
      </c>
      <c r="BP512" s="53" t="str">
        <f>IF(B512&gt;①工事概要!$C$38,"",IF(B512&gt;=①工事概要!$C$37,$BP$13,""))</f>
        <v/>
      </c>
      <c r="BQ512" s="53" t="str">
        <f>IF(B512&gt;①工事概要!$C$40,"",IF(B512&gt;=①工事概要!$C$39,$BQ$13,""))</f>
        <v/>
      </c>
      <c r="BR512" s="53" t="str">
        <f>IF(B512&gt;①工事概要!$C$42,"",IF(B512&gt;=①工事概要!$C$41,$BR$13,""))</f>
        <v/>
      </c>
      <c r="BS512" s="53" t="str">
        <f>IF(B512&gt;①工事概要!$C$44,"",IF(B512&gt;=①工事概要!$C$43,$BS$13,""))</f>
        <v/>
      </c>
      <c r="BT512" s="53" t="str">
        <f>IF(B512&gt;①工事概要!$C$46,"",IF(B512&gt;=①工事概要!$C$45,$BT$13,""))</f>
        <v/>
      </c>
      <c r="BU512" s="53" t="str">
        <f>IF(B512&gt;①工事概要!$C$48,"",IF(B512&gt;=①工事概要!$C$47,$BU$13,""))</f>
        <v/>
      </c>
      <c r="BV512" s="53" t="str">
        <f>IF(B512&gt;①工事概要!$C$50,"",IF(B512&gt;=①工事概要!$C$49,$BV$13,""))</f>
        <v/>
      </c>
      <c r="BW512" s="53" t="str">
        <f>IF(B512&gt;①工事概要!$C$52,"",IF(B512&gt;=①工事概要!$C$51,$BW$13,""))</f>
        <v/>
      </c>
      <c r="BX512" s="53" t="str">
        <f>IF(B512&gt;①工事概要!$C$54,"",IF(B512&gt;=①工事概要!$C$53,$BX$13,""))</f>
        <v/>
      </c>
      <c r="BY512" s="53" t="str">
        <f>IF(B512&gt;①工事概要!$C$56,"",IF(B512&gt;=①工事概要!$C$55,$BY$13,""))</f>
        <v/>
      </c>
      <c r="BZ512" s="53" t="str">
        <f>IF(B512&gt;①工事概要!$C$58,"",IF(B512&gt;=①工事概要!$C$57,$BZ$13,""))</f>
        <v/>
      </c>
      <c r="CA512" s="53" t="str">
        <f>IF(B512&gt;①工事概要!$C$60,"",IF(B512&gt;=①工事概要!$C$59,$CA$13,""))</f>
        <v/>
      </c>
      <c r="CB512" s="53" t="str">
        <f>IF(B512&gt;①工事概要!$C$62,"",IF(B512&gt;=①工事概要!$C$61,$CB$13,""))</f>
        <v/>
      </c>
      <c r="CC512" s="53" t="str">
        <f>IF(B512&gt;①工事概要!$C$64,"",IF(B512&gt;=①工事概要!$C$63,$CC$13,""))</f>
        <v/>
      </c>
      <c r="CD512" s="53" t="str">
        <f>IF(B512&gt;①工事概要!$C$66,"",IF(B512&gt;=①工事概要!$C$65,$CD$13,""))</f>
        <v/>
      </c>
      <c r="CE512" s="50" t="str">
        <f t="shared" si="666"/>
        <v/>
      </c>
      <c r="CF512" s="50" t="str">
        <f t="shared" si="652"/>
        <v xml:space="preserve"> </v>
      </c>
    </row>
    <row r="513" spans="1:84" ht="39" customHeight="1" thickTop="1" thickBot="1" x14ac:dyDescent="0.2">
      <c r="A513" s="81" t="str">
        <f t="shared" si="638"/>
        <v>対象期間外</v>
      </c>
      <c r="B513" s="180" t="str">
        <f>IFERROR(IF(B512=①工事概要!$E$12+IF(WEEKDAY(①工事概要!$E$12)=1,①工事概要!$E$12,(8-WEEKDAY(①工事概要!$E$12))),"-",IF(B512="-","-",B512+1)),"-")</f>
        <v>-</v>
      </c>
      <c r="C513" s="89" t="str">
        <f t="shared" si="653"/>
        <v>-</v>
      </c>
      <c r="D513" s="199" t="str">
        <f t="shared" si="654"/>
        <v>×</v>
      </c>
      <c r="E513" s="200" t="str">
        <f t="shared" si="655"/>
        <v xml:space="preserve"> </v>
      </c>
      <c r="F513" s="201" t="s">
        <v>60</v>
      </c>
      <c r="G513" s="202"/>
      <c r="H513" s="203"/>
      <c r="I513" s="204"/>
      <c r="J513" s="187" t="str">
        <f t="shared" si="656"/>
        <v/>
      </c>
      <c r="K513" s="190" t="str">
        <f t="shared" si="639"/>
        <v/>
      </c>
      <c r="L513" s="190" t="str">
        <f t="shared" si="640"/>
        <v/>
      </c>
      <c r="M513" s="188" t="str">
        <f t="shared" si="657"/>
        <v/>
      </c>
      <c r="N513" s="87" t="str">
        <f t="shared" si="641"/>
        <v/>
      </c>
      <c r="O513" s="108"/>
      <c r="P513" s="156" t="str">
        <f>IF(B513&lt;①工事概要!$E$11,"",IF(B513&gt;①工事概要!$E$12,"",IF(LEN(CE513)=0,"○","")))</f>
        <v/>
      </c>
      <c r="Q513" s="162">
        <f t="shared" si="658"/>
        <v>0</v>
      </c>
      <c r="R513" s="93">
        <f t="shared" si="642"/>
        <v>181</v>
      </c>
      <c r="S513" s="156" t="str">
        <f t="shared" si="643"/>
        <v/>
      </c>
      <c r="T513" s="162">
        <f t="shared" si="644"/>
        <v>0</v>
      </c>
      <c r="U513" s="100">
        <f t="shared" si="659"/>
        <v>52</v>
      </c>
      <c r="V513" s="93" t="str">
        <f t="shared" si="645"/>
        <v/>
      </c>
      <c r="W513" s="169" t="str">
        <f t="shared" si="660"/>
        <v/>
      </c>
      <c r="X513" s="80" t="str">
        <f t="shared" si="661"/>
        <v/>
      </c>
      <c r="Y513" s="80" t="str">
        <f t="shared" si="662"/>
        <v/>
      </c>
      <c r="Z513" s="80" t="str">
        <f t="shared" si="646"/>
        <v>-</v>
      </c>
      <c r="AA513" s="80" t="str">
        <f t="shared" si="647"/>
        <v/>
      </c>
      <c r="AB513" s="80" t="str">
        <f t="shared" si="648"/>
        <v>OK（振替済み）</v>
      </c>
      <c r="AC513" s="154">
        <f t="shared" si="649"/>
        <v>0</v>
      </c>
      <c r="AD513" s="154" t="str">
        <f t="shared" si="663"/>
        <v/>
      </c>
      <c r="AE513" s="106">
        <f t="shared" si="664"/>
        <v>0</v>
      </c>
      <c r="AF513" s="106">
        <f t="shared" si="650"/>
        <v>0</v>
      </c>
      <c r="AG513" s="218" t="str">
        <f>IFERROR(IF(AE513=1,①工事概要!$E$11,IF(AE513=2,①工事概要!$E$11,IF(WEEKDAY(Z513)=2,Z506,AG512))),"")</f>
        <v/>
      </c>
      <c r="AH513" s="222" t="str">
        <f t="shared" ref="AH513:BA513" si="715">IFERROR(IF(AG513+1&gt;$BB513,"",AG513+1),"")</f>
        <v/>
      </c>
      <c r="AI513" s="222" t="str">
        <f t="shared" si="715"/>
        <v/>
      </c>
      <c r="AJ513" s="222" t="str">
        <f t="shared" si="715"/>
        <v/>
      </c>
      <c r="AK513" s="222" t="str">
        <f t="shared" si="715"/>
        <v/>
      </c>
      <c r="AL513" s="222" t="str">
        <f t="shared" si="715"/>
        <v/>
      </c>
      <c r="AM513" s="222" t="str">
        <f t="shared" si="715"/>
        <v/>
      </c>
      <c r="AN513" s="222" t="str">
        <f t="shared" si="715"/>
        <v/>
      </c>
      <c r="AO513" s="222" t="str">
        <f t="shared" si="715"/>
        <v/>
      </c>
      <c r="AP513" s="222" t="str">
        <f t="shared" si="715"/>
        <v/>
      </c>
      <c r="AQ513" s="222" t="str">
        <f t="shared" si="715"/>
        <v/>
      </c>
      <c r="AR513" s="222" t="str">
        <f t="shared" si="715"/>
        <v/>
      </c>
      <c r="AS513" s="222" t="str">
        <f t="shared" si="715"/>
        <v/>
      </c>
      <c r="AT513" s="222" t="str">
        <f t="shared" si="715"/>
        <v/>
      </c>
      <c r="AU513" s="222" t="str">
        <f t="shared" si="715"/>
        <v/>
      </c>
      <c r="AV513" s="222" t="str">
        <f t="shared" si="715"/>
        <v/>
      </c>
      <c r="AW513" s="222" t="str">
        <f t="shared" si="715"/>
        <v/>
      </c>
      <c r="AX513" s="222" t="str">
        <f t="shared" si="715"/>
        <v/>
      </c>
      <c r="AY513" s="222" t="str">
        <f t="shared" si="715"/>
        <v/>
      </c>
      <c r="AZ513" s="222" t="str">
        <f t="shared" si="715"/>
        <v/>
      </c>
      <c r="BA513" s="222" t="str">
        <f t="shared" si="715"/>
        <v/>
      </c>
      <c r="BB513" s="219" t="str">
        <f>IFERROR(IF(IF(Z513=①工事概要!$E$12,①工事概要!$E$12,IF(WEEKDAY(Z513)=1,Z520,BB514))&gt;①工事概要!$E$12,①工事概要!$E$12,IF(Z513=①工事概要!$E$12,①工事概要!$E$12,IF(WEEKDAY(Z513)=1,Z520,BB514))),"")</f>
        <v/>
      </c>
      <c r="BE513" s="53"/>
      <c r="BF513" s="53"/>
      <c r="BG513" s="53" t="str">
        <f>IFERROR(VLOOKUP(B513,①工事概要!$C$11:$D$12,2,FALSE),"")</f>
        <v/>
      </c>
      <c r="BH513" s="53" t="str">
        <f>IFERROR(VLOOKUP(B513,①工事概要!$C$16:$D$21,2,FALSE),"")</f>
        <v/>
      </c>
      <c r="BI513" s="53" t="str">
        <f>IFERROR(VLOOKUP(B513,①工事概要!$C$22:$D$24,2,FALSE),"")</f>
        <v/>
      </c>
      <c r="BJ513" s="53" t="str">
        <f>IF(B513&gt;①工事概要!$C$26,"",IF(B513&gt;=①工事概要!$C$25,$BJ$13,""))</f>
        <v/>
      </c>
      <c r="BK513" s="53" t="str">
        <f>IF(B513&gt;①工事概要!$C$28,"",IF(B513&gt;=①工事概要!$C$27,$BK$13,""))</f>
        <v/>
      </c>
      <c r="BL513" s="53" t="str">
        <f>IF(B513&gt;①工事概要!$C$30,"",IF(B513&gt;=①工事概要!$C$29,$BL$13,""))</f>
        <v/>
      </c>
      <c r="BM513" s="53" t="str">
        <f>IF(B513&gt;①工事概要!$C$32,"",IF(B513&gt;=①工事概要!$C$31,$BM$13,""))</f>
        <v/>
      </c>
      <c r="BN513" s="53" t="str">
        <f>IF(B513&gt;①工事概要!$C$34,"",IF(B513&gt;=①工事概要!$C$33,$BN$13,""))</f>
        <v/>
      </c>
      <c r="BO513" s="53" t="str">
        <f>IF(B513&gt;①工事概要!$C$36,"",IF(B513&gt;=①工事概要!$C$35,$BO$13,""))</f>
        <v/>
      </c>
      <c r="BP513" s="53" t="str">
        <f>IF(B513&gt;①工事概要!$C$38,"",IF(B513&gt;=①工事概要!$C$37,$BP$13,""))</f>
        <v/>
      </c>
      <c r="BQ513" s="53" t="str">
        <f>IF(B513&gt;①工事概要!$C$40,"",IF(B513&gt;=①工事概要!$C$39,$BQ$13,""))</f>
        <v/>
      </c>
      <c r="BR513" s="53" t="str">
        <f>IF(B513&gt;①工事概要!$C$42,"",IF(B513&gt;=①工事概要!$C$41,$BR$13,""))</f>
        <v/>
      </c>
      <c r="BS513" s="53" t="str">
        <f>IF(B513&gt;①工事概要!$C$44,"",IF(B513&gt;=①工事概要!$C$43,$BS$13,""))</f>
        <v/>
      </c>
      <c r="BT513" s="53" t="str">
        <f>IF(B513&gt;①工事概要!$C$46,"",IF(B513&gt;=①工事概要!$C$45,$BT$13,""))</f>
        <v/>
      </c>
      <c r="BU513" s="53" t="str">
        <f>IF(B513&gt;①工事概要!$C$48,"",IF(B513&gt;=①工事概要!$C$47,$BU$13,""))</f>
        <v/>
      </c>
      <c r="BV513" s="53" t="str">
        <f>IF(B513&gt;①工事概要!$C$50,"",IF(B513&gt;=①工事概要!$C$49,$BV$13,""))</f>
        <v/>
      </c>
      <c r="BW513" s="53" t="str">
        <f>IF(B513&gt;①工事概要!$C$52,"",IF(B513&gt;=①工事概要!$C$51,$BW$13,""))</f>
        <v/>
      </c>
      <c r="BX513" s="53" t="str">
        <f>IF(B513&gt;①工事概要!$C$54,"",IF(B513&gt;=①工事概要!$C$53,$BX$13,""))</f>
        <v/>
      </c>
      <c r="BY513" s="53" t="str">
        <f>IF(B513&gt;①工事概要!$C$56,"",IF(B513&gt;=①工事概要!$C$55,$BY$13,""))</f>
        <v/>
      </c>
      <c r="BZ513" s="53" t="str">
        <f>IF(B513&gt;①工事概要!$C$58,"",IF(B513&gt;=①工事概要!$C$57,$BZ$13,""))</f>
        <v/>
      </c>
      <c r="CA513" s="53" t="str">
        <f>IF(B513&gt;①工事概要!$C$60,"",IF(B513&gt;=①工事概要!$C$59,$CA$13,""))</f>
        <v/>
      </c>
      <c r="CB513" s="53" t="str">
        <f>IF(B513&gt;①工事概要!$C$62,"",IF(B513&gt;=①工事概要!$C$61,$CB$13,""))</f>
        <v/>
      </c>
      <c r="CC513" s="53" t="str">
        <f>IF(B513&gt;①工事概要!$C$64,"",IF(B513&gt;=①工事概要!$C$63,$CC$13,""))</f>
        <v/>
      </c>
      <c r="CD513" s="53" t="str">
        <f>IF(B513&gt;①工事概要!$C$66,"",IF(B513&gt;=①工事概要!$C$65,$CD$13,""))</f>
        <v/>
      </c>
      <c r="CE513" s="50" t="str">
        <f t="shared" si="666"/>
        <v/>
      </c>
      <c r="CF513" s="50" t="str">
        <f t="shared" si="652"/>
        <v xml:space="preserve"> </v>
      </c>
    </row>
    <row r="514" spans="1:84" ht="39" customHeight="1" thickTop="1" thickBot="1" x14ac:dyDescent="0.2">
      <c r="A514" s="81" t="str">
        <f t="shared" si="638"/>
        <v>対象期間外</v>
      </c>
      <c r="B514" s="180" t="str">
        <f>IFERROR(IF(B513=①工事概要!$E$12+IF(WEEKDAY(①工事概要!$E$12)=1,①工事概要!$E$12,(8-WEEKDAY(①工事概要!$E$12))),"-",IF(B513="-","-",B513+1)),"-")</f>
        <v>-</v>
      </c>
      <c r="C514" s="89" t="str">
        <f t="shared" si="653"/>
        <v>-</v>
      </c>
      <c r="D514" s="199" t="str">
        <f t="shared" si="654"/>
        <v>×</v>
      </c>
      <c r="E514" s="200" t="str">
        <f t="shared" si="655"/>
        <v xml:space="preserve"> </v>
      </c>
      <c r="F514" s="201" t="s">
        <v>60</v>
      </c>
      <c r="G514" s="202"/>
      <c r="H514" s="203"/>
      <c r="I514" s="204"/>
      <c r="J514" s="187" t="str">
        <f t="shared" si="656"/>
        <v/>
      </c>
      <c r="K514" s="190" t="str">
        <f t="shared" si="639"/>
        <v/>
      </c>
      <c r="L514" s="190" t="str">
        <f t="shared" si="640"/>
        <v/>
      </c>
      <c r="M514" s="188" t="str">
        <f t="shared" si="657"/>
        <v/>
      </c>
      <c r="N514" s="87" t="str">
        <f t="shared" si="641"/>
        <v/>
      </c>
      <c r="O514" s="108"/>
      <c r="P514" s="156" t="str">
        <f>IF(B514&lt;①工事概要!$E$11,"",IF(B514&gt;①工事概要!$E$12,"",IF(LEN(CE514)=0,"○","")))</f>
        <v/>
      </c>
      <c r="Q514" s="162">
        <f t="shared" si="658"/>
        <v>0</v>
      </c>
      <c r="R514" s="93">
        <f t="shared" si="642"/>
        <v>181</v>
      </c>
      <c r="S514" s="156" t="str">
        <f t="shared" si="643"/>
        <v/>
      </c>
      <c r="T514" s="162">
        <f t="shared" si="644"/>
        <v>0</v>
      </c>
      <c r="U514" s="100">
        <f t="shared" si="659"/>
        <v>52</v>
      </c>
      <c r="V514" s="93" t="str">
        <f t="shared" si="645"/>
        <v/>
      </c>
      <c r="W514" s="169" t="str">
        <f t="shared" si="660"/>
        <v/>
      </c>
      <c r="X514" s="80" t="str">
        <f t="shared" si="661"/>
        <v/>
      </c>
      <c r="Y514" s="80" t="str">
        <f t="shared" si="662"/>
        <v/>
      </c>
      <c r="Z514" s="80" t="str">
        <f t="shared" si="646"/>
        <v>-</v>
      </c>
      <c r="AA514" s="80" t="str">
        <f t="shared" si="647"/>
        <v/>
      </c>
      <c r="AB514" s="80" t="str">
        <f t="shared" si="648"/>
        <v>OK（振替済み）</v>
      </c>
      <c r="AC514" s="154">
        <f t="shared" si="649"/>
        <v>0</v>
      </c>
      <c r="AD514" s="154" t="str">
        <f t="shared" si="663"/>
        <v/>
      </c>
      <c r="AE514" s="106">
        <f t="shared" si="664"/>
        <v>0</v>
      </c>
      <c r="AF514" s="106">
        <f t="shared" si="650"/>
        <v>0</v>
      </c>
      <c r="AG514" s="218" t="str">
        <f>IFERROR(IF(AE514=1,①工事概要!$E$11,IF(AE514=2,①工事概要!$E$11,IF(WEEKDAY(Z514)=2,Z507,AG513))),"")</f>
        <v/>
      </c>
      <c r="AH514" s="222" t="str">
        <f t="shared" ref="AH514:BA514" si="716">IFERROR(IF(AG514+1&gt;$BB514,"",AG514+1),"")</f>
        <v/>
      </c>
      <c r="AI514" s="222" t="str">
        <f t="shared" si="716"/>
        <v/>
      </c>
      <c r="AJ514" s="222" t="str">
        <f t="shared" si="716"/>
        <v/>
      </c>
      <c r="AK514" s="222" t="str">
        <f t="shared" si="716"/>
        <v/>
      </c>
      <c r="AL514" s="222" t="str">
        <f t="shared" si="716"/>
        <v/>
      </c>
      <c r="AM514" s="222" t="str">
        <f t="shared" si="716"/>
        <v/>
      </c>
      <c r="AN514" s="222" t="str">
        <f t="shared" si="716"/>
        <v/>
      </c>
      <c r="AO514" s="222" t="str">
        <f t="shared" si="716"/>
        <v/>
      </c>
      <c r="AP514" s="222" t="str">
        <f t="shared" si="716"/>
        <v/>
      </c>
      <c r="AQ514" s="222" t="str">
        <f t="shared" si="716"/>
        <v/>
      </c>
      <c r="AR514" s="222" t="str">
        <f t="shared" si="716"/>
        <v/>
      </c>
      <c r="AS514" s="222" t="str">
        <f t="shared" si="716"/>
        <v/>
      </c>
      <c r="AT514" s="222" t="str">
        <f t="shared" si="716"/>
        <v/>
      </c>
      <c r="AU514" s="222" t="str">
        <f t="shared" si="716"/>
        <v/>
      </c>
      <c r="AV514" s="222" t="str">
        <f t="shared" si="716"/>
        <v/>
      </c>
      <c r="AW514" s="222" t="str">
        <f t="shared" si="716"/>
        <v/>
      </c>
      <c r="AX514" s="222" t="str">
        <f t="shared" si="716"/>
        <v/>
      </c>
      <c r="AY514" s="222" t="str">
        <f t="shared" si="716"/>
        <v/>
      </c>
      <c r="AZ514" s="222" t="str">
        <f t="shared" si="716"/>
        <v/>
      </c>
      <c r="BA514" s="222" t="str">
        <f t="shared" si="716"/>
        <v/>
      </c>
      <c r="BB514" s="219" t="str">
        <f>IFERROR(IF(IF(Z514=①工事概要!$E$12,①工事概要!$E$12,IF(WEEKDAY(Z514)=1,Z521,BB515))&gt;①工事概要!$E$12,①工事概要!$E$12,IF(Z514=①工事概要!$E$12,①工事概要!$E$12,IF(WEEKDAY(Z514)=1,Z521,BB515))),"")</f>
        <v/>
      </c>
      <c r="BE514" s="53"/>
      <c r="BF514" s="53"/>
      <c r="BG514" s="53" t="str">
        <f>IFERROR(VLOOKUP(B514,①工事概要!$C$11:$D$12,2,FALSE),"")</f>
        <v/>
      </c>
      <c r="BH514" s="53" t="str">
        <f>IFERROR(VLOOKUP(B514,①工事概要!$C$16:$D$21,2,FALSE),"")</f>
        <v/>
      </c>
      <c r="BI514" s="53" t="str">
        <f>IFERROR(VLOOKUP(B514,①工事概要!$C$22:$D$24,2,FALSE),"")</f>
        <v/>
      </c>
      <c r="BJ514" s="53" t="str">
        <f>IF(B514&gt;①工事概要!$C$26,"",IF(B514&gt;=①工事概要!$C$25,$BJ$13,""))</f>
        <v/>
      </c>
      <c r="BK514" s="53" t="str">
        <f>IF(B514&gt;①工事概要!$C$28,"",IF(B514&gt;=①工事概要!$C$27,$BK$13,""))</f>
        <v/>
      </c>
      <c r="BL514" s="53" t="str">
        <f>IF(B514&gt;①工事概要!$C$30,"",IF(B514&gt;=①工事概要!$C$29,$BL$13,""))</f>
        <v/>
      </c>
      <c r="BM514" s="53" t="str">
        <f>IF(B514&gt;①工事概要!$C$32,"",IF(B514&gt;=①工事概要!$C$31,$BM$13,""))</f>
        <v/>
      </c>
      <c r="BN514" s="53" t="str">
        <f>IF(B514&gt;①工事概要!$C$34,"",IF(B514&gt;=①工事概要!$C$33,$BN$13,""))</f>
        <v/>
      </c>
      <c r="BO514" s="53" t="str">
        <f>IF(B514&gt;①工事概要!$C$36,"",IF(B514&gt;=①工事概要!$C$35,$BO$13,""))</f>
        <v/>
      </c>
      <c r="BP514" s="53" t="str">
        <f>IF(B514&gt;①工事概要!$C$38,"",IF(B514&gt;=①工事概要!$C$37,$BP$13,""))</f>
        <v/>
      </c>
      <c r="BQ514" s="53" t="str">
        <f>IF(B514&gt;①工事概要!$C$40,"",IF(B514&gt;=①工事概要!$C$39,$BQ$13,""))</f>
        <v/>
      </c>
      <c r="BR514" s="53" t="str">
        <f>IF(B514&gt;①工事概要!$C$42,"",IF(B514&gt;=①工事概要!$C$41,$BR$13,""))</f>
        <v/>
      </c>
      <c r="BS514" s="53" t="str">
        <f>IF(B514&gt;①工事概要!$C$44,"",IF(B514&gt;=①工事概要!$C$43,$BS$13,""))</f>
        <v/>
      </c>
      <c r="BT514" s="53" t="str">
        <f>IF(B514&gt;①工事概要!$C$46,"",IF(B514&gt;=①工事概要!$C$45,$BT$13,""))</f>
        <v/>
      </c>
      <c r="BU514" s="53" t="str">
        <f>IF(B514&gt;①工事概要!$C$48,"",IF(B514&gt;=①工事概要!$C$47,$BU$13,""))</f>
        <v/>
      </c>
      <c r="BV514" s="53" t="str">
        <f>IF(B514&gt;①工事概要!$C$50,"",IF(B514&gt;=①工事概要!$C$49,$BV$13,""))</f>
        <v/>
      </c>
      <c r="BW514" s="53" t="str">
        <f>IF(B514&gt;①工事概要!$C$52,"",IF(B514&gt;=①工事概要!$C$51,$BW$13,""))</f>
        <v/>
      </c>
      <c r="BX514" s="53" t="str">
        <f>IF(B514&gt;①工事概要!$C$54,"",IF(B514&gt;=①工事概要!$C$53,$BX$13,""))</f>
        <v/>
      </c>
      <c r="BY514" s="53" t="str">
        <f>IF(B514&gt;①工事概要!$C$56,"",IF(B514&gt;=①工事概要!$C$55,$BY$13,""))</f>
        <v/>
      </c>
      <c r="BZ514" s="53" t="str">
        <f>IF(B514&gt;①工事概要!$C$58,"",IF(B514&gt;=①工事概要!$C$57,$BZ$13,""))</f>
        <v/>
      </c>
      <c r="CA514" s="53" t="str">
        <f>IF(B514&gt;①工事概要!$C$60,"",IF(B514&gt;=①工事概要!$C$59,$CA$13,""))</f>
        <v/>
      </c>
      <c r="CB514" s="53" t="str">
        <f>IF(B514&gt;①工事概要!$C$62,"",IF(B514&gt;=①工事概要!$C$61,$CB$13,""))</f>
        <v/>
      </c>
      <c r="CC514" s="53" t="str">
        <f>IF(B514&gt;①工事概要!$C$64,"",IF(B514&gt;=①工事概要!$C$63,$CC$13,""))</f>
        <v/>
      </c>
      <c r="CD514" s="53" t="str">
        <f>IF(B514&gt;①工事概要!$C$66,"",IF(B514&gt;=①工事概要!$C$65,$CD$13,""))</f>
        <v/>
      </c>
      <c r="CE514" s="50" t="str">
        <f t="shared" si="666"/>
        <v/>
      </c>
      <c r="CF514" s="50" t="str">
        <f t="shared" si="652"/>
        <v xml:space="preserve"> </v>
      </c>
    </row>
    <row r="515" spans="1:84" ht="39" customHeight="1" thickTop="1" thickBot="1" x14ac:dyDescent="0.2">
      <c r="A515" s="81" t="str">
        <f t="shared" si="638"/>
        <v>対象期間外</v>
      </c>
      <c r="B515" s="180" t="str">
        <f>IFERROR(IF(B514=①工事概要!$E$12+IF(WEEKDAY(①工事概要!$E$12)=1,①工事概要!$E$12,(8-WEEKDAY(①工事概要!$E$12))),"-",IF(B514="-","-",B514+1)),"-")</f>
        <v>-</v>
      </c>
      <c r="C515" s="89" t="str">
        <f t="shared" si="653"/>
        <v>-</v>
      </c>
      <c r="D515" s="199" t="str">
        <f t="shared" si="654"/>
        <v>×</v>
      </c>
      <c r="E515" s="200" t="str">
        <f t="shared" si="655"/>
        <v xml:space="preserve"> </v>
      </c>
      <c r="F515" s="201" t="s">
        <v>60</v>
      </c>
      <c r="G515" s="202"/>
      <c r="H515" s="203"/>
      <c r="I515" s="204"/>
      <c r="J515" s="187" t="str">
        <f t="shared" si="656"/>
        <v/>
      </c>
      <c r="K515" s="190" t="str">
        <f t="shared" si="639"/>
        <v/>
      </c>
      <c r="L515" s="190" t="str">
        <f t="shared" si="640"/>
        <v/>
      </c>
      <c r="M515" s="188" t="str">
        <f t="shared" si="657"/>
        <v/>
      </c>
      <c r="N515" s="87" t="str">
        <f t="shared" si="641"/>
        <v/>
      </c>
      <c r="O515" s="108"/>
      <c r="P515" s="156" t="str">
        <f>IF(B515&lt;①工事概要!$E$11,"",IF(B515&gt;①工事概要!$E$12,"",IF(LEN(CE515)=0,"○","")))</f>
        <v/>
      </c>
      <c r="Q515" s="162">
        <f t="shared" si="658"/>
        <v>0</v>
      </c>
      <c r="R515" s="93">
        <f t="shared" si="642"/>
        <v>181</v>
      </c>
      <c r="S515" s="156" t="str">
        <f t="shared" si="643"/>
        <v/>
      </c>
      <c r="T515" s="162">
        <f t="shared" si="644"/>
        <v>0</v>
      </c>
      <c r="U515" s="100">
        <f t="shared" si="659"/>
        <v>52</v>
      </c>
      <c r="V515" s="93" t="str">
        <f t="shared" si="645"/>
        <v/>
      </c>
      <c r="W515" s="169" t="str">
        <f t="shared" si="660"/>
        <v/>
      </c>
      <c r="X515" s="80" t="str">
        <f t="shared" si="661"/>
        <v/>
      </c>
      <c r="Y515" s="80" t="str">
        <f t="shared" si="662"/>
        <v/>
      </c>
      <c r="Z515" s="80" t="str">
        <f t="shared" si="646"/>
        <v>-</v>
      </c>
      <c r="AA515" s="80" t="str">
        <f t="shared" si="647"/>
        <v/>
      </c>
      <c r="AB515" s="80" t="str">
        <f t="shared" si="648"/>
        <v>OK（振替済み）</v>
      </c>
      <c r="AC515" s="154">
        <f t="shared" si="649"/>
        <v>0</v>
      </c>
      <c r="AD515" s="154" t="str">
        <f t="shared" si="663"/>
        <v/>
      </c>
      <c r="AE515" s="106">
        <f t="shared" si="664"/>
        <v>0</v>
      </c>
      <c r="AF515" s="106">
        <f t="shared" si="650"/>
        <v>0</v>
      </c>
      <c r="AG515" s="218" t="str">
        <f>IFERROR(IF(AE515=1,①工事概要!$E$11,IF(AE515=2,①工事概要!$E$11,IF(WEEKDAY(Z515)=2,Z508,AG514))),"")</f>
        <v/>
      </c>
      <c r="AH515" s="222" t="str">
        <f t="shared" ref="AH515:BA515" si="717">IFERROR(IF(AG515+1&gt;$BB515,"",AG515+1),"")</f>
        <v/>
      </c>
      <c r="AI515" s="222" t="str">
        <f t="shared" si="717"/>
        <v/>
      </c>
      <c r="AJ515" s="222" t="str">
        <f t="shared" si="717"/>
        <v/>
      </c>
      <c r="AK515" s="222" t="str">
        <f t="shared" si="717"/>
        <v/>
      </c>
      <c r="AL515" s="222" t="str">
        <f t="shared" si="717"/>
        <v/>
      </c>
      <c r="AM515" s="222" t="str">
        <f t="shared" si="717"/>
        <v/>
      </c>
      <c r="AN515" s="222" t="str">
        <f t="shared" si="717"/>
        <v/>
      </c>
      <c r="AO515" s="222" t="str">
        <f t="shared" si="717"/>
        <v/>
      </c>
      <c r="AP515" s="222" t="str">
        <f t="shared" si="717"/>
        <v/>
      </c>
      <c r="AQ515" s="222" t="str">
        <f t="shared" si="717"/>
        <v/>
      </c>
      <c r="AR515" s="222" t="str">
        <f t="shared" si="717"/>
        <v/>
      </c>
      <c r="AS515" s="222" t="str">
        <f t="shared" si="717"/>
        <v/>
      </c>
      <c r="AT515" s="222" t="str">
        <f t="shared" si="717"/>
        <v/>
      </c>
      <c r="AU515" s="222" t="str">
        <f t="shared" si="717"/>
        <v/>
      </c>
      <c r="AV515" s="222" t="str">
        <f t="shared" si="717"/>
        <v/>
      </c>
      <c r="AW515" s="222" t="str">
        <f t="shared" si="717"/>
        <v/>
      </c>
      <c r="AX515" s="222" t="str">
        <f t="shared" si="717"/>
        <v/>
      </c>
      <c r="AY515" s="222" t="str">
        <f t="shared" si="717"/>
        <v/>
      </c>
      <c r="AZ515" s="222" t="str">
        <f t="shared" si="717"/>
        <v/>
      </c>
      <c r="BA515" s="222" t="str">
        <f t="shared" si="717"/>
        <v/>
      </c>
      <c r="BB515" s="219" t="str">
        <f>IFERROR(IF(IF(Z515=①工事概要!$E$12,①工事概要!$E$12,IF(WEEKDAY(Z515)=1,Z522,BB516))&gt;①工事概要!$E$12,①工事概要!$E$12,IF(Z515=①工事概要!$E$12,①工事概要!$E$12,IF(WEEKDAY(Z515)=1,Z522,BB516))),"")</f>
        <v/>
      </c>
      <c r="BE515" s="53"/>
      <c r="BF515" s="53"/>
      <c r="BG515" s="53" t="str">
        <f>IFERROR(VLOOKUP(B515,①工事概要!$C$11:$D$12,2,FALSE),"")</f>
        <v/>
      </c>
      <c r="BH515" s="53" t="str">
        <f>IFERROR(VLOOKUP(B515,①工事概要!$C$16:$D$21,2,FALSE),"")</f>
        <v/>
      </c>
      <c r="BI515" s="53" t="str">
        <f>IFERROR(VLOOKUP(B515,①工事概要!$C$22:$D$24,2,FALSE),"")</f>
        <v/>
      </c>
      <c r="BJ515" s="53" t="str">
        <f>IF(B515&gt;①工事概要!$C$26,"",IF(B515&gt;=①工事概要!$C$25,$BJ$13,""))</f>
        <v/>
      </c>
      <c r="BK515" s="53" t="str">
        <f>IF(B515&gt;①工事概要!$C$28,"",IF(B515&gt;=①工事概要!$C$27,$BK$13,""))</f>
        <v/>
      </c>
      <c r="BL515" s="53" t="str">
        <f>IF(B515&gt;①工事概要!$C$30,"",IF(B515&gt;=①工事概要!$C$29,$BL$13,""))</f>
        <v/>
      </c>
      <c r="BM515" s="53" t="str">
        <f>IF(B515&gt;①工事概要!$C$32,"",IF(B515&gt;=①工事概要!$C$31,$BM$13,""))</f>
        <v/>
      </c>
      <c r="BN515" s="53" t="str">
        <f>IF(B515&gt;①工事概要!$C$34,"",IF(B515&gt;=①工事概要!$C$33,$BN$13,""))</f>
        <v/>
      </c>
      <c r="BO515" s="53" t="str">
        <f>IF(B515&gt;①工事概要!$C$36,"",IF(B515&gt;=①工事概要!$C$35,$BO$13,""))</f>
        <v/>
      </c>
      <c r="BP515" s="53" t="str">
        <f>IF(B515&gt;①工事概要!$C$38,"",IF(B515&gt;=①工事概要!$C$37,$BP$13,""))</f>
        <v/>
      </c>
      <c r="BQ515" s="53" t="str">
        <f>IF(B515&gt;①工事概要!$C$40,"",IF(B515&gt;=①工事概要!$C$39,$BQ$13,""))</f>
        <v/>
      </c>
      <c r="BR515" s="53" t="str">
        <f>IF(B515&gt;①工事概要!$C$42,"",IF(B515&gt;=①工事概要!$C$41,$BR$13,""))</f>
        <v/>
      </c>
      <c r="BS515" s="53" t="str">
        <f>IF(B515&gt;①工事概要!$C$44,"",IF(B515&gt;=①工事概要!$C$43,$BS$13,""))</f>
        <v/>
      </c>
      <c r="BT515" s="53" t="str">
        <f>IF(B515&gt;①工事概要!$C$46,"",IF(B515&gt;=①工事概要!$C$45,$BT$13,""))</f>
        <v/>
      </c>
      <c r="BU515" s="53" t="str">
        <f>IF(B515&gt;①工事概要!$C$48,"",IF(B515&gt;=①工事概要!$C$47,$BU$13,""))</f>
        <v/>
      </c>
      <c r="BV515" s="53" t="str">
        <f>IF(B515&gt;①工事概要!$C$50,"",IF(B515&gt;=①工事概要!$C$49,$BV$13,""))</f>
        <v/>
      </c>
      <c r="BW515" s="53" t="str">
        <f>IF(B515&gt;①工事概要!$C$52,"",IF(B515&gt;=①工事概要!$C$51,$BW$13,""))</f>
        <v/>
      </c>
      <c r="BX515" s="53" t="str">
        <f>IF(B515&gt;①工事概要!$C$54,"",IF(B515&gt;=①工事概要!$C$53,$BX$13,""))</f>
        <v/>
      </c>
      <c r="BY515" s="53" t="str">
        <f>IF(B515&gt;①工事概要!$C$56,"",IF(B515&gt;=①工事概要!$C$55,$BY$13,""))</f>
        <v/>
      </c>
      <c r="BZ515" s="53" t="str">
        <f>IF(B515&gt;①工事概要!$C$58,"",IF(B515&gt;=①工事概要!$C$57,$BZ$13,""))</f>
        <v/>
      </c>
      <c r="CA515" s="53" t="str">
        <f>IF(B515&gt;①工事概要!$C$60,"",IF(B515&gt;=①工事概要!$C$59,$CA$13,""))</f>
        <v/>
      </c>
      <c r="CB515" s="53" t="str">
        <f>IF(B515&gt;①工事概要!$C$62,"",IF(B515&gt;=①工事概要!$C$61,$CB$13,""))</f>
        <v/>
      </c>
      <c r="CC515" s="53" t="str">
        <f>IF(B515&gt;①工事概要!$C$64,"",IF(B515&gt;=①工事概要!$C$63,$CC$13,""))</f>
        <v/>
      </c>
      <c r="CD515" s="53" t="str">
        <f>IF(B515&gt;①工事概要!$C$66,"",IF(B515&gt;=①工事概要!$C$65,$CD$13,""))</f>
        <v/>
      </c>
      <c r="CE515" s="50" t="str">
        <f t="shared" si="666"/>
        <v/>
      </c>
      <c r="CF515" s="50" t="str">
        <f t="shared" si="652"/>
        <v xml:space="preserve"> </v>
      </c>
    </row>
    <row r="516" spans="1:84" ht="39" customHeight="1" thickTop="1" thickBot="1" x14ac:dyDescent="0.2">
      <c r="A516" s="81" t="str">
        <f t="shared" si="638"/>
        <v>対象期間外</v>
      </c>
      <c r="B516" s="180" t="str">
        <f>IFERROR(IF(B515=①工事概要!$E$12+IF(WEEKDAY(①工事概要!$E$12)=1,①工事概要!$E$12,(8-WEEKDAY(①工事概要!$E$12))),"-",IF(B515="-","-",B515+1)),"-")</f>
        <v>-</v>
      </c>
      <c r="C516" s="89" t="str">
        <f t="shared" si="653"/>
        <v>-</v>
      </c>
      <c r="D516" s="199" t="str">
        <f t="shared" si="654"/>
        <v>×</v>
      </c>
      <c r="E516" s="200" t="str">
        <f t="shared" si="655"/>
        <v xml:space="preserve"> </v>
      </c>
      <c r="F516" s="201" t="s">
        <v>60</v>
      </c>
      <c r="G516" s="202"/>
      <c r="H516" s="203"/>
      <c r="I516" s="204"/>
      <c r="J516" s="187" t="str">
        <f t="shared" si="656"/>
        <v/>
      </c>
      <c r="K516" s="190" t="str">
        <f t="shared" si="639"/>
        <v/>
      </c>
      <c r="L516" s="190" t="str">
        <f t="shared" si="640"/>
        <v/>
      </c>
      <c r="M516" s="188" t="str">
        <f t="shared" si="657"/>
        <v/>
      </c>
      <c r="N516" s="87" t="str">
        <f t="shared" si="641"/>
        <v/>
      </c>
      <c r="O516" s="108"/>
      <c r="P516" s="156" t="str">
        <f>IF(B516&lt;①工事概要!$E$11,"",IF(B516&gt;①工事概要!$E$12,"",IF(LEN(CE516)=0,"○","")))</f>
        <v/>
      </c>
      <c r="Q516" s="162">
        <f t="shared" si="658"/>
        <v>0</v>
      </c>
      <c r="R516" s="93">
        <f t="shared" si="642"/>
        <v>181</v>
      </c>
      <c r="S516" s="156" t="str">
        <f t="shared" si="643"/>
        <v/>
      </c>
      <c r="T516" s="162">
        <f t="shared" si="644"/>
        <v>0</v>
      </c>
      <c r="U516" s="100">
        <f t="shared" si="659"/>
        <v>52</v>
      </c>
      <c r="V516" s="93" t="str">
        <f t="shared" si="645"/>
        <v/>
      </c>
      <c r="W516" s="169" t="str">
        <f t="shared" si="660"/>
        <v/>
      </c>
      <c r="X516" s="80" t="str">
        <f t="shared" si="661"/>
        <v/>
      </c>
      <c r="Y516" s="80" t="str">
        <f t="shared" si="662"/>
        <v/>
      </c>
      <c r="Z516" s="80" t="str">
        <f t="shared" si="646"/>
        <v>-</v>
      </c>
      <c r="AA516" s="80" t="str">
        <f t="shared" si="647"/>
        <v/>
      </c>
      <c r="AB516" s="80" t="str">
        <f t="shared" si="648"/>
        <v>OK（振替済み）</v>
      </c>
      <c r="AC516" s="154">
        <f t="shared" si="649"/>
        <v>0</v>
      </c>
      <c r="AD516" s="154" t="str">
        <f t="shared" si="663"/>
        <v/>
      </c>
      <c r="AE516" s="106">
        <f t="shared" si="664"/>
        <v>0</v>
      </c>
      <c r="AF516" s="106">
        <f t="shared" si="650"/>
        <v>0</v>
      </c>
      <c r="AG516" s="218" t="str">
        <f>IFERROR(IF(AE516=1,①工事概要!$E$11,IF(AE516=2,①工事概要!$E$11,IF(WEEKDAY(Z516)=2,Z509,AG515))),"")</f>
        <v/>
      </c>
      <c r="AH516" s="222" t="str">
        <f t="shared" ref="AH516:BA516" si="718">IFERROR(IF(AG516+1&gt;$BB516,"",AG516+1),"")</f>
        <v/>
      </c>
      <c r="AI516" s="222" t="str">
        <f t="shared" si="718"/>
        <v/>
      </c>
      <c r="AJ516" s="222" t="str">
        <f t="shared" si="718"/>
        <v/>
      </c>
      <c r="AK516" s="222" t="str">
        <f t="shared" si="718"/>
        <v/>
      </c>
      <c r="AL516" s="222" t="str">
        <f t="shared" si="718"/>
        <v/>
      </c>
      <c r="AM516" s="222" t="str">
        <f t="shared" si="718"/>
        <v/>
      </c>
      <c r="AN516" s="222" t="str">
        <f t="shared" si="718"/>
        <v/>
      </c>
      <c r="AO516" s="222" t="str">
        <f t="shared" si="718"/>
        <v/>
      </c>
      <c r="AP516" s="222" t="str">
        <f t="shared" si="718"/>
        <v/>
      </c>
      <c r="AQ516" s="222" t="str">
        <f t="shared" si="718"/>
        <v/>
      </c>
      <c r="AR516" s="222" t="str">
        <f t="shared" si="718"/>
        <v/>
      </c>
      <c r="AS516" s="222" t="str">
        <f t="shared" si="718"/>
        <v/>
      </c>
      <c r="AT516" s="222" t="str">
        <f t="shared" si="718"/>
        <v/>
      </c>
      <c r="AU516" s="222" t="str">
        <f t="shared" si="718"/>
        <v/>
      </c>
      <c r="AV516" s="222" t="str">
        <f t="shared" si="718"/>
        <v/>
      </c>
      <c r="AW516" s="222" t="str">
        <f t="shared" si="718"/>
        <v/>
      </c>
      <c r="AX516" s="222" t="str">
        <f t="shared" si="718"/>
        <v/>
      </c>
      <c r="AY516" s="222" t="str">
        <f t="shared" si="718"/>
        <v/>
      </c>
      <c r="AZ516" s="222" t="str">
        <f t="shared" si="718"/>
        <v/>
      </c>
      <c r="BA516" s="222" t="str">
        <f t="shared" si="718"/>
        <v/>
      </c>
      <c r="BB516" s="219" t="str">
        <f>IFERROR(IF(IF(Z516=①工事概要!$E$12,①工事概要!$E$12,IF(WEEKDAY(Z516)=1,Z523,BB517))&gt;①工事概要!$E$12,①工事概要!$E$12,IF(Z516=①工事概要!$E$12,①工事概要!$E$12,IF(WEEKDAY(Z516)=1,Z523,BB517))),"")</f>
        <v/>
      </c>
      <c r="BE516" s="53"/>
      <c r="BF516" s="53"/>
      <c r="BG516" s="53" t="str">
        <f>IFERROR(VLOOKUP(B516,①工事概要!$C$11:$D$12,2,FALSE),"")</f>
        <v/>
      </c>
      <c r="BH516" s="53" t="str">
        <f>IFERROR(VLOOKUP(B516,①工事概要!$C$16:$D$21,2,FALSE),"")</f>
        <v/>
      </c>
      <c r="BI516" s="53" t="str">
        <f>IFERROR(VLOOKUP(B516,①工事概要!$C$22:$D$24,2,FALSE),"")</f>
        <v/>
      </c>
      <c r="BJ516" s="53" t="str">
        <f>IF(B516&gt;①工事概要!$C$26,"",IF(B516&gt;=①工事概要!$C$25,$BJ$13,""))</f>
        <v/>
      </c>
      <c r="BK516" s="53" t="str">
        <f>IF(B516&gt;①工事概要!$C$28,"",IF(B516&gt;=①工事概要!$C$27,$BK$13,""))</f>
        <v/>
      </c>
      <c r="BL516" s="53" t="str">
        <f>IF(B516&gt;①工事概要!$C$30,"",IF(B516&gt;=①工事概要!$C$29,$BL$13,""))</f>
        <v/>
      </c>
      <c r="BM516" s="53" t="str">
        <f>IF(B516&gt;①工事概要!$C$32,"",IF(B516&gt;=①工事概要!$C$31,$BM$13,""))</f>
        <v/>
      </c>
      <c r="BN516" s="53" t="str">
        <f>IF(B516&gt;①工事概要!$C$34,"",IF(B516&gt;=①工事概要!$C$33,$BN$13,""))</f>
        <v/>
      </c>
      <c r="BO516" s="53" t="str">
        <f>IF(B516&gt;①工事概要!$C$36,"",IF(B516&gt;=①工事概要!$C$35,$BO$13,""))</f>
        <v/>
      </c>
      <c r="BP516" s="53" t="str">
        <f>IF(B516&gt;①工事概要!$C$38,"",IF(B516&gt;=①工事概要!$C$37,$BP$13,""))</f>
        <v/>
      </c>
      <c r="BQ516" s="53" t="str">
        <f>IF(B516&gt;①工事概要!$C$40,"",IF(B516&gt;=①工事概要!$C$39,$BQ$13,""))</f>
        <v/>
      </c>
      <c r="BR516" s="53" t="str">
        <f>IF(B516&gt;①工事概要!$C$42,"",IF(B516&gt;=①工事概要!$C$41,$BR$13,""))</f>
        <v/>
      </c>
      <c r="BS516" s="53" t="str">
        <f>IF(B516&gt;①工事概要!$C$44,"",IF(B516&gt;=①工事概要!$C$43,$BS$13,""))</f>
        <v/>
      </c>
      <c r="BT516" s="53" t="str">
        <f>IF(B516&gt;①工事概要!$C$46,"",IF(B516&gt;=①工事概要!$C$45,$BT$13,""))</f>
        <v/>
      </c>
      <c r="BU516" s="53" t="str">
        <f>IF(B516&gt;①工事概要!$C$48,"",IF(B516&gt;=①工事概要!$C$47,$BU$13,""))</f>
        <v/>
      </c>
      <c r="BV516" s="53" t="str">
        <f>IF(B516&gt;①工事概要!$C$50,"",IF(B516&gt;=①工事概要!$C$49,$BV$13,""))</f>
        <v/>
      </c>
      <c r="BW516" s="53" t="str">
        <f>IF(B516&gt;①工事概要!$C$52,"",IF(B516&gt;=①工事概要!$C$51,$BW$13,""))</f>
        <v/>
      </c>
      <c r="BX516" s="53" t="str">
        <f>IF(B516&gt;①工事概要!$C$54,"",IF(B516&gt;=①工事概要!$C$53,$BX$13,""))</f>
        <v/>
      </c>
      <c r="BY516" s="53" t="str">
        <f>IF(B516&gt;①工事概要!$C$56,"",IF(B516&gt;=①工事概要!$C$55,$BY$13,""))</f>
        <v/>
      </c>
      <c r="BZ516" s="53" t="str">
        <f>IF(B516&gt;①工事概要!$C$58,"",IF(B516&gt;=①工事概要!$C$57,$BZ$13,""))</f>
        <v/>
      </c>
      <c r="CA516" s="53" t="str">
        <f>IF(B516&gt;①工事概要!$C$60,"",IF(B516&gt;=①工事概要!$C$59,$CA$13,""))</f>
        <v/>
      </c>
      <c r="CB516" s="53" t="str">
        <f>IF(B516&gt;①工事概要!$C$62,"",IF(B516&gt;=①工事概要!$C$61,$CB$13,""))</f>
        <v/>
      </c>
      <c r="CC516" s="53" t="str">
        <f>IF(B516&gt;①工事概要!$C$64,"",IF(B516&gt;=①工事概要!$C$63,$CC$13,""))</f>
        <v/>
      </c>
      <c r="CD516" s="53" t="str">
        <f>IF(B516&gt;①工事概要!$C$66,"",IF(B516&gt;=①工事概要!$C$65,$CD$13,""))</f>
        <v/>
      </c>
      <c r="CE516" s="50" t="str">
        <f t="shared" si="666"/>
        <v/>
      </c>
      <c r="CF516" s="50" t="str">
        <f t="shared" si="652"/>
        <v xml:space="preserve"> </v>
      </c>
    </row>
    <row r="517" spans="1:84" ht="39" customHeight="1" thickTop="1" thickBot="1" x14ac:dyDescent="0.2">
      <c r="A517" s="81" t="str">
        <f t="shared" si="638"/>
        <v>対象期間外</v>
      </c>
      <c r="B517" s="180" t="str">
        <f>IFERROR(IF(B516=①工事概要!$E$12+IF(WEEKDAY(①工事概要!$E$12)=1,①工事概要!$E$12,(8-WEEKDAY(①工事概要!$E$12))),"-",IF(B516="-","-",B516+1)),"-")</f>
        <v>-</v>
      </c>
      <c r="C517" s="89" t="str">
        <f t="shared" si="653"/>
        <v>-</v>
      </c>
      <c r="D517" s="199" t="str">
        <f t="shared" si="654"/>
        <v>×</v>
      </c>
      <c r="E517" s="200" t="str">
        <f t="shared" si="655"/>
        <v xml:space="preserve"> </v>
      </c>
      <c r="F517" s="201" t="s">
        <v>61</v>
      </c>
      <c r="G517" s="202"/>
      <c r="H517" s="203"/>
      <c r="I517" s="204"/>
      <c r="J517" s="187" t="str">
        <f t="shared" si="656"/>
        <v/>
      </c>
      <c r="K517" s="190" t="str">
        <f t="shared" si="639"/>
        <v/>
      </c>
      <c r="L517" s="190" t="str">
        <f t="shared" si="640"/>
        <v/>
      </c>
      <c r="M517" s="188" t="str">
        <f t="shared" si="657"/>
        <v/>
      </c>
      <c r="N517" s="87" t="str">
        <f t="shared" si="641"/>
        <v/>
      </c>
      <c r="O517" s="108"/>
      <c r="P517" s="156" t="str">
        <f>IF(B517&lt;①工事概要!$E$11,"",IF(B517&gt;①工事概要!$E$12,"",IF(LEN(CE517)=0,"○","")))</f>
        <v/>
      </c>
      <c r="Q517" s="162">
        <f t="shared" si="658"/>
        <v>0</v>
      </c>
      <c r="R517" s="93">
        <f t="shared" si="642"/>
        <v>181</v>
      </c>
      <c r="S517" s="156" t="str">
        <f t="shared" si="643"/>
        <v/>
      </c>
      <c r="T517" s="162">
        <f t="shared" si="644"/>
        <v>0</v>
      </c>
      <c r="U517" s="100">
        <f t="shared" si="659"/>
        <v>52</v>
      </c>
      <c r="V517" s="93" t="str">
        <f t="shared" si="645"/>
        <v/>
      </c>
      <c r="W517" s="169" t="str">
        <f t="shared" si="660"/>
        <v/>
      </c>
      <c r="X517" s="80" t="str">
        <f t="shared" si="661"/>
        <v/>
      </c>
      <c r="Y517" s="80" t="str">
        <f t="shared" si="662"/>
        <v/>
      </c>
      <c r="Z517" s="80" t="str">
        <f t="shared" si="646"/>
        <v>-</v>
      </c>
      <c r="AA517" s="80" t="str">
        <f t="shared" si="647"/>
        <v/>
      </c>
      <c r="AB517" s="80" t="str">
        <f t="shared" si="648"/>
        <v>OK（振替済み）</v>
      </c>
      <c r="AC517" s="154">
        <f t="shared" si="649"/>
        <v>0</v>
      </c>
      <c r="AD517" s="154" t="str">
        <f t="shared" si="663"/>
        <v/>
      </c>
      <c r="AE517" s="106">
        <f t="shared" si="664"/>
        <v>0</v>
      </c>
      <c r="AF517" s="106">
        <f t="shared" si="650"/>
        <v>0</v>
      </c>
      <c r="AG517" s="218" t="str">
        <f>IFERROR(IF(AE517=1,①工事概要!$E$11,IF(AE517=2,①工事概要!$E$11,IF(WEEKDAY(Z517)=2,Z510,AG516))),"")</f>
        <v/>
      </c>
      <c r="AH517" s="222" t="str">
        <f t="shared" ref="AH517:BA517" si="719">IFERROR(IF(AG517+1&gt;$BB517,"",AG517+1),"")</f>
        <v/>
      </c>
      <c r="AI517" s="222" t="str">
        <f t="shared" si="719"/>
        <v/>
      </c>
      <c r="AJ517" s="222" t="str">
        <f t="shared" si="719"/>
        <v/>
      </c>
      <c r="AK517" s="222" t="str">
        <f t="shared" si="719"/>
        <v/>
      </c>
      <c r="AL517" s="222" t="str">
        <f t="shared" si="719"/>
        <v/>
      </c>
      <c r="AM517" s="222" t="str">
        <f t="shared" si="719"/>
        <v/>
      </c>
      <c r="AN517" s="222" t="str">
        <f t="shared" si="719"/>
        <v/>
      </c>
      <c r="AO517" s="222" t="str">
        <f t="shared" si="719"/>
        <v/>
      </c>
      <c r="AP517" s="222" t="str">
        <f t="shared" si="719"/>
        <v/>
      </c>
      <c r="AQ517" s="222" t="str">
        <f t="shared" si="719"/>
        <v/>
      </c>
      <c r="AR517" s="222" t="str">
        <f t="shared" si="719"/>
        <v/>
      </c>
      <c r="AS517" s="222" t="str">
        <f t="shared" si="719"/>
        <v/>
      </c>
      <c r="AT517" s="222" t="str">
        <f t="shared" si="719"/>
        <v/>
      </c>
      <c r="AU517" s="222" t="str">
        <f t="shared" si="719"/>
        <v/>
      </c>
      <c r="AV517" s="222" t="str">
        <f t="shared" si="719"/>
        <v/>
      </c>
      <c r="AW517" s="222" t="str">
        <f t="shared" si="719"/>
        <v/>
      </c>
      <c r="AX517" s="222" t="str">
        <f t="shared" si="719"/>
        <v/>
      </c>
      <c r="AY517" s="222" t="str">
        <f t="shared" si="719"/>
        <v/>
      </c>
      <c r="AZ517" s="222" t="str">
        <f t="shared" si="719"/>
        <v/>
      </c>
      <c r="BA517" s="222" t="str">
        <f t="shared" si="719"/>
        <v/>
      </c>
      <c r="BB517" s="219" t="str">
        <f>IFERROR(IF(IF(Z517=①工事概要!$E$12,①工事概要!$E$12,IF(WEEKDAY(Z517)=1,Z524,BB518))&gt;①工事概要!$E$12,①工事概要!$E$12,IF(Z517=①工事概要!$E$12,①工事概要!$E$12,IF(WEEKDAY(Z517)=1,Z524,BB518))),"")</f>
        <v/>
      </c>
      <c r="BE517" s="53"/>
      <c r="BF517" s="53"/>
      <c r="BG517" s="53" t="str">
        <f>IFERROR(VLOOKUP(B517,①工事概要!$C$11:$D$12,2,FALSE),"")</f>
        <v/>
      </c>
      <c r="BH517" s="53" t="str">
        <f>IFERROR(VLOOKUP(B517,①工事概要!$C$16:$D$21,2,FALSE),"")</f>
        <v/>
      </c>
      <c r="BI517" s="53" t="str">
        <f>IFERROR(VLOOKUP(B517,①工事概要!$C$22:$D$24,2,FALSE),"")</f>
        <v/>
      </c>
      <c r="BJ517" s="53" t="str">
        <f>IF(B517&gt;①工事概要!$C$26,"",IF(B517&gt;=①工事概要!$C$25,$BJ$13,""))</f>
        <v/>
      </c>
      <c r="BK517" s="53" t="str">
        <f>IF(B517&gt;①工事概要!$C$28,"",IF(B517&gt;=①工事概要!$C$27,$BK$13,""))</f>
        <v/>
      </c>
      <c r="BL517" s="53" t="str">
        <f>IF(B517&gt;①工事概要!$C$30,"",IF(B517&gt;=①工事概要!$C$29,$BL$13,""))</f>
        <v/>
      </c>
      <c r="BM517" s="53" t="str">
        <f>IF(B517&gt;①工事概要!$C$32,"",IF(B517&gt;=①工事概要!$C$31,$BM$13,""))</f>
        <v/>
      </c>
      <c r="BN517" s="53" t="str">
        <f>IF(B517&gt;①工事概要!$C$34,"",IF(B517&gt;=①工事概要!$C$33,$BN$13,""))</f>
        <v/>
      </c>
      <c r="BO517" s="53" t="str">
        <f>IF(B517&gt;①工事概要!$C$36,"",IF(B517&gt;=①工事概要!$C$35,$BO$13,""))</f>
        <v/>
      </c>
      <c r="BP517" s="53" t="str">
        <f>IF(B517&gt;①工事概要!$C$38,"",IF(B517&gt;=①工事概要!$C$37,$BP$13,""))</f>
        <v/>
      </c>
      <c r="BQ517" s="53" t="str">
        <f>IF(B517&gt;①工事概要!$C$40,"",IF(B517&gt;=①工事概要!$C$39,$BQ$13,""))</f>
        <v/>
      </c>
      <c r="BR517" s="53" t="str">
        <f>IF(B517&gt;①工事概要!$C$42,"",IF(B517&gt;=①工事概要!$C$41,$BR$13,""))</f>
        <v/>
      </c>
      <c r="BS517" s="53" t="str">
        <f>IF(B517&gt;①工事概要!$C$44,"",IF(B517&gt;=①工事概要!$C$43,$BS$13,""))</f>
        <v/>
      </c>
      <c r="BT517" s="53" t="str">
        <f>IF(B517&gt;①工事概要!$C$46,"",IF(B517&gt;=①工事概要!$C$45,$BT$13,""))</f>
        <v/>
      </c>
      <c r="BU517" s="53" t="str">
        <f>IF(B517&gt;①工事概要!$C$48,"",IF(B517&gt;=①工事概要!$C$47,$BU$13,""))</f>
        <v/>
      </c>
      <c r="BV517" s="53" t="str">
        <f>IF(B517&gt;①工事概要!$C$50,"",IF(B517&gt;=①工事概要!$C$49,$BV$13,""))</f>
        <v/>
      </c>
      <c r="BW517" s="53" t="str">
        <f>IF(B517&gt;①工事概要!$C$52,"",IF(B517&gt;=①工事概要!$C$51,$BW$13,""))</f>
        <v/>
      </c>
      <c r="BX517" s="53" t="str">
        <f>IF(B517&gt;①工事概要!$C$54,"",IF(B517&gt;=①工事概要!$C$53,$BX$13,""))</f>
        <v/>
      </c>
      <c r="BY517" s="53" t="str">
        <f>IF(B517&gt;①工事概要!$C$56,"",IF(B517&gt;=①工事概要!$C$55,$BY$13,""))</f>
        <v/>
      </c>
      <c r="BZ517" s="53" t="str">
        <f>IF(B517&gt;①工事概要!$C$58,"",IF(B517&gt;=①工事概要!$C$57,$BZ$13,""))</f>
        <v/>
      </c>
      <c r="CA517" s="53" t="str">
        <f>IF(B517&gt;①工事概要!$C$60,"",IF(B517&gt;=①工事概要!$C$59,$CA$13,""))</f>
        <v/>
      </c>
      <c r="CB517" s="53" t="str">
        <f>IF(B517&gt;①工事概要!$C$62,"",IF(B517&gt;=①工事概要!$C$61,$CB$13,""))</f>
        <v/>
      </c>
      <c r="CC517" s="53" t="str">
        <f>IF(B517&gt;①工事概要!$C$64,"",IF(B517&gt;=①工事概要!$C$63,$CC$13,""))</f>
        <v/>
      </c>
      <c r="CD517" s="53" t="str">
        <f>IF(B517&gt;①工事概要!$C$66,"",IF(B517&gt;=①工事概要!$C$65,$CD$13,""))</f>
        <v/>
      </c>
      <c r="CE517" s="50" t="str">
        <f t="shared" si="666"/>
        <v/>
      </c>
      <c r="CF517" s="50" t="str">
        <f t="shared" si="652"/>
        <v xml:space="preserve"> </v>
      </c>
    </row>
    <row r="518" spans="1:84" ht="39" customHeight="1" thickTop="1" thickBot="1" x14ac:dyDescent="0.2">
      <c r="A518" s="81" t="str">
        <f t="shared" si="638"/>
        <v>対象期間外</v>
      </c>
      <c r="B518" s="180" t="str">
        <f>IFERROR(IF(B517=①工事概要!$E$12+IF(WEEKDAY(①工事概要!$E$12)=1,①工事概要!$E$12,(8-WEEKDAY(①工事概要!$E$12))),"-",IF(B517="-","-",B517+1)),"-")</f>
        <v>-</v>
      </c>
      <c r="C518" s="89" t="str">
        <f t="shared" si="653"/>
        <v>-</v>
      </c>
      <c r="D518" s="199" t="str">
        <f t="shared" si="654"/>
        <v>×</v>
      </c>
      <c r="E518" s="200" t="str">
        <f t="shared" si="655"/>
        <v xml:space="preserve"> </v>
      </c>
      <c r="F518" s="201" t="s">
        <v>61</v>
      </c>
      <c r="G518" s="202"/>
      <c r="H518" s="203"/>
      <c r="I518" s="204"/>
      <c r="J518" s="187" t="str">
        <f t="shared" si="656"/>
        <v/>
      </c>
      <c r="K518" s="190" t="str">
        <f t="shared" si="639"/>
        <v/>
      </c>
      <c r="L518" s="190" t="str">
        <f t="shared" si="640"/>
        <v/>
      </c>
      <c r="M518" s="188" t="str">
        <f t="shared" si="657"/>
        <v/>
      </c>
      <c r="N518" s="87" t="str">
        <f t="shared" si="641"/>
        <v/>
      </c>
      <c r="O518" s="108"/>
      <c r="P518" s="156" t="str">
        <f>IF(B518&lt;①工事概要!$E$11,"",IF(B518&gt;①工事概要!$E$12,"",IF(LEN(CE518)=0,"○","")))</f>
        <v/>
      </c>
      <c r="Q518" s="162">
        <f t="shared" si="658"/>
        <v>0</v>
      </c>
      <c r="R518" s="93">
        <f t="shared" si="642"/>
        <v>181</v>
      </c>
      <c r="S518" s="156" t="str">
        <f t="shared" si="643"/>
        <v/>
      </c>
      <c r="T518" s="162">
        <f t="shared" si="644"/>
        <v>0</v>
      </c>
      <c r="U518" s="100">
        <f t="shared" si="659"/>
        <v>52</v>
      </c>
      <c r="V518" s="93" t="str">
        <f t="shared" si="645"/>
        <v/>
      </c>
      <c r="W518" s="169" t="str">
        <f t="shared" si="660"/>
        <v/>
      </c>
      <c r="X518" s="80" t="str">
        <f t="shared" si="661"/>
        <v/>
      </c>
      <c r="Y518" s="80" t="str">
        <f t="shared" si="662"/>
        <v/>
      </c>
      <c r="Z518" s="80" t="str">
        <f t="shared" si="646"/>
        <v>-</v>
      </c>
      <c r="AA518" s="80" t="str">
        <f t="shared" si="647"/>
        <v/>
      </c>
      <c r="AB518" s="80" t="str">
        <f t="shared" si="648"/>
        <v>OK（振替済み）</v>
      </c>
      <c r="AC518" s="154">
        <f t="shared" si="649"/>
        <v>0</v>
      </c>
      <c r="AD518" s="154" t="str">
        <f t="shared" si="663"/>
        <v/>
      </c>
      <c r="AE518" s="106">
        <f t="shared" si="664"/>
        <v>0</v>
      </c>
      <c r="AF518" s="106">
        <f t="shared" si="650"/>
        <v>0</v>
      </c>
      <c r="AG518" s="223" t="str">
        <f>IFERROR(IF(AE518=1,①工事概要!$E$11,IF(AE518=2,①工事概要!$E$11,IF(WEEKDAY(Z518)=2,Z511,AG517))),"")</f>
        <v/>
      </c>
      <c r="AH518" s="224" t="str">
        <f t="shared" ref="AH518:BA518" si="720">IFERROR(IF(AG518+1&gt;$BB518,"",AG518+1),"")</f>
        <v/>
      </c>
      <c r="AI518" s="224" t="str">
        <f t="shared" si="720"/>
        <v/>
      </c>
      <c r="AJ518" s="224" t="str">
        <f t="shared" si="720"/>
        <v/>
      </c>
      <c r="AK518" s="224" t="str">
        <f t="shared" si="720"/>
        <v/>
      </c>
      <c r="AL518" s="224" t="str">
        <f t="shared" si="720"/>
        <v/>
      </c>
      <c r="AM518" s="224" t="str">
        <f t="shared" si="720"/>
        <v/>
      </c>
      <c r="AN518" s="224" t="str">
        <f t="shared" si="720"/>
        <v/>
      </c>
      <c r="AO518" s="224" t="str">
        <f t="shared" si="720"/>
        <v/>
      </c>
      <c r="AP518" s="224" t="str">
        <f t="shared" si="720"/>
        <v/>
      </c>
      <c r="AQ518" s="224" t="str">
        <f t="shared" si="720"/>
        <v/>
      </c>
      <c r="AR518" s="224" t="str">
        <f t="shared" si="720"/>
        <v/>
      </c>
      <c r="AS518" s="224" t="str">
        <f t="shared" si="720"/>
        <v/>
      </c>
      <c r="AT518" s="224" t="str">
        <f t="shared" si="720"/>
        <v/>
      </c>
      <c r="AU518" s="224" t="str">
        <f t="shared" si="720"/>
        <v/>
      </c>
      <c r="AV518" s="224" t="str">
        <f t="shared" si="720"/>
        <v/>
      </c>
      <c r="AW518" s="224" t="str">
        <f t="shared" si="720"/>
        <v/>
      </c>
      <c r="AX518" s="224" t="str">
        <f t="shared" si="720"/>
        <v/>
      </c>
      <c r="AY518" s="224" t="str">
        <f t="shared" si="720"/>
        <v/>
      </c>
      <c r="AZ518" s="224" t="str">
        <f t="shared" si="720"/>
        <v/>
      </c>
      <c r="BA518" s="224" t="str">
        <f t="shared" si="720"/>
        <v/>
      </c>
      <c r="BB518" s="225" t="str">
        <f>IFERROR(IF(IF(Z518=①工事概要!$E$12,①工事概要!$E$12,IF(WEEKDAY(Z518)=1,Z525,BB519))&gt;①工事概要!$E$12,①工事概要!$E$12,IF(Z518=①工事概要!$E$12,①工事概要!$E$12,IF(WEEKDAY(Z518)=1,Z525,BB519))),"")</f>
        <v/>
      </c>
      <c r="BE518" s="53"/>
      <c r="BF518" s="53"/>
      <c r="BG518" s="53" t="str">
        <f>IFERROR(VLOOKUP(B518,①工事概要!$C$11:$D$12,2,FALSE),"")</f>
        <v/>
      </c>
      <c r="BH518" s="53" t="str">
        <f>IFERROR(VLOOKUP(B518,①工事概要!$C$16:$D$21,2,FALSE),"")</f>
        <v/>
      </c>
      <c r="BI518" s="53" t="str">
        <f>IFERROR(VLOOKUP(B518,①工事概要!$C$22:$D$24,2,FALSE),"")</f>
        <v/>
      </c>
      <c r="BJ518" s="53" t="str">
        <f>IF(B518&gt;①工事概要!$C$26,"",IF(B518&gt;=①工事概要!$C$25,$BJ$13,""))</f>
        <v/>
      </c>
      <c r="BK518" s="53" t="str">
        <f>IF(B518&gt;①工事概要!$C$28,"",IF(B518&gt;=①工事概要!$C$27,$BK$13,""))</f>
        <v/>
      </c>
      <c r="BL518" s="53" t="str">
        <f>IF(B518&gt;①工事概要!$C$30,"",IF(B518&gt;=①工事概要!$C$29,$BL$13,""))</f>
        <v/>
      </c>
      <c r="BM518" s="53" t="str">
        <f>IF(B518&gt;①工事概要!$C$32,"",IF(B518&gt;=①工事概要!$C$31,$BM$13,""))</f>
        <v/>
      </c>
      <c r="BN518" s="53" t="str">
        <f>IF(B518&gt;①工事概要!$C$34,"",IF(B518&gt;=①工事概要!$C$33,$BN$13,""))</f>
        <v/>
      </c>
      <c r="BO518" s="53" t="str">
        <f>IF(B518&gt;①工事概要!$C$36,"",IF(B518&gt;=①工事概要!$C$35,$BO$13,""))</f>
        <v/>
      </c>
      <c r="BP518" s="53" t="str">
        <f>IF(B518&gt;①工事概要!$C$38,"",IF(B518&gt;=①工事概要!$C$37,$BP$13,""))</f>
        <v/>
      </c>
      <c r="BQ518" s="53" t="str">
        <f>IF(B518&gt;①工事概要!$C$40,"",IF(B518&gt;=①工事概要!$C$39,$BQ$13,""))</f>
        <v/>
      </c>
      <c r="BR518" s="53" t="str">
        <f>IF(B518&gt;①工事概要!$C$42,"",IF(B518&gt;=①工事概要!$C$41,$BR$13,""))</f>
        <v/>
      </c>
      <c r="BS518" s="53" t="str">
        <f>IF(B518&gt;①工事概要!$C$44,"",IF(B518&gt;=①工事概要!$C$43,$BS$13,""))</f>
        <v/>
      </c>
      <c r="BT518" s="53" t="str">
        <f>IF(B518&gt;①工事概要!$C$46,"",IF(B518&gt;=①工事概要!$C$45,$BT$13,""))</f>
        <v/>
      </c>
      <c r="BU518" s="53" t="str">
        <f>IF(B518&gt;①工事概要!$C$48,"",IF(B518&gt;=①工事概要!$C$47,$BU$13,""))</f>
        <v/>
      </c>
      <c r="BV518" s="53" t="str">
        <f>IF(B518&gt;①工事概要!$C$50,"",IF(B518&gt;=①工事概要!$C$49,$BV$13,""))</f>
        <v/>
      </c>
      <c r="BW518" s="53" t="str">
        <f>IF(B518&gt;①工事概要!$C$52,"",IF(B518&gt;=①工事概要!$C$51,$BW$13,""))</f>
        <v/>
      </c>
      <c r="BX518" s="53" t="str">
        <f>IF(B518&gt;①工事概要!$C$54,"",IF(B518&gt;=①工事概要!$C$53,$BX$13,""))</f>
        <v/>
      </c>
      <c r="BY518" s="53" t="str">
        <f>IF(B518&gt;①工事概要!$C$56,"",IF(B518&gt;=①工事概要!$C$55,$BY$13,""))</f>
        <v/>
      </c>
      <c r="BZ518" s="53" t="str">
        <f>IF(B518&gt;①工事概要!$C$58,"",IF(B518&gt;=①工事概要!$C$57,$BZ$13,""))</f>
        <v/>
      </c>
      <c r="CA518" s="53" t="str">
        <f>IF(B518&gt;①工事概要!$C$60,"",IF(B518&gt;=①工事概要!$C$59,$CA$13,""))</f>
        <v/>
      </c>
      <c r="CB518" s="53" t="str">
        <f>IF(B518&gt;①工事概要!$C$62,"",IF(B518&gt;=①工事概要!$C$61,$CB$13,""))</f>
        <v/>
      </c>
      <c r="CC518" s="53" t="str">
        <f>IF(B518&gt;①工事概要!$C$64,"",IF(B518&gt;=①工事概要!$C$63,$CC$13,""))</f>
        <v/>
      </c>
      <c r="CD518" s="53" t="str">
        <f>IF(B518&gt;①工事概要!$C$66,"",IF(B518&gt;=①工事概要!$C$65,$CD$13,""))</f>
        <v/>
      </c>
      <c r="CE518" s="50" t="str">
        <f t="shared" si="666"/>
        <v/>
      </c>
      <c r="CF518" s="50" t="str">
        <f t="shared" si="652"/>
        <v xml:space="preserve"> </v>
      </c>
    </row>
    <row r="519" spans="1:84" ht="39" customHeight="1" thickTop="1" thickBot="1" x14ac:dyDescent="0.2">
      <c r="A519" s="81" t="str">
        <f t="shared" si="638"/>
        <v>対象期間外</v>
      </c>
      <c r="B519" s="180" t="str">
        <f>IFERROR(IF(B518=①工事概要!$E$12+IF(WEEKDAY(①工事概要!$E$12)=1,①工事概要!$E$12,(8-WEEKDAY(①工事概要!$E$12))),"-",IF(B518="-","-",B518+1)),"-")</f>
        <v>-</v>
      </c>
      <c r="C519" s="89" t="str">
        <f t="shared" si="653"/>
        <v>-</v>
      </c>
      <c r="D519" s="199" t="str">
        <f t="shared" si="654"/>
        <v>×</v>
      </c>
      <c r="E519" s="200" t="str">
        <f t="shared" si="655"/>
        <v xml:space="preserve"> </v>
      </c>
      <c r="F519" s="201" t="s">
        <v>60</v>
      </c>
      <c r="G519" s="202"/>
      <c r="H519" s="203"/>
      <c r="I519" s="204"/>
      <c r="J519" s="187" t="str">
        <f t="shared" si="656"/>
        <v/>
      </c>
      <c r="K519" s="190" t="str">
        <f t="shared" si="639"/>
        <v/>
      </c>
      <c r="L519" s="190" t="str">
        <f t="shared" si="640"/>
        <v/>
      </c>
      <c r="M519" s="188" t="str">
        <f t="shared" si="657"/>
        <v/>
      </c>
      <c r="N519" s="87" t="str">
        <f t="shared" si="641"/>
        <v/>
      </c>
      <c r="O519" s="108"/>
      <c r="P519" s="156" t="str">
        <f>IF(B519&lt;①工事概要!$E$11,"",IF(B519&gt;①工事概要!$E$12,"",IF(LEN(CE519)=0,"○","")))</f>
        <v/>
      </c>
      <c r="Q519" s="162">
        <f t="shared" si="658"/>
        <v>0</v>
      </c>
      <c r="R519" s="93">
        <f t="shared" si="642"/>
        <v>181</v>
      </c>
      <c r="S519" s="156" t="str">
        <f t="shared" si="643"/>
        <v/>
      </c>
      <c r="T519" s="162">
        <f t="shared" si="644"/>
        <v>0</v>
      </c>
      <c r="U519" s="100">
        <f t="shared" si="659"/>
        <v>52</v>
      </c>
      <c r="V519" s="93" t="str">
        <f t="shared" si="645"/>
        <v/>
      </c>
      <c r="W519" s="169" t="str">
        <f t="shared" si="660"/>
        <v/>
      </c>
      <c r="X519" s="80" t="str">
        <f t="shared" si="661"/>
        <v/>
      </c>
      <c r="Y519" s="80" t="str">
        <f t="shared" si="662"/>
        <v/>
      </c>
      <c r="Z519" s="80" t="str">
        <f t="shared" si="646"/>
        <v>-</v>
      </c>
      <c r="AA519" s="80" t="str">
        <f t="shared" si="647"/>
        <v/>
      </c>
      <c r="AB519" s="80" t="str">
        <f t="shared" si="648"/>
        <v>OK（振替済み）</v>
      </c>
      <c r="AC519" s="154">
        <f t="shared" si="649"/>
        <v>0</v>
      </c>
      <c r="AD519" s="154" t="str">
        <f t="shared" si="663"/>
        <v/>
      </c>
      <c r="AE519" s="106">
        <f t="shared" si="664"/>
        <v>0</v>
      </c>
      <c r="AF519" s="106">
        <f t="shared" si="650"/>
        <v>0</v>
      </c>
      <c r="AG519" s="216" t="str">
        <f>IFERROR(IF(AE519=1,①工事概要!$E$11,IF(AE519=2,①工事概要!$E$11,IF(WEEKDAY(Z519)=2,Z512,AG518))),"")</f>
        <v/>
      </c>
      <c r="AH519" s="221" t="str">
        <f t="shared" ref="AH519:BA519" si="721">IFERROR(IF(AG519+1&gt;$BB519,"",AG519+1),"")</f>
        <v/>
      </c>
      <c r="AI519" s="221" t="str">
        <f t="shared" si="721"/>
        <v/>
      </c>
      <c r="AJ519" s="221" t="str">
        <f t="shared" si="721"/>
        <v/>
      </c>
      <c r="AK519" s="221" t="str">
        <f t="shared" si="721"/>
        <v/>
      </c>
      <c r="AL519" s="221" t="str">
        <f t="shared" si="721"/>
        <v/>
      </c>
      <c r="AM519" s="221" t="str">
        <f t="shared" si="721"/>
        <v/>
      </c>
      <c r="AN519" s="221" t="str">
        <f t="shared" si="721"/>
        <v/>
      </c>
      <c r="AO519" s="221" t="str">
        <f t="shared" si="721"/>
        <v/>
      </c>
      <c r="AP519" s="221" t="str">
        <f t="shared" si="721"/>
        <v/>
      </c>
      <c r="AQ519" s="221" t="str">
        <f t="shared" si="721"/>
        <v/>
      </c>
      <c r="AR519" s="221" t="str">
        <f t="shared" si="721"/>
        <v/>
      </c>
      <c r="AS519" s="221" t="str">
        <f t="shared" si="721"/>
        <v/>
      </c>
      <c r="AT519" s="221" t="str">
        <f t="shared" si="721"/>
        <v/>
      </c>
      <c r="AU519" s="221" t="str">
        <f t="shared" si="721"/>
        <v/>
      </c>
      <c r="AV519" s="221" t="str">
        <f t="shared" si="721"/>
        <v/>
      </c>
      <c r="AW519" s="221" t="str">
        <f t="shared" si="721"/>
        <v/>
      </c>
      <c r="AX519" s="221" t="str">
        <f t="shared" si="721"/>
        <v/>
      </c>
      <c r="AY519" s="221" t="str">
        <f t="shared" si="721"/>
        <v/>
      </c>
      <c r="AZ519" s="221" t="str">
        <f t="shared" si="721"/>
        <v/>
      </c>
      <c r="BA519" s="221" t="str">
        <f t="shared" si="721"/>
        <v/>
      </c>
      <c r="BB519" s="217" t="str">
        <f>IFERROR(IF(IF(IF(Z519=①工事概要!$E$12,①工事概要!$E$12,IF(WEEKDAY(Z519)=1,Z526,BB520))&gt;①工事概要!$E$12,①工事概要!$E$12,IF(Z519=①工事概要!$E$12,①工事概要!$E$12,IF(WEEKDAY(Z519)=1,Z526,BB520)))=0,①工事概要!$E$12,IF(IF(Z519=①工事概要!$E$12,①工事概要!$E$12,IF(WEEKDAY(Z519)=1,Z526,BB520))&gt;①工事概要!$E$12,①工事概要!$E$12,IF(Z519=①工事概要!$E$12,①工事概要!$E$12,IF(WEEKDAY(Z519)=1,Z526,BB520)))),"")</f>
        <v/>
      </c>
      <c r="BE519" s="53"/>
      <c r="BF519" s="53"/>
      <c r="BG519" s="53" t="str">
        <f>IFERROR(VLOOKUP(B519,①工事概要!$C$11:$D$12,2,FALSE),"")</f>
        <v/>
      </c>
      <c r="BH519" s="53" t="str">
        <f>IFERROR(VLOOKUP(B519,①工事概要!$C$16:$D$21,2,FALSE),"")</f>
        <v/>
      </c>
      <c r="BI519" s="53" t="str">
        <f>IFERROR(VLOOKUP(B519,①工事概要!$C$22:$D$24,2,FALSE),"")</f>
        <v/>
      </c>
      <c r="BJ519" s="53" t="str">
        <f>IF(B519&gt;①工事概要!$C$26,"",IF(B519&gt;=①工事概要!$C$25,$BJ$13,""))</f>
        <v/>
      </c>
      <c r="BK519" s="53" t="str">
        <f>IF(B519&gt;①工事概要!$C$28,"",IF(B519&gt;=①工事概要!$C$27,$BK$13,""))</f>
        <v/>
      </c>
      <c r="BL519" s="53" t="str">
        <f>IF(B519&gt;①工事概要!$C$30,"",IF(B519&gt;=①工事概要!$C$29,$BL$13,""))</f>
        <v/>
      </c>
      <c r="BM519" s="53" t="str">
        <f>IF(B519&gt;①工事概要!$C$32,"",IF(B519&gt;=①工事概要!$C$31,$BM$13,""))</f>
        <v/>
      </c>
      <c r="BN519" s="53" t="str">
        <f>IF(B519&gt;①工事概要!$C$34,"",IF(B519&gt;=①工事概要!$C$33,$BN$13,""))</f>
        <v/>
      </c>
      <c r="BO519" s="53" t="str">
        <f>IF(B519&gt;①工事概要!$C$36,"",IF(B519&gt;=①工事概要!$C$35,$BO$13,""))</f>
        <v/>
      </c>
      <c r="BP519" s="53" t="str">
        <f>IF(B519&gt;①工事概要!$C$38,"",IF(B519&gt;=①工事概要!$C$37,$BP$13,""))</f>
        <v/>
      </c>
      <c r="BQ519" s="53" t="str">
        <f>IF(B519&gt;①工事概要!$C$40,"",IF(B519&gt;=①工事概要!$C$39,$BQ$13,""))</f>
        <v/>
      </c>
      <c r="BR519" s="53" t="str">
        <f>IF(B519&gt;①工事概要!$C$42,"",IF(B519&gt;=①工事概要!$C$41,$BR$13,""))</f>
        <v/>
      </c>
      <c r="BS519" s="53" t="str">
        <f>IF(B519&gt;①工事概要!$C$44,"",IF(B519&gt;=①工事概要!$C$43,$BS$13,""))</f>
        <v/>
      </c>
      <c r="BT519" s="53" t="str">
        <f>IF(B519&gt;①工事概要!$C$46,"",IF(B519&gt;=①工事概要!$C$45,$BT$13,""))</f>
        <v/>
      </c>
      <c r="BU519" s="53" t="str">
        <f>IF(B519&gt;①工事概要!$C$48,"",IF(B519&gt;=①工事概要!$C$47,$BU$13,""))</f>
        <v/>
      </c>
      <c r="BV519" s="53" t="str">
        <f>IF(B519&gt;①工事概要!$C$50,"",IF(B519&gt;=①工事概要!$C$49,$BV$13,""))</f>
        <v/>
      </c>
      <c r="BW519" s="53" t="str">
        <f>IF(B519&gt;①工事概要!$C$52,"",IF(B519&gt;=①工事概要!$C$51,$BW$13,""))</f>
        <v/>
      </c>
      <c r="BX519" s="53" t="str">
        <f>IF(B519&gt;①工事概要!$C$54,"",IF(B519&gt;=①工事概要!$C$53,$BX$13,""))</f>
        <v/>
      </c>
      <c r="BY519" s="53" t="str">
        <f>IF(B519&gt;①工事概要!$C$56,"",IF(B519&gt;=①工事概要!$C$55,$BY$13,""))</f>
        <v/>
      </c>
      <c r="BZ519" s="53" t="str">
        <f>IF(B519&gt;①工事概要!$C$58,"",IF(B519&gt;=①工事概要!$C$57,$BZ$13,""))</f>
        <v/>
      </c>
      <c r="CA519" s="53" t="str">
        <f>IF(B519&gt;①工事概要!$C$60,"",IF(B519&gt;=①工事概要!$C$59,$CA$13,""))</f>
        <v/>
      </c>
      <c r="CB519" s="53" t="str">
        <f>IF(B519&gt;①工事概要!$C$62,"",IF(B519&gt;=①工事概要!$C$61,$CB$13,""))</f>
        <v/>
      </c>
      <c r="CC519" s="53" t="str">
        <f>IF(B519&gt;①工事概要!$C$64,"",IF(B519&gt;=①工事概要!$C$63,$CC$13,""))</f>
        <v/>
      </c>
      <c r="CD519" s="53" t="str">
        <f>IF(B519&gt;①工事概要!$C$66,"",IF(B519&gt;=①工事概要!$C$65,$CD$13,""))</f>
        <v/>
      </c>
      <c r="CE519" s="50" t="str">
        <f t="shared" si="666"/>
        <v/>
      </c>
      <c r="CF519" s="50" t="str">
        <f t="shared" si="652"/>
        <v xml:space="preserve"> </v>
      </c>
    </row>
    <row r="520" spans="1:84" ht="39" customHeight="1" thickTop="1" thickBot="1" x14ac:dyDescent="0.2">
      <c r="A520" s="81" t="str">
        <f t="shared" si="638"/>
        <v>対象期間外</v>
      </c>
      <c r="B520" s="180" t="str">
        <f>IFERROR(IF(B519=①工事概要!$E$12+IF(WEEKDAY(①工事概要!$E$12)=1,①工事概要!$E$12,(8-WEEKDAY(①工事概要!$E$12))),"-",IF(B519="-","-",B519+1)),"-")</f>
        <v>-</v>
      </c>
      <c r="C520" s="89" t="str">
        <f t="shared" si="653"/>
        <v>-</v>
      </c>
      <c r="D520" s="199" t="str">
        <f t="shared" si="654"/>
        <v>×</v>
      </c>
      <c r="E520" s="200" t="str">
        <f t="shared" si="655"/>
        <v xml:space="preserve"> </v>
      </c>
      <c r="F520" s="201" t="s">
        <v>60</v>
      </c>
      <c r="G520" s="202"/>
      <c r="H520" s="203"/>
      <c r="I520" s="204"/>
      <c r="J520" s="187" t="str">
        <f t="shared" si="656"/>
        <v/>
      </c>
      <c r="K520" s="190" t="str">
        <f t="shared" si="639"/>
        <v/>
      </c>
      <c r="L520" s="190" t="str">
        <f t="shared" si="640"/>
        <v/>
      </c>
      <c r="M520" s="188" t="str">
        <f t="shared" si="657"/>
        <v/>
      </c>
      <c r="N520" s="87" t="str">
        <f t="shared" si="641"/>
        <v/>
      </c>
      <c r="O520" s="108"/>
      <c r="P520" s="156" t="str">
        <f>IF(B520&lt;①工事概要!$E$11,"",IF(B520&gt;①工事概要!$E$12,"",IF(LEN(CE520)=0,"○","")))</f>
        <v/>
      </c>
      <c r="Q520" s="162">
        <f t="shared" si="658"/>
        <v>0</v>
      </c>
      <c r="R520" s="93">
        <f t="shared" si="642"/>
        <v>181</v>
      </c>
      <c r="S520" s="156" t="str">
        <f t="shared" si="643"/>
        <v/>
      </c>
      <c r="T520" s="162">
        <f t="shared" si="644"/>
        <v>0</v>
      </c>
      <c r="U520" s="100">
        <f t="shared" si="659"/>
        <v>52</v>
      </c>
      <c r="V520" s="93" t="str">
        <f t="shared" si="645"/>
        <v/>
      </c>
      <c r="W520" s="169" t="str">
        <f t="shared" si="660"/>
        <v/>
      </c>
      <c r="X520" s="80" t="str">
        <f t="shared" si="661"/>
        <v/>
      </c>
      <c r="Y520" s="80" t="str">
        <f t="shared" si="662"/>
        <v/>
      </c>
      <c r="Z520" s="80" t="str">
        <f t="shared" si="646"/>
        <v>-</v>
      </c>
      <c r="AA520" s="80" t="str">
        <f t="shared" si="647"/>
        <v/>
      </c>
      <c r="AB520" s="80" t="str">
        <f t="shared" si="648"/>
        <v>OK（振替済み）</v>
      </c>
      <c r="AC520" s="154">
        <f t="shared" si="649"/>
        <v>0</v>
      </c>
      <c r="AD520" s="154" t="str">
        <f t="shared" si="663"/>
        <v/>
      </c>
      <c r="AE520" s="106">
        <f t="shared" si="664"/>
        <v>0</v>
      </c>
      <c r="AF520" s="106">
        <f t="shared" si="650"/>
        <v>0</v>
      </c>
      <c r="AG520" s="218" t="str">
        <f>IFERROR(IF(AE520=1,①工事概要!$E$11,IF(AE520=2,①工事概要!$E$11,IF(WEEKDAY(Z520)=2,Z513,AG519))),"")</f>
        <v/>
      </c>
      <c r="AH520" s="222" t="str">
        <f t="shared" ref="AH520:BA520" si="722">IFERROR(IF(AG520+1&gt;$BB520,"",AG520+1),"")</f>
        <v/>
      </c>
      <c r="AI520" s="222" t="str">
        <f t="shared" si="722"/>
        <v/>
      </c>
      <c r="AJ520" s="222" t="str">
        <f t="shared" si="722"/>
        <v/>
      </c>
      <c r="AK520" s="222" t="str">
        <f t="shared" si="722"/>
        <v/>
      </c>
      <c r="AL520" s="222" t="str">
        <f t="shared" si="722"/>
        <v/>
      </c>
      <c r="AM520" s="222" t="str">
        <f t="shared" si="722"/>
        <v/>
      </c>
      <c r="AN520" s="222" t="str">
        <f t="shared" si="722"/>
        <v/>
      </c>
      <c r="AO520" s="222" t="str">
        <f t="shared" si="722"/>
        <v/>
      </c>
      <c r="AP520" s="222" t="str">
        <f t="shared" si="722"/>
        <v/>
      </c>
      <c r="AQ520" s="222" t="str">
        <f t="shared" si="722"/>
        <v/>
      </c>
      <c r="AR520" s="222" t="str">
        <f t="shared" si="722"/>
        <v/>
      </c>
      <c r="AS520" s="222" t="str">
        <f t="shared" si="722"/>
        <v/>
      </c>
      <c r="AT520" s="222" t="str">
        <f t="shared" si="722"/>
        <v/>
      </c>
      <c r="AU520" s="222" t="str">
        <f t="shared" si="722"/>
        <v/>
      </c>
      <c r="AV520" s="222" t="str">
        <f t="shared" si="722"/>
        <v/>
      </c>
      <c r="AW520" s="222" t="str">
        <f t="shared" si="722"/>
        <v/>
      </c>
      <c r="AX520" s="222" t="str">
        <f t="shared" si="722"/>
        <v/>
      </c>
      <c r="AY520" s="222" t="str">
        <f t="shared" si="722"/>
        <v/>
      </c>
      <c r="AZ520" s="222" t="str">
        <f t="shared" si="722"/>
        <v/>
      </c>
      <c r="BA520" s="222" t="str">
        <f t="shared" si="722"/>
        <v/>
      </c>
      <c r="BB520" s="219" t="str">
        <f>IFERROR(IF(IF(IF(Z520=①工事概要!$E$12,①工事概要!$E$12,IF(WEEKDAY(Z520)=1,Z527,BB521))&gt;①工事概要!$E$12,①工事概要!$E$12,IF(Z520=①工事概要!$E$12,①工事概要!$E$12,IF(WEEKDAY(Z520)=1,Z527,BB521)))=0,①工事概要!$E$12,IF(IF(Z520=①工事概要!$E$12,①工事概要!$E$12,IF(WEEKDAY(Z520)=1,Z527,BB521))&gt;①工事概要!$E$12,①工事概要!$E$12,IF(Z520=①工事概要!$E$12,①工事概要!$E$12,IF(WEEKDAY(Z520)=1,Z527,BB521)))),"")</f>
        <v/>
      </c>
      <c r="BE520" s="53"/>
      <c r="BF520" s="53"/>
      <c r="BG520" s="53" t="str">
        <f>IFERROR(VLOOKUP(B520,①工事概要!$C$11:$D$12,2,FALSE),"")</f>
        <v/>
      </c>
      <c r="BH520" s="53" t="str">
        <f>IFERROR(VLOOKUP(B520,①工事概要!$C$16:$D$21,2,FALSE),"")</f>
        <v/>
      </c>
      <c r="BI520" s="53" t="str">
        <f>IFERROR(VLOOKUP(B520,①工事概要!$C$22:$D$24,2,FALSE),"")</f>
        <v/>
      </c>
      <c r="BJ520" s="53" t="str">
        <f>IF(B520&gt;①工事概要!$C$26,"",IF(B520&gt;=①工事概要!$C$25,$BJ$13,""))</f>
        <v/>
      </c>
      <c r="BK520" s="53" t="str">
        <f>IF(B520&gt;①工事概要!$C$28,"",IF(B520&gt;=①工事概要!$C$27,$BK$13,""))</f>
        <v/>
      </c>
      <c r="BL520" s="53" t="str">
        <f>IF(B520&gt;①工事概要!$C$30,"",IF(B520&gt;=①工事概要!$C$29,$BL$13,""))</f>
        <v/>
      </c>
      <c r="BM520" s="53" t="str">
        <f>IF(B520&gt;①工事概要!$C$32,"",IF(B520&gt;=①工事概要!$C$31,$BM$13,""))</f>
        <v/>
      </c>
      <c r="BN520" s="53" t="str">
        <f>IF(B520&gt;①工事概要!$C$34,"",IF(B520&gt;=①工事概要!$C$33,$BN$13,""))</f>
        <v/>
      </c>
      <c r="BO520" s="53" t="str">
        <f>IF(B520&gt;①工事概要!$C$36,"",IF(B520&gt;=①工事概要!$C$35,$BO$13,""))</f>
        <v/>
      </c>
      <c r="BP520" s="53" t="str">
        <f>IF(B520&gt;①工事概要!$C$38,"",IF(B520&gt;=①工事概要!$C$37,$BP$13,""))</f>
        <v/>
      </c>
      <c r="BQ520" s="53" t="str">
        <f>IF(B520&gt;①工事概要!$C$40,"",IF(B520&gt;=①工事概要!$C$39,$BQ$13,""))</f>
        <v/>
      </c>
      <c r="BR520" s="53" t="str">
        <f>IF(B520&gt;①工事概要!$C$42,"",IF(B520&gt;=①工事概要!$C$41,$BR$13,""))</f>
        <v/>
      </c>
      <c r="BS520" s="53" t="str">
        <f>IF(B520&gt;①工事概要!$C$44,"",IF(B520&gt;=①工事概要!$C$43,$BS$13,""))</f>
        <v/>
      </c>
      <c r="BT520" s="53" t="str">
        <f>IF(B520&gt;①工事概要!$C$46,"",IF(B520&gt;=①工事概要!$C$45,$BT$13,""))</f>
        <v/>
      </c>
      <c r="BU520" s="53" t="str">
        <f>IF(B520&gt;①工事概要!$C$48,"",IF(B520&gt;=①工事概要!$C$47,$BU$13,""))</f>
        <v/>
      </c>
      <c r="BV520" s="53" t="str">
        <f>IF(B520&gt;①工事概要!$C$50,"",IF(B520&gt;=①工事概要!$C$49,$BV$13,""))</f>
        <v/>
      </c>
      <c r="BW520" s="53" t="str">
        <f>IF(B520&gt;①工事概要!$C$52,"",IF(B520&gt;=①工事概要!$C$51,$BW$13,""))</f>
        <v/>
      </c>
      <c r="BX520" s="53" t="str">
        <f>IF(B520&gt;①工事概要!$C$54,"",IF(B520&gt;=①工事概要!$C$53,$BX$13,""))</f>
        <v/>
      </c>
      <c r="BY520" s="53" t="str">
        <f>IF(B520&gt;①工事概要!$C$56,"",IF(B520&gt;=①工事概要!$C$55,$BY$13,""))</f>
        <v/>
      </c>
      <c r="BZ520" s="53" t="str">
        <f>IF(B520&gt;①工事概要!$C$58,"",IF(B520&gt;=①工事概要!$C$57,$BZ$13,""))</f>
        <v/>
      </c>
      <c r="CA520" s="53" t="str">
        <f>IF(B520&gt;①工事概要!$C$60,"",IF(B520&gt;=①工事概要!$C$59,$CA$13,""))</f>
        <v/>
      </c>
      <c r="CB520" s="53" t="str">
        <f>IF(B520&gt;①工事概要!$C$62,"",IF(B520&gt;=①工事概要!$C$61,$CB$13,""))</f>
        <v/>
      </c>
      <c r="CC520" s="53" t="str">
        <f>IF(B520&gt;①工事概要!$C$64,"",IF(B520&gt;=①工事概要!$C$63,$CC$13,""))</f>
        <v/>
      </c>
      <c r="CD520" s="53" t="str">
        <f>IF(B520&gt;①工事概要!$C$66,"",IF(B520&gt;=①工事概要!$C$65,$CD$13,""))</f>
        <v/>
      </c>
      <c r="CE520" s="50" t="str">
        <f t="shared" si="666"/>
        <v/>
      </c>
      <c r="CF520" s="50" t="str">
        <f t="shared" si="652"/>
        <v xml:space="preserve"> </v>
      </c>
    </row>
    <row r="521" spans="1:84" ht="39" customHeight="1" thickTop="1" thickBot="1" x14ac:dyDescent="0.2">
      <c r="A521" s="81" t="str">
        <f t="shared" si="638"/>
        <v>対象期間外</v>
      </c>
      <c r="B521" s="180" t="str">
        <f>IFERROR(IF(B520=①工事概要!$E$12+IF(WEEKDAY(①工事概要!$E$12)=1,①工事概要!$E$12,(8-WEEKDAY(①工事概要!$E$12))),"-",IF(B520="-","-",B520+1)),"-")</f>
        <v>-</v>
      </c>
      <c r="C521" s="89" t="str">
        <f t="shared" si="653"/>
        <v>-</v>
      </c>
      <c r="D521" s="199" t="str">
        <f t="shared" si="654"/>
        <v>×</v>
      </c>
      <c r="E521" s="200" t="str">
        <f t="shared" si="655"/>
        <v xml:space="preserve"> </v>
      </c>
      <c r="F521" s="201" t="s">
        <v>60</v>
      </c>
      <c r="G521" s="202"/>
      <c r="H521" s="203"/>
      <c r="I521" s="204"/>
      <c r="J521" s="187" t="str">
        <f t="shared" si="656"/>
        <v/>
      </c>
      <c r="K521" s="190" t="str">
        <f t="shared" si="639"/>
        <v/>
      </c>
      <c r="L521" s="190" t="str">
        <f t="shared" si="640"/>
        <v/>
      </c>
      <c r="M521" s="188" t="str">
        <f t="shared" si="657"/>
        <v/>
      </c>
      <c r="N521" s="87" t="str">
        <f t="shared" si="641"/>
        <v/>
      </c>
      <c r="O521" s="108"/>
      <c r="P521" s="156" t="str">
        <f>IF(B521&lt;①工事概要!$E$11,"",IF(B521&gt;①工事概要!$E$12,"",IF(LEN(CE521)=0,"○","")))</f>
        <v/>
      </c>
      <c r="Q521" s="162">
        <f t="shared" si="658"/>
        <v>0</v>
      </c>
      <c r="R521" s="93">
        <f t="shared" si="642"/>
        <v>181</v>
      </c>
      <c r="S521" s="156" t="str">
        <f t="shared" si="643"/>
        <v/>
      </c>
      <c r="T521" s="162">
        <f t="shared" si="644"/>
        <v>0</v>
      </c>
      <c r="U521" s="100">
        <f t="shared" si="659"/>
        <v>52</v>
      </c>
      <c r="V521" s="93" t="str">
        <f t="shared" si="645"/>
        <v/>
      </c>
      <c r="W521" s="169" t="str">
        <f t="shared" si="660"/>
        <v/>
      </c>
      <c r="X521" s="80" t="str">
        <f t="shared" si="661"/>
        <v/>
      </c>
      <c r="Y521" s="80" t="str">
        <f t="shared" si="662"/>
        <v/>
      </c>
      <c r="Z521" s="80" t="str">
        <f t="shared" si="646"/>
        <v>-</v>
      </c>
      <c r="AA521" s="80" t="str">
        <f t="shared" si="647"/>
        <v/>
      </c>
      <c r="AB521" s="80" t="str">
        <f t="shared" si="648"/>
        <v>OK（振替済み）</v>
      </c>
      <c r="AC521" s="154">
        <f t="shared" si="649"/>
        <v>0</v>
      </c>
      <c r="AD521" s="154" t="str">
        <f t="shared" si="663"/>
        <v/>
      </c>
      <c r="AE521" s="106">
        <f t="shared" si="664"/>
        <v>0</v>
      </c>
      <c r="AF521" s="106">
        <f t="shared" si="650"/>
        <v>0</v>
      </c>
      <c r="AG521" s="218" t="str">
        <f>IFERROR(IF(AE521=1,①工事概要!$E$11,IF(AE521=2,①工事概要!$E$11,IF(WEEKDAY(Z521)=2,Z514,AG520))),"")</f>
        <v/>
      </c>
      <c r="AH521" s="222" t="str">
        <f t="shared" ref="AH521:BA521" si="723">IFERROR(IF(AG521+1&gt;$BB521,"",AG521+1),"")</f>
        <v/>
      </c>
      <c r="AI521" s="222" t="str">
        <f t="shared" si="723"/>
        <v/>
      </c>
      <c r="AJ521" s="222" t="str">
        <f t="shared" si="723"/>
        <v/>
      </c>
      <c r="AK521" s="222" t="str">
        <f t="shared" si="723"/>
        <v/>
      </c>
      <c r="AL521" s="222" t="str">
        <f t="shared" si="723"/>
        <v/>
      </c>
      <c r="AM521" s="222" t="str">
        <f t="shared" si="723"/>
        <v/>
      </c>
      <c r="AN521" s="222" t="str">
        <f t="shared" si="723"/>
        <v/>
      </c>
      <c r="AO521" s="222" t="str">
        <f t="shared" si="723"/>
        <v/>
      </c>
      <c r="AP521" s="222" t="str">
        <f t="shared" si="723"/>
        <v/>
      </c>
      <c r="AQ521" s="222" t="str">
        <f t="shared" si="723"/>
        <v/>
      </c>
      <c r="AR521" s="222" t="str">
        <f t="shared" si="723"/>
        <v/>
      </c>
      <c r="AS521" s="222" t="str">
        <f t="shared" si="723"/>
        <v/>
      </c>
      <c r="AT521" s="222" t="str">
        <f t="shared" si="723"/>
        <v/>
      </c>
      <c r="AU521" s="222" t="str">
        <f t="shared" si="723"/>
        <v/>
      </c>
      <c r="AV521" s="222" t="str">
        <f t="shared" si="723"/>
        <v/>
      </c>
      <c r="AW521" s="222" t="str">
        <f t="shared" si="723"/>
        <v/>
      </c>
      <c r="AX521" s="222" t="str">
        <f t="shared" si="723"/>
        <v/>
      </c>
      <c r="AY521" s="222" t="str">
        <f t="shared" si="723"/>
        <v/>
      </c>
      <c r="AZ521" s="222" t="str">
        <f t="shared" si="723"/>
        <v/>
      </c>
      <c r="BA521" s="222" t="str">
        <f t="shared" si="723"/>
        <v/>
      </c>
      <c r="BB521" s="219" t="str">
        <f>IFERROR(IF(IF(IF(Z521=①工事概要!$E$12,①工事概要!$E$12,IF(WEEKDAY(Z521)=1,Z528,BB522))&gt;①工事概要!$E$12,①工事概要!$E$12,IF(Z521=①工事概要!$E$12,①工事概要!$E$12,IF(WEEKDAY(Z521)=1,Z528,BB522)))=0,①工事概要!$E$12,IF(IF(Z521=①工事概要!$E$12,①工事概要!$E$12,IF(WEEKDAY(Z521)=1,Z528,BB522))&gt;①工事概要!$E$12,①工事概要!$E$12,IF(Z521=①工事概要!$E$12,①工事概要!$E$12,IF(WEEKDAY(Z521)=1,Z528,BB522)))),"")</f>
        <v/>
      </c>
      <c r="BE521" s="53"/>
      <c r="BF521" s="53"/>
      <c r="BG521" s="53" t="str">
        <f>IFERROR(VLOOKUP(B521,①工事概要!$C$11:$D$12,2,FALSE),"")</f>
        <v/>
      </c>
      <c r="BH521" s="53" t="str">
        <f>IFERROR(VLOOKUP(B521,①工事概要!$C$16:$D$21,2,FALSE),"")</f>
        <v/>
      </c>
      <c r="BI521" s="53" t="str">
        <f>IFERROR(VLOOKUP(B521,①工事概要!$C$22:$D$24,2,FALSE),"")</f>
        <v/>
      </c>
      <c r="BJ521" s="53" t="str">
        <f>IF(B521&gt;①工事概要!$C$26,"",IF(B521&gt;=①工事概要!$C$25,$BJ$13,""))</f>
        <v/>
      </c>
      <c r="BK521" s="53" t="str">
        <f>IF(B521&gt;①工事概要!$C$28,"",IF(B521&gt;=①工事概要!$C$27,$BK$13,""))</f>
        <v/>
      </c>
      <c r="BL521" s="53" t="str">
        <f>IF(B521&gt;①工事概要!$C$30,"",IF(B521&gt;=①工事概要!$C$29,$BL$13,""))</f>
        <v/>
      </c>
      <c r="BM521" s="53" t="str">
        <f>IF(B521&gt;①工事概要!$C$32,"",IF(B521&gt;=①工事概要!$C$31,$BM$13,""))</f>
        <v/>
      </c>
      <c r="BN521" s="53" t="str">
        <f>IF(B521&gt;①工事概要!$C$34,"",IF(B521&gt;=①工事概要!$C$33,$BN$13,""))</f>
        <v/>
      </c>
      <c r="BO521" s="53" t="str">
        <f>IF(B521&gt;①工事概要!$C$36,"",IF(B521&gt;=①工事概要!$C$35,$BO$13,""))</f>
        <v/>
      </c>
      <c r="BP521" s="53" t="str">
        <f>IF(B521&gt;①工事概要!$C$38,"",IF(B521&gt;=①工事概要!$C$37,$BP$13,""))</f>
        <v/>
      </c>
      <c r="BQ521" s="53" t="str">
        <f>IF(B521&gt;①工事概要!$C$40,"",IF(B521&gt;=①工事概要!$C$39,$BQ$13,""))</f>
        <v/>
      </c>
      <c r="BR521" s="53" t="str">
        <f>IF(B521&gt;①工事概要!$C$42,"",IF(B521&gt;=①工事概要!$C$41,$BR$13,""))</f>
        <v/>
      </c>
      <c r="BS521" s="53" t="str">
        <f>IF(B521&gt;①工事概要!$C$44,"",IF(B521&gt;=①工事概要!$C$43,$BS$13,""))</f>
        <v/>
      </c>
      <c r="BT521" s="53" t="str">
        <f>IF(B521&gt;①工事概要!$C$46,"",IF(B521&gt;=①工事概要!$C$45,$BT$13,""))</f>
        <v/>
      </c>
      <c r="BU521" s="53" t="str">
        <f>IF(B521&gt;①工事概要!$C$48,"",IF(B521&gt;=①工事概要!$C$47,$BU$13,""))</f>
        <v/>
      </c>
      <c r="BV521" s="53" t="str">
        <f>IF(B521&gt;①工事概要!$C$50,"",IF(B521&gt;=①工事概要!$C$49,$BV$13,""))</f>
        <v/>
      </c>
      <c r="BW521" s="53" t="str">
        <f>IF(B521&gt;①工事概要!$C$52,"",IF(B521&gt;=①工事概要!$C$51,$BW$13,""))</f>
        <v/>
      </c>
      <c r="BX521" s="53" t="str">
        <f>IF(B521&gt;①工事概要!$C$54,"",IF(B521&gt;=①工事概要!$C$53,$BX$13,""))</f>
        <v/>
      </c>
      <c r="BY521" s="53" t="str">
        <f>IF(B521&gt;①工事概要!$C$56,"",IF(B521&gt;=①工事概要!$C$55,$BY$13,""))</f>
        <v/>
      </c>
      <c r="BZ521" s="53" t="str">
        <f>IF(B521&gt;①工事概要!$C$58,"",IF(B521&gt;=①工事概要!$C$57,$BZ$13,""))</f>
        <v/>
      </c>
      <c r="CA521" s="53" t="str">
        <f>IF(B521&gt;①工事概要!$C$60,"",IF(B521&gt;=①工事概要!$C$59,$CA$13,""))</f>
        <v/>
      </c>
      <c r="CB521" s="53" t="str">
        <f>IF(B521&gt;①工事概要!$C$62,"",IF(B521&gt;=①工事概要!$C$61,$CB$13,""))</f>
        <v/>
      </c>
      <c r="CC521" s="53" t="str">
        <f>IF(B521&gt;①工事概要!$C$64,"",IF(B521&gt;=①工事概要!$C$63,$CC$13,""))</f>
        <v/>
      </c>
      <c r="CD521" s="53" t="str">
        <f>IF(B521&gt;①工事概要!$C$66,"",IF(B521&gt;=①工事概要!$C$65,$CD$13,""))</f>
        <v/>
      </c>
      <c r="CE521" s="50" t="str">
        <f t="shared" si="666"/>
        <v/>
      </c>
      <c r="CF521" s="50" t="str">
        <f t="shared" si="652"/>
        <v xml:space="preserve"> </v>
      </c>
    </row>
    <row r="522" spans="1:84" ht="39" customHeight="1" thickTop="1" thickBot="1" x14ac:dyDescent="0.2">
      <c r="A522" s="81" t="str">
        <f t="shared" si="638"/>
        <v>対象期間外</v>
      </c>
      <c r="B522" s="180" t="str">
        <f>IFERROR(IF(B521=①工事概要!$E$12+IF(WEEKDAY(①工事概要!$E$12)=1,①工事概要!$E$12,(8-WEEKDAY(①工事概要!$E$12))),"-",IF(B521="-","-",B521+1)),"-")</f>
        <v>-</v>
      </c>
      <c r="C522" s="89" t="str">
        <f t="shared" si="653"/>
        <v>-</v>
      </c>
      <c r="D522" s="199" t="str">
        <f t="shared" si="654"/>
        <v>×</v>
      </c>
      <c r="E522" s="200" t="str">
        <f t="shared" si="655"/>
        <v xml:space="preserve"> </v>
      </c>
      <c r="F522" s="201" t="s">
        <v>60</v>
      </c>
      <c r="G522" s="202"/>
      <c r="H522" s="203"/>
      <c r="I522" s="204"/>
      <c r="J522" s="187" t="str">
        <f t="shared" si="656"/>
        <v/>
      </c>
      <c r="K522" s="190" t="str">
        <f t="shared" si="639"/>
        <v/>
      </c>
      <c r="L522" s="190" t="str">
        <f t="shared" si="640"/>
        <v/>
      </c>
      <c r="M522" s="188" t="str">
        <f t="shared" si="657"/>
        <v/>
      </c>
      <c r="N522" s="87" t="str">
        <f t="shared" si="641"/>
        <v/>
      </c>
      <c r="O522" s="108"/>
      <c r="P522" s="156" t="str">
        <f>IF(B522&lt;①工事概要!$E$11,"",IF(B522&gt;①工事概要!$E$12,"",IF(LEN(CE522)=0,"○","")))</f>
        <v/>
      </c>
      <c r="Q522" s="162">
        <f t="shared" si="658"/>
        <v>0</v>
      </c>
      <c r="R522" s="93">
        <f t="shared" si="642"/>
        <v>181</v>
      </c>
      <c r="S522" s="156" t="str">
        <f t="shared" si="643"/>
        <v/>
      </c>
      <c r="T522" s="162">
        <f t="shared" si="644"/>
        <v>0</v>
      </c>
      <c r="U522" s="100">
        <f t="shared" si="659"/>
        <v>52</v>
      </c>
      <c r="V522" s="93" t="str">
        <f t="shared" si="645"/>
        <v/>
      </c>
      <c r="W522" s="169" t="str">
        <f t="shared" si="660"/>
        <v/>
      </c>
      <c r="X522" s="80" t="str">
        <f t="shared" si="661"/>
        <v/>
      </c>
      <c r="Y522" s="80" t="str">
        <f t="shared" si="662"/>
        <v/>
      </c>
      <c r="Z522" s="80" t="str">
        <f t="shared" si="646"/>
        <v>-</v>
      </c>
      <c r="AA522" s="80" t="str">
        <f t="shared" si="647"/>
        <v/>
      </c>
      <c r="AB522" s="80" t="str">
        <f t="shared" si="648"/>
        <v>OK（振替済み）</v>
      </c>
      <c r="AC522" s="154">
        <f t="shared" si="649"/>
        <v>0</v>
      </c>
      <c r="AD522" s="154" t="str">
        <f t="shared" si="663"/>
        <v/>
      </c>
      <c r="AE522" s="106">
        <f t="shared" si="664"/>
        <v>0</v>
      </c>
      <c r="AF522" s="106">
        <f t="shared" si="650"/>
        <v>0</v>
      </c>
      <c r="AG522" s="218" t="str">
        <f>IFERROR(IF(AE522=1,①工事概要!$E$11,IF(AE522=2,①工事概要!$E$11,IF(WEEKDAY(Z522)=2,Z515,AG521))),"")</f>
        <v/>
      </c>
      <c r="AH522" s="222" t="str">
        <f t="shared" ref="AH522:BA522" si="724">IFERROR(IF(AG522+1&gt;$BB522,"",AG522+1),"")</f>
        <v/>
      </c>
      <c r="AI522" s="222" t="str">
        <f t="shared" si="724"/>
        <v/>
      </c>
      <c r="AJ522" s="222" t="str">
        <f t="shared" si="724"/>
        <v/>
      </c>
      <c r="AK522" s="222" t="str">
        <f t="shared" si="724"/>
        <v/>
      </c>
      <c r="AL522" s="222" t="str">
        <f t="shared" si="724"/>
        <v/>
      </c>
      <c r="AM522" s="222" t="str">
        <f t="shared" si="724"/>
        <v/>
      </c>
      <c r="AN522" s="222" t="str">
        <f t="shared" si="724"/>
        <v/>
      </c>
      <c r="AO522" s="222" t="str">
        <f t="shared" si="724"/>
        <v/>
      </c>
      <c r="AP522" s="222" t="str">
        <f t="shared" si="724"/>
        <v/>
      </c>
      <c r="AQ522" s="222" t="str">
        <f t="shared" si="724"/>
        <v/>
      </c>
      <c r="AR522" s="222" t="str">
        <f t="shared" si="724"/>
        <v/>
      </c>
      <c r="AS522" s="222" t="str">
        <f t="shared" si="724"/>
        <v/>
      </c>
      <c r="AT522" s="222" t="str">
        <f t="shared" si="724"/>
        <v/>
      </c>
      <c r="AU522" s="222" t="str">
        <f t="shared" si="724"/>
        <v/>
      </c>
      <c r="AV522" s="222" t="str">
        <f t="shared" si="724"/>
        <v/>
      </c>
      <c r="AW522" s="222" t="str">
        <f t="shared" si="724"/>
        <v/>
      </c>
      <c r="AX522" s="222" t="str">
        <f t="shared" si="724"/>
        <v/>
      </c>
      <c r="AY522" s="222" t="str">
        <f t="shared" si="724"/>
        <v/>
      </c>
      <c r="AZ522" s="222" t="str">
        <f t="shared" si="724"/>
        <v/>
      </c>
      <c r="BA522" s="222" t="str">
        <f t="shared" si="724"/>
        <v/>
      </c>
      <c r="BB522" s="219" t="str">
        <f>IFERROR(IF(IF(IF(Z522=①工事概要!$E$12,①工事概要!$E$12,IF(WEEKDAY(Z522)=1,Z529,BB523))&gt;①工事概要!$E$12,①工事概要!$E$12,IF(Z522=①工事概要!$E$12,①工事概要!$E$12,IF(WEEKDAY(Z522)=1,Z529,BB523)))=0,①工事概要!$E$12,IF(IF(Z522=①工事概要!$E$12,①工事概要!$E$12,IF(WEEKDAY(Z522)=1,Z529,BB523))&gt;①工事概要!$E$12,①工事概要!$E$12,IF(Z522=①工事概要!$E$12,①工事概要!$E$12,IF(WEEKDAY(Z522)=1,Z529,BB523)))),"")</f>
        <v/>
      </c>
      <c r="BE522" s="53"/>
      <c r="BF522" s="53"/>
      <c r="BG522" s="53" t="str">
        <f>IFERROR(VLOOKUP(B522,①工事概要!$C$11:$D$12,2,FALSE),"")</f>
        <v/>
      </c>
      <c r="BH522" s="53" t="str">
        <f>IFERROR(VLOOKUP(B522,①工事概要!$C$16:$D$21,2,FALSE),"")</f>
        <v/>
      </c>
      <c r="BI522" s="53" t="str">
        <f>IFERROR(VLOOKUP(B522,①工事概要!$C$22:$D$24,2,FALSE),"")</f>
        <v/>
      </c>
      <c r="BJ522" s="53" t="str">
        <f>IF(B522&gt;①工事概要!$C$26,"",IF(B522&gt;=①工事概要!$C$25,$BJ$13,""))</f>
        <v/>
      </c>
      <c r="BK522" s="53" t="str">
        <f>IF(B522&gt;①工事概要!$C$28,"",IF(B522&gt;=①工事概要!$C$27,$BK$13,""))</f>
        <v/>
      </c>
      <c r="BL522" s="53" t="str">
        <f>IF(B522&gt;①工事概要!$C$30,"",IF(B522&gt;=①工事概要!$C$29,$BL$13,""))</f>
        <v/>
      </c>
      <c r="BM522" s="53" t="str">
        <f>IF(B522&gt;①工事概要!$C$32,"",IF(B522&gt;=①工事概要!$C$31,$BM$13,""))</f>
        <v/>
      </c>
      <c r="BN522" s="53" t="str">
        <f>IF(B522&gt;①工事概要!$C$34,"",IF(B522&gt;=①工事概要!$C$33,$BN$13,""))</f>
        <v/>
      </c>
      <c r="BO522" s="53" t="str">
        <f>IF(B522&gt;①工事概要!$C$36,"",IF(B522&gt;=①工事概要!$C$35,$BO$13,""))</f>
        <v/>
      </c>
      <c r="BP522" s="53" t="str">
        <f>IF(B522&gt;①工事概要!$C$38,"",IF(B522&gt;=①工事概要!$C$37,$BP$13,""))</f>
        <v/>
      </c>
      <c r="BQ522" s="53" t="str">
        <f>IF(B522&gt;①工事概要!$C$40,"",IF(B522&gt;=①工事概要!$C$39,$BQ$13,""))</f>
        <v/>
      </c>
      <c r="BR522" s="53" t="str">
        <f>IF(B522&gt;①工事概要!$C$42,"",IF(B522&gt;=①工事概要!$C$41,$BR$13,""))</f>
        <v/>
      </c>
      <c r="BS522" s="53" t="str">
        <f>IF(B522&gt;①工事概要!$C$44,"",IF(B522&gt;=①工事概要!$C$43,$BS$13,""))</f>
        <v/>
      </c>
      <c r="BT522" s="53" t="str">
        <f>IF(B522&gt;①工事概要!$C$46,"",IF(B522&gt;=①工事概要!$C$45,$BT$13,""))</f>
        <v/>
      </c>
      <c r="BU522" s="53" t="str">
        <f>IF(B522&gt;①工事概要!$C$48,"",IF(B522&gt;=①工事概要!$C$47,$BU$13,""))</f>
        <v/>
      </c>
      <c r="BV522" s="53" t="str">
        <f>IF(B522&gt;①工事概要!$C$50,"",IF(B522&gt;=①工事概要!$C$49,$BV$13,""))</f>
        <v/>
      </c>
      <c r="BW522" s="53" t="str">
        <f>IF(B522&gt;①工事概要!$C$52,"",IF(B522&gt;=①工事概要!$C$51,$BW$13,""))</f>
        <v/>
      </c>
      <c r="BX522" s="53" t="str">
        <f>IF(B522&gt;①工事概要!$C$54,"",IF(B522&gt;=①工事概要!$C$53,$BX$13,""))</f>
        <v/>
      </c>
      <c r="BY522" s="53" t="str">
        <f>IF(B522&gt;①工事概要!$C$56,"",IF(B522&gt;=①工事概要!$C$55,$BY$13,""))</f>
        <v/>
      </c>
      <c r="BZ522" s="53" t="str">
        <f>IF(B522&gt;①工事概要!$C$58,"",IF(B522&gt;=①工事概要!$C$57,$BZ$13,""))</f>
        <v/>
      </c>
      <c r="CA522" s="53" t="str">
        <f>IF(B522&gt;①工事概要!$C$60,"",IF(B522&gt;=①工事概要!$C$59,$CA$13,""))</f>
        <v/>
      </c>
      <c r="CB522" s="53" t="str">
        <f>IF(B522&gt;①工事概要!$C$62,"",IF(B522&gt;=①工事概要!$C$61,$CB$13,""))</f>
        <v/>
      </c>
      <c r="CC522" s="53" t="str">
        <f>IF(B522&gt;①工事概要!$C$64,"",IF(B522&gt;=①工事概要!$C$63,$CC$13,""))</f>
        <v/>
      </c>
      <c r="CD522" s="53" t="str">
        <f>IF(B522&gt;①工事概要!$C$66,"",IF(B522&gt;=①工事概要!$C$65,$CD$13,""))</f>
        <v/>
      </c>
      <c r="CE522" s="50" t="str">
        <f t="shared" si="666"/>
        <v/>
      </c>
      <c r="CF522" s="50" t="str">
        <f t="shared" si="652"/>
        <v xml:space="preserve"> </v>
      </c>
    </row>
    <row r="523" spans="1:84" ht="39" customHeight="1" thickTop="1" thickBot="1" x14ac:dyDescent="0.2">
      <c r="A523" s="81" t="str">
        <f t="shared" si="638"/>
        <v>対象期間外</v>
      </c>
      <c r="B523" s="180" t="str">
        <f>IFERROR(IF(B522=①工事概要!$E$12+IF(WEEKDAY(①工事概要!$E$12)=1,①工事概要!$E$12,(8-WEEKDAY(①工事概要!$E$12))),"-",IF(B522="-","-",B522+1)),"-")</f>
        <v>-</v>
      </c>
      <c r="C523" s="89" t="str">
        <f t="shared" si="653"/>
        <v>-</v>
      </c>
      <c r="D523" s="199" t="str">
        <f t="shared" si="654"/>
        <v>×</v>
      </c>
      <c r="E523" s="200" t="str">
        <f t="shared" si="655"/>
        <v xml:space="preserve"> </v>
      </c>
      <c r="F523" s="201" t="s">
        <v>60</v>
      </c>
      <c r="G523" s="202"/>
      <c r="H523" s="203"/>
      <c r="I523" s="204"/>
      <c r="J523" s="187" t="str">
        <f t="shared" si="656"/>
        <v/>
      </c>
      <c r="K523" s="190" t="str">
        <f t="shared" si="639"/>
        <v/>
      </c>
      <c r="L523" s="190" t="str">
        <f t="shared" si="640"/>
        <v/>
      </c>
      <c r="M523" s="188" t="str">
        <f t="shared" si="657"/>
        <v/>
      </c>
      <c r="N523" s="87" t="str">
        <f t="shared" si="641"/>
        <v/>
      </c>
      <c r="O523" s="108"/>
      <c r="P523" s="156" t="str">
        <f>IF(B523&lt;①工事概要!$E$11,"",IF(B523&gt;①工事概要!$E$12,"",IF(LEN(CE523)=0,"○","")))</f>
        <v/>
      </c>
      <c r="Q523" s="162">
        <f t="shared" si="658"/>
        <v>0</v>
      </c>
      <c r="R523" s="93">
        <f t="shared" si="642"/>
        <v>181</v>
      </c>
      <c r="S523" s="156" t="str">
        <f t="shared" si="643"/>
        <v/>
      </c>
      <c r="T523" s="162">
        <f t="shared" si="644"/>
        <v>0</v>
      </c>
      <c r="U523" s="100">
        <f t="shared" si="659"/>
        <v>52</v>
      </c>
      <c r="V523" s="93" t="str">
        <f t="shared" si="645"/>
        <v/>
      </c>
      <c r="W523" s="169" t="str">
        <f t="shared" si="660"/>
        <v/>
      </c>
      <c r="X523" s="80" t="str">
        <f t="shared" si="661"/>
        <v/>
      </c>
      <c r="Y523" s="80" t="str">
        <f t="shared" si="662"/>
        <v/>
      </c>
      <c r="Z523" s="80" t="str">
        <f t="shared" si="646"/>
        <v>-</v>
      </c>
      <c r="AA523" s="80" t="str">
        <f t="shared" si="647"/>
        <v/>
      </c>
      <c r="AB523" s="80" t="str">
        <f t="shared" si="648"/>
        <v>OK（振替済み）</v>
      </c>
      <c r="AC523" s="154">
        <f t="shared" si="649"/>
        <v>0</v>
      </c>
      <c r="AD523" s="154" t="str">
        <f t="shared" si="663"/>
        <v/>
      </c>
      <c r="AE523" s="106">
        <f t="shared" si="664"/>
        <v>0</v>
      </c>
      <c r="AF523" s="106">
        <f t="shared" si="650"/>
        <v>0</v>
      </c>
      <c r="AG523" s="218" t="str">
        <f>IFERROR(IF(AE523=1,①工事概要!$E$11,IF(AE523=2,①工事概要!$E$11,IF(WEEKDAY(Z523)=2,Z516,AG522))),"")</f>
        <v/>
      </c>
      <c r="AH523" s="222" t="str">
        <f t="shared" ref="AH523:BA523" si="725">IFERROR(IF(AG523+1&gt;$BB523,"",AG523+1),"")</f>
        <v/>
      </c>
      <c r="AI523" s="222" t="str">
        <f t="shared" si="725"/>
        <v/>
      </c>
      <c r="AJ523" s="222" t="str">
        <f t="shared" si="725"/>
        <v/>
      </c>
      <c r="AK523" s="222" t="str">
        <f t="shared" si="725"/>
        <v/>
      </c>
      <c r="AL523" s="222" t="str">
        <f t="shared" si="725"/>
        <v/>
      </c>
      <c r="AM523" s="222" t="str">
        <f t="shared" si="725"/>
        <v/>
      </c>
      <c r="AN523" s="222" t="str">
        <f t="shared" si="725"/>
        <v/>
      </c>
      <c r="AO523" s="222" t="str">
        <f t="shared" si="725"/>
        <v/>
      </c>
      <c r="AP523" s="222" t="str">
        <f t="shared" si="725"/>
        <v/>
      </c>
      <c r="AQ523" s="222" t="str">
        <f t="shared" si="725"/>
        <v/>
      </c>
      <c r="AR523" s="222" t="str">
        <f t="shared" si="725"/>
        <v/>
      </c>
      <c r="AS523" s="222" t="str">
        <f t="shared" si="725"/>
        <v/>
      </c>
      <c r="AT523" s="222" t="str">
        <f t="shared" si="725"/>
        <v/>
      </c>
      <c r="AU523" s="222" t="str">
        <f t="shared" si="725"/>
        <v/>
      </c>
      <c r="AV523" s="222" t="str">
        <f t="shared" si="725"/>
        <v/>
      </c>
      <c r="AW523" s="222" t="str">
        <f t="shared" si="725"/>
        <v/>
      </c>
      <c r="AX523" s="222" t="str">
        <f t="shared" si="725"/>
        <v/>
      </c>
      <c r="AY523" s="222" t="str">
        <f t="shared" si="725"/>
        <v/>
      </c>
      <c r="AZ523" s="222" t="str">
        <f t="shared" si="725"/>
        <v/>
      </c>
      <c r="BA523" s="222" t="str">
        <f t="shared" si="725"/>
        <v/>
      </c>
      <c r="BB523" s="219" t="str">
        <f>IFERROR(IF(IF(IF(Z523=①工事概要!$E$12,①工事概要!$E$12,IF(WEEKDAY(Z523)=1,Z530,BB524))&gt;①工事概要!$E$12,①工事概要!$E$12,IF(Z523=①工事概要!$E$12,①工事概要!$E$12,IF(WEEKDAY(Z523)=1,Z530,BB524)))=0,①工事概要!$E$12,IF(IF(Z523=①工事概要!$E$12,①工事概要!$E$12,IF(WEEKDAY(Z523)=1,Z530,BB524))&gt;①工事概要!$E$12,①工事概要!$E$12,IF(Z523=①工事概要!$E$12,①工事概要!$E$12,IF(WEEKDAY(Z523)=1,Z530,BB524)))),"")</f>
        <v/>
      </c>
      <c r="BE523" s="53"/>
      <c r="BF523" s="53"/>
      <c r="BG523" s="53" t="str">
        <f>IFERROR(VLOOKUP(B523,①工事概要!$C$11:$D$12,2,FALSE),"")</f>
        <v/>
      </c>
      <c r="BH523" s="53" t="str">
        <f>IFERROR(VLOOKUP(B523,①工事概要!$C$16:$D$21,2,FALSE),"")</f>
        <v/>
      </c>
      <c r="BI523" s="53" t="str">
        <f>IFERROR(VLOOKUP(B523,①工事概要!$C$22:$D$24,2,FALSE),"")</f>
        <v/>
      </c>
      <c r="BJ523" s="53" t="str">
        <f>IF(B523&gt;①工事概要!$C$26,"",IF(B523&gt;=①工事概要!$C$25,$BJ$13,""))</f>
        <v/>
      </c>
      <c r="BK523" s="53" t="str">
        <f>IF(B523&gt;①工事概要!$C$28,"",IF(B523&gt;=①工事概要!$C$27,$BK$13,""))</f>
        <v/>
      </c>
      <c r="BL523" s="53" t="str">
        <f>IF(B523&gt;①工事概要!$C$30,"",IF(B523&gt;=①工事概要!$C$29,$BL$13,""))</f>
        <v/>
      </c>
      <c r="BM523" s="53" t="str">
        <f>IF(B523&gt;①工事概要!$C$32,"",IF(B523&gt;=①工事概要!$C$31,$BM$13,""))</f>
        <v/>
      </c>
      <c r="BN523" s="53" t="str">
        <f>IF(B523&gt;①工事概要!$C$34,"",IF(B523&gt;=①工事概要!$C$33,$BN$13,""))</f>
        <v/>
      </c>
      <c r="BO523" s="53" t="str">
        <f>IF(B523&gt;①工事概要!$C$36,"",IF(B523&gt;=①工事概要!$C$35,$BO$13,""))</f>
        <v/>
      </c>
      <c r="BP523" s="53" t="str">
        <f>IF(B523&gt;①工事概要!$C$38,"",IF(B523&gt;=①工事概要!$C$37,$BP$13,""))</f>
        <v/>
      </c>
      <c r="BQ523" s="53" t="str">
        <f>IF(B523&gt;①工事概要!$C$40,"",IF(B523&gt;=①工事概要!$C$39,$BQ$13,""))</f>
        <v/>
      </c>
      <c r="BR523" s="53" t="str">
        <f>IF(B523&gt;①工事概要!$C$42,"",IF(B523&gt;=①工事概要!$C$41,$BR$13,""))</f>
        <v/>
      </c>
      <c r="BS523" s="53" t="str">
        <f>IF(B523&gt;①工事概要!$C$44,"",IF(B523&gt;=①工事概要!$C$43,$BS$13,""))</f>
        <v/>
      </c>
      <c r="BT523" s="53" t="str">
        <f>IF(B523&gt;①工事概要!$C$46,"",IF(B523&gt;=①工事概要!$C$45,$BT$13,""))</f>
        <v/>
      </c>
      <c r="BU523" s="53" t="str">
        <f>IF(B523&gt;①工事概要!$C$48,"",IF(B523&gt;=①工事概要!$C$47,$BU$13,""))</f>
        <v/>
      </c>
      <c r="BV523" s="53" t="str">
        <f>IF(B523&gt;①工事概要!$C$50,"",IF(B523&gt;=①工事概要!$C$49,$BV$13,""))</f>
        <v/>
      </c>
      <c r="BW523" s="53" t="str">
        <f>IF(B523&gt;①工事概要!$C$52,"",IF(B523&gt;=①工事概要!$C$51,$BW$13,""))</f>
        <v/>
      </c>
      <c r="BX523" s="53" t="str">
        <f>IF(B523&gt;①工事概要!$C$54,"",IF(B523&gt;=①工事概要!$C$53,$BX$13,""))</f>
        <v/>
      </c>
      <c r="BY523" s="53" t="str">
        <f>IF(B523&gt;①工事概要!$C$56,"",IF(B523&gt;=①工事概要!$C$55,$BY$13,""))</f>
        <v/>
      </c>
      <c r="BZ523" s="53" t="str">
        <f>IF(B523&gt;①工事概要!$C$58,"",IF(B523&gt;=①工事概要!$C$57,$BZ$13,""))</f>
        <v/>
      </c>
      <c r="CA523" s="53" t="str">
        <f>IF(B523&gt;①工事概要!$C$60,"",IF(B523&gt;=①工事概要!$C$59,$CA$13,""))</f>
        <v/>
      </c>
      <c r="CB523" s="53" t="str">
        <f>IF(B523&gt;①工事概要!$C$62,"",IF(B523&gt;=①工事概要!$C$61,$CB$13,""))</f>
        <v/>
      </c>
      <c r="CC523" s="53" t="str">
        <f>IF(B523&gt;①工事概要!$C$64,"",IF(B523&gt;=①工事概要!$C$63,$CC$13,""))</f>
        <v/>
      </c>
      <c r="CD523" s="53" t="str">
        <f>IF(B523&gt;①工事概要!$C$66,"",IF(B523&gt;=①工事概要!$C$65,$CD$13,""))</f>
        <v/>
      </c>
      <c r="CE523" s="50" t="str">
        <f t="shared" si="666"/>
        <v/>
      </c>
      <c r="CF523" s="50" t="str">
        <f t="shared" si="652"/>
        <v xml:space="preserve"> </v>
      </c>
    </row>
    <row r="524" spans="1:84" ht="39" customHeight="1" thickTop="1" thickBot="1" x14ac:dyDescent="0.2">
      <c r="A524" s="81" t="str">
        <f t="shared" si="638"/>
        <v>対象期間外</v>
      </c>
      <c r="B524" s="180" t="str">
        <f>IFERROR(IF(B523=①工事概要!$E$12+IF(WEEKDAY(①工事概要!$E$12)=1,①工事概要!$E$12,(8-WEEKDAY(①工事概要!$E$12))),"-",IF(B523="-","-",B523+1)),"-")</f>
        <v>-</v>
      </c>
      <c r="C524" s="89" t="str">
        <f t="shared" si="653"/>
        <v>-</v>
      </c>
      <c r="D524" s="199" t="str">
        <f t="shared" si="654"/>
        <v>×</v>
      </c>
      <c r="E524" s="200" t="str">
        <f t="shared" si="655"/>
        <v xml:space="preserve"> </v>
      </c>
      <c r="F524" s="201" t="s">
        <v>61</v>
      </c>
      <c r="G524" s="202"/>
      <c r="H524" s="203"/>
      <c r="I524" s="204"/>
      <c r="J524" s="187" t="str">
        <f t="shared" si="656"/>
        <v/>
      </c>
      <c r="K524" s="190" t="str">
        <f t="shared" si="639"/>
        <v/>
      </c>
      <c r="L524" s="190" t="str">
        <f t="shared" si="640"/>
        <v/>
      </c>
      <c r="M524" s="188" t="str">
        <f t="shared" si="657"/>
        <v/>
      </c>
      <c r="N524" s="87" t="str">
        <f t="shared" si="641"/>
        <v/>
      </c>
      <c r="O524" s="108"/>
      <c r="P524" s="156" t="str">
        <f>IF(B524&lt;①工事概要!$E$11,"",IF(B524&gt;①工事概要!$E$12,"",IF(LEN(CE524)=0,"○","")))</f>
        <v/>
      </c>
      <c r="Q524" s="162">
        <f t="shared" si="658"/>
        <v>0</v>
      </c>
      <c r="R524" s="93">
        <f t="shared" si="642"/>
        <v>181</v>
      </c>
      <c r="S524" s="156" t="str">
        <f t="shared" si="643"/>
        <v/>
      </c>
      <c r="T524" s="162">
        <f t="shared" si="644"/>
        <v>0</v>
      </c>
      <c r="U524" s="100">
        <f t="shared" si="659"/>
        <v>52</v>
      </c>
      <c r="V524" s="93" t="str">
        <f t="shared" si="645"/>
        <v/>
      </c>
      <c r="W524" s="169" t="str">
        <f t="shared" si="660"/>
        <v/>
      </c>
      <c r="X524" s="80" t="str">
        <f t="shared" si="661"/>
        <v/>
      </c>
      <c r="Y524" s="80" t="str">
        <f t="shared" si="662"/>
        <v/>
      </c>
      <c r="Z524" s="80" t="str">
        <f t="shared" si="646"/>
        <v>-</v>
      </c>
      <c r="AA524" s="80" t="str">
        <f t="shared" si="647"/>
        <v/>
      </c>
      <c r="AB524" s="80" t="str">
        <f t="shared" si="648"/>
        <v>OK（振替済み）</v>
      </c>
      <c r="AC524" s="154">
        <f t="shared" si="649"/>
        <v>0</v>
      </c>
      <c r="AD524" s="154" t="str">
        <f t="shared" si="663"/>
        <v/>
      </c>
      <c r="AE524" s="106">
        <f t="shared" si="664"/>
        <v>0</v>
      </c>
      <c r="AF524" s="106">
        <f t="shared" si="650"/>
        <v>0</v>
      </c>
      <c r="AG524" s="218" t="str">
        <f>IFERROR(IF(AE524=1,①工事概要!$E$11,IF(AE524=2,①工事概要!$E$11,IF(WEEKDAY(Z524)=2,Z517,AG523))),"")</f>
        <v/>
      </c>
      <c r="AH524" s="222" t="str">
        <f t="shared" ref="AH524:BA524" si="726">IFERROR(IF(AG524+1&gt;$BB524,"",AG524+1),"")</f>
        <v/>
      </c>
      <c r="AI524" s="222" t="str">
        <f t="shared" si="726"/>
        <v/>
      </c>
      <c r="AJ524" s="222" t="str">
        <f t="shared" si="726"/>
        <v/>
      </c>
      <c r="AK524" s="222" t="str">
        <f t="shared" si="726"/>
        <v/>
      </c>
      <c r="AL524" s="222" t="str">
        <f t="shared" si="726"/>
        <v/>
      </c>
      <c r="AM524" s="222" t="str">
        <f t="shared" si="726"/>
        <v/>
      </c>
      <c r="AN524" s="222" t="str">
        <f t="shared" si="726"/>
        <v/>
      </c>
      <c r="AO524" s="222" t="str">
        <f t="shared" si="726"/>
        <v/>
      </c>
      <c r="AP524" s="222" t="str">
        <f t="shared" si="726"/>
        <v/>
      </c>
      <c r="AQ524" s="222" t="str">
        <f t="shared" si="726"/>
        <v/>
      </c>
      <c r="AR524" s="222" t="str">
        <f t="shared" si="726"/>
        <v/>
      </c>
      <c r="AS524" s="222" t="str">
        <f t="shared" si="726"/>
        <v/>
      </c>
      <c r="AT524" s="222" t="str">
        <f t="shared" si="726"/>
        <v/>
      </c>
      <c r="AU524" s="222" t="str">
        <f t="shared" si="726"/>
        <v/>
      </c>
      <c r="AV524" s="222" t="str">
        <f t="shared" si="726"/>
        <v/>
      </c>
      <c r="AW524" s="222" t="str">
        <f t="shared" si="726"/>
        <v/>
      </c>
      <c r="AX524" s="222" t="str">
        <f t="shared" si="726"/>
        <v/>
      </c>
      <c r="AY524" s="222" t="str">
        <f t="shared" si="726"/>
        <v/>
      </c>
      <c r="AZ524" s="222" t="str">
        <f t="shared" si="726"/>
        <v/>
      </c>
      <c r="BA524" s="222" t="str">
        <f t="shared" si="726"/>
        <v/>
      </c>
      <c r="BB524" s="219" t="str">
        <f>IFERROR(IF(IF(IF(Z524=①工事概要!$E$12,①工事概要!$E$12,IF(WEEKDAY(Z524)=1,Z531,BB525))&gt;①工事概要!$E$12,①工事概要!$E$12,IF(Z524=①工事概要!$E$12,①工事概要!$E$12,IF(WEEKDAY(Z524)=1,Z531,BB525)))=0,①工事概要!$E$12,IF(IF(Z524=①工事概要!$E$12,①工事概要!$E$12,IF(WEEKDAY(Z524)=1,Z531,BB525))&gt;①工事概要!$E$12,①工事概要!$E$12,IF(Z524=①工事概要!$E$12,①工事概要!$E$12,IF(WEEKDAY(Z524)=1,Z531,BB525)))),"")</f>
        <v/>
      </c>
      <c r="BE524" s="53"/>
      <c r="BF524" s="53"/>
      <c r="BG524" s="53" t="str">
        <f>IFERROR(VLOOKUP(B524,①工事概要!$C$11:$D$12,2,FALSE),"")</f>
        <v/>
      </c>
      <c r="BH524" s="53" t="str">
        <f>IFERROR(VLOOKUP(B524,①工事概要!$C$16:$D$21,2,FALSE),"")</f>
        <v/>
      </c>
      <c r="BI524" s="53" t="str">
        <f>IFERROR(VLOOKUP(B524,①工事概要!$C$22:$D$24,2,FALSE),"")</f>
        <v/>
      </c>
      <c r="BJ524" s="53" t="str">
        <f>IF(B524&gt;①工事概要!$C$26,"",IF(B524&gt;=①工事概要!$C$25,$BJ$13,""))</f>
        <v/>
      </c>
      <c r="BK524" s="53" t="str">
        <f>IF(B524&gt;①工事概要!$C$28,"",IF(B524&gt;=①工事概要!$C$27,$BK$13,""))</f>
        <v/>
      </c>
      <c r="BL524" s="53" t="str">
        <f>IF(B524&gt;①工事概要!$C$30,"",IF(B524&gt;=①工事概要!$C$29,$BL$13,""))</f>
        <v/>
      </c>
      <c r="BM524" s="53" t="str">
        <f>IF(B524&gt;①工事概要!$C$32,"",IF(B524&gt;=①工事概要!$C$31,$BM$13,""))</f>
        <v/>
      </c>
      <c r="BN524" s="53" t="str">
        <f>IF(B524&gt;①工事概要!$C$34,"",IF(B524&gt;=①工事概要!$C$33,$BN$13,""))</f>
        <v/>
      </c>
      <c r="BO524" s="53" t="str">
        <f>IF(B524&gt;①工事概要!$C$36,"",IF(B524&gt;=①工事概要!$C$35,$BO$13,""))</f>
        <v/>
      </c>
      <c r="BP524" s="53" t="str">
        <f>IF(B524&gt;①工事概要!$C$38,"",IF(B524&gt;=①工事概要!$C$37,$BP$13,""))</f>
        <v/>
      </c>
      <c r="BQ524" s="53" t="str">
        <f>IF(B524&gt;①工事概要!$C$40,"",IF(B524&gt;=①工事概要!$C$39,$BQ$13,""))</f>
        <v/>
      </c>
      <c r="BR524" s="53" t="str">
        <f>IF(B524&gt;①工事概要!$C$42,"",IF(B524&gt;=①工事概要!$C$41,$BR$13,""))</f>
        <v/>
      </c>
      <c r="BS524" s="53" t="str">
        <f>IF(B524&gt;①工事概要!$C$44,"",IF(B524&gt;=①工事概要!$C$43,$BS$13,""))</f>
        <v/>
      </c>
      <c r="BT524" s="53" t="str">
        <f>IF(B524&gt;①工事概要!$C$46,"",IF(B524&gt;=①工事概要!$C$45,$BT$13,""))</f>
        <v/>
      </c>
      <c r="BU524" s="53" t="str">
        <f>IF(B524&gt;①工事概要!$C$48,"",IF(B524&gt;=①工事概要!$C$47,$BU$13,""))</f>
        <v/>
      </c>
      <c r="BV524" s="53" t="str">
        <f>IF(B524&gt;①工事概要!$C$50,"",IF(B524&gt;=①工事概要!$C$49,$BV$13,""))</f>
        <v/>
      </c>
      <c r="BW524" s="53" t="str">
        <f>IF(B524&gt;①工事概要!$C$52,"",IF(B524&gt;=①工事概要!$C$51,$BW$13,""))</f>
        <v/>
      </c>
      <c r="BX524" s="53" t="str">
        <f>IF(B524&gt;①工事概要!$C$54,"",IF(B524&gt;=①工事概要!$C$53,$BX$13,""))</f>
        <v/>
      </c>
      <c r="BY524" s="53" t="str">
        <f>IF(B524&gt;①工事概要!$C$56,"",IF(B524&gt;=①工事概要!$C$55,$BY$13,""))</f>
        <v/>
      </c>
      <c r="BZ524" s="53" t="str">
        <f>IF(B524&gt;①工事概要!$C$58,"",IF(B524&gt;=①工事概要!$C$57,$BZ$13,""))</f>
        <v/>
      </c>
      <c r="CA524" s="53" t="str">
        <f>IF(B524&gt;①工事概要!$C$60,"",IF(B524&gt;=①工事概要!$C$59,$CA$13,""))</f>
        <v/>
      </c>
      <c r="CB524" s="53" t="str">
        <f>IF(B524&gt;①工事概要!$C$62,"",IF(B524&gt;=①工事概要!$C$61,$CB$13,""))</f>
        <v/>
      </c>
      <c r="CC524" s="53" t="str">
        <f>IF(B524&gt;①工事概要!$C$64,"",IF(B524&gt;=①工事概要!$C$63,$CC$13,""))</f>
        <v/>
      </c>
      <c r="CD524" s="53" t="str">
        <f>IF(B524&gt;①工事概要!$C$66,"",IF(B524&gt;=①工事概要!$C$65,$CD$13,""))</f>
        <v/>
      </c>
      <c r="CE524" s="50" t="str">
        <f t="shared" si="666"/>
        <v/>
      </c>
      <c r="CF524" s="50" t="str">
        <f t="shared" si="652"/>
        <v xml:space="preserve"> </v>
      </c>
    </row>
    <row r="525" spans="1:84" ht="39" customHeight="1" thickTop="1" thickBot="1" x14ac:dyDescent="0.2">
      <c r="A525" s="81" t="str">
        <f t="shared" si="638"/>
        <v>対象期間外</v>
      </c>
      <c r="B525" s="180" t="str">
        <f>IFERROR(IF(B524=①工事概要!$E$12+IF(WEEKDAY(①工事概要!$E$12)=1,①工事概要!$E$12,(8-WEEKDAY(①工事概要!$E$12))),"-",IF(B524="-","-",B524+1)),"-")</f>
        <v>-</v>
      </c>
      <c r="C525" s="89" t="str">
        <f t="shared" si="653"/>
        <v>-</v>
      </c>
      <c r="D525" s="199" t="str">
        <f t="shared" si="654"/>
        <v>×</v>
      </c>
      <c r="E525" s="200" t="str">
        <f t="shared" si="655"/>
        <v xml:space="preserve"> </v>
      </c>
      <c r="F525" s="201" t="s">
        <v>61</v>
      </c>
      <c r="G525" s="202"/>
      <c r="H525" s="203"/>
      <c r="I525" s="204"/>
      <c r="J525" s="187" t="str">
        <f t="shared" si="656"/>
        <v/>
      </c>
      <c r="K525" s="190" t="str">
        <f t="shared" si="639"/>
        <v/>
      </c>
      <c r="L525" s="190" t="str">
        <f t="shared" si="640"/>
        <v/>
      </c>
      <c r="M525" s="188" t="str">
        <f t="shared" si="657"/>
        <v/>
      </c>
      <c r="N525" s="87" t="str">
        <f t="shared" si="641"/>
        <v/>
      </c>
      <c r="O525" s="108"/>
      <c r="P525" s="156" t="str">
        <f>IF(B525&lt;①工事概要!$E$11,"",IF(B525&gt;①工事概要!$E$12,"",IF(LEN(CE525)=0,"○","")))</f>
        <v/>
      </c>
      <c r="Q525" s="162">
        <f t="shared" si="658"/>
        <v>0</v>
      </c>
      <c r="R525" s="93">
        <f t="shared" si="642"/>
        <v>181</v>
      </c>
      <c r="S525" s="156" t="str">
        <f t="shared" si="643"/>
        <v/>
      </c>
      <c r="T525" s="162">
        <f t="shared" si="644"/>
        <v>0</v>
      </c>
      <c r="U525" s="100">
        <f t="shared" si="659"/>
        <v>52</v>
      </c>
      <c r="V525" s="93" t="str">
        <f t="shared" si="645"/>
        <v/>
      </c>
      <c r="W525" s="169" t="str">
        <f t="shared" si="660"/>
        <v/>
      </c>
      <c r="X525" s="80" t="str">
        <f t="shared" si="661"/>
        <v/>
      </c>
      <c r="Y525" s="80" t="str">
        <f t="shared" si="662"/>
        <v/>
      </c>
      <c r="Z525" s="80" t="str">
        <f t="shared" si="646"/>
        <v>-</v>
      </c>
      <c r="AA525" s="80" t="str">
        <f t="shared" si="647"/>
        <v/>
      </c>
      <c r="AB525" s="80" t="str">
        <f t="shared" si="648"/>
        <v>OK（振替済み）</v>
      </c>
      <c r="AC525" s="154">
        <f t="shared" si="649"/>
        <v>0</v>
      </c>
      <c r="AD525" s="154" t="str">
        <f t="shared" si="663"/>
        <v/>
      </c>
      <c r="AE525" s="106">
        <f t="shared" si="664"/>
        <v>0</v>
      </c>
      <c r="AF525" s="106">
        <f t="shared" si="650"/>
        <v>0</v>
      </c>
      <c r="AG525" s="223" t="str">
        <f>IFERROR(IF(AE525=1,①工事概要!$E$11,IF(AE525=2,①工事概要!$E$11,IF(WEEKDAY(Z525)=2,Z518,AG524))),"")</f>
        <v/>
      </c>
      <c r="AH525" s="224" t="str">
        <f t="shared" ref="AH525:BA525" si="727">IFERROR(IF(AG525+1&gt;$BB525,"",AG525+1),"")</f>
        <v/>
      </c>
      <c r="AI525" s="224" t="str">
        <f t="shared" si="727"/>
        <v/>
      </c>
      <c r="AJ525" s="224" t="str">
        <f t="shared" si="727"/>
        <v/>
      </c>
      <c r="AK525" s="224" t="str">
        <f t="shared" si="727"/>
        <v/>
      </c>
      <c r="AL525" s="224" t="str">
        <f t="shared" si="727"/>
        <v/>
      </c>
      <c r="AM525" s="224" t="str">
        <f t="shared" si="727"/>
        <v/>
      </c>
      <c r="AN525" s="224" t="str">
        <f t="shared" si="727"/>
        <v/>
      </c>
      <c r="AO525" s="224" t="str">
        <f t="shared" si="727"/>
        <v/>
      </c>
      <c r="AP525" s="224" t="str">
        <f t="shared" si="727"/>
        <v/>
      </c>
      <c r="AQ525" s="224" t="str">
        <f t="shared" si="727"/>
        <v/>
      </c>
      <c r="AR525" s="224" t="str">
        <f t="shared" si="727"/>
        <v/>
      </c>
      <c r="AS525" s="224" t="str">
        <f t="shared" si="727"/>
        <v/>
      </c>
      <c r="AT525" s="224" t="str">
        <f t="shared" si="727"/>
        <v/>
      </c>
      <c r="AU525" s="224" t="str">
        <f t="shared" si="727"/>
        <v/>
      </c>
      <c r="AV525" s="224" t="str">
        <f t="shared" si="727"/>
        <v/>
      </c>
      <c r="AW525" s="224" t="str">
        <f t="shared" si="727"/>
        <v/>
      </c>
      <c r="AX525" s="224" t="str">
        <f t="shared" si="727"/>
        <v/>
      </c>
      <c r="AY525" s="224" t="str">
        <f t="shared" si="727"/>
        <v/>
      </c>
      <c r="AZ525" s="224" t="str">
        <f t="shared" si="727"/>
        <v/>
      </c>
      <c r="BA525" s="224" t="str">
        <f t="shared" si="727"/>
        <v/>
      </c>
      <c r="BB525" s="225" t="str">
        <f>IFERROR(IF(IF(IF(Z525=①工事概要!$E$12,①工事概要!$E$12,IF(WEEKDAY(Z525)=1,Z532,BB526))&gt;①工事概要!$E$12,①工事概要!$E$12,IF(Z525=①工事概要!$E$12,①工事概要!$E$12,IF(WEEKDAY(Z525)=1,Z532,BB526)))=0,①工事概要!$E$12,IF(IF(Z525=①工事概要!$E$12,①工事概要!$E$12,IF(WEEKDAY(Z525)=1,Z532,BB526))&gt;①工事概要!$E$12,①工事概要!$E$12,IF(Z525=①工事概要!$E$12,①工事概要!$E$12,IF(WEEKDAY(Z525)=1,Z532,BB526)))),"")</f>
        <v/>
      </c>
      <c r="BE525" s="53"/>
      <c r="BF525" s="53"/>
      <c r="BG525" s="53" t="str">
        <f>IFERROR(VLOOKUP(B525,①工事概要!$C$11:$D$12,2,FALSE),"")</f>
        <v/>
      </c>
      <c r="BH525" s="53" t="str">
        <f>IFERROR(VLOOKUP(B525,①工事概要!$C$16:$D$21,2,FALSE),"")</f>
        <v/>
      </c>
      <c r="BI525" s="53" t="str">
        <f>IFERROR(VLOOKUP(B525,①工事概要!$C$22:$D$24,2,FALSE),"")</f>
        <v/>
      </c>
      <c r="BJ525" s="53" t="str">
        <f>IF(B525&gt;①工事概要!$C$26,"",IF(B525&gt;=①工事概要!$C$25,$BJ$13,""))</f>
        <v/>
      </c>
      <c r="BK525" s="53" t="str">
        <f>IF(B525&gt;①工事概要!$C$28,"",IF(B525&gt;=①工事概要!$C$27,$BK$13,""))</f>
        <v/>
      </c>
      <c r="BL525" s="53" t="str">
        <f>IF(B525&gt;①工事概要!$C$30,"",IF(B525&gt;=①工事概要!$C$29,$BL$13,""))</f>
        <v/>
      </c>
      <c r="BM525" s="53" t="str">
        <f>IF(B525&gt;①工事概要!$C$32,"",IF(B525&gt;=①工事概要!$C$31,$BM$13,""))</f>
        <v/>
      </c>
      <c r="BN525" s="53" t="str">
        <f>IF(B525&gt;①工事概要!$C$34,"",IF(B525&gt;=①工事概要!$C$33,$BN$13,""))</f>
        <v/>
      </c>
      <c r="BO525" s="53" t="str">
        <f>IF(B525&gt;①工事概要!$C$36,"",IF(B525&gt;=①工事概要!$C$35,$BO$13,""))</f>
        <v/>
      </c>
      <c r="BP525" s="53" t="str">
        <f>IF(B525&gt;①工事概要!$C$38,"",IF(B525&gt;=①工事概要!$C$37,$BP$13,""))</f>
        <v/>
      </c>
      <c r="BQ525" s="53" t="str">
        <f>IF(B525&gt;①工事概要!$C$40,"",IF(B525&gt;=①工事概要!$C$39,$BQ$13,""))</f>
        <v/>
      </c>
      <c r="BR525" s="53" t="str">
        <f>IF(B525&gt;①工事概要!$C$42,"",IF(B525&gt;=①工事概要!$C$41,$BR$13,""))</f>
        <v/>
      </c>
      <c r="BS525" s="53" t="str">
        <f>IF(B525&gt;①工事概要!$C$44,"",IF(B525&gt;=①工事概要!$C$43,$BS$13,""))</f>
        <v/>
      </c>
      <c r="BT525" s="53" t="str">
        <f>IF(B525&gt;①工事概要!$C$46,"",IF(B525&gt;=①工事概要!$C$45,$BT$13,""))</f>
        <v/>
      </c>
      <c r="BU525" s="53" t="str">
        <f>IF(B525&gt;①工事概要!$C$48,"",IF(B525&gt;=①工事概要!$C$47,$BU$13,""))</f>
        <v/>
      </c>
      <c r="BV525" s="53" t="str">
        <f>IF(B525&gt;①工事概要!$C$50,"",IF(B525&gt;=①工事概要!$C$49,$BV$13,""))</f>
        <v/>
      </c>
      <c r="BW525" s="53" t="str">
        <f>IF(B525&gt;①工事概要!$C$52,"",IF(B525&gt;=①工事概要!$C$51,$BW$13,""))</f>
        <v/>
      </c>
      <c r="BX525" s="53" t="str">
        <f>IF(B525&gt;①工事概要!$C$54,"",IF(B525&gt;=①工事概要!$C$53,$BX$13,""))</f>
        <v/>
      </c>
      <c r="BY525" s="53" t="str">
        <f>IF(B525&gt;①工事概要!$C$56,"",IF(B525&gt;=①工事概要!$C$55,$BY$13,""))</f>
        <v/>
      </c>
      <c r="BZ525" s="53" t="str">
        <f>IF(B525&gt;①工事概要!$C$58,"",IF(B525&gt;=①工事概要!$C$57,$BZ$13,""))</f>
        <v/>
      </c>
      <c r="CA525" s="53" t="str">
        <f>IF(B525&gt;①工事概要!$C$60,"",IF(B525&gt;=①工事概要!$C$59,$CA$13,""))</f>
        <v/>
      </c>
      <c r="CB525" s="53" t="str">
        <f>IF(B525&gt;①工事概要!$C$62,"",IF(B525&gt;=①工事概要!$C$61,$CB$13,""))</f>
        <v/>
      </c>
      <c r="CC525" s="53" t="str">
        <f>IF(B525&gt;①工事概要!$C$64,"",IF(B525&gt;=①工事概要!$C$63,$CC$13,""))</f>
        <v/>
      </c>
      <c r="CD525" s="53" t="str">
        <f>IF(B525&gt;①工事概要!$C$66,"",IF(B525&gt;=①工事概要!$C$65,$CD$13,""))</f>
        <v/>
      </c>
      <c r="CE525" s="50" t="str">
        <f t="shared" si="666"/>
        <v/>
      </c>
      <c r="CF525" s="50" t="str">
        <f t="shared" si="652"/>
        <v xml:space="preserve"> </v>
      </c>
    </row>
    <row r="526" spans="1:84" ht="39" customHeight="1" thickTop="1" thickBot="1" x14ac:dyDescent="0.2">
      <c r="A526" s="81" t="str">
        <f t="shared" si="638"/>
        <v>対象期間外</v>
      </c>
      <c r="B526" s="180" t="str">
        <f>IFERROR(IF(B525=①工事概要!$E$12+IF(WEEKDAY(①工事概要!$E$12)=1,①工事概要!$E$12,(8-WEEKDAY(①工事概要!$E$12))),"-",IF(B525="-","-",B525+1)),"-")</f>
        <v>-</v>
      </c>
      <c r="C526" s="89" t="str">
        <f t="shared" si="653"/>
        <v>-</v>
      </c>
      <c r="D526" s="199" t="str">
        <f t="shared" si="654"/>
        <v>×</v>
      </c>
      <c r="E526" s="200" t="str">
        <f t="shared" si="655"/>
        <v xml:space="preserve"> </v>
      </c>
      <c r="F526" s="201" t="s">
        <v>60</v>
      </c>
      <c r="G526" s="202"/>
      <c r="H526" s="203"/>
      <c r="I526" s="204"/>
      <c r="J526" s="187" t="str">
        <f t="shared" si="656"/>
        <v/>
      </c>
      <c r="K526" s="190" t="str">
        <f t="shared" si="639"/>
        <v/>
      </c>
      <c r="L526" s="190" t="str">
        <f t="shared" si="640"/>
        <v/>
      </c>
      <c r="M526" s="188" t="str">
        <f t="shared" si="657"/>
        <v/>
      </c>
      <c r="N526" s="87" t="str">
        <f t="shared" si="641"/>
        <v/>
      </c>
      <c r="O526" s="108"/>
      <c r="P526" s="156" t="str">
        <f>IF(B526&lt;①工事概要!$E$11,"",IF(B526&gt;①工事概要!$E$12,"",IF(LEN(CE526)=0,"○","")))</f>
        <v/>
      </c>
      <c r="Q526" s="162">
        <f t="shared" si="658"/>
        <v>0</v>
      </c>
      <c r="R526" s="93">
        <f t="shared" si="642"/>
        <v>181</v>
      </c>
      <c r="S526" s="156" t="str">
        <f t="shared" si="643"/>
        <v/>
      </c>
      <c r="T526" s="162">
        <f t="shared" si="644"/>
        <v>0</v>
      </c>
      <c r="U526" s="100">
        <f t="shared" si="659"/>
        <v>52</v>
      </c>
      <c r="V526" s="93" t="str">
        <f t="shared" si="645"/>
        <v/>
      </c>
      <c r="W526" s="169" t="str">
        <f t="shared" si="660"/>
        <v/>
      </c>
      <c r="X526" s="80" t="str">
        <f t="shared" si="661"/>
        <v/>
      </c>
      <c r="Y526" s="80" t="str">
        <f t="shared" si="662"/>
        <v/>
      </c>
      <c r="Z526" s="80" t="str">
        <f t="shared" si="646"/>
        <v>-</v>
      </c>
      <c r="AA526" s="80" t="str">
        <f t="shared" si="647"/>
        <v/>
      </c>
      <c r="AB526" s="80" t="str">
        <f t="shared" si="648"/>
        <v>OK（振替済み）</v>
      </c>
      <c r="AC526" s="154">
        <f t="shared" si="649"/>
        <v>0</v>
      </c>
      <c r="AD526" s="154" t="str">
        <f t="shared" si="663"/>
        <v/>
      </c>
      <c r="AE526" s="106">
        <f t="shared" si="664"/>
        <v>0</v>
      </c>
      <c r="AF526" s="106">
        <f t="shared" si="650"/>
        <v>0</v>
      </c>
      <c r="AG526" s="216" t="str">
        <f>IFERROR(IF(AE526=1,①工事概要!$E$11,IF(AE526=2,①工事概要!$E$11,IF(WEEKDAY(Z526)=2,Z519,AG525))),"")</f>
        <v/>
      </c>
      <c r="AH526" s="221" t="str">
        <f t="shared" ref="AH526:BA526" si="728">IFERROR(IF(AG526+1&gt;$BB526,"",AG526+1),"")</f>
        <v/>
      </c>
      <c r="AI526" s="221" t="str">
        <f t="shared" si="728"/>
        <v/>
      </c>
      <c r="AJ526" s="221" t="str">
        <f t="shared" si="728"/>
        <v/>
      </c>
      <c r="AK526" s="221" t="str">
        <f t="shared" si="728"/>
        <v/>
      </c>
      <c r="AL526" s="221" t="str">
        <f t="shared" si="728"/>
        <v/>
      </c>
      <c r="AM526" s="221" t="str">
        <f t="shared" si="728"/>
        <v/>
      </c>
      <c r="AN526" s="221" t="str">
        <f t="shared" si="728"/>
        <v/>
      </c>
      <c r="AO526" s="221" t="str">
        <f t="shared" si="728"/>
        <v/>
      </c>
      <c r="AP526" s="221" t="str">
        <f t="shared" si="728"/>
        <v/>
      </c>
      <c r="AQ526" s="221" t="str">
        <f t="shared" si="728"/>
        <v/>
      </c>
      <c r="AR526" s="221" t="str">
        <f t="shared" si="728"/>
        <v/>
      </c>
      <c r="AS526" s="221" t="str">
        <f t="shared" si="728"/>
        <v/>
      </c>
      <c r="AT526" s="221" t="str">
        <f t="shared" si="728"/>
        <v/>
      </c>
      <c r="AU526" s="221" t="str">
        <f t="shared" si="728"/>
        <v/>
      </c>
      <c r="AV526" s="221" t="str">
        <f t="shared" si="728"/>
        <v/>
      </c>
      <c r="AW526" s="221" t="str">
        <f t="shared" si="728"/>
        <v/>
      </c>
      <c r="AX526" s="221" t="str">
        <f t="shared" si="728"/>
        <v/>
      </c>
      <c r="AY526" s="221" t="str">
        <f t="shared" si="728"/>
        <v/>
      </c>
      <c r="AZ526" s="221" t="str">
        <f t="shared" si="728"/>
        <v/>
      </c>
      <c r="BA526" s="221" t="str">
        <f t="shared" si="728"/>
        <v/>
      </c>
      <c r="BB526" s="217" t="str">
        <f>IFERROR(IF(IF(IF(Z526=①工事概要!$E$12,①工事概要!$E$12,IF(WEEKDAY(Z526)=1,Z533,BB527))&gt;①工事概要!$E$12,①工事概要!$E$12,IF(Z526=①工事概要!$E$12,①工事概要!$E$12,IF(WEEKDAY(Z526)=1,Z533,BB527)))=0,①工事概要!$E$12,IF(IF(Z526=①工事概要!$E$12,①工事概要!$E$12,IF(WEEKDAY(Z526)=1,Z533,BB527))&gt;①工事概要!$E$12,①工事概要!$E$12,IF(Z526=①工事概要!$E$12,①工事概要!$E$12,IF(WEEKDAY(Z526)=1,Z533,BB527)))),"")</f>
        <v/>
      </c>
      <c r="BE526" s="53"/>
      <c r="BF526" s="53"/>
      <c r="BG526" s="53" t="str">
        <f>IFERROR(VLOOKUP(B526,①工事概要!$C$11:$D$12,2,FALSE),"")</f>
        <v/>
      </c>
      <c r="BH526" s="53" t="str">
        <f>IFERROR(VLOOKUP(B526,①工事概要!$C$16:$D$21,2,FALSE),"")</f>
        <v/>
      </c>
      <c r="BI526" s="53" t="str">
        <f>IFERROR(VLOOKUP(B526,①工事概要!$C$22:$D$24,2,FALSE),"")</f>
        <v/>
      </c>
      <c r="BJ526" s="53" t="str">
        <f>IF(B526&gt;①工事概要!$C$26,"",IF(B526&gt;=①工事概要!$C$25,$BJ$13,""))</f>
        <v/>
      </c>
      <c r="BK526" s="53" t="str">
        <f>IF(B526&gt;①工事概要!$C$28,"",IF(B526&gt;=①工事概要!$C$27,$BK$13,""))</f>
        <v/>
      </c>
      <c r="BL526" s="53" t="str">
        <f>IF(B526&gt;①工事概要!$C$30,"",IF(B526&gt;=①工事概要!$C$29,$BL$13,""))</f>
        <v/>
      </c>
      <c r="BM526" s="53" t="str">
        <f>IF(B526&gt;①工事概要!$C$32,"",IF(B526&gt;=①工事概要!$C$31,$BM$13,""))</f>
        <v/>
      </c>
      <c r="BN526" s="53" t="str">
        <f>IF(B526&gt;①工事概要!$C$34,"",IF(B526&gt;=①工事概要!$C$33,$BN$13,""))</f>
        <v/>
      </c>
      <c r="BO526" s="53" t="str">
        <f>IF(B526&gt;①工事概要!$C$36,"",IF(B526&gt;=①工事概要!$C$35,$BO$13,""))</f>
        <v/>
      </c>
      <c r="BP526" s="53" t="str">
        <f>IF(B526&gt;①工事概要!$C$38,"",IF(B526&gt;=①工事概要!$C$37,$BP$13,""))</f>
        <v/>
      </c>
      <c r="BQ526" s="53" t="str">
        <f>IF(B526&gt;①工事概要!$C$40,"",IF(B526&gt;=①工事概要!$C$39,$BQ$13,""))</f>
        <v/>
      </c>
      <c r="BR526" s="53" t="str">
        <f>IF(B526&gt;①工事概要!$C$42,"",IF(B526&gt;=①工事概要!$C$41,$BR$13,""))</f>
        <v/>
      </c>
      <c r="BS526" s="53" t="str">
        <f>IF(B526&gt;①工事概要!$C$44,"",IF(B526&gt;=①工事概要!$C$43,$BS$13,""))</f>
        <v/>
      </c>
      <c r="BT526" s="53" t="str">
        <f>IF(B526&gt;①工事概要!$C$46,"",IF(B526&gt;=①工事概要!$C$45,$BT$13,""))</f>
        <v/>
      </c>
      <c r="BU526" s="53" t="str">
        <f>IF(B526&gt;①工事概要!$C$48,"",IF(B526&gt;=①工事概要!$C$47,$BU$13,""))</f>
        <v/>
      </c>
      <c r="BV526" s="53" t="str">
        <f>IF(B526&gt;①工事概要!$C$50,"",IF(B526&gt;=①工事概要!$C$49,$BV$13,""))</f>
        <v/>
      </c>
      <c r="BW526" s="53" t="str">
        <f>IF(B526&gt;①工事概要!$C$52,"",IF(B526&gt;=①工事概要!$C$51,$BW$13,""))</f>
        <v/>
      </c>
      <c r="BX526" s="53" t="str">
        <f>IF(B526&gt;①工事概要!$C$54,"",IF(B526&gt;=①工事概要!$C$53,$BX$13,""))</f>
        <v/>
      </c>
      <c r="BY526" s="53" t="str">
        <f>IF(B526&gt;①工事概要!$C$56,"",IF(B526&gt;=①工事概要!$C$55,$BY$13,""))</f>
        <v/>
      </c>
      <c r="BZ526" s="53" t="str">
        <f>IF(B526&gt;①工事概要!$C$58,"",IF(B526&gt;=①工事概要!$C$57,$BZ$13,""))</f>
        <v/>
      </c>
      <c r="CA526" s="53" t="str">
        <f>IF(B526&gt;①工事概要!$C$60,"",IF(B526&gt;=①工事概要!$C$59,$CA$13,""))</f>
        <v/>
      </c>
      <c r="CB526" s="53" t="str">
        <f>IF(B526&gt;①工事概要!$C$62,"",IF(B526&gt;=①工事概要!$C$61,$CB$13,""))</f>
        <v/>
      </c>
      <c r="CC526" s="53" t="str">
        <f>IF(B526&gt;①工事概要!$C$64,"",IF(B526&gt;=①工事概要!$C$63,$CC$13,""))</f>
        <v/>
      </c>
      <c r="CD526" s="53" t="str">
        <f>IF(B526&gt;①工事概要!$C$66,"",IF(B526&gt;=①工事概要!$C$65,$CD$13,""))</f>
        <v/>
      </c>
      <c r="CE526" s="50" t="str">
        <f t="shared" si="666"/>
        <v/>
      </c>
      <c r="CF526" s="50" t="str">
        <f t="shared" si="652"/>
        <v xml:space="preserve"> </v>
      </c>
    </row>
    <row r="527" spans="1:84" ht="39" customHeight="1" thickTop="1" thickBot="1" x14ac:dyDescent="0.2">
      <c r="A527" s="81" t="str">
        <f t="shared" ref="A527:A590" si="729">IF(D527="×","対象期間外",IF(D527="〇","対象期間",""))</f>
        <v>対象期間外</v>
      </c>
      <c r="B527" s="180" t="str">
        <f>IFERROR(IF(B526=①工事概要!$E$12+IF(WEEKDAY(①工事概要!$E$12)=1,①工事概要!$E$12,(8-WEEKDAY(①工事概要!$E$12))),"-",IF(B526="-","-",B526+1)),"-")</f>
        <v>-</v>
      </c>
      <c r="C527" s="89" t="str">
        <f t="shared" si="653"/>
        <v>-</v>
      </c>
      <c r="D527" s="199" t="str">
        <f t="shared" si="654"/>
        <v>×</v>
      </c>
      <c r="E527" s="200" t="str">
        <f t="shared" si="655"/>
        <v xml:space="preserve"> </v>
      </c>
      <c r="F527" s="201" t="s">
        <v>60</v>
      </c>
      <c r="G527" s="202"/>
      <c r="H527" s="203"/>
      <c r="I527" s="204"/>
      <c r="J527" s="187" t="str">
        <f t="shared" si="656"/>
        <v/>
      </c>
      <c r="K527" s="190" t="str">
        <f t="shared" ref="K527:K590" si="730">IF(D527="×","",IF(R527&gt;0,R527,""))</f>
        <v/>
      </c>
      <c r="L527" s="190" t="str">
        <f t="shared" ref="L527:L590" si="731">IF(D527="×","",IF(Q527&gt;0,IF(Q527=Q526,"",Q527),""))</f>
        <v/>
      </c>
      <c r="M527" s="188" t="str">
        <f t="shared" si="657"/>
        <v/>
      </c>
      <c r="N527" s="87" t="str">
        <f t="shared" ref="N527:N590" si="732">IFERROR(IF(WEEKDAY(C527)=2,"週の始まり",IF(WEEKDAY(C527)=1,"週の終わり",IF(WEEKDAY(C527)&gt;2,"↓",""))),"")</f>
        <v/>
      </c>
      <c r="O527" s="108"/>
      <c r="P527" s="156" t="str">
        <f>IF(B527&lt;①工事概要!$E$11,"",IF(B527&gt;①工事概要!$E$12,"",IF(LEN(CE527)=0,"○","")))</f>
        <v/>
      </c>
      <c r="Q527" s="162">
        <f t="shared" si="658"/>
        <v>0</v>
      </c>
      <c r="R527" s="93">
        <f t="shared" ref="R527:R590" si="733">IF(D527="〇",R526+1,R526)</f>
        <v>181</v>
      </c>
      <c r="S527" s="156" t="str">
        <f t="shared" ref="S527:S590" si="734">IF(D527="×","",IF(P527="","",IF(G527="休日",IF(W527="作業日","",IF(WEEKDAY(B527)=1,"〇",IF(WEEKDAY(B527)=7,"〇",""))),IF(WEEKDAY(B527)=1,"〇",IF(WEEKDAY(B527)=7,"〇","")))))</f>
        <v/>
      </c>
      <c r="T527" s="162">
        <f t="shared" ref="T527:T590" si="735">IF(J527="OK",T526+1,IF(J527="OK（振替済み）",T526+1,T526))</f>
        <v>0</v>
      </c>
      <c r="U527" s="100">
        <f t="shared" si="659"/>
        <v>52</v>
      </c>
      <c r="V527" s="93" t="str">
        <f t="shared" ref="V527:V590" si="736">IF(D527="〇",G527,"")</f>
        <v/>
      </c>
      <c r="W527" s="169" t="str">
        <f t="shared" si="660"/>
        <v/>
      </c>
      <c r="X527" s="80" t="str">
        <f t="shared" si="661"/>
        <v/>
      </c>
      <c r="Y527" s="80" t="str">
        <f t="shared" si="662"/>
        <v/>
      </c>
      <c r="Z527" s="80" t="str">
        <f t="shared" ref="Z527:Z590" si="737">B527</f>
        <v>-</v>
      </c>
      <c r="AA527" s="80" t="str">
        <f t="shared" ref="AA527:AA590" si="738">IF(F527&amp;W527="休日"&amp;"作業日","NG","")</f>
        <v/>
      </c>
      <c r="AB527" s="80" t="str">
        <f t="shared" ref="AB527:AB590" si="739">IF(AA527="","OK（振替済み）",$BE$15)</f>
        <v>OK（振替済み）</v>
      </c>
      <c r="AC527" s="154">
        <f t="shared" ref="AC527:AC590" si="740">IF(J527="OK",AC526+1,IF(J527="OK（振替済み）",AC526+1,AC526))</f>
        <v>0</v>
      </c>
      <c r="AD527" s="154" t="str">
        <f t="shared" si="663"/>
        <v/>
      </c>
      <c r="AE527" s="106">
        <f t="shared" si="664"/>
        <v>0</v>
      </c>
      <c r="AF527" s="106">
        <f t="shared" ref="AF527:AF590" si="741">IFERROR(VLOOKUP(H527,$B$15:$AE$655,COLUMN(AE527)-COLUMN(B527)+1,FALSE)-AE527,0)</f>
        <v>0</v>
      </c>
      <c r="AG527" s="218" t="str">
        <f>IFERROR(IF(AE527=1,①工事概要!$E$11,IF(AE527=2,①工事概要!$E$11,IF(WEEKDAY(Z527)=2,Z520,AG526))),"")</f>
        <v/>
      </c>
      <c r="AH527" s="222" t="str">
        <f t="shared" ref="AH527:BA527" si="742">IFERROR(IF(AG527+1&gt;$BB527,"",AG527+1),"")</f>
        <v/>
      </c>
      <c r="AI527" s="222" t="str">
        <f t="shared" si="742"/>
        <v/>
      </c>
      <c r="AJ527" s="222" t="str">
        <f t="shared" si="742"/>
        <v/>
      </c>
      <c r="AK527" s="222" t="str">
        <f t="shared" si="742"/>
        <v/>
      </c>
      <c r="AL527" s="222" t="str">
        <f t="shared" si="742"/>
        <v/>
      </c>
      <c r="AM527" s="222" t="str">
        <f t="shared" si="742"/>
        <v/>
      </c>
      <c r="AN527" s="222" t="str">
        <f t="shared" si="742"/>
        <v/>
      </c>
      <c r="AO527" s="222" t="str">
        <f t="shared" si="742"/>
        <v/>
      </c>
      <c r="AP527" s="222" t="str">
        <f t="shared" si="742"/>
        <v/>
      </c>
      <c r="AQ527" s="222" t="str">
        <f t="shared" si="742"/>
        <v/>
      </c>
      <c r="AR527" s="222" t="str">
        <f t="shared" si="742"/>
        <v/>
      </c>
      <c r="AS527" s="222" t="str">
        <f t="shared" si="742"/>
        <v/>
      </c>
      <c r="AT527" s="222" t="str">
        <f t="shared" si="742"/>
        <v/>
      </c>
      <c r="AU527" s="222" t="str">
        <f t="shared" si="742"/>
        <v/>
      </c>
      <c r="AV527" s="222" t="str">
        <f t="shared" si="742"/>
        <v/>
      </c>
      <c r="AW527" s="222" t="str">
        <f t="shared" si="742"/>
        <v/>
      </c>
      <c r="AX527" s="222" t="str">
        <f t="shared" si="742"/>
        <v/>
      </c>
      <c r="AY527" s="222" t="str">
        <f t="shared" si="742"/>
        <v/>
      </c>
      <c r="AZ527" s="222" t="str">
        <f t="shared" si="742"/>
        <v/>
      </c>
      <c r="BA527" s="222" t="str">
        <f t="shared" si="742"/>
        <v/>
      </c>
      <c r="BB527" s="219" t="str">
        <f>IFERROR(IF(IF(IF(Z527=①工事概要!$E$12,①工事概要!$E$12,IF(WEEKDAY(Z527)=1,Z534,BB528))&gt;①工事概要!$E$12,①工事概要!$E$12,IF(Z527=①工事概要!$E$12,①工事概要!$E$12,IF(WEEKDAY(Z527)=1,Z534,BB528)))=0,①工事概要!$E$12,IF(IF(Z527=①工事概要!$E$12,①工事概要!$E$12,IF(WEEKDAY(Z527)=1,Z534,BB528))&gt;①工事概要!$E$12,①工事概要!$E$12,IF(Z527=①工事概要!$E$12,①工事概要!$E$12,IF(WEEKDAY(Z527)=1,Z534,BB528)))),"")</f>
        <v/>
      </c>
      <c r="BE527" s="53"/>
      <c r="BF527" s="53"/>
      <c r="BG527" s="53" t="str">
        <f>IFERROR(VLOOKUP(B527,①工事概要!$C$11:$D$12,2,FALSE),"")</f>
        <v/>
      </c>
      <c r="BH527" s="53" t="str">
        <f>IFERROR(VLOOKUP(B527,①工事概要!$C$16:$D$21,2,FALSE),"")</f>
        <v/>
      </c>
      <c r="BI527" s="53" t="str">
        <f>IFERROR(VLOOKUP(B527,①工事概要!$C$22:$D$24,2,FALSE),"")</f>
        <v/>
      </c>
      <c r="BJ527" s="53" t="str">
        <f>IF(B527&gt;①工事概要!$C$26,"",IF(B527&gt;=①工事概要!$C$25,$BJ$13,""))</f>
        <v/>
      </c>
      <c r="BK527" s="53" t="str">
        <f>IF(B527&gt;①工事概要!$C$28,"",IF(B527&gt;=①工事概要!$C$27,$BK$13,""))</f>
        <v/>
      </c>
      <c r="BL527" s="53" t="str">
        <f>IF(B527&gt;①工事概要!$C$30,"",IF(B527&gt;=①工事概要!$C$29,$BL$13,""))</f>
        <v/>
      </c>
      <c r="BM527" s="53" t="str">
        <f>IF(B527&gt;①工事概要!$C$32,"",IF(B527&gt;=①工事概要!$C$31,$BM$13,""))</f>
        <v/>
      </c>
      <c r="BN527" s="53" t="str">
        <f>IF(B527&gt;①工事概要!$C$34,"",IF(B527&gt;=①工事概要!$C$33,$BN$13,""))</f>
        <v/>
      </c>
      <c r="BO527" s="53" t="str">
        <f>IF(B527&gt;①工事概要!$C$36,"",IF(B527&gt;=①工事概要!$C$35,$BO$13,""))</f>
        <v/>
      </c>
      <c r="BP527" s="53" t="str">
        <f>IF(B527&gt;①工事概要!$C$38,"",IF(B527&gt;=①工事概要!$C$37,$BP$13,""))</f>
        <v/>
      </c>
      <c r="BQ527" s="53" t="str">
        <f>IF(B527&gt;①工事概要!$C$40,"",IF(B527&gt;=①工事概要!$C$39,$BQ$13,""))</f>
        <v/>
      </c>
      <c r="BR527" s="53" t="str">
        <f>IF(B527&gt;①工事概要!$C$42,"",IF(B527&gt;=①工事概要!$C$41,$BR$13,""))</f>
        <v/>
      </c>
      <c r="BS527" s="53" t="str">
        <f>IF(B527&gt;①工事概要!$C$44,"",IF(B527&gt;=①工事概要!$C$43,$BS$13,""))</f>
        <v/>
      </c>
      <c r="BT527" s="53" t="str">
        <f>IF(B527&gt;①工事概要!$C$46,"",IF(B527&gt;=①工事概要!$C$45,$BT$13,""))</f>
        <v/>
      </c>
      <c r="BU527" s="53" t="str">
        <f>IF(B527&gt;①工事概要!$C$48,"",IF(B527&gt;=①工事概要!$C$47,$BU$13,""))</f>
        <v/>
      </c>
      <c r="BV527" s="53" t="str">
        <f>IF(B527&gt;①工事概要!$C$50,"",IF(B527&gt;=①工事概要!$C$49,$BV$13,""))</f>
        <v/>
      </c>
      <c r="BW527" s="53" t="str">
        <f>IF(B527&gt;①工事概要!$C$52,"",IF(B527&gt;=①工事概要!$C$51,$BW$13,""))</f>
        <v/>
      </c>
      <c r="BX527" s="53" t="str">
        <f>IF(B527&gt;①工事概要!$C$54,"",IF(B527&gt;=①工事概要!$C$53,$BX$13,""))</f>
        <v/>
      </c>
      <c r="BY527" s="53" t="str">
        <f>IF(B527&gt;①工事概要!$C$56,"",IF(B527&gt;=①工事概要!$C$55,$BY$13,""))</f>
        <v/>
      </c>
      <c r="BZ527" s="53" t="str">
        <f>IF(B527&gt;①工事概要!$C$58,"",IF(B527&gt;=①工事概要!$C$57,$BZ$13,""))</f>
        <v/>
      </c>
      <c r="CA527" s="53" t="str">
        <f>IF(B527&gt;①工事概要!$C$60,"",IF(B527&gt;=①工事概要!$C$59,$CA$13,""))</f>
        <v/>
      </c>
      <c r="CB527" s="53" t="str">
        <f>IF(B527&gt;①工事概要!$C$62,"",IF(B527&gt;=①工事概要!$C$61,$CB$13,""))</f>
        <v/>
      </c>
      <c r="CC527" s="53" t="str">
        <f>IF(B527&gt;①工事概要!$C$64,"",IF(B527&gt;=①工事概要!$C$63,$CC$13,""))</f>
        <v/>
      </c>
      <c r="CD527" s="53" t="str">
        <f>IF(B527&gt;①工事概要!$C$66,"",IF(B527&gt;=①工事概要!$C$65,$CD$13,""))</f>
        <v/>
      </c>
      <c r="CE527" s="50" t="str">
        <f t="shared" si="666"/>
        <v/>
      </c>
      <c r="CF527" s="50" t="str">
        <f t="shared" ref="CF527:CF590" si="743">BG527&amp;" "&amp;CE527</f>
        <v xml:space="preserve"> </v>
      </c>
    </row>
    <row r="528" spans="1:84" ht="39" customHeight="1" thickTop="1" thickBot="1" x14ac:dyDescent="0.2">
      <c r="A528" s="81" t="str">
        <f t="shared" si="729"/>
        <v>対象期間外</v>
      </c>
      <c r="B528" s="180" t="str">
        <f>IFERROR(IF(B527=①工事概要!$E$12+IF(WEEKDAY(①工事概要!$E$12)=1,①工事概要!$E$12,(8-WEEKDAY(①工事概要!$E$12))),"-",IF(B527="-","-",B527+1)),"-")</f>
        <v>-</v>
      </c>
      <c r="C528" s="89" t="str">
        <f t="shared" ref="C528:C591" si="744">IFERROR(WEEKDAY(B528),"-")</f>
        <v>-</v>
      </c>
      <c r="D528" s="199" t="str">
        <f t="shared" ref="D528:D591" si="745">IF(P528="","×","〇")</f>
        <v>×</v>
      </c>
      <c r="E528" s="200" t="str">
        <f t="shared" ref="E528:E591" si="746">CF528</f>
        <v xml:space="preserve"> </v>
      </c>
      <c r="F528" s="201" t="s">
        <v>60</v>
      </c>
      <c r="G528" s="202"/>
      <c r="H528" s="203"/>
      <c r="I528" s="204"/>
      <c r="J528" s="187" t="str">
        <f t="shared" ref="J528:J591" si="747">IFERROR(IF(S528="","",IF(G528="","",IF(G528="休日","OK",IF(G528="振替休日",IF(ABS(AF528)&gt;1,"","OK"),IF(G528="作業日",VLOOKUP(B528,$Y$15:$AB$655,4,FALSE),"NG")))))&amp;IF(F528&amp;G528="休日振替休日","当初休日と計画した日に振替ないでください！",IF(F528&amp;G528="休日完全週休2日の振替休日","当初休日と計画した日に振替ないでください！",IF(G528="休日",IF(W528="作業日","週2日を超える休日(現場閉所日数に含めない)",""),""))),"NG")</f>
        <v/>
      </c>
      <c r="K528" s="190" t="str">
        <f t="shared" si="730"/>
        <v/>
      </c>
      <c r="L528" s="190" t="str">
        <f t="shared" si="731"/>
        <v/>
      </c>
      <c r="M528" s="188" t="str">
        <f t="shared" ref="M528:M591" si="748">IF(G528="","",IF(S528="〇",IF(J528="NG","×",T528&amp;"／"&amp;U528),""))</f>
        <v/>
      </c>
      <c r="N528" s="87" t="str">
        <f t="shared" si="732"/>
        <v/>
      </c>
      <c r="O528" s="108"/>
      <c r="P528" s="156" t="str">
        <f>IF(B528&lt;①工事概要!$E$11,"",IF(B528&gt;①工事概要!$E$12,"",IF(LEN(CE528)=0,"○","")))</f>
        <v/>
      </c>
      <c r="Q528" s="162">
        <f t="shared" ref="Q528:Q591" si="749">IF(W528="休日",Q527+1,IF(W528="振替休日",Q527+1,IF(W528="完全週休2日の振替休日",Q527+1,Q527)))</f>
        <v>0</v>
      </c>
      <c r="R528" s="93">
        <f t="shared" si="733"/>
        <v>181</v>
      </c>
      <c r="S528" s="156" t="str">
        <f t="shared" si="734"/>
        <v/>
      </c>
      <c r="T528" s="162">
        <f t="shared" si="735"/>
        <v>0</v>
      </c>
      <c r="U528" s="100">
        <f t="shared" ref="U528:U591" si="750">IF(S528="〇",U527+1,U527)</f>
        <v>52</v>
      </c>
      <c r="V528" s="93" t="str">
        <f t="shared" si="736"/>
        <v/>
      </c>
      <c r="W528" s="169" t="str">
        <f t="shared" ref="W528:W591" si="751">IF(D528="×",IF(G528="完全週休2日の振替休日",G528,""),IF(V528="","",IF(WEEKDAY(B528)=1,V528,IF(WEEKDAY(B528)=7,V528,IF(V528="振替休日",V528,IF(V528="完全週休2日の振替休日",V528,IF(WEEKDAY(B528)=6,IF(COUNTIF(V529:V530,"休日")&lt;2,V528,"作業日"),IF(WEEKDAY(B528)=5,IF(COUNTIF(V529:V531,"休日")&lt;2,V528,"作業日"),IF(WEEKDAY(B528)=4,IF(COUNTIF(V529:V532,"休日")&lt;2,V528,"作業日"),IF(WEEKDAY(B528)=3,IF(COUNTIF(V529:V533,"休日")&lt;2,V528,"作業日"),IF(WEEKDAY(B528)=2,IF(COUNTIF(V529:V534,"休日")&lt;2,V528,"作業日"))))))))))))</f>
        <v/>
      </c>
      <c r="X528" s="80" t="str">
        <f t="shared" ref="X528:X591" si="752">IF(W528="完全週休2日の振替休日",H528,"")</f>
        <v/>
      </c>
      <c r="Y528" s="80" t="str">
        <f t="shared" ref="Y528:Y591" si="753">IF(X528="","",X528)</f>
        <v/>
      </c>
      <c r="Z528" s="80" t="str">
        <f t="shared" si="737"/>
        <v>-</v>
      </c>
      <c r="AA528" s="80" t="str">
        <f t="shared" si="738"/>
        <v/>
      </c>
      <c r="AB528" s="80" t="str">
        <f t="shared" si="739"/>
        <v>OK（振替済み）</v>
      </c>
      <c r="AC528" s="154">
        <f t="shared" si="740"/>
        <v>0</v>
      </c>
      <c r="AD528" s="154" t="str">
        <f t="shared" ref="AD528:AD591" si="754">IF(AC528=AC527,"",AC528)</f>
        <v/>
      </c>
      <c r="AE528" s="106">
        <f t="shared" ref="AE528:AE591" si="755">IFERROR(IF(WEEKDAY(B528)=1,AE521+1,AE529),0)</f>
        <v>0</v>
      </c>
      <c r="AF528" s="106">
        <f t="shared" si="741"/>
        <v>0</v>
      </c>
      <c r="AG528" s="218" t="str">
        <f>IFERROR(IF(AE528=1,①工事概要!$E$11,IF(AE528=2,①工事概要!$E$11,IF(WEEKDAY(Z528)=2,Z521,AG527))),"")</f>
        <v/>
      </c>
      <c r="AH528" s="222" t="str">
        <f t="shared" ref="AH528:BA528" si="756">IFERROR(IF(AG528+1&gt;$BB528,"",AG528+1),"")</f>
        <v/>
      </c>
      <c r="AI528" s="222" t="str">
        <f t="shared" si="756"/>
        <v/>
      </c>
      <c r="AJ528" s="222" t="str">
        <f t="shared" si="756"/>
        <v/>
      </c>
      <c r="AK528" s="222" t="str">
        <f t="shared" si="756"/>
        <v/>
      </c>
      <c r="AL528" s="222" t="str">
        <f t="shared" si="756"/>
        <v/>
      </c>
      <c r="AM528" s="222" t="str">
        <f t="shared" si="756"/>
        <v/>
      </c>
      <c r="AN528" s="222" t="str">
        <f t="shared" si="756"/>
        <v/>
      </c>
      <c r="AO528" s="222" t="str">
        <f t="shared" si="756"/>
        <v/>
      </c>
      <c r="AP528" s="222" t="str">
        <f t="shared" si="756"/>
        <v/>
      </c>
      <c r="AQ528" s="222" t="str">
        <f t="shared" si="756"/>
        <v/>
      </c>
      <c r="AR528" s="222" t="str">
        <f t="shared" si="756"/>
        <v/>
      </c>
      <c r="AS528" s="222" t="str">
        <f t="shared" si="756"/>
        <v/>
      </c>
      <c r="AT528" s="222" t="str">
        <f t="shared" si="756"/>
        <v/>
      </c>
      <c r="AU528" s="222" t="str">
        <f t="shared" si="756"/>
        <v/>
      </c>
      <c r="AV528" s="222" t="str">
        <f t="shared" si="756"/>
        <v/>
      </c>
      <c r="AW528" s="222" t="str">
        <f t="shared" si="756"/>
        <v/>
      </c>
      <c r="AX528" s="222" t="str">
        <f t="shared" si="756"/>
        <v/>
      </c>
      <c r="AY528" s="222" t="str">
        <f t="shared" si="756"/>
        <v/>
      </c>
      <c r="AZ528" s="222" t="str">
        <f t="shared" si="756"/>
        <v/>
      </c>
      <c r="BA528" s="222" t="str">
        <f t="shared" si="756"/>
        <v/>
      </c>
      <c r="BB528" s="219" t="str">
        <f>IFERROR(IF(IF(IF(Z528=①工事概要!$E$12,①工事概要!$E$12,IF(WEEKDAY(Z528)=1,Z535,BB529))&gt;①工事概要!$E$12,①工事概要!$E$12,IF(Z528=①工事概要!$E$12,①工事概要!$E$12,IF(WEEKDAY(Z528)=1,Z535,BB529)))=0,①工事概要!$E$12,IF(IF(Z528=①工事概要!$E$12,①工事概要!$E$12,IF(WEEKDAY(Z528)=1,Z535,BB529))&gt;①工事概要!$E$12,①工事概要!$E$12,IF(Z528=①工事概要!$E$12,①工事概要!$E$12,IF(WEEKDAY(Z528)=1,Z535,BB529)))),"")</f>
        <v/>
      </c>
      <c r="BE528" s="53"/>
      <c r="BF528" s="53"/>
      <c r="BG528" s="53" t="str">
        <f>IFERROR(VLOOKUP(B528,①工事概要!$C$11:$D$12,2,FALSE),"")</f>
        <v/>
      </c>
      <c r="BH528" s="53" t="str">
        <f>IFERROR(VLOOKUP(B528,①工事概要!$C$16:$D$21,2,FALSE),"")</f>
        <v/>
      </c>
      <c r="BI528" s="53" t="str">
        <f>IFERROR(VLOOKUP(B528,①工事概要!$C$22:$D$24,2,FALSE),"")</f>
        <v/>
      </c>
      <c r="BJ528" s="53" t="str">
        <f>IF(B528&gt;①工事概要!$C$26,"",IF(B528&gt;=①工事概要!$C$25,$BJ$13,""))</f>
        <v/>
      </c>
      <c r="BK528" s="53" t="str">
        <f>IF(B528&gt;①工事概要!$C$28,"",IF(B528&gt;=①工事概要!$C$27,$BK$13,""))</f>
        <v/>
      </c>
      <c r="BL528" s="53" t="str">
        <f>IF(B528&gt;①工事概要!$C$30,"",IF(B528&gt;=①工事概要!$C$29,$BL$13,""))</f>
        <v/>
      </c>
      <c r="BM528" s="53" t="str">
        <f>IF(B528&gt;①工事概要!$C$32,"",IF(B528&gt;=①工事概要!$C$31,$BM$13,""))</f>
        <v/>
      </c>
      <c r="BN528" s="53" t="str">
        <f>IF(B528&gt;①工事概要!$C$34,"",IF(B528&gt;=①工事概要!$C$33,$BN$13,""))</f>
        <v/>
      </c>
      <c r="BO528" s="53" t="str">
        <f>IF(B528&gt;①工事概要!$C$36,"",IF(B528&gt;=①工事概要!$C$35,$BO$13,""))</f>
        <v/>
      </c>
      <c r="BP528" s="53" t="str">
        <f>IF(B528&gt;①工事概要!$C$38,"",IF(B528&gt;=①工事概要!$C$37,$BP$13,""))</f>
        <v/>
      </c>
      <c r="BQ528" s="53" t="str">
        <f>IF(B528&gt;①工事概要!$C$40,"",IF(B528&gt;=①工事概要!$C$39,$BQ$13,""))</f>
        <v/>
      </c>
      <c r="BR528" s="53" t="str">
        <f>IF(B528&gt;①工事概要!$C$42,"",IF(B528&gt;=①工事概要!$C$41,$BR$13,""))</f>
        <v/>
      </c>
      <c r="BS528" s="53" t="str">
        <f>IF(B528&gt;①工事概要!$C$44,"",IF(B528&gt;=①工事概要!$C$43,$BS$13,""))</f>
        <v/>
      </c>
      <c r="BT528" s="53" t="str">
        <f>IF(B528&gt;①工事概要!$C$46,"",IF(B528&gt;=①工事概要!$C$45,$BT$13,""))</f>
        <v/>
      </c>
      <c r="BU528" s="53" t="str">
        <f>IF(B528&gt;①工事概要!$C$48,"",IF(B528&gt;=①工事概要!$C$47,$BU$13,""))</f>
        <v/>
      </c>
      <c r="BV528" s="53" t="str">
        <f>IF(B528&gt;①工事概要!$C$50,"",IF(B528&gt;=①工事概要!$C$49,$BV$13,""))</f>
        <v/>
      </c>
      <c r="BW528" s="53" t="str">
        <f>IF(B528&gt;①工事概要!$C$52,"",IF(B528&gt;=①工事概要!$C$51,$BW$13,""))</f>
        <v/>
      </c>
      <c r="BX528" s="53" t="str">
        <f>IF(B528&gt;①工事概要!$C$54,"",IF(B528&gt;=①工事概要!$C$53,$BX$13,""))</f>
        <v/>
      </c>
      <c r="BY528" s="53" t="str">
        <f>IF(B528&gt;①工事概要!$C$56,"",IF(B528&gt;=①工事概要!$C$55,$BY$13,""))</f>
        <v/>
      </c>
      <c r="BZ528" s="53" t="str">
        <f>IF(B528&gt;①工事概要!$C$58,"",IF(B528&gt;=①工事概要!$C$57,$BZ$13,""))</f>
        <v/>
      </c>
      <c r="CA528" s="53" t="str">
        <f>IF(B528&gt;①工事概要!$C$60,"",IF(B528&gt;=①工事概要!$C$59,$CA$13,""))</f>
        <v/>
      </c>
      <c r="CB528" s="53" t="str">
        <f>IF(B528&gt;①工事概要!$C$62,"",IF(B528&gt;=①工事概要!$C$61,$CB$13,""))</f>
        <v/>
      </c>
      <c r="CC528" s="53" t="str">
        <f>IF(B528&gt;①工事概要!$C$64,"",IF(B528&gt;=①工事概要!$C$63,$CC$13,""))</f>
        <v/>
      </c>
      <c r="CD528" s="53" t="str">
        <f>IF(B528&gt;①工事概要!$C$66,"",IF(B528&gt;=①工事概要!$C$65,$CD$13,""))</f>
        <v/>
      </c>
      <c r="CE528" s="50" t="str">
        <f t="shared" ref="CE528:CE591" si="757">IF(COUNTA(BH528:BP528)=0,"",BH528&amp;BI528&amp;BJ528&amp;BK528&amp;BL528&amp;BM528&amp;BN528&amp;BO528&amp;BP528&amp;BQ528&amp;BR528&amp;BS528&amp;BT528&amp;BU528&amp;BV528&amp;BW528&amp;BX528&amp;BY528&amp;BZ528&amp;CA528&amp;CB528&amp;CC528&amp;CD528)</f>
        <v/>
      </c>
      <c r="CF528" s="50" t="str">
        <f t="shared" si="743"/>
        <v xml:space="preserve"> </v>
      </c>
    </row>
    <row r="529" spans="1:84" ht="39" customHeight="1" thickTop="1" thickBot="1" x14ac:dyDescent="0.2">
      <c r="A529" s="81" t="str">
        <f t="shared" si="729"/>
        <v>対象期間外</v>
      </c>
      <c r="B529" s="180" t="str">
        <f>IFERROR(IF(B528=①工事概要!$E$12+IF(WEEKDAY(①工事概要!$E$12)=1,①工事概要!$E$12,(8-WEEKDAY(①工事概要!$E$12))),"-",IF(B528="-","-",B528+1)),"-")</f>
        <v>-</v>
      </c>
      <c r="C529" s="89" t="str">
        <f t="shared" si="744"/>
        <v>-</v>
      </c>
      <c r="D529" s="199" t="str">
        <f t="shared" si="745"/>
        <v>×</v>
      </c>
      <c r="E529" s="200" t="str">
        <f t="shared" si="746"/>
        <v xml:space="preserve"> </v>
      </c>
      <c r="F529" s="201" t="s">
        <v>60</v>
      </c>
      <c r="G529" s="202"/>
      <c r="H529" s="203"/>
      <c r="I529" s="204"/>
      <c r="J529" s="187" t="str">
        <f t="shared" si="747"/>
        <v/>
      </c>
      <c r="K529" s="190" t="str">
        <f t="shared" si="730"/>
        <v/>
      </c>
      <c r="L529" s="190" t="str">
        <f t="shared" si="731"/>
        <v/>
      </c>
      <c r="M529" s="188" t="str">
        <f t="shared" si="748"/>
        <v/>
      </c>
      <c r="N529" s="87" t="str">
        <f t="shared" si="732"/>
        <v/>
      </c>
      <c r="O529" s="108"/>
      <c r="P529" s="156" t="str">
        <f>IF(B529&lt;①工事概要!$E$11,"",IF(B529&gt;①工事概要!$E$12,"",IF(LEN(CE529)=0,"○","")))</f>
        <v/>
      </c>
      <c r="Q529" s="162">
        <f t="shared" si="749"/>
        <v>0</v>
      </c>
      <c r="R529" s="93">
        <f t="shared" si="733"/>
        <v>181</v>
      </c>
      <c r="S529" s="156" t="str">
        <f t="shared" si="734"/>
        <v/>
      </c>
      <c r="T529" s="162">
        <f t="shared" si="735"/>
        <v>0</v>
      </c>
      <c r="U529" s="100">
        <f t="shared" si="750"/>
        <v>52</v>
      </c>
      <c r="V529" s="93" t="str">
        <f t="shared" si="736"/>
        <v/>
      </c>
      <c r="W529" s="169" t="str">
        <f t="shared" si="751"/>
        <v/>
      </c>
      <c r="X529" s="80" t="str">
        <f t="shared" si="752"/>
        <v/>
      </c>
      <c r="Y529" s="80" t="str">
        <f t="shared" si="753"/>
        <v/>
      </c>
      <c r="Z529" s="80" t="str">
        <f t="shared" si="737"/>
        <v>-</v>
      </c>
      <c r="AA529" s="80" t="str">
        <f t="shared" si="738"/>
        <v/>
      </c>
      <c r="AB529" s="80" t="str">
        <f t="shared" si="739"/>
        <v>OK（振替済み）</v>
      </c>
      <c r="AC529" s="154">
        <f t="shared" si="740"/>
        <v>0</v>
      </c>
      <c r="AD529" s="154" t="str">
        <f t="shared" si="754"/>
        <v/>
      </c>
      <c r="AE529" s="106">
        <f t="shared" si="755"/>
        <v>0</v>
      </c>
      <c r="AF529" s="106">
        <f t="shared" si="741"/>
        <v>0</v>
      </c>
      <c r="AG529" s="218" t="str">
        <f>IFERROR(IF(AE529=1,①工事概要!$E$11,IF(AE529=2,①工事概要!$E$11,IF(WEEKDAY(Z529)=2,Z522,AG528))),"")</f>
        <v/>
      </c>
      <c r="AH529" s="222" t="str">
        <f t="shared" ref="AH529:BA529" si="758">IFERROR(IF(AG529+1&gt;$BB529,"",AG529+1),"")</f>
        <v/>
      </c>
      <c r="AI529" s="222" t="str">
        <f t="shared" si="758"/>
        <v/>
      </c>
      <c r="AJ529" s="222" t="str">
        <f t="shared" si="758"/>
        <v/>
      </c>
      <c r="AK529" s="222" t="str">
        <f t="shared" si="758"/>
        <v/>
      </c>
      <c r="AL529" s="222" t="str">
        <f t="shared" si="758"/>
        <v/>
      </c>
      <c r="AM529" s="222" t="str">
        <f t="shared" si="758"/>
        <v/>
      </c>
      <c r="AN529" s="222" t="str">
        <f t="shared" si="758"/>
        <v/>
      </c>
      <c r="AO529" s="222" t="str">
        <f t="shared" si="758"/>
        <v/>
      </c>
      <c r="AP529" s="222" t="str">
        <f t="shared" si="758"/>
        <v/>
      </c>
      <c r="AQ529" s="222" t="str">
        <f t="shared" si="758"/>
        <v/>
      </c>
      <c r="AR529" s="222" t="str">
        <f t="shared" si="758"/>
        <v/>
      </c>
      <c r="AS529" s="222" t="str">
        <f t="shared" si="758"/>
        <v/>
      </c>
      <c r="AT529" s="222" t="str">
        <f t="shared" si="758"/>
        <v/>
      </c>
      <c r="AU529" s="222" t="str">
        <f t="shared" si="758"/>
        <v/>
      </c>
      <c r="AV529" s="222" t="str">
        <f t="shared" si="758"/>
        <v/>
      </c>
      <c r="AW529" s="222" t="str">
        <f t="shared" si="758"/>
        <v/>
      </c>
      <c r="AX529" s="222" t="str">
        <f t="shared" si="758"/>
        <v/>
      </c>
      <c r="AY529" s="222" t="str">
        <f t="shared" si="758"/>
        <v/>
      </c>
      <c r="AZ529" s="222" t="str">
        <f t="shared" si="758"/>
        <v/>
      </c>
      <c r="BA529" s="222" t="str">
        <f t="shared" si="758"/>
        <v/>
      </c>
      <c r="BB529" s="219" t="str">
        <f>IFERROR(IF(IF(IF(Z529=①工事概要!$E$12,①工事概要!$E$12,IF(WEEKDAY(Z529)=1,Z536,BB530))&gt;①工事概要!$E$12,①工事概要!$E$12,IF(Z529=①工事概要!$E$12,①工事概要!$E$12,IF(WEEKDAY(Z529)=1,Z536,BB530)))=0,①工事概要!$E$12,IF(IF(Z529=①工事概要!$E$12,①工事概要!$E$12,IF(WEEKDAY(Z529)=1,Z536,BB530))&gt;①工事概要!$E$12,①工事概要!$E$12,IF(Z529=①工事概要!$E$12,①工事概要!$E$12,IF(WEEKDAY(Z529)=1,Z536,BB530)))),"")</f>
        <v/>
      </c>
      <c r="BE529" s="53"/>
      <c r="BF529" s="53"/>
      <c r="BG529" s="53" t="str">
        <f>IFERROR(VLOOKUP(B529,①工事概要!$C$11:$D$12,2,FALSE),"")</f>
        <v/>
      </c>
      <c r="BH529" s="53" t="str">
        <f>IFERROR(VLOOKUP(B529,①工事概要!$C$16:$D$21,2,FALSE),"")</f>
        <v/>
      </c>
      <c r="BI529" s="53" t="str">
        <f>IFERROR(VLOOKUP(B529,①工事概要!$C$22:$D$24,2,FALSE),"")</f>
        <v/>
      </c>
      <c r="BJ529" s="53" t="str">
        <f>IF(B529&gt;①工事概要!$C$26,"",IF(B529&gt;=①工事概要!$C$25,$BJ$13,""))</f>
        <v/>
      </c>
      <c r="BK529" s="53" t="str">
        <f>IF(B529&gt;①工事概要!$C$28,"",IF(B529&gt;=①工事概要!$C$27,$BK$13,""))</f>
        <v/>
      </c>
      <c r="BL529" s="53" t="str">
        <f>IF(B529&gt;①工事概要!$C$30,"",IF(B529&gt;=①工事概要!$C$29,$BL$13,""))</f>
        <v/>
      </c>
      <c r="BM529" s="53" t="str">
        <f>IF(B529&gt;①工事概要!$C$32,"",IF(B529&gt;=①工事概要!$C$31,$BM$13,""))</f>
        <v/>
      </c>
      <c r="BN529" s="53" t="str">
        <f>IF(B529&gt;①工事概要!$C$34,"",IF(B529&gt;=①工事概要!$C$33,$BN$13,""))</f>
        <v/>
      </c>
      <c r="BO529" s="53" t="str">
        <f>IF(B529&gt;①工事概要!$C$36,"",IF(B529&gt;=①工事概要!$C$35,$BO$13,""))</f>
        <v/>
      </c>
      <c r="BP529" s="53" t="str">
        <f>IF(B529&gt;①工事概要!$C$38,"",IF(B529&gt;=①工事概要!$C$37,$BP$13,""))</f>
        <v/>
      </c>
      <c r="BQ529" s="53" t="str">
        <f>IF(B529&gt;①工事概要!$C$40,"",IF(B529&gt;=①工事概要!$C$39,$BQ$13,""))</f>
        <v/>
      </c>
      <c r="BR529" s="53" t="str">
        <f>IF(B529&gt;①工事概要!$C$42,"",IF(B529&gt;=①工事概要!$C$41,$BR$13,""))</f>
        <v/>
      </c>
      <c r="BS529" s="53" t="str">
        <f>IF(B529&gt;①工事概要!$C$44,"",IF(B529&gt;=①工事概要!$C$43,$BS$13,""))</f>
        <v/>
      </c>
      <c r="BT529" s="53" t="str">
        <f>IF(B529&gt;①工事概要!$C$46,"",IF(B529&gt;=①工事概要!$C$45,$BT$13,""))</f>
        <v/>
      </c>
      <c r="BU529" s="53" t="str">
        <f>IF(B529&gt;①工事概要!$C$48,"",IF(B529&gt;=①工事概要!$C$47,$BU$13,""))</f>
        <v/>
      </c>
      <c r="BV529" s="53" t="str">
        <f>IF(B529&gt;①工事概要!$C$50,"",IF(B529&gt;=①工事概要!$C$49,$BV$13,""))</f>
        <v/>
      </c>
      <c r="BW529" s="53" t="str">
        <f>IF(B529&gt;①工事概要!$C$52,"",IF(B529&gt;=①工事概要!$C$51,$BW$13,""))</f>
        <v/>
      </c>
      <c r="BX529" s="53" t="str">
        <f>IF(B529&gt;①工事概要!$C$54,"",IF(B529&gt;=①工事概要!$C$53,$BX$13,""))</f>
        <v/>
      </c>
      <c r="BY529" s="53" t="str">
        <f>IF(B529&gt;①工事概要!$C$56,"",IF(B529&gt;=①工事概要!$C$55,$BY$13,""))</f>
        <v/>
      </c>
      <c r="BZ529" s="53" t="str">
        <f>IF(B529&gt;①工事概要!$C$58,"",IF(B529&gt;=①工事概要!$C$57,$BZ$13,""))</f>
        <v/>
      </c>
      <c r="CA529" s="53" t="str">
        <f>IF(B529&gt;①工事概要!$C$60,"",IF(B529&gt;=①工事概要!$C$59,$CA$13,""))</f>
        <v/>
      </c>
      <c r="CB529" s="53" t="str">
        <f>IF(B529&gt;①工事概要!$C$62,"",IF(B529&gt;=①工事概要!$C$61,$CB$13,""))</f>
        <v/>
      </c>
      <c r="CC529" s="53" t="str">
        <f>IF(B529&gt;①工事概要!$C$64,"",IF(B529&gt;=①工事概要!$C$63,$CC$13,""))</f>
        <v/>
      </c>
      <c r="CD529" s="53" t="str">
        <f>IF(B529&gt;①工事概要!$C$66,"",IF(B529&gt;=①工事概要!$C$65,$CD$13,""))</f>
        <v/>
      </c>
      <c r="CE529" s="50" t="str">
        <f t="shared" si="757"/>
        <v/>
      </c>
      <c r="CF529" s="50" t="str">
        <f t="shared" si="743"/>
        <v xml:space="preserve"> </v>
      </c>
    </row>
    <row r="530" spans="1:84" ht="39" customHeight="1" thickTop="1" thickBot="1" x14ac:dyDescent="0.2">
      <c r="A530" s="81" t="str">
        <f t="shared" si="729"/>
        <v>対象期間外</v>
      </c>
      <c r="B530" s="180" t="str">
        <f>IFERROR(IF(B529=①工事概要!$E$12+IF(WEEKDAY(①工事概要!$E$12)=1,①工事概要!$E$12,(8-WEEKDAY(①工事概要!$E$12))),"-",IF(B529="-","-",B529+1)),"-")</f>
        <v>-</v>
      </c>
      <c r="C530" s="89" t="str">
        <f t="shared" si="744"/>
        <v>-</v>
      </c>
      <c r="D530" s="199" t="str">
        <f t="shared" si="745"/>
        <v>×</v>
      </c>
      <c r="E530" s="200" t="str">
        <f t="shared" si="746"/>
        <v xml:space="preserve"> </v>
      </c>
      <c r="F530" s="201" t="s">
        <v>60</v>
      </c>
      <c r="G530" s="202"/>
      <c r="H530" s="203"/>
      <c r="I530" s="204"/>
      <c r="J530" s="187" t="str">
        <f t="shared" si="747"/>
        <v/>
      </c>
      <c r="K530" s="190" t="str">
        <f t="shared" si="730"/>
        <v/>
      </c>
      <c r="L530" s="190" t="str">
        <f t="shared" si="731"/>
        <v/>
      </c>
      <c r="M530" s="188" t="str">
        <f t="shared" si="748"/>
        <v/>
      </c>
      <c r="N530" s="87" t="str">
        <f t="shared" si="732"/>
        <v/>
      </c>
      <c r="O530" s="108"/>
      <c r="P530" s="156" t="str">
        <f>IF(B530&lt;①工事概要!$E$11,"",IF(B530&gt;①工事概要!$E$12,"",IF(LEN(CE530)=0,"○","")))</f>
        <v/>
      </c>
      <c r="Q530" s="162">
        <f t="shared" si="749"/>
        <v>0</v>
      </c>
      <c r="R530" s="93">
        <f t="shared" si="733"/>
        <v>181</v>
      </c>
      <c r="S530" s="156" t="str">
        <f t="shared" si="734"/>
        <v/>
      </c>
      <c r="T530" s="162">
        <f t="shared" si="735"/>
        <v>0</v>
      </c>
      <c r="U530" s="100">
        <f t="shared" si="750"/>
        <v>52</v>
      </c>
      <c r="V530" s="93" t="str">
        <f t="shared" si="736"/>
        <v/>
      </c>
      <c r="W530" s="169" t="str">
        <f t="shared" si="751"/>
        <v/>
      </c>
      <c r="X530" s="80" t="str">
        <f t="shared" si="752"/>
        <v/>
      </c>
      <c r="Y530" s="80" t="str">
        <f t="shared" si="753"/>
        <v/>
      </c>
      <c r="Z530" s="80" t="str">
        <f t="shared" si="737"/>
        <v>-</v>
      </c>
      <c r="AA530" s="80" t="str">
        <f t="shared" si="738"/>
        <v/>
      </c>
      <c r="AB530" s="80" t="str">
        <f t="shared" si="739"/>
        <v>OK（振替済み）</v>
      </c>
      <c r="AC530" s="154">
        <f t="shared" si="740"/>
        <v>0</v>
      </c>
      <c r="AD530" s="154" t="str">
        <f t="shared" si="754"/>
        <v/>
      </c>
      <c r="AE530" s="106">
        <f t="shared" si="755"/>
        <v>0</v>
      </c>
      <c r="AF530" s="106">
        <f t="shared" si="741"/>
        <v>0</v>
      </c>
      <c r="AG530" s="218" t="str">
        <f>IFERROR(IF(AE530=1,①工事概要!$E$11,IF(AE530=2,①工事概要!$E$11,IF(WEEKDAY(Z530)=2,Z523,AG529))),"")</f>
        <v/>
      </c>
      <c r="AH530" s="222" t="str">
        <f t="shared" ref="AH530:BA530" si="759">IFERROR(IF(AG530+1&gt;$BB530,"",AG530+1),"")</f>
        <v/>
      </c>
      <c r="AI530" s="222" t="str">
        <f t="shared" si="759"/>
        <v/>
      </c>
      <c r="AJ530" s="222" t="str">
        <f t="shared" si="759"/>
        <v/>
      </c>
      <c r="AK530" s="222" t="str">
        <f t="shared" si="759"/>
        <v/>
      </c>
      <c r="AL530" s="222" t="str">
        <f t="shared" si="759"/>
        <v/>
      </c>
      <c r="AM530" s="222" t="str">
        <f t="shared" si="759"/>
        <v/>
      </c>
      <c r="AN530" s="222" t="str">
        <f t="shared" si="759"/>
        <v/>
      </c>
      <c r="AO530" s="222" t="str">
        <f t="shared" si="759"/>
        <v/>
      </c>
      <c r="AP530" s="222" t="str">
        <f t="shared" si="759"/>
        <v/>
      </c>
      <c r="AQ530" s="222" t="str">
        <f t="shared" si="759"/>
        <v/>
      </c>
      <c r="AR530" s="222" t="str">
        <f t="shared" si="759"/>
        <v/>
      </c>
      <c r="AS530" s="222" t="str">
        <f t="shared" si="759"/>
        <v/>
      </c>
      <c r="AT530" s="222" t="str">
        <f t="shared" si="759"/>
        <v/>
      </c>
      <c r="AU530" s="222" t="str">
        <f t="shared" si="759"/>
        <v/>
      </c>
      <c r="AV530" s="222" t="str">
        <f t="shared" si="759"/>
        <v/>
      </c>
      <c r="AW530" s="222" t="str">
        <f t="shared" si="759"/>
        <v/>
      </c>
      <c r="AX530" s="222" t="str">
        <f t="shared" si="759"/>
        <v/>
      </c>
      <c r="AY530" s="222" t="str">
        <f t="shared" si="759"/>
        <v/>
      </c>
      <c r="AZ530" s="222" t="str">
        <f t="shared" si="759"/>
        <v/>
      </c>
      <c r="BA530" s="222" t="str">
        <f t="shared" si="759"/>
        <v/>
      </c>
      <c r="BB530" s="219" t="str">
        <f>IFERROR(IF(IF(IF(Z530=①工事概要!$E$12,①工事概要!$E$12,IF(WEEKDAY(Z530)=1,Z537,BB531))&gt;①工事概要!$E$12,①工事概要!$E$12,IF(Z530=①工事概要!$E$12,①工事概要!$E$12,IF(WEEKDAY(Z530)=1,Z537,BB531)))=0,①工事概要!$E$12,IF(IF(Z530=①工事概要!$E$12,①工事概要!$E$12,IF(WEEKDAY(Z530)=1,Z537,BB531))&gt;①工事概要!$E$12,①工事概要!$E$12,IF(Z530=①工事概要!$E$12,①工事概要!$E$12,IF(WEEKDAY(Z530)=1,Z537,BB531)))),"")</f>
        <v/>
      </c>
      <c r="BE530" s="53"/>
      <c r="BF530" s="53"/>
      <c r="BG530" s="53" t="str">
        <f>IFERROR(VLOOKUP(B530,①工事概要!$C$11:$D$12,2,FALSE),"")</f>
        <v/>
      </c>
      <c r="BH530" s="53" t="str">
        <f>IFERROR(VLOOKUP(B530,①工事概要!$C$16:$D$21,2,FALSE),"")</f>
        <v/>
      </c>
      <c r="BI530" s="53" t="str">
        <f>IFERROR(VLOOKUP(B530,①工事概要!$C$22:$D$24,2,FALSE),"")</f>
        <v/>
      </c>
      <c r="BJ530" s="53" t="str">
        <f>IF(B530&gt;①工事概要!$C$26,"",IF(B530&gt;=①工事概要!$C$25,$BJ$13,""))</f>
        <v/>
      </c>
      <c r="BK530" s="53" t="str">
        <f>IF(B530&gt;①工事概要!$C$28,"",IF(B530&gt;=①工事概要!$C$27,$BK$13,""))</f>
        <v/>
      </c>
      <c r="BL530" s="53" t="str">
        <f>IF(B530&gt;①工事概要!$C$30,"",IF(B530&gt;=①工事概要!$C$29,$BL$13,""))</f>
        <v/>
      </c>
      <c r="BM530" s="53" t="str">
        <f>IF(B530&gt;①工事概要!$C$32,"",IF(B530&gt;=①工事概要!$C$31,$BM$13,""))</f>
        <v/>
      </c>
      <c r="BN530" s="53" t="str">
        <f>IF(B530&gt;①工事概要!$C$34,"",IF(B530&gt;=①工事概要!$C$33,$BN$13,""))</f>
        <v/>
      </c>
      <c r="BO530" s="53" t="str">
        <f>IF(B530&gt;①工事概要!$C$36,"",IF(B530&gt;=①工事概要!$C$35,$BO$13,""))</f>
        <v/>
      </c>
      <c r="BP530" s="53" t="str">
        <f>IF(B530&gt;①工事概要!$C$38,"",IF(B530&gt;=①工事概要!$C$37,$BP$13,""))</f>
        <v/>
      </c>
      <c r="BQ530" s="53" t="str">
        <f>IF(B530&gt;①工事概要!$C$40,"",IF(B530&gt;=①工事概要!$C$39,$BQ$13,""))</f>
        <v/>
      </c>
      <c r="BR530" s="53" t="str">
        <f>IF(B530&gt;①工事概要!$C$42,"",IF(B530&gt;=①工事概要!$C$41,$BR$13,""))</f>
        <v/>
      </c>
      <c r="BS530" s="53" t="str">
        <f>IF(B530&gt;①工事概要!$C$44,"",IF(B530&gt;=①工事概要!$C$43,$BS$13,""))</f>
        <v/>
      </c>
      <c r="BT530" s="53" t="str">
        <f>IF(B530&gt;①工事概要!$C$46,"",IF(B530&gt;=①工事概要!$C$45,$BT$13,""))</f>
        <v/>
      </c>
      <c r="BU530" s="53" t="str">
        <f>IF(B530&gt;①工事概要!$C$48,"",IF(B530&gt;=①工事概要!$C$47,$BU$13,""))</f>
        <v/>
      </c>
      <c r="BV530" s="53" t="str">
        <f>IF(B530&gt;①工事概要!$C$50,"",IF(B530&gt;=①工事概要!$C$49,$BV$13,""))</f>
        <v/>
      </c>
      <c r="BW530" s="53" t="str">
        <f>IF(B530&gt;①工事概要!$C$52,"",IF(B530&gt;=①工事概要!$C$51,$BW$13,""))</f>
        <v/>
      </c>
      <c r="BX530" s="53" t="str">
        <f>IF(B530&gt;①工事概要!$C$54,"",IF(B530&gt;=①工事概要!$C$53,$BX$13,""))</f>
        <v/>
      </c>
      <c r="BY530" s="53" t="str">
        <f>IF(B530&gt;①工事概要!$C$56,"",IF(B530&gt;=①工事概要!$C$55,$BY$13,""))</f>
        <v/>
      </c>
      <c r="BZ530" s="53" t="str">
        <f>IF(B530&gt;①工事概要!$C$58,"",IF(B530&gt;=①工事概要!$C$57,$BZ$13,""))</f>
        <v/>
      </c>
      <c r="CA530" s="53" t="str">
        <f>IF(B530&gt;①工事概要!$C$60,"",IF(B530&gt;=①工事概要!$C$59,$CA$13,""))</f>
        <v/>
      </c>
      <c r="CB530" s="53" t="str">
        <f>IF(B530&gt;①工事概要!$C$62,"",IF(B530&gt;=①工事概要!$C$61,$CB$13,""))</f>
        <v/>
      </c>
      <c r="CC530" s="53" t="str">
        <f>IF(B530&gt;①工事概要!$C$64,"",IF(B530&gt;=①工事概要!$C$63,$CC$13,""))</f>
        <v/>
      </c>
      <c r="CD530" s="53" t="str">
        <f>IF(B530&gt;①工事概要!$C$66,"",IF(B530&gt;=①工事概要!$C$65,$CD$13,""))</f>
        <v/>
      </c>
      <c r="CE530" s="50" t="str">
        <f t="shared" si="757"/>
        <v/>
      </c>
      <c r="CF530" s="50" t="str">
        <f t="shared" si="743"/>
        <v xml:space="preserve"> </v>
      </c>
    </row>
    <row r="531" spans="1:84" ht="39" customHeight="1" thickTop="1" thickBot="1" x14ac:dyDescent="0.2">
      <c r="A531" s="81" t="str">
        <f t="shared" si="729"/>
        <v>対象期間外</v>
      </c>
      <c r="B531" s="180" t="str">
        <f>IFERROR(IF(B530=①工事概要!$E$12+IF(WEEKDAY(①工事概要!$E$12)=1,①工事概要!$E$12,(8-WEEKDAY(①工事概要!$E$12))),"-",IF(B530="-","-",B530+1)),"-")</f>
        <v>-</v>
      </c>
      <c r="C531" s="89" t="str">
        <f t="shared" si="744"/>
        <v>-</v>
      </c>
      <c r="D531" s="199" t="str">
        <f t="shared" si="745"/>
        <v>×</v>
      </c>
      <c r="E531" s="200" t="str">
        <f t="shared" si="746"/>
        <v xml:space="preserve"> </v>
      </c>
      <c r="F531" s="201" t="s">
        <v>61</v>
      </c>
      <c r="G531" s="202"/>
      <c r="H531" s="203"/>
      <c r="I531" s="204"/>
      <c r="J531" s="187" t="str">
        <f t="shared" si="747"/>
        <v/>
      </c>
      <c r="K531" s="190" t="str">
        <f t="shared" si="730"/>
        <v/>
      </c>
      <c r="L531" s="190" t="str">
        <f t="shared" si="731"/>
        <v/>
      </c>
      <c r="M531" s="188" t="str">
        <f t="shared" si="748"/>
        <v/>
      </c>
      <c r="N531" s="87" t="str">
        <f t="shared" si="732"/>
        <v/>
      </c>
      <c r="O531" s="108"/>
      <c r="P531" s="156" t="str">
        <f>IF(B531&lt;①工事概要!$E$11,"",IF(B531&gt;①工事概要!$E$12,"",IF(LEN(CE531)=0,"○","")))</f>
        <v/>
      </c>
      <c r="Q531" s="162">
        <f t="shared" si="749"/>
        <v>0</v>
      </c>
      <c r="R531" s="93">
        <f t="shared" si="733"/>
        <v>181</v>
      </c>
      <c r="S531" s="156" t="str">
        <f t="shared" si="734"/>
        <v/>
      </c>
      <c r="T531" s="162">
        <f t="shared" si="735"/>
        <v>0</v>
      </c>
      <c r="U531" s="100">
        <f t="shared" si="750"/>
        <v>52</v>
      </c>
      <c r="V531" s="93" t="str">
        <f t="shared" si="736"/>
        <v/>
      </c>
      <c r="W531" s="169" t="str">
        <f t="shared" si="751"/>
        <v/>
      </c>
      <c r="X531" s="80" t="str">
        <f t="shared" si="752"/>
        <v/>
      </c>
      <c r="Y531" s="80" t="str">
        <f t="shared" si="753"/>
        <v/>
      </c>
      <c r="Z531" s="80" t="str">
        <f t="shared" si="737"/>
        <v>-</v>
      </c>
      <c r="AA531" s="80" t="str">
        <f t="shared" si="738"/>
        <v/>
      </c>
      <c r="AB531" s="80" t="str">
        <f t="shared" si="739"/>
        <v>OK（振替済み）</v>
      </c>
      <c r="AC531" s="154">
        <f t="shared" si="740"/>
        <v>0</v>
      </c>
      <c r="AD531" s="154" t="str">
        <f t="shared" si="754"/>
        <v/>
      </c>
      <c r="AE531" s="106">
        <f t="shared" si="755"/>
        <v>0</v>
      </c>
      <c r="AF531" s="106">
        <f t="shared" si="741"/>
        <v>0</v>
      </c>
      <c r="AG531" s="218" t="str">
        <f>IFERROR(IF(AE531=1,①工事概要!$E$11,IF(AE531=2,①工事概要!$E$11,IF(WEEKDAY(Z531)=2,Z524,AG530))),"")</f>
        <v/>
      </c>
      <c r="AH531" s="222" t="str">
        <f t="shared" ref="AH531:BA531" si="760">IFERROR(IF(AG531+1&gt;$BB531,"",AG531+1),"")</f>
        <v/>
      </c>
      <c r="AI531" s="222" t="str">
        <f t="shared" si="760"/>
        <v/>
      </c>
      <c r="AJ531" s="222" t="str">
        <f t="shared" si="760"/>
        <v/>
      </c>
      <c r="AK531" s="222" t="str">
        <f t="shared" si="760"/>
        <v/>
      </c>
      <c r="AL531" s="222" t="str">
        <f t="shared" si="760"/>
        <v/>
      </c>
      <c r="AM531" s="222" t="str">
        <f t="shared" si="760"/>
        <v/>
      </c>
      <c r="AN531" s="222" t="str">
        <f t="shared" si="760"/>
        <v/>
      </c>
      <c r="AO531" s="222" t="str">
        <f t="shared" si="760"/>
        <v/>
      </c>
      <c r="AP531" s="222" t="str">
        <f t="shared" si="760"/>
        <v/>
      </c>
      <c r="AQ531" s="222" t="str">
        <f t="shared" si="760"/>
        <v/>
      </c>
      <c r="AR531" s="222" t="str">
        <f t="shared" si="760"/>
        <v/>
      </c>
      <c r="AS531" s="222" t="str">
        <f t="shared" si="760"/>
        <v/>
      </c>
      <c r="AT531" s="222" t="str">
        <f t="shared" si="760"/>
        <v/>
      </c>
      <c r="AU531" s="222" t="str">
        <f t="shared" si="760"/>
        <v/>
      </c>
      <c r="AV531" s="222" t="str">
        <f t="shared" si="760"/>
        <v/>
      </c>
      <c r="AW531" s="222" t="str">
        <f t="shared" si="760"/>
        <v/>
      </c>
      <c r="AX531" s="222" t="str">
        <f t="shared" si="760"/>
        <v/>
      </c>
      <c r="AY531" s="222" t="str">
        <f t="shared" si="760"/>
        <v/>
      </c>
      <c r="AZ531" s="222" t="str">
        <f t="shared" si="760"/>
        <v/>
      </c>
      <c r="BA531" s="222" t="str">
        <f t="shared" si="760"/>
        <v/>
      </c>
      <c r="BB531" s="219" t="str">
        <f>IFERROR(IF(IF(IF(Z531=①工事概要!$E$12,①工事概要!$E$12,IF(WEEKDAY(Z531)=1,Z538,BB532))&gt;①工事概要!$E$12,①工事概要!$E$12,IF(Z531=①工事概要!$E$12,①工事概要!$E$12,IF(WEEKDAY(Z531)=1,Z538,BB532)))=0,①工事概要!$E$12,IF(IF(Z531=①工事概要!$E$12,①工事概要!$E$12,IF(WEEKDAY(Z531)=1,Z538,BB532))&gt;①工事概要!$E$12,①工事概要!$E$12,IF(Z531=①工事概要!$E$12,①工事概要!$E$12,IF(WEEKDAY(Z531)=1,Z538,BB532)))),"")</f>
        <v/>
      </c>
      <c r="BE531" s="53"/>
      <c r="BF531" s="53"/>
      <c r="BG531" s="53" t="str">
        <f>IFERROR(VLOOKUP(B531,①工事概要!$C$11:$D$12,2,FALSE),"")</f>
        <v/>
      </c>
      <c r="BH531" s="53" t="str">
        <f>IFERROR(VLOOKUP(B531,①工事概要!$C$16:$D$21,2,FALSE),"")</f>
        <v/>
      </c>
      <c r="BI531" s="53" t="str">
        <f>IFERROR(VLOOKUP(B531,①工事概要!$C$22:$D$24,2,FALSE),"")</f>
        <v/>
      </c>
      <c r="BJ531" s="53" t="str">
        <f>IF(B531&gt;①工事概要!$C$26,"",IF(B531&gt;=①工事概要!$C$25,$BJ$13,""))</f>
        <v/>
      </c>
      <c r="BK531" s="53" t="str">
        <f>IF(B531&gt;①工事概要!$C$28,"",IF(B531&gt;=①工事概要!$C$27,$BK$13,""))</f>
        <v/>
      </c>
      <c r="BL531" s="53" t="str">
        <f>IF(B531&gt;①工事概要!$C$30,"",IF(B531&gt;=①工事概要!$C$29,$BL$13,""))</f>
        <v/>
      </c>
      <c r="BM531" s="53" t="str">
        <f>IF(B531&gt;①工事概要!$C$32,"",IF(B531&gt;=①工事概要!$C$31,$BM$13,""))</f>
        <v/>
      </c>
      <c r="BN531" s="53" t="str">
        <f>IF(B531&gt;①工事概要!$C$34,"",IF(B531&gt;=①工事概要!$C$33,$BN$13,""))</f>
        <v/>
      </c>
      <c r="BO531" s="53" t="str">
        <f>IF(B531&gt;①工事概要!$C$36,"",IF(B531&gt;=①工事概要!$C$35,$BO$13,""))</f>
        <v/>
      </c>
      <c r="BP531" s="53" t="str">
        <f>IF(B531&gt;①工事概要!$C$38,"",IF(B531&gt;=①工事概要!$C$37,$BP$13,""))</f>
        <v/>
      </c>
      <c r="BQ531" s="53" t="str">
        <f>IF(B531&gt;①工事概要!$C$40,"",IF(B531&gt;=①工事概要!$C$39,$BQ$13,""))</f>
        <v/>
      </c>
      <c r="BR531" s="53" t="str">
        <f>IF(B531&gt;①工事概要!$C$42,"",IF(B531&gt;=①工事概要!$C$41,$BR$13,""))</f>
        <v/>
      </c>
      <c r="BS531" s="53" t="str">
        <f>IF(B531&gt;①工事概要!$C$44,"",IF(B531&gt;=①工事概要!$C$43,$BS$13,""))</f>
        <v/>
      </c>
      <c r="BT531" s="53" t="str">
        <f>IF(B531&gt;①工事概要!$C$46,"",IF(B531&gt;=①工事概要!$C$45,$BT$13,""))</f>
        <v/>
      </c>
      <c r="BU531" s="53" t="str">
        <f>IF(B531&gt;①工事概要!$C$48,"",IF(B531&gt;=①工事概要!$C$47,$BU$13,""))</f>
        <v/>
      </c>
      <c r="BV531" s="53" t="str">
        <f>IF(B531&gt;①工事概要!$C$50,"",IF(B531&gt;=①工事概要!$C$49,$BV$13,""))</f>
        <v/>
      </c>
      <c r="BW531" s="53" t="str">
        <f>IF(B531&gt;①工事概要!$C$52,"",IF(B531&gt;=①工事概要!$C$51,$BW$13,""))</f>
        <v/>
      </c>
      <c r="BX531" s="53" t="str">
        <f>IF(B531&gt;①工事概要!$C$54,"",IF(B531&gt;=①工事概要!$C$53,$BX$13,""))</f>
        <v/>
      </c>
      <c r="BY531" s="53" t="str">
        <f>IF(B531&gt;①工事概要!$C$56,"",IF(B531&gt;=①工事概要!$C$55,$BY$13,""))</f>
        <v/>
      </c>
      <c r="BZ531" s="53" t="str">
        <f>IF(B531&gt;①工事概要!$C$58,"",IF(B531&gt;=①工事概要!$C$57,$BZ$13,""))</f>
        <v/>
      </c>
      <c r="CA531" s="53" t="str">
        <f>IF(B531&gt;①工事概要!$C$60,"",IF(B531&gt;=①工事概要!$C$59,$CA$13,""))</f>
        <v/>
      </c>
      <c r="CB531" s="53" t="str">
        <f>IF(B531&gt;①工事概要!$C$62,"",IF(B531&gt;=①工事概要!$C$61,$CB$13,""))</f>
        <v/>
      </c>
      <c r="CC531" s="53" t="str">
        <f>IF(B531&gt;①工事概要!$C$64,"",IF(B531&gt;=①工事概要!$C$63,$CC$13,""))</f>
        <v/>
      </c>
      <c r="CD531" s="53" t="str">
        <f>IF(B531&gt;①工事概要!$C$66,"",IF(B531&gt;=①工事概要!$C$65,$CD$13,""))</f>
        <v/>
      </c>
      <c r="CE531" s="50" t="str">
        <f t="shared" si="757"/>
        <v/>
      </c>
      <c r="CF531" s="50" t="str">
        <f t="shared" si="743"/>
        <v xml:space="preserve"> </v>
      </c>
    </row>
    <row r="532" spans="1:84" ht="39" customHeight="1" thickTop="1" thickBot="1" x14ac:dyDescent="0.2">
      <c r="A532" s="81" t="str">
        <f t="shared" si="729"/>
        <v>対象期間外</v>
      </c>
      <c r="B532" s="180" t="str">
        <f>IFERROR(IF(B531=①工事概要!$E$12+IF(WEEKDAY(①工事概要!$E$12)=1,①工事概要!$E$12,(8-WEEKDAY(①工事概要!$E$12))),"-",IF(B531="-","-",B531+1)),"-")</f>
        <v>-</v>
      </c>
      <c r="C532" s="89" t="str">
        <f t="shared" si="744"/>
        <v>-</v>
      </c>
      <c r="D532" s="199" t="str">
        <f t="shared" si="745"/>
        <v>×</v>
      </c>
      <c r="E532" s="200" t="str">
        <f t="shared" si="746"/>
        <v xml:space="preserve"> </v>
      </c>
      <c r="F532" s="201" t="s">
        <v>61</v>
      </c>
      <c r="G532" s="202"/>
      <c r="H532" s="203"/>
      <c r="I532" s="204"/>
      <c r="J532" s="187" t="str">
        <f t="shared" si="747"/>
        <v/>
      </c>
      <c r="K532" s="190" t="str">
        <f t="shared" si="730"/>
        <v/>
      </c>
      <c r="L532" s="190" t="str">
        <f t="shared" si="731"/>
        <v/>
      </c>
      <c r="M532" s="188" t="str">
        <f t="shared" si="748"/>
        <v/>
      </c>
      <c r="N532" s="87" t="str">
        <f t="shared" si="732"/>
        <v/>
      </c>
      <c r="O532" s="108"/>
      <c r="P532" s="156" t="str">
        <f>IF(B532&lt;①工事概要!$E$11,"",IF(B532&gt;①工事概要!$E$12,"",IF(LEN(CE532)=0,"○","")))</f>
        <v/>
      </c>
      <c r="Q532" s="162">
        <f t="shared" si="749"/>
        <v>0</v>
      </c>
      <c r="R532" s="93">
        <f t="shared" si="733"/>
        <v>181</v>
      </c>
      <c r="S532" s="156" t="str">
        <f t="shared" si="734"/>
        <v/>
      </c>
      <c r="T532" s="162">
        <f t="shared" si="735"/>
        <v>0</v>
      </c>
      <c r="U532" s="100">
        <f t="shared" si="750"/>
        <v>52</v>
      </c>
      <c r="V532" s="93" t="str">
        <f t="shared" si="736"/>
        <v/>
      </c>
      <c r="W532" s="169" t="str">
        <f t="shared" si="751"/>
        <v/>
      </c>
      <c r="X532" s="80" t="str">
        <f t="shared" si="752"/>
        <v/>
      </c>
      <c r="Y532" s="80" t="str">
        <f t="shared" si="753"/>
        <v/>
      </c>
      <c r="Z532" s="80" t="str">
        <f t="shared" si="737"/>
        <v>-</v>
      </c>
      <c r="AA532" s="80" t="str">
        <f t="shared" si="738"/>
        <v/>
      </c>
      <c r="AB532" s="80" t="str">
        <f t="shared" si="739"/>
        <v>OK（振替済み）</v>
      </c>
      <c r="AC532" s="154">
        <f t="shared" si="740"/>
        <v>0</v>
      </c>
      <c r="AD532" s="154" t="str">
        <f t="shared" si="754"/>
        <v/>
      </c>
      <c r="AE532" s="106">
        <f t="shared" si="755"/>
        <v>0</v>
      </c>
      <c r="AF532" s="106">
        <f t="shared" si="741"/>
        <v>0</v>
      </c>
      <c r="AG532" s="223" t="str">
        <f>IFERROR(IF(AE532=1,①工事概要!$E$11,IF(AE532=2,①工事概要!$E$11,IF(WEEKDAY(Z532)=2,Z525,AG531))),"")</f>
        <v/>
      </c>
      <c r="AH532" s="224" t="str">
        <f t="shared" ref="AH532:BA532" si="761">IFERROR(IF(AG532+1&gt;$BB532,"",AG532+1),"")</f>
        <v/>
      </c>
      <c r="AI532" s="224" t="str">
        <f t="shared" si="761"/>
        <v/>
      </c>
      <c r="AJ532" s="224" t="str">
        <f t="shared" si="761"/>
        <v/>
      </c>
      <c r="AK532" s="224" t="str">
        <f t="shared" si="761"/>
        <v/>
      </c>
      <c r="AL532" s="224" t="str">
        <f t="shared" si="761"/>
        <v/>
      </c>
      <c r="AM532" s="224" t="str">
        <f t="shared" si="761"/>
        <v/>
      </c>
      <c r="AN532" s="224" t="str">
        <f t="shared" si="761"/>
        <v/>
      </c>
      <c r="AO532" s="224" t="str">
        <f t="shared" si="761"/>
        <v/>
      </c>
      <c r="AP532" s="224" t="str">
        <f t="shared" si="761"/>
        <v/>
      </c>
      <c r="AQ532" s="224" t="str">
        <f t="shared" si="761"/>
        <v/>
      </c>
      <c r="AR532" s="224" t="str">
        <f t="shared" si="761"/>
        <v/>
      </c>
      <c r="AS532" s="224" t="str">
        <f t="shared" si="761"/>
        <v/>
      </c>
      <c r="AT532" s="224" t="str">
        <f t="shared" si="761"/>
        <v/>
      </c>
      <c r="AU532" s="224" t="str">
        <f t="shared" si="761"/>
        <v/>
      </c>
      <c r="AV532" s="224" t="str">
        <f t="shared" si="761"/>
        <v/>
      </c>
      <c r="AW532" s="224" t="str">
        <f t="shared" si="761"/>
        <v/>
      </c>
      <c r="AX532" s="224" t="str">
        <f t="shared" si="761"/>
        <v/>
      </c>
      <c r="AY532" s="224" t="str">
        <f t="shared" si="761"/>
        <v/>
      </c>
      <c r="AZ532" s="224" t="str">
        <f t="shared" si="761"/>
        <v/>
      </c>
      <c r="BA532" s="224" t="str">
        <f t="shared" si="761"/>
        <v/>
      </c>
      <c r="BB532" s="225" t="str">
        <f>IFERROR(IF(IF(IF(Z532=①工事概要!$E$12,①工事概要!$E$12,IF(WEEKDAY(Z532)=1,Z539,BB533))&gt;①工事概要!$E$12,①工事概要!$E$12,IF(Z532=①工事概要!$E$12,①工事概要!$E$12,IF(WEEKDAY(Z532)=1,Z539,BB533)))=0,①工事概要!$E$12,IF(IF(Z532=①工事概要!$E$12,①工事概要!$E$12,IF(WEEKDAY(Z532)=1,Z539,BB533))&gt;①工事概要!$E$12,①工事概要!$E$12,IF(Z532=①工事概要!$E$12,①工事概要!$E$12,IF(WEEKDAY(Z532)=1,Z539,BB533)))),"")</f>
        <v/>
      </c>
      <c r="BE532" s="53"/>
      <c r="BF532" s="53"/>
      <c r="BG532" s="53" t="str">
        <f>IFERROR(VLOOKUP(B532,①工事概要!$C$11:$D$12,2,FALSE),"")</f>
        <v/>
      </c>
      <c r="BH532" s="53" t="str">
        <f>IFERROR(VLOOKUP(B532,①工事概要!$C$16:$D$21,2,FALSE),"")</f>
        <v/>
      </c>
      <c r="BI532" s="53" t="str">
        <f>IFERROR(VLOOKUP(B532,①工事概要!$C$22:$D$24,2,FALSE),"")</f>
        <v/>
      </c>
      <c r="BJ532" s="53" t="str">
        <f>IF(B532&gt;①工事概要!$C$26,"",IF(B532&gt;=①工事概要!$C$25,$BJ$13,""))</f>
        <v/>
      </c>
      <c r="BK532" s="53" t="str">
        <f>IF(B532&gt;①工事概要!$C$28,"",IF(B532&gt;=①工事概要!$C$27,$BK$13,""))</f>
        <v/>
      </c>
      <c r="BL532" s="53" t="str">
        <f>IF(B532&gt;①工事概要!$C$30,"",IF(B532&gt;=①工事概要!$C$29,$BL$13,""))</f>
        <v/>
      </c>
      <c r="BM532" s="53" t="str">
        <f>IF(B532&gt;①工事概要!$C$32,"",IF(B532&gt;=①工事概要!$C$31,$BM$13,""))</f>
        <v/>
      </c>
      <c r="BN532" s="53" t="str">
        <f>IF(B532&gt;①工事概要!$C$34,"",IF(B532&gt;=①工事概要!$C$33,$BN$13,""))</f>
        <v/>
      </c>
      <c r="BO532" s="53" t="str">
        <f>IF(B532&gt;①工事概要!$C$36,"",IF(B532&gt;=①工事概要!$C$35,$BO$13,""))</f>
        <v/>
      </c>
      <c r="BP532" s="53" t="str">
        <f>IF(B532&gt;①工事概要!$C$38,"",IF(B532&gt;=①工事概要!$C$37,$BP$13,""))</f>
        <v/>
      </c>
      <c r="BQ532" s="53" t="str">
        <f>IF(B532&gt;①工事概要!$C$40,"",IF(B532&gt;=①工事概要!$C$39,$BQ$13,""))</f>
        <v/>
      </c>
      <c r="BR532" s="53" t="str">
        <f>IF(B532&gt;①工事概要!$C$42,"",IF(B532&gt;=①工事概要!$C$41,$BR$13,""))</f>
        <v/>
      </c>
      <c r="BS532" s="53" t="str">
        <f>IF(B532&gt;①工事概要!$C$44,"",IF(B532&gt;=①工事概要!$C$43,$BS$13,""))</f>
        <v/>
      </c>
      <c r="BT532" s="53" t="str">
        <f>IF(B532&gt;①工事概要!$C$46,"",IF(B532&gt;=①工事概要!$C$45,$BT$13,""))</f>
        <v/>
      </c>
      <c r="BU532" s="53" t="str">
        <f>IF(B532&gt;①工事概要!$C$48,"",IF(B532&gt;=①工事概要!$C$47,$BU$13,""))</f>
        <v/>
      </c>
      <c r="BV532" s="53" t="str">
        <f>IF(B532&gt;①工事概要!$C$50,"",IF(B532&gt;=①工事概要!$C$49,$BV$13,""))</f>
        <v/>
      </c>
      <c r="BW532" s="53" t="str">
        <f>IF(B532&gt;①工事概要!$C$52,"",IF(B532&gt;=①工事概要!$C$51,$BW$13,""))</f>
        <v/>
      </c>
      <c r="BX532" s="53" t="str">
        <f>IF(B532&gt;①工事概要!$C$54,"",IF(B532&gt;=①工事概要!$C$53,$BX$13,""))</f>
        <v/>
      </c>
      <c r="BY532" s="53" t="str">
        <f>IF(B532&gt;①工事概要!$C$56,"",IF(B532&gt;=①工事概要!$C$55,$BY$13,""))</f>
        <v/>
      </c>
      <c r="BZ532" s="53" t="str">
        <f>IF(B532&gt;①工事概要!$C$58,"",IF(B532&gt;=①工事概要!$C$57,$BZ$13,""))</f>
        <v/>
      </c>
      <c r="CA532" s="53" t="str">
        <f>IF(B532&gt;①工事概要!$C$60,"",IF(B532&gt;=①工事概要!$C$59,$CA$13,""))</f>
        <v/>
      </c>
      <c r="CB532" s="53" t="str">
        <f>IF(B532&gt;①工事概要!$C$62,"",IF(B532&gt;=①工事概要!$C$61,$CB$13,""))</f>
        <v/>
      </c>
      <c r="CC532" s="53" t="str">
        <f>IF(B532&gt;①工事概要!$C$64,"",IF(B532&gt;=①工事概要!$C$63,$CC$13,""))</f>
        <v/>
      </c>
      <c r="CD532" s="53" t="str">
        <f>IF(B532&gt;①工事概要!$C$66,"",IF(B532&gt;=①工事概要!$C$65,$CD$13,""))</f>
        <v/>
      </c>
      <c r="CE532" s="50" t="str">
        <f t="shared" si="757"/>
        <v/>
      </c>
      <c r="CF532" s="50" t="str">
        <f t="shared" si="743"/>
        <v xml:space="preserve"> </v>
      </c>
    </row>
    <row r="533" spans="1:84" ht="39" customHeight="1" thickTop="1" thickBot="1" x14ac:dyDescent="0.2">
      <c r="A533" s="81" t="str">
        <f t="shared" si="729"/>
        <v>対象期間外</v>
      </c>
      <c r="B533" s="180" t="str">
        <f>IFERROR(IF(B532=①工事概要!$E$12+IF(WEEKDAY(①工事概要!$E$12)=1,①工事概要!$E$12,(8-WEEKDAY(①工事概要!$E$12))),"-",IF(B532="-","-",B532+1)),"-")</f>
        <v>-</v>
      </c>
      <c r="C533" s="89" t="str">
        <f t="shared" si="744"/>
        <v>-</v>
      </c>
      <c r="D533" s="199" t="str">
        <f t="shared" si="745"/>
        <v>×</v>
      </c>
      <c r="E533" s="200" t="str">
        <f t="shared" si="746"/>
        <v xml:space="preserve"> </v>
      </c>
      <c r="F533" s="201" t="s">
        <v>60</v>
      </c>
      <c r="G533" s="202"/>
      <c r="H533" s="203"/>
      <c r="I533" s="204"/>
      <c r="J533" s="187" t="str">
        <f t="shared" si="747"/>
        <v/>
      </c>
      <c r="K533" s="190" t="str">
        <f t="shared" si="730"/>
        <v/>
      </c>
      <c r="L533" s="190" t="str">
        <f t="shared" si="731"/>
        <v/>
      </c>
      <c r="M533" s="188" t="str">
        <f t="shared" si="748"/>
        <v/>
      </c>
      <c r="N533" s="87" t="str">
        <f t="shared" si="732"/>
        <v/>
      </c>
      <c r="O533" s="108"/>
      <c r="P533" s="156" t="str">
        <f>IF(B533&lt;①工事概要!$E$11,"",IF(B533&gt;①工事概要!$E$12,"",IF(LEN(CE533)=0,"○","")))</f>
        <v/>
      </c>
      <c r="Q533" s="162">
        <f t="shared" si="749"/>
        <v>0</v>
      </c>
      <c r="R533" s="93">
        <f t="shared" si="733"/>
        <v>181</v>
      </c>
      <c r="S533" s="156" t="str">
        <f t="shared" si="734"/>
        <v/>
      </c>
      <c r="T533" s="162">
        <f t="shared" si="735"/>
        <v>0</v>
      </c>
      <c r="U533" s="100">
        <f t="shared" si="750"/>
        <v>52</v>
      </c>
      <c r="V533" s="93" t="str">
        <f t="shared" si="736"/>
        <v/>
      </c>
      <c r="W533" s="169" t="str">
        <f t="shared" si="751"/>
        <v/>
      </c>
      <c r="X533" s="80" t="str">
        <f t="shared" si="752"/>
        <v/>
      </c>
      <c r="Y533" s="80" t="str">
        <f t="shared" si="753"/>
        <v/>
      </c>
      <c r="Z533" s="80" t="str">
        <f t="shared" si="737"/>
        <v>-</v>
      </c>
      <c r="AA533" s="80" t="str">
        <f t="shared" si="738"/>
        <v/>
      </c>
      <c r="AB533" s="80" t="str">
        <f t="shared" si="739"/>
        <v>OK（振替済み）</v>
      </c>
      <c r="AC533" s="154">
        <f t="shared" si="740"/>
        <v>0</v>
      </c>
      <c r="AD533" s="154" t="str">
        <f t="shared" si="754"/>
        <v/>
      </c>
      <c r="AE533" s="106">
        <f t="shared" si="755"/>
        <v>0</v>
      </c>
      <c r="AF533" s="106">
        <f t="shared" si="741"/>
        <v>0</v>
      </c>
      <c r="AG533" s="216" t="str">
        <f>IFERROR(IF(AE533=1,①工事概要!$E$11,IF(AE533=2,①工事概要!$E$11,IF(WEEKDAY(Z533)=2,Z526,AG532))),"")</f>
        <v/>
      </c>
      <c r="AH533" s="221" t="str">
        <f t="shared" ref="AH533:BA533" si="762">IFERROR(IF(AG533+1&gt;$BB533,"",AG533+1),"")</f>
        <v/>
      </c>
      <c r="AI533" s="221" t="str">
        <f t="shared" si="762"/>
        <v/>
      </c>
      <c r="AJ533" s="221" t="str">
        <f t="shared" si="762"/>
        <v/>
      </c>
      <c r="AK533" s="221" t="str">
        <f t="shared" si="762"/>
        <v/>
      </c>
      <c r="AL533" s="221" t="str">
        <f t="shared" si="762"/>
        <v/>
      </c>
      <c r="AM533" s="221" t="str">
        <f t="shared" si="762"/>
        <v/>
      </c>
      <c r="AN533" s="221" t="str">
        <f t="shared" si="762"/>
        <v/>
      </c>
      <c r="AO533" s="221" t="str">
        <f t="shared" si="762"/>
        <v/>
      </c>
      <c r="AP533" s="221" t="str">
        <f t="shared" si="762"/>
        <v/>
      </c>
      <c r="AQ533" s="221" t="str">
        <f t="shared" si="762"/>
        <v/>
      </c>
      <c r="AR533" s="221" t="str">
        <f t="shared" si="762"/>
        <v/>
      </c>
      <c r="AS533" s="221" t="str">
        <f t="shared" si="762"/>
        <v/>
      </c>
      <c r="AT533" s="221" t="str">
        <f t="shared" si="762"/>
        <v/>
      </c>
      <c r="AU533" s="221" t="str">
        <f t="shared" si="762"/>
        <v/>
      </c>
      <c r="AV533" s="221" t="str">
        <f t="shared" si="762"/>
        <v/>
      </c>
      <c r="AW533" s="221" t="str">
        <f t="shared" si="762"/>
        <v/>
      </c>
      <c r="AX533" s="221" t="str">
        <f t="shared" si="762"/>
        <v/>
      </c>
      <c r="AY533" s="221" t="str">
        <f t="shared" si="762"/>
        <v/>
      </c>
      <c r="AZ533" s="221" t="str">
        <f t="shared" si="762"/>
        <v/>
      </c>
      <c r="BA533" s="221" t="str">
        <f t="shared" si="762"/>
        <v/>
      </c>
      <c r="BB533" s="217" t="str">
        <f>IFERROR(IF(IF(IF(Z533=①工事概要!$E$12,①工事概要!$E$12,IF(WEEKDAY(Z533)=1,Z540,BB534))&gt;①工事概要!$E$12,①工事概要!$E$12,IF(Z533=①工事概要!$E$12,①工事概要!$E$12,IF(WEEKDAY(Z533)=1,Z540,BB534)))=0,①工事概要!$E$12,IF(IF(Z533=①工事概要!$E$12,①工事概要!$E$12,IF(WEEKDAY(Z533)=1,Z540,BB534))&gt;①工事概要!$E$12,①工事概要!$E$12,IF(Z533=①工事概要!$E$12,①工事概要!$E$12,IF(WEEKDAY(Z533)=1,Z540,BB534)))),"")</f>
        <v/>
      </c>
      <c r="BE533" s="53"/>
      <c r="BF533" s="53"/>
      <c r="BG533" s="53" t="str">
        <f>IFERROR(VLOOKUP(B533,①工事概要!$C$11:$D$12,2,FALSE),"")</f>
        <v/>
      </c>
      <c r="BH533" s="53" t="str">
        <f>IFERROR(VLOOKUP(B533,①工事概要!$C$16:$D$21,2,FALSE),"")</f>
        <v/>
      </c>
      <c r="BI533" s="53" t="str">
        <f>IFERROR(VLOOKUP(B533,①工事概要!$C$22:$D$24,2,FALSE),"")</f>
        <v/>
      </c>
      <c r="BJ533" s="53" t="str">
        <f>IF(B533&gt;①工事概要!$C$26,"",IF(B533&gt;=①工事概要!$C$25,$BJ$13,""))</f>
        <v/>
      </c>
      <c r="BK533" s="53" t="str">
        <f>IF(B533&gt;①工事概要!$C$28,"",IF(B533&gt;=①工事概要!$C$27,$BK$13,""))</f>
        <v/>
      </c>
      <c r="BL533" s="53" t="str">
        <f>IF(B533&gt;①工事概要!$C$30,"",IF(B533&gt;=①工事概要!$C$29,$BL$13,""))</f>
        <v/>
      </c>
      <c r="BM533" s="53" t="str">
        <f>IF(B533&gt;①工事概要!$C$32,"",IF(B533&gt;=①工事概要!$C$31,$BM$13,""))</f>
        <v/>
      </c>
      <c r="BN533" s="53" t="str">
        <f>IF(B533&gt;①工事概要!$C$34,"",IF(B533&gt;=①工事概要!$C$33,$BN$13,""))</f>
        <v/>
      </c>
      <c r="BO533" s="53" t="str">
        <f>IF(B533&gt;①工事概要!$C$36,"",IF(B533&gt;=①工事概要!$C$35,$BO$13,""))</f>
        <v/>
      </c>
      <c r="BP533" s="53" t="str">
        <f>IF(B533&gt;①工事概要!$C$38,"",IF(B533&gt;=①工事概要!$C$37,$BP$13,""))</f>
        <v/>
      </c>
      <c r="BQ533" s="53" t="str">
        <f>IF(B533&gt;①工事概要!$C$40,"",IF(B533&gt;=①工事概要!$C$39,$BQ$13,""))</f>
        <v/>
      </c>
      <c r="BR533" s="53" t="str">
        <f>IF(B533&gt;①工事概要!$C$42,"",IF(B533&gt;=①工事概要!$C$41,$BR$13,""))</f>
        <v/>
      </c>
      <c r="BS533" s="53" t="str">
        <f>IF(B533&gt;①工事概要!$C$44,"",IF(B533&gt;=①工事概要!$C$43,$BS$13,""))</f>
        <v/>
      </c>
      <c r="BT533" s="53" t="str">
        <f>IF(B533&gt;①工事概要!$C$46,"",IF(B533&gt;=①工事概要!$C$45,$BT$13,""))</f>
        <v/>
      </c>
      <c r="BU533" s="53" t="str">
        <f>IF(B533&gt;①工事概要!$C$48,"",IF(B533&gt;=①工事概要!$C$47,$BU$13,""))</f>
        <v/>
      </c>
      <c r="BV533" s="53" t="str">
        <f>IF(B533&gt;①工事概要!$C$50,"",IF(B533&gt;=①工事概要!$C$49,$BV$13,""))</f>
        <v/>
      </c>
      <c r="BW533" s="53" t="str">
        <f>IF(B533&gt;①工事概要!$C$52,"",IF(B533&gt;=①工事概要!$C$51,$BW$13,""))</f>
        <v/>
      </c>
      <c r="BX533" s="53" t="str">
        <f>IF(B533&gt;①工事概要!$C$54,"",IF(B533&gt;=①工事概要!$C$53,$BX$13,""))</f>
        <v/>
      </c>
      <c r="BY533" s="53" t="str">
        <f>IF(B533&gt;①工事概要!$C$56,"",IF(B533&gt;=①工事概要!$C$55,$BY$13,""))</f>
        <v/>
      </c>
      <c r="BZ533" s="53" t="str">
        <f>IF(B533&gt;①工事概要!$C$58,"",IF(B533&gt;=①工事概要!$C$57,$BZ$13,""))</f>
        <v/>
      </c>
      <c r="CA533" s="53" t="str">
        <f>IF(B533&gt;①工事概要!$C$60,"",IF(B533&gt;=①工事概要!$C$59,$CA$13,""))</f>
        <v/>
      </c>
      <c r="CB533" s="53" t="str">
        <f>IF(B533&gt;①工事概要!$C$62,"",IF(B533&gt;=①工事概要!$C$61,$CB$13,""))</f>
        <v/>
      </c>
      <c r="CC533" s="53" t="str">
        <f>IF(B533&gt;①工事概要!$C$64,"",IF(B533&gt;=①工事概要!$C$63,$CC$13,""))</f>
        <v/>
      </c>
      <c r="CD533" s="53" t="str">
        <f>IF(B533&gt;①工事概要!$C$66,"",IF(B533&gt;=①工事概要!$C$65,$CD$13,""))</f>
        <v/>
      </c>
      <c r="CE533" s="50" t="str">
        <f t="shared" si="757"/>
        <v/>
      </c>
      <c r="CF533" s="50" t="str">
        <f t="shared" si="743"/>
        <v xml:space="preserve"> </v>
      </c>
    </row>
    <row r="534" spans="1:84" ht="39" customHeight="1" thickTop="1" thickBot="1" x14ac:dyDescent="0.2">
      <c r="A534" s="81" t="str">
        <f t="shared" si="729"/>
        <v>対象期間外</v>
      </c>
      <c r="B534" s="180" t="str">
        <f>IFERROR(IF(B533=①工事概要!$E$12+IF(WEEKDAY(①工事概要!$E$12)=1,①工事概要!$E$12,(8-WEEKDAY(①工事概要!$E$12))),"-",IF(B533="-","-",B533+1)),"-")</f>
        <v>-</v>
      </c>
      <c r="C534" s="89" t="str">
        <f t="shared" si="744"/>
        <v>-</v>
      </c>
      <c r="D534" s="199" t="str">
        <f t="shared" si="745"/>
        <v>×</v>
      </c>
      <c r="E534" s="200" t="str">
        <f t="shared" si="746"/>
        <v xml:space="preserve"> </v>
      </c>
      <c r="F534" s="201" t="s">
        <v>60</v>
      </c>
      <c r="G534" s="202"/>
      <c r="H534" s="203"/>
      <c r="I534" s="204"/>
      <c r="J534" s="187" t="str">
        <f t="shared" si="747"/>
        <v/>
      </c>
      <c r="K534" s="190" t="str">
        <f t="shared" si="730"/>
        <v/>
      </c>
      <c r="L534" s="190" t="str">
        <f t="shared" si="731"/>
        <v/>
      </c>
      <c r="M534" s="188" t="str">
        <f t="shared" si="748"/>
        <v/>
      </c>
      <c r="N534" s="87" t="str">
        <f t="shared" si="732"/>
        <v/>
      </c>
      <c r="O534" s="108"/>
      <c r="P534" s="156" t="str">
        <f>IF(B534&lt;①工事概要!$E$11,"",IF(B534&gt;①工事概要!$E$12,"",IF(LEN(CE534)=0,"○","")))</f>
        <v/>
      </c>
      <c r="Q534" s="162">
        <f t="shared" si="749"/>
        <v>0</v>
      </c>
      <c r="R534" s="93">
        <f t="shared" si="733"/>
        <v>181</v>
      </c>
      <c r="S534" s="156" t="str">
        <f t="shared" si="734"/>
        <v/>
      </c>
      <c r="T534" s="162">
        <f t="shared" si="735"/>
        <v>0</v>
      </c>
      <c r="U534" s="100">
        <f t="shared" si="750"/>
        <v>52</v>
      </c>
      <c r="V534" s="93" t="str">
        <f t="shared" si="736"/>
        <v/>
      </c>
      <c r="W534" s="169" t="str">
        <f t="shared" si="751"/>
        <v/>
      </c>
      <c r="X534" s="80" t="str">
        <f t="shared" si="752"/>
        <v/>
      </c>
      <c r="Y534" s="80" t="str">
        <f t="shared" si="753"/>
        <v/>
      </c>
      <c r="Z534" s="80" t="str">
        <f t="shared" si="737"/>
        <v>-</v>
      </c>
      <c r="AA534" s="80" t="str">
        <f t="shared" si="738"/>
        <v/>
      </c>
      <c r="AB534" s="80" t="str">
        <f t="shared" si="739"/>
        <v>OK（振替済み）</v>
      </c>
      <c r="AC534" s="154">
        <f t="shared" si="740"/>
        <v>0</v>
      </c>
      <c r="AD534" s="154" t="str">
        <f t="shared" si="754"/>
        <v/>
      </c>
      <c r="AE534" s="106">
        <f t="shared" si="755"/>
        <v>0</v>
      </c>
      <c r="AF534" s="106">
        <f t="shared" si="741"/>
        <v>0</v>
      </c>
      <c r="AG534" s="218" t="str">
        <f>IFERROR(IF(AE534=1,①工事概要!$E$11,IF(AE534=2,①工事概要!$E$11,IF(WEEKDAY(Z534)=2,Z527,AG533))),"")</f>
        <v/>
      </c>
      <c r="AH534" s="222" t="str">
        <f t="shared" ref="AH534:BA534" si="763">IFERROR(IF(AG534+1&gt;$BB534,"",AG534+1),"")</f>
        <v/>
      </c>
      <c r="AI534" s="222" t="str">
        <f t="shared" si="763"/>
        <v/>
      </c>
      <c r="AJ534" s="222" t="str">
        <f t="shared" si="763"/>
        <v/>
      </c>
      <c r="AK534" s="222" t="str">
        <f t="shared" si="763"/>
        <v/>
      </c>
      <c r="AL534" s="222" t="str">
        <f t="shared" si="763"/>
        <v/>
      </c>
      <c r="AM534" s="222" t="str">
        <f t="shared" si="763"/>
        <v/>
      </c>
      <c r="AN534" s="222" t="str">
        <f t="shared" si="763"/>
        <v/>
      </c>
      <c r="AO534" s="222" t="str">
        <f t="shared" si="763"/>
        <v/>
      </c>
      <c r="AP534" s="222" t="str">
        <f t="shared" si="763"/>
        <v/>
      </c>
      <c r="AQ534" s="222" t="str">
        <f t="shared" si="763"/>
        <v/>
      </c>
      <c r="AR534" s="222" t="str">
        <f t="shared" si="763"/>
        <v/>
      </c>
      <c r="AS534" s="222" t="str">
        <f t="shared" si="763"/>
        <v/>
      </c>
      <c r="AT534" s="222" t="str">
        <f t="shared" si="763"/>
        <v/>
      </c>
      <c r="AU534" s="222" t="str">
        <f t="shared" si="763"/>
        <v/>
      </c>
      <c r="AV534" s="222" t="str">
        <f t="shared" si="763"/>
        <v/>
      </c>
      <c r="AW534" s="222" t="str">
        <f t="shared" si="763"/>
        <v/>
      </c>
      <c r="AX534" s="222" t="str">
        <f t="shared" si="763"/>
        <v/>
      </c>
      <c r="AY534" s="222" t="str">
        <f t="shared" si="763"/>
        <v/>
      </c>
      <c r="AZ534" s="222" t="str">
        <f t="shared" si="763"/>
        <v/>
      </c>
      <c r="BA534" s="222" t="str">
        <f t="shared" si="763"/>
        <v/>
      </c>
      <c r="BB534" s="219" t="str">
        <f>IFERROR(IF(IF(IF(Z534=①工事概要!$E$12,①工事概要!$E$12,IF(WEEKDAY(Z534)=1,Z541,BB535))&gt;①工事概要!$E$12,①工事概要!$E$12,IF(Z534=①工事概要!$E$12,①工事概要!$E$12,IF(WEEKDAY(Z534)=1,Z541,BB535)))=0,①工事概要!$E$12,IF(IF(Z534=①工事概要!$E$12,①工事概要!$E$12,IF(WEEKDAY(Z534)=1,Z541,BB535))&gt;①工事概要!$E$12,①工事概要!$E$12,IF(Z534=①工事概要!$E$12,①工事概要!$E$12,IF(WEEKDAY(Z534)=1,Z541,BB535)))),"")</f>
        <v/>
      </c>
      <c r="BE534" s="53"/>
      <c r="BF534" s="53"/>
      <c r="BG534" s="53" t="str">
        <f>IFERROR(VLOOKUP(B534,①工事概要!$C$11:$D$12,2,FALSE),"")</f>
        <v/>
      </c>
      <c r="BH534" s="53" t="str">
        <f>IFERROR(VLOOKUP(B534,①工事概要!$C$16:$D$21,2,FALSE),"")</f>
        <v/>
      </c>
      <c r="BI534" s="53" t="str">
        <f>IFERROR(VLOOKUP(B534,①工事概要!$C$22:$D$24,2,FALSE),"")</f>
        <v/>
      </c>
      <c r="BJ534" s="53" t="str">
        <f>IF(B534&gt;①工事概要!$C$26,"",IF(B534&gt;=①工事概要!$C$25,$BJ$13,""))</f>
        <v/>
      </c>
      <c r="BK534" s="53" t="str">
        <f>IF(B534&gt;①工事概要!$C$28,"",IF(B534&gt;=①工事概要!$C$27,$BK$13,""))</f>
        <v/>
      </c>
      <c r="BL534" s="53" t="str">
        <f>IF(B534&gt;①工事概要!$C$30,"",IF(B534&gt;=①工事概要!$C$29,$BL$13,""))</f>
        <v/>
      </c>
      <c r="BM534" s="53" t="str">
        <f>IF(B534&gt;①工事概要!$C$32,"",IF(B534&gt;=①工事概要!$C$31,$BM$13,""))</f>
        <v/>
      </c>
      <c r="BN534" s="53" t="str">
        <f>IF(B534&gt;①工事概要!$C$34,"",IF(B534&gt;=①工事概要!$C$33,$BN$13,""))</f>
        <v/>
      </c>
      <c r="BO534" s="53" t="str">
        <f>IF(B534&gt;①工事概要!$C$36,"",IF(B534&gt;=①工事概要!$C$35,$BO$13,""))</f>
        <v/>
      </c>
      <c r="BP534" s="53" t="str">
        <f>IF(B534&gt;①工事概要!$C$38,"",IF(B534&gt;=①工事概要!$C$37,$BP$13,""))</f>
        <v/>
      </c>
      <c r="BQ534" s="53" t="str">
        <f>IF(B534&gt;①工事概要!$C$40,"",IF(B534&gt;=①工事概要!$C$39,$BQ$13,""))</f>
        <v/>
      </c>
      <c r="BR534" s="53" t="str">
        <f>IF(B534&gt;①工事概要!$C$42,"",IF(B534&gt;=①工事概要!$C$41,$BR$13,""))</f>
        <v/>
      </c>
      <c r="BS534" s="53" t="str">
        <f>IF(B534&gt;①工事概要!$C$44,"",IF(B534&gt;=①工事概要!$C$43,$BS$13,""))</f>
        <v/>
      </c>
      <c r="BT534" s="53" t="str">
        <f>IF(B534&gt;①工事概要!$C$46,"",IF(B534&gt;=①工事概要!$C$45,$BT$13,""))</f>
        <v/>
      </c>
      <c r="BU534" s="53" t="str">
        <f>IF(B534&gt;①工事概要!$C$48,"",IF(B534&gt;=①工事概要!$C$47,$BU$13,""))</f>
        <v/>
      </c>
      <c r="BV534" s="53" t="str">
        <f>IF(B534&gt;①工事概要!$C$50,"",IF(B534&gt;=①工事概要!$C$49,$BV$13,""))</f>
        <v/>
      </c>
      <c r="BW534" s="53" t="str">
        <f>IF(B534&gt;①工事概要!$C$52,"",IF(B534&gt;=①工事概要!$C$51,$BW$13,""))</f>
        <v/>
      </c>
      <c r="BX534" s="53" t="str">
        <f>IF(B534&gt;①工事概要!$C$54,"",IF(B534&gt;=①工事概要!$C$53,$BX$13,""))</f>
        <v/>
      </c>
      <c r="BY534" s="53" t="str">
        <f>IF(B534&gt;①工事概要!$C$56,"",IF(B534&gt;=①工事概要!$C$55,$BY$13,""))</f>
        <v/>
      </c>
      <c r="BZ534" s="53" t="str">
        <f>IF(B534&gt;①工事概要!$C$58,"",IF(B534&gt;=①工事概要!$C$57,$BZ$13,""))</f>
        <v/>
      </c>
      <c r="CA534" s="53" t="str">
        <f>IF(B534&gt;①工事概要!$C$60,"",IF(B534&gt;=①工事概要!$C$59,$CA$13,""))</f>
        <v/>
      </c>
      <c r="CB534" s="53" t="str">
        <f>IF(B534&gt;①工事概要!$C$62,"",IF(B534&gt;=①工事概要!$C$61,$CB$13,""))</f>
        <v/>
      </c>
      <c r="CC534" s="53" t="str">
        <f>IF(B534&gt;①工事概要!$C$64,"",IF(B534&gt;=①工事概要!$C$63,$CC$13,""))</f>
        <v/>
      </c>
      <c r="CD534" s="53" t="str">
        <f>IF(B534&gt;①工事概要!$C$66,"",IF(B534&gt;=①工事概要!$C$65,$CD$13,""))</f>
        <v/>
      </c>
      <c r="CE534" s="50" t="str">
        <f t="shared" si="757"/>
        <v/>
      </c>
      <c r="CF534" s="50" t="str">
        <f t="shared" si="743"/>
        <v xml:space="preserve"> </v>
      </c>
    </row>
    <row r="535" spans="1:84" ht="39" customHeight="1" thickTop="1" thickBot="1" x14ac:dyDescent="0.2">
      <c r="A535" s="81" t="str">
        <f t="shared" si="729"/>
        <v>対象期間外</v>
      </c>
      <c r="B535" s="180" t="str">
        <f>IFERROR(IF(B534=①工事概要!$E$12+IF(WEEKDAY(①工事概要!$E$12)=1,①工事概要!$E$12,(8-WEEKDAY(①工事概要!$E$12))),"-",IF(B534="-","-",B534+1)),"-")</f>
        <v>-</v>
      </c>
      <c r="C535" s="89" t="str">
        <f t="shared" si="744"/>
        <v>-</v>
      </c>
      <c r="D535" s="199" t="str">
        <f t="shared" si="745"/>
        <v>×</v>
      </c>
      <c r="E535" s="200" t="str">
        <f t="shared" si="746"/>
        <v xml:space="preserve"> </v>
      </c>
      <c r="F535" s="201" t="s">
        <v>60</v>
      </c>
      <c r="G535" s="202"/>
      <c r="H535" s="203"/>
      <c r="I535" s="204"/>
      <c r="J535" s="187" t="str">
        <f t="shared" si="747"/>
        <v/>
      </c>
      <c r="K535" s="190" t="str">
        <f t="shared" si="730"/>
        <v/>
      </c>
      <c r="L535" s="190" t="str">
        <f t="shared" si="731"/>
        <v/>
      </c>
      <c r="M535" s="188" t="str">
        <f t="shared" si="748"/>
        <v/>
      </c>
      <c r="N535" s="87" t="str">
        <f t="shared" si="732"/>
        <v/>
      </c>
      <c r="O535" s="108"/>
      <c r="P535" s="156" t="str">
        <f>IF(B535&lt;①工事概要!$E$11,"",IF(B535&gt;①工事概要!$E$12,"",IF(LEN(CE535)=0,"○","")))</f>
        <v/>
      </c>
      <c r="Q535" s="162">
        <f t="shared" si="749"/>
        <v>0</v>
      </c>
      <c r="R535" s="93">
        <f t="shared" si="733"/>
        <v>181</v>
      </c>
      <c r="S535" s="156" t="str">
        <f t="shared" si="734"/>
        <v/>
      </c>
      <c r="T535" s="162">
        <f t="shared" si="735"/>
        <v>0</v>
      </c>
      <c r="U535" s="100">
        <f t="shared" si="750"/>
        <v>52</v>
      </c>
      <c r="V535" s="93" t="str">
        <f t="shared" si="736"/>
        <v/>
      </c>
      <c r="W535" s="169" t="str">
        <f t="shared" si="751"/>
        <v/>
      </c>
      <c r="X535" s="80" t="str">
        <f t="shared" si="752"/>
        <v/>
      </c>
      <c r="Y535" s="80" t="str">
        <f t="shared" si="753"/>
        <v/>
      </c>
      <c r="Z535" s="80" t="str">
        <f t="shared" si="737"/>
        <v>-</v>
      </c>
      <c r="AA535" s="80" t="str">
        <f t="shared" si="738"/>
        <v/>
      </c>
      <c r="AB535" s="80" t="str">
        <f t="shared" si="739"/>
        <v>OK（振替済み）</v>
      </c>
      <c r="AC535" s="154">
        <f t="shared" si="740"/>
        <v>0</v>
      </c>
      <c r="AD535" s="154" t="str">
        <f t="shared" si="754"/>
        <v/>
      </c>
      <c r="AE535" s="106">
        <f t="shared" si="755"/>
        <v>0</v>
      </c>
      <c r="AF535" s="106">
        <f t="shared" si="741"/>
        <v>0</v>
      </c>
      <c r="AG535" s="218" t="str">
        <f>IFERROR(IF(AE535=1,①工事概要!$E$11,IF(AE535=2,①工事概要!$E$11,IF(WEEKDAY(Z535)=2,Z528,AG534))),"")</f>
        <v/>
      </c>
      <c r="AH535" s="222" t="str">
        <f t="shared" ref="AH535:BA535" si="764">IFERROR(IF(AG535+1&gt;$BB535,"",AG535+1),"")</f>
        <v/>
      </c>
      <c r="AI535" s="222" t="str">
        <f t="shared" si="764"/>
        <v/>
      </c>
      <c r="AJ535" s="222" t="str">
        <f t="shared" si="764"/>
        <v/>
      </c>
      <c r="AK535" s="222" t="str">
        <f t="shared" si="764"/>
        <v/>
      </c>
      <c r="AL535" s="222" t="str">
        <f t="shared" si="764"/>
        <v/>
      </c>
      <c r="AM535" s="222" t="str">
        <f t="shared" si="764"/>
        <v/>
      </c>
      <c r="AN535" s="222" t="str">
        <f t="shared" si="764"/>
        <v/>
      </c>
      <c r="AO535" s="222" t="str">
        <f t="shared" si="764"/>
        <v/>
      </c>
      <c r="AP535" s="222" t="str">
        <f t="shared" si="764"/>
        <v/>
      </c>
      <c r="AQ535" s="222" t="str">
        <f t="shared" si="764"/>
        <v/>
      </c>
      <c r="AR535" s="222" t="str">
        <f t="shared" si="764"/>
        <v/>
      </c>
      <c r="AS535" s="222" t="str">
        <f t="shared" si="764"/>
        <v/>
      </c>
      <c r="AT535" s="222" t="str">
        <f t="shared" si="764"/>
        <v/>
      </c>
      <c r="AU535" s="222" t="str">
        <f t="shared" si="764"/>
        <v/>
      </c>
      <c r="AV535" s="222" t="str">
        <f t="shared" si="764"/>
        <v/>
      </c>
      <c r="AW535" s="222" t="str">
        <f t="shared" si="764"/>
        <v/>
      </c>
      <c r="AX535" s="222" t="str">
        <f t="shared" si="764"/>
        <v/>
      </c>
      <c r="AY535" s="222" t="str">
        <f t="shared" si="764"/>
        <v/>
      </c>
      <c r="AZ535" s="222" t="str">
        <f t="shared" si="764"/>
        <v/>
      </c>
      <c r="BA535" s="222" t="str">
        <f t="shared" si="764"/>
        <v/>
      </c>
      <c r="BB535" s="219" t="str">
        <f>IFERROR(IF(IF(IF(Z535=①工事概要!$E$12,①工事概要!$E$12,IF(WEEKDAY(Z535)=1,Z542,BB536))&gt;①工事概要!$E$12,①工事概要!$E$12,IF(Z535=①工事概要!$E$12,①工事概要!$E$12,IF(WEEKDAY(Z535)=1,Z542,BB536)))=0,①工事概要!$E$12,IF(IF(Z535=①工事概要!$E$12,①工事概要!$E$12,IF(WEEKDAY(Z535)=1,Z542,BB536))&gt;①工事概要!$E$12,①工事概要!$E$12,IF(Z535=①工事概要!$E$12,①工事概要!$E$12,IF(WEEKDAY(Z535)=1,Z542,BB536)))),"")</f>
        <v/>
      </c>
      <c r="BE535" s="53"/>
      <c r="BF535" s="53"/>
      <c r="BG535" s="53" t="str">
        <f>IFERROR(VLOOKUP(B535,①工事概要!$C$11:$D$12,2,FALSE),"")</f>
        <v/>
      </c>
      <c r="BH535" s="53" t="str">
        <f>IFERROR(VLOOKUP(B535,①工事概要!$C$16:$D$21,2,FALSE),"")</f>
        <v/>
      </c>
      <c r="BI535" s="53" t="str">
        <f>IFERROR(VLOOKUP(B535,①工事概要!$C$22:$D$24,2,FALSE),"")</f>
        <v/>
      </c>
      <c r="BJ535" s="53" t="str">
        <f>IF(B535&gt;①工事概要!$C$26,"",IF(B535&gt;=①工事概要!$C$25,$BJ$13,""))</f>
        <v/>
      </c>
      <c r="BK535" s="53" t="str">
        <f>IF(B535&gt;①工事概要!$C$28,"",IF(B535&gt;=①工事概要!$C$27,$BK$13,""))</f>
        <v/>
      </c>
      <c r="BL535" s="53" t="str">
        <f>IF(B535&gt;①工事概要!$C$30,"",IF(B535&gt;=①工事概要!$C$29,$BL$13,""))</f>
        <v/>
      </c>
      <c r="BM535" s="53" t="str">
        <f>IF(B535&gt;①工事概要!$C$32,"",IF(B535&gt;=①工事概要!$C$31,$BM$13,""))</f>
        <v/>
      </c>
      <c r="BN535" s="53" t="str">
        <f>IF(B535&gt;①工事概要!$C$34,"",IF(B535&gt;=①工事概要!$C$33,$BN$13,""))</f>
        <v/>
      </c>
      <c r="BO535" s="53" t="str">
        <f>IF(B535&gt;①工事概要!$C$36,"",IF(B535&gt;=①工事概要!$C$35,$BO$13,""))</f>
        <v/>
      </c>
      <c r="BP535" s="53" t="str">
        <f>IF(B535&gt;①工事概要!$C$38,"",IF(B535&gt;=①工事概要!$C$37,$BP$13,""))</f>
        <v/>
      </c>
      <c r="BQ535" s="53" t="str">
        <f>IF(B535&gt;①工事概要!$C$40,"",IF(B535&gt;=①工事概要!$C$39,$BQ$13,""))</f>
        <v/>
      </c>
      <c r="BR535" s="53" t="str">
        <f>IF(B535&gt;①工事概要!$C$42,"",IF(B535&gt;=①工事概要!$C$41,$BR$13,""))</f>
        <v/>
      </c>
      <c r="BS535" s="53" t="str">
        <f>IF(B535&gt;①工事概要!$C$44,"",IF(B535&gt;=①工事概要!$C$43,$BS$13,""))</f>
        <v/>
      </c>
      <c r="BT535" s="53" t="str">
        <f>IF(B535&gt;①工事概要!$C$46,"",IF(B535&gt;=①工事概要!$C$45,$BT$13,""))</f>
        <v/>
      </c>
      <c r="BU535" s="53" t="str">
        <f>IF(B535&gt;①工事概要!$C$48,"",IF(B535&gt;=①工事概要!$C$47,$BU$13,""))</f>
        <v/>
      </c>
      <c r="BV535" s="53" t="str">
        <f>IF(B535&gt;①工事概要!$C$50,"",IF(B535&gt;=①工事概要!$C$49,$BV$13,""))</f>
        <v/>
      </c>
      <c r="BW535" s="53" t="str">
        <f>IF(B535&gt;①工事概要!$C$52,"",IF(B535&gt;=①工事概要!$C$51,$BW$13,""))</f>
        <v/>
      </c>
      <c r="BX535" s="53" t="str">
        <f>IF(B535&gt;①工事概要!$C$54,"",IF(B535&gt;=①工事概要!$C$53,$BX$13,""))</f>
        <v/>
      </c>
      <c r="BY535" s="53" t="str">
        <f>IF(B535&gt;①工事概要!$C$56,"",IF(B535&gt;=①工事概要!$C$55,$BY$13,""))</f>
        <v/>
      </c>
      <c r="BZ535" s="53" t="str">
        <f>IF(B535&gt;①工事概要!$C$58,"",IF(B535&gt;=①工事概要!$C$57,$BZ$13,""))</f>
        <v/>
      </c>
      <c r="CA535" s="53" t="str">
        <f>IF(B535&gt;①工事概要!$C$60,"",IF(B535&gt;=①工事概要!$C$59,$CA$13,""))</f>
        <v/>
      </c>
      <c r="CB535" s="53" t="str">
        <f>IF(B535&gt;①工事概要!$C$62,"",IF(B535&gt;=①工事概要!$C$61,$CB$13,""))</f>
        <v/>
      </c>
      <c r="CC535" s="53" t="str">
        <f>IF(B535&gt;①工事概要!$C$64,"",IF(B535&gt;=①工事概要!$C$63,$CC$13,""))</f>
        <v/>
      </c>
      <c r="CD535" s="53" t="str">
        <f>IF(B535&gt;①工事概要!$C$66,"",IF(B535&gt;=①工事概要!$C$65,$CD$13,""))</f>
        <v/>
      </c>
      <c r="CE535" s="50" t="str">
        <f t="shared" si="757"/>
        <v/>
      </c>
      <c r="CF535" s="50" t="str">
        <f t="shared" si="743"/>
        <v xml:space="preserve"> </v>
      </c>
    </row>
    <row r="536" spans="1:84" ht="39" customHeight="1" thickTop="1" thickBot="1" x14ac:dyDescent="0.2">
      <c r="A536" s="81" t="str">
        <f t="shared" si="729"/>
        <v>対象期間外</v>
      </c>
      <c r="B536" s="180" t="str">
        <f>IFERROR(IF(B535=①工事概要!$E$12+IF(WEEKDAY(①工事概要!$E$12)=1,①工事概要!$E$12,(8-WEEKDAY(①工事概要!$E$12))),"-",IF(B535="-","-",B535+1)),"-")</f>
        <v>-</v>
      </c>
      <c r="C536" s="89" t="str">
        <f t="shared" si="744"/>
        <v>-</v>
      </c>
      <c r="D536" s="199" t="str">
        <f t="shared" si="745"/>
        <v>×</v>
      </c>
      <c r="E536" s="200" t="str">
        <f t="shared" si="746"/>
        <v xml:space="preserve"> </v>
      </c>
      <c r="F536" s="201" t="s">
        <v>60</v>
      </c>
      <c r="G536" s="202"/>
      <c r="H536" s="203"/>
      <c r="I536" s="204"/>
      <c r="J536" s="187" t="str">
        <f t="shared" si="747"/>
        <v/>
      </c>
      <c r="K536" s="190" t="str">
        <f t="shared" si="730"/>
        <v/>
      </c>
      <c r="L536" s="190" t="str">
        <f t="shared" si="731"/>
        <v/>
      </c>
      <c r="M536" s="188" t="str">
        <f t="shared" si="748"/>
        <v/>
      </c>
      <c r="N536" s="87" t="str">
        <f t="shared" si="732"/>
        <v/>
      </c>
      <c r="O536" s="108"/>
      <c r="P536" s="156" t="str">
        <f>IF(B536&lt;①工事概要!$E$11,"",IF(B536&gt;①工事概要!$E$12,"",IF(LEN(CE536)=0,"○","")))</f>
        <v/>
      </c>
      <c r="Q536" s="162">
        <f t="shared" si="749"/>
        <v>0</v>
      </c>
      <c r="R536" s="93">
        <f t="shared" si="733"/>
        <v>181</v>
      </c>
      <c r="S536" s="156" t="str">
        <f t="shared" si="734"/>
        <v/>
      </c>
      <c r="T536" s="162">
        <f t="shared" si="735"/>
        <v>0</v>
      </c>
      <c r="U536" s="100">
        <f t="shared" si="750"/>
        <v>52</v>
      </c>
      <c r="V536" s="93" t="str">
        <f t="shared" si="736"/>
        <v/>
      </c>
      <c r="W536" s="169" t="str">
        <f t="shared" si="751"/>
        <v/>
      </c>
      <c r="X536" s="80" t="str">
        <f t="shared" si="752"/>
        <v/>
      </c>
      <c r="Y536" s="80" t="str">
        <f t="shared" si="753"/>
        <v/>
      </c>
      <c r="Z536" s="80" t="str">
        <f t="shared" si="737"/>
        <v>-</v>
      </c>
      <c r="AA536" s="80" t="str">
        <f t="shared" si="738"/>
        <v/>
      </c>
      <c r="AB536" s="80" t="str">
        <f t="shared" si="739"/>
        <v>OK（振替済み）</v>
      </c>
      <c r="AC536" s="154">
        <f t="shared" si="740"/>
        <v>0</v>
      </c>
      <c r="AD536" s="154" t="str">
        <f t="shared" si="754"/>
        <v/>
      </c>
      <c r="AE536" s="106">
        <f t="shared" si="755"/>
        <v>0</v>
      </c>
      <c r="AF536" s="106">
        <f t="shared" si="741"/>
        <v>0</v>
      </c>
      <c r="AG536" s="218" t="str">
        <f>IFERROR(IF(AE536=1,①工事概要!$E$11,IF(AE536=2,①工事概要!$E$11,IF(WEEKDAY(Z536)=2,Z529,AG535))),"")</f>
        <v/>
      </c>
      <c r="AH536" s="222" t="str">
        <f t="shared" ref="AH536:BA536" si="765">IFERROR(IF(AG536+1&gt;$BB536,"",AG536+1),"")</f>
        <v/>
      </c>
      <c r="AI536" s="222" t="str">
        <f t="shared" si="765"/>
        <v/>
      </c>
      <c r="AJ536" s="222" t="str">
        <f t="shared" si="765"/>
        <v/>
      </c>
      <c r="AK536" s="222" t="str">
        <f t="shared" si="765"/>
        <v/>
      </c>
      <c r="AL536" s="222" t="str">
        <f t="shared" si="765"/>
        <v/>
      </c>
      <c r="AM536" s="222" t="str">
        <f t="shared" si="765"/>
        <v/>
      </c>
      <c r="AN536" s="222" t="str">
        <f t="shared" si="765"/>
        <v/>
      </c>
      <c r="AO536" s="222" t="str">
        <f t="shared" si="765"/>
        <v/>
      </c>
      <c r="AP536" s="222" t="str">
        <f t="shared" si="765"/>
        <v/>
      </c>
      <c r="AQ536" s="222" t="str">
        <f t="shared" si="765"/>
        <v/>
      </c>
      <c r="AR536" s="222" t="str">
        <f t="shared" si="765"/>
        <v/>
      </c>
      <c r="AS536" s="222" t="str">
        <f t="shared" si="765"/>
        <v/>
      </c>
      <c r="AT536" s="222" t="str">
        <f t="shared" si="765"/>
        <v/>
      </c>
      <c r="AU536" s="222" t="str">
        <f t="shared" si="765"/>
        <v/>
      </c>
      <c r="AV536" s="222" t="str">
        <f t="shared" si="765"/>
        <v/>
      </c>
      <c r="AW536" s="222" t="str">
        <f t="shared" si="765"/>
        <v/>
      </c>
      <c r="AX536" s="222" t="str">
        <f t="shared" si="765"/>
        <v/>
      </c>
      <c r="AY536" s="222" t="str">
        <f t="shared" si="765"/>
        <v/>
      </c>
      <c r="AZ536" s="222" t="str">
        <f t="shared" si="765"/>
        <v/>
      </c>
      <c r="BA536" s="222" t="str">
        <f t="shared" si="765"/>
        <v/>
      </c>
      <c r="BB536" s="219" t="str">
        <f>IFERROR(IF(IF(IF(Z536=①工事概要!$E$12,①工事概要!$E$12,IF(WEEKDAY(Z536)=1,Z543,BB537))&gt;①工事概要!$E$12,①工事概要!$E$12,IF(Z536=①工事概要!$E$12,①工事概要!$E$12,IF(WEEKDAY(Z536)=1,Z543,BB537)))=0,①工事概要!$E$12,IF(IF(Z536=①工事概要!$E$12,①工事概要!$E$12,IF(WEEKDAY(Z536)=1,Z543,BB537))&gt;①工事概要!$E$12,①工事概要!$E$12,IF(Z536=①工事概要!$E$12,①工事概要!$E$12,IF(WEEKDAY(Z536)=1,Z543,BB537)))),"")</f>
        <v/>
      </c>
      <c r="BE536" s="53"/>
      <c r="BF536" s="53"/>
      <c r="BG536" s="53" t="str">
        <f>IFERROR(VLOOKUP(B536,①工事概要!$C$11:$D$12,2,FALSE),"")</f>
        <v/>
      </c>
      <c r="BH536" s="53" t="str">
        <f>IFERROR(VLOOKUP(B536,①工事概要!$C$16:$D$21,2,FALSE),"")</f>
        <v/>
      </c>
      <c r="BI536" s="53" t="str">
        <f>IFERROR(VLOOKUP(B536,①工事概要!$C$22:$D$24,2,FALSE),"")</f>
        <v/>
      </c>
      <c r="BJ536" s="53" t="str">
        <f>IF(B536&gt;①工事概要!$C$26,"",IF(B536&gt;=①工事概要!$C$25,$BJ$13,""))</f>
        <v/>
      </c>
      <c r="BK536" s="53" t="str">
        <f>IF(B536&gt;①工事概要!$C$28,"",IF(B536&gt;=①工事概要!$C$27,$BK$13,""))</f>
        <v/>
      </c>
      <c r="BL536" s="53" t="str">
        <f>IF(B536&gt;①工事概要!$C$30,"",IF(B536&gt;=①工事概要!$C$29,$BL$13,""))</f>
        <v/>
      </c>
      <c r="BM536" s="53" t="str">
        <f>IF(B536&gt;①工事概要!$C$32,"",IF(B536&gt;=①工事概要!$C$31,$BM$13,""))</f>
        <v/>
      </c>
      <c r="BN536" s="53" t="str">
        <f>IF(B536&gt;①工事概要!$C$34,"",IF(B536&gt;=①工事概要!$C$33,$BN$13,""))</f>
        <v/>
      </c>
      <c r="BO536" s="53" t="str">
        <f>IF(B536&gt;①工事概要!$C$36,"",IF(B536&gt;=①工事概要!$C$35,$BO$13,""))</f>
        <v/>
      </c>
      <c r="BP536" s="53" t="str">
        <f>IF(B536&gt;①工事概要!$C$38,"",IF(B536&gt;=①工事概要!$C$37,$BP$13,""))</f>
        <v/>
      </c>
      <c r="BQ536" s="53" t="str">
        <f>IF(B536&gt;①工事概要!$C$40,"",IF(B536&gt;=①工事概要!$C$39,$BQ$13,""))</f>
        <v/>
      </c>
      <c r="BR536" s="53" t="str">
        <f>IF(B536&gt;①工事概要!$C$42,"",IF(B536&gt;=①工事概要!$C$41,$BR$13,""))</f>
        <v/>
      </c>
      <c r="BS536" s="53" t="str">
        <f>IF(B536&gt;①工事概要!$C$44,"",IF(B536&gt;=①工事概要!$C$43,$BS$13,""))</f>
        <v/>
      </c>
      <c r="BT536" s="53" t="str">
        <f>IF(B536&gt;①工事概要!$C$46,"",IF(B536&gt;=①工事概要!$C$45,$BT$13,""))</f>
        <v/>
      </c>
      <c r="BU536" s="53" t="str">
        <f>IF(B536&gt;①工事概要!$C$48,"",IF(B536&gt;=①工事概要!$C$47,$BU$13,""))</f>
        <v/>
      </c>
      <c r="BV536" s="53" t="str">
        <f>IF(B536&gt;①工事概要!$C$50,"",IF(B536&gt;=①工事概要!$C$49,$BV$13,""))</f>
        <v/>
      </c>
      <c r="BW536" s="53" t="str">
        <f>IF(B536&gt;①工事概要!$C$52,"",IF(B536&gt;=①工事概要!$C$51,$BW$13,""))</f>
        <v/>
      </c>
      <c r="BX536" s="53" t="str">
        <f>IF(B536&gt;①工事概要!$C$54,"",IF(B536&gt;=①工事概要!$C$53,$BX$13,""))</f>
        <v/>
      </c>
      <c r="BY536" s="53" t="str">
        <f>IF(B536&gt;①工事概要!$C$56,"",IF(B536&gt;=①工事概要!$C$55,$BY$13,""))</f>
        <v/>
      </c>
      <c r="BZ536" s="53" t="str">
        <f>IF(B536&gt;①工事概要!$C$58,"",IF(B536&gt;=①工事概要!$C$57,$BZ$13,""))</f>
        <v/>
      </c>
      <c r="CA536" s="53" t="str">
        <f>IF(B536&gt;①工事概要!$C$60,"",IF(B536&gt;=①工事概要!$C$59,$CA$13,""))</f>
        <v/>
      </c>
      <c r="CB536" s="53" t="str">
        <f>IF(B536&gt;①工事概要!$C$62,"",IF(B536&gt;=①工事概要!$C$61,$CB$13,""))</f>
        <v/>
      </c>
      <c r="CC536" s="53" t="str">
        <f>IF(B536&gt;①工事概要!$C$64,"",IF(B536&gt;=①工事概要!$C$63,$CC$13,""))</f>
        <v/>
      </c>
      <c r="CD536" s="53" t="str">
        <f>IF(B536&gt;①工事概要!$C$66,"",IF(B536&gt;=①工事概要!$C$65,$CD$13,""))</f>
        <v/>
      </c>
      <c r="CE536" s="50" t="str">
        <f t="shared" si="757"/>
        <v/>
      </c>
      <c r="CF536" s="50" t="str">
        <f t="shared" si="743"/>
        <v xml:space="preserve"> </v>
      </c>
    </row>
    <row r="537" spans="1:84" ht="39" customHeight="1" thickTop="1" thickBot="1" x14ac:dyDescent="0.2">
      <c r="A537" s="81" t="str">
        <f t="shared" si="729"/>
        <v>対象期間外</v>
      </c>
      <c r="B537" s="180" t="str">
        <f>IFERROR(IF(B536=①工事概要!$E$12+IF(WEEKDAY(①工事概要!$E$12)=1,①工事概要!$E$12,(8-WEEKDAY(①工事概要!$E$12))),"-",IF(B536="-","-",B536+1)),"-")</f>
        <v>-</v>
      </c>
      <c r="C537" s="89" t="str">
        <f t="shared" si="744"/>
        <v>-</v>
      </c>
      <c r="D537" s="199" t="str">
        <f t="shared" si="745"/>
        <v>×</v>
      </c>
      <c r="E537" s="200" t="str">
        <f t="shared" si="746"/>
        <v xml:space="preserve"> </v>
      </c>
      <c r="F537" s="201" t="s">
        <v>60</v>
      </c>
      <c r="G537" s="202"/>
      <c r="H537" s="203"/>
      <c r="I537" s="204"/>
      <c r="J537" s="187" t="str">
        <f t="shared" si="747"/>
        <v/>
      </c>
      <c r="K537" s="190" t="str">
        <f t="shared" si="730"/>
        <v/>
      </c>
      <c r="L537" s="190" t="str">
        <f t="shared" si="731"/>
        <v/>
      </c>
      <c r="M537" s="188" t="str">
        <f t="shared" si="748"/>
        <v/>
      </c>
      <c r="N537" s="87" t="str">
        <f t="shared" si="732"/>
        <v/>
      </c>
      <c r="O537" s="108"/>
      <c r="P537" s="156" t="str">
        <f>IF(B537&lt;①工事概要!$E$11,"",IF(B537&gt;①工事概要!$E$12,"",IF(LEN(CE537)=0,"○","")))</f>
        <v/>
      </c>
      <c r="Q537" s="162">
        <f t="shared" si="749"/>
        <v>0</v>
      </c>
      <c r="R537" s="93">
        <f t="shared" si="733"/>
        <v>181</v>
      </c>
      <c r="S537" s="156" t="str">
        <f t="shared" si="734"/>
        <v/>
      </c>
      <c r="T537" s="162">
        <f t="shared" si="735"/>
        <v>0</v>
      </c>
      <c r="U537" s="100">
        <f t="shared" si="750"/>
        <v>52</v>
      </c>
      <c r="V537" s="93" t="str">
        <f t="shared" si="736"/>
        <v/>
      </c>
      <c r="W537" s="169" t="str">
        <f t="shared" si="751"/>
        <v/>
      </c>
      <c r="X537" s="80" t="str">
        <f t="shared" si="752"/>
        <v/>
      </c>
      <c r="Y537" s="80" t="str">
        <f t="shared" si="753"/>
        <v/>
      </c>
      <c r="Z537" s="80" t="str">
        <f t="shared" si="737"/>
        <v>-</v>
      </c>
      <c r="AA537" s="80" t="str">
        <f t="shared" si="738"/>
        <v/>
      </c>
      <c r="AB537" s="80" t="str">
        <f t="shared" si="739"/>
        <v>OK（振替済み）</v>
      </c>
      <c r="AC537" s="154">
        <f t="shared" si="740"/>
        <v>0</v>
      </c>
      <c r="AD537" s="154" t="str">
        <f t="shared" si="754"/>
        <v/>
      </c>
      <c r="AE537" s="106">
        <f t="shared" si="755"/>
        <v>0</v>
      </c>
      <c r="AF537" s="106">
        <f t="shared" si="741"/>
        <v>0</v>
      </c>
      <c r="AG537" s="218" t="str">
        <f>IFERROR(IF(AE537=1,①工事概要!$E$11,IF(AE537=2,①工事概要!$E$11,IF(WEEKDAY(Z537)=2,Z530,AG536))),"")</f>
        <v/>
      </c>
      <c r="AH537" s="222" t="str">
        <f t="shared" ref="AH537:BA537" si="766">IFERROR(IF(AG537+1&gt;$BB537,"",AG537+1),"")</f>
        <v/>
      </c>
      <c r="AI537" s="222" t="str">
        <f t="shared" si="766"/>
        <v/>
      </c>
      <c r="AJ537" s="222" t="str">
        <f t="shared" si="766"/>
        <v/>
      </c>
      <c r="AK537" s="222" t="str">
        <f t="shared" si="766"/>
        <v/>
      </c>
      <c r="AL537" s="222" t="str">
        <f t="shared" si="766"/>
        <v/>
      </c>
      <c r="AM537" s="222" t="str">
        <f t="shared" si="766"/>
        <v/>
      </c>
      <c r="AN537" s="222" t="str">
        <f t="shared" si="766"/>
        <v/>
      </c>
      <c r="AO537" s="222" t="str">
        <f t="shared" si="766"/>
        <v/>
      </c>
      <c r="AP537" s="222" t="str">
        <f t="shared" si="766"/>
        <v/>
      </c>
      <c r="AQ537" s="222" t="str">
        <f t="shared" si="766"/>
        <v/>
      </c>
      <c r="AR537" s="222" t="str">
        <f t="shared" si="766"/>
        <v/>
      </c>
      <c r="AS537" s="222" t="str">
        <f t="shared" si="766"/>
        <v/>
      </c>
      <c r="AT537" s="222" t="str">
        <f t="shared" si="766"/>
        <v/>
      </c>
      <c r="AU537" s="222" t="str">
        <f t="shared" si="766"/>
        <v/>
      </c>
      <c r="AV537" s="222" t="str">
        <f t="shared" si="766"/>
        <v/>
      </c>
      <c r="AW537" s="222" t="str">
        <f t="shared" si="766"/>
        <v/>
      </c>
      <c r="AX537" s="222" t="str">
        <f t="shared" si="766"/>
        <v/>
      </c>
      <c r="AY537" s="222" t="str">
        <f t="shared" si="766"/>
        <v/>
      </c>
      <c r="AZ537" s="222" t="str">
        <f t="shared" si="766"/>
        <v/>
      </c>
      <c r="BA537" s="222" t="str">
        <f t="shared" si="766"/>
        <v/>
      </c>
      <c r="BB537" s="219" t="str">
        <f>IFERROR(IF(IF(IF(Z537=①工事概要!$E$12,①工事概要!$E$12,IF(WEEKDAY(Z537)=1,Z544,BB538))&gt;①工事概要!$E$12,①工事概要!$E$12,IF(Z537=①工事概要!$E$12,①工事概要!$E$12,IF(WEEKDAY(Z537)=1,Z544,BB538)))=0,①工事概要!$E$12,IF(IF(Z537=①工事概要!$E$12,①工事概要!$E$12,IF(WEEKDAY(Z537)=1,Z544,BB538))&gt;①工事概要!$E$12,①工事概要!$E$12,IF(Z537=①工事概要!$E$12,①工事概要!$E$12,IF(WEEKDAY(Z537)=1,Z544,BB538)))),"")</f>
        <v/>
      </c>
      <c r="BE537" s="53"/>
      <c r="BF537" s="53"/>
      <c r="BG537" s="53" t="str">
        <f>IFERROR(VLOOKUP(B537,①工事概要!$C$11:$D$12,2,FALSE),"")</f>
        <v/>
      </c>
      <c r="BH537" s="53" t="str">
        <f>IFERROR(VLOOKUP(B537,①工事概要!$C$16:$D$21,2,FALSE),"")</f>
        <v/>
      </c>
      <c r="BI537" s="53" t="str">
        <f>IFERROR(VLOOKUP(B537,①工事概要!$C$22:$D$24,2,FALSE),"")</f>
        <v/>
      </c>
      <c r="BJ537" s="53" t="str">
        <f>IF(B537&gt;①工事概要!$C$26,"",IF(B537&gt;=①工事概要!$C$25,$BJ$13,""))</f>
        <v/>
      </c>
      <c r="BK537" s="53" t="str">
        <f>IF(B537&gt;①工事概要!$C$28,"",IF(B537&gt;=①工事概要!$C$27,$BK$13,""))</f>
        <v/>
      </c>
      <c r="BL537" s="53" t="str">
        <f>IF(B537&gt;①工事概要!$C$30,"",IF(B537&gt;=①工事概要!$C$29,$BL$13,""))</f>
        <v/>
      </c>
      <c r="BM537" s="53" t="str">
        <f>IF(B537&gt;①工事概要!$C$32,"",IF(B537&gt;=①工事概要!$C$31,$BM$13,""))</f>
        <v/>
      </c>
      <c r="BN537" s="53" t="str">
        <f>IF(B537&gt;①工事概要!$C$34,"",IF(B537&gt;=①工事概要!$C$33,$BN$13,""))</f>
        <v/>
      </c>
      <c r="BO537" s="53" t="str">
        <f>IF(B537&gt;①工事概要!$C$36,"",IF(B537&gt;=①工事概要!$C$35,$BO$13,""))</f>
        <v/>
      </c>
      <c r="BP537" s="53" t="str">
        <f>IF(B537&gt;①工事概要!$C$38,"",IF(B537&gt;=①工事概要!$C$37,$BP$13,""))</f>
        <v/>
      </c>
      <c r="BQ537" s="53" t="str">
        <f>IF(B537&gt;①工事概要!$C$40,"",IF(B537&gt;=①工事概要!$C$39,$BQ$13,""))</f>
        <v/>
      </c>
      <c r="BR537" s="53" t="str">
        <f>IF(B537&gt;①工事概要!$C$42,"",IF(B537&gt;=①工事概要!$C$41,$BR$13,""))</f>
        <v/>
      </c>
      <c r="BS537" s="53" t="str">
        <f>IF(B537&gt;①工事概要!$C$44,"",IF(B537&gt;=①工事概要!$C$43,$BS$13,""))</f>
        <v/>
      </c>
      <c r="BT537" s="53" t="str">
        <f>IF(B537&gt;①工事概要!$C$46,"",IF(B537&gt;=①工事概要!$C$45,$BT$13,""))</f>
        <v/>
      </c>
      <c r="BU537" s="53" t="str">
        <f>IF(B537&gt;①工事概要!$C$48,"",IF(B537&gt;=①工事概要!$C$47,$BU$13,""))</f>
        <v/>
      </c>
      <c r="BV537" s="53" t="str">
        <f>IF(B537&gt;①工事概要!$C$50,"",IF(B537&gt;=①工事概要!$C$49,$BV$13,""))</f>
        <v/>
      </c>
      <c r="BW537" s="53" t="str">
        <f>IF(B537&gt;①工事概要!$C$52,"",IF(B537&gt;=①工事概要!$C$51,$BW$13,""))</f>
        <v/>
      </c>
      <c r="BX537" s="53" t="str">
        <f>IF(B537&gt;①工事概要!$C$54,"",IF(B537&gt;=①工事概要!$C$53,$BX$13,""))</f>
        <v/>
      </c>
      <c r="BY537" s="53" t="str">
        <f>IF(B537&gt;①工事概要!$C$56,"",IF(B537&gt;=①工事概要!$C$55,$BY$13,""))</f>
        <v/>
      </c>
      <c r="BZ537" s="53" t="str">
        <f>IF(B537&gt;①工事概要!$C$58,"",IF(B537&gt;=①工事概要!$C$57,$BZ$13,""))</f>
        <v/>
      </c>
      <c r="CA537" s="53" t="str">
        <f>IF(B537&gt;①工事概要!$C$60,"",IF(B537&gt;=①工事概要!$C$59,$CA$13,""))</f>
        <v/>
      </c>
      <c r="CB537" s="53" t="str">
        <f>IF(B537&gt;①工事概要!$C$62,"",IF(B537&gt;=①工事概要!$C$61,$CB$13,""))</f>
        <v/>
      </c>
      <c r="CC537" s="53" t="str">
        <f>IF(B537&gt;①工事概要!$C$64,"",IF(B537&gt;=①工事概要!$C$63,$CC$13,""))</f>
        <v/>
      </c>
      <c r="CD537" s="53" t="str">
        <f>IF(B537&gt;①工事概要!$C$66,"",IF(B537&gt;=①工事概要!$C$65,$CD$13,""))</f>
        <v/>
      </c>
      <c r="CE537" s="50" t="str">
        <f t="shared" si="757"/>
        <v/>
      </c>
      <c r="CF537" s="50" t="str">
        <f t="shared" si="743"/>
        <v xml:space="preserve"> </v>
      </c>
    </row>
    <row r="538" spans="1:84" ht="39" customHeight="1" thickTop="1" thickBot="1" x14ac:dyDescent="0.2">
      <c r="A538" s="81" t="str">
        <f t="shared" si="729"/>
        <v>対象期間外</v>
      </c>
      <c r="B538" s="180" t="str">
        <f>IFERROR(IF(B537=①工事概要!$E$12+IF(WEEKDAY(①工事概要!$E$12)=1,①工事概要!$E$12,(8-WEEKDAY(①工事概要!$E$12))),"-",IF(B537="-","-",B537+1)),"-")</f>
        <v>-</v>
      </c>
      <c r="C538" s="89" t="str">
        <f t="shared" si="744"/>
        <v>-</v>
      </c>
      <c r="D538" s="199" t="str">
        <f t="shared" si="745"/>
        <v>×</v>
      </c>
      <c r="E538" s="200" t="str">
        <f t="shared" si="746"/>
        <v xml:space="preserve"> </v>
      </c>
      <c r="F538" s="201" t="s">
        <v>61</v>
      </c>
      <c r="G538" s="202"/>
      <c r="H538" s="203"/>
      <c r="I538" s="204"/>
      <c r="J538" s="187" t="str">
        <f t="shared" si="747"/>
        <v/>
      </c>
      <c r="K538" s="190" t="str">
        <f t="shared" si="730"/>
        <v/>
      </c>
      <c r="L538" s="190" t="str">
        <f t="shared" si="731"/>
        <v/>
      </c>
      <c r="M538" s="188" t="str">
        <f t="shared" si="748"/>
        <v/>
      </c>
      <c r="N538" s="87" t="str">
        <f t="shared" si="732"/>
        <v/>
      </c>
      <c r="O538" s="108"/>
      <c r="P538" s="156" t="str">
        <f>IF(B538&lt;①工事概要!$E$11,"",IF(B538&gt;①工事概要!$E$12,"",IF(LEN(CE538)=0,"○","")))</f>
        <v/>
      </c>
      <c r="Q538" s="162">
        <f t="shared" si="749"/>
        <v>0</v>
      </c>
      <c r="R538" s="93">
        <f t="shared" si="733"/>
        <v>181</v>
      </c>
      <c r="S538" s="156" t="str">
        <f t="shared" si="734"/>
        <v/>
      </c>
      <c r="T538" s="162">
        <f t="shared" si="735"/>
        <v>0</v>
      </c>
      <c r="U538" s="100">
        <f t="shared" si="750"/>
        <v>52</v>
      </c>
      <c r="V538" s="93" t="str">
        <f t="shared" si="736"/>
        <v/>
      </c>
      <c r="W538" s="169" t="str">
        <f t="shared" si="751"/>
        <v/>
      </c>
      <c r="X538" s="80" t="str">
        <f t="shared" si="752"/>
        <v/>
      </c>
      <c r="Y538" s="80" t="str">
        <f t="shared" si="753"/>
        <v/>
      </c>
      <c r="Z538" s="80" t="str">
        <f t="shared" si="737"/>
        <v>-</v>
      </c>
      <c r="AA538" s="80" t="str">
        <f t="shared" si="738"/>
        <v/>
      </c>
      <c r="AB538" s="80" t="str">
        <f t="shared" si="739"/>
        <v>OK（振替済み）</v>
      </c>
      <c r="AC538" s="154">
        <f t="shared" si="740"/>
        <v>0</v>
      </c>
      <c r="AD538" s="154" t="str">
        <f t="shared" si="754"/>
        <v/>
      </c>
      <c r="AE538" s="106">
        <f t="shared" si="755"/>
        <v>0</v>
      </c>
      <c r="AF538" s="106">
        <f t="shared" si="741"/>
        <v>0</v>
      </c>
      <c r="AG538" s="218" t="str">
        <f>IFERROR(IF(AE538=1,①工事概要!$E$11,IF(AE538=2,①工事概要!$E$11,IF(WEEKDAY(Z538)=2,Z531,AG537))),"")</f>
        <v/>
      </c>
      <c r="AH538" s="222" t="str">
        <f t="shared" ref="AH538:BA538" si="767">IFERROR(IF(AG538+1&gt;$BB538,"",AG538+1),"")</f>
        <v/>
      </c>
      <c r="AI538" s="222" t="str">
        <f t="shared" si="767"/>
        <v/>
      </c>
      <c r="AJ538" s="222" t="str">
        <f t="shared" si="767"/>
        <v/>
      </c>
      <c r="AK538" s="222" t="str">
        <f t="shared" si="767"/>
        <v/>
      </c>
      <c r="AL538" s="222" t="str">
        <f t="shared" si="767"/>
        <v/>
      </c>
      <c r="AM538" s="222" t="str">
        <f t="shared" si="767"/>
        <v/>
      </c>
      <c r="AN538" s="222" t="str">
        <f t="shared" si="767"/>
        <v/>
      </c>
      <c r="AO538" s="222" t="str">
        <f t="shared" si="767"/>
        <v/>
      </c>
      <c r="AP538" s="222" t="str">
        <f t="shared" si="767"/>
        <v/>
      </c>
      <c r="AQ538" s="222" t="str">
        <f t="shared" si="767"/>
        <v/>
      </c>
      <c r="AR538" s="222" t="str">
        <f t="shared" si="767"/>
        <v/>
      </c>
      <c r="AS538" s="222" t="str">
        <f t="shared" si="767"/>
        <v/>
      </c>
      <c r="AT538" s="222" t="str">
        <f t="shared" si="767"/>
        <v/>
      </c>
      <c r="AU538" s="222" t="str">
        <f t="shared" si="767"/>
        <v/>
      </c>
      <c r="AV538" s="222" t="str">
        <f t="shared" si="767"/>
        <v/>
      </c>
      <c r="AW538" s="222" t="str">
        <f t="shared" si="767"/>
        <v/>
      </c>
      <c r="AX538" s="222" t="str">
        <f t="shared" si="767"/>
        <v/>
      </c>
      <c r="AY538" s="222" t="str">
        <f t="shared" si="767"/>
        <v/>
      </c>
      <c r="AZ538" s="222" t="str">
        <f t="shared" si="767"/>
        <v/>
      </c>
      <c r="BA538" s="222" t="str">
        <f t="shared" si="767"/>
        <v/>
      </c>
      <c r="BB538" s="219" t="str">
        <f>IFERROR(IF(IF(IF(Z538=①工事概要!$E$12,①工事概要!$E$12,IF(WEEKDAY(Z538)=1,Z545,BB539))&gt;①工事概要!$E$12,①工事概要!$E$12,IF(Z538=①工事概要!$E$12,①工事概要!$E$12,IF(WEEKDAY(Z538)=1,Z545,BB539)))=0,①工事概要!$E$12,IF(IF(Z538=①工事概要!$E$12,①工事概要!$E$12,IF(WEEKDAY(Z538)=1,Z545,BB539))&gt;①工事概要!$E$12,①工事概要!$E$12,IF(Z538=①工事概要!$E$12,①工事概要!$E$12,IF(WEEKDAY(Z538)=1,Z545,BB539)))),"")</f>
        <v/>
      </c>
      <c r="BE538" s="53"/>
      <c r="BF538" s="53"/>
      <c r="BG538" s="53" t="str">
        <f>IFERROR(VLOOKUP(B538,①工事概要!$C$11:$D$12,2,FALSE),"")</f>
        <v/>
      </c>
      <c r="BH538" s="53" t="str">
        <f>IFERROR(VLOOKUP(B538,①工事概要!$C$16:$D$21,2,FALSE),"")</f>
        <v/>
      </c>
      <c r="BI538" s="53" t="str">
        <f>IFERROR(VLOOKUP(B538,①工事概要!$C$22:$D$24,2,FALSE),"")</f>
        <v/>
      </c>
      <c r="BJ538" s="53" t="str">
        <f>IF(B538&gt;①工事概要!$C$26,"",IF(B538&gt;=①工事概要!$C$25,$BJ$13,""))</f>
        <v/>
      </c>
      <c r="BK538" s="53" t="str">
        <f>IF(B538&gt;①工事概要!$C$28,"",IF(B538&gt;=①工事概要!$C$27,$BK$13,""))</f>
        <v/>
      </c>
      <c r="BL538" s="53" t="str">
        <f>IF(B538&gt;①工事概要!$C$30,"",IF(B538&gt;=①工事概要!$C$29,$BL$13,""))</f>
        <v/>
      </c>
      <c r="BM538" s="53" t="str">
        <f>IF(B538&gt;①工事概要!$C$32,"",IF(B538&gt;=①工事概要!$C$31,$BM$13,""))</f>
        <v/>
      </c>
      <c r="BN538" s="53" t="str">
        <f>IF(B538&gt;①工事概要!$C$34,"",IF(B538&gt;=①工事概要!$C$33,$BN$13,""))</f>
        <v/>
      </c>
      <c r="BO538" s="53" t="str">
        <f>IF(B538&gt;①工事概要!$C$36,"",IF(B538&gt;=①工事概要!$C$35,$BO$13,""))</f>
        <v/>
      </c>
      <c r="BP538" s="53" t="str">
        <f>IF(B538&gt;①工事概要!$C$38,"",IF(B538&gt;=①工事概要!$C$37,$BP$13,""))</f>
        <v/>
      </c>
      <c r="BQ538" s="53" t="str">
        <f>IF(B538&gt;①工事概要!$C$40,"",IF(B538&gt;=①工事概要!$C$39,$BQ$13,""))</f>
        <v/>
      </c>
      <c r="BR538" s="53" t="str">
        <f>IF(B538&gt;①工事概要!$C$42,"",IF(B538&gt;=①工事概要!$C$41,$BR$13,""))</f>
        <v/>
      </c>
      <c r="BS538" s="53" t="str">
        <f>IF(B538&gt;①工事概要!$C$44,"",IF(B538&gt;=①工事概要!$C$43,$BS$13,""))</f>
        <v/>
      </c>
      <c r="BT538" s="53" t="str">
        <f>IF(B538&gt;①工事概要!$C$46,"",IF(B538&gt;=①工事概要!$C$45,$BT$13,""))</f>
        <v/>
      </c>
      <c r="BU538" s="53" t="str">
        <f>IF(B538&gt;①工事概要!$C$48,"",IF(B538&gt;=①工事概要!$C$47,$BU$13,""))</f>
        <v/>
      </c>
      <c r="BV538" s="53" t="str">
        <f>IF(B538&gt;①工事概要!$C$50,"",IF(B538&gt;=①工事概要!$C$49,$BV$13,""))</f>
        <v/>
      </c>
      <c r="BW538" s="53" t="str">
        <f>IF(B538&gt;①工事概要!$C$52,"",IF(B538&gt;=①工事概要!$C$51,$BW$13,""))</f>
        <v/>
      </c>
      <c r="BX538" s="53" t="str">
        <f>IF(B538&gt;①工事概要!$C$54,"",IF(B538&gt;=①工事概要!$C$53,$BX$13,""))</f>
        <v/>
      </c>
      <c r="BY538" s="53" t="str">
        <f>IF(B538&gt;①工事概要!$C$56,"",IF(B538&gt;=①工事概要!$C$55,$BY$13,""))</f>
        <v/>
      </c>
      <c r="BZ538" s="53" t="str">
        <f>IF(B538&gt;①工事概要!$C$58,"",IF(B538&gt;=①工事概要!$C$57,$BZ$13,""))</f>
        <v/>
      </c>
      <c r="CA538" s="53" t="str">
        <f>IF(B538&gt;①工事概要!$C$60,"",IF(B538&gt;=①工事概要!$C$59,$CA$13,""))</f>
        <v/>
      </c>
      <c r="CB538" s="53" t="str">
        <f>IF(B538&gt;①工事概要!$C$62,"",IF(B538&gt;=①工事概要!$C$61,$CB$13,""))</f>
        <v/>
      </c>
      <c r="CC538" s="53" t="str">
        <f>IF(B538&gt;①工事概要!$C$64,"",IF(B538&gt;=①工事概要!$C$63,$CC$13,""))</f>
        <v/>
      </c>
      <c r="CD538" s="53" t="str">
        <f>IF(B538&gt;①工事概要!$C$66,"",IF(B538&gt;=①工事概要!$C$65,$CD$13,""))</f>
        <v/>
      </c>
      <c r="CE538" s="50" t="str">
        <f t="shared" si="757"/>
        <v/>
      </c>
      <c r="CF538" s="50" t="str">
        <f t="shared" si="743"/>
        <v xml:space="preserve"> </v>
      </c>
    </row>
    <row r="539" spans="1:84" ht="39" customHeight="1" thickTop="1" thickBot="1" x14ac:dyDescent="0.2">
      <c r="A539" s="81" t="str">
        <f t="shared" si="729"/>
        <v>対象期間外</v>
      </c>
      <c r="B539" s="180" t="str">
        <f>IFERROR(IF(B538=①工事概要!$E$12+IF(WEEKDAY(①工事概要!$E$12)=1,①工事概要!$E$12,(8-WEEKDAY(①工事概要!$E$12))),"-",IF(B538="-","-",B538+1)),"-")</f>
        <v>-</v>
      </c>
      <c r="C539" s="89" t="str">
        <f t="shared" si="744"/>
        <v>-</v>
      </c>
      <c r="D539" s="199" t="str">
        <f t="shared" si="745"/>
        <v>×</v>
      </c>
      <c r="E539" s="200" t="str">
        <f t="shared" si="746"/>
        <v xml:space="preserve"> </v>
      </c>
      <c r="F539" s="201" t="s">
        <v>61</v>
      </c>
      <c r="G539" s="202"/>
      <c r="H539" s="203"/>
      <c r="I539" s="204"/>
      <c r="J539" s="187" t="str">
        <f t="shared" si="747"/>
        <v/>
      </c>
      <c r="K539" s="190" t="str">
        <f t="shared" si="730"/>
        <v/>
      </c>
      <c r="L539" s="190" t="str">
        <f t="shared" si="731"/>
        <v/>
      </c>
      <c r="M539" s="188" t="str">
        <f t="shared" si="748"/>
        <v/>
      </c>
      <c r="N539" s="87" t="str">
        <f t="shared" si="732"/>
        <v/>
      </c>
      <c r="O539" s="108"/>
      <c r="P539" s="156" t="str">
        <f>IF(B539&lt;①工事概要!$E$11,"",IF(B539&gt;①工事概要!$E$12,"",IF(LEN(CE539)=0,"○","")))</f>
        <v/>
      </c>
      <c r="Q539" s="162">
        <f t="shared" si="749"/>
        <v>0</v>
      </c>
      <c r="R539" s="93">
        <f t="shared" si="733"/>
        <v>181</v>
      </c>
      <c r="S539" s="156" t="str">
        <f t="shared" si="734"/>
        <v/>
      </c>
      <c r="T539" s="162">
        <f t="shared" si="735"/>
        <v>0</v>
      </c>
      <c r="U539" s="100">
        <f t="shared" si="750"/>
        <v>52</v>
      </c>
      <c r="V539" s="93" t="str">
        <f t="shared" si="736"/>
        <v/>
      </c>
      <c r="W539" s="169" t="str">
        <f t="shared" si="751"/>
        <v/>
      </c>
      <c r="X539" s="80" t="str">
        <f t="shared" si="752"/>
        <v/>
      </c>
      <c r="Y539" s="80" t="str">
        <f t="shared" si="753"/>
        <v/>
      </c>
      <c r="Z539" s="80" t="str">
        <f t="shared" si="737"/>
        <v>-</v>
      </c>
      <c r="AA539" s="80" t="str">
        <f t="shared" si="738"/>
        <v/>
      </c>
      <c r="AB539" s="80" t="str">
        <f t="shared" si="739"/>
        <v>OK（振替済み）</v>
      </c>
      <c r="AC539" s="154">
        <f t="shared" si="740"/>
        <v>0</v>
      </c>
      <c r="AD539" s="154" t="str">
        <f t="shared" si="754"/>
        <v/>
      </c>
      <c r="AE539" s="106">
        <f t="shared" si="755"/>
        <v>0</v>
      </c>
      <c r="AF539" s="106">
        <f t="shared" si="741"/>
        <v>0</v>
      </c>
      <c r="AG539" s="223" t="str">
        <f>IFERROR(IF(AE539=1,①工事概要!$E$11,IF(AE539=2,①工事概要!$E$11,IF(WEEKDAY(Z539)=2,Z532,AG538))),"")</f>
        <v/>
      </c>
      <c r="AH539" s="224" t="str">
        <f t="shared" ref="AH539:BA539" si="768">IFERROR(IF(AG539+1&gt;$BB539,"",AG539+1),"")</f>
        <v/>
      </c>
      <c r="AI539" s="224" t="str">
        <f t="shared" si="768"/>
        <v/>
      </c>
      <c r="AJ539" s="224" t="str">
        <f t="shared" si="768"/>
        <v/>
      </c>
      <c r="AK539" s="224" t="str">
        <f t="shared" si="768"/>
        <v/>
      </c>
      <c r="AL539" s="224" t="str">
        <f t="shared" si="768"/>
        <v/>
      </c>
      <c r="AM539" s="224" t="str">
        <f t="shared" si="768"/>
        <v/>
      </c>
      <c r="AN539" s="224" t="str">
        <f t="shared" si="768"/>
        <v/>
      </c>
      <c r="AO539" s="224" t="str">
        <f t="shared" si="768"/>
        <v/>
      </c>
      <c r="AP539" s="224" t="str">
        <f t="shared" si="768"/>
        <v/>
      </c>
      <c r="AQ539" s="224" t="str">
        <f t="shared" si="768"/>
        <v/>
      </c>
      <c r="AR539" s="224" t="str">
        <f t="shared" si="768"/>
        <v/>
      </c>
      <c r="AS539" s="224" t="str">
        <f t="shared" si="768"/>
        <v/>
      </c>
      <c r="AT539" s="224" t="str">
        <f t="shared" si="768"/>
        <v/>
      </c>
      <c r="AU539" s="224" t="str">
        <f t="shared" si="768"/>
        <v/>
      </c>
      <c r="AV539" s="224" t="str">
        <f t="shared" si="768"/>
        <v/>
      </c>
      <c r="AW539" s="224" t="str">
        <f t="shared" si="768"/>
        <v/>
      </c>
      <c r="AX539" s="224" t="str">
        <f t="shared" si="768"/>
        <v/>
      </c>
      <c r="AY539" s="224" t="str">
        <f t="shared" si="768"/>
        <v/>
      </c>
      <c r="AZ539" s="224" t="str">
        <f t="shared" si="768"/>
        <v/>
      </c>
      <c r="BA539" s="224" t="str">
        <f t="shared" si="768"/>
        <v/>
      </c>
      <c r="BB539" s="225" t="str">
        <f>IFERROR(IF(IF(IF(Z539=①工事概要!$E$12,①工事概要!$E$12,IF(WEEKDAY(Z539)=1,Z546,BB540))&gt;①工事概要!$E$12,①工事概要!$E$12,IF(Z539=①工事概要!$E$12,①工事概要!$E$12,IF(WEEKDAY(Z539)=1,Z546,BB540)))=0,①工事概要!$E$12,IF(IF(Z539=①工事概要!$E$12,①工事概要!$E$12,IF(WEEKDAY(Z539)=1,Z546,BB540))&gt;①工事概要!$E$12,①工事概要!$E$12,IF(Z539=①工事概要!$E$12,①工事概要!$E$12,IF(WEEKDAY(Z539)=1,Z546,BB540)))),"")</f>
        <v/>
      </c>
      <c r="BE539" s="53"/>
      <c r="BF539" s="53"/>
      <c r="BG539" s="53" t="str">
        <f>IFERROR(VLOOKUP(B539,①工事概要!$C$11:$D$12,2,FALSE),"")</f>
        <v/>
      </c>
      <c r="BH539" s="53" t="str">
        <f>IFERROR(VLOOKUP(B539,①工事概要!$C$16:$D$21,2,FALSE),"")</f>
        <v/>
      </c>
      <c r="BI539" s="53" t="str">
        <f>IFERROR(VLOOKUP(B539,①工事概要!$C$22:$D$24,2,FALSE),"")</f>
        <v/>
      </c>
      <c r="BJ539" s="53" t="str">
        <f>IF(B539&gt;①工事概要!$C$26,"",IF(B539&gt;=①工事概要!$C$25,$BJ$13,""))</f>
        <v/>
      </c>
      <c r="BK539" s="53" t="str">
        <f>IF(B539&gt;①工事概要!$C$28,"",IF(B539&gt;=①工事概要!$C$27,$BK$13,""))</f>
        <v/>
      </c>
      <c r="BL539" s="53" t="str">
        <f>IF(B539&gt;①工事概要!$C$30,"",IF(B539&gt;=①工事概要!$C$29,$BL$13,""))</f>
        <v/>
      </c>
      <c r="BM539" s="53" t="str">
        <f>IF(B539&gt;①工事概要!$C$32,"",IF(B539&gt;=①工事概要!$C$31,$BM$13,""))</f>
        <v/>
      </c>
      <c r="BN539" s="53" t="str">
        <f>IF(B539&gt;①工事概要!$C$34,"",IF(B539&gt;=①工事概要!$C$33,$BN$13,""))</f>
        <v/>
      </c>
      <c r="BO539" s="53" t="str">
        <f>IF(B539&gt;①工事概要!$C$36,"",IF(B539&gt;=①工事概要!$C$35,$BO$13,""))</f>
        <v/>
      </c>
      <c r="BP539" s="53" t="str">
        <f>IF(B539&gt;①工事概要!$C$38,"",IF(B539&gt;=①工事概要!$C$37,$BP$13,""))</f>
        <v/>
      </c>
      <c r="BQ539" s="53" t="str">
        <f>IF(B539&gt;①工事概要!$C$40,"",IF(B539&gt;=①工事概要!$C$39,$BQ$13,""))</f>
        <v/>
      </c>
      <c r="BR539" s="53" t="str">
        <f>IF(B539&gt;①工事概要!$C$42,"",IF(B539&gt;=①工事概要!$C$41,$BR$13,""))</f>
        <v/>
      </c>
      <c r="BS539" s="53" t="str">
        <f>IF(B539&gt;①工事概要!$C$44,"",IF(B539&gt;=①工事概要!$C$43,$BS$13,""))</f>
        <v/>
      </c>
      <c r="BT539" s="53" t="str">
        <f>IF(B539&gt;①工事概要!$C$46,"",IF(B539&gt;=①工事概要!$C$45,$BT$13,""))</f>
        <v/>
      </c>
      <c r="BU539" s="53" t="str">
        <f>IF(B539&gt;①工事概要!$C$48,"",IF(B539&gt;=①工事概要!$C$47,$BU$13,""))</f>
        <v/>
      </c>
      <c r="BV539" s="53" t="str">
        <f>IF(B539&gt;①工事概要!$C$50,"",IF(B539&gt;=①工事概要!$C$49,$BV$13,""))</f>
        <v/>
      </c>
      <c r="BW539" s="53" t="str">
        <f>IF(B539&gt;①工事概要!$C$52,"",IF(B539&gt;=①工事概要!$C$51,$BW$13,""))</f>
        <v/>
      </c>
      <c r="BX539" s="53" t="str">
        <f>IF(B539&gt;①工事概要!$C$54,"",IF(B539&gt;=①工事概要!$C$53,$BX$13,""))</f>
        <v/>
      </c>
      <c r="BY539" s="53" t="str">
        <f>IF(B539&gt;①工事概要!$C$56,"",IF(B539&gt;=①工事概要!$C$55,$BY$13,""))</f>
        <v/>
      </c>
      <c r="BZ539" s="53" t="str">
        <f>IF(B539&gt;①工事概要!$C$58,"",IF(B539&gt;=①工事概要!$C$57,$BZ$13,""))</f>
        <v/>
      </c>
      <c r="CA539" s="53" t="str">
        <f>IF(B539&gt;①工事概要!$C$60,"",IF(B539&gt;=①工事概要!$C$59,$CA$13,""))</f>
        <v/>
      </c>
      <c r="CB539" s="53" t="str">
        <f>IF(B539&gt;①工事概要!$C$62,"",IF(B539&gt;=①工事概要!$C$61,$CB$13,""))</f>
        <v/>
      </c>
      <c r="CC539" s="53" t="str">
        <f>IF(B539&gt;①工事概要!$C$64,"",IF(B539&gt;=①工事概要!$C$63,$CC$13,""))</f>
        <v/>
      </c>
      <c r="CD539" s="53" t="str">
        <f>IF(B539&gt;①工事概要!$C$66,"",IF(B539&gt;=①工事概要!$C$65,$CD$13,""))</f>
        <v/>
      </c>
      <c r="CE539" s="50" t="str">
        <f t="shared" si="757"/>
        <v/>
      </c>
      <c r="CF539" s="50" t="str">
        <f t="shared" si="743"/>
        <v xml:space="preserve"> </v>
      </c>
    </row>
    <row r="540" spans="1:84" ht="39" customHeight="1" thickTop="1" thickBot="1" x14ac:dyDescent="0.2">
      <c r="A540" s="81" t="str">
        <f t="shared" si="729"/>
        <v>対象期間外</v>
      </c>
      <c r="B540" s="180" t="str">
        <f>IFERROR(IF(B539=①工事概要!$E$12+IF(WEEKDAY(①工事概要!$E$12)=1,①工事概要!$E$12,(8-WEEKDAY(①工事概要!$E$12))),"-",IF(B539="-","-",B539+1)),"-")</f>
        <v>-</v>
      </c>
      <c r="C540" s="89" t="str">
        <f t="shared" si="744"/>
        <v>-</v>
      </c>
      <c r="D540" s="199" t="str">
        <f t="shared" si="745"/>
        <v>×</v>
      </c>
      <c r="E540" s="200" t="str">
        <f t="shared" si="746"/>
        <v xml:space="preserve"> </v>
      </c>
      <c r="F540" s="201" t="s">
        <v>60</v>
      </c>
      <c r="G540" s="202"/>
      <c r="H540" s="203"/>
      <c r="I540" s="204"/>
      <c r="J540" s="187" t="str">
        <f t="shared" si="747"/>
        <v/>
      </c>
      <c r="K540" s="190" t="str">
        <f t="shared" si="730"/>
        <v/>
      </c>
      <c r="L540" s="190" t="str">
        <f t="shared" si="731"/>
        <v/>
      </c>
      <c r="M540" s="188" t="str">
        <f t="shared" si="748"/>
        <v/>
      </c>
      <c r="N540" s="87" t="str">
        <f t="shared" si="732"/>
        <v/>
      </c>
      <c r="O540" s="108"/>
      <c r="P540" s="156" t="str">
        <f>IF(B540&lt;①工事概要!$E$11,"",IF(B540&gt;①工事概要!$E$12,"",IF(LEN(CE540)=0,"○","")))</f>
        <v/>
      </c>
      <c r="Q540" s="162">
        <f t="shared" si="749"/>
        <v>0</v>
      </c>
      <c r="R540" s="93">
        <f t="shared" si="733"/>
        <v>181</v>
      </c>
      <c r="S540" s="156" t="str">
        <f t="shared" si="734"/>
        <v/>
      </c>
      <c r="T540" s="162">
        <f t="shared" si="735"/>
        <v>0</v>
      </c>
      <c r="U540" s="100">
        <f t="shared" si="750"/>
        <v>52</v>
      </c>
      <c r="V540" s="93" t="str">
        <f t="shared" si="736"/>
        <v/>
      </c>
      <c r="W540" s="169" t="str">
        <f t="shared" si="751"/>
        <v/>
      </c>
      <c r="X540" s="80" t="str">
        <f t="shared" si="752"/>
        <v/>
      </c>
      <c r="Y540" s="80" t="str">
        <f t="shared" si="753"/>
        <v/>
      </c>
      <c r="Z540" s="80" t="str">
        <f t="shared" si="737"/>
        <v>-</v>
      </c>
      <c r="AA540" s="80" t="str">
        <f t="shared" si="738"/>
        <v/>
      </c>
      <c r="AB540" s="80" t="str">
        <f t="shared" si="739"/>
        <v>OK（振替済み）</v>
      </c>
      <c r="AC540" s="154">
        <f t="shared" si="740"/>
        <v>0</v>
      </c>
      <c r="AD540" s="154" t="str">
        <f t="shared" si="754"/>
        <v/>
      </c>
      <c r="AE540" s="106">
        <f t="shared" si="755"/>
        <v>0</v>
      </c>
      <c r="AF540" s="106">
        <f t="shared" si="741"/>
        <v>0</v>
      </c>
      <c r="AG540" s="216" t="str">
        <f>IFERROR(IF(AE540=1,①工事概要!$E$11,IF(AE540=2,①工事概要!$E$11,IF(WEEKDAY(Z540)=2,Z533,AG539))),"")</f>
        <v/>
      </c>
      <c r="AH540" s="221" t="str">
        <f t="shared" ref="AH540:BA540" si="769">IFERROR(IF(AG540+1&gt;$BB540,"",AG540+1),"")</f>
        <v/>
      </c>
      <c r="AI540" s="221" t="str">
        <f t="shared" si="769"/>
        <v/>
      </c>
      <c r="AJ540" s="221" t="str">
        <f t="shared" si="769"/>
        <v/>
      </c>
      <c r="AK540" s="221" t="str">
        <f t="shared" si="769"/>
        <v/>
      </c>
      <c r="AL540" s="221" t="str">
        <f t="shared" si="769"/>
        <v/>
      </c>
      <c r="AM540" s="221" t="str">
        <f t="shared" si="769"/>
        <v/>
      </c>
      <c r="AN540" s="221" t="str">
        <f t="shared" si="769"/>
        <v/>
      </c>
      <c r="AO540" s="221" t="str">
        <f t="shared" si="769"/>
        <v/>
      </c>
      <c r="AP540" s="221" t="str">
        <f t="shared" si="769"/>
        <v/>
      </c>
      <c r="AQ540" s="221" t="str">
        <f t="shared" si="769"/>
        <v/>
      </c>
      <c r="AR540" s="221" t="str">
        <f t="shared" si="769"/>
        <v/>
      </c>
      <c r="AS540" s="221" t="str">
        <f t="shared" si="769"/>
        <v/>
      </c>
      <c r="AT540" s="221" t="str">
        <f t="shared" si="769"/>
        <v/>
      </c>
      <c r="AU540" s="221" t="str">
        <f t="shared" si="769"/>
        <v/>
      </c>
      <c r="AV540" s="221" t="str">
        <f t="shared" si="769"/>
        <v/>
      </c>
      <c r="AW540" s="221" t="str">
        <f t="shared" si="769"/>
        <v/>
      </c>
      <c r="AX540" s="221" t="str">
        <f t="shared" si="769"/>
        <v/>
      </c>
      <c r="AY540" s="221" t="str">
        <f t="shared" si="769"/>
        <v/>
      </c>
      <c r="AZ540" s="221" t="str">
        <f t="shared" si="769"/>
        <v/>
      </c>
      <c r="BA540" s="221" t="str">
        <f t="shared" si="769"/>
        <v/>
      </c>
      <c r="BB540" s="217" t="str">
        <f>IFERROR(IF(IF(IF(Z540=①工事概要!$E$12,①工事概要!$E$12,IF(WEEKDAY(Z540)=1,Z547,BB541))&gt;①工事概要!$E$12,①工事概要!$E$12,IF(Z540=①工事概要!$E$12,①工事概要!$E$12,IF(WEEKDAY(Z540)=1,Z547,BB541)))=0,①工事概要!$E$12,IF(IF(Z540=①工事概要!$E$12,①工事概要!$E$12,IF(WEEKDAY(Z540)=1,Z547,BB541))&gt;①工事概要!$E$12,①工事概要!$E$12,IF(Z540=①工事概要!$E$12,①工事概要!$E$12,IF(WEEKDAY(Z540)=1,Z547,BB541)))),"")</f>
        <v/>
      </c>
      <c r="BE540" s="53"/>
      <c r="BF540" s="53"/>
      <c r="BG540" s="53" t="str">
        <f>IFERROR(VLOOKUP(B540,①工事概要!$C$11:$D$12,2,FALSE),"")</f>
        <v/>
      </c>
      <c r="BH540" s="53" t="str">
        <f>IFERROR(VLOOKUP(B540,①工事概要!$C$16:$D$21,2,FALSE),"")</f>
        <v/>
      </c>
      <c r="BI540" s="53" t="str">
        <f>IFERROR(VLOOKUP(B540,①工事概要!$C$22:$D$24,2,FALSE),"")</f>
        <v/>
      </c>
      <c r="BJ540" s="53" t="str">
        <f>IF(B540&gt;①工事概要!$C$26,"",IF(B540&gt;=①工事概要!$C$25,$BJ$13,""))</f>
        <v/>
      </c>
      <c r="BK540" s="53" t="str">
        <f>IF(B540&gt;①工事概要!$C$28,"",IF(B540&gt;=①工事概要!$C$27,$BK$13,""))</f>
        <v/>
      </c>
      <c r="BL540" s="53" t="str">
        <f>IF(B540&gt;①工事概要!$C$30,"",IF(B540&gt;=①工事概要!$C$29,$BL$13,""))</f>
        <v/>
      </c>
      <c r="BM540" s="53" t="str">
        <f>IF(B540&gt;①工事概要!$C$32,"",IF(B540&gt;=①工事概要!$C$31,$BM$13,""))</f>
        <v/>
      </c>
      <c r="BN540" s="53" t="str">
        <f>IF(B540&gt;①工事概要!$C$34,"",IF(B540&gt;=①工事概要!$C$33,$BN$13,""))</f>
        <v/>
      </c>
      <c r="BO540" s="53" t="str">
        <f>IF(B540&gt;①工事概要!$C$36,"",IF(B540&gt;=①工事概要!$C$35,$BO$13,""))</f>
        <v/>
      </c>
      <c r="BP540" s="53" t="str">
        <f>IF(B540&gt;①工事概要!$C$38,"",IF(B540&gt;=①工事概要!$C$37,$BP$13,""))</f>
        <v/>
      </c>
      <c r="BQ540" s="53" t="str">
        <f>IF(B540&gt;①工事概要!$C$40,"",IF(B540&gt;=①工事概要!$C$39,$BQ$13,""))</f>
        <v/>
      </c>
      <c r="BR540" s="53" t="str">
        <f>IF(B540&gt;①工事概要!$C$42,"",IF(B540&gt;=①工事概要!$C$41,$BR$13,""))</f>
        <v/>
      </c>
      <c r="BS540" s="53" t="str">
        <f>IF(B540&gt;①工事概要!$C$44,"",IF(B540&gt;=①工事概要!$C$43,$BS$13,""))</f>
        <v/>
      </c>
      <c r="BT540" s="53" t="str">
        <f>IF(B540&gt;①工事概要!$C$46,"",IF(B540&gt;=①工事概要!$C$45,$BT$13,""))</f>
        <v/>
      </c>
      <c r="BU540" s="53" t="str">
        <f>IF(B540&gt;①工事概要!$C$48,"",IF(B540&gt;=①工事概要!$C$47,$BU$13,""))</f>
        <v/>
      </c>
      <c r="BV540" s="53" t="str">
        <f>IF(B540&gt;①工事概要!$C$50,"",IF(B540&gt;=①工事概要!$C$49,$BV$13,""))</f>
        <v/>
      </c>
      <c r="BW540" s="53" t="str">
        <f>IF(B540&gt;①工事概要!$C$52,"",IF(B540&gt;=①工事概要!$C$51,$BW$13,""))</f>
        <v/>
      </c>
      <c r="BX540" s="53" t="str">
        <f>IF(B540&gt;①工事概要!$C$54,"",IF(B540&gt;=①工事概要!$C$53,$BX$13,""))</f>
        <v/>
      </c>
      <c r="BY540" s="53" t="str">
        <f>IF(B540&gt;①工事概要!$C$56,"",IF(B540&gt;=①工事概要!$C$55,$BY$13,""))</f>
        <v/>
      </c>
      <c r="BZ540" s="53" t="str">
        <f>IF(B540&gt;①工事概要!$C$58,"",IF(B540&gt;=①工事概要!$C$57,$BZ$13,""))</f>
        <v/>
      </c>
      <c r="CA540" s="53" t="str">
        <f>IF(B540&gt;①工事概要!$C$60,"",IF(B540&gt;=①工事概要!$C$59,$CA$13,""))</f>
        <v/>
      </c>
      <c r="CB540" s="53" t="str">
        <f>IF(B540&gt;①工事概要!$C$62,"",IF(B540&gt;=①工事概要!$C$61,$CB$13,""))</f>
        <v/>
      </c>
      <c r="CC540" s="53" t="str">
        <f>IF(B540&gt;①工事概要!$C$64,"",IF(B540&gt;=①工事概要!$C$63,$CC$13,""))</f>
        <v/>
      </c>
      <c r="CD540" s="53" t="str">
        <f>IF(B540&gt;①工事概要!$C$66,"",IF(B540&gt;=①工事概要!$C$65,$CD$13,""))</f>
        <v/>
      </c>
      <c r="CE540" s="50" t="str">
        <f t="shared" si="757"/>
        <v/>
      </c>
      <c r="CF540" s="50" t="str">
        <f t="shared" si="743"/>
        <v xml:space="preserve"> </v>
      </c>
    </row>
    <row r="541" spans="1:84" ht="39" customHeight="1" thickTop="1" thickBot="1" x14ac:dyDescent="0.2">
      <c r="A541" s="81" t="str">
        <f t="shared" si="729"/>
        <v>対象期間外</v>
      </c>
      <c r="B541" s="180" t="str">
        <f>IFERROR(IF(B540=①工事概要!$E$12+IF(WEEKDAY(①工事概要!$E$12)=1,①工事概要!$E$12,(8-WEEKDAY(①工事概要!$E$12))),"-",IF(B540="-","-",B540+1)),"-")</f>
        <v>-</v>
      </c>
      <c r="C541" s="89" t="str">
        <f t="shared" si="744"/>
        <v>-</v>
      </c>
      <c r="D541" s="199" t="str">
        <f t="shared" si="745"/>
        <v>×</v>
      </c>
      <c r="E541" s="200" t="str">
        <f t="shared" si="746"/>
        <v xml:space="preserve"> </v>
      </c>
      <c r="F541" s="201" t="s">
        <v>60</v>
      </c>
      <c r="G541" s="202"/>
      <c r="H541" s="203"/>
      <c r="I541" s="204"/>
      <c r="J541" s="187" t="str">
        <f t="shared" si="747"/>
        <v/>
      </c>
      <c r="K541" s="190" t="str">
        <f t="shared" si="730"/>
        <v/>
      </c>
      <c r="L541" s="190" t="str">
        <f t="shared" si="731"/>
        <v/>
      </c>
      <c r="M541" s="188" t="str">
        <f t="shared" si="748"/>
        <v/>
      </c>
      <c r="N541" s="87" t="str">
        <f t="shared" si="732"/>
        <v/>
      </c>
      <c r="O541" s="108"/>
      <c r="P541" s="156" t="str">
        <f>IF(B541&lt;①工事概要!$E$11,"",IF(B541&gt;①工事概要!$E$12,"",IF(LEN(CE541)=0,"○","")))</f>
        <v/>
      </c>
      <c r="Q541" s="162">
        <f t="shared" si="749"/>
        <v>0</v>
      </c>
      <c r="R541" s="93">
        <f t="shared" si="733"/>
        <v>181</v>
      </c>
      <c r="S541" s="156" t="str">
        <f t="shared" si="734"/>
        <v/>
      </c>
      <c r="T541" s="162">
        <f t="shared" si="735"/>
        <v>0</v>
      </c>
      <c r="U541" s="100">
        <f t="shared" si="750"/>
        <v>52</v>
      </c>
      <c r="V541" s="93" t="str">
        <f t="shared" si="736"/>
        <v/>
      </c>
      <c r="W541" s="169" t="str">
        <f t="shared" si="751"/>
        <v/>
      </c>
      <c r="X541" s="80" t="str">
        <f t="shared" si="752"/>
        <v/>
      </c>
      <c r="Y541" s="80" t="str">
        <f t="shared" si="753"/>
        <v/>
      </c>
      <c r="Z541" s="80" t="str">
        <f t="shared" si="737"/>
        <v>-</v>
      </c>
      <c r="AA541" s="80" t="str">
        <f t="shared" si="738"/>
        <v/>
      </c>
      <c r="AB541" s="80" t="str">
        <f t="shared" si="739"/>
        <v>OK（振替済み）</v>
      </c>
      <c r="AC541" s="154">
        <f t="shared" si="740"/>
        <v>0</v>
      </c>
      <c r="AD541" s="154" t="str">
        <f t="shared" si="754"/>
        <v/>
      </c>
      <c r="AE541" s="106">
        <f t="shared" si="755"/>
        <v>0</v>
      </c>
      <c r="AF541" s="106">
        <f t="shared" si="741"/>
        <v>0</v>
      </c>
      <c r="AG541" s="218" t="str">
        <f>IFERROR(IF(AE541=1,①工事概要!$E$11,IF(AE541=2,①工事概要!$E$11,IF(WEEKDAY(Z541)=2,Z534,AG540))),"")</f>
        <v/>
      </c>
      <c r="AH541" s="222" t="str">
        <f t="shared" ref="AH541:BA541" si="770">IFERROR(IF(AG541+1&gt;$BB541,"",AG541+1),"")</f>
        <v/>
      </c>
      <c r="AI541" s="222" t="str">
        <f t="shared" si="770"/>
        <v/>
      </c>
      <c r="AJ541" s="222" t="str">
        <f t="shared" si="770"/>
        <v/>
      </c>
      <c r="AK541" s="222" t="str">
        <f t="shared" si="770"/>
        <v/>
      </c>
      <c r="AL541" s="222" t="str">
        <f t="shared" si="770"/>
        <v/>
      </c>
      <c r="AM541" s="222" t="str">
        <f t="shared" si="770"/>
        <v/>
      </c>
      <c r="AN541" s="222" t="str">
        <f t="shared" si="770"/>
        <v/>
      </c>
      <c r="AO541" s="222" t="str">
        <f t="shared" si="770"/>
        <v/>
      </c>
      <c r="AP541" s="222" t="str">
        <f t="shared" si="770"/>
        <v/>
      </c>
      <c r="AQ541" s="222" t="str">
        <f t="shared" si="770"/>
        <v/>
      </c>
      <c r="AR541" s="222" t="str">
        <f t="shared" si="770"/>
        <v/>
      </c>
      <c r="AS541" s="222" t="str">
        <f t="shared" si="770"/>
        <v/>
      </c>
      <c r="AT541" s="222" t="str">
        <f t="shared" si="770"/>
        <v/>
      </c>
      <c r="AU541" s="222" t="str">
        <f t="shared" si="770"/>
        <v/>
      </c>
      <c r="AV541" s="222" t="str">
        <f t="shared" si="770"/>
        <v/>
      </c>
      <c r="AW541" s="222" t="str">
        <f t="shared" si="770"/>
        <v/>
      </c>
      <c r="AX541" s="222" t="str">
        <f t="shared" si="770"/>
        <v/>
      </c>
      <c r="AY541" s="222" t="str">
        <f t="shared" si="770"/>
        <v/>
      </c>
      <c r="AZ541" s="222" t="str">
        <f t="shared" si="770"/>
        <v/>
      </c>
      <c r="BA541" s="222" t="str">
        <f t="shared" si="770"/>
        <v/>
      </c>
      <c r="BB541" s="219" t="str">
        <f>IFERROR(IF(IF(IF(Z541=①工事概要!$E$12,①工事概要!$E$12,IF(WEEKDAY(Z541)=1,Z548,BB542))&gt;①工事概要!$E$12,①工事概要!$E$12,IF(Z541=①工事概要!$E$12,①工事概要!$E$12,IF(WEEKDAY(Z541)=1,Z548,BB542)))=0,①工事概要!$E$12,IF(IF(Z541=①工事概要!$E$12,①工事概要!$E$12,IF(WEEKDAY(Z541)=1,Z548,BB542))&gt;①工事概要!$E$12,①工事概要!$E$12,IF(Z541=①工事概要!$E$12,①工事概要!$E$12,IF(WEEKDAY(Z541)=1,Z548,BB542)))),"")</f>
        <v/>
      </c>
      <c r="BE541" s="53"/>
      <c r="BF541" s="53"/>
      <c r="BG541" s="53" t="str">
        <f>IFERROR(VLOOKUP(B541,①工事概要!$C$11:$D$12,2,FALSE),"")</f>
        <v/>
      </c>
      <c r="BH541" s="53" t="str">
        <f>IFERROR(VLOOKUP(B541,①工事概要!$C$16:$D$21,2,FALSE),"")</f>
        <v/>
      </c>
      <c r="BI541" s="53" t="str">
        <f>IFERROR(VLOOKUP(B541,①工事概要!$C$22:$D$24,2,FALSE),"")</f>
        <v/>
      </c>
      <c r="BJ541" s="53" t="str">
        <f>IF(B541&gt;①工事概要!$C$26,"",IF(B541&gt;=①工事概要!$C$25,$BJ$13,""))</f>
        <v/>
      </c>
      <c r="BK541" s="53" t="str">
        <f>IF(B541&gt;①工事概要!$C$28,"",IF(B541&gt;=①工事概要!$C$27,$BK$13,""))</f>
        <v/>
      </c>
      <c r="BL541" s="53" t="str">
        <f>IF(B541&gt;①工事概要!$C$30,"",IF(B541&gt;=①工事概要!$C$29,$BL$13,""))</f>
        <v/>
      </c>
      <c r="BM541" s="53" t="str">
        <f>IF(B541&gt;①工事概要!$C$32,"",IF(B541&gt;=①工事概要!$C$31,$BM$13,""))</f>
        <v/>
      </c>
      <c r="BN541" s="53" t="str">
        <f>IF(B541&gt;①工事概要!$C$34,"",IF(B541&gt;=①工事概要!$C$33,$BN$13,""))</f>
        <v/>
      </c>
      <c r="BO541" s="53" t="str">
        <f>IF(B541&gt;①工事概要!$C$36,"",IF(B541&gt;=①工事概要!$C$35,$BO$13,""))</f>
        <v/>
      </c>
      <c r="BP541" s="53" t="str">
        <f>IF(B541&gt;①工事概要!$C$38,"",IF(B541&gt;=①工事概要!$C$37,$BP$13,""))</f>
        <v/>
      </c>
      <c r="BQ541" s="53" t="str">
        <f>IF(B541&gt;①工事概要!$C$40,"",IF(B541&gt;=①工事概要!$C$39,$BQ$13,""))</f>
        <v/>
      </c>
      <c r="BR541" s="53" t="str">
        <f>IF(B541&gt;①工事概要!$C$42,"",IF(B541&gt;=①工事概要!$C$41,$BR$13,""))</f>
        <v/>
      </c>
      <c r="BS541" s="53" t="str">
        <f>IF(B541&gt;①工事概要!$C$44,"",IF(B541&gt;=①工事概要!$C$43,$BS$13,""))</f>
        <v/>
      </c>
      <c r="BT541" s="53" t="str">
        <f>IF(B541&gt;①工事概要!$C$46,"",IF(B541&gt;=①工事概要!$C$45,$BT$13,""))</f>
        <v/>
      </c>
      <c r="BU541" s="53" t="str">
        <f>IF(B541&gt;①工事概要!$C$48,"",IF(B541&gt;=①工事概要!$C$47,$BU$13,""))</f>
        <v/>
      </c>
      <c r="BV541" s="53" t="str">
        <f>IF(B541&gt;①工事概要!$C$50,"",IF(B541&gt;=①工事概要!$C$49,$BV$13,""))</f>
        <v/>
      </c>
      <c r="BW541" s="53" t="str">
        <f>IF(B541&gt;①工事概要!$C$52,"",IF(B541&gt;=①工事概要!$C$51,$BW$13,""))</f>
        <v/>
      </c>
      <c r="BX541" s="53" t="str">
        <f>IF(B541&gt;①工事概要!$C$54,"",IF(B541&gt;=①工事概要!$C$53,$BX$13,""))</f>
        <v/>
      </c>
      <c r="BY541" s="53" t="str">
        <f>IF(B541&gt;①工事概要!$C$56,"",IF(B541&gt;=①工事概要!$C$55,$BY$13,""))</f>
        <v/>
      </c>
      <c r="BZ541" s="53" t="str">
        <f>IF(B541&gt;①工事概要!$C$58,"",IF(B541&gt;=①工事概要!$C$57,$BZ$13,""))</f>
        <v/>
      </c>
      <c r="CA541" s="53" t="str">
        <f>IF(B541&gt;①工事概要!$C$60,"",IF(B541&gt;=①工事概要!$C$59,$CA$13,""))</f>
        <v/>
      </c>
      <c r="CB541" s="53" t="str">
        <f>IF(B541&gt;①工事概要!$C$62,"",IF(B541&gt;=①工事概要!$C$61,$CB$13,""))</f>
        <v/>
      </c>
      <c r="CC541" s="53" t="str">
        <f>IF(B541&gt;①工事概要!$C$64,"",IF(B541&gt;=①工事概要!$C$63,$CC$13,""))</f>
        <v/>
      </c>
      <c r="CD541" s="53" t="str">
        <f>IF(B541&gt;①工事概要!$C$66,"",IF(B541&gt;=①工事概要!$C$65,$CD$13,""))</f>
        <v/>
      </c>
      <c r="CE541" s="50" t="str">
        <f t="shared" si="757"/>
        <v/>
      </c>
      <c r="CF541" s="50" t="str">
        <f t="shared" si="743"/>
        <v xml:space="preserve"> </v>
      </c>
    </row>
    <row r="542" spans="1:84" ht="39" customHeight="1" thickTop="1" thickBot="1" x14ac:dyDescent="0.2">
      <c r="A542" s="81" t="str">
        <f t="shared" si="729"/>
        <v>対象期間外</v>
      </c>
      <c r="B542" s="180" t="str">
        <f>IFERROR(IF(B541=①工事概要!$E$12+IF(WEEKDAY(①工事概要!$E$12)=1,①工事概要!$E$12,(8-WEEKDAY(①工事概要!$E$12))),"-",IF(B541="-","-",B541+1)),"-")</f>
        <v>-</v>
      </c>
      <c r="C542" s="89" t="str">
        <f t="shared" si="744"/>
        <v>-</v>
      </c>
      <c r="D542" s="199" t="str">
        <f t="shared" si="745"/>
        <v>×</v>
      </c>
      <c r="E542" s="200" t="str">
        <f t="shared" si="746"/>
        <v xml:space="preserve"> </v>
      </c>
      <c r="F542" s="201" t="s">
        <v>60</v>
      </c>
      <c r="G542" s="202"/>
      <c r="H542" s="203"/>
      <c r="I542" s="204"/>
      <c r="J542" s="187" t="str">
        <f t="shared" si="747"/>
        <v/>
      </c>
      <c r="K542" s="190" t="str">
        <f t="shared" si="730"/>
        <v/>
      </c>
      <c r="L542" s="190" t="str">
        <f t="shared" si="731"/>
        <v/>
      </c>
      <c r="M542" s="188" t="str">
        <f t="shared" si="748"/>
        <v/>
      </c>
      <c r="N542" s="87" t="str">
        <f t="shared" si="732"/>
        <v/>
      </c>
      <c r="O542" s="108"/>
      <c r="P542" s="156" t="str">
        <f>IF(B542&lt;①工事概要!$E$11,"",IF(B542&gt;①工事概要!$E$12,"",IF(LEN(CE542)=0,"○","")))</f>
        <v/>
      </c>
      <c r="Q542" s="162">
        <f t="shared" si="749"/>
        <v>0</v>
      </c>
      <c r="R542" s="93">
        <f t="shared" si="733"/>
        <v>181</v>
      </c>
      <c r="S542" s="156" t="str">
        <f t="shared" si="734"/>
        <v/>
      </c>
      <c r="T542" s="162">
        <f t="shared" si="735"/>
        <v>0</v>
      </c>
      <c r="U542" s="100">
        <f t="shared" si="750"/>
        <v>52</v>
      </c>
      <c r="V542" s="93" t="str">
        <f t="shared" si="736"/>
        <v/>
      </c>
      <c r="W542" s="169" t="str">
        <f t="shared" si="751"/>
        <v/>
      </c>
      <c r="X542" s="80" t="str">
        <f t="shared" si="752"/>
        <v/>
      </c>
      <c r="Y542" s="80" t="str">
        <f t="shared" si="753"/>
        <v/>
      </c>
      <c r="Z542" s="80" t="str">
        <f t="shared" si="737"/>
        <v>-</v>
      </c>
      <c r="AA542" s="80" t="str">
        <f t="shared" si="738"/>
        <v/>
      </c>
      <c r="AB542" s="80" t="str">
        <f t="shared" si="739"/>
        <v>OK（振替済み）</v>
      </c>
      <c r="AC542" s="154">
        <f t="shared" si="740"/>
        <v>0</v>
      </c>
      <c r="AD542" s="154" t="str">
        <f t="shared" si="754"/>
        <v/>
      </c>
      <c r="AE542" s="106">
        <f t="shared" si="755"/>
        <v>0</v>
      </c>
      <c r="AF542" s="106">
        <f t="shared" si="741"/>
        <v>0</v>
      </c>
      <c r="AG542" s="218" t="str">
        <f>IFERROR(IF(AE542=1,①工事概要!$E$11,IF(AE542=2,①工事概要!$E$11,IF(WEEKDAY(Z542)=2,Z535,AG541))),"")</f>
        <v/>
      </c>
      <c r="AH542" s="222" t="str">
        <f t="shared" ref="AH542:BA542" si="771">IFERROR(IF(AG542+1&gt;$BB542,"",AG542+1),"")</f>
        <v/>
      </c>
      <c r="AI542" s="222" t="str">
        <f t="shared" si="771"/>
        <v/>
      </c>
      <c r="AJ542" s="222" t="str">
        <f t="shared" si="771"/>
        <v/>
      </c>
      <c r="AK542" s="222" t="str">
        <f t="shared" si="771"/>
        <v/>
      </c>
      <c r="AL542" s="222" t="str">
        <f t="shared" si="771"/>
        <v/>
      </c>
      <c r="AM542" s="222" t="str">
        <f t="shared" si="771"/>
        <v/>
      </c>
      <c r="AN542" s="222" t="str">
        <f t="shared" si="771"/>
        <v/>
      </c>
      <c r="AO542" s="222" t="str">
        <f t="shared" si="771"/>
        <v/>
      </c>
      <c r="AP542" s="222" t="str">
        <f t="shared" si="771"/>
        <v/>
      </c>
      <c r="AQ542" s="222" t="str">
        <f t="shared" si="771"/>
        <v/>
      </c>
      <c r="AR542" s="222" t="str">
        <f t="shared" si="771"/>
        <v/>
      </c>
      <c r="AS542" s="222" t="str">
        <f t="shared" si="771"/>
        <v/>
      </c>
      <c r="AT542" s="222" t="str">
        <f t="shared" si="771"/>
        <v/>
      </c>
      <c r="AU542" s="222" t="str">
        <f t="shared" si="771"/>
        <v/>
      </c>
      <c r="AV542" s="222" t="str">
        <f t="shared" si="771"/>
        <v/>
      </c>
      <c r="AW542" s="222" t="str">
        <f t="shared" si="771"/>
        <v/>
      </c>
      <c r="AX542" s="222" t="str">
        <f t="shared" si="771"/>
        <v/>
      </c>
      <c r="AY542" s="222" t="str">
        <f t="shared" si="771"/>
        <v/>
      </c>
      <c r="AZ542" s="222" t="str">
        <f t="shared" si="771"/>
        <v/>
      </c>
      <c r="BA542" s="222" t="str">
        <f t="shared" si="771"/>
        <v/>
      </c>
      <c r="BB542" s="219" t="str">
        <f>IFERROR(IF(IF(IF(Z542=①工事概要!$E$12,①工事概要!$E$12,IF(WEEKDAY(Z542)=1,Z549,BB543))&gt;①工事概要!$E$12,①工事概要!$E$12,IF(Z542=①工事概要!$E$12,①工事概要!$E$12,IF(WEEKDAY(Z542)=1,Z549,BB543)))=0,①工事概要!$E$12,IF(IF(Z542=①工事概要!$E$12,①工事概要!$E$12,IF(WEEKDAY(Z542)=1,Z549,BB543))&gt;①工事概要!$E$12,①工事概要!$E$12,IF(Z542=①工事概要!$E$12,①工事概要!$E$12,IF(WEEKDAY(Z542)=1,Z549,BB543)))),"")</f>
        <v/>
      </c>
      <c r="BE542" s="53"/>
      <c r="BF542" s="53"/>
      <c r="BG542" s="53" t="str">
        <f>IFERROR(VLOOKUP(B542,①工事概要!$C$11:$D$12,2,FALSE),"")</f>
        <v/>
      </c>
      <c r="BH542" s="53" t="str">
        <f>IFERROR(VLOOKUP(B542,①工事概要!$C$16:$D$21,2,FALSE),"")</f>
        <v/>
      </c>
      <c r="BI542" s="53" t="str">
        <f>IFERROR(VLOOKUP(B542,①工事概要!$C$22:$D$24,2,FALSE),"")</f>
        <v/>
      </c>
      <c r="BJ542" s="53" t="str">
        <f>IF(B542&gt;①工事概要!$C$26,"",IF(B542&gt;=①工事概要!$C$25,$BJ$13,""))</f>
        <v/>
      </c>
      <c r="BK542" s="53" t="str">
        <f>IF(B542&gt;①工事概要!$C$28,"",IF(B542&gt;=①工事概要!$C$27,$BK$13,""))</f>
        <v/>
      </c>
      <c r="BL542" s="53" t="str">
        <f>IF(B542&gt;①工事概要!$C$30,"",IF(B542&gt;=①工事概要!$C$29,$BL$13,""))</f>
        <v/>
      </c>
      <c r="BM542" s="53" t="str">
        <f>IF(B542&gt;①工事概要!$C$32,"",IF(B542&gt;=①工事概要!$C$31,$BM$13,""))</f>
        <v/>
      </c>
      <c r="BN542" s="53" t="str">
        <f>IF(B542&gt;①工事概要!$C$34,"",IF(B542&gt;=①工事概要!$C$33,$BN$13,""))</f>
        <v/>
      </c>
      <c r="BO542" s="53" t="str">
        <f>IF(B542&gt;①工事概要!$C$36,"",IF(B542&gt;=①工事概要!$C$35,$BO$13,""))</f>
        <v/>
      </c>
      <c r="BP542" s="53" t="str">
        <f>IF(B542&gt;①工事概要!$C$38,"",IF(B542&gt;=①工事概要!$C$37,$BP$13,""))</f>
        <v/>
      </c>
      <c r="BQ542" s="53" t="str">
        <f>IF(B542&gt;①工事概要!$C$40,"",IF(B542&gt;=①工事概要!$C$39,$BQ$13,""))</f>
        <v/>
      </c>
      <c r="BR542" s="53" t="str">
        <f>IF(B542&gt;①工事概要!$C$42,"",IF(B542&gt;=①工事概要!$C$41,$BR$13,""))</f>
        <v/>
      </c>
      <c r="BS542" s="53" t="str">
        <f>IF(B542&gt;①工事概要!$C$44,"",IF(B542&gt;=①工事概要!$C$43,$BS$13,""))</f>
        <v/>
      </c>
      <c r="BT542" s="53" t="str">
        <f>IF(B542&gt;①工事概要!$C$46,"",IF(B542&gt;=①工事概要!$C$45,$BT$13,""))</f>
        <v/>
      </c>
      <c r="BU542" s="53" t="str">
        <f>IF(B542&gt;①工事概要!$C$48,"",IF(B542&gt;=①工事概要!$C$47,$BU$13,""))</f>
        <v/>
      </c>
      <c r="BV542" s="53" t="str">
        <f>IF(B542&gt;①工事概要!$C$50,"",IF(B542&gt;=①工事概要!$C$49,$BV$13,""))</f>
        <v/>
      </c>
      <c r="BW542" s="53" t="str">
        <f>IF(B542&gt;①工事概要!$C$52,"",IF(B542&gt;=①工事概要!$C$51,$BW$13,""))</f>
        <v/>
      </c>
      <c r="BX542" s="53" t="str">
        <f>IF(B542&gt;①工事概要!$C$54,"",IF(B542&gt;=①工事概要!$C$53,$BX$13,""))</f>
        <v/>
      </c>
      <c r="BY542" s="53" t="str">
        <f>IF(B542&gt;①工事概要!$C$56,"",IF(B542&gt;=①工事概要!$C$55,$BY$13,""))</f>
        <v/>
      </c>
      <c r="BZ542" s="53" t="str">
        <f>IF(B542&gt;①工事概要!$C$58,"",IF(B542&gt;=①工事概要!$C$57,$BZ$13,""))</f>
        <v/>
      </c>
      <c r="CA542" s="53" t="str">
        <f>IF(B542&gt;①工事概要!$C$60,"",IF(B542&gt;=①工事概要!$C$59,$CA$13,""))</f>
        <v/>
      </c>
      <c r="CB542" s="53" t="str">
        <f>IF(B542&gt;①工事概要!$C$62,"",IF(B542&gt;=①工事概要!$C$61,$CB$13,""))</f>
        <v/>
      </c>
      <c r="CC542" s="53" t="str">
        <f>IF(B542&gt;①工事概要!$C$64,"",IF(B542&gt;=①工事概要!$C$63,$CC$13,""))</f>
        <v/>
      </c>
      <c r="CD542" s="53" t="str">
        <f>IF(B542&gt;①工事概要!$C$66,"",IF(B542&gt;=①工事概要!$C$65,$CD$13,""))</f>
        <v/>
      </c>
      <c r="CE542" s="50" t="str">
        <f t="shared" si="757"/>
        <v/>
      </c>
      <c r="CF542" s="50" t="str">
        <f t="shared" si="743"/>
        <v xml:space="preserve"> </v>
      </c>
    </row>
    <row r="543" spans="1:84" ht="39" customHeight="1" thickTop="1" thickBot="1" x14ac:dyDescent="0.2">
      <c r="A543" s="81" t="str">
        <f t="shared" si="729"/>
        <v>対象期間外</v>
      </c>
      <c r="B543" s="180" t="str">
        <f>IFERROR(IF(B542=①工事概要!$E$12+IF(WEEKDAY(①工事概要!$E$12)=1,①工事概要!$E$12,(8-WEEKDAY(①工事概要!$E$12))),"-",IF(B542="-","-",B542+1)),"-")</f>
        <v>-</v>
      </c>
      <c r="C543" s="89" t="str">
        <f t="shared" si="744"/>
        <v>-</v>
      </c>
      <c r="D543" s="199" t="str">
        <f t="shared" si="745"/>
        <v>×</v>
      </c>
      <c r="E543" s="200" t="str">
        <f t="shared" si="746"/>
        <v xml:space="preserve"> </v>
      </c>
      <c r="F543" s="201" t="s">
        <v>60</v>
      </c>
      <c r="G543" s="202"/>
      <c r="H543" s="203"/>
      <c r="I543" s="204"/>
      <c r="J543" s="187" t="str">
        <f t="shared" si="747"/>
        <v/>
      </c>
      <c r="K543" s="190" t="str">
        <f t="shared" si="730"/>
        <v/>
      </c>
      <c r="L543" s="190" t="str">
        <f t="shared" si="731"/>
        <v/>
      </c>
      <c r="M543" s="188" t="str">
        <f t="shared" si="748"/>
        <v/>
      </c>
      <c r="N543" s="87" t="str">
        <f t="shared" si="732"/>
        <v/>
      </c>
      <c r="O543" s="108"/>
      <c r="P543" s="156" t="str">
        <f>IF(B543&lt;①工事概要!$E$11,"",IF(B543&gt;①工事概要!$E$12,"",IF(LEN(CE543)=0,"○","")))</f>
        <v/>
      </c>
      <c r="Q543" s="162">
        <f t="shared" si="749"/>
        <v>0</v>
      </c>
      <c r="R543" s="93">
        <f t="shared" si="733"/>
        <v>181</v>
      </c>
      <c r="S543" s="156" t="str">
        <f t="shared" si="734"/>
        <v/>
      </c>
      <c r="T543" s="162">
        <f t="shared" si="735"/>
        <v>0</v>
      </c>
      <c r="U543" s="100">
        <f t="shared" si="750"/>
        <v>52</v>
      </c>
      <c r="V543" s="93" t="str">
        <f t="shared" si="736"/>
        <v/>
      </c>
      <c r="W543" s="169" t="str">
        <f t="shared" si="751"/>
        <v/>
      </c>
      <c r="X543" s="80" t="str">
        <f t="shared" si="752"/>
        <v/>
      </c>
      <c r="Y543" s="80" t="str">
        <f t="shared" si="753"/>
        <v/>
      </c>
      <c r="Z543" s="80" t="str">
        <f t="shared" si="737"/>
        <v>-</v>
      </c>
      <c r="AA543" s="80" t="str">
        <f t="shared" si="738"/>
        <v/>
      </c>
      <c r="AB543" s="80" t="str">
        <f t="shared" si="739"/>
        <v>OK（振替済み）</v>
      </c>
      <c r="AC543" s="154">
        <f t="shared" si="740"/>
        <v>0</v>
      </c>
      <c r="AD543" s="154" t="str">
        <f t="shared" si="754"/>
        <v/>
      </c>
      <c r="AE543" s="106">
        <f t="shared" si="755"/>
        <v>0</v>
      </c>
      <c r="AF543" s="106">
        <f t="shared" si="741"/>
        <v>0</v>
      </c>
      <c r="AG543" s="218" t="str">
        <f>IFERROR(IF(AE543=1,①工事概要!$E$11,IF(AE543=2,①工事概要!$E$11,IF(WEEKDAY(Z543)=2,Z536,AG542))),"")</f>
        <v/>
      </c>
      <c r="AH543" s="222" t="str">
        <f t="shared" ref="AH543:BA543" si="772">IFERROR(IF(AG543+1&gt;$BB543,"",AG543+1),"")</f>
        <v/>
      </c>
      <c r="AI543" s="222" t="str">
        <f t="shared" si="772"/>
        <v/>
      </c>
      <c r="AJ543" s="222" t="str">
        <f t="shared" si="772"/>
        <v/>
      </c>
      <c r="AK543" s="222" t="str">
        <f t="shared" si="772"/>
        <v/>
      </c>
      <c r="AL543" s="222" t="str">
        <f t="shared" si="772"/>
        <v/>
      </c>
      <c r="AM543" s="222" t="str">
        <f t="shared" si="772"/>
        <v/>
      </c>
      <c r="AN543" s="222" t="str">
        <f t="shared" si="772"/>
        <v/>
      </c>
      <c r="AO543" s="222" t="str">
        <f t="shared" si="772"/>
        <v/>
      </c>
      <c r="AP543" s="222" t="str">
        <f t="shared" si="772"/>
        <v/>
      </c>
      <c r="AQ543" s="222" t="str">
        <f t="shared" si="772"/>
        <v/>
      </c>
      <c r="AR543" s="222" t="str">
        <f t="shared" si="772"/>
        <v/>
      </c>
      <c r="AS543" s="222" t="str">
        <f t="shared" si="772"/>
        <v/>
      </c>
      <c r="AT543" s="222" t="str">
        <f t="shared" si="772"/>
        <v/>
      </c>
      <c r="AU543" s="222" t="str">
        <f t="shared" si="772"/>
        <v/>
      </c>
      <c r="AV543" s="222" t="str">
        <f t="shared" si="772"/>
        <v/>
      </c>
      <c r="AW543" s="222" t="str">
        <f t="shared" si="772"/>
        <v/>
      </c>
      <c r="AX543" s="222" t="str">
        <f t="shared" si="772"/>
        <v/>
      </c>
      <c r="AY543" s="222" t="str">
        <f t="shared" si="772"/>
        <v/>
      </c>
      <c r="AZ543" s="222" t="str">
        <f t="shared" si="772"/>
        <v/>
      </c>
      <c r="BA543" s="222" t="str">
        <f t="shared" si="772"/>
        <v/>
      </c>
      <c r="BB543" s="219" t="str">
        <f>IFERROR(IF(IF(IF(Z543=①工事概要!$E$12,①工事概要!$E$12,IF(WEEKDAY(Z543)=1,Z550,BB544))&gt;①工事概要!$E$12,①工事概要!$E$12,IF(Z543=①工事概要!$E$12,①工事概要!$E$12,IF(WEEKDAY(Z543)=1,Z550,BB544)))=0,①工事概要!$E$12,IF(IF(Z543=①工事概要!$E$12,①工事概要!$E$12,IF(WEEKDAY(Z543)=1,Z550,BB544))&gt;①工事概要!$E$12,①工事概要!$E$12,IF(Z543=①工事概要!$E$12,①工事概要!$E$12,IF(WEEKDAY(Z543)=1,Z550,BB544)))),"")</f>
        <v/>
      </c>
      <c r="BE543" s="53"/>
      <c r="BF543" s="53"/>
      <c r="BG543" s="53" t="str">
        <f>IFERROR(VLOOKUP(B543,①工事概要!$C$11:$D$12,2,FALSE),"")</f>
        <v/>
      </c>
      <c r="BH543" s="53" t="str">
        <f>IFERROR(VLOOKUP(B543,①工事概要!$C$16:$D$21,2,FALSE),"")</f>
        <v/>
      </c>
      <c r="BI543" s="53" t="str">
        <f>IFERROR(VLOOKUP(B543,①工事概要!$C$22:$D$24,2,FALSE),"")</f>
        <v/>
      </c>
      <c r="BJ543" s="53" t="str">
        <f>IF(B543&gt;①工事概要!$C$26,"",IF(B543&gt;=①工事概要!$C$25,$BJ$13,""))</f>
        <v/>
      </c>
      <c r="BK543" s="53" t="str">
        <f>IF(B543&gt;①工事概要!$C$28,"",IF(B543&gt;=①工事概要!$C$27,$BK$13,""))</f>
        <v/>
      </c>
      <c r="BL543" s="53" t="str">
        <f>IF(B543&gt;①工事概要!$C$30,"",IF(B543&gt;=①工事概要!$C$29,$BL$13,""))</f>
        <v/>
      </c>
      <c r="BM543" s="53" t="str">
        <f>IF(B543&gt;①工事概要!$C$32,"",IF(B543&gt;=①工事概要!$C$31,$BM$13,""))</f>
        <v/>
      </c>
      <c r="BN543" s="53" t="str">
        <f>IF(B543&gt;①工事概要!$C$34,"",IF(B543&gt;=①工事概要!$C$33,$BN$13,""))</f>
        <v/>
      </c>
      <c r="BO543" s="53" t="str">
        <f>IF(B543&gt;①工事概要!$C$36,"",IF(B543&gt;=①工事概要!$C$35,$BO$13,""))</f>
        <v/>
      </c>
      <c r="BP543" s="53" t="str">
        <f>IF(B543&gt;①工事概要!$C$38,"",IF(B543&gt;=①工事概要!$C$37,$BP$13,""))</f>
        <v/>
      </c>
      <c r="BQ543" s="53" t="str">
        <f>IF(B543&gt;①工事概要!$C$40,"",IF(B543&gt;=①工事概要!$C$39,$BQ$13,""))</f>
        <v/>
      </c>
      <c r="BR543" s="53" t="str">
        <f>IF(B543&gt;①工事概要!$C$42,"",IF(B543&gt;=①工事概要!$C$41,$BR$13,""))</f>
        <v/>
      </c>
      <c r="BS543" s="53" t="str">
        <f>IF(B543&gt;①工事概要!$C$44,"",IF(B543&gt;=①工事概要!$C$43,$BS$13,""))</f>
        <v/>
      </c>
      <c r="BT543" s="53" t="str">
        <f>IF(B543&gt;①工事概要!$C$46,"",IF(B543&gt;=①工事概要!$C$45,$BT$13,""))</f>
        <v/>
      </c>
      <c r="BU543" s="53" t="str">
        <f>IF(B543&gt;①工事概要!$C$48,"",IF(B543&gt;=①工事概要!$C$47,$BU$13,""))</f>
        <v/>
      </c>
      <c r="BV543" s="53" t="str">
        <f>IF(B543&gt;①工事概要!$C$50,"",IF(B543&gt;=①工事概要!$C$49,$BV$13,""))</f>
        <v/>
      </c>
      <c r="BW543" s="53" t="str">
        <f>IF(B543&gt;①工事概要!$C$52,"",IF(B543&gt;=①工事概要!$C$51,$BW$13,""))</f>
        <v/>
      </c>
      <c r="BX543" s="53" t="str">
        <f>IF(B543&gt;①工事概要!$C$54,"",IF(B543&gt;=①工事概要!$C$53,$BX$13,""))</f>
        <v/>
      </c>
      <c r="BY543" s="53" t="str">
        <f>IF(B543&gt;①工事概要!$C$56,"",IF(B543&gt;=①工事概要!$C$55,$BY$13,""))</f>
        <v/>
      </c>
      <c r="BZ543" s="53" t="str">
        <f>IF(B543&gt;①工事概要!$C$58,"",IF(B543&gt;=①工事概要!$C$57,$BZ$13,""))</f>
        <v/>
      </c>
      <c r="CA543" s="53" t="str">
        <f>IF(B543&gt;①工事概要!$C$60,"",IF(B543&gt;=①工事概要!$C$59,$CA$13,""))</f>
        <v/>
      </c>
      <c r="CB543" s="53" t="str">
        <f>IF(B543&gt;①工事概要!$C$62,"",IF(B543&gt;=①工事概要!$C$61,$CB$13,""))</f>
        <v/>
      </c>
      <c r="CC543" s="53" t="str">
        <f>IF(B543&gt;①工事概要!$C$64,"",IF(B543&gt;=①工事概要!$C$63,$CC$13,""))</f>
        <v/>
      </c>
      <c r="CD543" s="53" t="str">
        <f>IF(B543&gt;①工事概要!$C$66,"",IF(B543&gt;=①工事概要!$C$65,$CD$13,""))</f>
        <v/>
      </c>
      <c r="CE543" s="50" t="str">
        <f t="shared" si="757"/>
        <v/>
      </c>
      <c r="CF543" s="50" t="str">
        <f t="shared" si="743"/>
        <v xml:space="preserve"> </v>
      </c>
    </row>
    <row r="544" spans="1:84" ht="39" customHeight="1" thickTop="1" thickBot="1" x14ac:dyDescent="0.2">
      <c r="A544" s="81" t="str">
        <f t="shared" si="729"/>
        <v>対象期間外</v>
      </c>
      <c r="B544" s="180" t="str">
        <f>IFERROR(IF(B543=①工事概要!$E$12+IF(WEEKDAY(①工事概要!$E$12)=1,①工事概要!$E$12,(8-WEEKDAY(①工事概要!$E$12))),"-",IF(B543="-","-",B543+1)),"-")</f>
        <v>-</v>
      </c>
      <c r="C544" s="89" t="str">
        <f t="shared" si="744"/>
        <v>-</v>
      </c>
      <c r="D544" s="199" t="str">
        <f t="shared" si="745"/>
        <v>×</v>
      </c>
      <c r="E544" s="200" t="str">
        <f t="shared" si="746"/>
        <v xml:space="preserve"> </v>
      </c>
      <c r="F544" s="201" t="s">
        <v>60</v>
      </c>
      <c r="G544" s="202"/>
      <c r="H544" s="203"/>
      <c r="I544" s="204"/>
      <c r="J544" s="187" t="str">
        <f t="shared" si="747"/>
        <v/>
      </c>
      <c r="K544" s="190" t="str">
        <f t="shared" si="730"/>
        <v/>
      </c>
      <c r="L544" s="190" t="str">
        <f t="shared" si="731"/>
        <v/>
      </c>
      <c r="M544" s="188" t="str">
        <f t="shared" si="748"/>
        <v/>
      </c>
      <c r="N544" s="87" t="str">
        <f t="shared" si="732"/>
        <v/>
      </c>
      <c r="O544" s="108"/>
      <c r="P544" s="156" t="str">
        <f>IF(B544&lt;①工事概要!$E$11,"",IF(B544&gt;①工事概要!$E$12,"",IF(LEN(CE544)=0,"○","")))</f>
        <v/>
      </c>
      <c r="Q544" s="162">
        <f t="shared" si="749"/>
        <v>0</v>
      </c>
      <c r="R544" s="93">
        <f t="shared" si="733"/>
        <v>181</v>
      </c>
      <c r="S544" s="156" t="str">
        <f t="shared" si="734"/>
        <v/>
      </c>
      <c r="T544" s="162">
        <f t="shared" si="735"/>
        <v>0</v>
      </c>
      <c r="U544" s="100">
        <f t="shared" si="750"/>
        <v>52</v>
      </c>
      <c r="V544" s="93" t="str">
        <f t="shared" si="736"/>
        <v/>
      </c>
      <c r="W544" s="169" t="str">
        <f t="shared" si="751"/>
        <v/>
      </c>
      <c r="X544" s="80" t="str">
        <f t="shared" si="752"/>
        <v/>
      </c>
      <c r="Y544" s="80" t="str">
        <f t="shared" si="753"/>
        <v/>
      </c>
      <c r="Z544" s="80" t="str">
        <f t="shared" si="737"/>
        <v>-</v>
      </c>
      <c r="AA544" s="80" t="str">
        <f t="shared" si="738"/>
        <v/>
      </c>
      <c r="AB544" s="80" t="str">
        <f t="shared" si="739"/>
        <v>OK（振替済み）</v>
      </c>
      <c r="AC544" s="154">
        <f t="shared" si="740"/>
        <v>0</v>
      </c>
      <c r="AD544" s="154" t="str">
        <f t="shared" si="754"/>
        <v/>
      </c>
      <c r="AE544" s="106">
        <f t="shared" si="755"/>
        <v>0</v>
      </c>
      <c r="AF544" s="106">
        <f t="shared" si="741"/>
        <v>0</v>
      </c>
      <c r="AG544" s="218" t="str">
        <f>IFERROR(IF(AE544=1,①工事概要!$E$11,IF(AE544=2,①工事概要!$E$11,IF(WEEKDAY(Z544)=2,Z537,AG543))),"")</f>
        <v/>
      </c>
      <c r="AH544" s="222" t="str">
        <f t="shared" ref="AH544:BA544" si="773">IFERROR(IF(AG544+1&gt;$BB544,"",AG544+1),"")</f>
        <v/>
      </c>
      <c r="AI544" s="222" t="str">
        <f t="shared" si="773"/>
        <v/>
      </c>
      <c r="AJ544" s="222" t="str">
        <f t="shared" si="773"/>
        <v/>
      </c>
      <c r="AK544" s="222" t="str">
        <f t="shared" si="773"/>
        <v/>
      </c>
      <c r="AL544" s="222" t="str">
        <f t="shared" si="773"/>
        <v/>
      </c>
      <c r="AM544" s="222" t="str">
        <f t="shared" si="773"/>
        <v/>
      </c>
      <c r="AN544" s="222" t="str">
        <f t="shared" si="773"/>
        <v/>
      </c>
      <c r="AO544" s="222" t="str">
        <f t="shared" si="773"/>
        <v/>
      </c>
      <c r="AP544" s="222" t="str">
        <f t="shared" si="773"/>
        <v/>
      </c>
      <c r="AQ544" s="222" t="str">
        <f t="shared" si="773"/>
        <v/>
      </c>
      <c r="AR544" s="222" t="str">
        <f t="shared" si="773"/>
        <v/>
      </c>
      <c r="AS544" s="222" t="str">
        <f t="shared" si="773"/>
        <v/>
      </c>
      <c r="AT544" s="222" t="str">
        <f t="shared" si="773"/>
        <v/>
      </c>
      <c r="AU544" s="222" t="str">
        <f t="shared" si="773"/>
        <v/>
      </c>
      <c r="AV544" s="222" t="str">
        <f t="shared" si="773"/>
        <v/>
      </c>
      <c r="AW544" s="222" t="str">
        <f t="shared" si="773"/>
        <v/>
      </c>
      <c r="AX544" s="222" t="str">
        <f t="shared" si="773"/>
        <v/>
      </c>
      <c r="AY544" s="222" t="str">
        <f t="shared" si="773"/>
        <v/>
      </c>
      <c r="AZ544" s="222" t="str">
        <f t="shared" si="773"/>
        <v/>
      </c>
      <c r="BA544" s="222" t="str">
        <f t="shared" si="773"/>
        <v/>
      </c>
      <c r="BB544" s="219" t="str">
        <f>IFERROR(IF(IF(IF(Z544=①工事概要!$E$12,①工事概要!$E$12,IF(WEEKDAY(Z544)=1,Z551,BB545))&gt;①工事概要!$E$12,①工事概要!$E$12,IF(Z544=①工事概要!$E$12,①工事概要!$E$12,IF(WEEKDAY(Z544)=1,Z551,BB545)))=0,①工事概要!$E$12,IF(IF(Z544=①工事概要!$E$12,①工事概要!$E$12,IF(WEEKDAY(Z544)=1,Z551,BB545))&gt;①工事概要!$E$12,①工事概要!$E$12,IF(Z544=①工事概要!$E$12,①工事概要!$E$12,IF(WEEKDAY(Z544)=1,Z551,BB545)))),"")</f>
        <v/>
      </c>
      <c r="BE544" s="53"/>
      <c r="BF544" s="53"/>
      <c r="BG544" s="53" t="str">
        <f>IFERROR(VLOOKUP(B544,①工事概要!$C$11:$D$12,2,FALSE),"")</f>
        <v/>
      </c>
      <c r="BH544" s="53" t="str">
        <f>IFERROR(VLOOKUP(B544,①工事概要!$C$16:$D$21,2,FALSE),"")</f>
        <v/>
      </c>
      <c r="BI544" s="53" t="str">
        <f>IFERROR(VLOOKUP(B544,①工事概要!$C$22:$D$24,2,FALSE),"")</f>
        <v/>
      </c>
      <c r="BJ544" s="53" t="str">
        <f>IF(B544&gt;①工事概要!$C$26,"",IF(B544&gt;=①工事概要!$C$25,$BJ$13,""))</f>
        <v/>
      </c>
      <c r="BK544" s="53" t="str">
        <f>IF(B544&gt;①工事概要!$C$28,"",IF(B544&gt;=①工事概要!$C$27,$BK$13,""))</f>
        <v/>
      </c>
      <c r="BL544" s="53" t="str">
        <f>IF(B544&gt;①工事概要!$C$30,"",IF(B544&gt;=①工事概要!$C$29,$BL$13,""))</f>
        <v/>
      </c>
      <c r="BM544" s="53" t="str">
        <f>IF(B544&gt;①工事概要!$C$32,"",IF(B544&gt;=①工事概要!$C$31,$BM$13,""))</f>
        <v/>
      </c>
      <c r="BN544" s="53" t="str">
        <f>IF(B544&gt;①工事概要!$C$34,"",IF(B544&gt;=①工事概要!$C$33,$BN$13,""))</f>
        <v/>
      </c>
      <c r="BO544" s="53" t="str">
        <f>IF(B544&gt;①工事概要!$C$36,"",IF(B544&gt;=①工事概要!$C$35,$BO$13,""))</f>
        <v/>
      </c>
      <c r="BP544" s="53" t="str">
        <f>IF(B544&gt;①工事概要!$C$38,"",IF(B544&gt;=①工事概要!$C$37,$BP$13,""))</f>
        <v/>
      </c>
      <c r="BQ544" s="53" t="str">
        <f>IF(B544&gt;①工事概要!$C$40,"",IF(B544&gt;=①工事概要!$C$39,$BQ$13,""))</f>
        <v/>
      </c>
      <c r="BR544" s="53" t="str">
        <f>IF(B544&gt;①工事概要!$C$42,"",IF(B544&gt;=①工事概要!$C$41,$BR$13,""))</f>
        <v/>
      </c>
      <c r="BS544" s="53" t="str">
        <f>IF(B544&gt;①工事概要!$C$44,"",IF(B544&gt;=①工事概要!$C$43,$BS$13,""))</f>
        <v/>
      </c>
      <c r="BT544" s="53" t="str">
        <f>IF(B544&gt;①工事概要!$C$46,"",IF(B544&gt;=①工事概要!$C$45,$BT$13,""))</f>
        <v/>
      </c>
      <c r="BU544" s="53" t="str">
        <f>IF(B544&gt;①工事概要!$C$48,"",IF(B544&gt;=①工事概要!$C$47,$BU$13,""))</f>
        <v/>
      </c>
      <c r="BV544" s="53" t="str">
        <f>IF(B544&gt;①工事概要!$C$50,"",IF(B544&gt;=①工事概要!$C$49,$BV$13,""))</f>
        <v/>
      </c>
      <c r="BW544" s="53" t="str">
        <f>IF(B544&gt;①工事概要!$C$52,"",IF(B544&gt;=①工事概要!$C$51,$BW$13,""))</f>
        <v/>
      </c>
      <c r="BX544" s="53" t="str">
        <f>IF(B544&gt;①工事概要!$C$54,"",IF(B544&gt;=①工事概要!$C$53,$BX$13,""))</f>
        <v/>
      </c>
      <c r="BY544" s="53" t="str">
        <f>IF(B544&gt;①工事概要!$C$56,"",IF(B544&gt;=①工事概要!$C$55,$BY$13,""))</f>
        <v/>
      </c>
      <c r="BZ544" s="53" t="str">
        <f>IF(B544&gt;①工事概要!$C$58,"",IF(B544&gt;=①工事概要!$C$57,$BZ$13,""))</f>
        <v/>
      </c>
      <c r="CA544" s="53" t="str">
        <f>IF(B544&gt;①工事概要!$C$60,"",IF(B544&gt;=①工事概要!$C$59,$CA$13,""))</f>
        <v/>
      </c>
      <c r="CB544" s="53" t="str">
        <f>IF(B544&gt;①工事概要!$C$62,"",IF(B544&gt;=①工事概要!$C$61,$CB$13,""))</f>
        <v/>
      </c>
      <c r="CC544" s="53" t="str">
        <f>IF(B544&gt;①工事概要!$C$64,"",IF(B544&gt;=①工事概要!$C$63,$CC$13,""))</f>
        <v/>
      </c>
      <c r="CD544" s="53" t="str">
        <f>IF(B544&gt;①工事概要!$C$66,"",IF(B544&gt;=①工事概要!$C$65,$CD$13,""))</f>
        <v/>
      </c>
      <c r="CE544" s="50" t="str">
        <f t="shared" si="757"/>
        <v/>
      </c>
      <c r="CF544" s="50" t="str">
        <f t="shared" si="743"/>
        <v xml:space="preserve"> </v>
      </c>
    </row>
    <row r="545" spans="1:84" ht="39" customHeight="1" thickTop="1" thickBot="1" x14ac:dyDescent="0.2">
      <c r="A545" s="81" t="str">
        <f t="shared" si="729"/>
        <v>対象期間外</v>
      </c>
      <c r="B545" s="180" t="str">
        <f>IFERROR(IF(B544=①工事概要!$E$12+IF(WEEKDAY(①工事概要!$E$12)=1,①工事概要!$E$12,(8-WEEKDAY(①工事概要!$E$12))),"-",IF(B544="-","-",B544+1)),"-")</f>
        <v>-</v>
      </c>
      <c r="C545" s="89" t="str">
        <f t="shared" si="744"/>
        <v>-</v>
      </c>
      <c r="D545" s="199" t="str">
        <f t="shared" si="745"/>
        <v>×</v>
      </c>
      <c r="E545" s="200" t="str">
        <f t="shared" si="746"/>
        <v xml:space="preserve"> </v>
      </c>
      <c r="F545" s="201" t="s">
        <v>61</v>
      </c>
      <c r="G545" s="202"/>
      <c r="H545" s="203"/>
      <c r="I545" s="204"/>
      <c r="J545" s="187" t="str">
        <f t="shared" si="747"/>
        <v/>
      </c>
      <c r="K545" s="190" t="str">
        <f t="shared" si="730"/>
        <v/>
      </c>
      <c r="L545" s="190" t="str">
        <f t="shared" si="731"/>
        <v/>
      </c>
      <c r="M545" s="188" t="str">
        <f t="shared" si="748"/>
        <v/>
      </c>
      <c r="N545" s="87" t="str">
        <f t="shared" si="732"/>
        <v/>
      </c>
      <c r="O545" s="108"/>
      <c r="P545" s="156" t="str">
        <f>IF(B545&lt;①工事概要!$E$11,"",IF(B545&gt;①工事概要!$E$12,"",IF(LEN(CE545)=0,"○","")))</f>
        <v/>
      </c>
      <c r="Q545" s="162">
        <f t="shared" si="749"/>
        <v>0</v>
      </c>
      <c r="R545" s="93">
        <f t="shared" si="733"/>
        <v>181</v>
      </c>
      <c r="S545" s="156" t="str">
        <f t="shared" si="734"/>
        <v/>
      </c>
      <c r="T545" s="162">
        <f t="shared" si="735"/>
        <v>0</v>
      </c>
      <c r="U545" s="100">
        <f t="shared" si="750"/>
        <v>52</v>
      </c>
      <c r="V545" s="93" t="str">
        <f t="shared" si="736"/>
        <v/>
      </c>
      <c r="W545" s="169" t="str">
        <f t="shared" si="751"/>
        <v/>
      </c>
      <c r="X545" s="80" t="str">
        <f t="shared" si="752"/>
        <v/>
      </c>
      <c r="Y545" s="80" t="str">
        <f t="shared" si="753"/>
        <v/>
      </c>
      <c r="Z545" s="80" t="str">
        <f t="shared" si="737"/>
        <v>-</v>
      </c>
      <c r="AA545" s="80" t="str">
        <f t="shared" si="738"/>
        <v/>
      </c>
      <c r="AB545" s="80" t="str">
        <f t="shared" si="739"/>
        <v>OK（振替済み）</v>
      </c>
      <c r="AC545" s="154">
        <f t="shared" si="740"/>
        <v>0</v>
      </c>
      <c r="AD545" s="154" t="str">
        <f t="shared" si="754"/>
        <v/>
      </c>
      <c r="AE545" s="106">
        <f t="shared" si="755"/>
        <v>0</v>
      </c>
      <c r="AF545" s="106">
        <f t="shared" si="741"/>
        <v>0</v>
      </c>
      <c r="AG545" s="218" t="str">
        <f>IFERROR(IF(AE545=1,①工事概要!$E$11,IF(AE545=2,①工事概要!$E$11,IF(WEEKDAY(Z545)=2,Z538,AG544))),"")</f>
        <v/>
      </c>
      <c r="AH545" s="222" t="str">
        <f t="shared" ref="AH545:BA545" si="774">IFERROR(IF(AG545+1&gt;$BB545,"",AG545+1),"")</f>
        <v/>
      </c>
      <c r="AI545" s="222" t="str">
        <f t="shared" si="774"/>
        <v/>
      </c>
      <c r="AJ545" s="222" t="str">
        <f t="shared" si="774"/>
        <v/>
      </c>
      <c r="AK545" s="222" t="str">
        <f t="shared" si="774"/>
        <v/>
      </c>
      <c r="AL545" s="222" t="str">
        <f t="shared" si="774"/>
        <v/>
      </c>
      <c r="AM545" s="222" t="str">
        <f t="shared" si="774"/>
        <v/>
      </c>
      <c r="AN545" s="222" t="str">
        <f t="shared" si="774"/>
        <v/>
      </c>
      <c r="AO545" s="222" t="str">
        <f t="shared" si="774"/>
        <v/>
      </c>
      <c r="AP545" s="222" t="str">
        <f t="shared" si="774"/>
        <v/>
      </c>
      <c r="AQ545" s="222" t="str">
        <f t="shared" si="774"/>
        <v/>
      </c>
      <c r="AR545" s="222" t="str">
        <f t="shared" si="774"/>
        <v/>
      </c>
      <c r="AS545" s="222" t="str">
        <f t="shared" si="774"/>
        <v/>
      </c>
      <c r="AT545" s="222" t="str">
        <f t="shared" si="774"/>
        <v/>
      </c>
      <c r="AU545" s="222" t="str">
        <f t="shared" si="774"/>
        <v/>
      </c>
      <c r="AV545" s="222" t="str">
        <f t="shared" si="774"/>
        <v/>
      </c>
      <c r="AW545" s="222" t="str">
        <f t="shared" si="774"/>
        <v/>
      </c>
      <c r="AX545" s="222" t="str">
        <f t="shared" si="774"/>
        <v/>
      </c>
      <c r="AY545" s="222" t="str">
        <f t="shared" si="774"/>
        <v/>
      </c>
      <c r="AZ545" s="222" t="str">
        <f t="shared" si="774"/>
        <v/>
      </c>
      <c r="BA545" s="222" t="str">
        <f t="shared" si="774"/>
        <v/>
      </c>
      <c r="BB545" s="219" t="str">
        <f>IFERROR(IF(IF(IF(Z545=①工事概要!$E$12,①工事概要!$E$12,IF(WEEKDAY(Z545)=1,Z552,BB546))&gt;①工事概要!$E$12,①工事概要!$E$12,IF(Z545=①工事概要!$E$12,①工事概要!$E$12,IF(WEEKDAY(Z545)=1,Z552,BB546)))=0,①工事概要!$E$12,IF(IF(Z545=①工事概要!$E$12,①工事概要!$E$12,IF(WEEKDAY(Z545)=1,Z552,BB546))&gt;①工事概要!$E$12,①工事概要!$E$12,IF(Z545=①工事概要!$E$12,①工事概要!$E$12,IF(WEEKDAY(Z545)=1,Z552,BB546)))),"")</f>
        <v/>
      </c>
      <c r="BE545" s="53"/>
      <c r="BF545" s="53"/>
      <c r="BG545" s="53" t="str">
        <f>IFERROR(VLOOKUP(B545,①工事概要!$C$11:$D$12,2,FALSE),"")</f>
        <v/>
      </c>
      <c r="BH545" s="53" t="str">
        <f>IFERROR(VLOOKUP(B545,①工事概要!$C$16:$D$21,2,FALSE),"")</f>
        <v/>
      </c>
      <c r="BI545" s="53" t="str">
        <f>IFERROR(VLOOKUP(B545,①工事概要!$C$22:$D$24,2,FALSE),"")</f>
        <v/>
      </c>
      <c r="BJ545" s="53" t="str">
        <f>IF(B545&gt;①工事概要!$C$26,"",IF(B545&gt;=①工事概要!$C$25,$BJ$13,""))</f>
        <v/>
      </c>
      <c r="BK545" s="53" t="str">
        <f>IF(B545&gt;①工事概要!$C$28,"",IF(B545&gt;=①工事概要!$C$27,$BK$13,""))</f>
        <v/>
      </c>
      <c r="BL545" s="53" t="str">
        <f>IF(B545&gt;①工事概要!$C$30,"",IF(B545&gt;=①工事概要!$C$29,$BL$13,""))</f>
        <v/>
      </c>
      <c r="BM545" s="53" t="str">
        <f>IF(B545&gt;①工事概要!$C$32,"",IF(B545&gt;=①工事概要!$C$31,$BM$13,""))</f>
        <v/>
      </c>
      <c r="BN545" s="53" t="str">
        <f>IF(B545&gt;①工事概要!$C$34,"",IF(B545&gt;=①工事概要!$C$33,$BN$13,""))</f>
        <v/>
      </c>
      <c r="BO545" s="53" t="str">
        <f>IF(B545&gt;①工事概要!$C$36,"",IF(B545&gt;=①工事概要!$C$35,$BO$13,""))</f>
        <v/>
      </c>
      <c r="BP545" s="53" t="str">
        <f>IF(B545&gt;①工事概要!$C$38,"",IF(B545&gt;=①工事概要!$C$37,$BP$13,""))</f>
        <v/>
      </c>
      <c r="BQ545" s="53" t="str">
        <f>IF(B545&gt;①工事概要!$C$40,"",IF(B545&gt;=①工事概要!$C$39,$BQ$13,""))</f>
        <v/>
      </c>
      <c r="BR545" s="53" t="str">
        <f>IF(B545&gt;①工事概要!$C$42,"",IF(B545&gt;=①工事概要!$C$41,$BR$13,""))</f>
        <v/>
      </c>
      <c r="BS545" s="53" t="str">
        <f>IF(B545&gt;①工事概要!$C$44,"",IF(B545&gt;=①工事概要!$C$43,$BS$13,""))</f>
        <v/>
      </c>
      <c r="BT545" s="53" t="str">
        <f>IF(B545&gt;①工事概要!$C$46,"",IF(B545&gt;=①工事概要!$C$45,$BT$13,""))</f>
        <v/>
      </c>
      <c r="BU545" s="53" t="str">
        <f>IF(B545&gt;①工事概要!$C$48,"",IF(B545&gt;=①工事概要!$C$47,$BU$13,""))</f>
        <v/>
      </c>
      <c r="BV545" s="53" t="str">
        <f>IF(B545&gt;①工事概要!$C$50,"",IF(B545&gt;=①工事概要!$C$49,$BV$13,""))</f>
        <v/>
      </c>
      <c r="BW545" s="53" t="str">
        <f>IF(B545&gt;①工事概要!$C$52,"",IF(B545&gt;=①工事概要!$C$51,$BW$13,""))</f>
        <v/>
      </c>
      <c r="BX545" s="53" t="str">
        <f>IF(B545&gt;①工事概要!$C$54,"",IF(B545&gt;=①工事概要!$C$53,$BX$13,""))</f>
        <v/>
      </c>
      <c r="BY545" s="53" t="str">
        <f>IF(B545&gt;①工事概要!$C$56,"",IF(B545&gt;=①工事概要!$C$55,$BY$13,""))</f>
        <v/>
      </c>
      <c r="BZ545" s="53" t="str">
        <f>IF(B545&gt;①工事概要!$C$58,"",IF(B545&gt;=①工事概要!$C$57,$BZ$13,""))</f>
        <v/>
      </c>
      <c r="CA545" s="53" t="str">
        <f>IF(B545&gt;①工事概要!$C$60,"",IF(B545&gt;=①工事概要!$C$59,$CA$13,""))</f>
        <v/>
      </c>
      <c r="CB545" s="53" t="str">
        <f>IF(B545&gt;①工事概要!$C$62,"",IF(B545&gt;=①工事概要!$C$61,$CB$13,""))</f>
        <v/>
      </c>
      <c r="CC545" s="53" t="str">
        <f>IF(B545&gt;①工事概要!$C$64,"",IF(B545&gt;=①工事概要!$C$63,$CC$13,""))</f>
        <v/>
      </c>
      <c r="CD545" s="53" t="str">
        <f>IF(B545&gt;①工事概要!$C$66,"",IF(B545&gt;=①工事概要!$C$65,$CD$13,""))</f>
        <v/>
      </c>
      <c r="CE545" s="50" t="str">
        <f t="shared" si="757"/>
        <v/>
      </c>
      <c r="CF545" s="50" t="str">
        <f t="shared" si="743"/>
        <v xml:space="preserve"> </v>
      </c>
    </row>
    <row r="546" spans="1:84" ht="39" customHeight="1" thickTop="1" thickBot="1" x14ac:dyDescent="0.2">
      <c r="A546" s="81" t="str">
        <f t="shared" si="729"/>
        <v>対象期間外</v>
      </c>
      <c r="B546" s="180" t="str">
        <f>IFERROR(IF(B545=①工事概要!$E$12+IF(WEEKDAY(①工事概要!$E$12)=1,①工事概要!$E$12,(8-WEEKDAY(①工事概要!$E$12))),"-",IF(B545="-","-",B545+1)),"-")</f>
        <v>-</v>
      </c>
      <c r="C546" s="89" t="str">
        <f t="shared" si="744"/>
        <v>-</v>
      </c>
      <c r="D546" s="199" t="str">
        <f t="shared" si="745"/>
        <v>×</v>
      </c>
      <c r="E546" s="200" t="str">
        <f t="shared" si="746"/>
        <v xml:space="preserve"> </v>
      </c>
      <c r="F546" s="201" t="s">
        <v>61</v>
      </c>
      <c r="G546" s="202"/>
      <c r="H546" s="203"/>
      <c r="I546" s="204"/>
      <c r="J546" s="187" t="str">
        <f t="shared" si="747"/>
        <v/>
      </c>
      <c r="K546" s="190" t="str">
        <f t="shared" si="730"/>
        <v/>
      </c>
      <c r="L546" s="190" t="str">
        <f t="shared" si="731"/>
        <v/>
      </c>
      <c r="M546" s="188" t="str">
        <f t="shared" si="748"/>
        <v/>
      </c>
      <c r="N546" s="87" t="str">
        <f t="shared" si="732"/>
        <v/>
      </c>
      <c r="O546" s="108"/>
      <c r="P546" s="156" t="str">
        <f>IF(B546&lt;①工事概要!$E$11,"",IF(B546&gt;①工事概要!$E$12,"",IF(LEN(CE546)=0,"○","")))</f>
        <v/>
      </c>
      <c r="Q546" s="162">
        <f t="shared" si="749"/>
        <v>0</v>
      </c>
      <c r="R546" s="93">
        <f t="shared" si="733"/>
        <v>181</v>
      </c>
      <c r="S546" s="156" t="str">
        <f t="shared" si="734"/>
        <v/>
      </c>
      <c r="T546" s="162">
        <f t="shared" si="735"/>
        <v>0</v>
      </c>
      <c r="U546" s="100">
        <f t="shared" si="750"/>
        <v>52</v>
      </c>
      <c r="V546" s="93" t="str">
        <f t="shared" si="736"/>
        <v/>
      </c>
      <c r="W546" s="169" t="str">
        <f t="shared" si="751"/>
        <v/>
      </c>
      <c r="X546" s="80" t="str">
        <f t="shared" si="752"/>
        <v/>
      </c>
      <c r="Y546" s="80" t="str">
        <f t="shared" si="753"/>
        <v/>
      </c>
      <c r="Z546" s="80" t="str">
        <f t="shared" si="737"/>
        <v>-</v>
      </c>
      <c r="AA546" s="80" t="str">
        <f t="shared" si="738"/>
        <v/>
      </c>
      <c r="AB546" s="80" t="str">
        <f t="shared" si="739"/>
        <v>OK（振替済み）</v>
      </c>
      <c r="AC546" s="154">
        <f t="shared" si="740"/>
        <v>0</v>
      </c>
      <c r="AD546" s="154" t="str">
        <f t="shared" si="754"/>
        <v/>
      </c>
      <c r="AE546" s="106">
        <f t="shared" si="755"/>
        <v>0</v>
      </c>
      <c r="AF546" s="106">
        <f t="shared" si="741"/>
        <v>0</v>
      </c>
      <c r="AG546" s="223" t="str">
        <f>IFERROR(IF(AE546=1,①工事概要!$E$11,IF(AE546=2,①工事概要!$E$11,IF(WEEKDAY(Z546)=2,Z539,AG545))),"")</f>
        <v/>
      </c>
      <c r="AH546" s="224" t="str">
        <f t="shared" ref="AH546:BA546" si="775">IFERROR(IF(AG546+1&gt;$BB546,"",AG546+1),"")</f>
        <v/>
      </c>
      <c r="AI546" s="224" t="str">
        <f t="shared" si="775"/>
        <v/>
      </c>
      <c r="AJ546" s="224" t="str">
        <f t="shared" si="775"/>
        <v/>
      </c>
      <c r="AK546" s="224" t="str">
        <f t="shared" si="775"/>
        <v/>
      </c>
      <c r="AL546" s="224" t="str">
        <f t="shared" si="775"/>
        <v/>
      </c>
      <c r="AM546" s="224" t="str">
        <f t="shared" si="775"/>
        <v/>
      </c>
      <c r="AN546" s="224" t="str">
        <f t="shared" si="775"/>
        <v/>
      </c>
      <c r="AO546" s="224" t="str">
        <f t="shared" si="775"/>
        <v/>
      </c>
      <c r="AP546" s="224" t="str">
        <f t="shared" si="775"/>
        <v/>
      </c>
      <c r="AQ546" s="224" t="str">
        <f t="shared" si="775"/>
        <v/>
      </c>
      <c r="AR546" s="224" t="str">
        <f t="shared" si="775"/>
        <v/>
      </c>
      <c r="AS546" s="224" t="str">
        <f t="shared" si="775"/>
        <v/>
      </c>
      <c r="AT546" s="224" t="str">
        <f t="shared" si="775"/>
        <v/>
      </c>
      <c r="AU546" s="224" t="str">
        <f t="shared" si="775"/>
        <v/>
      </c>
      <c r="AV546" s="224" t="str">
        <f t="shared" si="775"/>
        <v/>
      </c>
      <c r="AW546" s="224" t="str">
        <f t="shared" si="775"/>
        <v/>
      </c>
      <c r="AX546" s="224" t="str">
        <f t="shared" si="775"/>
        <v/>
      </c>
      <c r="AY546" s="224" t="str">
        <f t="shared" si="775"/>
        <v/>
      </c>
      <c r="AZ546" s="224" t="str">
        <f t="shared" si="775"/>
        <v/>
      </c>
      <c r="BA546" s="224" t="str">
        <f t="shared" si="775"/>
        <v/>
      </c>
      <c r="BB546" s="225" t="str">
        <f>IFERROR(IF(IF(IF(Z546=①工事概要!$E$12,①工事概要!$E$12,IF(WEEKDAY(Z546)=1,Z553,BB547))&gt;①工事概要!$E$12,①工事概要!$E$12,IF(Z546=①工事概要!$E$12,①工事概要!$E$12,IF(WEEKDAY(Z546)=1,Z553,BB547)))=0,①工事概要!$E$12,IF(IF(Z546=①工事概要!$E$12,①工事概要!$E$12,IF(WEEKDAY(Z546)=1,Z553,BB547))&gt;①工事概要!$E$12,①工事概要!$E$12,IF(Z546=①工事概要!$E$12,①工事概要!$E$12,IF(WEEKDAY(Z546)=1,Z553,BB547)))),"")</f>
        <v/>
      </c>
      <c r="BE546" s="53"/>
      <c r="BF546" s="53"/>
      <c r="BG546" s="53" t="str">
        <f>IFERROR(VLOOKUP(B546,①工事概要!$C$11:$D$12,2,FALSE),"")</f>
        <v/>
      </c>
      <c r="BH546" s="53" t="str">
        <f>IFERROR(VLOOKUP(B546,①工事概要!$C$16:$D$21,2,FALSE),"")</f>
        <v/>
      </c>
      <c r="BI546" s="53" t="str">
        <f>IFERROR(VLOOKUP(B546,①工事概要!$C$22:$D$24,2,FALSE),"")</f>
        <v/>
      </c>
      <c r="BJ546" s="53" t="str">
        <f>IF(B546&gt;①工事概要!$C$26,"",IF(B546&gt;=①工事概要!$C$25,$BJ$13,""))</f>
        <v/>
      </c>
      <c r="BK546" s="53" t="str">
        <f>IF(B546&gt;①工事概要!$C$28,"",IF(B546&gt;=①工事概要!$C$27,$BK$13,""))</f>
        <v/>
      </c>
      <c r="BL546" s="53" t="str">
        <f>IF(B546&gt;①工事概要!$C$30,"",IF(B546&gt;=①工事概要!$C$29,$BL$13,""))</f>
        <v/>
      </c>
      <c r="BM546" s="53" t="str">
        <f>IF(B546&gt;①工事概要!$C$32,"",IF(B546&gt;=①工事概要!$C$31,$BM$13,""))</f>
        <v/>
      </c>
      <c r="BN546" s="53" t="str">
        <f>IF(B546&gt;①工事概要!$C$34,"",IF(B546&gt;=①工事概要!$C$33,$BN$13,""))</f>
        <v/>
      </c>
      <c r="BO546" s="53" t="str">
        <f>IF(B546&gt;①工事概要!$C$36,"",IF(B546&gt;=①工事概要!$C$35,$BO$13,""))</f>
        <v/>
      </c>
      <c r="BP546" s="53" t="str">
        <f>IF(B546&gt;①工事概要!$C$38,"",IF(B546&gt;=①工事概要!$C$37,$BP$13,""))</f>
        <v/>
      </c>
      <c r="BQ546" s="53" t="str">
        <f>IF(B546&gt;①工事概要!$C$40,"",IF(B546&gt;=①工事概要!$C$39,$BQ$13,""))</f>
        <v/>
      </c>
      <c r="BR546" s="53" t="str">
        <f>IF(B546&gt;①工事概要!$C$42,"",IF(B546&gt;=①工事概要!$C$41,$BR$13,""))</f>
        <v/>
      </c>
      <c r="BS546" s="53" t="str">
        <f>IF(B546&gt;①工事概要!$C$44,"",IF(B546&gt;=①工事概要!$C$43,$BS$13,""))</f>
        <v/>
      </c>
      <c r="BT546" s="53" t="str">
        <f>IF(B546&gt;①工事概要!$C$46,"",IF(B546&gt;=①工事概要!$C$45,$BT$13,""))</f>
        <v/>
      </c>
      <c r="BU546" s="53" t="str">
        <f>IF(B546&gt;①工事概要!$C$48,"",IF(B546&gt;=①工事概要!$C$47,$BU$13,""))</f>
        <v/>
      </c>
      <c r="BV546" s="53" t="str">
        <f>IF(B546&gt;①工事概要!$C$50,"",IF(B546&gt;=①工事概要!$C$49,$BV$13,""))</f>
        <v/>
      </c>
      <c r="BW546" s="53" t="str">
        <f>IF(B546&gt;①工事概要!$C$52,"",IF(B546&gt;=①工事概要!$C$51,$BW$13,""))</f>
        <v/>
      </c>
      <c r="BX546" s="53" t="str">
        <f>IF(B546&gt;①工事概要!$C$54,"",IF(B546&gt;=①工事概要!$C$53,$BX$13,""))</f>
        <v/>
      </c>
      <c r="BY546" s="53" t="str">
        <f>IF(B546&gt;①工事概要!$C$56,"",IF(B546&gt;=①工事概要!$C$55,$BY$13,""))</f>
        <v/>
      </c>
      <c r="BZ546" s="53" t="str">
        <f>IF(B546&gt;①工事概要!$C$58,"",IF(B546&gt;=①工事概要!$C$57,$BZ$13,""))</f>
        <v/>
      </c>
      <c r="CA546" s="53" t="str">
        <f>IF(B546&gt;①工事概要!$C$60,"",IF(B546&gt;=①工事概要!$C$59,$CA$13,""))</f>
        <v/>
      </c>
      <c r="CB546" s="53" t="str">
        <f>IF(B546&gt;①工事概要!$C$62,"",IF(B546&gt;=①工事概要!$C$61,$CB$13,""))</f>
        <v/>
      </c>
      <c r="CC546" s="53" t="str">
        <f>IF(B546&gt;①工事概要!$C$64,"",IF(B546&gt;=①工事概要!$C$63,$CC$13,""))</f>
        <v/>
      </c>
      <c r="CD546" s="53" t="str">
        <f>IF(B546&gt;①工事概要!$C$66,"",IF(B546&gt;=①工事概要!$C$65,$CD$13,""))</f>
        <v/>
      </c>
      <c r="CE546" s="50" t="str">
        <f t="shared" si="757"/>
        <v/>
      </c>
      <c r="CF546" s="50" t="str">
        <f t="shared" si="743"/>
        <v xml:space="preserve"> </v>
      </c>
    </row>
    <row r="547" spans="1:84" ht="39" customHeight="1" thickTop="1" thickBot="1" x14ac:dyDescent="0.2">
      <c r="A547" s="81" t="str">
        <f t="shared" si="729"/>
        <v>対象期間外</v>
      </c>
      <c r="B547" s="180" t="str">
        <f>IFERROR(IF(B546=①工事概要!$E$12+IF(WEEKDAY(①工事概要!$E$12)=1,①工事概要!$E$12,(8-WEEKDAY(①工事概要!$E$12))),"-",IF(B546="-","-",B546+1)),"-")</f>
        <v>-</v>
      </c>
      <c r="C547" s="89" t="str">
        <f t="shared" si="744"/>
        <v>-</v>
      </c>
      <c r="D547" s="199" t="str">
        <f t="shared" si="745"/>
        <v>×</v>
      </c>
      <c r="E547" s="200" t="str">
        <f t="shared" si="746"/>
        <v xml:space="preserve"> </v>
      </c>
      <c r="F547" s="201" t="s">
        <v>60</v>
      </c>
      <c r="G547" s="202"/>
      <c r="H547" s="203"/>
      <c r="I547" s="204"/>
      <c r="J547" s="187" t="str">
        <f t="shared" si="747"/>
        <v/>
      </c>
      <c r="K547" s="190" t="str">
        <f t="shared" si="730"/>
        <v/>
      </c>
      <c r="L547" s="190" t="str">
        <f t="shared" si="731"/>
        <v/>
      </c>
      <c r="M547" s="188" t="str">
        <f t="shared" si="748"/>
        <v/>
      </c>
      <c r="N547" s="87" t="str">
        <f t="shared" si="732"/>
        <v/>
      </c>
      <c r="O547" s="108"/>
      <c r="P547" s="156" t="str">
        <f>IF(B547&lt;①工事概要!$E$11,"",IF(B547&gt;①工事概要!$E$12,"",IF(LEN(CE547)=0,"○","")))</f>
        <v/>
      </c>
      <c r="Q547" s="162">
        <f t="shared" si="749"/>
        <v>0</v>
      </c>
      <c r="R547" s="93">
        <f t="shared" si="733"/>
        <v>181</v>
      </c>
      <c r="S547" s="156" t="str">
        <f t="shared" si="734"/>
        <v/>
      </c>
      <c r="T547" s="162">
        <f t="shared" si="735"/>
        <v>0</v>
      </c>
      <c r="U547" s="100">
        <f t="shared" si="750"/>
        <v>52</v>
      </c>
      <c r="V547" s="93" t="str">
        <f t="shared" si="736"/>
        <v/>
      </c>
      <c r="W547" s="169" t="str">
        <f t="shared" si="751"/>
        <v/>
      </c>
      <c r="X547" s="80" t="str">
        <f t="shared" si="752"/>
        <v/>
      </c>
      <c r="Y547" s="80" t="str">
        <f t="shared" si="753"/>
        <v/>
      </c>
      <c r="Z547" s="80" t="str">
        <f t="shared" si="737"/>
        <v>-</v>
      </c>
      <c r="AA547" s="80" t="str">
        <f t="shared" si="738"/>
        <v/>
      </c>
      <c r="AB547" s="80" t="str">
        <f t="shared" si="739"/>
        <v>OK（振替済み）</v>
      </c>
      <c r="AC547" s="154">
        <f t="shared" si="740"/>
        <v>0</v>
      </c>
      <c r="AD547" s="154" t="str">
        <f t="shared" si="754"/>
        <v/>
      </c>
      <c r="AE547" s="106">
        <f t="shared" si="755"/>
        <v>0</v>
      </c>
      <c r="AF547" s="106">
        <f t="shared" si="741"/>
        <v>0</v>
      </c>
      <c r="AG547" s="216" t="str">
        <f>IFERROR(IF(AE547=1,①工事概要!$E$11,IF(AE547=2,①工事概要!$E$11,IF(WEEKDAY(Z547)=2,Z540,AG546))),"")</f>
        <v/>
      </c>
      <c r="AH547" s="221" t="str">
        <f t="shared" ref="AH547:BA547" si="776">IFERROR(IF(AG547+1&gt;$BB547,"",AG547+1),"")</f>
        <v/>
      </c>
      <c r="AI547" s="221" t="str">
        <f t="shared" si="776"/>
        <v/>
      </c>
      <c r="AJ547" s="221" t="str">
        <f t="shared" si="776"/>
        <v/>
      </c>
      <c r="AK547" s="221" t="str">
        <f t="shared" si="776"/>
        <v/>
      </c>
      <c r="AL547" s="221" t="str">
        <f t="shared" si="776"/>
        <v/>
      </c>
      <c r="AM547" s="221" t="str">
        <f t="shared" si="776"/>
        <v/>
      </c>
      <c r="AN547" s="221" t="str">
        <f t="shared" si="776"/>
        <v/>
      </c>
      <c r="AO547" s="221" t="str">
        <f t="shared" si="776"/>
        <v/>
      </c>
      <c r="AP547" s="221" t="str">
        <f t="shared" si="776"/>
        <v/>
      </c>
      <c r="AQ547" s="221" t="str">
        <f t="shared" si="776"/>
        <v/>
      </c>
      <c r="AR547" s="221" t="str">
        <f t="shared" si="776"/>
        <v/>
      </c>
      <c r="AS547" s="221" t="str">
        <f t="shared" si="776"/>
        <v/>
      </c>
      <c r="AT547" s="221" t="str">
        <f t="shared" si="776"/>
        <v/>
      </c>
      <c r="AU547" s="221" t="str">
        <f t="shared" si="776"/>
        <v/>
      </c>
      <c r="AV547" s="221" t="str">
        <f t="shared" si="776"/>
        <v/>
      </c>
      <c r="AW547" s="221" t="str">
        <f t="shared" si="776"/>
        <v/>
      </c>
      <c r="AX547" s="221" t="str">
        <f t="shared" si="776"/>
        <v/>
      </c>
      <c r="AY547" s="221" t="str">
        <f t="shared" si="776"/>
        <v/>
      </c>
      <c r="AZ547" s="221" t="str">
        <f t="shared" si="776"/>
        <v/>
      </c>
      <c r="BA547" s="221" t="str">
        <f t="shared" si="776"/>
        <v/>
      </c>
      <c r="BB547" s="217" t="str">
        <f>IFERROR(IF(IF(IF(Z547=①工事概要!$E$12,①工事概要!$E$12,IF(WEEKDAY(Z547)=1,Z554,BB548))&gt;①工事概要!$E$12,①工事概要!$E$12,IF(Z547=①工事概要!$E$12,①工事概要!$E$12,IF(WEEKDAY(Z547)=1,Z554,BB548)))=0,①工事概要!$E$12,IF(IF(Z547=①工事概要!$E$12,①工事概要!$E$12,IF(WEEKDAY(Z547)=1,Z554,BB548))&gt;①工事概要!$E$12,①工事概要!$E$12,IF(Z547=①工事概要!$E$12,①工事概要!$E$12,IF(WEEKDAY(Z547)=1,Z554,BB548)))),"")</f>
        <v/>
      </c>
      <c r="BE547" s="53"/>
      <c r="BF547" s="53"/>
      <c r="BG547" s="53" t="str">
        <f>IFERROR(VLOOKUP(B547,①工事概要!$C$11:$D$12,2,FALSE),"")</f>
        <v/>
      </c>
      <c r="BH547" s="53" t="str">
        <f>IFERROR(VLOOKUP(B547,①工事概要!$C$16:$D$21,2,FALSE),"")</f>
        <v/>
      </c>
      <c r="BI547" s="53" t="str">
        <f>IFERROR(VLOOKUP(B547,①工事概要!$C$22:$D$24,2,FALSE),"")</f>
        <v/>
      </c>
      <c r="BJ547" s="53" t="str">
        <f>IF(B547&gt;①工事概要!$C$26,"",IF(B547&gt;=①工事概要!$C$25,$BJ$13,""))</f>
        <v/>
      </c>
      <c r="BK547" s="53" t="str">
        <f>IF(B547&gt;①工事概要!$C$28,"",IF(B547&gt;=①工事概要!$C$27,$BK$13,""))</f>
        <v/>
      </c>
      <c r="BL547" s="53" t="str">
        <f>IF(B547&gt;①工事概要!$C$30,"",IF(B547&gt;=①工事概要!$C$29,$BL$13,""))</f>
        <v/>
      </c>
      <c r="BM547" s="53" t="str">
        <f>IF(B547&gt;①工事概要!$C$32,"",IF(B547&gt;=①工事概要!$C$31,$BM$13,""))</f>
        <v/>
      </c>
      <c r="BN547" s="53" t="str">
        <f>IF(B547&gt;①工事概要!$C$34,"",IF(B547&gt;=①工事概要!$C$33,$BN$13,""))</f>
        <v/>
      </c>
      <c r="BO547" s="53" t="str">
        <f>IF(B547&gt;①工事概要!$C$36,"",IF(B547&gt;=①工事概要!$C$35,$BO$13,""))</f>
        <v/>
      </c>
      <c r="BP547" s="53" t="str">
        <f>IF(B547&gt;①工事概要!$C$38,"",IF(B547&gt;=①工事概要!$C$37,$BP$13,""))</f>
        <v/>
      </c>
      <c r="BQ547" s="53" t="str">
        <f>IF(B547&gt;①工事概要!$C$40,"",IF(B547&gt;=①工事概要!$C$39,$BQ$13,""))</f>
        <v/>
      </c>
      <c r="BR547" s="53" t="str">
        <f>IF(B547&gt;①工事概要!$C$42,"",IF(B547&gt;=①工事概要!$C$41,$BR$13,""))</f>
        <v/>
      </c>
      <c r="BS547" s="53" t="str">
        <f>IF(B547&gt;①工事概要!$C$44,"",IF(B547&gt;=①工事概要!$C$43,$BS$13,""))</f>
        <v/>
      </c>
      <c r="BT547" s="53" t="str">
        <f>IF(B547&gt;①工事概要!$C$46,"",IF(B547&gt;=①工事概要!$C$45,$BT$13,""))</f>
        <v/>
      </c>
      <c r="BU547" s="53" t="str">
        <f>IF(B547&gt;①工事概要!$C$48,"",IF(B547&gt;=①工事概要!$C$47,$BU$13,""))</f>
        <v/>
      </c>
      <c r="BV547" s="53" t="str">
        <f>IF(B547&gt;①工事概要!$C$50,"",IF(B547&gt;=①工事概要!$C$49,$BV$13,""))</f>
        <v/>
      </c>
      <c r="BW547" s="53" t="str">
        <f>IF(B547&gt;①工事概要!$C$52,"",IF(B547&gt;=①工事概要!$C$51,$BW$13,""))</f>
        <v/>
      </c>
      <c r="BX547" s="53" t="str">
        <f>IF(B547&gt;①工事概要!$C$54,"",IF(B547&gt;=①工事概要!$C$53,$BX$13,""))</f>
        <v/>
      </c>
      <c r="BY547" s="53" t="str">
        <f>IF(B547&gt;①工事概要!$C$56,"",IF(B547&gt;=①工事概要!$C$55,$BY$13,""))</f>
        <v/>
      </c>
      <c r="BZ547" s="53" t="str">
        <f>IF(B547&gt;①工事概要!$C$58,"",IF(B547&gt;=①工事概要!$C$57,$BZ$13,""))</f>
        <v/>
      </c>
      <c r="CA547" s="53" t="str">
        <f>IF(B547&gt;①工事概要!$C$60,"",IF(B547&gt;=①工事概要!$C$59,$CA$13,""))</f>
        <v/>
      </c>
      <c r="CB547" s="53" t="str">
        <f>IF(B547&gt;①工事概要!$C$62,"",IF(B547&gt;=①工事概要!$C$61,$CB$13,""))</f>
        <v/>
      </c>
      <c r="CC547" s="53" t="str">
        <f>IF(B547&gt;①工事概要!$C$64,"",IF(B547&gt;=①工事概要!$C$63,$CC$13,""))</f>
        <v/>
      </c>
      <c r="CD547" s="53" t="str">
        <f>IF(B547&gt;①工事概要!$C$66,"",IF(B547&gt;=①工事概要!$C$65,$CD$13,""))</f>
        <v/>
      </c>
      <c r="CE547" s="50" t="str">
        <f t="shared" si="757"/>
        <v/>
      </c>
      <c r="CF547" s="50" t="str">
        <f t="shared" si="743"/>
        <v xml:space="preserve"> </v>
      </c>
    </row>
    <row r="548" spans="1:84" ht="39" customHeight="1" thickTop="1" thickBot="1" x14ac:dyDescent="0.2">
      <c r="A548" s="81" t="str">
        <f t="shared" si="729"/>
        <v>対象期間外</v>
      </c>
      <c r="B548" s="180" t="str">
        <f>IFERROR(IF(B547=①工事概要!$E$12+IF(WEEKDAY(①工事概要!$E$12)=1,①工事概要!$E$12,(8-WEEKDAY(①工事概要!$E$12))),"-",IF(B547="-","-",B547+1)),"-")</f>
        <v>-</v>
      </c>
      <c r="C548" s="89" t="str">
        <f t="shared" si="744"/>
        <v>-</v>
      </c>
      <c r="D548" s="199" t="str">
        <f t="shared" si="745"/>
        <v>×</v>
      </c>
      <c r="E548" s="200" t="str">
        <f t="shared" si="746"/>
        <v xml:space="preserve"> </v>
      </c>
      <c r="F548" s="201" t="s">
        <v>60</v>
      </c>
      <c r="G548" s="202"/>
      <c r="H548" s="203"/>
      <c r="I548" s="204"/>
      <c r="J548" s="187" t="str">
        <f t="shared" si="747"/>
        <v/>
      </c>
      <c r="K548" s="190" t="str">
        <f t="shared" si="730"/>
        <v/>
      </c>
      <c r="L548" s="190" t="str">
        <f t="shared" si="731"/>
        <v/>
      </c>
      <c r="M548" s="188" t="str">
        <f t="shared" si="748"/>
        <v/>
      </c>
      <c r="N548" s="87" t="str">
        <f t="shared" si="732"/>
        <v/>
      </c>
      <c r="O548" s="108"/>
      <c r="P548" s="156" t="str">
        <f>IF(B548&lt;①工事概要!$E$11,"",IF(B548&gt;①工事概要!$E$12,"",IF(LEN(CE548)=0,"○","")))</f>
        <v/>
      </c>
      <c r="Q548" s="162">
        <f t="shared" si="749"/>
        <v>0</v>
      </c>
      <c r="R548" s="93">
        <f t="shared" si="733"/>
        <v>181</v>
      </c>
      <c r="S548" s="156" t="str">
        <f t="shared" si="734"/>
        <v/>
      </c>
      <c r="T548" s="162">
        <f t="shared" si="735"/>
        <v>0</v>
      </c>
      <c r="U548" s="100">
        <f t="shared" si="750"/>
        <v>52</v>
      </c>
      <c r="V548" s="93" t="str">
        <f t="shared" si="736"/>
        <v/>
      </c>
      <c r="W548" s="169" t="str">
        <f t="shared" si="751"/>
        <v/>
      </c>
      <c r="X548" s="80" t="str">
        <f t="shared" si="752"/>
        <v/>
      </c>
      <c r="Y548" s="80" t="str">
        <f t="shared" si="753"/>
        <v/>
      </c>
      <c r="Z548" s="80" t="str">
        <f t="shared" si="737"/>
        <v>-</v>
      </c>
      <c r="AA548" s="80" t="str">
        <f t="shared" si="738"/>
        <v/>
      </c>
      <c r="AB548" s="80" t="str">
        <f t="shared" si="739"/>
        <v>OK（振替済み）</v>
      </c>
      <c r="AC548" s="154">
        <f t="shared" si="740"/>
        <v>0</v>
      </c>
      <c r="AD548" s="154" t="str">
        <f t="shared" si="754"/>
        <v/>
      </c>
      <c r="AE548" s="106">
        <f t="shared" si="755"/>
        <v>0</v>
      </c>
      <c r="AF548" s="106">
        <f t="shared" si="741"/>
        <v>0</v>
      </c>
      <c r="AG548" s="218" t="str">
        <f>IFERROR(IF(AE548=1,①工事概要!$E$11,IF(AE548=2,①工事概要!$E$11,IF(WEEKDAY(Z548)=2,Z541,AG547))),"")</f>
        <v/>
      </c>
      <c r="AH548" s="222" t="str">
        <f t="shared" ref="AH548:BA548" si="777">IFERROR(IF(AG548+1&gt;$BB548,"",AG548+1),"")</f>
        <v/>
      </c>
      <c r="AI548" s="222" t="str">
        <f t="shared" si="777"/>
        <v/>
      </c>
      <c r="AJ548" s="222" t="str">
        <f t="shared" si="777"/>
        <v/>
      </c>
      <c r="AK548" s="222" t="str">
        <f t="shared" si="777"/>
        <v/>
      </c>
      <c r="AL548" s="222" t="str">
        <f t="shared" si="777"/>
        <v/>
      </c>
      <c r="AM548" s="222" t="str">
        <f t="shared" si="777"/>
        <v/>
      </c>
      <c r="AN548" s="222" t="str">
        <f t="shared" si="777"/>
        <v/>
      </c>
      <c r="AO548" s="222" t="str">
        <f t="shared" si="777"/>
        <v/>
      </c>
      <c r="AP548" s="222" t="str">
        <f t="shared" si="777"/>
        <v/>
      </c>
      <c r="AQ548" s="222" t="str">
        <f t="shared" si="777"/>
        <v/>
      </c>
      <c r="AR548" s="222" t="str">
        <f t="shared" si="777"/>
        <v/>
      </c>
      <c r="AS548" s="222" t="str">
        <f t="shared" si="777"/>
        <v/>
      </c>
      <c r="AT548" s="222" t="str">
        <f t="shared" si="777"/>
        <v/>
      </c>
      <c r="AU548" s="222" t="str">
        <f t="shared" si="777"/>
        <v/>
      </c>
      <c r="AV548" s="222" t="str">
        <f t="shared" si="777"/>
        <v/>
      </c>
      <c r="AW548" s="222" t="str">
        <f t="shared" si="777"/>
        <v/>
      </c>
      <c r="AX548" s="222" t="str">
        <f t="shared" si="777"/>
        <v/>
      </c>
      <c r="AY548" s="222" t="str">
        <f t="shared" si="777"/>
        <v/>
      </c>
      <c r="AZ548" s="222" t="str">
        <f t="shared" si="777"/>
        <v/>
      </c>
      <c r="BA548" s="222" t="str">
        <f t="shared" si="777"/>
        <v/>
      </c>
      <c r="BB548" s="219" t="str">
        <f>IFERROR(IF(IF(IF(Z548=①工事概要!$E$12,①工事概要!$E$12,IF(WEEKDAY(Z548)=1,Z555,BB549))&gt;①工事概要!$E$12,①工事概要!$E$12,IF(Z548=①工事概要!$E$12,①工事概要!$E$12,IF(WEEKDAY(Z548)=1,Z555,BB549)))=0,①工事概要!$E$12,IF(IF(Z548=①工事概要!$E$12,①工事概要!$E$12,IF(WEEKDAY(Z548)=1,Z555,BB549))&gt;①工事概要!$E$12,①工事概要!$E$12,IF(Z548=①工事概要!$E$12,①工事概要!$E$12,IF(WEEKDAY(Z548)=1,Z555,BB549)))),"")</f>
        <v/>
      </c>
      <c r="BE548" s="53"/>
      <c r="BF548" s="53"/>
      <c r="BG548" s="53" t="str">
        <f>IFERROR(VLOOKUP(B548,①工事概要!$C$11:$D$12,2,FALSE),"")</f>
        <v/>
      </c>
      <c r="BH548" s="53" t="str">
        <f>IFERROR(VLOOKUP(B548,①工事概要!$C$16:$D$21,2,FALSE),"")</f>
        <v/>
      </c>
      <c r="BI548" s="53" t="str">
        <f>IFERROR(VLOOKUP(B548,①工事概要!$C$22:$D$24,2,FALSE),"")</f>
        <v/>
      </c>
      <c r="BJ548" s="53" t="str">
        <f>IF(B548&gt;①工事概要!$C$26,"",IF(B548&gt;=①工事概要!$C$25,$BJ$13,""))</f>
        <v/>
      </c>
      <c r="BK548" s="53" t="str">
        <f>IF(B548&gt;①工事概要!$C$28,"",IF(B548&gt;=①工事概要!$C$27,$BK$13,""))</f>
        <v/>
      </c>
      <c r="BL548" s="53" t="str">
        <f>IF(B548&gt;①工事概要!$C$30,"",IF(B548&gt;=①工事概要!$C$29,$BL$13,""))</f>
        <v/>
      </c>
      <c r="BM548" s="53" t="str">
        <f>IF(B548&gt;①工事概要!$C$32,"",IF(B548&gt;=①工事概要!$C$31,$BM$13,""))</f>
        <v/>
      </c>
      <c r="BN548" s="53" t="str">
        <f>IF(B548&gt;①工事概要!$C$34,"",IF(B548&gt;=①工事概要!$C$33,$BN$13,""))</f>
        <v/>
      </c>
      <c r="BO548" s="53" t="str">
        <f>IF(B548&gt;①工事概要!$C$36,"",IF(B548&gt;=①工事概要!$C$35,$BO$13,""))</f>
        <v/>
      </c>
      <c r="BP548" s="53" t="str">
        <f>IF(B548&gt;①工事概要!$C$38,"",IF(B548&gt;=①工事概要!$C$37,$BP$13,""))</f>
        <v/>
      </c>
      <c r="BQ548" s="53" t="str">
        <f>IF(B548&gt;①工事概要!$C$40,"",IF(B548&gt;=①工事概要!$C$39,$BQ$13,""))</f>
        <v/>
      </c>
      <c r="BR548" s="53" t="str">
        <f>IF(B548&gt;①工事概要!$C$42,"",IF(B548&gt;=①工事概要!$C$41,$BR$13,""))</f>
        <v/>
      </c>
      <c r="BS548" s="53" t="str">
        <f>IF(B548&gt;①工事概要!$C$44,"",IF(B548&gt;=①工事概要!$C$43,$BS$13,""))</f>
        <v/>
      </c>
      <c r="BT548" s="53" t="str">
        <f>IF(B548&gt;①工事概要!$C$46,"",IF(B548&gt;=①工事概要!$C$45,$BT$13,""))</f>
        <v/>
      </c>
      <c r="BU548" s="53" t="str">
        <f>IF(B548&gt;①工事概要!$C$48,"",IF(B548&gt;=①工事概要!$C$47,$BU$13,""))</f>
        <v/>
      </c>
      <c r="BV548" s="53" t="str">
        <f>IF(B548&gt;①工事概要!$C$50,"",IF(B548&gt;=①工事概要!$C$49,$BV$13,""))</f>
        <v/>
      </c>
      <c r="BW548" s="53" t="str">
        <f>IF(B548&gt;①工事概要!$C$52,"",IF(B548&gt;=①工事概要!$C$51,$BW$13,""))</f>
        <v/>
      </c>
      <c r="BX548" s="53" t="str">
        <f>IF(B548&gt;①工事概要!$C$54,"",IF(B548&gt;=①工事概要!$C$53,$BX$13,""))</f>
        <v/>
      </c>
      <c r="BY548" s="53" t="str">
        <f>IF(B548&gt;①工事概要!$C$56,"",IF(B548&gt;=①工事概要!$C$55,$BY$13,""))</f>
        <v/>
      </c>
      <c r="BZ548" s="53" t="str">
        <f>IF(B548&gt;①工事概要!$C$58,"",IF(B548&gt;=①工事概要!$C$57,$BZ$13,""))</f>
        <v/>
      </c>
      <c r="CA548" s="53" t="str">
        <f>IF(B548&gt;①工事概要!$C$60,"",IF(B548&gt;=①工事概要!$C$59,$CA$13,""))</f>
        <v/>
      </c>
      <c r="CB548" s="53" t="str">
        <f>IF(B548&gt;①工事概要!$C$62,"",IF(B548&gt;=①工事概要!$C$61,$CB$13,""))</f>
        <v/>
      </c>
      <c r="CC548" s="53" t="str">
        <f>IF(B548&gt;①工事概要!$C$64,"",IF(B548&gt;=①工事概要!$C$63,$CC$13,""))</f>
        <v/>
      </c>
      <c r="CD548" s="53" t="str">
        <f>IF(B548&gt;①工事概要!$C$66,"",IF(B548&gt;=①工事概要!$C$65,$CD$13,""))</f>
        <v/>
      </c>
      <c r="CE548" s="50" t="str">
        <f t="shared" si="757"/>
        <v/>
      </c>
      <c r="CF548" s="50" t="str">
        <f t="shared" si="743"/>
        <v xml:space="preserve"> </v>
      </c>
    </row>
    <row r="549" spans="1:84" ht="39" customHeight="1" thickTop="1" thickBot="1" x14ac:dyDescent="0.2">
      <c r="A549" s="81" t="str">
        <f t="shared" si="729"/>
        <v>対象期間外</v>
      </c>
      <c r="B549" s="180" t="str">
        <f>IFERROR(IF(B548=①工事概要!$E$12+IF(WEEKDAY(①工事概要!$E$12)=1,①工事概要!$E$12,(8-WEEKDAY(①工事概要!$E$12))),"-",IF(B548="-","-",B548+1)),"-")</f>
        <v>-</v>
      </c>
      <c r="C549" s="89" t="str">
        <f t="shared" si="744"/>
        <v>-</v>
      </c>
      <c r="D549" s="199" t="str">
        <f t="shared" si="745"/>
        <v>×</v>
      </c>
      <c r="E549" s="200" t="str">
        <f t="shared" si="746"/>
        <v xml:space="preserve"> </v>
      </c>
      <c r="F549" s="201" t="s">
        <v>60</v>
      </c>
      <c r="G549" s="202"/>
      <c r="H549" s="203"/>
      <c r="I549" s="204"/>
      <c r="J549" s="187" t="str">
        <f t="shared" si="747"/>
        <v/>
      </c>
      <c r="K549" s="190" t="str">
        <f t="shared" si="730"/>
        <v/>
      </c>
      <c r="L549" s="190" t="str">
        <f t="shared" si="731"/>
        <v/>
      </c>
      <c r="M549" s="188" t="str">
        <f t="shared" si="748"/>
        <v/>
      </c>
      <c r="N549" s="87" t="str">
        <f t="shared" si="732"/>
        <v/>
      </c>
      <c r="O549" s="108"/>
      <c r="P549" s="156" t="str">
        <f>IF(B549&lt;①工事概要!$E$11,"",IF(B549&gt;①工事概要!$E$12,"",IF(LEN(CE549)=0,"○","")))</f>
        <v/>
      </c>
      <c r="Q549" s="162">
        <f t="shared" si="749"/>
        <v>0</v>
      </c>
      <c r="R549" s="93">
        <f t="shared" si="733"/>
        <v>181</v>
      </c>
      <c r="S549" s="156" t="str">
        <f t="shared" si="734"/>
        <v/>
      </c>
      <c r="T549" s="162">
        <f t="shared" si="735"/>
        <v>0</v>
      </c>
      <c r="U549" s="100">
        <f t="shared" si="750"/>
        <v>52</v>
      </c>
      <c r="V549" s="93" t="str">
        <f t="shared" si="736"/>
        <v/>
      </c>
      <c r="W549" s="169" t="str">
        <f t="shared" si="751"/>
        <v/>
      </c>
      <c r="X549" s="80" t="str">
        <f t="shared" si="752"/>
        <v/>
      </c>
      <c r="Y549" s="80" t="str">
        <f t="shared" si="753"/>
        <v/>
      </c>
      <c r="Z549" s="80" t="str">
        <f t="shared" si="737"/>
        <v>-</v>
      </c>
      <c r="AA549" s="80" t="str">
        <f t="shared" si="738"/>
        <v/>
      </c>
      <c r="AB549" s="80" t="str">
        <f t="shared" si="739"/>
        <v>OK（振替済み）</v>
      </c>
      <c r="AC549" s="154">
        <f t="shared" si="740"/>
        <v>0</v>
      </c>
      <c r="AD549" s="154" t="str">
        <f t="shared" si="754"/>
        <v/>
      </c>
      <c r="AE549" s="106">
        <f t="shared" si="755"/>
        <v>0</v>
      </c>
      <c r="AF549" s="106">
        <f t="shared" si="741"/>
        <v>0</v>
      </c>
      <c r="AG549" s="218" t="str">
        <f>IFERROR(IF(AE549=1,①工事概要!$E$11,IF(AE549=2,①工事概要!$E$11,IF(WEEKDAY(Z549)=2,Z542,AG548))),"")</f>
        <v/>
      </c>
      <c r="AH549" s="222" t="str">
        <f t="shared" ref="AH549:BA549" si="778">IFERROR(IF(AG549+1&gt;$BB549,"",AG549+1),"")</f>
        <v/>
      </c>
      <c r="AI549" s="222" t="str">
        <f t="shared" si="778"/>
        <v/>
      </c>
      <c r="AJ549" s="222" t="str">
        <f t="shared" si="778"/>
        <v/>
      </c>
      <c r="AK549" s="222" t="str">
        <f t="shared" si="778"/>
        <v/>
      </c>
      <c r="AL549" s="222" t="str">
        <f t="shared" si="778"/>
        <v/>
      </c>
      <c r="AM549" s="222" t="str">
        <f t="shared" si="778"/>
        <v/>
      </c>
      <c r="AN549" s="222" t="str">
        <f t="shared" si="778"/>
        <v/>
      </c>
      <c r="AO549" s="222" t="str">
        <f t="shared" si="778"/>
        <v/>
      </c>
      <c r="AP549" s="222" t="str">
        <f t="shared" si="778"/>
        <v/>
      </c>
      <c r="AQ549" s="222" t="str">
        <f t="shared" si="778"/>
        <v/>
      </c>
      <c r="AR549" s="222" t="str">
        <f t="shared" si="778"/>
        <v/>
      </c>
      <c r="AS549" s="222" t="str">
        <f t="shared" si="778"/>
        <v/>
      </c>
      <c r="AT549" s="222" t="str">
        <f t="shared" si="778"/>
        <v/>
      </c>
      <c r="AU549" s="222" t="str">
        <f t="shared" si="778"/>
        <v/>
      </c>
      <c r="AV549" s="222" t="str">
        <f t="shared" si="778"/>
        <v/>
      </c>
      <c r="AW549" s="222" t="str">
        <f t="shared" si="778"/>
        <v/>
      </c>
      <c r="AX549" s="222" t="str">
        <f t="shared" si="778"/>
        <v/>
      </c>
      <c r="AY549" s="222" t="str">
        <f t="shared" si="778"/>
        <v/>
      </c>
      <c r="AZ549" s="222" t="str">
        <f t="shared" si="778"/>
        <v/>
      </c>
      <c r="BA549" s="222" t="str">
        <f t="shared" si="778"/>
        <v/>
      </c>
      <c r="BB549" s="219" t="str">
        <f>IFERROR(IF(IF(IF(Z549=①工事概要!$E$12,①工事概要!$E$12,IF(WEEKDAY(Z549)=1,Z556,BB550))&gt;①工事概要!$E$12,①工事概要!$E$12,IF(Z549=①工事概要!$E$12,①工事概要!$E$12,IF(WEEKDAY(Z549)=1,Z556,BB550)))=0,①工事概要!$E$12,IF(IF(Z549=①工事概要!$E$12,①工事概要!$E$12,IF(WEEKDAY(Z549)=1,Z556,BB550))&gt;①工事概要!$E$12,①工事概要!$E$12,IF(Z549=①工事概要!$E$12,①工事概要!$E$12,IF(WEEKDAY(Z549)=1,Z556,BB550)))),"")</f>
        <v/>
      </c>
      <c r="BE549" s="53"/>
      <c r="BF549" s="53"/>
      <c r="BG549" s="53" t="str">
        <f>IFERROR(VLOOKUP(B549,①工事概要!$C$11:$D$12,2,FALSE),"")</f>
        <v/>
      </c>
      <c r="BH549" s="53" t="str">
        <f>IFERROR(VLOOKUP(B549,①工事概要!$C$16:$D$21,2,FALSE),"")</f>
        <v/>
      </c>
      <c r="BI549" s="53" t="str">
        <f>IFERROR(VLOOKUP(B549,①工事概要!$C$22:$D$24,2,FALSE),"")</f>
        <v/>
      </c>
      <c r="BJ549" s="53" t="str">
        <f>IF(B549&gt;①工事概要!$C$26,"",IF(B549&gt;=①工事概要!$C$25,$BJ$13,""))</f>
        <v/>
      </c>
      <c r="BK549" s="53" t="str">
        <f>IF(B549&gt;①工事概要!$C$28,"",IF(B549&gt;=①工事概要!$C$27,$BK$13,""))</f>
        <v/>
      </c>
      <c r="BL549" s="53" t="str">
        <f>IF(B549&gt;①工事概要!$C$30,"",IF(B549&gt;=①工事概要!$C$29,$BL$13,""))</f>
        <v/>
      </c>
      <c r="BM549" s="53" t="str">
        <f>IF(B549&gt;①工事概要!$C$32,"",IF(B549&gt;=①工事概要!$C$31,$BM$13,""))</f>
        <v/>
      </c>
      <c r="BN549" s="53" t="str">
        <f>IF(B549&gt;①工事概要!$C$34,"",IF(B549&gt;=①工事概要!$C$33,$BN$13,""))</f>
        <v/>
      </c>
      <c r="BO549" s="53" t="str">
        <f>IF(B549&gt;①工事概要!$C$36,"",IF(B549&gt;=①工事概要!$C$35,$BO$13,""))</f>
        <v/>
      </c>
      <c r="BP549" s="53" t="str">
        <f>IF(B549&gt;①工事概要!$C$38,"",IF(B549&gt;=①工事概要!$C$37,$BP$13,""))</f>
        <v/>
      </c>
      <c r="BQ549" s="53" t="str">
        <f>IF(B549&gt;①工事概要!$C$40,"",IF(B549&gt;=①工事概要!$C$39,$BQ$13,""))</f>
        <v/>
      </c>
      <c r="BR549" s="53" t="str">
        <f>IF(B549&gt;①工事概要!$C$42,"",IF(B549&gt;=①工事概要!$C$41,$BR$13,""))</f>
        <v/>
      </c>
      <c r="BS549" s="53" t="str">
        <f>IF(B549&gt;①工事概要!$C$44,"",IF(B549&gt;=①工事概要!$C$43,$BS$13,""))</f>
        <v/>
      </c>
      <c r="BT549" s="53" t="str">
        <f>IF(B549&gt;①工事概要!$C$46,"",IF(B549&gt;=①工事概要!$C$45,$BT$13,""))</f>
        <v/>
      </c>
      <c r="BU549" s="53" t="str">
        <f>IF(B549&gt;①工事概要!$C$48,"",IF(B549&gt;=①工事概要!$C$47,$BU$13,""))</f>
        <v/>
      </c>
      <c r="BV549" s="53" t="str">
        <f>IF(B549&gt;①工事概要!$C$50,"",IF(B549&gt;=①工事概要!$C$49,$BV$13,""))</f>
        <v/>
      </c>
      <c r="BW549" s="53" t="str">
        <f>IF(B549&gt;①工事概要!$C$52,"",IF(B549&gt;=①工事概要!$C$51,$BW$13,""))</f>
        <v/>
      </c>
      <c r="BX549" s="53" t="str">
        <f>IF(B549&gt;①工事概要!$C$54,"",IF(B549&gt;=①工事概要!$C$53,$BX$13,""))</f>
        <v/>
      </c>
      <c r="BY549" s="53" t="str">
        <f>IF(B549&gt;①工事概要!$C$56,"",IF(B549&gt;=①工事概要!$C$55,$BY$13,""))</f>
        <v/>
      </c>
      <c r="BZ549" s="53" t="str">
        <f>IF(B549&gt;①工事概要!$C$58,"",IF(B549&gt;=①工事概要!$C$57,$BZ$13,""))</f>
        <v/>
      </c>
      <c r="CA549" s="53" t="str">
        <f>IF(B549&gt;①工事概要!$C$60,"",IF(B549&gt;=①工事概要!$C$59,$CA$13,""))</f>
        <v/>
      </c>
      <c r="CB549" s="53" t="str">
        <f>IF(B549&gt;①工事概要!$C$62,"",IF(B549&gt;=①工事概要!$C$61,$CB$13,""))</f>
        <v/>
      </c>
      <c r="CC549" s="53" t="str">
        <f>IF(B549&gt;①工事概要!$C$64,"",IF(B549&gt;=①工事概要!$C$63,$CC$13,""))</f>
        <v/>
      </c>
      <c r="CD549" s="53" t="str">
        <f>IF(B549&gt;①工事概要!$C$66,"",IF(B549&gt;=①工事概要!$C$65,$CD$13,""))</f>
        <v/>
      </c>
      <c r="CE549" s="50" t="str">
        <f t="shared" si="757"/>
        <v/>
      </c>
      <c r="CF549" s="50" t="str">
        <f t="shared" si="743"/>
        <v xml:space="preserve"> </v>
      </c>
    </row>
    <row r="550" spans="1:84" ht="39" customHeight="1" thickTop="1" thickBot="1" x14ac:dyDescent="0.2">
      <c r="A550" s="81" t="str">
        <f t="shared" si="729"/>
        <v>対象期間外</v>
      </c>
      <c r="B550" s="180" t="str">
        <f>IFERROR(IF(B549=①工事概要!$E$12+IF(WEEKDAY(①工事概要!$E$12)=1,①工事概要!$E$12,(8-WEEKDAY(①工事概要!$E$12))),"-",IF(B549="-","-",B549+1)),"-")</f>
        <v>-</v>
      </c>
      <c r="C550" s="89" t="str">
        <f t="shared" si="744"/>
        <v>-</v>
      </c>
      <c r="D550" s="199" t="str">
        <f t="shared" si="745"/>
        <v>×</v>
      </c>
      <c r="E550" s="200" t="str">
        <f t="shared" si="746"/>
        <v xml:space="preserve"> </v>
      </c>
      <c r="F550" s="201" t="s">
        <v>60</v>
      </c>
      <c r="G550" s="202"/>
      <c r="H550" s="203"/>
      <c r="I550" s="204"/>
      <c r="J550" s="187" t="str">
        <f t="shared" si="747"/>
        <v/>
      </c>
      <c r="K550" s="190" t="str">
        <f t="shared" si="730"/>
        <v/>
      </c>
      <c r="L550" s="190" t="str">
        <f t="shared" si="731"/>
        <v/>
      </c>
      <c r="M550" s="188" t="str">
        <f t="shared" si="748"/>
        <v/>
      </c>
      <c r="N550" s="87" t="str">
        <f t="shared" si="732"/>
        <v/>
      </c>
      <c r="O550" s="108"/>
      <c r="P550" s="156" t="str">
        <f>IF(B550&lt;①工事概要!$E$11,"",IF(B550&gt;①工事概要!$E$12,"",IF(LEN(CE550)=0,"○","")))</f>
        <v/>
      </c>
      <c r="Q550" s="162">
        <f t="shared" si="749"/>
        <v>0</v>
      </c>
      <c r="R550" s="93">
        <f t="shared" si="733"/>
        <v>181</v>
      </c>
      <c r="S550" s="156" t="str">
        <f t="shared" si="734"/>
        <v/>
      </c>
      <c r="T550" s="162">
        <f t="shared" si="735"/>
        <v>0</v>
      </c>
      <c r="U550" s="100">
        <f t="shared" si="750"/>
        <v>52</v>
      </c>
      <c r="V550" s="93" t="str">
        <f t="shared" si="736"/>
        <v/>
      </c>
      <c r="W550" s="169" t="str">
        <f t="shared" si="751"/>
        <v/>
      </c>
      <c r="X550" s="80" t="str">
        <f t="shared" si="752"/>
        <v/>
      </c>
      <c r="Y550" s="80" t="str">
        <f t="shared" si="753"/>
        <v/>
      </c>
      <c r="Z550" s="80" t="str">
        <f t="shared" si="737"/>
        <v>-</v>
      </c>
      <c r="AA550" s="80" t="str">
        <f t="shared" si="738"/>
        <v/>
      </c>
      <c r="AB550" s="80" t="str">
        <f t="shared" si="739"/>
        <v>OK（振替済み）</v>
      </c>
      <c r="AC550" s="154">
        <f t="shared" si="740"/>
        <v>0</v>
      </c>
      <c r="AD550" s="154" t="str">
        <f t="shared" si="754"/>
        <v/>
      </c>
      <c r="AE550" s="106">
        <f t="shared" si="755"/>
        <v>0</v>
      </c>
      <c r="AF550" s="106">
        <f t="shared" si="741"/>
        <v>0</v>
      </c>
      <c r="AG550" s="218" t="str">
        <f>IFERROR(IF(AE550=1,①工事概要!$E$11,IF(AE550=2,①工事概要!$E$11,IF(WEEKDAY(Z550)=2,Z543,AG549))),"")</f>
        <v/>
      </c>
      <c r="AH550" s="222" t="str">
        <f t="shared" ref="AH550:BA550" si="779">IFERROR(IF(AG550+1&gt;$BB550,"",AG550+1),"")</f>
        <v/>
      </c>
      <c r="AI550" s="222" t="str">
        <f t="shared" si="779"/>
        <v/>
      </c>
      <c r="AJ550" s="222" t="str">
        <f t="shared" si="779"/>
        <v/>
      </c>
      <c r="AK550" s="222" t="str">
        <f t="shared" si="779"/>
        <v/>
      </c>
      <c r="AL550" s="222" t="str">
        <f t="shared" si="779"/>
        <v/>
      </c>
      <c r="AM550" s="222" t="str">
        <f t="shared" si="779"/>
        <v/>
      </c>
      <c r="AN550" s="222" t="str">
        <f t="shared" si="779"/>
        <v/>
      </c>
      <c r="AO550" s="222" t="str">
        <f t="shared" si="779"/>
        <v/>
      </c>
      <c r="AP550" s="222" t="str">
        <f t="shared" si="779"/>
        <v/>
      </c>
      <c r="AQ550" s="222" t="str">
        <f t="shared" si="779"/>
        <v/>
      </c>
      <c r="AR550" s="222" t="str">
        <f t="shared" si="779"/>
        <v/>
      </c>
      <c r="AS550" s="222" t="str">
        <f t="shared" si="779"/>
        <v/>
      </c>
      <c r="AT550" s="222" t="str">
        <f t="shared" si="779"/>
        <v/>
      </c>
      <c r="AU550" s="222" t="str">
        <f t="shared" si="779"/>
        <v/>
      </c>
      <c r="AV550" s="222" t="str">
        <f t="shared" si="779"/>
        <v/>
      </c>
      <c r="AW550" s="222" t="str">
        <f t="shared" si="779"/>
        <v/>
      </c>
      <c r="AX550" s="222" t="str">
        <f t="shared" si="779"/>
        <v/>
      </c>
      <c r="AY550" s="222" t="str">
        <f t="shared" si="779"/>
        <v/>
      </c>
      <c r="AZ550" s="222" t="str">
        <f t="shared" si="779"/>
        <v/>
      </c>
      <c r="BA550" s="222" t="str">
        <f t="shared" si="779"/>
        <v/>
      </c>
      <c r="BB550" s="219" t="str">
        <f>IFERROR(IF(IF(IF(Z550=①工事概要!$E$12,①工事概要!$E$12,IF(WEEKDAY(Z550)=1,Z557,BB551))&gt;①工事概要!$E$12,①工事概要!$E$12,IF(Z550=①工事概要!$E$12,①工事概要!$E$12,IF(WEEKDAY(Z550)=1,Z557,BB551)))=0,①工事概要!$E$12,IF(IF(Z550=①工事概要!$E$12,①工事概要!$E$12,IF(WEEKDAY(Z550)=1,Z557,BB551))&gt;①工事概要!$E$12,①工事概要!$E$12,IF(Z550=①工事概要!$E$12,①工事概要!$E$12,IF(WEEKDAY(Z550)=1,Z557,BB551)))),"")</f>
        <v/>
      </c>
      <c r="BE550" s="53"/>
      <c r="BF550" s="53"/>
      <c r="BG550" s="53" t="str">
        <f>IFERROR(VLOOKUP(B550,①工事概要!$C$11:$D$12,2,FALSE),"")</f>
        <v/>
      </c>
      <c r="BH550" s="53" t="str">
        <f>IFERROR(VLOOKUP(B550,①工事概要!$C$16:$D$21,2,FALSE),"")</f>
        <v/>
      </c>
      <c r="BI550" s="53" t="str">
        <f>IFERROR(VLOOKUP(B550,①工事概要!$C$22:$D$24,2,FALSE),"")</f>
        <v/>
      </c>
      <c r="BJ550" s="53" t="str">
        <f>IF(B550&gt;①工事概要!$C$26,"",IF(B550&gt;=①工事概要!$C$25,$BJ$13,""))</f>
        <v/>
      </c>
      <c r="BK550" s="53" t="str">
        <f>IF(B550&gt;①工事概要!$C$28,"",IF(B550&gt;=①工事概要!$C$27,$BK$13,""))</f>
        <v/>
      </c>
      <c r="BL550" s="53" t="str">
        <f>IF(B550&gt;①工事概要!$C$30,"",IF(B550&gt;=①工事概要!$C$29,$BL$13,""))</f>
        <v/>
      </c>
      <c r="BM550" s="53" t="str">
        <f>IF(B550&gt;①工事概要!$C$32,"",IF(B550&gt;=①工事概要!$C$31,$BM$13,""))</f>
        <v/>
      </c>
      <c r="BN550" s="53" t="str">
        <f>IF(B550&gt;①工事概要!$C$34,"",IF(B550&gt;=①工事概要!$C$33,$BN$13,""))</f>
        <v/>
      </c>
      <c r="BO550" s="53" t="str">
        <f>IF(B550&gt;①工事概要!$C$36,"",IF(B550&gt;=①工事概要!$C$35,$BO$13,""))</f>
        <v/>
      </c>
      <c r="BP550" s="53" t="str">
        <f>IF(B550&gt;①工事概要!$C$38,"",IF(B550&gt;=①工事概要!$C$37,$BP$13,""))</f>
        <v/>
      </c>
      <c r="BQ550" s="53" t="str">
        <f>IF(B550&gt;①工事概要!$C$40,"",IF(B550&gt;=①工事概要!$C$39,$BQ$13,""))</f>
        <v/>
      </c>
      <c r="BR550" s="53" t="str">
        <f>IF(B550&gt;①工事概要!$C$42,"",IF(B550&gt;=①工事概要!$C$41,$BR$13,""))</f>
        <v/>
      </c>
      <c r="BS550" s="53" t="str">
        <f>IF(B550&gt;①工事概要!$C$44,"",IF(B550&gt;=①工事概要!$C$43,$BS$13,""))</f>
        <v/>
      </c>
      <c r="BT550" s="53" t="str">
        <f>IF(B550&gt;①工事概要!$C$46,"",IF(B550&gt;=①工事概要!$C$45,$BT$13,""))</f>
        <v/>
      </c>
      <c r="BU550" s="53" t="str">
        <f>IF(B550&gt;①工事概要!$C$48,"",IF(B550&gt;=①工事概要!$C$47,$BU$13,""))</f>
        <v/>
      </c>
      <c r="BV550" s="53" t="str">
        <f>IF(B550&gt;①工事概要!$C$50,"",IF(B550&gt;=①工事概要!$C$49,$BV$13,""))</f>
        <v/>
      </c>
      <c r="BW550" s="53" t="str">
        <f>IF(B550&gt;①工事概要!$C$52,"",IF(B550&gt;=①工事概要!$C$51,$BW$13,""))</f>
        <v/>
      </c>
      <c r="BX550" s="53" t="str">
        <f>IF(B550&gt;①工事概要!$C$54,"",IF(B550&gt;=①工事概要!$C$53,$BX$13,""))</f>
        <v/>
      </c>
      <c r="BY550" s="53" t="str">
        <f>IF(B550&gt;①工事概要!$C$56,"",IF(B550&gt;=①工事概要!$C$55,$BY$13,""))</f>
        <v/>
      </c>
      <c r="BZ550" s="53" t="str">
        <f>IF(B550&gt;①工事概要!$C$58,"",IF(B550&gt;=①工事概要!$C$57,$BZ$13,""))</f>
        <v/>
      </c>
      <c r="CA550" s="53" t="str">
        <f>IF(B550&gt;①工事概要!$C$60,"",IF(B550&gt;=①工事概要!$C$59,$CA$13,""))</f>
        <v/>
      </c>
      <c r="CB550" s="53" t="str">
        <f>IF(B550&gt;①工事概要!$C$62,"",IF(B550&gt;=①工事概要!$C$61,$CB$13,""))</f>
        <v/>
      </c>
      <c r="CC550" s="53" t="str">
        <f>IF(B550&gt;①工事概要!$C$64,"",IF(B550&gt;=①工事概要!$C$63,$CC$13,""))</f>
        <v/>
      </c>
      <c r="CD550" s="53" t="str">
        <f>IF(B550&gt;①工事概要!$C$66,"",IF(B550&gt;=①工事概要!$C$65,$CD$13,""))</f>
        <v/>
      </c>
      <c r="CE550" s="50" t="str">
        <f t="shared" si="757"/>
        <v/>
      </c>
      <c r="CF550" s="50" t="str">
        <f t="shared" si="743"/>
        <v xml:space="preserve"> </v>
      </c>
    </row>
    <row r="551" spans="1:84" ht="39" customHeight="1" thickTop="1" thickBot="1" x14ac:dyDescent="0.2">
      <c r="A551" s="81" t="str">
        <f t="shared" si="729"/>
        <v>対象期間外</v>
      </c>
      <c r="B551" s="180" t="str">
        <f>IFERROR(IF(B550=①工事概要!$E$12+IF(WEEKDAY(①工事概要!$E$12)=1,①工事概要!$E$12,(8-WEEKDAY(①工事概要!$E$12))),"-",IF(B550="-","-",B550+1)),"-")</f>
        <v>-</v>
      </c>
      <c r="C551" s="89" t="str">
        <f t="shared" si="744"/>
        <v>-</v>
      </c>
      <c r="D551" s="199" t="str">
        <f t="shared" si="745"/>
        <v>×</v>
      </c>
      <c r="E551" s="200" t="str">
        <f t="shared" si="746"/>
        <v xml:space="preserve"> </v>
      </c>
      <c r="F551" s="201" t="s">
        <v>60</v>
      </c>
      <c r="G551" s="202"/>
      <c r="H551" s="203"/>
      <c r="I551" s="204"/>
      <c r="J551" s="187" t="str">
        <f t="shared" si="747"/>
        <v/>
      </c>
      <c r="K551" s="190" t="str">
        <f t="shared" si="730"/>
        <v/>
      </c>
      <c r="L551" s="190" t="str">
        <f t="shared" si="731"/>
        <v/>
      </c>
      <c r="M551" s="188" t="str">
        <f t="shared" si="748"/>
        <v/>
      </c>
      <c r="N551" s="87" t="str">
        <f t="shared" si="732"/>
        <v/>
      </c>
      <c r="O551" s="108"/>
      <c r="P551" s="156" t="str">
        <f>IF(B551&lt;①工事概要!$E$11,"",IF(B551&gt;①工事概要!$E$12,"",IF(LEN(CE551)=0,"○","")))</f>
        <v/>
      </c>
      <c r="Q551" s="162">
        <f t="shared" si="749"/>
        <v>0</v>
      </c>
      <c r="R551" s="93">
        <f t="shared" si="733"/>
        <v>181</v>
      </c>
      <c r="S551" s="156" t="str">
        <f t="shared" si="734"/>
        <v/>
      </c>
      <c r="T551" s="162">
        <f t="shared" si="735"/>
        <v>0</v>
      </c>
      <c r="U551" s="100">
        <f t="shared" si="750"/>
        <v>52</v>
      </c>
      <c r="V551" s="93" t="str">
        <f t="shared" si="736"/>
        <v/>
      </c>
      <c r="W551" s="169" t="str">
        <f t="shared" si="751"/>
        <v/>
      </c>
      <c r="X551" s="80" t="str">
        <f t="shared" si="752"/>
        <v/>
      </c>
      <c r="Y551" s="80" t="str">
        <f t="shared" si="753"/>
        <v/>
      </c>
      <c r="Z551" s="80" t="str">
        <f t="shared" si="737"/>
        <v>-</v>
      </c>
      <c r="AA551" s="80" t="str">
        <f t="shared" si="738"/>
        <v/>
      </c>
      <c r="AB551" s="80" t="str">
        <f t="shared" si="739"/>
        <v>OK（振替済み）</v>
      </c>
      <c r="AC551" s="154">
        <f t="shared" si="740"/>
        <v>0</v>
      </c>
      <c r="AD551" s="154" t="str">
        <f t="shared" si="754"/>
        <v/>
      </c>
      <c r="AE551" s="106">
        <f t="shared" si="755"/>
        <v>0</v>
      </c>
      <c r="AF551" s="106">
        <f t="shared" si="741"/>
        <v>0</v>
      </c>
      <c r="AG551" s="218" t="str">
        <f>IFERROR(IF(AE551=1,①工事概要!$E$11,IF(AE551=2,①工事概要!$E$11,IF(WEEKDAY(Z551)=2,Z544,AG550))),"")</f>
        <v/>
      </c>
      <c r="AH551" s="222" t="str">
        <f t="shared" ref="AH551:BA551" si="780">IFERROR(IF(AG551+1&gt;$BB551,"",AG551+1),"")</f>
        <v/>
      </c>
      <c r="AI551" s="222" t="str">
        <f t="shared" si="780"/>
        <v/>
      </c>
      <c r="AJ551" s="222" t="str">
        <f t="shared" si="780"/>
        <v/>
      </c>
      <c r="AK551" s="222" t="str">
        <f t="shared" si="780"/>
        <v/>
      </c>
      <c r="AL551" s="222" t="str">
        <f t="shared" si="780"/>
        <v/>
      </c>
      <c r="AM551" s="222" t="str">
        <f t="shared" si="780"/>
        <v/>
      </c>
      <c r="AN551" s="222" t="str">
        <f t="shared" si="780"/>
        <v/>
      </c>
      <c r="AO551" s="222" t="str">
        <f t="shared" si="780"/>
        <v/>
      </c>
      <c r="AP551" s="222" t="str">
        <f t="shared" si="780"/>
        <v/>
      </c>
      <c r="AQ551" s="222" t="str">
        <f t="shared" si="780"/>
        <v/>
      </c>
      <c r="AR551" s="222" t="str">
        <f t="shared" si="780"/>
        <v/>
      </c>
      <c r="AS551" s="222" t="str">
        <f t="shared" si="780"/>
        <v/>
      </c>
      <c r="AT551" s="222" t="str">
        <f t="shared" si="780"/>
        <v/>
      </c>
      <c r="AU551" s="222" t="str">
        <f t="shared" si="780"/>
        <v/>
      </c>
      <c r="AV551" s="222" t="str">
        <f t="shared" si="780"/>
        <v/>
      </c>
      <c r="AW551" s="222" t="str">
        <f t="shared" si="780"/>
        <v/>
      </c>
      <c r="AX551" s="222" t="str">
        <f t="shared" si="780"/>
        <v/>
      </c>
      <c r="AY551" s="222" t="str">
        <f t="shared" si="780"/>
        <v/>
      </c>
      <c r="AZ551" s="222" t="str">
        <f t="shared" si="780"/>
        <v/>
      </c>
      <c r="BA551" s="222" t="str">
        <f t="shared" si="780"/>
        <v/>
      </c>
      <c r="BB551" s="219" t="str">
        <f>IFERROR(IF(IF(IF(Z551=①工事概要!$E$12,①工事概要!$E$12,IF(WEEKDAY(Z551)=1,Z558,BB552))&gt;①工事概要!$E$12,①工事概要!$E$12,IF(Z551=①工事概要!$E$12,①工事概要!$E$12,IF(WEEKDAY(Z551)=1,Z558,BB552)))=0,①工事概要!$E$12,IF(IF(Z551=①工事概要!$E$12,①工事概要!$E$12,IF(WEEKDAY(Z551)=1,Z558,BB552))&gt;①工事概要!$E$12,①工事概要!$E$12,IF(Z551=①工事概要!$E$12,①工事概要!$E$12,IF(WEEKDAY(Z551)=1,Z558,BB552)))),"")</f>
        <v/>
      </c>
      <c r="BE551" s="53"/>
      <c r="BF551" s="53"/>
      <c r="BG551" s="53" t="str">
        <f>IFERROR(VLOOKUP(B551,①工事概要!$C$11:$D$12,2,FALSE),"")</f>
        <v/>
      </c>
      <c r="BH551" s="53" t="str">
        <f>IFERROR(VLOOKUP(B551,①工事概要!$C$16:$D$21,2,FALSE),"")</f>
        <v/>
      </c>
      <c r="BI551" s="53" t="str">
        <f>IFERROR(VLOOKUP(B551,①工事概要!$C$22:$D$24,2,FALSE),"")</f>
        <v/>
      </c>
      <c r="BJ551" s="53" t="str">
        <f>IF(B551&gt;①工事概要!$C$26,"",IF(B551&gt;=①工事概要!$C$25,$BJ$13,""))</f>
        <v/>
      </c>
      <c r="BK551" s="53" t="str">
        <f>IF(B551&gt;①工事概要!$C$28,"",IF(B551&gt;=①工事概要!$C$27,$BK$13,""))</f>
        <v/>
      </c>
      <c r="BL551" s="53" t="str">
        <f>IF(B551&gt;①工事概要!$C$30,"",IF(B551&gt;=①工事概要!$C$29,$BL$13,""))</f>
        <v/>
      </c>
      <c r="BM551" s="53" t="str">
        <f>IF(B551&gt;①工事概要!$C$32,"",IF(B551&gt;=①工事概要!$C$31,$BM$13,""))</f>
        <v/>
      </c>
      <c r="BN551" s="53" t="str">
        <f>IF(B551&gt;①工事概要!$C$34,"",IF(B551&gt;=①工事概要!$C$33,$BN$13,""))</f>
        <v/>
      </c>
      <c r="BO551" s="53" t="str">
        <f>IF(B551&gt;①工事概要!$C$36,"",IF(B551&gt;=①工事概要!$C$35,$BO$13,""))</f>
        <v/>
      </c>
      <c r="BP551" s="53" t="str">
        <f>IF(B551&gt;①工事概要!$C$38,"",IF(B551&gt;=①工事概要!$C$37,$BP$13,""))</f>
        <v/>
      </c>
      <c r="BQ551" s="53" t="str">
        <f>IF(B551&gt;①工事概要!$C$40,"",IF(B551&gt;=①工事概要!$C$39,$BQ$13,""))</f>
        <v/>
      </c>
      <c r="BR551" s="53" t="str">
        <f>IF(B551&gt;①工事概要!$C$42,"",IF(B551&gt;=①工事概要!$C$41,$BR$13,""))</f>
        <v/>
      </c>
      <c r="BS551" s="53" t="str">
        <f>IF(B551&gt;①工事概要!$C$44,"",IF(B551&gt;=①工事概要!$C$43,$BS$13,""))</f>
        <v/>
      </c>
      <c r="BT551" s="53" t="str">
        <f>IF(B551&gt;①工事概要!$C$46,"",IF(B551&gt;=①工事概要!$C$45,$BT$13,""))</f>
        <v/>
      </c>
      <c r="BU551" s="53" t="str">
        <f>IF(B551&gt;①工事概要!$C$48,"",IF(B551&gt;=①工事概要!$C$47,$BU$13,""))</f>
        <v/>
      </c>
      <c r="BV551" s="53" t="str">
        <f>IF(B551&gt;①工事概要!$C$50,"",IF(B551&gt;=①工事概要!$C$49,$BV$13,""))</f>
        <v/>
      </c>
      <c r="BW551" s="53" t="str">
        <f>IF(B551&gt;①工事概要!$C$52,"",IF(B551&gt;=①工事概要!$C$51,$BW$13,""))</f>
        <v/>
      </c>
      <c r="BX551" s="53" t="str">
        <f>IF(B551&gt;①工事概要!$C$54,"",IF(B551&gt;=①工事概要!$C$53,$BX$13,""))</f>
        <v/>
      </c>
      <c r="BY551" s="53" t="str">
        <f>IF(B551&gt;①工事概要!$C$56,"",IF(B551&gt;=①工事概要!$C$55,$BY$13,""))</f>
        <v/>
      </c>
      <c r="BZ551" s="53" t="str">
        <f>IF(B551&gt;①工事概要!$C$58,"",IF(B551&gt;=①工事概要!$C$57,$BZ$13,""))</f>
        <v/>
      </c>
      <c r="CA551" s="53" t="str">
        <f>IF(B551&gt;①工事概要!$C$60,"",IF(B551&gt;=①工事概要!$C$59,$CA$13,""))</f>
        <v/>
      </c>
      <c r="CB551" s="53" t="str">
        <f>IF(B551&gt;①工事概要!$C$62,"",IF(B551&gt;=①工事概要!$C$61,$CB$13,""))</f>
        <v/>
      </c>
      <c r="CC551" s="53" t="str">
        <f>IF(B551&gt;①工事概要!$C$64,"",IF(B551&gt;=①工事概要!$C$63,$CC$13,""))</f>
        <v/>
      </c>
      <c r="CD551" s="53" t="str">
        <f>IF(B551&gt;①工事概要!$C$66,"",IF(B551&gt;=①工事概要!$C$65,$CD$13,""))</f>
        <v/>
      </c>
      <c r="CE551" s="50" t="str">
        <f t="shared" si="757"/>
        <v/>
      </c>
      <c r="CF551" s="50" t="str">
        <f t="shared" si="743"/>
        <v xml:space="preserve"> </v>
      </c>
    </row>
    <row r="552" spans="1:84" ht="39" customHeight="1" thickTop="1" thickBot="1" x14ac:dyDescent="0.2">
      <c r="A552" s="81" t="str">
        <f t="shared" si="729"/>
        <v>対象期間外</v>
      </c>
      <c r="B552" s="180" t="str">
        <f>IFERROR(IF(B551=①工事概要!$E$12+IF(WEEKDAY(①工事概要!$E$12)=1,①工事概要!$E$12,(8-WEEKDAY(①工事概要!$E$12))),"-",IF(B551="-","-",B551+1)),"-")</f>
        <v>-</v>
      </c>
      <c r="C552" s="89" t="str">
        <f t="shared" si="744"/>
        <v>-</v>
      </c>
      <c r="D552" s="199" t="str">
        <f t="shared" si="745"/>
        <v>×</v>
      </c>
      <c r="E552" s="200" t="str">
        <f t="shared" si="746"/>
        <v xml:space="preserve"> </v>
      </c>
      <c r="F552" s="201" t="s">
        <v>61</v>
      </c>
      <c r="G552" s="202"/>
      <c r="H552" s="203"/>
      <c r="I552" s="204"/>
      <c r="J552" s="187" t="str">
        <f t="shared" si="747"/>
        <v/>
      </c>
      <c r="K552" s="190" t="str">
        <f t="shared" si="730"/>
        <v/>
      </c>
      <c r="L552" s="190" t="str">
        <f t="shared" si="731"/>
        <v/>
      </c>
      <c r="M552" s="188" t="str">
        <f t="shared" si="748"/>
        <v/>
      </c>
      <c r="N552" s="87" t="str">
        <f t="shared" si="732"/>
        <v/>
      </c>
      <c r="O552" s="108"/>
      <c r="P552" s="156" t="str">
        <f>IF(B552&lt;①工事概要!$E$11,"",IF(B552&gt;①工事概要!$E$12,"",IF(LEN(CE552)=0,"○","")))</f>
        <v/>
      </c>
      <c r="Q552" s="162">
        <f t="shared" si="749"/>
        <v>0</v>
      </c>
      <c r="R552" s="93">
        <f t="shared" si="733"/>
        <v>181</v>
      </c>
      <c r="S552" s="156" t="str">
        <f t="shared" si="734"/>
        <v/>
      </c>
      <c r="T552" s="162">
        <f t="shared" si="735"/>
        <v>0</v>
      </c>
      <c r="U552" s="100">
        <f t="shared" si="750"/>
        <v>52</v>
      </c>
      <c r="V552" s="93" t="str">
        <f t="shared" si="736"/>
        <v/>
      </c>
      <c r="W552" s="169" t="str">
        <f t="shared" si="751"/>
        <v/>
      </c>
      <c r="X552" s="80" t="str">
        <f t="shared" si="752"/>
        <v/>
      </c>
      <c r="Y552" s="80" t="str">
        <f t="shared" si="753"/>
        <v/>
      </c>
      <c r="Z552" s="80" t="str">
        <f t="shared" si="737"/>
        <v>-</v>
      </c>
      <c r="AA552" s="80" t="str">
        <f t="shared" si="738"/>
        <v/>
      </c>
      <c r="AB552" s="80" t="str">
        <f t="shared" si="739"/>
        <v>OK（振替済み）</v>
      </c>
      <c r="AC552" s="154">
        <f t="shared" si="740"/>
        <v>0</v>
      </c>
      <c r="AD552" s="154" t="str">
        <f t="shared" si="754"/>
        <v/>
      </c>
      <c r="AE552" s="106">
        <f t="shared" si="755"/>
        <v>0</v>
      </c>
      <c r="AF552" s="106">
        <f t="shared" si="741"/>
        <v>0</v>
      </c>
      <c r="AG552" s="218" t="str">
        <f>IFERROR(IF(AE552=1,①工事概要!$E$11,IF(AE552=2,①工事概要!$E$11,IF(WEEKDAY(Z552)=2,Z545,AG551))),"")</f>
        <v/>
      </c>
      <c r="AH552" s="222" t="str">
        <f t="shared" ref="AH552:BA552" si="781">IFERROR(IF(AG552+1&gt;$BB552,"",AG552+1),"")</f>
        <v/>
      </c>
      <c r="AI552" s="222" t="str">
        <f t="shared" si="781"/>
        <v/>
      </c>
      <c r="AJ552" s="222" t="str">
        <f t="shared" si="781"/>
        <v/>
      </c>
      <c r="AK552" s="222" t="str">
        <f t="shared" si="781"/>
        <v/>
      </c>
      <c r="AL552" s="222" t="str">
        <f t="shared" si="781"/>
        <v/>
      </c>
      <c r="AM552" s="222" t="str">
        <f t="shared" si="781"/>
        <v/>
      </c>
      <c r="AN552" s="222" t="str">
        <f t="shared" si="781"/>
        <v/>
      </c>
      <c r="AO552" s="222" t="str">
        <f t="shared" si="781"/>
        <v/>
      </c>
      <c r="AP552" s="222" t="str">
        <f t="shared" si="781"/>
        <v/>
      </c>
      <c r="AQ552" s="222" t="str">
        <f t="shared" si="781"/>
        <v/>
      </c>
      <c r="AR552" s="222" t="str">
        <f t="shared" si="781"/>
        <v/>
      </c>
      <c r="AS552" s="222" t="str">
        <f t="shared" si="781"/>
        <v/>
      </c>
      <c r="AT552" s="222" t="str">
        <f t="shared" si="781"/>
        <v/>
      </c>
      <c r="AU552" s="222" t="str">
        <f t="shared" si="781"/>
        <v/>
      </c>
      <c r="AV552" s="222" t="str">
        <f t="shared" si="781"/>
        <v/>
      </c>
      <c r="AW552" s="222" t="str">
        <f t="shared" si="781"/>
        <v/>
      </c>
      <c r="AX552" s="222" t="str">
        <f t="shared" si="781"/>
        <v/>
      </c>
      <c r="AY552" s="222" t="str">
        <f t="shared" si="781"/>
        <v/>
      </c>
      <c r="AZ552" s="222" t="str">
        <f t="shared" si="781"/>
        <v/>
      </c>
      <c r="BA552" s="222" t="str">
        <f t="shared" si="781"/>
        <v/>
      </c>
      <c r="BB552" s="219" t="str">
        <f>IFERROR(IF(IF(IF(Z552=①工事概要!$E$12,①工事概要!$E$12,IF(WEEKDAY(Z552)=1,Z559,BB553))&gt;①工事概要!$E$12,①工事概要!$E$12,IF(Z552=①工事概要!$E$12,①工事概要!$E$12,IF(WEEKDAY(Z552)=1,Z559,BB553)))=0,①工事概要!$E$12,IF(IF(Z552=①工事概要!$E$12,①工事概要!$E$12,IF(WEEKDAY(Z552)=1,Z559,BB553))&gt;①工事概要!$E$12,①工事概要!$E$12,IF(Z552=①工事概要!$E$12,①工事概要!$E$12,IF(WEEKDAY(Z552)=1,Z559,BB553)))),"")</f>
        <v/>
      </c>
      <c r="BE552" s="53"/>
      <c r="BF552" s="53"/>
      <c r="BG552" s="53" t="str">
        <f>IFERROR(VLOOKUP(B552,①工事概要!$C$11:$D$12,2,FALSE),"")</f>
        <v/>
      </c>
      <c r="BH552" s="53" t="str">
        <f>IFERROR(VLOOKUP(B552,①工事概要!$C$16:$D$21,2,FALSE),"")</f>
        <v/>
      </c>
      <c r="BI552" s="53" t="str">
        <f>IFERROR(VLOOKUP(B552,①工事概要!$C$22:$D$24,2,FALSE),"")</f>
        <v/>
      </c>
      <c r="BJ552" s="53" t="str">
        <f>IF(B552&gt;①工事概要!$C$26,"",IF(B552&gt;=①工事概要!$C$25,$BJ$13,""))</f>
        <v/>
      </c>
      <c r="BK552" s="53" t="str">
        <f>IF(B552&gt;①工事概要!$C$28,"",IF(B552&gt;=①工事概要!$C$27,$BK$13,""))</f>
        <v/>
      </c>
      <c r="BL552" s="53" t="str">
        <f>IF(B552&gt;①工事概要!$C$30,"",IF(B552&gt;=①工事概要!$C$29,$BL$13,""))</f>
        <v/>
      </c>
      <c r="BM552" s="53" t="str">
        <f>IF(B552&gt;①工事概要!$C$32,"",IF(B552&gt;=①工事概要!$C$31,$BM$13,""))</f>
        <v/>
      </c>
      <c r="BN552" s="53" t="str">
        <f>IF(B552&gt;①工事概要!$C$34,"",IF(B552&gt;=①工事概要!$C$33,$BN$13,""))</f>
        <v/>
      </c>
      <c r="BO552" s="53" t="str">
        <f>IF(B552&gt;①工事概要!$C$36,"",IF(B552&gt;=①工事概要!$C$35,$BO$13,""))</f>
        <v/>
      </c>
      <c r="BP552" s="53" t="str">
        <f>IF(B552&gt;①工事概要!$C$38,"",IF(B552&gt;=①工事概要!$C$37,$BP$13,""))</f>
        <v/>
      </c>
      <c r="BQ552" s="53" t="str">
        <f>IF(B552&gt;①工事概要!$C$40,"",IF(B552&gt;=①工事概要!$C$39,$BQ$13,""))</f>
        <v/>
      </c>
      <c r="BR552" s="53" t="str">
        <f>IF(B552&gt;①工事概要!$C$42,"",IF(B552&gt;=①工事概要!$C$41,$BR$13,""))</f>
        <v/>
      </c>
      <c r="BS552" s="53" t="str">
        <f>IF(B552&gt;①工事概要!$C$44,"",IF(B552&gt;=①工事概要!$C$43,$BS$13,""))</f>
        <v/>
      </c>
      <c r="BT552" s="53" t="str">
        <f>IF(B552&gt;①工事概要!$C$46,"",IF(B552&gt;=①工事概要!$C$45,$BT$13,""))</f>
        <v/>
      </c>
      <c r="BU552" s="53" t="str">
        <f>IF(B552&gt;①工事概要!$C$48,"",IF(B552&gt;=①工事概要!$C$47,$BU$13,""))</f>
        <v/>
      </c>
      <c r="BV552" s="53" t="str">
        <f>IF(B552&gt;①工事概要!$C$50,"",IF(B552&gt;=①工事概要!$C$49,$BV$13,""))</f>
        <v/>
      </c>
      <c r="BW552" s="53" t="str">
        <f>IF(B552&gt;①工事概要!$C$52,"",IF(B552&gt;=①工事概要!$C$51,$BW$13,""))</f>
        <v/>
      </c>
      <c r="BX552" s="53" t="str">
        <f>IF(B552&gt;①工事概要!$C$54,"",IF(B552&gt;=①工事概要!$C$53,$BX$13,""))</f>
        <v/>
      </c>
      <c r="BY552" s="53" t="str">
        <f>IF(B552&gt;①工事概要!$C$56,"",IF(B552&gt;=①工事概要!$C$55,$BY$13,""))</f>
        <v/>
      </c>
      <c r="BZ552" s="53" t="str">
        <f>IF(B552&gt;①工事概要!$C$58,"",IF(B552&gt;=①工事概要!$C$57,$BZ$13,""))</f>
        <v/>
      </c>
      <c r="CA552" s="53" t="str">
        <f>IF(B552&gt;①工事概要!$C$60,"",IF(B552&gt;=①工事概要!$C$59,$CA$13,""))</f>
        <v/>
      </c>
      <c r="CB552" s="53" t="str">
        <f>IF(B552&gt;①工事概要!$C$62,"",IF(B552&gt;=①工事概要!$C$61,$CB$13,""))</f>
        <v/>
      </c>
      <c r="CC552" s="53" t="str">
        <f>IF(B552&gt;①工事概要!$C$64,"",IF(B552&gt;=①工事概要!$C$63,$CC$13,""))</f>
        <v/>
      </c>
      <c r="CD552" s="53" t="str">
        <f>IF(B552&gt;①工事概要!$C$66,"",IF(B552&gt;=①工事概要!$C$65,$CD$13,""))</f>
        <v/>
      </c>
      <c r="CE552" s="50" t="str">
        <f t="shared" si="757"/>
        <v/>
      </c>
      <c r="CF552" s="50" t="str">
        <f t="shared" si="743"/>
        <v xml:space="preserve"> </v>
      </c>
    </row>
    <row r="553" spans="1:84" ht="39" customHeight="1" thickTop="1" thickBot="1" x14ac:dyDescent="0.2">
      <c r="A553" s="81" t="str">
        <f t="shared" si="729"/>
        <v>対象期間外</v>
      </c>
      <c r="B553" s="180" t="str">
        <f>IFERROR(IF(B552=①工事概要!$E$12+IF(WEEKDAY(①工事概要!$E$12)=1,①工事概要!$E$12,(8-WEEKDAY(①工事概要!$E$12))),"-",IF(B552="-","-",B552+1)),"-")</f>
        <v>-</v>
      </c>
      <c r="C553" s="89" t="str">
        <f t="shared" si="744"/>
        <v>-</v>
      </c>
      <c r="D553" s="199" t="str">
        <f t="shared" si="745"/>
        <v>×</v>
      </c>
      <c r="E553" s="200" t="str">
        <f t="shared" si="746"/>
        <v xml:space="preserve"> </v>
      </c>
      <c r="F553" s="201" t="s">
        <v>61</v>
      </c>
      <c r="G553" s="202"/>
      <c r="H553" s="203"/>
      <c r="I553" s="204"/>
      <c r="J553" s="187" t="str">
        <f t="shared" si="747"/>
        <v/>
      </c>
      <c r="K553" s="190" t="str">
        <f t="shared" si="730"/>
        <v/>
      </c>
      <c r="L553" s="190" t="str">
        <f t="shared" si="731"/>
        <v/>
      </c>
      <c r="M553" s="188" t="str">
        <f t="shared" si="748"/>
        <v/>
      </c>
      <c r="N553" s="87" t="str">
        <f t="shared" si="732"/>
        <v/>
      </c>
      <c r="O553" s="108"/>
      <c r="P553" s="156" t="str">
        <f>IF(B553&lt;①工事概要!$E$11,"",IF(B553&gt;①工事概要!$E$12,"",IF(LEN(CE553)=0,"○","")))</f>
        <v/>
      </c>
      <c r="Q553" s="162">
        <f t="shared" si="749"/>
        <v>0</v>
      </c>
      <c r="R553" s="93">
        <f t="shared" si="733"/>
        <v>181</v>
      </c>
      <c r="S553" s="156" t="str">
        <f t="shared" si="734"/>
        <v/>
      </c>
      <c r="T553" s="162">
        <f t="shared" si="735"/>
        <v>0</v>
      </c>
      <c r="U553" s="100">
        <f t="shared" si="750"/>
        <v>52</v>
      </c>
      <c r="V553" s="93" t="str">
        <f t="shared" si="736"/>
        <v/>
      </c>
      <c r="W553" s="169" t="str">
        <f t="shared" si="751"/>
        <v/>
      </c>
      <c r="X553" s="80" t="str">
        <f t="shared" si="752"/>
        <v/>
      </c>
      <c r="Y553" s="80" t="str">
        <f t="shared" si="753"/>
        <v/>
      </c>
      <c r="Z553" s="80" t="str">
        <f t="shared" si="737"/>
        <v>-</v>
      </c>
      <c r="AA553" s="80" t="str">
        <f t="shared" si="738"/>
        <v/>
      </c>
      <c r="AB553" s="80" t="str">
        <f t="shared" si="739"/>
        <v>OK（振替済み）</v>
      </c>
      <c r="AC553" s="154">
        <f t="shared" si="740"/>
        <v>0</v>
      </c>
      <c r="AD553" s="154" t="str">
        <f t="shared" si="754"/>
        <v/>
      </c>
      <c r="AE553" s="106">
        <f t="shared" si="755"/>
        <v>0</v>
      </c>
      <c r="AF553" s="106">
        <f t="shared" si="741"/>
        <v>0</v>
      </c>
      <c r="AG553" s="223" t="str">
        <f>IFERROR(IF(AE553=1,①工事概要!$E$11,IF(AE553=2,①工事概要!$E$11,IF(WEEKDAY(Z553)=2,Z546,AG552))),"")</f>
        <v/>
      </c>
      <c r="AH553" s="224" t="str">
        <f t="shared" ref="AH553:BA553" si="782">IFERROR(IF(AG553+1&gt;$BB553,"",AG553+1),"")</f>
        <v/>
      </c>
      <c r="AI553" s="224" t="str">
        <f t="shared" si="782"/>
        <v/>
      </c>
      <c r="AJ553" s="224" t="str">
        <f t="shared" si="782"/>
        <v/>
      </c>
      <c r="AK553" s="224" t="str">
        <f t="shared" si="782"/>
        <v/>
      </c>
      <c r="AL553" s="224" t="str">
        <f t="shared" si="782"/>
        <v/>
      </c>
      <c r="AM553" s="224" t="str">
        <f t="shared" si="782"/>
        <v/>
      </c>
      <c r="AN553" s="224" t="str">
        <f t="shared" si="782"/>
        <v/>
      </c>
      <c r="AO553" s="224" t="str">
        <f t="shared" si="782"/>
        <v/>
      </c>
      <c r="AP553" s="224" t="str">
        <f t="shared" si="782"/>
        <v/>
      </c>
      <c r="AQ553" s="224" t="str">
        <f t="shared" si="782"/>
        <v/>
      </c>
      <c r="AR553" s="224" t="str">
        <f t="shared" si="782"/>
        <v/>
      </c>
      <c r="AS553" s="224" t="str">
        <f t="shared" si="782"/>
        <v/>
      </c>
      <c r="AT553" s="224" t="str">
        <f t="shared" si="782"/>
        <v/>
      </c>
      <c r="AU553" s="224" t="str">
        <f t="shared" si="782"/>
        <v/>
      </c>
      <c r="AV553" s="224" t="str">
        <f t="shared" si="782"/>
        <v/>
      </c>
      <c r="AW553" s="224" t="str">
        <f t="shared" si="782"/>
        <v/>
      </c>
      <c r="AX553" s="224" t="str">
        <f t="shared" si="782"/>
        <v/>
      </c>
      <c r="AY553" s="224" t="str">
        <f t="shared" si="782"/>
        <v/>
      </c>
      <c r="AZ553" s="224" t="str">
        <f t="shared" si="782"/>
        <v/>
      </c>
      <c r="BA553" s="224" t="str">
        <f t="shared" si="782"/>
        <v/>
      </c>
      <c r="BB553" s="225" t="str">
        <f>IFERROR(IF(IF(IF(Z553=①工事概要!$E$12,①工事概要!$E$12,IF(WEEKDAY(Z553)=1,Z560,BB554))&gt;①工事概要!$E$12,①工事概要!$E$12,IF(Z553=①工事概要!$E$12,①工事概要!$E$12,IF(WEEKDAY(Z553)=1,Z560,BB554)))=0,①工事概要!$E$12,IF(IF(Z553=①工事概要!$E$12,①工事概要!$E$12,IF(WEEKDAY(Z553)=1,Z560,BB554))&gt;①工事概要!$E$12,①工事概要!$E$12,IF(Z553=①工事概要!$E$12,①工事概要!$E$12,IF(WEEKDAY(Z553)=1,Z560,BB554)))),"")</f>
        <v/>
      </c>
      <c r="BE553" s="53"/>
      <c r="BF553" s="53"/>
      <c r="BG553" s="53" t="str">
        <f>IFERROR(VLOOKUP(B553,①工事概要!$C$11:$D$12,2,FALSE),"")</f>
        <v/>
      </c>
      <c r="BH553" s="53" t="str">
        <f>IFERROR(VLOOKUP(B553,①工事概要!$C$16:$D$21,2,FALSE),"")</f>
        <v/>
      </c>
      <c r="BI553" s="53" t="str">
        <f>IFERROR(VLOOKUP(B553,①工事概要!$C$22:$D$24,2,FALSE),"")</f>
        <v/>
      </c>
      <c r="BJ553" s="53" t="str">
        <f>IF(B553&gt;①工事概要!$C$26,"",IF(B553&gt;=①工事概要!$C$25,$BJ$13,""))</f>
        <v/>
      </c>
      <c r="BK553" s="53" t="str">
        <f>IF(B553&gt;①工事概要!$C$28,"",IF(B553&gt;=①工事概要!$C$27,$BK$13,""))</f>
        <v/>
      </c>
      <c r="BL553" s="53" t="str">
        <f>IF(B553&gt;①工事概要!$C$30,"",IF(B553&gt;=①工事概要!$C$29,$BL$13,""))</f>
        <v/>
      </c>
      <c r="BM553" s="53" t="str">
        <f>IF(B553&gt;①工事概要!$C$32,"",IF(B553&gt;=①工事概要!$C$31,$BM$13,""))</f>
        <v/>
      </c>
      <c r="BN553" s="53" t="str">
        <f>IF(B553&gt;①工事概要!$C$34,"",IF(B553&gt;=①工事概要!$C$33,$BN$13,""))</f>
        <v/>
      </c>
      <c r="BO553" s="53" t="str">
        <f>IF(B553&gt;①工事概要!$C$36,"",IF(B553&gt;=①工事概要!$C$35,$BO$13,""))</f>
        <v/>
      </c>
      <c r="BP553" s="53" t="str">
        <f>IF(B553&gt;①工事概要!$C$38,"",IF(B553&gt;=①工事概要!$C$37,$BP$13,""))</f>
        <v/>
      </c>
      <c r="BQ553" s="53" t="str">
        <f>IF(B553&gt;①工事概要!$C$40,"",IF(B553&gt;=①工事概要!$C$39,$BQ$13,""))</f>
        <v/>
      </c>
      <c r="BR553" s="53" t="str">
        <f>IF(B553&gt;①工事概要!$C$42,"",IF(B553&gt;=①工事概要!$C$41,$BR$13,""))</f>
        <v/>
      </c>
      <c r="BS553" s="53" t="str">
        <f>IF(B553&gt;①工事概要!$C$44,"",IF(B553&gt;=①工事概要!$C$43,$BS$13,""))</f>
        <v/>
      </c>
      <c r="BT553" s="53" t="str">
        <f>IF(B553&gt;①工事概要!$C$46,"",IF(B553&gt;=①工事概要!$C$45,$BT$13,""))</f>
        <v/>
      </c>
      <c r="BU553" s="53" t="str">
        <f>IF(B553&gt;①工事概要!$C$48,"",IF(B553&gt;=①工事概要!$C$47,$BU$13,""))</f>
        <v/>
      </c>
      <c r="BV553" s="53" t="str">
        <f>IF(B553&gt;①工事概要!$C$50,"",IF(B553&gt;=①工事概要!$C$49,$BV$13,""))</f>
        <v/>
      </c>
      <c r="BW553" s="53" t="str">
        <f>IF(B553&gt;①工事概要!$C$52,"",IF(B553&gt;=①工事概要!$C$51,$BW$13,""))</f>
        <v/>
      </c>
      <c r="BX553" s="53" t="str">
        <f>IF(B553&gt;①工事概要!$C$54,"",IF(B553&gt;=①工事概要!$C$53,$BX$13,""))</f>
        <v/>
      </c>
      <c r="BY553" s="53" t="str">
        <f>IF(B553&gt;①工事概要!$C$56,"",IF(B553&gt;=①工事概要!$C$55,$BY$13,""))</f>
        <v/>
      </c>
      <c r="BZ553" s="53" t="str">
        <f>IF(B553&gt;①工事概要!$C$58,"",IF(B553&gt;=①工事概要!$C$57,$BZ$13,""))</f>
        <v/>
      </c>
      <c r="CA553" s="53" t="str">
        <f>IF(B553&gt;①工事概要!$C$60,"",IF(B553&gt;=①工事概要!$C$59,$CA$13,""))</f>
        <v/>
      </c>
      <c r="CB553" s="53" t="str">
        <f>IF(B553&gt;①工事概要!$C$62,"",IF(B553&gt;=①工事概要!$C$61,$CB$13,""))</f>
        <v/>
      </c>
      <c r="CC553" s="53" t="str">
        <f>IF(B553&gt;①工事概要!$C$64,"",IF(B553&gt;=①工事概要!$C$63,$CC$13,""))</f>
        <v/>
      </c>
      <c r="CD553" s="53" t="str">
        <f>IF(B553&gt;①工事概要!$C$66,"",IF(B553&gt;=①工事概要!$C$65,$CD$13,""))</f>
        <v/>
      </c>
      <c r="CE553" s="50" t="str">
        <f t="shared" si="757"/>
        <v/>
      </c>
      <c r="CF553" s="50" t="str">
        <f t="shared" si="743"/>
        <v xml:space="preserve"> </v>
      </c>
    </row>
    <row r="554" spans="1:84" ht="39" customHeight="1" thickTop="1" thickBot="1" x14ac:dyDescent="0.2">
      <c r="A554" s="81" t="str">
        <f t="shared" si="729"/>
        <v>対象期間外</v>
      </c>
      <c r="B554" s="180" t="str">
        <f>IFERROR(IF(B553=①工事概要!$E$12+IF(WEEKDAY(①工事概要!$E$12)=1,①工事概要!$E$12,(8-WEEKDAY(①工事概要!$E$12))),"-",IF(B553="-","-",B553+1)),"-")</f>
        <v>-</v>
      </c>
      <c r="C554" s="89" t="str">
        <f t="shared" si="744"/>
        <v>-</v>
      </c>
      <c r="D554" s="199" t="str">
        <f t="shared" si="745"/>
        <v>×</v>
      </c>
      <c r="E554" s="200" t="str">
        <f t="shared" si="746"/>
        <v xml:space="preserve"> </v>
      </c>
      <c r="F554" s="201" t="s">
        <v>60</v>
      </c>
      <c r="G554" s="202"/>
      <c r="H554" s="203"/>
      <c r="I554" s="204"/>
      <c r="J554" s="187" t="str">
        <f t="shared" si="747"/>
        <v/>
      </c>
      <c r="K554" s="190" t="str">
        <f t="shared" si="730"/>
        <v/>
      </c>
      <c r="L554" s="190" t="str">
        <f t="shared" si="731"/>
        <v/>
      </c>
      <c r="M554" s="188" t="str">
        <f t="shared" si="748"/>
        <v/>
      </c>
      <c r="N554" s="87" t="str">
        <f t="shared" si="732"/>
        <v/>
      </c>
      <c r="O554" s="108"/>
      <c r="P554" s="156" t="str">
        <f>IF(B554&lt;①工事概要!$E$11,"",IF(B554&gt;①工事概要!$E$12,"",IF(LEN(CE554)=0,"○","")))</f>
        <v/>
      </c>
      <c r="Q554" s="162">
        <f t="shared" si="749"/>
        <v>0</v>
      </c>
      <c r="R554" s="93">
        <f t="shared" si="733"/>
        <v>181</v>
      </c>
      <c r="S554" s="156" t="str">
        <f t="shared" si="734"/>
        <v/>
      </c>
      <c r="T554" s="162">
        <f t="shared" si="735"/>
        <v>0</v>
      </c>
      <c r="U554" s="100">
        <f t="shared" si="750"/>
        <v>52</v>
      </c>
      <c r="V554" s="93" t="str">
        <f t="shared" si="736"/>
        <v/>
      </c>
      <c r="W554" s="169" t="str">
        <f t="shared" si="751"/>
        <v/>
      </c>
      <c r="X554" s="80" t="str">
        <f t="shared" si="752"/>
        <v/>
      </c>
      <c r="Y554" s="80" t="str">
        <f t="shared" si="753"/>
        <v/>
      </c>
      <c r="Z554" s="80" t="str">
        <f t="shared" si="737"/>
        <v>-</v>
      </c>
      <c r="AA554" s="80" t="str">
        <f t="shared" si="738"/>
        <v/>
      </c>
      <c r="AB554" s="80" t="str">
        <f t="shared" si="739"/>
        <v>OK（振替済み）</v>
      </c>
      <c r="AC554" s="154">
        <f t="shared" si="740"/>
        <v>0</v>
      </c>
      <c r="AD554" s="154" t="str">
        <f t="shared" si="754"/>
        <v/>
      </c>
      <c r="AE554" s="106">
        <f t="shared" si="755"/>
        <v>0</v>
      </c>
      <c r="AF554" s="106">
        <f t="shared" si="741"/>
        <v>0</v>
      </c>
      <c r="AG554" s="216" t="str">
        <f>IFERROR(IF(AE554=1,①工事概要!$E$11,IF(AE554=2,①工事概要!$E$11,IF(WEEKDAY(Z554)=2,Z547,AG553))),"")</f>
        <v/>
      </c>
      <c r="AH554" s="221" t="str">
        <f t="shared" ref="AH554:BA554" si="783">IFERROR(IF(AG554+1&gt;$BB554,"",AG554+1),"")</f>
        <v/>
      </c>
      <c r="AI554" s="221" t="str">
        <f t="shared" si="783"/>
        <v/>
      </c>
      <c r="AJ554" s="221" t="str">
        <f t="shared" si="783"/>
        <v/>
      </c>
      <c r="AK554" s="221" t="str">
        <f t="shared" si="783"/>
        <v/>
      </c>
      <c r="AL554" s="221" t="str">
        <f t="shared" si="783"/>
        <v/>
      </c>
      <c r="AM554" s="221" t="str">
        <f t="shared" si="783"/>
        <v/>
      </c>
      <c r="AN554" s="221" t="str">
        <f t="shared" si="783"/>
        <v/>
      </c>
      <c r="AO554" s="221" t="str">
        <f t="shared" si="783"/>
        <v/>
      </c>
      <c r="AP554" s="221" t="str">
        <f t="shared" si="783"/>
        <v/>
      </c>
      <c r="AQ554" s="221" t="str">
        <f t="shared" si="783"/>
        <v/>
      </c>
      <c r="AR554" s="221" t="str">
        <f t="shared" si="783"/>
        <v/>
      </c>
      <c r="AS554" s="221" t="str">
        <f t="shared" si="783"/>
        <v/>
      </c>
      <c r="AT554" s="221" t="str">
        <f t="shared" si="783"/>
        <v/>
      </c>
      <c r="AU554" s="221" t="str">
        <f t="shared" si="783"/>
        <v/>
      </c>
      <c r="AV554" s="221" t="str">
        <f t="shared" si="783"/>
        <v/>
      </c>
      <c r="AW554" s="221" t="str">
        <f t="shared" si="783"/>
        <v/>
      </c>
      <c r="AX554" s="221" t="str">
        <f t="shared" si="783"/>
        <v/>
      </c>
      <c r="AY554" s="221" t="str">
        <f t="shared" si="783"/>
        <v/>
      </c>
      <c r="AZ554" s="221" t="str">
        <f t="shared" si="783"/>
        <v/>
      </c>
      <c r="BA554" s="221" t="str">
        <f t="shared" si="783"/>
        <v/>
      </c>
      <c r="BB554" s="217" t="str">
        <f>IFERROR(IF(IF(IF(Z554=①工事概要!$E$12,①工事概要!$E$12,IF(WEEKDAY(Z554)=1,Z561,BB555))&gt;①工事概要!$E$12,①工事概要!$E$12,IF(Z554=①工事概要!$E$12,①工事概要!$E$12,IF(WEEKDAY(Z554)=1,Z561,BB555)))=0,①工事概要!$E$12,IF(IF(Z554=①工事概要!$E$12,①工事概要!$E$12,IF(WEEKDAY(Z554)=1,Z561,BB555))&gt;①工事概要!$E$12,①工事概要!$E$12,IF(Z554=①工事概要!$E$12,①工事概要!$E$12,IF(WEEKDAY(Z554)=1,Z561,BB555)))),"")</f>
        <v/>
      </c>
      <c r="BE554" s="53"/>
      <c r="BF554" s="53"/>
      <c r="BG554" s="53" t="str">
        <f>IFERROR(VLOOKUP(B554,①工事概要!$C$11:$D$12,2,FALSE),"")</f>
        <v/>
      </c>
      <c r="BH554" s="53" t="str">
        <f>IFERROR(VLOOKUP(B554,①工事概要!$C$16:$D$21,2,FALSE),"")</f>
        <v/>
      </c>
      <c r="BI554" s="53" t="str">
        <f>IFERROR(VLOOKUP(B554,①工事概要!$C$22:$D$24,2,FALSE),"")</f>
        <v/>
      </c>
      <c r="BJ554" s="53" t="str">
        <f>IF(B554&gt;①工事概要!$C$26,"",IF(B554&gt;=①工事概要!$C$25,$BJ$13,""))</f>
        <v/>
      </c>
      <c r="BK554" s="53" t="str">
        <f>IF(B554&gt;①工事概要!$C$28,"",IF(B554&gt;=①工事概要!$C$27,$BK$13,""))</f>
        <v/>
      </c>
      <c r="BL554" s="53" t="str">
        <f>IF(B554&gt;①工事概要!$C$30,"",IF(B554&gt;=①工事概要!$C$29,$BL$13,""))</f>
        <v/>
      </c>
      <c r="BM554" s="53" t="str">
        <f>IF(B554&gt;①工事概要!$C$32,"",IF(B554&gt;=①工事概要!$C$31,$BM$13,""))</f>
        <v/>
      </c>
      <c r="BN554" s="53" t="str">
        <f>IF(B554&gt;①工事概要!$C$34,"",IF(B554&gt;=①工事概要!$C$33,$BN$13,""))</f>
        <v/>
      </c>
      <c r="BO554" s="53" t="str">
        <f>IF(B554&gt;①工事概要!$C$36,"",IF(B554&gt;=①工事概要!$C$35,$BO$13,""))</f>
        <v/>
      </c>
      <c r="BP554" s="53" t="str">
        <f>IF(B554&gt;①工事概要!$C$38,"",IF(B554&gt;=①工事概要!$C$37,$BP$13,""))</f>
        <v/>
      </c>
      <c r="BQ554" s="53" t="str">
        <f>IF(B554&gt;①工事概要!$C$40,"",IF(B554&gt;=①工事概要!$C$39,$BQ$13,""))</f>
        <v/>
      </c>
      <c r="BR554" s="53" t="str">
        <f>IF(B554&gt;①工事概要!$C$42,"",IF(B554&gt;=①工事概要!$C$41,$BR$13,""))</f>
        <v/>
      </c>
      <c r="BS554" s="53" t="str">
        <f>IF(B554&gt;①工事概要!$C$44,"",IF(B554&gt;=①工事概要!$C$43,$BS$13,""))</f>
        <v/>
      </c>
      <c r="BT554" s="53" t="str">
        <f>IF(B554&gt;①工事概要!$C$46,"",IF(B554&gt;=①工事概要!$C$45,$BT$13,""))</f>
        <v/>
      </c>
      <c r="BU554" s="53" t="str">
        <f>IF(B554&gt;①工事概要!$C$48,"",IF(B554&gt;=①工事概要!$C$47,$BU$13,""))</f>
        <v/>
      </c>
      <c r="BV554" s="53" t="str">
        <f>IF(B554&gt;①工事概要!$C$50,"",IF(B554&gt;=①工事概要!$C$49,$BV$13,""))</f>
        <v/>
      </c>
      <c r="BW554" s="53" t="str">
        <f>IF(B554&gt;①工事概要!$C$52,"",IF(B554&gt;=①工事概要!$C$51,$BW$13,""))</f>
        <v/>
      </c>
      <c r="BX554" s="53" t="str">
        <f>IF(B554&gt;①工事概要!$C$54,"",IF(B554&gt;=①工事概要!$C$53,$BX$13,""))</f>
        <v/>
      </c>
      <c r="BY554" s="53" t="str">
        <f>IF(B554&gt;①工事概要!$C$56,"",IF(B554&gt;=①工事概要!$C$55,$BY$13,""))</f>
        <v/>
      </c>
      <c r="BZ554" s="53" t="str">
        <f>IF(B554&gt;①工事概要!$C$58,"",IF(B554&gt;=①工事概要!$C$57,$BZ$13,""))</f>
        <v/>
      </c>
      <c r="CA554" s="53" t="str">
        <f>IF(B554&gt;①工事概要!$C$60,"",IF(B554&gt;=①工事概要!$C$59,$CA$13,""))</f>
        <v/>
      </c>
      <c r="CB554" s="53" t="str">
        <f>IF(B554&gt;①工事概要!$C$62,"",IF(B554&gt;=①工事概要!$C$61,$CB$13,""))</f>
        <v/>
      </c>
      <c r="CC554" s="53" t="str">
        <f>IF(B554&gt;①工事概要!$C$64,"",IF(B554&gt;=①工事概要!$C$63,$CC$13,""))</f>
        <v/>
      </c>
      <c r="CD554" s="53" t="str">
        <f>IF(B554&gt;①工事概要!$C$66,"",IF(B554&gt;=①工事概要!$C$65,$CD$13,""))</f>
        <v/>
      </c>
      <c r="CE554" s="50" t="str">
        <f t="shared" si="757"/>
        <v/>
      </c>
      <c r="CF554" s="50" t="str">
        <f t="shared" si="743"/>
        <v xml:space="preserve"> </v>
      </c>
    </row>
    <row r="555" spans="1:84" ht="39" customHeight="1" thickTop="1" thickBot="1" x14ac:dyDescent="0.2">
      <c r="A555" s="81" t="str">
        <f t="shared" si="729"/>
        <v>対象期間外</v>
      </c>
      <c r="B555" s="180" t="str">
        <f>IFERROR(IF(B554=①工事概要!$E$12+IF(WEEKDAY(①工事概要!$E$12)=1,①工事概要!$E$12,(8-WEEKDAY(①工事概要!$E$12))),"-",IF(B554="-","-",B554+1)),"-")</f>
        <v>-</v>
      </c>
      <c r="C555" s="89" t="str">
        <f t="shared" si="744"/>
        <v>-</v>
      </c>
      <c r="D555" s="199" t="str">
        <f t="shared" si="745"/>
        <v>×</v>
      </c>
      <c r="E555" s="200" t="str">
        <f t="shared" si="746"/>
        <v xml:space="preserve"> </v>
      </c>
      <c r="F555" s="201" t="s">
        <v>60</v>
      </c>
      <c r="G555" s="202"/>
      <c r="H555" s="203"/>
      <c r="I555" s="204"/>
      <c r="J555" s="187" t="str">
        <f t="shared" si="747"/>
        <v/>
      </c>
      <c r="K555" s="190" t="str">
        <f t="shared" si="730"/>
        <v/>
      </c>
      <c r="L555" s="190" t="str">
        <f t="shared" si="731"/>
        <v/>
      </c>
      <c r="M555" s="188" t="str">
        <f t="shared" si="748"/>
        <v/>
      </c>
      <c r="N555" s="87" t="str">
        <f t="shared" si="732"/>
        <v/>
      </c>
      <c r="O555" s="108"/>
      <c r="P555" s="156" t="str">
        <f>IF(B555&lt;①工事概要!$E$11,"",IF(B555&gt;①工事概要!$E$12,"",IF(LEN(CE555)=0,"○","")))</f>
        <v/>
      </c>
      <c r="Q555" s="162">
        <f t="shared" si="749"/>
        <v>0</v>
      </c>
      <c r="R555" s="93">
        <f t="shared" si="733"/>
        <v>181</v>
      </c>
      <c r="S555" s="156" t="str">
        <f t="shared" si="734"/>
        <v/>
      </c>
      <c r="T555" s="162">
        <f t="shared" si="735"/>
        <v>0</v>
      </c>
      <c r="U555" s="100">
        <f t="shared" si="750"/>
        <v>52</v>
      </c>
      <c r="V555" s="93" t="str">
        <f t="shared" si="736"/>
        <v/>
      </c>
      <c r="W555" s="169" t="str">
        <f t="shared" si="751"/>
        <v/>
      </c>
      <c r="X555" s="80" t="str">
        <f t="shared" si="752"/>
        <v/>
      </c>
      <c r="Y555" s="80" t="str">
        <f t="shared" si="753"/>
        <v/>
      </c>
      <c r="Z555" s="80" t="str">
        <f t="shared" si="737"/>
        <v>-</v>
      </c>
      <c r="AA555" s="80" t="str">
        <f t="shared" si="738"/>
        <v/>
      </c>
      <c r="AB555" s="80" t="str">
        <f t="shared" si="739"/>
        <v>OK（振替済み）</v>
      </c>
      <c r="AC555" s="154">
        <f t="shared" si="740"/>
        <v>0</v>
      </c>
      <c r="AD555" s="154" t="str">
        <f t="shared" si="754"/>
        <v/>
      </c>
      <c r="AE555" s="106">
        <f t="shared" si="755"/>
        <v>0</v>
      </c>
      <c r="AF555" s="106">
        <f t="shared" si="741"/>
        <v>0</v>
      </c>
      <c r="AG555" s="218" t="str">
        <f>IFERROR(IF(AE555=1,①工事概要!$E$11,IF(AE555=2,①工事概要!$E$11,IF(WEEKDAY(Z555)=2,Z548,AG554))),"")</f>
        <v/>
      </c>
      <c r="AH555" s="222" t="str">
        <f t="shared" ref="AH555:BA555" si="784">IFERROR(IF(AG555+1&gt;$BB555,"",AG555+1),"")</f>
        <v/>
      </c>
      <c r="AI555" s="222" t="str">
        <f t="shared" si="784"/>
        <v/>
      </c>
      <c r="AJ555" s="222" t="str">
        <f t="shared" si="784"/>
        <v/>
      </c>
      <c r="AK555" s="222" t="str">
        <f t="shared" si="784"/>
        <v/>
      </c>
      <c r="AL555" s="222" t="str">
        <f t="shared" si="784"/>
        <v/>
      </c>
      <c r="AM555" s="222" t="str">
        <f t="shared" si="784"/>
        <v/>
      </c>
      <c r="AN555" s="222" t="str">
        <f t="shared" si="784"/>
        <v/>
      </c>
      <c r="AO555" s="222" t="str">
        <f t="shared" si="784"/>
        <v/>
      </c>
      <c r="AP555" s="222" t="str">
        <f t="shared" si="784"/>
        <v/>
      </c>
      <c r="AQ555" s="222" t="str">
        <f t="shared" si="784"/>
        <v/>
      </c>
      <c r="AR555" s="222" t="str">
        <f t="shared" si="784"/>
        <v/>
      </c>
      <c r="AS555" s="222" t="str">
        <f t="shared" si="784"/>
        <v/>
      </c>
      <c r="AT555" s="222" t="str">
        <f t="shared" si="784"/>
        <v/>
      </c>
      <c r="AU555" s="222" t="str">
        <f t="shared" si="784"/>
        <v/>
      </c>
      <c r="AV555" s="222" t="str">
        <f t="shared" si="784"/>
        <v/>
      </c>
      <c r="AW555" s="222" t="str">
        <f t="shared" si="784"/>
        <v/>
      </c>
      <c r="AX555" s="222" t="str">
        <f t="shared" si="784"/>
        <v/>
      </c>
      <c r="AY555" s="222" t="str">
        <f t="shared" si="784"/>
        <v/>
      </c>
      <c r="AZ555" s="222" t="str">
        <f t="shared" si="784"/>
        <v/>
      </c>
      <c r="BA555" s="222" t="str">
        <f t="shared" si="784"/>
        <v/>
      </c>
      <c r="BB555" s="219" t="str">
        <f>IFERROR(IF(IF(IF(Z555=①工事概要!$E$12,①工事概要!$E$12,IF(WEEKDAY(Z555)=1,Z562,BB556))&gt;①工事概要!$E$12,①工事概要!$E$12,IF(Z555=①工事概要!$E$12,①工事概要!$E$12,IF(WEEKDAY(Z555)=1,Z562,BB556)))=0,①工事概要!$E$12,IF(IF(Z555=①工事概要!$E$12,①工事概要!$E$12,IF(WEEKDAY(Z555)=1,Z562,BB556))&gt;①工事概要!$E$12,①工事概要!$E$12,IF(Z555=①工事概要!$E$12,①工事概要!$E$12,IF(WEEKDAY(Z555)=1,Z562,BB556)))),"")</f>
        <v/>
      </c>
      <c r="BE555" s="53"/>
      <c r="BF555" s="53"/>
      <c r="BG555" s="53" t="str">
        <f>IFERROR(VLOOKUP(B555,①工事概要!$C$11:$D$12,2,FALSE),"")</f>
        <v/>
      </c>
      <c r="BH555" s="53" t="str">
        <f>IFERROR(VLOOKUP(B555,①工事概要!$C$16:$D$21,2,FALSE),"")</f>
        <v/>
      </c>
      <c r="BI555" s="53" t="str">
        <f>IFERROR(VLOOKUP(B555,①工事概要!$C$22:$D$24,2,FALSE),"")</f>
        <v/>
      </c>
      <c r="BJ555" s="53" t="str">
        <f>IF(B555&gt;①工事概要!$C$26,"",IF(B555&gt;=①工事概要!$C$25,$BJ$13,""))</f>
        <v/>
      </c>
      <c r="BK555" s="53" t="str">
        <f>IF(B555&gt;①工事概要!$C$28,"",IF(B555&gt;=①工事概要!$C$27,$BK$13,""))</f>
        <v/>
      </c>
      <c r="BL555" s="53" t="str">
        <f>IF(B555&gt;①工事概要!$C$30,"",IF(B555&gt;=①工事概要!$C$29,$BL$13,""))</f>
        <v/>
      </c>
      <c r="BM555" s="53" t="str">
        <f>IF(B555&gt;①工事概要!$C$32,"",IF(B555&gt;=①工事概要!$C$31,$BM$13,""))</f>
        <v/>
      </c>
      <c r="BN555" s="53" t="str">
        <f>IF(B555&gt;①工事概要!$C$34,"",IF(B555&gt;=①工事概要!$C$33,$BN$13,""))</f>
        <v/>
      </c>
      <c r="BO555" s="53" t="str">
        <f>IF(B555&gt;①工事概要!$C$36,"",IF(B555&gt;=①工事概要!$C$35,$BO$13,""))</f>
        <v/>
      </c>
      <c r="BP555" s="53" t="str">
        <f>IF(B555&gt;①工事概要!$C$38,"",IF(B555&gt;=①工事概要!$C$37,$BP$13,""))</f>
        <v/>
      </c>
      <c r="BQ555" s="53" t="str">
        <f>IF(B555&gt;①工事概要!$C$40,"",IF(B555&gt;=①工事概要!$C$39,$BQ$13,""))</f>
        <v/>
      </c>
      <c r="BR555" s="53" t="str">
        <f>IF(B555&gt;①工事概要!$C$42,"",IF(B555&gt;=①工事概要!$C$41,$BR$13,""))</f>
        <v/>
      </c>
      <c r="BS555" s="53" t="str">
        <f>IF(B555&gt;①工事概要!$C$44,"",IF(B555&gt;=①工事概要!$C$43,$BS$13,""))</f>
        <v/>
      </c>
      <c r="BT555" s="53" t="str">
        <f>IF(B555&gt;①工事概要!$C$46,"",IF(B555&gt;=①工事概要!$C$45,$BT$13,""))</f>
        <v/>
      </c>
      <c r="BU555" s="53" t="str">
        <f>IF(B555&gt;①工事概要!$C$48,"",IF(B555&gt;=①工事概要!$C$47,$BU$13,""))</f>
        <v/>
      </c>
      <c r="BV555" s="53" t="str">
        <f>IF(B555&gt;①工事概要!$C$50,"",IF(B555&gt;=①工事概要!$C$49,$BV$13,""))</f>
        <v/>
      </c>
      <c r="BW555" s="53" t="str">
        <f>IF(B555&gt;①工事概要!$C$52,"",IF(B555&gt;=①工事概要!$C$51,$BW$13,""))</f>
        <v/>
      </c>
      <c r="BX555" s="53" t="str">
        <f>IF(B555&gt;①工事概要!$C$54,"",IF(B555&gt;=①工事概要!$C$53,$BX$13,""))</f>
        <v/>
      </c>
      <c r="BY555" s="53" t="str">
        <f>IF(B555&gt;①工事概要!$C$56,"",IF(B555&gt;=①工事概要!$C$55,$BY$13,""))</f>
        <v/>
      </c>
      <c r="BZ555" s="53" t="str">
        <f>IF(B555&gt;①工事概要!$C$58,"",IF(B555&gt;=①工事概要!$C$57,$BZ$13,""))</f>
        <v/>
      </c>
      <c r="CA555" s="53" t="str">
        <f>IF(B555&gt;①工事概要!$C$60,"",IF(B555&gt;=①工事概要!$C$59,$CA$13,""))</f>
        <v/>
      </c>
      <c r="CB555" s="53" t="str">
        <f>IF(B555&gt;①工事概要!$C$62,"",IF(B555&gt;=①工事概要!$C$61,$CB$13,""))</f>
        <v/>
      </c>
      <c r="CC555" s="53" t="str">
        <f>IF(B555&gt;①工事概要!$C$64,"",IF(B555&gt;=①工事概要!$C$63,$CC$13,""))</f>
        <v/>
      </c>
      <c r="CD555" s="53" t="str">
        <f>IF(B555&gt;①工事概要!$C$66,"",IF(B555&gt;=①工事概要!$C$65,$CD$13,""))</f>
        <v/>
      </c>
      <c r="CE555" s="50" t="str">
        <f t="shared" si="757"/>
        <v/>
      </c>
      <c r="CF555" s="50" t="str">
        <f t="shared" si="743"/>
        <v xml:space="preserve"> </v>
      </c>
    </row>
    <row r="556" spans="1:84" ht="39" customHeight="1" thickTop="1" thickBot="1" x14ac:dyDescent="0.2">
      <c r="A556" s="81" t="str">
        <f t="shared" si="729"/>
        <v>対象期間外</v>
      </c>
      <c r="B556" s="180" t="str">
        <f>IFERROR(IF(B555=①工事概要!$E$12+IF(WEEKDAY(①工事概要!$E$12)=1,①工事概要!$E$12,(8-WEEKDAY(①工事概要!$E$12))),"-",IF(B555="-","-",B555+1)),"-")</f>
        <v>-</v>
      </c>
      <c r="C556" s="89" t="str">
        <f t="shared" si="744"/>
        <v>-</v>
      </c>
      <c r="D556" s="199" t="str">
        <f t="shared" si="745"/>
        <v>×</v>
      </c>
      <c r="E556" s="200" t="str">
        <f t="shared" si="746"/>
        <v xml:space="preserve"> </v>
      </c>
      <c r="F556" s="201" t="s">
        <v>60</v>
      </c>
      <c r="G556" s="202"/>
      <c r="H556" s="203"/>
      <c r="I556" s="204"/>
      <c r="J556" s="187" t="str">
        <f t="shared" si="747"/>
        <v/>
      </c>
      <c r="K556" s="190" t="str">
        <f t="shared" si="730"/>
        <v/>
      </c>
      <c r="L556" s="190" t="str">
        <f t="shared" si="731"/>
        <v/>
      </c>
      <c r="M556" s="188" t="str">
        <f t="shared" si="748"/>
        <v/>
      </c>
      <c r="N556" s="87" t="str">
        <f t="shared" si="732"/>
        <v/>
      </c>
      <c r="O556" s="108"/>
      <c r="P556" s="156" t="str">
        <f>IF(B556&lt;①工事概要!$E$11,"",IF(B556&gt;①工事概要!$E$12,"",IF(LEN(CE556)=0,"○","")))</f>
        <v/>
      </c>
      <c r="Q556" s="162">
        <f t="shared" si="749"/>
        <v>0</v>
      </c>
      <c r="R556" s="93">
        <f t="shared" si="733"/>
        <v>181</v>
      </c>
      <c r="S556" s="156" t="str">
        <f t="shared" si="734"/>
        <v/>
      </c>
      <c r="T556" s="162">
        <f t="shared" si="735"/>
        <v>0</v>
      </c>
      <c r="U556" s="100">
        <f t="shared" si="750"/>
        <v>52</v>
      </c>
      <c r="V556" s="93" t="str">
        <f t="shared" si="736"/>
        <v/>
      </c>
      <c r="W556" s="169" t="str">
        <f t="shared" si="751"/>
        <v/>
      </c>
      <c r="X556" s="80" t="str">
        <f t="shared" si="752"/>
        <v/>
      </c>
      <c r="Y556" s="80" t="str">
        <f t="shared" si="753"/>
        <v/>
      </c>
      <c r="Z556" s="80" t="str">
        <f t="shared" si="737"/>
        <v>-</v>
      </c>
      <c r="AA556" s="80" t="str">
        <f t="shared" si="738"/>
        <v/>
      </c>
      <c r="AB556" s="80" t="str">
        <f t="shared" si="739"/>
        <v>OK（振替済み）</v>
      </c>
      <c r="AC556" s="154">
        <f t="shared" si="740"/>
        <v>0</v>
      </c>
      <c r="AD556" s="154" t="str">
        <f t="shared" si="754"/>
        <v/>
      </c>
      <c r="AE556" s="106">
        <f t="shared" si="755"/>
        <v>0</v>
      </c>
      <c r="AF556" s="106">
        <f t="shared" si="741"/>
        <v>0</v>
      </c>
      <c r="AG556" s="218" t="str">
        <f>IFERROR(IF(AE556=1,①工事概要!$E$11,IF(AE556=2,①工事概要!$E$11,IF(WEEKDAY(Z556)=2,Z549,AG555))),"")</f>
        <v/>
      </c>
      <c r="AH556" s="222" t="str">
        <f t="shared" ref="AH556:BA556" si="785">IFERROR(IF(AG556+1&gt;$BB556,"",AG556+1),"")</f>
        <v/>
      </c>
      <c r="AI556" s="222" t="str">
        <f t="shared" si="785"/>
        <v/>
      </c>
      <c r="AJ556" s="222" t="str">
        <f t="shared" si="785"/>
        <v/>
      </c>
      <c r="AK556" s="222" t="str">
        <f t="shared" si="785"/>
        <v/>
      </c>
      <c r="AL556" s="222" t="str">
        <f t="shared" si="785"/>
        <v/>
      </c>
      <c r="AM556" s="222" t="str">
        <f t="shared" si="785"/>
        <v/>
      </c>
      <c r="AN556" s="222" t="str">
        <f t="shared" si="785"/>
        <v/>
      </c>
      <c r="AO556" s="222" t="str">
        <f t="shared" si="785"/>
        <v/>
      </c>
      <c r="AP556" s="222" t="str">
        <f t="shared" si="785"/>
        <v/>
      </c>
      <c r="AQ556" s="222" t="str">
        <f t="shared" si="785"/>
        <v/>
      </c>
      <c r="AR556" s="222" t="str">
        <f t="shared" si="785"/>
        <v/>
      </c>
      <c r="AS556" s="222" t="str">
        <f t="shared" si="785"/>
        <v/>
      </c>
      <c r="AT556" s="222" t="str">
        <f t="shared" si="785"/>
        <v/>
      </c>
      <c r="AU556" s="222" t="str">
        <f t="shared" si="785"/>
        <v/>
      </c>
      <c r="AV556" s="222" t="str">
        <f t="shared" si="785"/>
        <v/>
      </c>
      <c r="AW556" s="222" t="str">
        <f t="shared" si="785"/>
        <v/>
      </c>
      <c r="AX556" s="222" t="str">
        <f t="shared" si="785"/>
        <v/>
      </c>
      <c r="AY556" s="222" t="str">
        <f t="shared" si="785"/>
        <v/>
      </c>
      <c r="AZ556" s="222" t="str">
        <f t="shared" si="785"/>
        <v/>
      </c>
      <c r="BA556" s="222" t="str">
        <f t="shared" si="785"/>
        <v/>
      </c>
      <c r="BB556" s="219" t="str">
        <f>IFERROR(IF(IF(IF(Z556=①工事概要!$E$12,①工事概要!$E$12,IF(WEEKDAY(Z556)=1,Z563,BB557))&gt;①工事概要!$E$12,①工事概要!$E$12,IF(Z556=①工事概要!$E$12,①工事概要!$E$12,IF(WEEKDAY(Z556)=1,Z563,BB557)))=0,①工事概要!$E$12,IF(IF(Z556=①工事概要!$E$12,①工事概要!$E$12,IF(WEEKDAY(Z556)=1,Z563,BB557))&gt;①工事概要!$E$12,①工事概要!$E$12,IF(Z556=①工事概要!$E$12,①工事概要!$E$12,IF(WEEKDAY(Z556)=1,Z563,BB557)))),"")</f>
        <v/>
      </c>
      <c r="BE556" s="53"/>
      <c r="BF556" s="53"/>
      <c r="BG556" s="53" t="str">
        <f>IFERROR(VLOOKUP(B556,①工事概要!$C$11:$D$12,2,FALSE),"")</f>
        <v/>
      </c>
      <c r="BH556" s="53" t="str">
        <f>IFERROR(VLOOKUP(B556,①工事概要!$C$16:$D$21,2,FALSE),"")</f>
        <v/>
      </c>
      <c r="BI556" s="53" t="str">
        <f>IFERROR(VLOOKUP(B556,①工事概要!$C$22:$D$24,2,FALSE),"")</f>
        <v/>
      </c>
      <c r="BJ556" s="53" t="str">
        <f>IF(B556&gt;①工事概要!$C$26,"",IF(B556&gt;=①工事概要!$C$25,$BJ$13,""))</f>
        <v/>
      </c>
      <c r="BK556" s="53" t="str">
        <f>IF(B556&gt;①工事概要!$C$28,"",IF(B556&gt;=①工事概要!$C$27,$BK$13,""))</f>
        <v/>
      </c>
      <c r="BL556" s="53" t="str">
        <f>IF(B556&gt;①工事概要!$C$30,"",IF(B556&gt;=①工事概要!$C$29,$BL$13,""))</f>
        <v/>
      </c>
      <c r="BM556" s="53" t="str">
        <f>IF(B556&gt;①工事概要!$C$32,"",IF(B556&gt;=①工事概要!$C$31,$BM$13,""))</f>
        <v/>
      </c>
      <c r="BN556" s="53" t="str">
        <f>IF(B556&gt;①工事概要!$C$34,"",IF(B556&gt;=①工事概要!$C$33,$BN$13,""))</f>
        <v/>
      </c>
      <c r="BO556" s="53" t="str">
        <f>IF(B556&gt;①工事概要!$C$36,"",IF(B556&gt;=①工事概要!$C$35,$BO$13,""))</f>
        <v/>
      </c>
      <c r="BP556" s="53" t="str">
        <f>IF(B556&gt;①工事概要!$C$38,"",IF(B556&gt;=①工事概要!$C$37,$BP$13,""))</f>
        <v/>
      </c>
      <c r="BQ556" s="53" t="str">
        <f>IF(B556&gt;①工事概要!$C$40,"",IF(B556&gt;=①工事概要!$C$39,$BQ$13,""))</f>
        <v/>
      </c>
      <c r="BR556" s="53" t="str">
        <f>IF(B556&gt;①工事概要!$C$42,"",IF(B556&gt;=①工事概要!$C$41,$BR$13,""))</f>
        <v/>
      </c>
      <c r="BS556" s="53" t="str">
        <f>IF(B556&gt;①工事概要!$C$44,"",IF(B556&gt;=①工事概要!$C$43,$BS$13,""))</f>
        <v/>
      </c>
      <c r="BT556" s="53" t="str">
        <f>IF(B556&gt;①工事概要!$C$46,"",IF(B556&gt;=①工事概要!$C$45,$BT$13,""))</f>
        <v/>
      </c>
      <c r="BU556" s="53" t="str">
        <f>IF(B556&gt;①工事概要!$C$48,"",IF(B556&gt;=①工事概要!$C$47,$BU$13,""))</f>
        <v/>
      </c>
      <c r="BV556" s="53" t="str">
        <f>IF(B556&gt;①工事概要!$C$50,"",IF(B556&gt;=①工事概要!$C$49,$BV$13,""))</f>
        <v/>
      </c>
      <c r="BW556" s="53" t="str">
        <f>IF(B556&gt;①工事概要!$C$52,"",IF(B556&gt;=①工事概要!$C$51,$BW$13,""))</f>
        <v/>
      </c>
      <c r="BX556" s="53" t="str">
        <f>IF(B556&gt;①工事概要!$C$54,"",IF(B556&gt;=①工事概要!$C$53,$BX$13,""))</f>
        <v/>
      </c>
      <c r="BY556" s="53" t="str">
        <f>IF(B556&gt;①工事概要!$C$56,"",IF(B556&gt;=①工事概要!$C$55,$BY$13,""))</f>
        <v/>
      </c>
      <c r="BZ556" s="53" t="str">
        <f>IF(B556&gt;①工事概要!$C$58,"",IF(B556&gt;=①工事概要!$C$57,$BZ$13,""))</f>
        <v/>
      </c>
      <c r="CA556" s="53" t="str">
        <f>IF(B556&gt;①工事概要!$C$60,"",IF(B556&gt;=①工事概要!$C$59,$CA$13,""))</f>
        <v/>
      </c>
      <c r="CB556" s="53" t="str">
        <f>IF(B556&gt;①工事概要!$C$62,"",IF(B556&gt;=①工事概要!$C$61,$CB$13,""))</f>
        <v/>
      </c>
      <c r="CC556" s="53" t="str">
        <f>IF(B556&gt;①工事概要!$C$64,"",IF(B556&gt;=①工事概要!$C$63,$CC$13,""))</f>
        <v/>
      </c>
      <c r="CD556" s="53" t="str">
        <f>IF(B556&gt;①工事概要!$C$66,"",IF(B556&gt;=①工事概要!$C$65,$CD$13,""))</f>
        <v/>
      </c>
      <c r="CE556" s="50" t="str">
        <f t="shared" si="757"/>
        <v/>
      </c>
      <c r="CF556" s="50" t="str">
        <f t="shared" si="743"/>
        <v xml:space="preserve"> </v>
      </c>
    </row>
    <row r="557" spans="1:84" ht="39" customHeight="1" thickTop="1" thickBot="1" x14ac:dyDescent="0.2">
      <c r="A557" s="81" t="str">
        <f t="shared" si="729"/>
        <v>対象期間外</v>
      </c>
      <c r="B557" s="180" t="str">
        <f>IFERROR(IF(B556=①工事概要!$E$12+IF(WEEKDAY(①工事概要!$E$12)=1,①工事概要!$E$12,(8-WEEKDAY(①工事概要!$E$12))),"-",IF(B556="-","-",B556+1)),"-")</f>
        <v>-</v>
      </c>
      <c r="C557" s="89" t="str">
        <f t="shared" si="744"/>
        <v>-</v>
      </c>
      <c r="D557" s="199" t="str">
        <f t="shared" si="745"/>
        <v>×</v>
      </c>
      <c r="E557" s="200" t="str">
        <f t="shared" si="746"/>
        <v xml:space="preserve"> </v>
      </c>
      <c r="F557" s="201" t="s">
        <v>60</v>
      </c>
      <c r="G557" s="202"/>
      <c r="H557" s="203"/>
      <c r="I557" s="204"/>
      <c r="J557" s="187" t="str">
        <f t="shared" si="747"/>
        <v/>
      </c>
      <c r="K557" s="190" t="str">
        <f t="shared" si="730"/>
        <v/>
      </c>
      <c r="L557" s="190" t="str">
        <f t="shared" si="731"/>
        <v/>
      </c>
      <c r="M557" s="188" t="str">
        <f t="shared" si="748"/>
        <v/>
      </c>
      <c r="N557" s="87" t="str">
        <f t="shared" si="732"/>
        <v/>
      </c>
      <c r="O557" s="108"/>
      <c r="P557" s="156" t="str">
        <f>IF(B557&lt;①工事概要!$E$11,"",IF(B557&gt;①工事概要!$E$12,"",IF(LEN(CE557)=0,"○","")))</f>
        <v/>
      </c>
      <c r="Q557" s="162">
        <f t="shared" si="749"/>
        <v>0</v>
      </c>
      <c r="R557" s="93">
        <f t="shared" si="733"/>
        <v>181</v>
      </c>
      <c r="S557" s="156" t="str">
        <f t="shared" si="734"/>
        <v/>
      </c>
      <c r="T557" s="162">
        <f t="shared" si="735"/>
        <v>0</v>
      </c>
      <c r="U557" s="100">
        <f t="shared" si="750"/>
        <v>52</v>
      </c>
      <c r="V557" s="93" t="str">
        <f t="shared" si="736"/>
        <v/>
      </c>
      <c r="W557" s="169" t="str">
        <f t="shared" si="751"/>
        <v/>
      </c>
      <c r="X557" s="80" t="str">
        <f t="shared" si="752"/>
        <v/>
      </c>
      <c r="Y557" s="80" t="str">
        <f t="shared" si="753"/>
        <v/>
      </c>
      <c r="Z557" s="80" t="str">
        <f t="shared" si="737"/>
        <v>-</v>
      </c>
      <c r="AA557" s="80" t="str">
        <f t="shared" si="738"/>
        <v/>
      </c>
      <c r="AB557" s="80" t="str">
        <f t="shared" si="739"/>
        <v>OK（振替済み）</v>
      </c>
      <c r="AC557" s="154">
        <f t="shared" si="740"/>
        <v>0</v>
      </c>
      <c r="AD557" s="154" t="str">
        <f t="shared" si="754"/>
        <v/>
      </c>
      <c r="AE557" s="106">
        <f t="shared" si="755"/>
        <v>0</v>
      </c>
      <c r="AF557" s="106">
        <f t="shared" si="741"/>
        <v>0</v>
      </c>
      <c r="AG557" s="218" t="str">
        <f>IFERROR(IF(AE557=1,①工事概要!$E$11,IF(AE557=2,①工事概要!$E$11,IF(WEEKDAY(Z557)=2,Z550,AG556))),"")</f>
        <v/>
      </c>
      <c r="AH557" s="222" t="str">
        <f t="shared" ref="AH557:BA557" si="786">IFERROR(IF(AG557+1&gt;$BB557,"",AG557+1),"")</f>
        <v/>
      </c>
      <c r="AI557" s="222" t="str">
        <f t="shared" si="786"/>
        <v/>
      </c>
      <c r="AJ557" s="222" t="str">
        <f t="shared" si="786"/>
        <v/>
      </c>
      <c r="AK557" s="222" t="str">
        <f t="shared" si="786"/>
        <v/>
      </c>
      <c r="AL557" s="222" t="str">
        <f t="shared" si="786"/>
        <v/>
      </c>
      <c r="AM557" s="222" t="str">
        <f t="shared" si="786"/>
        <v/>
      </c>
      <c r="AN557" s="222" t="str">
        <f t="shared" si="786"/>
        <v/>
      </c>
      <c r="AO557" s="222" t="str">
        <f t="shared" si="786"/>
        <v/>
      </c>
      <c r="AP557" s="222" t="str">
        <f t="shared" si="786"/>
        <v/>
      </c>
      <c r="AQ557" s="222" t="str">
        <f t="shared" si="786"/>
        <v/>
      </c>
      <c r="AR557" s="222" t="str">
        <f t="shared" si="786"/>
        <v/>
      </c>
      <c r="AS557" s="222" t="str">
        <f t="shared" si="786"/>
        <v/>
      </c>
      <c r="AT557" s="222" t="str">
        <f t="shared" si="786"/>
        <v/>
      </c>
      <c r="AU557" s="222" t="str">
        <f t="shared" si="786"/>
        <v/>
      </c>
      <c r="AV557" s="222" t="str">
        <f t="shared" si="786"/>
        <v/>
      </c>
      <c r="AW557" s="222" t="str">
        <f t="shared" si="786"/>
        <v/>
      </c>
      <c r="AX557" s="222" t="str">
        <f t="shared" si="786"/>
        <v/>
      </c>
      <c r="AY557" s="222" t="str">
        <f t="shared" si="786"/>
        <v/>
      </c>
      <c r="AZ557" s="222" t="str">
        <f t="shared" si="786"/>
        <v/>
      </c>
      <c r="BA557" s="222" t="str">
        <f t="shared" si="786"/>
        <v/>
      </c>
      <c r="BB557" s="219" t="str">
        <f>IFERROR(IF(IF(IF(Z557=①工事概要!$E$12,①工事概要!$E$12,IF(WEEKDAY(Z557)=1,Z564,BB558))&gt;①工事概要!$E$12,①工事概要!$E$12,IF(Z557=①工事概要!$E$12,①工事概要!$E$12,IF(WEEKDAY(Z557)=1,Z564,BB558)))=0,①工事概要!$E$12,IF(IF(Z557=①工事概要!$E$12,①工事概要!$E$12,IF(WEEKDAY(Z557)=1,Z564,BB558))&gt;①工事概要!$E$12,①工事概要!$E$12,IF(Z557=①工事概要!$E$12,①工事概要!$E$12,IF(WEEKDAY(Z557)=1,Z564,BB558)))),"")</f>
        <v/>
      </c>
      <c r="BE557" s="53"/>
      <c r="BF557" s="53"/>
      <c r="BG557" s="53" t="str">
        <f>IFERROR(VLOOKUP(B557,①工事概要!$C$11:$D$12,2,FALSE),"")</f>
        <v/>
      </c>
      <c r="BH557" s="53" t="str">
        <f>IFERROR(VLOOKUP(B557,①工事概要!$C$16:$D$21,2,FALSE),"")</f>
        <v/>
      </c>
      <c r="BI557" s="53" t="str">
        <f>IFERROR(VLOOKUP(B557,①工事概要!$C$22:$D$24,2,FALSE),"")</f>
        <v/>
      </c>
      <c r="BJ557" s="53" t="str">
        <f>IF(B557&gt;①工事概要!$C$26,"",IF(B557&gt;=①工事概要!$C$25,$BJ$13,""))</f>
        <v/>
      </c>
      <c r="BK557" s="53" t="str">
        <f>IF(B557&gt;①工事概要!$C$28,"",IF(B557&gt;=①工事概要!$C$27,$BK$13,""))</f>
        <v/>
      </c>
      <c r="BL557" s="53" t="str">
        <f>IF(B557&gt;①工事概要!$C$30,"",IF(B557&gt;=①工事概要!$C$29,$BL$13,""))</f>
        <v/>
      </c>
      <c r="BM557" s="53" t="str">
        <f>IF(B557&gt;①工事概要!$C$32,"",IF(B557&gt;=①工事概要!$C$31,$BM$13,""))</f>
        <v/>
      </c>
      <c r="BN557" s="53" t="str">
        <f>IF(B557&gt;①工事概要!$C$34,"",IF(B557&gt;=①工事概要!$C$33,$BN$13,""))</f>
        <v/>
      </c>
      <c r="BO557" s="53" t="str">
        <f>IF(B557&gt;①工事概要!$C$36,"",IF(B557&gt;=①工事概要!$C$35,$BO$13,""))</f>
        <v/>
      </c>
      <c r="BP557" s="53" t="str">
        <f>IF(B557&gt;①工事概要!$C$38,"",IF(B557&gt;=①工事概要!$C$37,$BP$13,""))</f>
        <v/>
      </c>
      <c r="BQ557" s="53" t="str">
        <f>IF(B557&gt;①工事概要!$C$40,"",IF(B557&gt;=①工事概要!$C$39,$BQ$13,""))</f>
        <v/>
      </c>
      <c r="BR557" s="53" t="str">
        <f>IF(B557&gt;①工事概要!$C$42,"",IF(B557&gt;=①工事概要!$C$41,$BR$13,""))</f>
        <v/>
      </c>
      <c r="BS557" s="53" t="str">
        <f>IF(B557&gt;①工事概要!$C$44,"",IF(B557&gt;=①工事概要!$C$43,$BS$13,""))</f>
        <v/>
      </c>
      <c r="BT557" s="53" t="str">
        <f>IF(B557&gt;①工事概要!$C$46,"",IF(B557&gt;=①工事概要!$C$45,$BT$13,""))</f>
        <v/>
      </c>
      <c r="BU557" s="53" t="str">
        <f>IF(B557&gt;①工事概要!$C$48,"",IF(B557&gt;=①工事概要!$C$47,$BU$13,""))</f>
        <v/>
      </c>
      <c r="BV557" s="53" t="str">
        <f>IF(B557&gt;①工事概要!$C$50,"",IF(B557&gt;=①工事概要!$C$49,$BV$13,""))</f>
        <v/>
      </c>
      <c r="BW557" s="53" t="str">
        <f>IF(B557&gt;①工事概要!$C$52,"",IF(B557&gt;=①工事概要!$C$51,$BW$13,""))</f>
        <v/>
      </c>
      <c r="BX557" s="53" t="str">
        <f>IF(B557&gt;①工事概要!$C$54,"",IF(B557&gt;=①工事概要!$C$53,$BX$13,""))</f>
        <v/>
      </c>
      <c r="BY557" s="53" t="str">
        <f>IF(B557&gt;①工事概要!$C$56,"",IF(B557&gt;=①工事概要!$C$55,$BY$13,""))</f>
        <v/>
      </c>
      <c r="BZ557" s="53" t="str">
        <f>IF(B557&gt;①工事概要!$C$58,"",IF(B557&gt;=①工事概要!$C$57,$BZ$13,""))</f>
        <v/>
      </c>
      <c r="CA557" s="53" t="str">
        <f>IF(B557&gt;①工事概要!$C$60,"",IF(B557&gt;=①工事概要!$C$59,$CA$13,""))</f>
        <v/>
      </c>
      <c r="CB557" s="53" t="str">
        <f>IF(B557&gt;①工事概要!$C$62,"",IF(B557&gt;=①工事概要!$C$61,$CB$13,""))</f>
        <v/>
      </c>
      <c r="CC557" s="53" t="str">
        <f>IF(B557&gt;①工事概要!$C$64,"",IF(B557&gt;=①工事概要!$C$63,$CC$13,""))</f>
        <v/>
      </c>
      <c r="CD557" s="53" t="str">
        <f>IF(B557&gt;①工事概要!$C$66,"",IF(B557&gt;=①工事概要!$C$65,$CD$13,""))</f>
        <v/>
      </c>
      <c r="CE557" s="50" t="str">
        <f t="shared" si="757"/>
        <v/>
      </c>
      <c r="CF557" s="50" t="str">
        <f t="shared" si="743"/>
        <v xml:space="preserve"> </v>
      </c>
    </row>
    <row r="558" spans="1:84" ht="39" customHeight="1" thickTop="1" thickBot="1" x14ac:dyDescent="0.2">
      <c r="A558" s="81" t="str">
        <f t="shared" si="729"/>
        <v>対象期間外</v>
      </c>
      <c r="B558" s="180" t="str">
        <f>IFERROR(IF(B557=①工事概要!$E$12+IF(WEEKDAY(①工事概要!$E$12)=1,①工事概要!$E$12,(8-WEEKDAY(①工事概要!$E$12))),"-",IF(B557="-","-",B557+1)),"-")</f>
        <v>-</v>
      </c>
      <c r="C558" s="89" t="str">
        <f t="shared" si="744"/>
        <v>-</v>
      </c>
      <c r="D558" s="199" t="str">
        <f t="shared" si="745"/>
        <v>×</v>
      </c>
      <c r="E558" s="200" t="str">
        <f t="shared" si="746"/>
        <v xml:space="preserve"> </v>
      </c>
      <c r="F558" s="201" t="s">
        <v>60</v>
      </c>
      <c r="G558" s="202"/>
      <c r="H558" s="203"/>
      <c r="I558" s="204"/>
      <c r="J558" s="187" t="str">
        <f t="shared" si="747"/>
        <v/>
      </c>
      <c r="K558" s="190" t="str">
        <f t="shared" si="730"/>
        <v/>
      </c>
      <c r="L558" s="190" t="str">
        <f t="shared" si="731"/>
        <v/>
      </c>
      <c r="M558" s="188" t="str">
        <f t="shared" si="748"/>
        <v/>
      </c>
      <c r="N558" s="87" t="str">
        <f t="shared" si="732"/>
        <v/>
      </c>
      <c r="O558" s="108"/>
      <c r="P558" s="156" t="str">
        <f>IF(B558&lt;①工事概要!$E$11,"",IF(B558&gt;①工事概要!$E$12,"",IF(LEN(CE558)=0,"○","")))</f>
        <v/>
      </c>
      <c r="Q558" s="162">
        <f t="shared" si="749"/>
        <v>0</v>
      </c>
      <c r="R558" s="93">
        <f t="shared" si="733"/>
        <v>181</v>
      </c>
      <c r="S558" s="156" t="str">
        <f t="shared" si="734"/>
        <v/>
      </c>
      <c r="T558" s="162">
        <f t="shared" si="735"/>
        <v>0</v>
      </c>
      <c r="U558" s="100">
        <f t="shared" si="750"/>
        <v>52</v>
      </c>
      <c r="V558" s="93" t="str">
        <f t="shared" si="736"/>
        <v/>
      </c>
      <c r="W558" s="169" t="str">
        <f t="shared" si="751"/>
        <v/>
      </c>
      <c r="X558" s="80" t="str">
        <f t="shared" si="752"/>
        <v/>
      </c>
      <c r="Y558" s="80" t="str">
        <f t="shared" si="753"/>
        <v/>
      </c>
      <c r="Z558" s="80" t="str">
        <f t="shared" si="737"/>
        <v>-</v>
      </c>
      <c r="AA558" s="80" t="str">
        <f t="shared" si="738"/>
        <v/>
      </c>
      <c r="AB558" s="80" t="str">
        <f t="shared" si="739"/>
        <v>OK（振替済み）</v>
      </c>
      <c r="AC558" s="154">
        <f t="shared" si="740"/>
        <v>0</v>
      </c>
      <c r="AD558" s="154" t="str">
        <f t="shared" si="754"/>
        <v/>
      </c>
      <c r="AE558" s="106">
        <f t="shared" si="755"/>
        <v>0</v>
      </c>
      <c r="AF558" s="106">
        <f t="shared" si="741"/>
        <v>0</v>
      </c>
      <c r="AG558" s="218" t="str">
        <f>IFERROR(IF(AE558=1,①工事概要!$E$11,IF(AE558=2,①工事概要!$E$11,IF(WEEKDAY(Z558)=2,Z551,AG557))),"")</f>
        <v/>
      </c>
      <c r="AH558" s="222" t="str">
        <f t="shared" ref="AH558:BA558" si="787">IFERROR(IF(AG558+1&gt;$BB558,"",AG558+1),"")</f>
        <v/>
      </c>
      <c r="AI558" s="222" t="str">
        <f t="shared" si="787"/>
        <v/>
      </c>
      <c r="AJ558" s="222" t="str">
        <f t="shared" si="787"/>
        <v/>
      </c>
      <c r="AK558" s="222" t="str">
        <f t="shared" si="787"/>
        <v/>
      </c>
      <c r="AL558" s="222" t="str">
        <f t="shared" si="787"/>
        <v/>
      </c>
      <c r="AM558" s="222" t="str">
        <f t="shared" si="787"/>
        <v/>
      </c>
      <c r="AN558" s="222" t="str">
        <f t="shared" si="787"/>
        <v/>
      </c>
      <c r="AO558" s="222" t="str">
        <f t="shared" si="787"/>
        <v/>
      </c>
      <c r="AP558" s="222" t="str">
        <f t="shared" si="787"/>
        <v/>
      </c>
      <c r="AQ558" s="222" t="str">
        <f t="shared" si="787"/>
        <v/>
      </c>
      <c r="AR558" s="222" t="str">
        <f t="shared" si="787"/>
        <v/>
      </c>
      <c r="AS558" s="222" t="str">
        <f t="shared" si="787"/>
        <v/>
      </c>
      <c r="AT558" s="222" t="str">
        <f t="shared" si="787"/>
        <v/>
      </c>
      <c r="AU558" s="222" t="str">
        <f t="shared" si="787"/>
        <v/>
      </c>
      <c r="AV558" s="222" t="str">
        <f t="shared" si="787"/>
        <v/>
      </c>
      <c r="AW558" s="222" t="str">
        <f t="shared" si="787"/>
        <v/>
      </c>
      <c r="AX558" s="222" t="str">
        <f t="shared" si="787"/>
        <v/>
      </c>
      <c r="AY558" s="222" t="str">
        <f t="shared" si="787"/>
        <v/>
      </c>
      <c r="AZ558" s="222" t="str">
        <f t="shared" si="787"/>
        <v/>
      </c>
      <c r="BA558" s="222" t="str">
        <f t="shared" si="787"/>
        <v/>
      </c>
      <c r="BB558" s="219" t="str">
        <f>IFERROR(IF(IF(IF(Z558=①工事概要!$E$12,①工事概要!$E$12,IF(WEEKDAY(Z558)=1,Z565,BB559))&gt;①工事概要!$E$12,①工事概要!$E$12,IF(Z558=①工事概要!$E$12,①工事概要!$E$12,IF(WEEKDAY(Z558)=1,Z565,BB559)))=0,①工事概要!$E$12,IF(IF(Z558=①工事概要!$E$12,①工事概要!$E$12,IF(WEEKDAY(Z558)=1,Z565,BB559))&gt;①工事概要!$E$12,①工事概要!$E$12,IF(Z558=①工事概要!$E$12,①工事概要!$E$12,IF(WEEKDAY(Z558)=1,Z565,BB559)))),"")</f>
        <v/>
      </c>
      <c r="BE558" s="53"/>
      <c r="BF558" s="53"/>
      <c r="BG558" s="53" t="str">
        <f>IFERROR(VLOOKUP(B558,①工事概要!$C$11:$D$12,2,FALSE),"")</f>
        <v/>
      </c>
      <c r="BH558" s="53" t="str">
        <f>IFERROR(VLOOKUP(B558,①工事概要!$C$16:$D$21,2,FALSE),"")</f>
        <v/>
      </c>
      <c r="BI558" s="53" t="str">
        <f>IFERROR(VLOOKUP(B558,①工事概要!$C$22:$D$24,2,FALSE),"")</f>
        <v/>
      </c>
      <c r="BJ558" s="53" t="str">
        <f>IF(B558&gt;①工事概要!$C$26,"",IF(B558&gt;=①工事概要!$C$25,$BJ$13,""))</f>
        <v/>
      </c>
      <c r="BK558" s="53" t="str">
        <f>IF(B558&gt;①工事概要!$C$28,"",IF(B558&gt;=①工事概要!$C$27,$BK$13,""))</f>
        <v/>
      </c>
      <c r="BL558" s="53" t="str">
        <f>IF(B558&gt;①工事概要!$C$30,"",IF(B558&gt;=①工事概要!$C$29,$BL$13,""))</f>
        <v/>
      </c>
      <c r="BM558" s="53" t="str">
        <f>IF(B558&gt;①工事概要!$C$32,"",IF(B558&gt;=①工事概要!$C$31,$BM$13,""))</f>
        <v/>
      </c>
      <c r="BN558" s="53" t="str">
        <f>IF(B558&gt;①工事概要!$C$34,"",IF(B558&gt;=①工事概要!$C$33,$BN$13,""))</f>
        <v/>
      </c>
      <c r="BO558" s="53" t="str">
        <f>IF(B558&gt;①工事概要!$C$36,"",IF(B558&gt;=①工事概要!$C$35,$BO$13,""))</f>
        <v/>
      </c>
      <c r="BP558" s="53" t="str">
        <f>IF(B558&gt;①工事概要!$C$38,"",IF(B558&gt;=①工事概要!$C$37,$BP$13,""))</f>
        <v/>
      </c>
      <c r="BQ558" s="53" t="str">
        <f>IF(B558&gt;①工事概要!$C$40,"",IF(B558&gt;=①工事概要!$C$39,$BQ$13,""))</f>
        <v/>
      </c>
      <c r="BR558" s="53" t="str">
        <f>IF(B558&gt;①工事概要!$C$42,"",IF(B558&gt;=①工事概要!$C$41,$BR$13,""))</f>
        <v/>
      </c>
      <c r="BS558" s="53" t="str">
        <f>IF(B558&gt;①工事概要!$C$44,"",IF(B558&gt;=①工事概要!$C$43,$BS$13,""))</f>
        <v/>
      </c>
      <c r="BT558" s="53" t="str">
        <f>IF(B558&gt;①工事概要!$C$46,"",IF(B558&gt;=①工事概要!$C$45,$BT$13,""))</f>
        <v/>
      </c>
      <c r="BU558" s="53" t="str">
        <f>IF(B558&gt;①工事概要!$C$48,"",IF(B558&gt;=①工事概要!$C$47,$BU$13,""))</f>
        <v/>
      </c>
      <c r="BV558" s="53" t="str">
        <f>IF(B558&gt;①工事概要!$C$50,"",IF(B558&gt;=①工事概要!$C$49,$BV$13,""))</f>
        <v/>
      </c>
      <c r="BW558" s="53" t="str">
        <f>IF(B558&gt;①工事概要!$C$52,"",IF(B558&gt;=①工事概要!$C$51,$BW$13,""))</f>
        <v/>
      </c>
      <c r="BX558" s="53" t="str">
        <f>IF(B558&gt;①工事概要!$C$54,"",IF(B558&gt;=①工事概要!$C$53,$BX$13,""))</f>
        <v/>
      </c>
      <c r="BY558" s="53" t="str">
        <f>IF(B558&gt;①工事概要!$C$56,"",IF(B558&gt;=①工事概要!$C$55,$BY$13,""))</f>
        <v/>
      </c>
      <c r="BZ558" s="53" t="str">
        <f>IF(B558&gt;①工事概要!$C$58,"",IF(B558&gt;=①工事概要!$C$57,$BZ$13,""))</f>
        <v/>
      </c>
      <c r="CA558" s="53" t="str">
        <f>IF(B558&gt;①工事概要!$C$60,"",IF(B558&gt;=①工事概要!$C$59,$CA$13,""))</f>
        <v/>
      </c>
      <c r="CB558" s="53" t="str">
        <f>IF(B558&gt;①工事概要!$C$62,"",IF(B558&gt;=①工事概要!$C$61,$CB$13,""))</f>
        <v/>
      </c>
      <c r="CC558" s="53" t="str">
        <f>IF(B558&gt;①工事概要!$C$64,"",IF(B558&gt;=①工事概要!$C$63,$CC$13,""))</f>
        <v/>
      </c>
      <c r="CD558" s="53" t="str">
        <f>IF(B558&gt;①工事概要!$C$66,"",IF(B558&gt;=①工事概要!$C$65,$CD$13,""))</f>
        <v/>
      </c>
      <c r="CE558" s="50" t="str">
        <f t="shared" si="757"/>
        <v/>
      </c>
      <c r="CF558" s="50" t="str">
        <f t="shared" si="743"/>
        <v xml:space="preserve"> </v>
      </c>
    </row>
    <row r="559" spans="1:84" ht="39" customHeight="1" thickTop="1" thickBot="1" x14ac:dyDescent="0.2">
      <c r="A559" s="81" t="str">
        <f t="shared" si="729"/>
        <v>対象期間外</v>
      </c>
      <c r="B559" s="180" t="str">
        <f>IFERROR(IF(B558=①工事概要!$E$12+IF(WEEKDAY(①工事概要!$E$12)=1,①工事概要!$E$12,(8-WEEKDAY(①工事概要!$E$12))),"-",IF(B558="-","-",B558+1)),"-")</f>
        <v>-</v>
      </c>
      <c r="C559" s="89" t="str">
        <f t="shared" si="744"/>
        <v>-</v>
      </c>
      <c r="D559" s="199" t="str">
        <f t="shared" si="745"/>
        <v>×</v>
      </c>
      <c r="E559" s="200" t="str">
        <f t="shared" si="746"/>
        <v xml:space="preserve"> </v>
      </c>
      <c r="F559" s="201" t="s">
        <v>61</v>
      </c>
      <c r="G559" s="202"/>
      <c r="H559" s="203"/>
      <c r="I559" s="204"/>
      <c r="J559" s="187" t="str">
        <f t="shared" si="747"/>
        <v/>
      </c>
      <c r="K559" s="190" t="str">
        <f t="shared" si="730"/>
        <v/>
      </c>
      <c r="L559" s="190" t="str">
        <f t="shared" si="731"/>
        <v/>
      </c>
      <c r="M559" s="188" t="str">
        <f t="shared" si="748"/>
        <v/>
      </c>
      <c r="N559" s="87" t="str">
        <f t="shared" si="732"/>
        <v/>
      </c>
      <c r="O559" s="108"/>
      <c r="P559" s="156" t="str">
        <f>IF(B559&lt;①工事概要!$E$11,"",IF(B559&gt;①工事概要!$E$12,"",IF(LEN(CE559)=0,"○","")))</f>
        <v/>
      </c>
      <c r="Q559" s="162">
        <f t="shared" si="749"/>
        <v>0</v>
      </c>
      <c r="R559" s="93">
        <f t="shared" si="733"/>
        <v>181</v>
      </c>
      <c r="S559" s="156" t="str">
        <f t="shared" si="734"/>
        <v/>
      </c>
      <c r="T559" s="162">
        <f t="shared" si="735"/>
        <v>0</v>
      </c>
      <c r="U559" s="100">
        <f t="shared" si="750"/>
        <v>52</v>
      </c>
      <c r="V559" s="93" t="str">
        <f t="shared" si="736"/>
        <v/>
      </c>
      <c r="W559" s="169" t="str">
        <f t="shared" si="751"/>
        <v/>
      </c>
      <c r="X559" s="80" t="str">
        <f t="shared" si="752"/>
        <v/>
      </c>
      <c r="Y559" s="80" t="str">
        <f t="shared" si="753"/>
        <v/>
      </c>
      <c r="Z559" s="80" t="str">
        <f t="shared" si="737"/>
        <v>-</v>
      </c>
      <c r="AA559" s="80" t="str">
        <f t="shared" si="738"/>
        <v/>
      </c>
      <c r="AB559" s="80" t="str">
        <f t="shared" si="739"/>
        <v>OK（振替済み）</v>
      </c>
      <c r="AC559" s="154">
        <f t="shared" si="740"/>
        <v>0</v>
      </c>
      <c r="AD559" s="154" t="str">
        <f t="shared" si="754"/>
        <v/>
      </c>
      <c r="AE559" s="106">
        <f t="shared" si="755"/>
        <v>0</v>
      </c>
      <c r="AF559" s="106">
        <f t="shared" si="741"/>
        <v>0</v>
      </c>
      <c r="AG559" s="218" t="str">
        <f>IFERROR(IF(AE559=1,①工事概要!$E$11,IF(AE559=2,①工事概要!$E$11,IF(WEEKDAY(Z559)=2,Z552,AG558))),"")</f>
        <v/>
      </c>
      <c r="AH559" s="222" t="str">
        <f t="shared" ref="AH559:BA559" si="788">IFERROR(IF(AG559+1&gt;$BB559,"",AG559+1),"")</f>
        <v/>
      </c>
      <c r="AI559" s="222" t="str">
        <f t="shared" si="788"/>
        <v/>
      </c>
      <c r="AJ559" s="222" t="str">
        <f t="shared" si="788"/>
        <v/>
      </c>
      <c r="AK559" s="222" t="str">
        <f t="shared" si="788"/>
        <v/>
      </c>
      <c r="AL559" s="222" t="str">
        <f t="shared" si="788"/>
        <v/>
      </c>
      <c r="AM559" s="222" t="str">
        <f t="shared" si="788"/>
        <v/>
      </c>
      <c r="AN559" s="222" t="str">
        <f t="shared" si="788"/>
        <v/>
      </c>
      <c r="AO559" s="222" t="str">
        <f t="shared" si="788"/>
        <v/>
      </c>
      <c r="AP559" s="222" t="str">
        <f t="shared" si="788"/>
        <v/>
      </c>
      <c r="AQ559" s="222" t="str">
        <f t="shared" si="788"/>
        <v/>
      </c>
      <c r="AR559" s="222" t="str">
        <f t="shared" si="788"/>
        <v/>
      </c>
      <c r="AS559" s="222" t="str">
        <f t="shared" si="788"/>
        <v/>
      </c>
      <c r="AT559" s="222" t="str">
        <f t="shared" si="788"/>
        <v/>
      </c>
      <c r="AU559" s="222" t="str">
        <f t="shared" si="788"/>
        <v/>
      </c>
      <c r="AV559" s="222" t="str">
        <f t="shared" si="788"/>
        <v/>
      </c>
      <c r="AW559" s="222" t="str">
        <f t="shared" si="788"/>
        <v/>
      </c>
      <c r="AX559" s="222" t="str">
        <f t="shared" si="788"/>
        <v/>
      </c>
      <c r="AY559" s="222" t="str">
        <f t="shared" si="788"/>
        <v/>
      </c>
      <c r="AZ559" s="222" t="str">
        <f t="shared" si="788"/>
        <v/>
      </c>
      <c r="BA559" s="222" t="str">
        <f t="shared" si="788"/>
        <v/>
      </c>
      <c r="BB559" s="219" t="str">
        <f>IFERROR(IF(IF(IF(Z559=①工事概要!$E$12,①工事概要!$E$12,IF(WEEKDAY(Z559)=1,Z566,BB560))&gt;①工事概要!$E$12,①工事概要!$E$12,IF(Z559=①工事概要!$E$12,①工事概要!$E$12,IF(WEEKDAY(Z559)=1,Z566,BB560)))=0,①工事概要!$E$12,IF(IF(Z559=①工事概要!$E$12,①工事概要!$E$12,IF(WEEKDAY(Z559)=1,Z566,BB560))&gt;①工事概要!$E$12,①工事概要!$E$12,IF(Z559=①工事概要!$E$12,①工事概要!$E$12,IF(WEEKDAY(Z559)=1,Z566,BB560)))),"")</f>
        <v/>
      </c>
      <c r="BE559" s="53"/>
      <c r="BF559" s="53"/>
      <c r="BG559" s="53" t="str">
        <f>IFERROR(VLOOKUP(B559,①工事概要!$C$11:$D$12,2,FALSE),"")</f>
        <v/>
      </c>
      <c r="BH559" s="53" t="str">
        <f>IFERROR(VLOOKUP(B559,①工事概要!$C$16:$D$21,2,FALSE),"")</f>
        <v/>
      </c>
      <c r="BI559" s="53" t="str">
        <f>IFERROR(VLOOKUP(B559,①工事概要!$C$22:$D$24,2,FALSE),"")</f>
        <v/>
      </c>
      <c r="BJ559" s="53" t="str">
        <f>IF(B559&gt;①工事概要!$C$26,"",IF(B559&gt;=①工事概要!$C$25,$BJ$13,""))</f>
        <v/>
      </c>
      <c r="BK559" s="53" t="str">
        <f>IF(B559&gt;①工事概要!$C$28,"",IF(B559&gt;=①工事概要!$C$27,$BK$13,""))</f>
        <v/>
      </c>
      <c r="BL559" s="53" t="str">
        <f>IF(B559&gt;①工事概要!$C$30,"",IF(B559&gt;=①工事概要!$C$29,$BL$13,""))</f>
        <v/>
      </c>
      <c r="BM559" s="53" t="str">
        <f>IF(B559&gt;①工事概要!$C$32,"",IF(B559&gt;=①工事概要!$C$31,$BM$13,""))</f>
        <v/>
      </c>
      <c r="BN559" s="53" t="str">
        <f>IF(B559&gt;①工事概要!$C$34,"",IF(B559&gt;=①工事概要!$C$33,$BN$13,""))</f>
        <v/>
      </c>
      <c r="BO559" s="53" t="str">
        <f>IF(B559&gt;①工事概要!$C$36,"",IF(B559&gt;=①工事概要!$C$35,$BO$13,""))</f>
        <v/>
      </c>
      <c r="BP559" s="53" t="str">
        <f>IF(B559&gt;①工事概要!$C$38,"",IF(B559&gt;=①工事概要!$C$37,$BP$13,""))</f>
        <v/>
      </c>
      <c r="BQ559" s="53" t="str">
        <f>IF(B559&gt;①工事概要!$C$40,"",IF(B559&gt;=①工事概要!$C$39,$BQ$13,""))</f>
        <v/>
      </c>
      <c r="BR559" s="53" t="str">
        <f>IF(B559&gt;①工事概要!$C$42,"",IF(B559&gt;=①工事概要!$C$41,$BR$13,""))</f>
        <v/>
      </c>
      <c r="BS559" s="53" t="str">
        <f>IF(B559&gt;①工事概要!$C$44,"",IF(B559&gt;=①工事概要!$C$43,$BS$13,""))</f>
        <v/>
      </c>
      <c r="BT559" s="53" t="str">
        <f>IF(B559&gt;①工事概要!$C$46,"",IF(B559&gt;=①工事概要!$C$45,$BT$13,""))</f>
        <v/>
      </c>
      <c r="BU559" s="53" t="str">
        <f>IF(B559&gt;①工事概要!$C$48,"",IF(B559&gt;=①工事概要!$C$47,$BU$13,""))</f>
        <v/>
      </c>
      <c r="BV559" s="53" t="str">
        <f>IF(B559&gt;①工事概要!$C$50,"",IF(B559&gt;=①工事概要!$C$49,$BV$13,""))</f>
        <v/>
      </c>
      <c r="BW559" s="53" t="str">
        <f>IF(B559&gt;①工事概要!$C$52,"",IF(B559&gt;=①工事概要!$C$51,$BW$13,""))</f>
        <v/>
      </c>
      <c r="BX559" s="53" t="str">
        <f>IF(B559&gt;①工事概要!$C$54,"",IF(B559&gt;=①工事概要!$C$53,$BX$13,""))</f>
        <v/>
      </c>
      <c r="BY559" s="53" t="str">
        <f>IF(B559&gt;①工事概要!$C$56,"",IF(B559&gt;=①工事概要!$C$55,$BY$13,""))</f>
        <v/>
      </c>
      <c r="BZ559" s="53" t="str">
        <f>IF(B559&gt;①工事概要!$C$58,"",IF(B559&gt;=①工事概要!$C$57,$BZ$13,""))</f>
        <v/>
      </c>
      <c r="CA559" s="53" t="str">
        <f>IF(B559&gt;①工事概要!$C$60,"",IF(B559&gt;=①工事概要!$C$59,$CA$13,""))</f>
        <v/>
      </c>
      <c r="CB559" s="53" t="str">
        <f>IF(B559&gt;①工事概要!$C$62,"",IF(B559&gt;=①工事概要!$C$61,$CB$13,""))</f>
        <v/>
      </c>
      <c r="CC559" s="53" t="str">
        <f>IF(B559&gt;①工事概要!$C$64,"",IF(B559&gt;=①工事概要!$C$63,$CC$13,""))</f>
        <v/>
      </c>
      <c r="CD559" s="53" t="str">
        <f>IF(B559&gt;①工事概要!$C$66,"",IF(B559&gt;=①工事概要!$C$65,$CD$13,""))</f>
        <v/>
      </c>
      <c r="CE559" s="50" t="str">
        <f t="shared" si="757"/>
        <v/>
      </c>
      <c r="CF559" s="50" t="str">
        <f t="shared" si="743"/>
        <v xml:space="preserve"> </v>
      </c>
    </row>
    <row r="560" spans="1:84" ht="39" customHeight="1" thickTop="1" thickBot="1" x14ac:dyDescent="0.2">
      <c r="A560" s="81" t="str">
        <f t="shared" si="729"/>
        <v>対象期間外</v>
      </c>
      <c r="B560" s="180" t="str">
        <f>IFERROR(IF(B559=①工事概要!$E$12+IF(WEEKDAY(①工事概要!$E$12)=1,①工事概要!$E$12,(8-WEEKDAY(①工事概要!$E$12))),"-",IF(B559="-","-",B559+1)),"-")</f>
        <v>-</v>
      </c>
      <c r="C560" s="89" t="str">
        <f t="shared" si="744"/>
        <v>-</v>
      </c>
      <c r="D560" s="199" t="str">
        <f t="shared" si="745"/>
        <v>×</v>
      </c>
      <c r="E560" s="200" t="str">
        <f t="shared" si="746"/>
        <v xml:space="preserve"> </v>
      </c>
      <c r="F560" s="201" t="s">
        <v>61</v>
      </c>
      <c r="G560" s="202"/>
      <c r="H560" s="203"/>
      <c r="I560" s="204"/>
      <c r="J560" s="187" t="str">
        <f t="shared" si="747"/>
        <v/>
      </c>
      <c r="K560" s="190" t="str">
        <f t="shared" si="730"/>
        <v/>
      </c>
      <c r="L560" s="190" t="str">
        <f t="shared" si="731"/>
        <v/>
      </c>
      <c r="M560" s="188" t="str">
        <f t="shared" si="748"/>
        <v/>
      </c>
      <c r="N560" s="87" t="str">
        <f t="shared" si="732"/>
        <v/>
      </c>
      <c r="O560" s="108"/>
      <c r="P560" s="156" t="str">
        <f>IF(B560&lt;①工事概要!$E$11,"",IF(B560&gt;①工事概要!$E$12,"",IF(LEN(CE560)=0,"○","")))</f>
        <v/>
      </c>
      <c r="Q560" s="162">
        <f t="shared" si="749"/>
        <v>0</v>
      </c>
      <c r="R560" s="93">
        <f t="shared" si="733"/>
        <v>181</v>
      </c>
      <c r="S560" s="156" t="str">
        <f t="shared" si="734"/>
        <v/>
      </c>
      <c r="T560" s="162">
        <f t="shared" si="735"/>
        <v>0</v>
      </c>
      <c r="U560" s="100">
        <f t="shared" si="750"/>
        <v>52</v>
      </c>
      <c r="V560" s="93" t="str">
        <f t="shared" si="736"/>
        <v/>
      </c>
      <c r="W560" s="169" t="str">
        <f t="shared" si="751"/>
        <v/>
      </c>
      <c r="X560" s="80" t="str">
        <f t="shared" si="752"/>
        <v/>
      </c>
      <c r="Y560" s="80" t="str">
        <f t="shared" si="753"/>
        <v/>
      </c>
      <c r="Z560" s="80" t="str">
        <f t="shared" si="737"/>
        <v>-</v>
      </c>
      <c r="AA560" s="80" t="str">
        <f t="shared" si="738"/>
        <v/>
      </c>
      <c r="AB560" s="80" t="str">
        <f t="shared" si="739"/>
        <v>OK（振替済み）</v>
      </c>
      <c r="AC560" s="154">
        <f t="shared" si="740"/>
        <v>0</v>
      </c>
      <c r="AD560" s="154" t="str">
        <f t="shared" si="754"/>
        <v/>
      </c>
      <c r="AE560" s="106">
        <f t="shared" si="755"/>
        <v>0</v>
      </c>
      <c r="AF560" s="106">
        <f t="shared" si="741"/>
        <v>0</v>
      </c>
      <c r="AG560" s="223" t="str">
        <f>IFERROR(IF(AE560=1,①工事概要!$E$11,IF(AE560=2,①工事概要!$E$11,IF(WEEKDAY(Z560)=2,Z553,AG559))),"")</f>
        <v/>
      </c>
      <c r="AH560" s="224" t="str">
        <f t="shared" ref="AH560:BA560" si="789">IFERROR(IF(AG560+1&gt;$BB560,"",AG560+1),"")</f>
        <v/>
      </c>
      <c r="AI560" s="224" t="str">
        <f t="shared" si="789"/>
        <v/>
      </c>
      <c r="AJ560" s="224" t="str">
        <f t="shared" si="789"/>
        <v/>
      </c>
      <c r="AK560" s="224" t="str">
        <f t="shared" si="789"/>
        <v/>
      </c>
      <c r="AL560" s="224" t="str">
        <f t="shared" si="789"/>
        <v/>
      </c>
      <c r="AM560" s="224" t="str">
        <f t="shared" si="789"/>
        <v/>
      </c>
      <c r="AN560" s="224" t="str">
        <f t="shared" si="789"/>
        <v/>
      </c>
      <c r="AO560" s="224" t="str">
        <f t="shared" si="789"/>
        <v/>
      </c>
      <c r="AP560" s="224" t="str">
        <f t="shared" si="789"/>
        <v/>
      </c>
      <c r="AQ560" s="224" t="str">
        <f t="shared" si="789"/>
        <v/>
      </c>
      <c r="AR560" s="224" t="str">
        <f t="shared" si="789"/>
        <v/>
      </c>
      <c r="AS560" s="224" t="str">
        <f t="shared" si="789"/>
        <v/>
      </c>
      <c r="AT560" s="224" t="str">
        <f t="shared" si="789"/>
        <v/>
      </c>
      <c r="AU560" s="224" t="str">
        <f t="shared" si="789"/>
        <v/>
      </c>
      <c r="AV560" s="224" t="str">
        <f t="shared" si="789"/>
        <v/>
      </c>
      <c r="AW560" s="224" t="str">
        <f t="shared" si="789"/>
        <v/>
      </c>
      <c r="AX560" s="224" t="str">
        <f t="shared" si="789"/>
        <v/>
      </c>
      <c r="AY560" s="224" t="str">
        <f t="shared" si="789"/>
        <v/>
      </c>
      <c r="AZ560" s="224" t="str">
        <f t="shared" si="789"/>
        <v/>
      </c>
      <c r="BA560" s="224" t="str">
        <f t="shared" si="789"/>
        <v/>
      </c>
      <c r="BB560" s="225" t="str">
        <f>IFERROR(IF(IF(IF(Z560=①工事概要!$E$12,①工事概要!$E$12,IF(WEEKDAY(Z560)=1,Z567,BB561))&gt;①工事概要!$E$12,①工事概要!$E$12,IF(Z560=①工事概要!$E$12,①工事概要!$E$12,IF(WEEKDAY(Z560)=1,Z567,BB561)))=0,①工事概要!$E$12,IF(IF(Z560=①工事概要!$E$12,①工事概要!$E$12,IF(WEEKDAY(Z560)=1,Z567,BB561))&gt;①工事概要!$E$12,①工事概要!$E$12,IF(Z560=①工事概要!$E$12,①工事概要!$E$12,IF(WEEKDAY(Z560)=1,Z567,BB561)))),"")</f>
        <v/>
      </c>
      <c r="BE560" s="53"/>
      <c r="BF560" s="53"/>
      <c r="BG560" s="53" t="str">
        <f>IFERROR(VLOOKUP(B560,①工事概要!$C$11:$D$12,2,FALSE),"")</f>
        <v/>
      </c>
      <c r="BH560" s="53" t="str">
        <f>IFERROR(VLOOKUP(B560,①工事概要!$C$16:$D$21,2,FALSE),"")</f>
        <v/>
      </c>
      <c r="BI560" s="53" t="str">
        <f>IFERROR(VLOOKUP(B560,①工事概要!$C$22:$D$24,2,FALSE),"")</f>
        <v/>
      </c>
      <c r="BJ560" s="53" t="str">
        <f>IF(B560&gt;①工事概要!$C$26,"",IF(B560&gt;=①工事概要!$C$25,$BJ$13,""))</f>
        <v/>
      </c>
      <c r="BK560" s="53" t="str">
        <f>IF(B560&gt;①工事概要!$C$28,"",IF(B560&gt;=①工事概要!$C$27,$BK$13,""))</f>
        <v/>
      </c>
      <c r="BL560" s="53" t="str">
        <f>IF(B560&gt;①工事概要!$C$30,"",IF(B560&gt;=①工事概要!$C$29,$BL$13,""))</f>
        <v/>
      </c>
      <c r="BM560" s="53" t="str">
        <f>IF(B560&gt;①工事概要!$C$32,"",IF(B560&gt;=①工事概要!$C$31,$BM$13,""))</f>
        <v/>
      </c>
      <c r="BN560" s="53" t="str">
        <f>IF(B560&gt;①工事概要!$C$34,"",IF(B560&gt;=①工事概要!$C$33,$BN$13,""))</f>
        <v/>
      </c>
      <c r="BO560" s="53" t="str">
        <f>IF(B560&gt;①工事概要!$C$36,"",IF(B560&gt;=①工事概要!$C$35,$BO$13,""))</f>
        <v/>
      </c>
      <c r="BP560" s="53" t="str">
        <f>IF(B560&gt;①工事概要!$C$38,"",IF(B560&gt;=①工事概要!$C$37,$BP$13,""))</f>
        <v/>
      </c>
      <c r="BQ560" s="53" t="str">
        <f>IF(B560&gt;①工事概要!$C$40,"",IF(B560&gt;=①工事概要!$C$39,$BQ$13,""))</f>
        <v/>
      </c>
      <c r="BR560" s="53" t="str">
        <f>IF(B560&gt;①工事概要!$C$42,"",IF(B560&gt;=①工事概要!$C$41,$BR$13,""))</f>
        <v/>
      </c>
      <c r="BS560" s="53" t="str">
        <f>IF(B560&gt;①工事概要!$C$44,"",IF(B560&gt;=①工事概要!$C$43,$BS$13,""))</f>
        <v/>
      </c>
      <c r="BT560" s="53" t="str">
        <f>IF(B560&gt;①工事概要!$C$46,"",IF(B560&gt;=①工事概要!$C$45,$BT$13,""))</f>
        <v/>
      </c>
      <c r="BU560" s="53" t="str">
        <f>IF(B560&gt;①工事概要!$C$48,"",IF(B560&gt;=①工事概要!$C$47,$BU$13,""))</f>
        <v/>
      </c>
      <c r="BV560" s="53" t="str">
        <f>IF(B560&gt;①工事概要!$C$50,"",IF(B560&gt;=①工事概要!$C$49,$BV$13,""))</f>
        <v/>
      </c>
      <c r="BW560" s="53" t="str">
        <f>IF(B560&gt;①工事概要!$C$52,"",IF(B560&gt;=①工事概要!$C$51,$BW$13,""))</f>
        <v/>
      </c>
      <c r="BX560" s="53" t="str">
        <f>IF(B560&gt;①工事概要!$C$54,"",IF(B560&gt;=①工事概要!$C$53,$BX$13,""))</f>
        <v/>
      </c>
      <c r="BY560" s="53" t="str">
        <f>IF(B560&gt;①工事概要!$C$56,"",IF(B560&gt;=①工事概要!$C$55,$BY$13,""))</f>
        <v/>
      </c>
      <c r="BZ560" s="53" t="str">
        <f>IF(B560&gt;①工事概要!$C$58,"",IF(B560&gt;=①工事概要!$C$57,$BZ$13,""))</f>
        <v/>
      </c>
      <c r="CA560" s="53" t="str">
        <f>IF(B560&gt;①工事概要!$C$60,"",IF(B560&gt;=①工事概要!$C$59,$CA$13,""))</f>
        <v/>
      </c>
      <c r="CB560" s="53" t="str">
        <f>IF(B560&gt;①工事概要!$C$62,"",IF(B560&gt;=①工事概要!$C$61,$CB$13,""))</f>
        <v/>
      </c>
      <c r="CC560" s="53" t="str">
        <f>IF(B560&gt;①工事概要!$C$64,"",IF(B560&gt;=①工事概要!$C$63,$CC$13,""))</f>
        <v/>
      </c>
      <c r="CD560" s="53" t="str">
        <f>IF(B560&gt;①工事概要!$C$66,"",IF(B560&gt;=①工事概要!$C$65,$CD$13,""))</f>
        <v/>
      </c>
      <c r="CE560" s="50" t="str">
        <f t="shared" si="757"/>
        <v/>
      </c>
      <c r="CF560" s="50" t="str">
        <f t="shared" si="743"/>
        <v xml:space="preserve"> </v>
      </c>
    </row>
    <row r="561" spans="1:84" ht="39" customHeight="1" thickTop="1" thickBot="1" x14ac:dyDescent="0.2">
      <c r="A561" s="81" t="str">
        <f t="shared" si="729"/>
        <v>対象期間外</v>
      </c>
      <c r="B561" s="180" t="str">
        <f>IFERROR(IF(B560=①工事概要!$E$12+IF(WEEKDAY(①工事概要!$E$12)=1,①工事概要!$E$12,(8-WEEKDAY(①工事概要!$E$12))),"-",IF(B560="-","-",B560+1)),"-")</f>
        <v>-</v>
      </c>
      <c r="C561" s="89" t="str">
        <f t="shared" si="744"/>
        <v>-</v>
      </c>
      <c r="D561" s="199" t="str">
        <f t="shared" si="745"/>
        <v>×</v>
      </c>
      <c r="E561" s="200" t="str">
        <f t="shared" si="746"/>
        <v xml:space="preserve"> </v>
      </c>
      <c r="F561" s="201" t="s">
        <v>60</v>
      </c>
      <c r="G561" s="202"/>
      <c r="H561" s="203"/>
      <c r="I561" s="204"/>
      <c r="J561" s="187" t="str">
        <f t="shared" si="747"/>
        <v/>
      </c>
      <c r="K561" s="190" t="str">
        <f t="shared" si="730"/>
        <v/>
      </c>
      <c r="L561" s="190" t="str">
        <f t="shared" si="731"/>
        <v/>
      </c>
      <c r="M561" s="188" t="str">
        <f t="shared" si="748"/>
        <v/>
      </c>
      <c r="N561" s="87" t="str">
        <f t="shared" si="732"/>
        <v/>
      </c>
      <c r="O561" s="108"/>
      <c r="P561" s="156" t="str">
        <f>IF(B561&lt;①工事概要!$E$11,"",IF(B561&gt;①工事概要!$E$12,"",IF(LEN(CE561)=0,"○","")))</f>
        <v/>
      </c>
      <c r="Q561" s="162">
        <f t="shared" si="749"/>
        <v>0</v>
      </c>
      <c r="R561" s="93">
        <f t="shared" si="733"/>
        <v>181</v>
      </c>
      <c r="S561" s="156" t="str">
        <f t="shared" si="734"/>
        <v/>
      </c>
      <c r="T561" s="162">
        <f t="shared" si="735"/>
        <v>0</v>
      </c>
      <c r="U561" s="100">
        <f t="shared" si="750"/>
        <v>52</v>
      </c>
      <c r="V561" s="93" t="str">
        <f t="shared" si="736"/>
        <v/>
      </c>
      <c r="W561" s="169" t="str">
        <f t="shared" si="751"/>
        <v/>
      </c>
      <c r="X561" s="80" t="str">
        <f t="shared" si="752"/>
        <v/>
      </c>
      <c r="Y561" s="80" t="str">
        <f t="shared" si="753"/>
        <v/>
      </c>
      <c r="Z561" s="80" t="str">
        <f t="shared" si="737"/>
        <v>-</v>
      </c>
      <c r="AA561" s="80" t="str">
        <f t="shared" si="738"/>
        <v/>
      </c>
      <c r="AB561" s="80" t="str">
        <f t="shared" si="739"/>
        <v>OK（振替済み）</v>
      </c>
      <c r="AC561" s="154">
        <f t="shared" si="740"/>
        <v>0</v>
      </c>
      <c r="AD561" s="154" t="str">
        <f t="shared" si="754"/>
        <v/>
      </c>
      <c r="AE561" s="106">
        <f t="shared" si="755"/>
        <v>0</v>
      </c>
      <c r="AF561" s="106">
        <f t="shared" si="741"/>
        <v>0</v>
      </c>
      <c r="AG561" s="216" t="str">
        <f>IFERROR(IF(AE561=1,①工事概要!$E$11,IF(AE561=2,①工事概要!$E$11,IF(WEEKDAY(Z561)=2,Z554,AG560))),"")</f>
        <v/>
      </c>
      <c r="AH561" s="221" t="str">
        <f t="shared" ref="AH561:BA561" si="790">IFERROR(IF(AG561+1&gt;$BB561,"",AG561+1),"")</f>
        <v/>
      </c>
      <c r="AI561" s="221" t="str">
        <f t="shared" si="790"/>
        <v/>
      </c>
      <c r="AJ561" s="221" t="str">
        <f t="shared" si="790"/>
        <v/>
      </c>
      <c r="AK561" s="221" t="str">
        <f t="shared" si="790"/>
        <v/>
      </c>
      <c r="AL561" s="221" t="str">
        <f t="shared" si="790"/>
        <v/>
      </c>
      <c r="AM561" s="221" t="str">
        <f t="shared" si="790"/>
        <v/>
      </c>
      <c r="AN561" s="221" t="str">
        <f t="shared" si="790"/>
        <v/>
      </c>
      <c r="AO561" s="221" t="str">
        <f t="shared" si="790"/>
        <v/>
      </c>
      <c r="AP561" s="221" t="str">
        <f t="shared" si="790"/>
        <v/>
      </c>
      <c r="AQ561" s="221" t="str">
        <f t="shared" si="790"/>
        <v/>
      </c>
      <c r="AR561" s="221" t="str">
        <f t="shared" si="790"/>
        <v/>
      </c>
      <c r="AS561" s="221" t="str">
        <f t="shared" si="790"/>
        <v/>
      </c>
      <c r="AT561" s="221" t="str">
        <f t="shared" si="790"/>
        <v/>
      </c>
      <c r="AU561" s="221" t="str">
        <f t="shared" si="790"/>
        <v/>
      </c>
      <c r="AV561" s="221" t="str">
        <f t="shared" si="790"/>
        <v/>
      </c>
      <c r="AW561" s="221" t="str">
        <f t="shared" si="790"/>
        <v/>
      </c>
      <c r="AX561" s="221" t="str">
        <f t="shared" si="790"/>
        <v/>
      </c>
      <c r="AY561" s="221" t="str">
        <f t="shared" si="790"/>
        <v/>
      </c>
      <c r="AZ561" s="221" t="str">
        <f t="shared" si="790"/>
        <v/>
      </c>
      <c r="BA561" s="221" t="str">
        <f t="shared" si="790"/>
        <v/>
      </c>
      <c r="BB561" s="217" t="str">
        <f>IFERROR(IF(IF(IF(Z561=①工事概要!$E$12,①工事概要!$E$12,IF(WEEKDAY(Z561)=1,Z568,BB562))&gt;①工事概要!$E$12,①工事概要!$E$12,IF(Z561=①工事概要!$E$12,①工事概要!$E$12,IF(WEEKDAY(Z561)=1,Z568,BB562)))=0,①工事概要!$E$12,IF(IF(Z561=①工事概要!$E$12,①工事概要!$E$12,IF(WEEKDAY(Z561)=1,Z568,BB562))&gt;①工事概要!$E$12,①工事概要!$E$12,IF(Z561=①工事概要!$E$12,①工事概要!$E$12,IF(WEEKDAY(Z561)=1,Z568,BB562)))),"")</f>
        <v/>
      </c>
      <c r="BE561" s="53"/>
      <c r="BF561" s="53"/>
      <c r="BG561" s="53" t="str">
        <f>IFERROR(VLOOKUP(B561,①工事概要!$C$11:$D$12,2,FALSE),"")</f>
        <v/>
      </c>
      <c r="BH561" s="53" t="str">
        <f>IFERROR(VLOOKUP(B561,①工事概要!$C$16:$D$21,2,FALSE),"")</f>
        <v/>
      </c>
      <c r="BI561" s="53" t="str">
        <f>IFERROR(VLOOKUP(B561,①工事概要!$C$22:$D$24,2,FALSE),"")</f>
        <v/>
      </c>
      <c r="BJ561" s="53" t="str">
        <f>IF(B561&gt;①工事概要!$C$26,"",IF(B561&gt;=①工事概要!$C$25,$BJ$13,""))</f>
        <v/>
      </c>
      <c r="BK561" s="53" t="str">
        <f>IF(B561&gt;①工事概要!$C$28,"",IF(B561&gt;=①工事概要!$C$27,$BK$13,""))</f>
        <v/>
      </c>
      <c r="BL561" s="53" t="str">
        <f>IF(B561&gt;①工事概要!$C$30,"",IF(B561&gt;=①工事概要!$C$29,$BL$13,""))</f>
        <v/>
      </c>
      <c r="BM561" s="53" t="str">
        <f>IF(B561&gt;①工事概要!$C$32,"",IF(B561&gt;=①工事概要!$C$31,$BM$13,""))</f>
        <v/>
      </c>
      <c r="BN561" s="53" t="str">
        <f>IF(B561&gt;①工事概要!$C$34,"",IF(B561&gt;=①工事概要!$C$33,$BN$13,""))</f>
        <v/>
      </c>
      <c r="BO561" s="53" t="str">
        <f>IF(B561&gt;①工事概要!$C$36,"",IF(B561&gt;=①工事概要!$C$35,$BO$13,""))</f>
        <v/>
      </c>
      <c r="BP561" s="53" t="str">
        <f>IF(B561&gt;①工事概要!$C$38,"",IF(B561&gt;=①工事概要!$C$37,$BP$13,""))</f>
        <v/>
      </c>
      <c r="BQ561" s="53" t="str">
        <f>IF(B561&gt;①工事概要!$C$40,"",IF(B561&gt;=①工事概要!$C$39,$BQ$13,""))</f>
        <v/>
      </c>
      <c r="BR561" s="53" t="str">
        <f>IF(B561&gt;①工事概要!$C$42,"",IF(B561&gt;=①工事概要!$C$41,$BR$13,""))</f>
        <v/>
      </c>
      <c r="BS561" s="53" t="str">
        <f>IF(B561&gt;①工事概要!$C$44,"",IF(B561&gt;=①工事概要!$C$43,$BS$13,""))</f>
        <v/>
      </c>
      <c r="BT561" s="53" t="str">
        <f>IF(B561&gt;①工事概要!$C$46,"",IF(B561&gt;=①工事概要!$C$45,$BT$13,""))</f>
        <v/>
      </c>
      <c r="BU561" s="53" t="str">
        <f>IF(B561&gt;①工事概要!$C$48,"",IF(B561&gt;=①工事概要!$C$47,$BU$13,""))</f>
        <v/>
      </c>
      <c r="BV561" s="53" t="str">
        <f>IF(B561&gt;①工事概要!$C$50,"",IF(B561&gt;=①工事概要!$C$49,$BV$13,""))</f>
        <v/>
      </c>
      <c r="BW561" s="53" t="str">
        <f>IF(B561&gt;①工事概要!$C$52,"",IF(B561&gt;=①工事概要!$C$51,$BW$13,""))</f>
        <v/>
      </c>
      <c r="BX561" s="53" t="str">
        <f>IF(B561&gt;①工事概要!$C$54,"",IF(B561&gt;=①工事概要!$C$53,$BX$13,""))</f>
        <v/>
      </c>
      <c r="BY561" s="53" t="str">
        <f>IF(B561&gt;①工事概要!$C$56,"",IF(B561&gt;=①工事概要!$C$55,$BY$13,""))</f>
        <v/>
      </c>
      <c r="BZ561" s="53" t="str">
        <f>IF(B561&gt;①工事概要!$C$58,"",IF(B561&gt;=①工事概要!$C$57,$BZ$13,""))</f>
        <v/>
      </c>
      <c r="CA561" s="53" t="str">
        <f>IF(B561&gt;①工事概要!$C$60,"",IF(B561&gt;=①工事概要!$C$59,$CA$13,""))</f>
        <v/>
      </c>
      <c r="CB561" s="53" t="str">
        <f>IF(B561&gt;①工事概要!$C$62,"",IF(B561&gt;=①工事概要!$C$61,$CB$13,""))</f>
        <v/>
      </c>
      <c r="CC561" s="53" t="str">
        <f>IF(B561&gt;①工事概要!$C$64,"",IF(B561&gt;=①工事概要!$C$63,$CC$13,""))</f>
        <v/>
      </c>
      <c r="CD561" s="53" t="str">
        <f>IF(B561&gt;①工事概要!$C$66,"",IF(B561&gt;=①工事概要!$C$65,$CD$13,""))</f>
        <v/>
      </c>
      <c r="CE561" s="50" t="str">
        <f t="shared" si="757"/>
        <v/>
      </c>
      <c r="CF561" s="50" t="str">
        <f t="shared" si="743"/>
        <v xml:space="preserve"> </v>
      </c>
    </row>
    <row r="562" spans="1:84" ht="39" customHeight="1" thickTop="1" thickBot="1" x14ac:dyDescent="0.2">
      <c r="A562" s="81" t="str">
        <f t="shared" si="729"/>
        <v>対象期間外</v>
      </c>
      <c r="B562" s="180" t="str">
        <f>IFERROR(IF(B561=①工事概要!$E$12+IF(WEEKDAY(①工事概要!$E$12)=1,①工事概要!$E$12,(8-WEEKDAY(①工事概要!$E$12))),"-",IF(B561="-","-",B561+1)),"-")</f>
        <v>-</v>
      </c>
      <c r="C562" s="89" t="str">
        <f t="shared" si="744"/>
        <v>-</v>
      </c>
      <c r="D562" s="199" t="str">
        <f t="shared" si="745"/>
        <v>×</v>
      </c>
      <c r="E562" s="200" t="str">
        <f t="shared" si="746"/>
        <v xml:space="preserve"> </v>
      </c>
      <c r="F562" s="201" t="s">
        <v>60</v>
      </c>
      <c r="G562" s="202"/>
      <c r="H562" s="203"/>
      <c r="I562" s="204"/>
      <c r="J562" s="187" t="str">
        <f t="shared" si="747"/>
        <v/>
      </c>
      <c r="K562" s="190" t="str">
        <f t="shared" si="730"/>
        <v/>
      </c>
      <c r="L562" s="190" t="str">
        <f t="shared" si="731"/>
        <v/>
      </c>
      <c r="M562" s="188" t="str">
        <f t="shared" si="748"/>
        <v/>
      </c>
      <c r="N562" s="87" t="str">
        <f t="shared" si="732"/>
        <v/>
      </c>
      <c r="O562" s="108"/>
      <c r="P562" s="156" t="str">
        <f>IF(B562&lt;①工事概要!$E$11,"",IF(B562&gt;①工事概要!$E$12,"",IF(LEN(CE562)=0,"○","")))</f>
        <v/>
      </c>
      <c r="Q562" s="162">
        <f t="shared" si="749"/>
        <v>0</v>
      </c>
      <c r="R562" s="93">
        <f t="shared" si="733"/>
        <v>181</v>
      </c>
      <c r="S562" s="156" t="str">
        <f t="shared" si="734"/>
        <v/>
      </c>
      <c r="T562" s="162">
        <f t="shared" si="735"/>
        <v>0</v>
      </c>
      <c r="U562" s="100">
        <f t="shared" si="750"/>
        <v>52</v>
      </c>
      <c r="V562" s="93" t="str">
        <f t="shared" si="736"/>
        <v/>
      </c>
      <c r="W562" s="169" t="str">
        <f t="shared" si="751"/>
        <v/>
      </c>
      <c r="X562" s="80" t="str">
        <f t="shared" si="752"/>
        <v/>
      </c>
      <c r="Y562" s="80" t="str">
        <f t="shared" si="753"/>
        <v/>
      </c>
      <c r="Z562" s="80" t="str">
        <f t="shared" si="737"/>
        <v>-</v>
      </c>
      <c r="AA562" s="80" t="str">
        <f t="shared" si="738"/>
        <v/>
      </c>
      <c r="AB562" s="80" t="str">
        <f t="shared" si="739"/>
        <v>OK（振替済み）</v>
      </c>
      <c r="AC562" s="154">
        <f t="shared" si="740"/>
        <v>0</v>
      </c>
      <c r="AD562" s="154" t="str">
        <f t="shared" si="754"/>
        <v/>
      </c>
      <c r="AE562" s="106">
        <f t="shared" si="755"/>
        <v>0</v>
      </c>
      <c r="AF562" s="106">
        <f t="shared" si="741"/>
        <v>0</v>
      </c>
      <c r="AG562" s="218" t="str">
        <f>IFERROR(IF(AE562=1,①工事概要!$E$11,IF(AE562=2,①工事概要!$E$11,IF(WEEKDAY(Z562)=2,Z555,AG561))),"")</f>
        <v/>
      </c>
      <c r="AH562" s="222" t="str">
        <f t="shared" ref="AH562:BA562" si="791">IFERROR(IF(AG562+1&gt;$BB562,"",AG562+1),"")</f>
        <v/>
      </c>
      <c r="AI562" s="222" t="str">
        <f t="shared" si="791"/>
        <v/>
      </c>
      <c r="AJ562" s="222" t="str">
        <f t="shared" si="791"/>
        <v/>
      </c>
      <c r="AK562" s="222" t="str">
        <f t="shared" si="791"/>
        <v/>
      </c>
      <c r="AL562" s="222" t="str">
        <f t="shared" si="791"/>
        <v/>
      </c>
      <c r="AM562" s="222" t="str">
        <f t="shared" si="791"/>
        <v/>
      </c>
      <c r="AN562" s="222" t="str">
        <f t="shared" si="791"/>
        <v/>
      </c>
      <c r="AO562" s="222" t="str">
        <f t="shared" si="791"/>
        <v/>
      </c>
      <c r="AP562" s="222" t="str">
        <f t="shared" si="791"/>
        <v/>
      </c>
      <c r="AQ562" s="222" t="str">
        <f t="shared" si="791"/>
        <v/>
      </c>
      <c r="AR562" s="222" t="str">
        <f t="shared" si="791"/>
        <v/>
      </c>
      <c r="AS562" s="222" t="str">
        <f t="shared" si="791"/>
        <v/>
      </c>
      <c r="AT562" s="222" t="str">
        <f t="shared" si="791"/>
        <v/>
      </c>
      <c r="AU562" s="222" t="str">
        <f t="shared" si="791"/>
        <v/>
      </c>
      <c r="AV562" s="222" t="str">
        <f t="shared" si="791"/>
        <v/>
      </c>
      <c r="AW562" s="222" t="str">
        <f t="shared" si="791"/>
        <v/>
      </c>
      <c r="AX562" s="222" t="str">
        <f t="shared" si="791"/>
        <v/>
      </c>
      <c r="AY562" s="222" t="str">
        <f t="shared" si="791"/>
        <v/>
      </c>
      <c r="AZ562" s="222" t="str">
        <f t="shared" si="791"/>
        <v/>
      </c>
      <c r="BA562" s="222" t="str">
        <f t="shared" si="791"/>
        <v/>
      </c>
      <c r="BB562" s="219" t="str">
        <f>IFERROR(IF(IF(IF(Z562=①工事概要!$E$12,①工事概要!$E$12,IF(WEEKDAY(Z562)=1,Z569,BB563))&gt;①工事概要!$E$12,①工事概要!$E$12,IF(Z562=①工事概要!$E$12,①工事概要!$E$12,IF(WEEKDAY(Z562)=1,Z569,BB563)))=0,①工事概要!$E$12,IF(IF(Z562=①工事概要!$E$12,①工事概要!$E$12,IF(WEEKDAY(Z562)=1,Z569,BB563))&gt;①工事概要!$E$12,①工事概要!$E$12,IF(Z562=①工事概要!$E$12,①工事概要!$E$12,IF(WEEKDAY(Z562)=1,Z569,BB563)))),"")</f>
        <v/>
      </c>
      <c r="BE562" s="53"/>
      <c r="BF562" s="53"/>
      <c r="BG562" s="53" t="str">
        <f>IFERROR(VLOOKUP(B562,①工事概要!$C$11:$D$12,2,FALSE),"")</f>
        <v/>
      </c>
      <c r="BH562" s="53" t="str">
        <f>IFERROR(VLOOKUP(B562,①工事概要!$C$16:$D$21,2,FALSE),"")</f>
        <v/>
      </c>
      <c r="BI562" s="53" t="str">
        <f>IFERROR(VLOOKUP(B562,①工事概要!$C$22:$D$24,2,FALSE),"")</f>
        <v/>
      </c>
      <c r="BJ562" s="53" t="str">
        <f>IF(B562&gt;①工事概要!$C$26,"",IF(B562&gt;=①工事概要!$C$25,$BJ$13,""))</f>
        <v/>
      </c>
      <c r="BK562" s="53" t="str">
        <f>IF(B562&gt;①工事概要!$C$28,"",IF(B562&gt;=①工事概要!$C$27,$BK$13,""))</f>
        <v/>
      </c>
      <c r="BL562" s="53" t="str">
        <f>IF(B562&gt;①工事概要!$C$30,"",IF(B562&gt;=①工事概要!$C$29,$BL$13,""))</f>
        <v/>
      </c>
      <c r="BM562" s="53" t="str">
        <f>IF(B562&gt;①工事概要!$C$32,"",IF(B562&gt;=①工事概要!$C$31,$BM$13,""))</f>
        <v/>
      </c>
      <c r="BN562" s="53" t="str">
        <f>IF(B562&gt;①工事概要!$C$34,"",IF(B562&gt;=①工事概要!$C$33,$BN$13,""))</f>
        <v/>
      </c>
      <c r="BO562" s="53" t="str">
        <f>IF(B562&gt;①工事概要!$C$36,"",IF(B562&gt;=①工事概要!$C$35,$BO$13,""))</f>
        <v/>
      </c>
      <c r="BP562" s="53" t="str">
        <f>IF(B562&gt;①工事概要!$C$38,"",IF(B562&gt;=①工事概要!$C$37,$BP$13,""))</f>
        <v/>
      </c>
      <c r="BQ562" s="53" t="str">
        <f>IF(B562&gt;①工事概要!$C$40,"",IF(B562&gt;=①工事概要!$C$39,$BQ$13,""))</f>
        <v/>
      </c>
      <c r="BR562" s="53" t="str">
        <f>IF(B562&gt;①工事概要!$C$42,"",IF(B562&gt;=①工事概要!$C$41,$BR$13,""))</f>
        <v/>
      </c>
      <c r="BS562" s="53" t="str">
        <f>IF(B562&gt;①工事概要!$C$44,"",IF(B562&gt;=①工事概要!$C$43,$BS$13,""))</f>
        <v/>
      </c>
      <c r="BT562" s="53" t="str">
        <f>IF(B562&gt;①工事概要!$C$46,"",IF(B562&gt;=①工事概要!$C$45,$BT$13,""))</f>
        <v/>
      </c>
      <c r="BU562" s="53" t="str">
        <f>IF(B562&gt;①工事概要!$C$48,"",IF(B562&gt;=①工事概要!$C$47,$BU$13,""))</f>
        <v/>
      </c>
      <c r="BV562" s="53" t="str">
        <f>IF(B562&gt;①工事概要!$C$50,"",IF(B562&gt;=①工事概要!$C$49,$BV$13,""))</f>
        <v/>
      </c>
      <c r="BW562" s="53" t="str">
        <f>IF(B562&gt;①工事概要!$C$52,"",IF(B562&gt;=①工事概要!$C$51,$BW$13,""))</f>
        <v/>
      </c>
      <c r="BX562" s="53" t="str">
        <f>IF(B562&gt;①工事概要!$C$54,"",IF(B562&gt;=①工事概要!$C$53,$BX$13,""))</f>
        <v/>
      </c>
      <c r="BY562" s="53" t="str">
        <f>IF(B562&gt;①工事概要!$C$56,"",IF(B562&gt;=①工事概要!$C$55,$BY$13,""))</f>
        <v/>
      </c>
      <c r="BZ562" s="53" t="str">
        <f>IF(B562&gt;①工事概要!$C$58,"",IF(B562&gt;=①工事概要!$C$57,$BZ$13,""))</f>
        <v/>
      </c>
      <c r="CA562" s="53" t="str">
        <f>IF(B562&gt;①工事概要!$C$60,"",IF(B562&gt;=①工事概要!$C$59,$CA$13,""))</f>
        <v/>
      </c>
      <c r="CB562" s="53" t="str">
        <f>IF(B562&gt;①工事概要!$C$62,"",IF(B562&gt;=①工事概要!$C$61,$CB$13,""))</f>
        <v/>
      </c>
      <c r="CC562" s="53" t="str">
        <f>IF(B562&gt;①工事概要!$C$64,"",IF(B562&gt;=①工事概要!$C$63,$CC$13,""))</f>
        <v/>
      </c>
      <c r="CD562" s="53" t="str">
        <f>IF(B562&gt;①工事概要!$C$66,"",IF(B562&gt;=①工事概要!$C$65,$CD$13,""))</f>
        <v/>
      </c>
      <c r="CE562" s="50" t="str">
        <f t="shared" si="757"/>
        <v/>
      </c>
      <c r="CF562" s="50" t="str">
        <f t="shared" si="743"/>
        <v xml:space="preserve"> </v>
      </c>
    </row>
    <row r="563" spans="1:84" ht="39" customHeight="1" thickTop="1" thickBot="1" x14ac:dyDescent="0.2">
      <c r="A563" s="81" t="str">
        <f t="shared" si="729"/>
        <v>対象期間外</v>
      </c>
      <c r="B563" s="180" t="str">
        <f>IFERROR(IF(B562=①工事概要!$E$12+IF(WEEKDAY(①工事概要!$E$12)=1,①工事概要!$E$12,(8-WEEKDAY(①工事概要!$E$12))),"-",IF(B562="-","-",B562+1)),"-")</f>
        <v>-</v>
      </c>
      <c r="C563" s="89" t="str">
        <f t="shared" si="744"/>
        <v>-</v>
      </c>
      <c r="D563" s="199" t="str">
        <f t="shared" si="745"/>
        <v>×</v>
      </c>
      <c r="E563" s="200" t="str">
        <f t="shared" si="746"/>
        <v xml:space="preserve"> </v>
      </c>
      <c r="F563" s="201" t="s">
        <v>60</v>
      </c>
      <c r="G563" s="202"/>
      <c r="H563" s="203"/>
      <c r="I563" s="204"/>
      <c r="J563" s="187" t="str">
        <f t="shared" si="747"/>
        <v/>
      </c>
      <c r="K563" s="190" t="str">
        <f t="shared" si="730"/>
        <v/>
      </c>
      <c r="L563" s="190" t="str">
        <f t="shared" si="731"/>
        <v/>
      </c>
      <c r="M563" s="188" t="str">
        <f t="shared" si="748"/>
        <v/>
      </c>
      <c r="N563" s="87" t="str">
        <f t="shared" si="732"/>
        <v/>
      </c>
      <c r="O563" s="108"/>
      <c r="P563" s="156" t="str">
        <f>IF(B563&lt;①工事概要!$E$11,"",IF(B563&gt;①工事概要!$E$12,"",IF(LEN(CE563)=0,"○","")))</f>
        <v/>
      </c>
      <c r="Q563" s="162">
        <f t="shared" si="749"/>
        <v>0</v>
      </c>
      <c r="R563" s="93">
        <f t="shared" si="733"/>
        <v>181</v>
      </c>
      <c r="S563" s="156" t="str">
        <f t="shared" si="734"/>
        <v/>
      </c>
      <c r="T563" s="162">
        <f t="shared" si="735"/>
        <v>0</v>
      </c>
      <c r="U563" s="100">
        <f t="shared" si="750"/>
        <v>52</v>
      </c>
      <c r="V563" s="93" t="str">
        <f t="shared" si="736"/>
        <v/>
      </c>
      <c r="W563" s="169" t="str">
        <f t="shared" si="751"/>
        <v/>
      </c>
      <c r="X563" s="80" t="str">
        <f t="shared" si="752"/>
        <v/>
      </c>
      <c r="Y563" s="80" t="str">
        <f t="shared" si="753"/>
        <v/>
      </c>
      <c r="Z563" s="80" t="str">
        <f t="shared" si="737"/>
        <v>-</v>
      </c>
      <c r="AA563" s="80" t="str">
        <f t="shared" si="738"/>
        <v/>
      </c>
      <c r="AB563" s="80" t="str">
        <f t="shared" si="739"/>
        <v>OK（振替済み）</v>
      </c>
      <c r="AC563" s="154">
        <f t="shared" si="740"/>
        <v>0</v>
      </c>
      <c r="AD563" s="154" t="str">
        <f t="shared" si="754"/>
        <v/>
      </c>
      <c r="AE563" s="106">
        <f t="shared" si="755"/>
        <v>0</v>
      </c>
      <c r="AF563" s="106">
        <f t="shared" si="741"/>
        <v>0</v>
      </c>
      <c r="AG563" s="218" t="str">
        <f>IFERROR(IF(AE563=1,①工事概要!$E$11,IF(AE563=2,①工事概要!$E$11,IF(WEEKDAY(Z563)=2,Z556,AG562))),"")</f>
        <v/>
      </c>
      <c r="AH563" s="222" t="str">
        <f t="shared" ref="AH563:BA563" si="792">IFERROR(IF(AG563+1&gt;$BB563,"",AG563+1),"")</f>
        <v/>
      </c>
      <c r="AI563" s="222" t="str">
        <f t="shared" si="792"/>
        <v/>
      </c>
      <c r="AJ563" s="222" t="str">
        <f t="shared" si="792"/>
        <v/>
      </c>
      <c r="AK563" s="222" t="str">
        <f t="shared" si="792"/>
        <v/>
      </c>
      <c r="AL563" s="222" t="str">
        <f t="shared" si="792"/>
        <v/>
      </c>
      <c r="AM563" s="222" t="str">
        <f t="shared" si="792"/>
        <v/>
      </c>
      <c r="AN563" s="222" t="str">
        <f t="shared" si="792"/>
        <v/>
      </c>
      <c r="AO563" s="222" t="str">
        <f t="shared" si="792"/>
        <v/>
      </c>
      <c r="AP563" s="222" t="str">
        <f t="shared" si="792"/>
        <v/>
      </c>
      <c r="AQ563" s="222" t="str">
        <f t="shared" si="792"/>
        <v/>
      </c>
      <c r="AR563" s="222" t="str">
        <f t="shared" si="792"/>
        <v/>
      </c>
      <c r="AS563" s="222" t="str">
        <f t="shared" si="792"/>
        <v/>
      </c>
      <c r="AT563" s="222" t="str">
        <f t="shared" si="792"/>
        <v/>
      </c>
      <c r="AU563" s="222" t="str">
        <f t="shared" si="792"/>
        <v/>
      </c>
      <c r="AV563" s="222" t="str">
        <f t="shared" si="792"/>
        <v/>
      </c>
      <c r="AW563" s="222" t="str">
        <f t="shared" si="792"/>
        <v/>
      </c>
      <c r="AX563" s="222" t="str">
        <f t="shared" si="792"/>
        <v/>
      </c>
      <c r="AY563" s="222" t="str">
        <f t="shared" si="792"/>
        <v/>
      </c>
      <c r="AZ563" s="222" t="str">
        <f t="shared" si="792"/>
        <v/>
      </c>
      <c r="BA563" s="222" t="str">
        <f t="shared" si="792"/>
        <v/>
      </c>
      <c r="BB563" s="219" t="str">
        <f>IFERROR(IF(IF(IF(Z563=①工事概要!$E$12,①工事概要!$E$12,IF(WEEKDAY(Z563)=1,Z570,BB564))&gt;①工事概要!$E$12,①工事概要!$E$12,IF(Z563=①工事概要!$E$12,①工事概要!$E$12,IF(WEEKDAY(Z563)=1,Z570,BB564)))=0,①工事概要!$E$12,IF(IF(Z563=①工事概要!$E$12,①工事概要!$E$12,IF(WEEKDAY(Z563)=1,Z570,BB564))&gt;①工事概要!$E$12,①工事概要!$E$12,IF(Z563=①工事概要!$E$12,①工事概要!$E$12,IF(WEEKDAY(Z563)=1,Z570,BB564)))),"")</f>
        <v/>
      </c>
      <c r="BE563" s="53"/>
      <c r="BF563" s="53"/>
      <c r="BG563" s="53" t="str">
        <f>IFERROR(VLOOKUP(B563,①工事概要!$C$11:$D$12,2,FALSE),"")</f>
        <v/>
      </c>
      <c r="BH563" s="53" t="str">
        <f>IFERROR(VLOOKUP(B563,①工事概要!$C$16:$D$21,2,FALSE),"")</f>
        <v/>
      </c>
      <c r="BI563" s="53" t="str">
        <f>IFERROR(VLOOKUP(B563,①工事概要!$C$22:$D$24,2,FALSE),"")</f>
        <v/>
      </c>
      <c r="BJ563" s="53" t="str">
        <f>IF(B563&gt;①工事概要!$C$26,"",IF(B563&gt;=①工事概要!$C$25,$BJ$13,""))</f>
        <v/>
      </c>
      <c r="BK563" s="53" t="str">
        <f>IF(B563&gt;①工事概要!$C$28,"",IF(B563&gt;=①工事概要!$C$27,$BK$13,""))</f>
        <v/>
      </c>
      <c r="BL563" s="53" t="str">
        <f>IF(B563&gt;①工事概要!$C$30,"",IF(B563&gt;=①工事概要!$C$29,$BL$13,""))</f>
        <v/>
      </c>
      <c r="BM563" s="53" t="str">
        <f>IF(B563&gt;①工事概要!$C$32,"",IF(B563&gt;=①工事概要!$C$31,$BM$13,""))</f>
        <v/>
      </c>
      <c r="BN563" s="53" t="str">
        <f>IF(B563&gt;①工事概要!$C$34,"",IF(B563&gt;=①工事概要!$C$33,$BN$13,""))</f>
        <v/>
      </c>
      <c r="BO563" s="53" t="str">
        <f>IF(B563&gt;①工事概要!$C$36,"",IF(B563&gt;=①工事概要!$C$35,$BO$13,""))</f>
        <v/>
      </c>
      <c r="BP563" s="53" t="str">
        <f>IF(B563&gt;①工事概要!$C$38,"",IF(B563&gt;=①工事概要!$C$37,$BP$13,""))</f>
        <v/>
      </c>
      <c r="BQ563" s="53" t="str">
        <f>IF(B563&gt;①工事概要!$C$40,"",IF(B563&gt;=①工事概要!$C$39,$BQ$13,""))</f>
        <v/>
      </c>
      <c r="BR563" s="53" t="str">
        <f>IF(B563&gt;①工事概要!$C$42,"",IF(B563&gt;=①工事概要!$C$41,$BR$13,""))</f>
        <v/>
      </c>
      <c r="BS563" s="53" t="str">
        <f>IF(B563&gt;①工事概要!$C$44,"",IF(B563&gt;=①工事概要!$C$43,$BS$13,""))</f>
        <v/>
      </c>
      <c r="BT563" s="53" t="str">
        <f>IF(B563&gt;①工事概要!$C$46,"",IF(B563&gt;=①工事概要!$C$45,$BT$13,""))</f>
        <v/>
      </c>
      <c r="BU563" s="53" t="str">
        <f>IF(B563&gt;①工事概要!$C$48,"",IF(B563&gt;=①工事概要!$C$47,$BU$13,""))</f>
        <v/>
      </c>
      <c r="BV563" s="53" t="str">
        <f>IF(B563&gt;①工事概要!$C$50,"",IF(B563&gt;=①工事概要!$C$49,$BV$13,""))</f>
        <v/>
      </c>
      <c r="BW563" s="53" t="str">
        <f>IF(B563&gt;①工事概要!$C$52,"",IF(B563&gt;=①工事概要!$C$51,$BW$13,""))</f>
        <v/>
      </c>
      <c r="BX563" s="53" t="str">
        <f>IF(B563&gt;①工事概要!$C$54,"",IF(B563&gt;=①工事概要!$C$53,$BX$13,""))</f>
        <v/>
      </c>
      <c r="BY563" s="53" t="str">
        <f>IF(B563&gt;①工事概要!$C$56,"",IF(B563&gt;=①工事概要!$C$55,$BY$13,""))</f>
        <v/>
      </c>
      <c r="BZ563" s="53" t="str">
        <f>IF(B563&gt;①工事概要!$C$58,"",IF(B563&gt;=①工事概要!$C$57,$BZ$13,""))</f>
        <v/>
      </c>
      <c r="CA563" s="53" t="str">
        <f>IF(B563&gt;①工事概要!$C$60,"",IF(B563&gt;=①工事概要!$C$59,$CA$13,""))</f>
        <v/>
      </c>
      <c r="CB563" s="53" t="str">
        <f>IF(B563&gt;①工事概要!$C$62,"",IF(B563&gt;=①工事概要!$C$61,$CB$13,""))</f>
        <v/>
      </c>
      <c r="CC563" s="53" t="str">
        <f>IF(B563&gt;①工事概要!$C$64,"",IF(B563&gt;=①工事概要!$C$63,$CC$13,""))</f>
        <v/>
      </c>
      <c r="CD563" s="53" t="str">
        <f>IF(B563&gt;①工事概要!$C$66,"",IF(B563&gt;=①工事概要!$C$65,$CD$13,""))</f>
        <v/>
      </c>
      <c r="CE563" s="50" t="str">
        <f t="shared" si="757"/>
        <v/>
      </c>
      <c r="CF563" s="50" t="str">
        <f t="shared" si="743"/>
        <v xml:space="preserve"> </v>
      </c>
    </row>
    <row r="564" spans="1:84" ht="39" customHeight="1" thickTop="1" thickBot="1" x14ac:dyDescent="0.2">
      <c r="A564" s="81" t="str">
        <f t="shared" si="729"/>
        <v>対象期間外</v>
      </c>
      <c r="B564" s="180" t="str">
        <f>IFERROR(IF(B563=①工事概要!$E$12+IF(WEEKDAY(①工事概要!$E$12)=1,①工事概要!$E$12,(8-WEEKDAY(①工事概要!$E$12))),"-",IF(B563="-","-",B563+1)),"-")</f>
        <v>-</v>
      </c>
      <c r="C564" s="89" t="str">
        <f t="shared" si="744"/>
        <v>-</v>
      </c>
      <c r="D564" s="199" t="str">
        <f t="shared" si="745"/>
        <v>×</v>
      </c>
      <c r="E564" s="200" t="str">
        <f t="shared" si="746"/>
        <v xml:space="preserve"> </v>
      </c>
      <c r="F564" s="201" t="s">
        <v>60</v>
      </c>
      <c r="G564" s="202"/>
      <c r="H564" s="203"/>
      <c r="I564" s="204"/>
      <c r="J564" s="187" t="str">
        <f t="shared" si="747"/>
        <v/>
      </c>
      <c r="K564" s="190" t="str">
        <f t="shared" si="730"/>
        <v/>
      </c>
      <c r="L564" s="190" t="str">
        <f t="shared" si="731"/>
        <v/>
      </c>
      <c r="M564" s="188" t="str">
        <f t="shared" si="748"/>
        <v/>
      </c>
      <c r="N564" s="87" t="str">
        <f t="shared" si="732"/>
        <v/>
      </c>
      <c r="O564" s="108"/>
      <c r="P564" s="156" t="str">
        <f>IF(B564&lt;①工事概要!$E$11,"",IF(B564&gt;①工事概要!$E$12,"",IF(LEN(CE564)=0,"○","")))</f>
        <v/>
      </c>
      <c r="Q564" s="162">
        <f t="shared" si="749"/>
        <v>0</v>
      </c>
      <c r="R564" s="93">
        <f t="shared" si="733"/>
        <v>181</v>
      </c>
      <c r="S564" s="156" t="str">
        <f t="shared" si="734"/>
        <v/>
      </c>
      <c r="T564" s="162">
        <f t="shared" si="735"/>
        <v>0</v>
      </c>
      <c r="U564" s="100">
        <f t="shared" si="750"/>
        <v>52</v>
      </c>
      <c r="V564" s="93" t="str">
        <f t="shared" si="736"/>
        <v/>
      </c>
      <c r="W564" s="169" t="str">
        <f t="shared" si="751"/>
        <v/>
      </c>
      <c r="X564" s="80" t="str">
        <f t="shared" si="752"/>
        <v/>
      </c>
      <c r="Y564" s="80" t="str">
        <f t="shared" si="753"/>
        <v/>
      </c>
      <c r="Z564" s="80" t="str">
        <f t="shared" si="737"/>
        <v>-</v>
      </c>
      <c r="AA564" s="80" t="str">
        <f t="shared" si="738"/>
        <v/>
      </c>
      <c r="AB564" s="80" t="str">
        <f t="shared" si="739"/>
        <v>OK（振替済み）</v>
      </c>
      <c r="AC564" s="154">
        <f t="shared" si="740"/>
        <v>0</v>
      </c>
      <c r="AD564" s="154" t="str">
        <f t="shared" si="754"/>
        <v/>
      </c>
      <c r="AE564" s="106">
        <f t="shared" si="755"/>
        <v>0</v>
      </c>
      <c r="AF564" s="106">
        <f t="shared" si="741"/>
        <v>0</v>
      </c>
      <c r="AG564" s="218" t="str">
        <f>IFERROR(IF(AE564=1,①工事概要!$E$11,IF(AE564=2,①工事概要!$E$11,IF(WEEKDAY(Z564)=2,Z557,AG563))),"")</f>
        <v/>
      </c>
      <c r="AH564" s="222" t="str">
        <f t="shared" ref="AH564:BA564" si="793">IFERROR(IF(AG564+1&gt;$BB564,"",AG564+1),"")</f>
        <v/>
      </c>
      <c r="AI564" s="222" t="str">
        <f t="shared" si="793"/>
        <v/>
      </c>
      <c r="AJ564" s="222" t="str">
        <f t="shared" si="793"/>
        <v/>
      </c>
      <c r="AK564" s="222" t="str">
        <f t="shared" si="793"/>
        <v/>
      </c>
      <c r="AL564" s="222" t="str">
        <f t="shared" si="793"/>
        <v/>
      </c>
      <c r="AM564" s="222" t="str">
        <f t="shared" si="793"/>
        <v/>
      </c>
      <c r="AN564" s="222" t="str">
        <f t="shared" si="793"/>
        <v/>
      </c>
      <c r="AO564" s="222" t="str">
        <f t="shared" si="793"/>
        <v/>
      </c>
      <c r="AP564" s="222" t="str">
        <f t="shared" si="793"/>
        <v/>
      </c>
      <c r="AQ564" s="222" t="str">
        <f t="shared" si="793"/>
        <v/>
      </c>
      <c r="AR564" s="222" t="str">
        <f t="shared" si="793"/>
        <v/>
      </c>
      <c r="AS564" s="222" t="str">
        <f t="shared" si="793"/>
        <v/>
      </c>
      <c r="AT564" s="222" t="str">
        <f t="shared" si="793"/>
        <v/>
      </c>
      <c r="AU564" s="222" t="str">
        <f t="shared" si="793"/>
        <v/>
      </c>
      <c r="AV564" s="222" t="str">
        <f t="shared" si="793"/>
        <v/>
      </c>
      <c r="AW564" s="222" t="str">
        <f t="shared" si="793"/>
        <v/>
      </c>
      <c r="AX564" s="222" t="str">
        <f t="shared" si="793"/>
        <v/>
      </c>
      <c r="AY564" s="222" t="str">
        <f t="shared" si="793"/>
        <v/>
      </c>
      <c r="AZ564" s="222" t="str">
        <f t="shared" si="793"/>
        <v/>
      </c>
      <c r="BA564" s="222" t="str">
        <f t="shared" si="793"/>
        <v/>
      </c>
      <c r="BB564" s="219" t="str">
        <f>IFERROR(IF(IF(IF(Z564=①工事概要!$E$12,①工事概要!$E$12,IF(WEEKDAY(Z564)=1,Z571,BB565))&gt;①工事概要!$E$12,①工事概要!$E$12,IF(Z564=①工事概要!$E$12,①工事概要!$E$12,IF(WEEKDAY(Z564)=1,Z571,BB565)))=0,①工事概要!$E$12,IF(IF(Z564=①工事概要!$E$12,①工事概要!$E$12,IF(WEEKDAY(Z564)=1,Z571,BB565))&gt;①工事概要!$E$12,①工事概要!$E$12,IF(Z564=①工事概要!$E$12,①工事概要!$E$12,IF(WEEKDAY(Z564)=1,Z571,BB565)))),"")</f>
        <v/>
      </c>
      <c r="BE564" s="53"/>
      <c r="BF564" s="53"/>
      <c r="BG564" s="53" t="str">
        <f>IFERROR(VLOOKUP(B564,①工事概要!$C$11:$D$12,2,FALSE),"")</f>
        <v/>
      </c>
      <c r="BH564" s="53" t="str">
        <f>IFERROR(VLOOKUP(B564,①工事概要!$C$16:$D$21,2,FALSE),"")</f>
        <v/>
      </c>
      <c r="BI564" s="53" t="str">
        <f>IFERROR(VLOOKUP(B564,①工事概要!$C$22:$D$24,2,FALSE),"")</f>
        <v/>
      </c>
      <c r="BJ564" s="53" t="str">
        <f>IF(B564&gt;①工事概要!$C$26,"",IF(B564&gt;=①工事概要!$C$25,$BJ$13,""))</f>
        <v/>
      </c>
      <c r="BK564" s="53" t="str">
        <f>IF(B564&gt;①工事概要!$C$28,"",IF(B564&gt;=①工事概要!$C$27,$BK$13,""))</f>
        <v/>
      </c>
      <c r="BL564" s="53" t="str">
        <f>IF(B564&gt;①工事概要!$C$30,"",IF(B564&gt;=①工事概要!$C$29,$BL$13,""))</f>
        <v/>
      </c>
      <c r="BM564" s="53" t="str">
        <f>IF(B564&gt;①工事概要!$C$32,"",IF(B564&gt;=①工事概要!$C$31,$BM$13,""))</f>
        <v/>
      </c>
      <c r="BN564" s="53" t="str">
        <f>IF(B564&gt;①工事概要!$C$34,"",IF(B564&gt;=①工事概要!$C$33,$BN$13,""))</f>
        <v/>
      </c>
      <c r="BO564" s="53" t="str">
        <f>IF(B564&gt;①工事概要!$C$36,"",IF(B564&gt;=①工事概要!$C$35,$BO$13,""))</f>
        <v/>
      </c>
      <c r="BP564" s="53" t="str">
        <f>IF(B564&gt;①工事概要!$C$38,"",IF(B564&gt;=①工事概要!$C$37,$BP$13,""))</f>
        <v/>
      </c>
      <c r="BQ564" s="53" t="str">
        <f>IF(B564&gt;①工事概要!$C$40,"",IF(B564&gt;=①工事概要!$C$39,$BQ$13,""))</f>
        <v/>
      </c>
      <c r="BR564" s="53" t="str">
        <f>IF(B564&gt;①工事概要!$C$42,"",IF(B564&gt;=①工事概要!$C$41,$BR$13,""))</f>
        <v/>
      </c>
      <c r="BS564" s="53" t="str">
        <f>IF(B564&gt;①工事概要!$C$44,"",IF(B564&gt;=①工事概要!$C$43,$BS$13,""))</f>
        <v/>
      </c>
      <c r="BT564" s="53" t="str">
        <f>IF(B564&gt;①工事概要!$C$46,"",IF(B564&gt;=①工事概要!$C$45,$BT$13,""))</f>
        <v/>
      </c>
      <c r="BU564" s="53" t="str">
        <f>IF(B564&gt;①工事概要!$C$48,"",IF(B564&gt;=①工事概要!$C$47,$BU$13,""))</f>
        <v/>
      </c>
      <c r="BV564" s="53" t="str">
        <f>IF(B564&gt;①工事概要!$C$50,"",IF(B564&gt;=①工事概要!$C$49,$BV$13,""))</f>
        <v/>
      </c>
      <c r="BW564" s="53" t="str">
        <f>IF(B564&gt;①工事概要!$C$52,"",IF(B564&gt;=①工事概要!$C$51,$BW$13,""))</f>
        <v/>
      </c>
      <c r="BX564" s="53" t="str">
        <f>IF(B564&gt;①工事概要!$C$54,"",IF(B564&gt;=①工事概要!$C$53,$BX$13,""))</f>
        <v/>
      </c>
      <c r="BY564" s="53" t="str">
        <f>IF(B564&gt;①工事概要!$C$56,"",IF(B564&gt;=①工事概要!$C$55,$BY$13,""))</f>
        <v/>
      </c>
      <c r="BZ564" s="53" t="str">
        <f>IF(B564&gt;①工事概要!$C$58,"",IF(B564&gt;=①工事概要!$C$57,$BZ$13,""))</f>
        <v/>
      </c>
      <c r="CA564" s="53" t="str">
        <f>IF(B564&gt;①工事概要!$C$60,"",IF(B564&gt;=①工事概要!$C$59,$CA$13,""))</f>
        <v/>
      </c>
      <c r="CB564" s="53" t="str">
        <f>IF(B564&gt;①工事概要!$C$62,"",IF(B564&gt;=①工事概要!$C$61,$CB$13,""))</f>
        <v/>
      </c>
      <c r="CC564" s="53" t="str">
        <f>IF(B564&gt;①工事概要!$C$64,"",IF(B564&gt;=①工事概要!$C$63,$CC$13,""))</f>
        <v/>
      </c>
      <c r="CD564" s="53" t="str">
        <f>IF(B564&gt;①工事概要!$C$66,"",IF(B564&gt;=①工事概要!$C$65,$CD$13,""))</f>
        <v/>
      </c>
      <c r="CE564" s="50" t="str">
        <f t="shared" si="757"/>
        <v/>
      </c>
      <c r="CF564" s="50" t="str">
        <f t="shared" si="743"/>
        <v xml:space="preserve"> </v>
      </c>
    </row>
    <row r="565" spans="1:84" ht="39" customHeight="1" thickTop="1" thickBot="1" x14ac:dyDescent="0.2">
      <c r="A565" s="81" t="str">
        <f t="shared" si="729"/>
        <v>対象期間外</v>
      </c>
      <c r="B565" s="180" t="str">
        <f>IFERROR(IF(B564=①工事概要!$E$12+IF(WEEKDAY(①工事概要!$E$12)=1,①工事概要!$E$12,(8-WEEKDAY(①工事概要!$E$12))),"-",IF(B564="-","-",B564+1)),"-")</f>
        <v>-</v>
      </c>
      <c r="C565" s="89" t="str">
        <f t="shared" si="744"/>
        <v>-</v>
      </c>
      <c r="D565" s="199" t="str">
        <f t="shared" si="745"/>
        <v>×</v>
      </c>
      <c r="E565" s="200" t="str">
        <f t="shared" si="746"/>
        <v xml:space="preserve"> </v>
      </c>
      <c r="F565" s="201" t="s">
        <v>60</v>
      </c>
      <c r="G565" s="202"/>
      <c r="H565" s="203"/>
      <c r="I565" s="204"/>
      <c r="J565" s="187" t="str">
        <f t="shared" si="747"/>
        <v/>
      </c>
      <c r="K565" s="190" t="str">
        <f t="shared" si="730"/>
        <v/>
      </c>
      <c r="L565" s="190" t="str">
        <f t="shared" si="731"/>
        <v/>
      </c>
      <c r="M565" s="188" t="str">
        <f t="shared" si="748"/>
        <v/>
      </c>
      <c r="N565" s="87" t="str">
        <f t="shared" si="732"/>
        <v/>
      </c>
      <c r="O565" s="108"/>
      <c r="P565" s="156" t="str">
        <f>IF(B565&lt;①工事概要!$E$11,"",IF(B565&gt;①工事概要!$E$12,"",IF(LEN(CE565)=0,"○","")))</f>
        <v/>
      </c>
      <c r="Q565" s="162">
        <f t="shared" si="749"/>
        <v>0</v>
      </c>
      <c r="R565" s="93">
        <f t="shared" si="733"/>
        <v>181</v>
      </c>
      <c r="S565" s="156" t="str">
        <f t="shared" si="734"/>
        <v/>
      </c>
      <c r="T565" s="162">
        <f t="shared" si="735"/>
        <v>0</v>
      </c>
      <c r="U565" s="100">
        <f t="shared" si="750"/>
        <v>52</v>
      </c>
      <c r="V565" s="93" t="str">
        <f t="shared" si="736"/>
        <v/>
      </c>
      <c r="W565" s="169" t="str">
        <f t="shared" si="751"/>
        <v/>
      </c>
      <c r="X565" s="80" t="str">
        <f t="shared" si="752"/>
        <v/>
      </c>
      <c r="Y565" s="80" t="str">
        <f t="shared" si="753"/>
        <v/>
      </c>
      <c r="Z565" s="80" t="str">
        <f t="shared" si="737"/>
        <v>-</v>
      </c>
      <c r="AA565" s="80" t="str">
        <f t="shared" si="738"/>
        <v/>
      </c>
      <c r="AB565" s="80" t="str">
        <f t="shared" si="739"/>
        <v>OK（振替済み）</v>
      </c>
      <c r="AC565" s="154">
        <f t="shared" si="740"/>
        <v>0</v>
      </c>
      <c r="AD565" s="154" t="str">
        <f t="shared" si="754"/>
        <v/>
      </c>
      <c r="AE565" s="106">
        <f t="shared" si="755"/>
        <v>0</v>
      </c>
      <c r="AF565" s="106">
        <f t="shared" si="741"/>
        <v>0</v>
      </c>
      <c r="AG565" s="218" t="str">
        <f>IFERROR(IF(AE565=1,①工事概要!$E$11,IF(AE565=2,①工事概要!$E$11,IF(WEEKDAY(Z565)=2,Z558,AG564))),"")</f>
        <v/>
      </c>
      <c r="AH565" s="222" t="str">
        <f t="shared" ref="AH565:BA565" si="794">IFERROR(IF(AG565+1&gt;$BB565,"",AG565+1),"")</f>
        <v/>
      </c>
      <c r="AI565" s="222" t="str">
        <f t="shared" si="794"/>
        <v/>
      </c>
      <c r="AJ565" s="222" t="str">
        <f t="shared" si="794"/>
        <v/>
      </c>
      <c r="AK565" s="222" t="str">
        <f t="shared" si="794"/>
        <v/>
      </c>
      <c r="AL565" s="222" t="str">
        <f t="shared" si="794"/>
        <v/>
      </c>
      <c r="AM565" s="222" t="str">
        <f t="shared" si="794"/>
        <v/>
      </c>
      <c r="AN565" s="222" t="str">
        <f t="shared" si="794"/>
        <v/>
      </c>
      <c r="AO565" s="222" t="str">
        <f t="shared" si="794"/>
        <v/>
      </c>
      <c r="AP565" s="222" t="str">
        <f t="shared" si="794"/>
        <v/>
      </c>
      <c r="AQ565" s="222" t="str">
        <f t="shared" si="794"/>
        <v/>
      </c>
      <c r="AR565" s="222" t="str">
        <f t="shared" si="794"/>
        <v/>
      </c>
      <c r="AS565" s="222" t="str">
        <f t="shared" si="794"/>
        <v/>
      </c>
      <c r="AT565" s="222" t="str">
        <f t="shared" si="794"/>
        <v/>
      </c>
      <c r="AU565" s="222" t="str">
        <f t="shared" si="794"/>
        <v/>
      </c>
      <c r="AV565" s="222" t="str">
        <f t="shared" si="794"/>
        <v/>
      </c>
      <c r="AW565" s="222" t="str">
        <f t="shared" si="794"/>
        <v/>
      </c>
      <c r="AX565" s="222" t="str">
        <f t="shared" si="794"/>
        <v/>
      </c>
      <c r="AY565" s="222" t="str">
        <f t="shared" si="794"/>
        <v/>
      </c>
      <c r="AZ565" s="222" t="str">
        <f t="shared" si="794"/>
        <v/>
      </c>
      <c r="BA565" s="222" t="str">
        <f t="shared" si="794"/>
        <v/>
      </c>
      <c r="BB565" s="219" t="str">
        <f>IFERROR(IF(IF(IF(Z565=①工事概要!$E$12,①工事概要!$E$12,IF(WEEKDAY(Z565)=1,Z572,BB566))&gt;①工事概要!$E$12,①工事概要!$E$12,IF(Z565=①工事概要!$E$12,①工事概要!$E$12,IF(WEEKDAY(Z565)=1,Z572,BB566)))=0,①工事概要!$E$12,IF(IF(Z565=①工事概要!$E$12,①工事概要!$E$12,IF(WEEKDAY(Z565)=1,Z572,BB566))&gt;①工事概要!$E$12,①工事概要!$E$12,IF(Z565=①工事概要!$E$12,①工事概要!$E$12,IF(WEEKDAY(Z565)=1,Z572,BB566)))),"")</f>
        <v/>
      </c>
      <c r="BE565" s="53"/>
      <c r="BF565" s="53"/>
      <c r="BG565" s="53" t="str">
        <f>IFERROR(VLOOKUP(B565,①工事概要!$C$11:$D$12,2,FALSE),"")</f>
        <v/>
      </c>
      <c r="BH565" s="53" t="str">
        <f>IFERROR(VLOOKUP(B565,①工事概要!$C$16:$D$21,2,FALSE),"")</f>
        <v/>
      </c>
      <c r="BI565" s="53" t="str">
        <f>IFERROR(VLOOKUP(B565,①工事概要!$C$22:$D$24,2,FALSE),"")</f>
        <v/>
      </c>
      <c r="BJ565" s="53" t="str">
        <f>IF(B565&gt;①工事概要!$C$26,"",IF(B565&gt;=①工事概要!$C$25,$BJ$13,""))</f>
        <v/>
      </c>
      <c r="BK565" s="53" t="str">
        <f>IF(B565&gt;①工事概要!$C$28,"",IF(B565&gt;=①工事概要!$C$27,$BK$13,""))</f>
        <v/>
      </c>
      <c r="BL565" s="53" t="str">
        <f>IF(B565&gt;①工事概要!$C$30,"",IF(B565&gt;=①工事概要!$C$29,$BL$13,""))</f>
        <v/>
      </c>
      <c r="BM565" s="53" t="str">
        <f>IF(B565&gt;①工事概要!$C$32,"",IF(B565&gt;=①工事概要!$C$31,$BM$13,""))</f>
        <v/>
      </c>
      <c r="BN565" s="53" t="str">
        <f>IF(B565&gt;①工事概要!$C$34,"",IF(B565&gt;=①工事概要!$C$33,$BN$13,""))</f>
        <v/>
      </c>
      <c r="BO565" s="53" t="str">
        <f>IF(B565&gt;①工事概要!$C$36,"",IF(B565&gt;=①工事概要!$C$35,$BO$13,""))</f>
        <v/>
      </c>
      <c r="BP565" s="53" t="str">
        <f>IF(B565&gt;①工事概要!$C$38,"",IF(B565&gt;=①工事概要!$C$37,$BP$13,""))</f>
        <v/>
      </c>
      <c r="BQ565" s="53" t="str">
        <f>IF(B565&gt;①工事概要!$C$40,"",IF(B565&gt;=①工事概要!$C$39,$BQ$13,""))</f>
        <v/>
      </c>
      <c r="BR565" s="53" t="str">
        <f>IF(B565&gt;①工事概要!$C$42,"",IF(B565&gt;=①工事概要!$C$41,$BR$13,""))</f>
        <v/>
      </c>
      <c r="BS565" s="53" t="str">
        <f>IF(B565&gt;①工事概要!$C$44,"",IF(B565&gt;=①工事概要!$C$43,$BS$13,""))</f>
        <v/>
      </c>
      <c r="BT565" s="53" t="str">
        <f>IF(B565&gt;①工事概要!$C$46,"",IF(B565&gt;=①工事概要!$C$45,$BT$13,""))</f>
        <v/>
      </c>
      <c r="BU565" s="53" t="str">
        <f>IF(B565&gt;①工事概要!$C$48,"",IF(B565&gt;=①工事概要!$C$47,$BU$13,""))</f>
        <v/>
      </c>
      <c r="BV565" s="53" t="str">
        <f>IF(B565&gt;①工事概要!$C$50,"",IF(B565&gt;=①工事概要!$C$49,$BV$13,""))</f>
        <v/>
      </c>
      <c r="BW565" s="53" t="str">
        <f>IF(B565&gt;①工事概要!$C$52,"",IF(B565&gt;=①工事概要!$C$51,$BW$13,""))</f>
        <v/>
      </c>
      <c r="BX565" s="53" t="str">
        <f>IF(B565&gt;①工事概要!$C$54,"",IF(B565&gt;=①工事概要!$C$53,$BX$13,""))</f>
        <v/>
      </c>
      <c r="BY565" s="53" t="str">
        <f>IF(B565&gt;①工事概要!$C$56,"",IF(B565&gt;=①工事概要!$C$55,$BY$13,""))</f>
        <v/>
      </c>
      <c r="BZ565" s="53" t="str">
        <f>IF(B565&gt;①工事概要!$C$58,"",IF(B565&gt;=①工事概要!$C$57,$BZ$13,""))</f>
        <v/>
      </c>
      <c r="CA565" s="53" t="str">
        <f>IF(B565&gt;①工事概要!$C$60,"",IF(B565&gt;=①工事概要!$C$59,$CA$13,""))</f>
        <v/>
      </c>
      <c r="CB565" s="53" t="str">
        <f>IF(B565&gt;①工事概要!$C$62,"",IF(B565&gt;=①工事概要!$C$61,$CB$13,""))</f>
        <v/>
      </c>
      <c r="CC565" s="53" t="str">
        <f>IF(B565&gt;①工事概要!$C$64,"",IF(B565&gt;=①工事概要!$C$63,$CC$13,""))</f>
        <v/>
      </c>
      <c r="CD565" s="53" t="str">
        <f>IF(B565&gt;①工事概要!$C$66,"",IF(B565&gt;=①工事概要!$C$65,$CD$13,""))</f>
        <v/>
      </c>
      <c r="CE565" s="50" t="str">
        <f t="shared" si="757"/>
        <v/>
      </c>
      <c r="CF565" s="50" t="str">
        <f t="shared" si="743"/>
        <v xml:space="preserve"> </v>
      </c>
    </row>
    <row r="566" spans="1:84" ht="39" customHeight="1" thickTop="1" thickBot="1" x14ac:dyDescent="0.2">
      <c r="A566" s="81" t="str">
        <f t="shared" si="729"/>
        <v>対象期間外</v>
      </c>
      <c r="B566" s="180" t="str">
        <f>IFERROR(IF(B565=①工事概要!$E$12+IF(WEEKDAY(①工事概要!$E$12)=1,①工事概要!$E$12,(8-WEEKDAY(①工事概要!$E$12))),"-",IF(B565="-","-",B565+1)),"-")</f>
        <v>-</v>
      </c>
      <c r="C566" s="89" t="str">
        <f t="shared" si="744"/>
        <v>-</v>
      </c>
      <c r="D566" s="199" t="str">
        <f t="shared" si="745"/>
        <v>×</v>
      </c>
      <c r="E566" s="200" t="str">
        <f t="shared" si="746"/>
        <v xml:space="preserve"> </v>
      </c>
      <c r="F566" s="201" t="s">
        <v>61</v>
      </c>
      <c r="G566" s="202"/>
      <c r="H566" s="203"/>
      <c r="I566" s="204"/>
      <c r="J566" s="187" t="str">
        <f t="shared" si="747"/>
        <v/>
      </c>
      <c r="K566" s="190" t="str">
        <f t="shared" si="730"/>
        <v/>
      </c>
      <c r="L566" s="190" t="str">
        <f t="shared" si="731"/>
        <v/>
      </c>
      <c r="M566" s="188" t="str">
        <f t="shared" si="748"/>
        <v/>
      </c>
      <c r="N566" s="87" t="str">
        <f t="shared" si="732"/>
        <v/>
      </c>
      <c r="O566" s="108"/>
      <c r="P566" s="156" t="str">
        <f>IF(B566&lt;①工事概要!$E$11,"",IF(B566&gt;①工事概要!$E$12,"",IF(LEN(CE566)=0,"○","")))</f>
        <v/>
      </c>
      <c r="Q566" s="162">
        <f t="shared" si="749"/>
        <v>0</v>
      </c>
      <c r="R566" s="93">
        <f t="shared" si="733"/>
        <v>181</v>
      </c>
      <c r="S566" s="156" t="str">
        <f t="shared" si="734"/>
        <v/>
      </c>
      <c r="T566" s="162">
        <f t="shared" si="735"/>
        <v>0</v>
      </c>
      <c r="U566" s="100">
        <f t="shared" si="750"/>
        <v>52</v>
      </c>
      <c r="V566" s="93" t="str">
        <f t="shared" si="736"/>
        <v/>
      </c>
      <c r="W566" s="169" t="str">
        <f t="shared" si="751"/>
        <v/>
      </c>
      <c r="X566" s="80" t="str">
        <f t="shared" si="752"/>
        <v/>
      </c>
      <c r="Y566" s="80" t="str">
        <f t="shared" si="753"/>
        <v/>
      </c>
      <c r="Z566" s="80" t="str">
        <f t="shared" si="737"/>
        <v>-</v>
      </c>
      <c r="AA566" s="80" t="str">
        <f t="shared" si="738"/>
        <v/>
      </c>
      <c r="AB566" s="80" t="str">
        <f t="shared" si="739"/>
        <v>OK（振替済み）</v>
      </c>
      <c r="AC566" s="154">
        <f t="shared" si="740"/>
        <v>0</v>
      </c>
      <c r="AD566" s="154" t="str">
        <f t="shared" si="754"/>
        <v/>
      </c>
      <c r="AE566" s="106">
        <f t="shared" si="755"/>
        <v>0</v>
      </c>
      <c r="AF566" s="106">
        <f t="shared" si="741"/>
        <v>0</v>
      </c>
      <c r="AG566" s="218" t="str">
        <f>IFERROR(IF(AE566=1,①工事概要!$E$11,IF(AE566=2,①工事概要!$E$11,IF(WEEKDAY(Z566)=2,Z559,AG565))),"")</f>
        <v/>
      </c>
      <c r="AH566" s="222" t="str">
        <f t="shared" ref="AH566:BA566" si="795">IFERROR(IF(AG566+1&gt;$BB566,"",AG566+1),"")</f>
        <v/>
      </c>
      <c r="AI566" s="222" t="str">
        <f t="shared" si="795"/>
        <v/>
      </c>
      <c r="AJ566" s="222" t="str">
        <f t="shared" si="795"/>
        <v/>
      </c>
      <c r="AK566" s="222" t="str">
        <f t="shared" si="795"/>
        <v/>
      </c>
      <c r="AL566" s="222" t="str">
        <f t="shared" si="795"/>
        <v/>
      </c>
      <c r="AM566" s="222" t="str">
        <f t="shared" si="795"/>
        <v/>
      </c>
      <c r="AN566" s="222" t="str">
        <f t="shared" si="795"/>
        <v/>
      </c>
      <c r="AO566" s="222" t="str">
        <f t="shared" si="795"/>
        <v/>
      </c>
      <c r="AP566" s="222" t="str">
        <f t="shared" si="795"/>
        <v/>
      </c>
      <c r="AQ566" s="222" t="str">
        <f t="shared" si="795"/>
        <v/>
      </c>
      <c r="AR566" s="222" t="str">
        <f t="shared" si="795"/>
        <v/>
      </c>
      <c r="AS566" s="222" t="str">
        <f t="shared" si="795"/>
        <v/>
      </c>
      <c r="AT566" s="222" t="str">
        <f t="shared" si="795"/>
        <v/>
      </c>
      <c r="AU566" s="222" t="str">
        <f t="shared" si="795"/>
        <v/>
      </c>
      <c r="AV566" s="222" t="str">
        <f t="shared" si="795"/>
        <v/>
      </c>
      <c r="AW566" s="222" t="str">
        <f t="shared" si="795"/>
        <v/>
      </c>
      <c r="AX566" s="222" t="str">
        <f t="shared" si="795"/>
        <v/>
      </c>
      <c r="AY566" s="222" t="str">
        <f t="shared" si="795"/>
        <v/>
      </c>
      <c r="AZ566" s="222" t="str">
        <f t="shared" si="795"/>
        <v/>
      </c>
      <c r="BA566" s="222" t="str">
        <f t="shared" si="795"/>
        <v/>
      </c>
      <c r="BB566" s="219" t="str">
        <f>IFERROR(IF(IF(IF(Z566=①工事概要!$E$12,①工事概要!$E$12,IF(WEEKDAY(Z566)=1,Z573,BB567))&gt;①工事概要!$E$12,①工事概要!$E$12,IF(Z566=①工事概要!$E$12,①工事概要!$E$12,IF(WEEKDAY(Z566)=1,Z573,BB567)))=0,①工事概要!$E$12,IF(IF(Z566=①工事概要!$E$12,①工事概要!$E$12,IF(WEEKDAY(Z566)=1,Z573,BB567))&gt;①工事概要!$E$12,①工事概要!$E$12,IF(Z566=①工事概要!$E$12,①工事概要!$E$12,IF(WEEKDAY(Z566)=1,Z573,BB567)))),"")</f>
        <v/>
      </c>
      <c r="BE566" s="53"/>
      <c r="BF566" s="53"/>
      <c r="BG566" s="53" t="str">
        <f>IFERROR(VLOOKUP(B566,①工事概要!$C$11:$D$12,2,FALSE),"")</f>
        <v/>
      </c>
      <c r="BH566" s="53" t="str">
        <f>IFERROR(VLOOKUP(B566,①工事概要!$C$16:$D$21,2,FALSE),"")</f>
        <v/>
      </c>
      <c r="BI566" s="53" t="str">
        <f>IFERROR(VLOOKUP(B566,①工事概要!$C$22:$D$24,2,FALSE),"")</f>
        <v/>
      </c>
      <c r="BJ566" s="53" t="str">
        <f>IF(B566&gt;①工事概要!$C$26,"",IF(B566&gt;=①工事概要!$C$25,$BJ$13,""))</f>
        <v/>
      </c>
      <c r="BK566" s="53" t="str">
        <f>IF(B566&gt;①工事概要!$C$28,"",IF(B566&gt;=①工事概要!$C$27,$BK$13,""))</f>
        <v/>
      </c>
      <c r="BL566" s="53" t="str">
        <f>IF(B566&gt;①工事概要!$C$30,"",IF(B566&gt;=①工事概要!$C$29,$BL$13,""))</f>
        <v/>
      </c>
      <c r="BM566" s="53" t="str">
        <f>IF(B566&gt;①工事概要!$C$32,"",IF(B566&gt;=①工事概要!$C$31,$BM$13,""))</f>
        <v/>
      </c>
      <c r="BN566" s="53" t="str">
        <f>IF(B566&gt;①工事概要!$C$34,"",IF(B566&gt;=①工事概要!$C$33,$BN$13,""))</f>
        <v/>
      </c>
      <c r="BO566" s="53" t="str">
        <f>IF(B566&gt;①工事概要!$C$36,"",IF(B566&gt;=①工事概要!$C$35,$BO$13,""))</f>
        <v/>
      </c>
      <c r="BP566" s="53" t="str">
        <f>IF(B566&gt;①工事概要!$C$38,"",IF(B566&gt;=①工事概要!$C$37,$BP$13,""))</f>
        <v/>
      </c>
      <c r="BQ566" s="53" t="str">
        <f>IF(B566&gt;①工事概要!$C$40,"",IF(B566&gt;=①工事概要!$C$39,$BQ$13,""))</f>
        <v/>
      </c>
      <c r="BR566" s="53" t="str">
        <f>IF(B566&gt;①工事概要!$C$42,"",IF(B566&gt;=①工事概要!$C$41,$BR$13,""))</f>
        <v/>
      </c>
      <c r="BS566" s="53" t="str">
        <f>IF(B566&gt;①工事概要!$C$44,"",IF(B566&gt;=①工事概要!$C$43,$BS$13,""))</f>
        <v/>
      </c>
      <c r="BT566" s="53" t="str">
        <f>IF(B566&gt;①工事概要!$C$46,"",IF(B566&gt;=①工事概要!$C$45,$BT$13,""))</f>
        <v/>
      </c>
      <c r="BU566" s="53" t="str">
        <f>IF(B566&gt;①工事概要!$C$48,"",IF(B566&gt;=①工事概要!$C$47,$BU$13,""))</f>
        <v/>
      </c>
      <c r="BV566" s="53" t="str">
        <f>IF(B566&gt;①工事概要!$C$50,"",IF(B566&gt;=①工事概要!$C$49,$BV$13,""))</f>
        <v/>
      </c>
      <c r="BW566" s="53" t="str">
        <f>IF(B566&gt;①工事概要!$C$52,"",IF(B566&gt;=①工事概要!$C$51,$BW$13,""))</f>
        <v/>
      </c>
      <c r="BX566" s="53" t="str">
        <f>IF(B566&gt;①工事概要!$C$54,"",IF(B566&gt;=①工事概要!$C$53,$BX$13,""))</f>
        <v/>
      </c>
      <c r="BY566" s="53" t="str">
        <f>IF(B566&gt;①工事概要!$C$56,"",IF(B566&gt;=①工事概要!$C$55,$BY$13,""))</f>
        <v/>
      </c>
      <c r="BZ566" s="53" t="str">
        <f>IF(B566&gt;①工事概要!$C$58,"",IF(B566&gt;=①工事概要!$C$57,$BZ$13,""))</f>
        <v/>
      </c>
      <c r="CA566" s="53" t="str">
        <f>IF(B566&gt;①工事概要!$C$60,"",IF(B566&gt;=①工事概要!$C$59,$CA$13,""))</f>
        <v/>
      </c>
      <c r="CB566" s="53" t="str">
        <f>IF(B566&gt;①工事概要!$C$62,"",IF(B566&gt;=①工事概要!$C$61,$CB$13,""))</f>
        <v/>
      </c>
      <c r="CC566" s="53" t="str">
        <f>IF(B566&gt;①工事概要!$C$64,"",IF(B566&gt;=①工事概要!$C$63,$CC$13,""))</f>
        <v/>
      </c>
      <c r="CD566" s="53" t="str">
        <f>IF(B566&gt;①工事概要!$C$66,"",IF(B566&gt;=①工事概要!$C$65,$CD$13,""))</f>
        <v/>
      </c>
      <c r="CE566" s="50" t="str">
        <f t="shared" si="757"/>
        <v/>
      </c>
      <c r="CF566" s="50" t="str">
        <f t="shared" si="743"/>
        <v xml:space="preserve"> </v>
      </c>
    </row>
    <row r="567" spans="1:84" ht="39" customHeight="1" thickTop="1" thickBot="1" x14ac:dyDescent="0.2">
      <c r="A567" s="81" t="str">
        <f t="shared" si="729"/>
        <v>対象期間外</v>
      </c>
      <c r="B567" s="180" t="str">
        <f>IFERROR(IF(B566=①工事概要!$E$12+IF(WEEKDAY(①工事概要!$E$12)=1,①工事概要!$E$12,(8-WEEKDAY(①工事概要!$E$12))),"-",IF(B566="-","-",B566+1)),"-")</f>
        <v>-</v>
      </c>
      <c r="C567" s="89" t="str">
        <f t="shared" si="744"/>
        <v>-</v>
      </c>
      <c r="D567" s="199" t="str">
        <f t="shared" si="745"/>
        <v>×</v>
      </c>
      <c r="E567" s="200" t="str">
        <f t="shared" si="746"/>
        <v xml:space="preserve"> </v>
      </c>
      <c r="F567" s="201" t="s">
        <v>61</v>
      </c>
      <c r="G567" s="202"/>
      <c r="H567" s="203"/>
      <c r="I567" s="204"/>
      <c r="J567" s="187" t="str">
        <f t="shared" si="747"/>
        <v/>
      </c>
      <c r="K567" s="190" t="str">
        <f t="shared" si="730"/>
        <v/>
      </c>
      <c r="L567" s="190" t="str">
        <f t="shared" si="731"/>
        <v/>
      </c>
      <c r="M567" s="188" t="str">
        <f t="shared" si="748"/>
        <v/>
      </c>
      <c r="N567" s="87" t="str">
        <f t="shared" si="732"/>
        <v/>
      </c>
      <c r="O567" s="108"/>
      <c r="P567" s="156" t="str">
        <f>IF(B567&lt;①工事概要!$E$11,"",IF(B567&gt;①工事概要!$E$12,"",IF(LEN(CE567)=0,"○","")))</f>
        <v/>
      </c>
      <c r="Q567" s="162">
        <f t="shared" si="749"/>
        <v>0</v>
      </c>
      <c r="R567" s="93">
        <f t="shared" si="733"/>
        <v>181</v>
      </c>
      <c r="S567" s="156" t="str">
        <f t="shared" si="734"/>
        <v/>
      </c>
      <c r="T567" s="162">
        <f t="shared" si="735"/>
        <v>0</v>
      </c>
      <c r="U567" s="100">
        <f t="shared" si="750"/>
        <v>52</v>
      </c>
      <c r="V567" s="93" t="str">
        <f t="shared" si="736"/>
        <v/>
      </c>
      <c r="W567" s="169" t="str">
        <f t="shared" si="751"/>
        <v/>
      </c>
      <c r="X567" s="80" t="str">
        <f t="shared" si="752"/>
        <v/>
      </c>
      <c r="Y567" s="80" t="str">
        <f t="shared" si="753"/>
        <v/>
      </c>
      <c r="Z567" s="80" t="str">
        <f t="shared" si="737"/>
        <v>-</v>
      </c>
      <c r="AA567" s="80" t="str">
        <f t="shared" si="738"/>
        <v/>
      </c>
      <c r="AB567" s="80" t="str">
        <f t="shared" si="739"/>
        <v>OK（振替済み）</v>
      </c>
      <c r="AC567" s="154">
        <f t="shared" si="740"/>
        <v>0</v>
      </c>
      <c r="AD567" s="154" t="str">
        <f t="shared" si="754"/>
        <v/>
      </c>
      <c r="AE567" s="106">
        <f t="shared" si="755"/>
        <v>0</v>
      </c>
      <c r="AF567" s="106">
        <f t="shared" si="741"/>
        <v>0</v>
      </c>
      <c r="AG567" s="223" t="str">
        <f>IFERROR(IF(AE567=1,①工事概要!$E$11,IF(AE567=2,①工事概要!$E$11,IF(WEEKDAY(Z567)=2,Z560,AG566))),"")</f>
        <v/>
      </c>
      <c r="AH567" s="224" t="str">
        <f t="shared" ref="AH567:BA567" si="796">IFERROR(IF(AG567+1&gt;$BB567,"",AG567+1),"")</f>
        <v/>
      </c>
      <c r="AI567" s="224" t="str">
        <f t="shared" si="796"/>
        <v/>
      </c>
      <c r="AJ567" s="224" t="str">
        <f t="shared" si="796"/>
        <v/>
      </c>
      <c r="AK567" s="224" t="str">
        <f t="shared" si="796"/>
        <v/>
      </c>
      <c r="AL567" s="224" t="str">
        <f t="shared" si="796"/>
        <v/>
      </c>
      <c r="AM567" s="224" t="str">
        <f t="shared" si="796"/>
        <v/>
      </c>
      <c r="AN567" s="224" t="str">
        <f t="shared" si="796"/>
        <v/>
      </c>
      <c r="AO567" s="224" t="str">
        <f t="shared" si="796"/>
        <v/>
      </c>
      <c r="AP567" s="224" t="str">
        <f t="shared" si="796"/>
        <v/>
      </c>
      <c r="AQ567" s="224" t="str">
        <f t="shared" si="796"/>
        <v/>
      </c>
      <c r="AR567" s="224" t="str">
        <f t="shared" si="796"/>
        <v/>
      </c>
      <c r="AS567" s="224" t="str">
        <f t="shared" si="796"/>
        <v/>
      </c>
      <c r="AT567" s="224" t="str">
        <f t="shared" si="796"/>
        <v/>
      </c>
      <c r="AU567" s="224" t="str">
        <f t="shared" si="796"/>
        <v/>
      </c>
      <c r="AV567" s="224" t="str">
        <f t="shared" si="796"/>
        <v/>
      </c>
      <c r="AW567" s="224" t="str">
        <f t="shared" si="796"/>
        <v/>
      </c>
      <c r="AX567" s="224" t="str">
        <f t="shared" si="796"/>
        <v/>
      </c>
      <c r="AY567" s="224" t="str">
        <f t="shared" si="796"/>
        <v/>
      </c>
      <c r="AZ567" s="224" t="str">
        <f t="shared" si="796"/>
        <v/>
      </c>
      <c r="BA567" s="224" t="str">
        <f t="shared" si="796"/>
        <v/>
      </c>
      <c r="BB567" s="225" t="str">
        <f>IFERROR(IF(IF(IF(Z567=①工事概要!$E$12,①工事概要!$E$12,IF(WEEKDAY(Z567)=1,Z574,BB568))&gt;①工事概要!$E$12,①工事概要!$E$12,IF(Z567=①工事概要!$E$12,①工事概要!$E$12,IF(WEEKDAY(Z567)=1,Z574,BB568)))=0,①工事概要!$E$12,IF(IF(Z567=①工事概要!$E$12,①工事概要!$E$12,IF(WEEKDAY(Z567)=1,Z574,BB568))&gt;①工事概要!$E$12,①工事概要!$E$12,IF(Z567=①工事概要!$E$12,①工事概要!$E$12,IF(WEEKDAY(Z567)=1,Z574,BB568)))),"")</f>
        <v/>
      </c>
      <c r="BE567" s="53"/>
      <c r="BF567" s="53"/>
      <c r="BG567" s="53" t="str">
        <f>IFERROR(VLOOKUP(B567,①工事概要!$C$11:$D$12,2,FALSE),"")</f>
        <v/>
      </c>
      <c r="BH567" s="53" t="str">
        <f>IFERROR(VLOOKUP(B567,①工事概要!$C$16:$D$21,2,FALSE),"")</f>
        <v/>
      </c>
      <c r="BI567" s="53" t="str">
        <f>IFERROR(VLOOKUP(B567,①工事概要!$C$22:$D$24,2,FALSE),"")</f>
        <v/>
      </c>
      <c r="BJ567" s="53" t="str">
        <f>IF(B567&gt;①工事概要!$C$26,"",IF(B567&gt;=①工事概要!$C$25,$BJ$13,""))</f>
        <v/>
      </c>
      <c r="BK567" s="53" t="str">
        <f>IF(B567&gt;①工事概要!$C$28,"",IF(B567&gt;=①工事概要!$C$27,$BK$13,""))</f>
        <v/>
      </c>
      <c r="BL567" s="53" t="str">
        <f>IF(B567&gt;①工事概要!$C$30,"",IF(B567&gt;=①工事概要!$C$29,$BL$13,""))</f>
        <v/>
      </c>
      <c r="BM567" s="53" t="str">
        <f>IF(B567&gt;①工事概要!$C$32,"",IF(B567&gt;=①工事概要!$C$31,$BM$13,""))</f>
        <v/>
      </c>
      <c r="BN567" s="53" t="str">
        <f>IF(B567&gt;①工事概要!$C$34,"",IF(B567&gt;=①工事概要!$C$33,$BN$13,""))</f>
        <v/>
      </c>
      <c r="BO567" s="53" t="str">
        <f>IF(B567&gt;①工事概要!$C$36,"",IF(B567&gt;=①工事概要!$C$35,$BO$13,""))</f>
        <v/>
      </c>
      <c r="BP567" s="53" t="str">
        <f>IF(B567&gt;①工事概要!$C$38,"",IF(B567&gt;=①工事概要!$C$37,$BP$13,""))</f>
        <v/>
      </c>
      <c r="BQ567" s="53" t="str">
        <f>IF(B567&gt;①工事概要!$C$40,"",IF(B567&gt;=①工事概要!$C$39,$BQ$13,""))</f>
        <v/>
      </c>
      <c r="BR567" s="53" t="str">
        <f>IF(B567&gt;①工事概要!$C$42,"",IF(B567&gt;=①工事概要!$C$41,$BR$13,""))</f>
        <v/>
      </c>
      <c r="BS567" s="53" t="str">
        <f>IF(B567&gt;①工事概要!$C$44,"",IF(B567&gt;=①工事概要!$C$43,$BS$13,""))</f>
        <v/>
      </c>
      <c r="BT567" s="53" t="str">
        <f>IF(B567&gt;①工事概要!$C$46,"",IF(B567&gt;=①工事概要!$C$45,$BT$13,""))</f>
        <v/>
      </c>
      <c r="BU567" s="53" t="str">
        <f>IF(B567&gt;①工事概要!$C$48,"",IF(B567&gt;=①工事概要!$C$47,$BU$13,""))</f>
        <v/>
      </c>
      <c r="BV567" s="53" t="str">
        <f>IF(B567&gt;①工事概要!$C$50,"",IF(B567&gt;=①工事概要!$C$49,$BV$13,""))</f>
        <v/>
      </c>
      <c r="BW567" s="53" t="str">
        <f>IF(B567&gt;①工事概要!$C$52,"",IF(B567&gt;=①工事概要!$C$51,$BW$13,""))</f>
        <v/>
      </c>
      <c r="BX567" s="53" t="str">
        <f>IF(B567&gt;①工事概要!$C$54,"",IF(B567&gt;=①工事概要!$C$53,$BX$13,""))</f>
        <v/>
      </c>
      <c r="BY567" s="53" t="str">
        <f>IF(B567&gt;①工事概要!$C$56,"",IF(B567&gt;=①工事概要!$C$55,$BY$13,""))</f>
        <v/>
      </c>
      <c r="BZ567" s="53" t="str">
        <f>IF(B567&gt;①工事概要!$C$58,"",IF(B567&gt;=①工事概要!$C$57,$BZ$13,""))</f>
        <v/>
      </c>
      <c r="CA567" s="53" t="str">
        <f>IF(B567&gt;①工事概要!$C$60,"",IF(B567&gt;=①工事概要!$C$59,$CA$13,""))</f>
        <v/>
      </c>
      <c r="CB567" s="53" t="str">
        <f>IF(B567&gt;①工事概要!$C$62,"",IF(B567&gt;=①工事概要!$C$61,$CB$13,""))</f>
        <v/>
      </c>
      <c r="CC567" s="53" t="str">
        <f>IF(B567&gt;①工事概要!$C$64,"",IF(B567&gt;=①工事概要!$C$63,$CC$13,""))</f>
        <v/>
      </c>
      <c r="CD567" s="53" t="str">
        <f>IF(B567&gt;①工事概要!$C$66,"",IF(B567&gt;=①工事概要!$C$65,$CD$13,""))</f>
        <v/>
      </c>
      <c r="CE567" s="50" t="str">
        <f t="shared" si="757"/>
        <v/>
      </c>
      <c r="CF567" s="50" t="str">
        <f t="shared" si="743"/>
        <v xml:space="preserve"> </v>
      </c>
    </row>
    <row r="568" spans="1:84" ht="39" customHeight="1" thickTop="1" thickBot="1" x14ac:dyDescent="0.2">
      <c r="A568" s="81" t="str">
        <f t="shared" si="729"/>
        <v>対象期間外</v>
      </c>
      <c r="B568" s="180" t="str">
        <f>IFERROR(IF(B567=①工事概要!$E$12+IF(WEEKDAY(①工事概要!$E$12)=1,①工事概要!$E$12,(8-WEEKDAY(①工事概要!$E$12))),"-",IF(B567="-","-",B567+1)),"-")</f>
        <v>-</v>
      </c>
      <c r="C568" s="89" t="str">
        <f t="shared" si="744"/>
        <v>-</v>
      </c>
      <c r="D568" s="199" t="str">
        <f t="shared" si="745"/>
        <v>×</v>
      </c>
      <c r="E568" s="200" t="str">
        <f t="shared" si="746"/>
        <v xml:space="preserve"> </v>
      </c>
      <c r="F568" s="201" t="s">
        <v>60</v>
      </c>
      <c r="G568" s="202"/>
      <c r="H568" s="203"/>
      <c r="I568" s="204"/>
      <c r="J568" s="187" t="str">
        <f t="shared" si="747"/>
        <v/>
      </c>
      <c r="K568" s="190" t="str">
        <f t="shared" si="730"/>
        <v/>
      </c>
      <c r="L568" s="190" t="str">
        <f t="shared" si="731"/>
        <v/>
      </c>
      <c r="M568" s="188" t="str">
        <f t="shared" si="748"/>
        <v/>
      </c>
      <c r="N568" s="87" t="str">
        <f t="shared" si="732"/>
        <v/>
      </c>
      <c r="O568" s="108"/>
      <c r="P568" s="156" t="str">
        <f>IF(B568&lt;①工事概要!$E$11,"",IF(B568&gt;①工事概要!$E$12,"",IF(LEN(CE568)=0,"○","")))</f>
        <v/>
      </c>
      <c r="Q568" s="162">
        <f t="shared" si="749"/>
        <v>0</v>
      </c>
      <c r="R568" s="93">
        <f t="shared" si="733"/>
        <v>181</v>
      </c>
      <c r="S568" s="156" t="str">
        <f t="shared" si="734"/>
        <v/>
      </c>
      <c r="T568" s="162">
        <f t="shared" si="735"/>
        <v>0</v>
      </c>
      <c r="U568" s="100">
        <f t="shared" si="750"/>
        <v>52</v>
      </c>
      <c r="V568" s="93" t="str">
        <f t="shared" si="736"/>
        <v/>
      </c>
      <c r="W568" s="169" t="str">
        <f t="shared" si="751"/>
        <v/>
      </c>
      <c r="X568" s="80" t="str">
        <f t="shared" si="752"/>
        <v/>
      </c>
      <c r="Y568" s="80" t="str">
        <f t="shared" si="753"/>
        <v/>
      </c>
      <c r="Z568" s="80" t="str">
        <f t="shared" si="737"/>
        <v>-</v>
      </c>
      <c r="AA568" s="80" t="str">
        <f t="shared" si="738"/>
        <v/>
      </c>
      <c r="AB568" s="80" t="str">
        <f t="shared" si="739"/>
        <v>OK（振替済み）</v>
      </c>
      <c r="AC568" s="154">
        <f t="shared" si="740"/>
        <v>0</v>
      </c>
      <c r="AD568" s="154" t="str">
        <f t="shared" si="754"/>
        <v/>
      </c>
      <c r="AE568" s="106">
        <f t="shared" si="755"/>
        <v>0</v>
      </c>
      <c r="AF568" s="106">
        <f t="shared" si="741"/>
        <v>0</v>
      </c>
      <c r="AG568" s="216" t="str">
        <f>IFERROR(IF(AE568=1,①工事概要!$E$11,IF(AE568=2,①工事概要!$E$11,IF(WEEKDAY(Z568)=2,Z561,AG567))),"")</f>
        <v/>
      </c>
      <c r="AH568" s="221" t="str">
        <f t="shared" ref="AH568:BA568" si="797">IFERROR(IF(AG568+1&gt;$BB568,"",AG568+1),"")</f>
        <v/>
      </c>
      <c r="AI568" s="221" t="str">
        <f t="shared" si="797"/>
        <v/>
      </c>
      <c r="AJ568" s="221" t="str">
        <f t="shared" si="797"/>
        <v/>
      </c>
      <c r="AK568" s="221" t="str">
        <f t="shared" si="797"/>
        <v/>
      </c>
      <c r="AL568" s="221" t="str">
        <f t="shared" si="797"/>
        <v/>
      </c>
      <c r="AM568" s="221" t="str">
        <f t="shared" si="797"/>
        <v/>
      </c>
      <c r="AN568" s="221" t="str">
        <f t="shared" si="797"/>
        <v/>
      </c>
      <c r="AO568" s="221" t="str">
        <f t="shared" si="797"/>
        <v/>
      </c>
      <c r="AP568" s="221" t="str">
        <f t="shared" si="797"/>
        <v/>
      </c>
      <c r="AQ568" s="221" t="str">
        <f t="shared" si="797"/>
        <v/>
      </c>
      <c r="AR568" s="221" t="str">
        <f t="shared" si="797"/>
        <v/>
      </c>
      <c r="AS568" s="221" t="str">
        <f t="shared" si="797"/>
        <v/>
      </c>
      <c r="AT568" s="221" t="str">
        <f t="shared" si="797"/>
        <v/>
      </c>
      <c r="AU568" s="221" t="str">
        <f t="shared" si="797"/>
        <v/>
      </c>
      <c r="AV568" s="221" t="str">
        <f t="shared" si="797"/>
        <v/>
      </c>
      <c r="AW568" s="221" t="str">
        <f t="shared" si="797"/>
        <v/>
      </c>
      <c r="AX568" s="221" t="str">
        <f t="shared" si="797"/>
        <v/>
      </c>
      <c r="AY568" s="221" t="str">
        <f t="shared" si="797"/>
        <v/>
      </c>
      <c r="AZ568" s="221" t="str">
        <f t="shared" si="797"/>
        <v/>
      </c>
      <c r="BA568" s="221" t="str">
        <f t="shared" si="797"/>
        <v/>
      </c>
      <c r="BB568" s="217" t="str">
        <f>IFERROR(IF(IF(IF(Z568=①工事概要!$E$12,①工事概要!$E$12,IF(WEEKDAY(Z568)=1,Z575,BB569))&gt;①工事概要!$E$12,①工事概要!$E$12,IF(Z568=①工事概要!$E$12,①工事概要!$E$12,IF(WEEKDAY(Z568)=1,Z575,BB569)))=0,①工事概要!$E$12,IF(IF(Z568=①工事概要!$E$12,①工事概要!$E$12,IF(WEEKDAY(Z568)=1,Z575,BB569))&gt;①工事概要!$E$12,①工事概要!$E$12,IF(Z568=①工事概要!$E$12,①工事概要!$E$12,IF(WEEKDAY(Z568)=1,Z575,BB569)))),"")</f>
        <v/>
      </c>
      <c r="BE568" s="53"/>
      <c r="BF568" s="53"/>
      <c r="BG568" s="53" t="str">
        <f>IFERROR(VLOOKUP(B568,①工事概要!$C$11:$D$12,2,FALSE),"")</f>
        <v/>
      </c>
      <c r="BH568" s="53" t="str">
        <f>IFERROR(VLOOKUP(B568,①工事概要!$C$16:$D$21,2,FALSE),"")</f>
        <v/>
      </c>
      <c r="BI568" s="53" t="str">
        <f>IFERROR(VLOOKUP(B568,①工事概要!$C$22:$D$24,2,FALSE),"")</f>
        <v/>
      </c>
      <c r="BJ568" s="53" t="str">
        <f>IF(B568&gt;①工事概要!$C$26,"",IF(B568&gt;=①工事概要!$C$25,$BJ$13,""))</f>
        <v/>
      </c>
      <c r="BK568" s="53" t="str">
        <f>IF(B568&gt;①工事概要!$C$28,"",IF(B568&gt;=①工事概要!$C$27,$BK$13,""))</f>
        <v/>
      </c>
      <c r="BL568" s="53" t="str">
        <f>IF(B568&gt;①工事概要!$C$30,"",IF(B568&gt;=①工事概要!$C$29,$BL$13,""))</f>
        <v/>
      </c>
      <c r="BM568" s="53" t="str">
        <f>IF(B568&gt;①工事概要!$C$32,"",IF(B568&gt;=①工事概要!$C$31,$BM$13,""))</f>
        <v/>
      </c>
      <c r="BN568" s="53" t="str">
        <f>IF(B568&gt;①工事概要!$C$34,"",IF(B568&gt;=①工事概要!$C$33,$BN$13,""))</f>
        <v/>
      </c>
      <c r="BO568" s="53" t="str">
        <f>IF(B568&gt;①工事概要!$C$36,"",IF(B568&gt;=①工事概要!$C$35,$BO$13,""))</f>
        <v/>
      </c>
      <c r="BP568" s="53" t="str">
        <f>IF(B568&gt;①工事概要!$C$38,"",IF(B568&gt;=①工事概要!$C$37,$BP$13,""))</f>
        <v/>
      </c>
      <c r="BQ568" s="53" t="str">
        <f>IF(B568&gt;①工事概要!$C$40,"",IF(B568&gt;=①工事概要!$C$39,$BQ$13,""))</f>
        <v/>
      </c>
      <c r="BR568" s="53" t="str">
        <f>IF(B568&gt;①工事概要!$C$42,"",IF(B568&gt;=①工事概要!$C$41,$BR$13,""))</f>
        <v/>
      </c>
      <c r="BS568" s="53" t="str">
        <f>IF(B568&gt;①工事概要!$C$44,"",IF(B568&gt;=①工事概要!$C$43,$BS$13,""))</f>
        <v/>
      </c>
      <c r="BT568" s="53" t="str">
        <f>IF(B568&gt;①工事概要!$C$46,"",IF(B568&gt;=①工事概要!$C$45,$BT$13,""))</f>
        <v/>
      </c>
      <c r="BU568" s="53" t="str">
        <f>IF(B568&gt;①工事概要!$C$48,"",IF(B568&gt;=①工事概要!$C$47,$BU$13,""))</f>
        <v/>
      </c>
      <c r="BV568" s="53" t="str">
        <f>IF(B568&gt;①工事概要!$C$50,"",IF(B568&gt;=①工事概要!$C$49,$BV$13,""))</f>
        <v/>
      </c>
      <c r="BW568" s="53" t="str">
        <f>IF(B568&gt;①工事概要!$C$52,"",IF(B568&gt;=①工事概要!$C$51,$BW$13,""))</f>
        <v/>
      </c>
      <c r="BX568" s="53" t="str">
        <f>IF(B568&gt;①工事概要!$C$54,"",IF(B568&gt;=①工事概要!$C$53,$BX$13,""))</f>
        <v/>
      </c>
      <c r="BY568" s="53" t="str">
        <f>IF(B568&gt;①工事概要!$C$56,"",IF(B568&gt;=①工事概要!$C$55,$BY$13,""))</f>
        <v/>
      </c>
      <c r="BZ568" s="53" t="str">
        <f>IF(B568&gt;①工事概要!$C$58,"",IF(B568&gt;=①工事概要!$C$57,$BZ$13,""))</f>
        <v/>
      </c>
      <c r="CA568" s="53" t="str">
        <f>IF(B568&gt;①工事概要!$C$60,"",IF(B568&gt;=①工事概要!$C$59,$CA$13,""))</f>
        <v/>
      </c>
      <c r="CB568" s="53" t="str">
        <f>IF(B568&gt;①工事概要!$C$62,"",IF(B568&gt;=①工事概要!$C$61,$CB$13,""))</f>
        <v/>
      </c>
      <c r="CC568" s="53" t="str">
        <f>IF(B568&gt;①工事概要!$C$64,"",IF(B568&gt;=①工事概要!$C$63,$CC$13,""))</f>
        <v/>
      </c>
      <c r="CD568" s="53" t="str">
        <f>IF(B568&gt;①工事概要!$C$66,"",IF(B568&gt;=①工事概要!$C$65,$CD$13,""))</f>
        <v/>
      </c>
      <c r="CE568" s="50" t="str">
        <f t="shared" si="757"/>
        <v/>
      </c>
      <c r="CF568" s="50" t="str">
        <f t="shared" si="743"/>
        <v xml:space="preserve"> </v>
      </c>
    </row>
    <row r="569" spans="1:84" ht="39" customHeight="1" thickTop="1" thickBot="1" x14ac:dyDescent="0.2">
      <c r="A569" s="81" t="str">
        <f t="shared" si="729"/>
        <v>対象期間外</v>
      </c>
      <c r="B569" s="180" t="str">
        <f>IFERROR(IF(B568=①工事概要!$E$12+IF(WEEKDAY(①工事概要!$E$12)=1,①工事概要!$E$12,(8-WEEKDAY(①工事概要!$E$12))),"-",IF(B568="-","-",B568+1)),"-")</f>
        <v>-</v>
      </c>
      <c r="C569" s="89" t="str">
        <f t="shared" si="744"/>
        <v>-</v>
      </c>
      <c r="D569" s="199" t="str">
        <f t="shared" si="745"/>
        <v>×</v>
      </c>
      <c r="E569" s="200" t="str">
        <f t="shared" si="746"/>
        <v xml:space="preserve"> </v>
      </c>
      <c r="F569" s="201" t="s">
        <v>60</v>
      </c>
      <c r="G569" s="202"/>
      <c r="H569" s="203"/>
      <c r="I569" s="204"/>
      <c r="J569" s="187" t="str">
        <f t="shared" si="747"/>
        <v/>
      </c>
      <c r="K569" s="190" t="str">
        <f t="shared" si="730"/>
        <v/>
      </c>
      <c r="L569" s="190" t="str">
        <f t="shared" si="731"/>
        <v/>
      </c>
      <c r="M569" s="188" t="str">
        <f t="shared" si="748"/>
        <v/>
      </c>
      <c r="N569" s="87" t="str">
        <f t="shared" si="732"/>
        <v/>
      </c>
      <c r="O569" s="108"/>
      <c r="P569" s="156" t="str">
        <f>IF(B569&lt;①工事概要!$E$11,"",IF(B569&gt;①工事概要!$E$12,"",IF(LEN(CE569)=0,"○","")))</f>
        <v/>
      </c>
      <c r="Q569" s="162">
        <f t="shared" si="749"/>
        <v>0</v>
      </c>
      <c r="R569" s="93">
        <f t="shared" si="733"/>
        <v>181</v>
      </c>
      <c r="S569" s="156" t="str">
        <f t="shared" si="734"/>
        <v/>
      </c>
      <c r="T569" s="162">
        <f t="shared" si="735"/>
        <v>0</v>
      </c>
      <c r="U569" s="100">
        <f t="shared" si="750"/>
        <v>52</v>
      </c>
      <c r="V569" s="93" t="str">
        <f t="shared" si="736"/>
        <v/>
      </c>
      <c r="W569" s="169" t="str">
        <f t="shared" si="751"/>
        <v/>
      </c>
      <c r="X569" s="80" t="str">
        <f t="shared" si="752"/>
        <v/>
      </c>
      <c r="Y569" s="80" t="str">
        <f t="shared" si="753"/>
        <v/>
      </c>
      <c r="Z569" s="80" t="str">
        <f t="shared" si="737"/>
        <v>-</v>
      </c>
      <c r="AA569" s="80" t="str">
        <f t="shared" si="738"/>
        <v/>
      </c>
      <c r="AB569" s="80" t="str">
        <f t="shared" si="739"/>
        <v>OK（振替済み）</v>
      </c>
      <c r="AC569" s="154">
        <f t="shared" si="740"/>
        <v>0</v>
      </c>
      <c r="AD569" s="154" t="str">
        <f t="shared" si="754"/>
        <v/>
      </c>
      <c r="AE569" s="106">
        <f t="shared" si="755"/>
        <v>0</v>
      </c>
      <c r="AF569" s="106">
        <f t="shared" si="741"/>
        <v>0</v>
      </c>
      <c r="AG569" s="218" t="str">
        <f>IFERROR(IF(AE569=1,①工事概要!$E$11,IF(AE569=2,①工事概要!$E$11,IF(WEEKDAY(Z569)=2,Z562,AG568))),"")</f>
        <v/>
      </c>
      <c r="AH569" s="222" t="str">
        <f t="shared" ref="AH569:BA569" si="798">IFERROR(IF(AG569+1&gt;$BB569,"",AG569+1),"")</f>
        <v/>
      </c>
      <c r="AI569" s="222" t="str">
        <f t="shared" si="798"/>
        <v/>
      </c>
      <c r="AJ569" s="222" t="str">
        <f t="shared" si="798"/>
        <v/>
      </c>
      <c r="AK569" s="222" t="str">
        <f t="shared" si="798"/>
        <v/>
      </c>
      <c r="AL569" s="222" t="str">
        <f t="shared" si="798"/>
        <v/>
      </c>
      <c r="AM569" s="222" t="str">
        <f t="shared" si="798"/>
        <v/>
      </c>
      <c r="AN569" s="222" t="str">
        <f t="shared" si="798"/>
        <v/>
      </c>
      <c r="AO569" s="222" t="str">
        <f t="shared" si="798"/>
        <v/>
      </c>
      <c r="AP569" s="222" t="str">
        <f t="shared" si="798"/>
        <v/>
      </c>
      <c r="AQ569" s="222" t="str">
        <f t="shared" si="798"/>
        <v/>
      </c>
      <c r="AR569" s="222" t="str">
        <f t="shared" si="798"/>
        <v/>
      </c>
      <c r="AS569" s="222" t="str">
        <f t="shared" si="798"/>
        <v/>
      </c>
      <c r="AT569" s="222" t="str">
        <f t="shared" si="798"/>
        <v/>
      </c>
      <c r="AU569" s="222" t="str">
        <f t="shared" si="798"/>
        <v/>
      </c>
      <c r="AV569" s="222" t="str">
        <f t="shared" si="798"/>
        <v/>
      </c>
      <c r="AW569" s="222" t="str">
        <f t="shared" si="798"/>
        <v/>
      </c>
      <c r="AX569" s="222" t="str">
        <f t="shared" si="798"/>
        <v/>
      </c>
      <c r="AY569" s="222" t="str">
        <f t="shared" si="798"/>
        <v/>
      </c>
      <c r="AZ569" s="222" t="str">
        <f t="shared" si="798"/>
        <v/>
      </c>
      <c r="BA569" s="222" t="str">
        <f t="shared" si="798"/>
        <v/>
      </c>
      <c r="BB569" s="219" t="str">
        <f>IFERROR(IF(IF(IF(Z569=①工事概要!$E$12,①工事概要!$E$12,IF(WEEKDAY(Z569)=1,Z576,BB570))&gt;①工事概要!$E$12,①工事概要!$E$12,IF(Z569=①工事概要!$E$12,①工事概要!$E$12,IF(WEEKDAY(Z569)=1,Z576,BB570)))=0,①工事概要!$E$12,IF(IF(Z569=①工事概要!$E$12,①工事概要!$E$12,IF(WEEKDAY(Z569)=1,Z576,BB570))&gt;①工事概要!$E$12,①工事概要!$E$12,IF(Z569=①工事概要!$E$12,①工事概要!$E$12,IF(WEEKDAY(Z569)=1,Z576,BB570)))),"")</f>
        <v/>
      </c>
      <c r="BE569" s="53"/>
      <c r="BF569" s="53"/>
      <c r="BG569" s="53" t="str">
        <f>IFERROR(VLOOKUP(B569,①工事概要!$C$11:$D$12,2,FALSE),"")</f>
        <v/>
      </c>
      <c r="BH569" s="53" t="str">
        <f>IFERROR(VLOOKUP(B569,①工事概要!$C$16:$D$21,2,FALSE),"")</f>
        <v/>
      </c>
      <c r="BI569" s="53" t="str">
        <f>IFERROR(VLOOKUP(B569,①工事概要!$C$22:$D$24,2,FALSE),"")</f>
        <v/>
      </c>
      <c r="BJ569" s="53" t="str">
        <f>IF(B569&gt;①工事概要!$C$26,"",IF(B569&gt;=①工事概要!$C$25,$BJ$13,""))</f>
        <v/>
      </c>
      <c r="BK569" s="53" t="str">
        <f>IF(B569&gt;①工事概要!$C$28,"",IF(B569&gt;=①工事概要!$C$27,$BK$13,""))</f>
        <v/>
      </c>
      <c r="BL569" s="53" t="str">
        <f>IF(B569&gt;①工事概要!$C$30,"",IF(B569&gt;=①工事概要!$C$29,$BL$13,""))</f>
        <v/>
      </c>
      <c r="BM569" s="53" t="str">
        <f>IF(B569&gt;①工事概要!$C$32,"",IF(B569&gt;=①工事概要!$C$31,$BM$13,""))</f>
        <v/>
      </c>
      <c r="BN569" s="53" t="str">
        <f>IF(B569&gt;①工事概要!$C$34,"",IF(B569&gt;=①工事概要!$C$33,$BN$13,""))</f>
        <v/>
      </c>
      <c r="BO569" s="53" t="str">
        <f>IF(B569&gt;①工事概要!$C$36,"",IF(B569&gt;=①工事概要!$C$35,$BO$13,""))</f>
        <v/>
      </c>
      <c r="BP569" s="53" t="str">
        <f>IF(B569&gt;①工事概要!$C$38,"",IF(B569&gt;=①工事概要!$C$37,$BP$13,""))</f>
        <v/>
      </c>
      <c r="BQ569" s="53" t="str">
        <f>IF(B569&gt;①工事概要!$C$40,"",IF(B569&gt;=①工事概要!$C$39,$BQ$13,""))</f>
        <v/>
      </c>
      <c r="BR569" s="53" t="str">
        <f>IF(B569&gt;①工事概要!$C$42,"",IF(B569&gt;=①工事概要!$C$41,$BR$13,""))</f>
        <v/>
      </c>
      <c r="BS569" s="53" t="str">
        <f>IF(B569&gt;①工事概要!$C$44,"",IF(B569&gt;=①工事概要!$C$43,$BS$13,""))</f>
        <v/>
      </c>
      <c r="BT569" s="53" t="str">
        <f>IF(B569&gt;①工事概要!$C$46,"",IF(B569&gt;=①工事概要!$C$45,$BT$13,""))</f>
        <v/>
      </c>
      <c r="BU569" s="53" t="str">
        <f>IF(B569&gt;①工事概要!$C$48,"",IF(B569&gt;=①工事概要!$C$47,$BU$13,""))</f>
        <v/>
      </c>
      <c r="BV569" s="53" t="str">
        <f>IF(B569&gt;①工事概要!$C$50,"",IF(B569&gt;=①工事概要!$C$49,$BV$13,""))</f>
        <v/>
      </c>
      <c r="BW569" s="53" t="str">
        <f>IF(B569&gt;①工事概要!$C$52,"",IF(B569&gt;=①工事概要!$C$51,$BW$13,""))</f>
        <v/>
      </c>
      <c r="BX569" s="53" t="str">
        <f>IF(B569&gt;①工事概要!$C$54,"",IF(B569&gt;=①工事概要!$C$53,$BX$13,""))</f>
        <v/>
      </c>
      <c r="BY569" s="53" t="str">
        <f>IF(B569&gt;①工事概要!$C$56,"",IF(B569&gt;=①工事概要!$C$55,$BY$13,""))</f>
        <v/>
      </c>
      <c r="BZ569" s="53" t="str">
        <f>IF(B569&gt;①工事概要!$C$58,"",IF(B569&gt;=①工事概要!$C$57,$BZ$13,""))</f>
        <v/>
      </c>
      <c r="CA569" s="53" t="str">
        <f>IF(B569&gt;①工事概要!$C$60,"",IF(B569&gt;=①工事概要!$C$59,$CA$13,""))</f>
        <v/>
      </c>
      <c r="CB569" s="53" t="str">
        <f>IF(B569&gt;①工事概要!$C$62,"",IF(B569&gt;=①工事概要!$C$61,$CB$13,""))</f>
        <v/>
      </c>
      <c r="CC569" s="53" t="str">
        <f>IF(B569&gt;①工事概要!$C$64,"",IF(B569&gt;=①工事概要!$C$63,$CC$13,""))</f>
        <v/>
      </c>
      <c r="CD569" s="53" t="str">
        <f>IF(B569&gt;①工事概要!$C$66,"",IF(B569&gt;=①工事概要!$C$65,$CD$13,""))</f>
        <v/>
      </c>
      <c r="CE569" s="50" t="str">
        <f t="shared" si="757"/>
        <v/>
      </c>
      <c r="CF569" s="50" t="str">
        <f t="shared" si="743"/>
        <v xml:space="preserve"> </v>
      </c>
    </row>
    <row r="570" spans="1:84" ht="39" customHeight="1" thickTop="1" thickBot="1" x14ac:dyDescent="0.2">
      <c r="A570" s="81" t="str">
        <f t="shared" si="729"/>
        <v>対象期間外</v>
      </c>
      <c r="B570" s="180" t="str">
        <f>IFERROR(IF(B569=①工事概要!$E$12+IF(WEEKDAY(①工事概要!$E$12)=1,①工事概要!$E$12,(8-WEEKDAY(①工事概要!$E$12))),"-",IF(B569="-","-",B569+1)),"-")</f>
        <v>-</v>
      </c>
      <c r="C570" s="89" t="str">
        <f t="shared" si="744"/>
        <v>-</v>
      </c>
      <c r="D570" s="199" t="str">
        <f t="shared" si="745"/>
        <v>×</v>
      </c>
      <c r="E570" s="200" t="str">
        <f t="shared" si="746"/>
        <v xml:space="preserve"> </v>
      </c>
      <c r="F570" s="201" t="s">
        <v>60</v>
      </c>
      <c r="G570" s="202"/>
      <c r="H570" s="203"/>
      <c r="I570" s="204"/>
      <c r="J570" s="187" t="str">
        <f t="shared" si="747"/>
        <v/>
      </c>
      <c r="K570" s="190" t="str">
        <f t="shared" si="730"/>
        <v/>
      </c>
      <c r="L570" s="190" t="str">
        <f t="shared" si="731"/>
        <v/>
      </c>
      <c r="M570" s="188" t="str">
        <f t="shared" si="748"/>
        <v/>
      </c>
      <c r="N570" s="87" t="str">
        <f t="shared" si="732"/>
        <v/>
      </c>
      <c r="O570" s="108"/>
      <c r="P570" s="156" t="str">
        <f>IF(B570&lt;①工事概要!$E$11,"",IF(B570&gt;①工事概要!$E$12,"",IF(LEN(CE570)=0,"○","")))</f>
        <v/>
      </c>
      <c r="Q570" s="162">
        <f t="shared" si="749"/>
        <v>0</v>
      </c>
      <c r="R570" s="93">
        <f t="shared" si="733"/>
        <v>181</v>
      </c>
      <c r="S570" s="156" t="str">
        <f t="shared" si="734"/>
        <v/>
      </c>
      <c r="T570" s="162">
        <f t="shared" si="735"/>
        <v>0</v>
      </c>
      <c r="U570" s="100">
        <f t="shared" si="750"/>
        <v>52</v>
      </c>
      <c r="V570" s="93" t="str">
        <f t="shared" si="736"/>
        <v/>
      </c>
      <c r="W570" s="169" t="str">
        <f t="shared" si="751"/>
        <v/>
      </c>
      <c r="X570" s="80" t="str">
        <f t="shared" si="752"/>
        <v/>
      </c>
      <c r="Y570" s="80" t="str">
        <f t="shared" si="753"/>
        <v/>
      </c>
      <c r="Z570" s="80" t="str">
        <f t="shared" si="737"/>
        <v>-</v>
      </c>
      <c r="AA570" s="80" t="str">
        <f t="shared" si="738"/>
        <v/>
      </c>
      <c r="AB570" s="80" t="str">
        <f t="shared" si="739"/>
        <v>OK（振替済み）</v>
      </c>
      <c r="AC570" s="154">
        <f t="shared" si="740"/>
        <v>0</v>
      </c>
      <c r="AD570" s="154" t="str">
        <f t="shared" si="754"/>
        <v/>
      </c>
      <c r="AE570" s="106">
        <f t="shared" si="755"/>
        <v>0</v>
      </c>
      <c r="AF570" s="106">
        <f t="shared" si="741"/>
        <v>0</v>
      </c>
      <c r="AG570" s="218" t="str">
        <f>IFERROR(IF(AE570=1,①工事概要!$E$11,IF(AE570=2,①工事概要!$E$11,IF(WEEKDAY(Z570)=2,Z563,AG569))),"")</f>
        <v/>
      </c>
      <c r="AH570" s="222" t="str">
        <f t="shared" ref="AH570:BA570" si="799">IFERROR(IF(AG570+1&gt;$BB570,"",AG570+1),"")</f>
        <v/>
      </c>
      <c r="AI570" s="222" t="str">
        <f t="shared" si="799"/>
        <v/>
      </c>
      <c r="AJ570" s="222" t="str">
        <f t="shared" si="799"/>
        <v/>
      </c>
      <c r="AK570" s="222" t="str">
        <f t="shared" si="799"/>
        <v/>
      </c>
      <c r="AL570" s="222" t="str">
        <f t="shared" si="799"/>
        <v/>
      </c>
      <c r="AM570" s="222" t="str">
        <f t="shared" si="799"/>
        <v/>
      </c>
      <c r="AN570" s="222" t="str">
        <f t="shared" si="799"/>
        <v/>
      </c>
      <c r="AO570" s="222" t="str">
        <f t="shared" si="799"/>
        <v/>
      </c>
      <c r="AP570" s="222" t="str">
        <f t="shared" si="799"/>
        <v/>
      </c>
      <c r="AQ570" s="222" t="str">
        <f t="shared" si="799"/>
        <v/>
      </c>
      <c r="AR570" s="222" t="str">
        <f t="shared" si="799"/>
        <v/>
      </c>
      <c r="AS570" s="222" t="str">
        <f t="shared" si="799"/>
        <v/>
      </c>
      <c r="AT570" s="222" t="str">
        <f t="shared" si="799"/>
        <v/>
      </c>
      <c r="AU570" s="222" t="str">
        <f t="shared" si="799"/>
        <v/>
      </c>
      <c r="AV570" s="222" t="str">
        <f t="shared" si="799"/>
        <v/>
      </c>
      <c r="AW570" s="222" t="str">
        <f t="shared" si="799"/>
        <v/>
      </c>
      <c r="AX570" s="222" t="str">
        <f t="shared" si="799"/>
        <v/>
      </c>
      <c r="AY570" s="222" t="str">
        <f t="shared" si="799"/>
        <v/>
      </c>
      <c r="AZ570" s="222" t="str">
        <f t="shared" si="799"/>
        <v/>
      </c>
      <c r="BA570" s="222" t="str">
        <f t="shared" si="799"/>
        <v/>
      </c>
      <c r="BB570" s="219" t="str">
        <f>IFERROR(IF(IF(IF(Z570=①工事概要!$E$12,①工事概要!$E$12,IF(WEEKDAY(Z570)=1,Z577,BB571))&gt;①工事概要!$E$12,①工事概要!$E$12,IF(Z570=①工事概要!$E$12,①工事概要!$E$12,IF(WEEKDAY(Z570)=1,Z577,BB571)))=0,①工事概要!$E$12,IF(IF(Z570=①工事概要!$E$12,①工事概要!$E$12,IF(WEEKDAY(Z570)=1,Z577,BB571))&gt;①工事概要!$E$12,①工事概要!$E$12,IF(Z570=①工事概要!$E$12,①工事概要!$E$12,IF(WEEKDAY(Z570)=1,Z577,BB571)))),"")</f>
        <v/>
      </c>
      <c r="BE570" s="53"/>
      <c r="BF570" s="53"/>
      <c r="BG570" s="53" t="str">
        <f>IFERROR(VLOOKUP(B570,①工事概要!$C$11:$D$12,2,FALSE),"")</f>
        <v/>
      </c>
      <c r="BH570" s="53" t="str">
        <f>IFERROR(VLOOKUP(B570,①工事概要!$C$16:$D$21,2,FALSE),"")</f>
        <v/>
      </c>
      <c r="BI570" s="53" t="str">
        <f>IFERROR(VLOOKUP(B570,①工事概要!$C$22:$D$24,2,FALSE),"")</f>
        <v/>
      </c>
      <c r="BJ570" s="53" t="str">
        <f>IF(B570&gt;①工事概要!$C$26,"",IF(B570&gt;=①工事概要!$C$25,$BJ$13,""))</f>
        <v/>
      </c>
      <c r="BK570" s="53" t="str">
        <f>IF(B570&gt;①工事概要!$C$28,"",IF(B570&gt;=①工事概要!$C$27,$BK$13,""))</f>
        <v/>
      </c>
      <c r="BL570" s="53" t="str">
        <f>IF(B570&gt;①工事概要!$C$30,"",IF(B570&gt;=①工事概要!$C$29,$BL$13,""))</f>
        <v/>
      </c>
      <c r="BM570" s="53" t="str">
        <f>IF(B570&gt;①工事概要!$C$32,"",IF(B570&gt;=①工事概要!$C$31,$BM$13,""))</f>
        <v/>
      </c>
      <c r="BN570" s="53" t="str">
        <f>IF(B570&gt;①工事概要!$C$34,"",IF(B570&gt;=①工事概要!$C$33,$BN$13,""))</f>
        <v/>
      </c>
      <c r="BO570" s="53" t="str">
        <f>IF(B570&gt;①工事概要!$C$36,"",IF(B570&gt;=①工事概要!$C$35,$BO$13,""))</f>
        <v/>
      </c>
      <c r="BP570" s="53" t="str">
        <f>IF(B570&gt;①工事概要!$C$38,"",IF(B570&gt;=①工事概要!$C$37,$BP$13,""))</f>
        <v/>
      </c>
      <c r="BQ570" s="53" t="str">
        <f>IF(B570&gt;①工事概要!$C$40,"",IF(B570&gt;=①工事概要!$C$39,$BQ$13,""))</f>
        <v/>
      </c>
      <c r="BR570" s="53" t="str">
        <f>IF(B570&gt;①工事概要!$C$42,"",IF(B570&gt;=①工事概要!$C$41,$BR$13,""))</f>
        <v/>
      </c>
      <c r="BS570" s="53" t="str">
        <f>IF(B570&gt;①工事概要!$C$44,"",IF(B570&gt;=①工事概要!$C$43,$BS$13,""))</f>
        <v/>
      </c>
      <c r="BT570" s="53" t="str">
        <f>IF(B570&gt;①工事概要!$C$46,"",IF(B570&gt;=①工事概要!$C$45,$BT$13,""))</f>
        <v/>
      </c>
      <c r="BU570" s="53" t="str">
        <f>IF(B570&gt;①工事概要!$C$48,"",IF(B570&gt;=①工事概要!$C$47,$BU$13,""))</f>
        <v/>
      </c>
      <c r="BV570" s="53" t="str">
        <f>IF(B570&gt;①工事概要!$C$50,"",IF(B570&gt;=①工事概要!$C$49,$BV$13,""))</f>
        <v/>
      </c>
      <c r="BW570" s="53" t="str">
        <f>IF(B570&gt;①工事概要!$C$52,"",IF(B570&gt;=①工事概要!$C$51,$BW$13,""))</f>
        <v/>
      </c>
      <c r="BX570" s="53" t="str">
        <f>IF(B570&gt;①工事概要!$C$54,"",IF(B570&gt;=①工事概要!$C$53,$BX$13,""))</f>
        <v/>
      </c>
      <c r="BY570" s="53" t="str">
        <f>IF(B570&gt;①工事概要!$C$56,"",IF(B570&gt;=①工事概要!$C$55,$BY$13,""))</f>
        <v/>
      </c>
      <c r="BZ570" s="53" t="str">
        <f>IF(B570&gt;①工事概要!$C$58,"",IF(B570&gt;=①工事概要!$C$57,$BZ$13,""))</f>
        <v/>
      </c>
      <c r="CA570" s="53" t="str">
        <f>IF(B570&gt;①工事概要!$C$60,"",IF(B570&gt;=①工事概要!$C$59,$CA$13,""))</f>
        <v/>
      </c>
      <c r="CB570" s="53" t="str">
        <f>IF(B570&gt;①工事概要!$C$62,"",IF(B570&gt;=①工事概要!$C$61,$CB$13,""))</f>
        <v/>
      </c>
      <c r="CC570" s="53" t="str">
        <f>IF(B570&gt;①工事概要!$C$64,"",IF(B570&gt;=①工事概要!$C$63,$CC$13,""))</f>
        <v/>
      </c>
      <c r="CD570" s="53" t="str">
        <f>IF(B570&gt;①工事概要!$C$66,"",IF(B570&gt;=①工事概要!$C$65,$CD$13,""))</f>
        <v/>
      </c>
      <c r="CE570" s="50" t="str">
        <f t="shared" si="757"/>
        <v/>
      </c>
      <c r="CF570" s="50" t="str">
        <f t="shared" si="743"/>
        <v xml:space="preserve"> </v>
      </c>
    </row>
    <row r="571" spans="1:84" ht="39" customHeight="1" thickTop="1" thickBot="1" x14ac:dyDescent="0.2">
      <c r="A571" s="81" t="str">
        <f t="shared" si="729"/>
        <v>対象期間外</v>
      </c>
      <c r="B571" s="180" t="str">
        <f>IFERROR(IF(B570=①工事概要!$E$12+IF(WEEKDAY(①工事概要!$E$12)=1,①工事概要!$E$12,(8-WEEKDAY(①工事概要!$E$12))),"-",IF(B570="-","-",B570+1)),"-")</f>
        <v>-</v>
      </c>
      <c r="C571" s="89" t="str">
        <f t="shared" si="744"/>
        <v>-</v>
      </c>
      <c r="D571" s="199" t="str">
        <f t="shared" si="745"/>
        <v>×</v>
      </c>
      <c r="E571" s="200" t="str">
        <f t="shared" si="746"/>
        <v xml:space="preserve"> </v>
      </c>
      <c r="F571" s="201" t="s">
        <v>60</v>
      </c>
      <c r="G571" s="202"/>
      <c r="H571" s="203"/>
      <c r="I571" s="204"/>
      <c r="J571" s="187" t="str">
        <f t="shared" si="747"/>
        <v/>
      </c>
      <c r="K571" s="190" t="str">
        <f t="shared" si="730"/>
        <v/>
      </c>
      <c r="L571" s="190" t="str">
        <f t="shared" si="731"/>
        <v/>
      </c>
      <c r="M571" s="188" t="str">
        <f t="shared" si="748"/>
        <v/>
      </c>
      <c r="N571" s="87" t="str">
        <f t="shared" si="732"/>
        <v/>
      </c>
      <c r="O571" s="108"/>
      <c r="P571" s="156" t="str">
        <f>IF(B571&lt;①工事概要!$E$11,"",IF(B571&gt;①工事概要!$E$12,"",IF(LEN(CE571)=0,"○","")))</f>
        <v/>
      </c>
      <c r="Q571" s="162">
        <f t="shared" si="749"/>
        <v>0</v>
      </c>
      <c r="R571" s="93">
        <f t="shared" si="733"/>
        <v>181</v>
      </c>
      <c r="S571" s="156" t="str">
        <f t="shared" si="734"/>
        <v/>
      </c>
      <c r="T571" s="162">
        <f t="shared" si="735"/>
        <v>0</v>
      </c>
      <c r="U571" s="100">
        <f t="shared" si="750"/>
        <v>52</v>
      </c>
      <c r="V571" s="93" t="str">
        <f t="shared" si="736"/>
        <v/>
      </c>
      <c r="W571" s="169" t="str">
        <f t="shared" si="751"/>
        <v/>
      </c>
      <c r="X571" s="80" t="str">
        <f t="shared" si="752"/>
        <v/>
      </c>
      <c r="Y571" s="80" t="str">
        <f t="shared" si="753"/>
        <v/>
      </c>
      <c r="Z571" s="80" t="str">
        <f t="shared" si="737"/>
        <v>-</v>
      </c>
      <c r="AA571" s="80" t="str">
        <f t="shared" si="738"/>
        <v/>
      </c>
      <c r="AB571" s="80" t="str">
        <f t="shared" si="739"/>
        <v>OK（振替済み）</v>
      </c>
      <c r="AC571" s="154">
        <f t="shared" si="740"/>
        <v>0</v>
      </c>
      <c r="AD571" s="154" t="str">
        <f t="shared" si="754"/>
        <v/>
      </c>
      <c r="AE571" s="106">
        <f t="shared" si="755"/>
        <v>0</v>
      </c>
      <c r="AF571" s="106">
        <f t="shared" si="741"/>
        <v>0</v>
      </c>
      <c r="AG571" s="218" t="str">
        <f>IFERROR(IF(AE571=1,①工事概要!$E$11,IF(AE571=2,①工事概要!$E$11,IF(WEEKDAY(Z571)=2,Z564,AG570))),"")</f>
        <v/>
      </c>
      <c r="AH571" s="222" t="str">
        <f t="shared" ref="AH571:BA571" si="800">IFERROR(IF(AG571+1&gt;$BB571,"",AG571+1),"")</f>
        <v/>
      </c>
      <c r="AI571" s="222" t="str">
        <f t="shared" si="800"/>
        <v/>
      </c>
      <c r="AJ571" s="222" t="str">
        <f t="shared" si="800"/>
        <v/>
      </c>
      <c r="AK571" s="222" t="str">
        <f t="shared" si="800"/>
        <v/>
      </c>
      <c r="AL571" s="222" t="str">
        <f t="shared" si="800"/>
        <v/>
      </c>
      <c r="AM571" s="222" t="str">
        <f t="shared" si="800"/>
        <v/>
      </c>
      <c r="AN571" s="222" t="str">
        <f t="shared" si="800"/>
        <v/>
      </c>
      <c r="AO571" s="222" t="str">
        <f t="shared" si="800"/>
        <v/>
      </c>
      <c r="AP571" s="222" t="str">
        <f t="shared" si="800"/>
        <v/>
      </c>
      <c r="AQ571" s="222" t="str">
        <f t="shared" si="800"/>
        <v/>
      </c>
      <c r="AR571" s="222" t="str">
        <f t="shared" si="800"/>
        <v/>
      </c>
      <c r="AS571" s="222" t="str">
        <f t="shared" si="800"/>
        <v/>
      </c>
      <c r="AT571" s="222" t="str">
        <f t="shared" si="800"/>
        <v/>
      </c>
      <c r="AU571" s="222" t="str">
        <f t="shared" si="800"/>
        <v/>
      </c>
      <c r="AV571" s="222" t="str">
        <f t="shared" si="800"/>
        <v/>
      </c>
      <c r="AW571" s="222" t="str">
        <f t="shared" si="800"/>
        <v/>
      </c>
      <c r="AX571" s="222" t="str">
        <f t="shared" si="800"/>
        <v/>
      </c>
      <c r="AY571" s="222" t="str">
        <f t="shared" si="800"/>
        <v/>
      </c>
      <c r="AZ571" s="222" t="str">
        <f t="shared" si="800"/>
        <v/>
      </c>
      <c r="BA571" s="222" t="str">
        <f t="shared" si="800"/>
        <v/>
      </c>
      <c r="BB571" s="219" t="str">
        <f>IFERROR(IF(IF(IF(Z571=①工事概要!$E$12,①工事概要!$E$12,IF(WEEKDAY(Z571)=1,Z578,BB572))&gt;①工事概要!$E$12,①工事概要!$E$12,IF(Z571=①工事概要!$E$12,①工事概要!$E$12,IF(WEEKDAY(Z571)=1,Z578,BB572)))=0,①工事概要!$E$12,IF(IF(Z571=①工事概要!$E$12,①工事概要!$E$12,IF(WEEKDAY(Z571)=1,Z578,BB572))&gt;①工事概要!$E$12,①工事概要!$E$12,IF(Z571=①工事概要!$E$12,①工事概要!$E$12,IF(WEEKDAY(Z571)=1,Z578,BB572)))),"")</f>
        <v/>
      </c>
      <c r="BE571" s="53"/>
      <c r="BF571" s="53"/>
      <c r="BG571" s="53" t="str">
        <f>IFERROR(VLOOKUP(B571,①工事概要!$C$11:$D$12,2,FALSE),"")</f>
        <v/>
      </c>
      <c r="BH571" s="53" t="str">
        <f>IFERROR(VLOOKUP(B571,①工事概要!$C$16:$D$21,2,FALSE),"")</f>
        <v/>
      </c>
      <c r="BI571" s="53" t="str">
        <f>IFERROR(VLOOKUP(B571,①工事概要!$C$22:$D$24,2,FALSE),"")</f>
        <v/>
      </c>
      <c r="BJ571" s="53" t="str">
        <f>IF(B571&gt;①工事概要!$C$26,"",IF(B571&gt;=①工事概要!$C$25,$BJ$13,""))</f>
        <v/>
      </c>
      <c r="BK571" s="53" t="str">
        <f>IF(B571&gt;①工事概要!$C$28,"",IF(B571&gt;=①工事概要!$C$27,$BK$13,""))</f>
        <v/>
      </c>
      <c r="BL571" s="53" t="str">
        <f>IF(B571&gt;①工事概要!$C$30,"",IF(B571&gt;=①工事概要!$C$29,$BL$13,""))</f>
        <v/>
      </c>
      <c r="BM571" s="53" t="str">
        <f>IF(B571&gt;①工事概要!$C$32,"",IF(B571&gt;=①工事概要!$C$31,$BM$13,""))</f>
        <v/>
      </c>
      <c r="BN571" s="53" t="str">
        <f>IF(B571&gt;①工事概要!$C$34,"",IF(B571&gt;=①工事概要!$C$33,$BN$13,""))</f>
        <v/>
      </c>
      <c r="BO571" s="53" t="str">
        <f>IF(B571&gt;①工事概要!$C$36,"",IF(B571&gt;=①工事概要!$C$35,$BO$13,""))</f>
        <v/>
      </c>
      <c r="BP571" s="53" t="str">
        <f>IF(B571&gt;①工事概要!$C$38,"",IF(B571&gt;=①工事概要!$C$37,$BP$13,""))</f>
        <v/>
      </c>
      <c r="BQ571" s="53" t="str">
        <f>IF(B571&gt;①工事概要!$C$40,"",IF(B571&gt;=①工事概要!$C$39,$BQ$13,""))</f>
        <v/>
      </c>
      <c r="BR571" s="53" t="str">
        <f>IF(B571&gt;①工事概要!$C$42,"",IF(B571&gt;=①工事概要!$C$41,$BR$13,""))</f>
        <v/>
      </c>
      <c r="BS571" s="53" t="str">
        <f>IF(B571&gt;①工事概要!$C$44,"",IF(B571&gt;=①工事概要!$C$43,$BS$13,""))</f>
        <v/>
      </c>
      <c r="BT571" s="53" t="str">
        <f>IF(B571&gt;①工事概要!$C$46,"",IF(B571&gt;=①工事概要!$C$45,$BT$13,""))</f>
        <v/>
      </c>
      <c r="BU571" s="53" t="str">
        <f>IF(B571&gt;①工事概要!$C$48,"",IF(B571&gt;=①工事概要!$C$47,$BU$13,""))</f>
        <v/>
      </c>
      <c r="BV571" s="53" t="str">
        <f>IF(B571&gt;①工事概要!$C$50,"",IF(B571&gt;=①工事概要!$C$49,$BV$13,""))</f>
        <v/>
      </c>
      <c r="BW571" s="53" t="str">
        <f>IF(B571&gt;①工事概要!$C$52,"",IF(B571&gt;=①工事概要!$C$51,$BW$13,""))</f>
        <v/>
      </c>
      <c r="BX571" s="53" t="str">
        <f>IF(B571&gt;①工事概要!$C$54,"",IF(B571&gt;=①工事概要!$C$53,$BX$13,""))</f>
        <v/>
      </c>
      <c r="BY571" s="53" t="str">
        <f>IF(B571&gt;①工事概要!$C$56,"",IF(B571&gt;=①工事概要!$C$55,$BY$13,""))</f>
        <v/>
      </c>
      <c r="BZ571" s="53" t="str">
        <f>IF(B571&gt;①工事概要!$C$58,"",IF(B571&gt;=①工事概要!$C$57,$BZ$13,""))</f>
        <v/>
      </c>
      <c r="CA571" s="53" t="str">
        <f>IF(B571&gt;①工事概要!$C$60,"",IF(B571&gt;=①工事概要!$C$59,$CA$13,""))</f>
        <v/>
      </c>
      <c r="CB571" s="53" t="str">
        <f>IF(B571&gt;①工事概要!$C$62,"",IF(B571&gt;=①工事概要!$C$61,$CB$13,""))</f>
        <v/>
      </c>
      <c r="CC571" s="53" t="str">
        <f>IF(B571&gt;①工事概要!$C$64,"",IF(B571&gt;=①工事概要!$C$63,$CC$13,""))</f>
        <v/>
      </c>
      <c r="CD571" s="53" t="str">
        <f>IF(B571&gt;①工事概要!$C$66,"",IF(B571&gt;=①工事概要!$C$65,$CD$13,""))</f>
        <v/>
      </c>
      <c r="CE571" s="50" t="str">
        <f t="shared" si="757"/>
        <v/>
      </c>
      <c r="CF571" s="50" t="str">
        <f t="shared" si="743"/>
        <v xml:space="preserve"> </v>
      </c>
    </row>
    <row r="572" spans="1:84" ht="39" customHeight="1" thickTop="1" thickBot="1" x14ac:dyDescent="0.2">
      <c r="A572" s="81" t="str">
        <f t="shared" si="729"/>
        <v>対象期間外</v>
      </c>
      <c r="B572" s="180" t="str">
        <f>IFERROR(IF(B571=①工事概要!$E$12+IF(WEEKDAY(①工事概要!$E$12)=1,①工事概要!$E$12,(8-WEEKDAY(①工事概要!$E$12))),"-",IF(B571="-","-",B571+1)),"-")</f>
        <v>-</v>
      </c>
      <c r="C572" s="89" t="str">
        <f t="shared" si="744"/>
        <v>-</v>
      </c>
      <c r="D572" s="199" t="str">
        <f t="shared" si="745"/>
        <v>×</v>
      </c>
      <c r="E572" s="200" t="str">
        <f t="shared" si="746"/>
        <v xml:space="preserve"> </v>
      </c>
      <c r="F572" s="201" t="s">
        <v>60</v>
      </c>
      <c r="G572" s="202"/>
      <c r="H572" s="203"/>
      <c r="I572" s="204"/>
      <c r="J572" s="187" t="str">
        <f t="shared" si="747"/>
        <v/>
      </c>
      <c r="K572" s="190" t="str">
        <f t="shared" si="730"/>
        <v/>
      </c>
      <c r="L572" s="190" t="str">
        <f t="shared" si="731"/>
        <v/>
      </c>
      <c r="M572" s="188" t="str">
        <f t="shared" si="748"/>
        <v/>
      </c>
      <c r="N572" s="87" t="str">
        <f t="shared" si="732"/>
        <v/>
      </c>
      <c r="O572" s="108"/>
      <c r="P572" s="156" t="str">
        <f>IF(B572&lt;①工事概要!$E$11,"",IF(B572&gt;①工事概要!$E$12,"",IF(LEN(CE572)=0,"○","")))</f>
        <v/>
      </c>
      <c r="Q572" s="162">
        <f t="shared" si="749"/>
        <v>0</v>
      </c>
      <c r="R572" s="93">
        <f t="shared" si="733"/>
        <v>181</v>
      </c>
      <c r="S572" s="156" t="str">
        <f t="shared" si="734"/>
        <v/>
      </c>
      <c r="T572" s="162">
        <f t="shared" si="735"/>
        <v>0</v>
      </c>
      <c r="U572" s="100">
        <f t="shared" si="750"/>
        <v>52</v>
      </c>
      <c r="V572" s="93" t="str">
        <f t="shared" si="736"/>
        <v/>
      </c>
      <c r="W572" s="169" t="str">
        <f t="shared" si="751"/>
        <v/>
      </c>
      <c r="X572" s="80" t="str">
        <f t="shared" si="752"/>
        <v/>
      </c>
      <c r="Y572" s="80" t="str">
        <f t="shared" si="753"/>
        <v/>
      </c>
      <c r="Z572" s="80" t="str">
        <f t="shared" si="737"/>
        <v>-</v>
      </c>
      <c r="AA572" s="80" t="str">
        <f t="shared" si="738"/>
        <v/>
      </c>
      <c r="AB572" s="80" t="str">
        <f t="shared" si="739"/>
        <v>OK（振替済み）</v>
      </c>
      <c r="AC572" s="154">
        <f t="shared" si="740"/>
        <v>0</v>
      </c>
      <c r="AD572" s="154" t="str">
        <f t="shared" si="754"/>
        <v/>
      </c>
      <c r="AE572" s="106">
        <f t="shared" si="755"/>
        <v>0</v>
      </c>
      <c r="AF572" s="106">
        <f t="shared" si="741"/>
        <v>0</v>
      </c>
      <c r="AG572" s="218" t="str">
        <f>IFERROR(IF(AE572=1,①工事概要!$E$11,IF(AE572=2,①工事概要!$E$11,IF(WEEKDAY(Z572)=2,Z565,AG571))),"")</f>
        <v/>
      </c>
      <c r="AH572" s="222" t="str">
        <f t="shared" ref="AH572:BA572" si="801">IFERROR(IF(AG572+1&gt;$BB572,"",AG572+1),"")</f>
        <v/>
      </c>
      <c r="AI572" s="222" t="str">
        <f t="shared" si="801"/>
        <v/>
      </c>
      <c r="AJ572" s="222" t="str">
        <f t="shared" si="801"/>
        <v/>
      </c>
      <c r="AK572" s="222" t="str">
        <f t="shared" si="801"/>
        <v/>
      </c>
      <c r="AL572" s="222" t="str">
        <f t="shared" si="801"/>
        <v/>
      </c>
      <c r="AM572" s="222" t="str">
        <f t="shared" si="801"/>
        <v/>
      </c>
      <c r="AN572" s="222" t="str">
        <f t="shared" si="801"/>
        <v/>
      </c>
      <c r="AO572" s="222" t="str">
        <f t="shared" si="801"/>
        <v/>
      </c>
      <c r="AP572" s="222" t="str">
        <f t="shared" si="801"/>
        <v/>
      </c>
      <c r="AQ572" s="222" t="str">
        <f t="shared" si="801"/>
        <v/>
      </c>
      <c r="AR572" s="222" t="str">
        <f t="shared" si="801"/>
        <v/>
      </c>
      <c r="AS572" s="222" t="str">
        <f t="shared" si="801"/>
        <v/>
      </c>
      <c r="AT572" s="222" t="str">
        <f t="shared" si="801"/>
        <v/>
      </c>
      <c r="AU572" s="222" t="str">
        <f t="shared" si="801"/>
        <v/>
      </c>
      <c r="AV572" s="222" t="str">
        <f t="shared" si="801"/>
        <v/>
      </c>
      <c r="AW572" s="222" t="str">
        <f t="shared" si="801"/>
        <v/>
      </c>
      <c r="AX572" s="222" t="str">
        <f t="shared" si="801"/>
        <v/>
      </c>
      <c r="AY572" s="222" t="str">
        <f t="shared" si="801"/>
        <v/>
      </c>
      <c r="AZ572" s="222" t="str">
        <f t="shared" si="801"/>
        <v/>
      </c>
      <c r="BA572" s="222" t="str">
        <f t="shared" si="801"/>
        <v/>
      </c>
      <c r="BB572" s="219" t="str">
        <f>IFERROR(IF(IF(IF(Z572=①工事概要!$E$12,①工事概要!$E$12,IF(WEEKDAY(Z572)=1,Z579,BB573))&gt;①工事概要!$E$12,①工事概要!$E$12,IF(Z572=①工事概要!$E$12,①工事概要!$E$12,IF(WEEKDAY(Z572)=1,Z579,BB573)))=0,①工事概要!$E$12,IF(IF(Z572=①工事概要!$E$12,①工事概要!$E$12,IF(WEEKDAY(Z572)=1,Z579,BB573))&gt;①工事概要!$E$12,①工事概要!$E$12,IF(Z572=①工事概要!$E$12,①工事概要!$E$12,IF(WEEKDAY(Z572)=1,Z579,BB573)))),"")</f>
        <v/>
      </c>
      <c r="BE572" s="53"/>
      <c r="BF572" s="53"/>
      <c r="BG572" s="53" t="str">
        <f>IFERROR(VLOOKUP(B572,①工事概要!$C$11:$D$12,2,FALSE),"")</f>
        <v/>
      </c>
      <c r="BH572" s="53" t="str">
        <f>IFERROR(VLOOKUP(B572,①工事概要!$C$16:$D$21,2,FALSE),"")</f>
        <v/>
      </c>
      <c r="BI572" s="53" t="str">
        <f>IFERROR(VLOOKUP(B572,①工事概要!$C$22:$D$24,2,FALSE),"")</f>
        <v/>
      </c>
      <c r="BJ572" s="53" t="str">
        <f>IF(B572&gt;①工事概要!$C$26,"",IF(B572&gt;=①工事概要!$C$25,$BJ$13,""))</f>
        <v/>
      </c>
      <c r="BK572" s="53" t="str">
        <f>IF(B572&gt;①工事概要!$C$28,"",IF(B572&gt;=①工事概要!$C$27,$BK$13,""))</f>
        <v/>
      </c>
      <c r="BL572" s="53" t="str">
        <f>IF(B572&gt;①工事概要!$C$30,"",IF(B572&gt;=①工事概要!$C$29,$BL$13,""))</f>
        <v/>
      </c>
      <c r="BM572" s="53" t="str">
        <f>IF(B572&gt;①工事概要!$C$32,"",IF(B572&gt;=①工事概要!$C$31,$BM$13,""))</f>
        <v/>
      </c>
      <c r="BN572" s="53" t="str">
        <f>IF(B572&gt;①工事概要!$C$34,"",IF(B572&gt;=①工事概要!$C$33,$BN$13,""))</f>
        <v/>
      </c>
      <c r="BO572" s="53" t="str">
        <f>IF(B572&gt;①工事概要!$C$36,"",IF(B572&gt;=①工事概要!$C$35,$BO$13,""))</f>
        <v/>
      </c>
      <c r="BP572" s="53" t="str">
        <f>IF(B572&gt;①工事概要!$C$38,"",IF(B572&gt;=①工事概要!$C$37,$BP$13,""))</f>
        <v/>
      </c>
      <c r="BQ572" s="53" t="str">
        <f>IF(B572&gt;①工事概要!$C$40,"",IF(B572&gt;=①工事概要!$C$39,$BQ$13,""))</f>
        <v/>
      </c>
      <c r="BR572" s="53" t="str">
        <f>IF(B572&gt;①工事概要!$C$42,"",IF(B572&gt;=①工事概要!$C$41,$BR$13,""))</f>
        <v/>
      </c>
      <c r="BS572" s="53" t="str">
        <f>IF(B572&gt;①工事概要!$C$44,"",IF(B572&gt;=①工事概要!$C$43,$BS$13,""))</f>
        <v/>
      </c>
      <c r="BT572" s="53" t="str">
        <f>IF(B572&gt;①工事概要!$C$46,"",IF(B572&gt;=①工事概要!$C$45,$BT$13,""))</f>
        <v/>
      </c>
      <c r="BU572" s="53" t="str">
        <f>IF(B572&gt;①工事概要!$C$48,"",IF(B572&gt;=①工事概要!$C$47,$BU$13,""))</f>
        <v/>
      </c>
      <c r="BV572" s="53" t="str">
        <f>IF(B572&gt;①工事概要!$C$50,"",IF(B572&gt;=①工事概要!$C$49,$BV$13,""))</f>
        <v/>
      </c>
      <c r="BW572" s="53" t="str">
        <f>IF(B572&gt;①工事概要!$C$52,"",IF(B572&gt;=①工事概要!$C$51,$BW$13,""))</f>
        <v/>
      </c>
      <c r="BX572" s="53" t="str">
        <f>IF(B572&gt;①工事概要!$C$54,"",IF(B572&gt;=①工事概要!$C$53,$BX$13,""))</f>
        <v/>
      </c>
      <c r="BY572" s="53" t="str">
        <f>IF(B572&gt;①工事概要!$C$56,"",IF(B572&gt;=①工事概要!$C$55,$BY$13,""))</f>
        <v/>
      </c>
      <c r="BZ572" s="53" t="str">
        <f>IF(B572&gt;①工事概要!$C$58,"",IF(B572&gt;=①工事概要!$C$57,$BZ$13,""))</f>
        <v/>
      </c>
      <c r="CA572" s="53" t="str">
        <f>IF(B572&gt;①工事概要!$C$60,"",IF(B572&gt;=①工事概要!$C$59,$CA$13,""))</f>
        <v/>
      </c>
      <c r="CB572" s="53" t="str">
        <f>IF(B572&gt;①工事概要!$C$62,"",IF(B572&gt;=①工事概要!$C$61,$CB$13,""))</f>
        <v/>
      </c>
      <c r="CC572" s="53" t="str">
        <f>IF(B572&gt;①工事概要!$C$64,"",IF(B572&gt;=①工事概要!$C$63,$CC$13,""))</f>
        <v/>
      </c>
      <c r="CD572" s="53" t="str">
        <f>IF(B572&gt;①工事概要!$C$66,"",IF(B572&gt;=①工事概要!$C$65,$CD$13,""))</f>
        <v/>
      </c>
      <c r="CE572" s="50" t="str">
        <f t="shared" si="757"/>
        <v/>
      </c>
      <c r="CF572" s="50" t="str">
        <f t="shared" si="743"/>
        <v xml:space="preserve"> </v>
      </c>
    </row>
    <row r="573" spans="1:84" ht="39" customHeight="1" thickTop="1" thickBot="1" x14ac:dyDescent="0.2">
      <c r="A573" s="81" t="str">
        <f t="shared" si="729"/>
        <v>対象期間外</v>
      </c>
      <c r="B573" s="180" t="str">
        <f>IFERROR(IF(B572=①工事概要!$E$12+IF(WEEKDAY(①工事概要!$E$12)=1,①工事概要!$E$12,(8-WEEKDAY(①工事概要!$E$12))),"-",IF(B572="-","-",B572+1)),"-")</f>
        <v>-</v>
      </c>
      <c r="C573" s="89" t="str">
        <f t="shared" si="744"/>
        <v>-</v>
      </c>
      <c r="D573" s="199" t="str">
        <f t="shared" si="745"/>
        <v>×</v>
      </c>
      <c r="E573" s="200" t="str">
        <f t="shared" si="746"/>
        <v xml:space="preserve"> </v>
      </c>
      <c r="F573" s="201" t="s">
        <v>61</v>
      </c>
      <c r="G573" s="202"/>
      <c r="H573" s="203"/>
      <c r="I573" s="204"/>
      <c r="J573" s="187" t="str">
        <f t="shared" si="747"/>
        <v/>
      </c>
      <c r="K573" s="190" t="str">
        <f t="shared" si="730"/>
        <v/>
      </c>
      <c r="L573" s="190" t="str">
        <f t="shared" si="731"/>
        <v/>
      </c>
      <c r="M573" s="188" t="str">
        <f t="shared" si="748"/>
        <v/>
      </c>
      <c r="N573" s="87" t="str">
        <f t="shared" si="732"/>
        <v/>
      </c>
      <c r="O573" s="108"/>
      <c r="P573" s="156" t="str">
        <f>IF(B573&lt;①工事概要!$E$11,"",IF(B573&gt;①工事概要!$E$12,"",IF(LEN(CE573)=0,"○","")))</f>
        <v/>
      </c>
      <c r="Q573" s="162">
        <f t="shared" si="749"/>
        <v>0</v>
      </c>
      <c r="R573" s="93">
        <f t="shared" si="733"/>
        <v>181</v>
      </c>
      <c r="S573" s="156" t="str">
        <f t="shared" si="734"/>
        <v/>
      </c>
      <c r="T573" s="162">
        <f t="shared" si="735"/>
        <v>0</v>
      </c>
      <c r="U573" s="100">
        <f t="shared" si="750"/>
        <v>52</v>
      </c>
      <c r="V573" s="93" t="str">
        <f t="shared" si="736"/>
        <v/>
      </c>
      <c r="W573" s="169" t="str">
        <f t="shared" si="751"/>
        <v/>
      </c>
      <c r="X573" s="80" t="str">
        <f t="shared" si="752"/>
        <v/>
      </c>
      <c r="Y573" s="80" t="str">
        <f t="shared" si="753"/>
        <v/>
      </c>
      <c r="Z573" s="80" t="str">
        <f t="shared" si="737"/>
        <v>-</v>
      </c>
      <c r="AA573" s="80" t="str">
        <f t="shared" si="738"/>
        <v/>
      </c>
      <c r="AB573" s="80" t="str">
        <f t="shared" si="739"/>
        <v>OK（振替済み）</v>
      </c>
      <c r="AC573" s="154">
        <f t="shared" si="740"/>
        <v>0</v>
      </c>
      <c r="AD573" s="154" t="str">
        <f t="shared" si="754"/>
        <v/>
      </c>
      <c r="AE573" s="106">
        <f t="shared" si="755"/>
        <v>0</v>
      </c>
      <c r="AF573" s="106">
        <f t="shared" si="741"/>
        <v>0</v>
      </c>
      <c r="AG573" s="218" t="str">
        <f>IFERROR(IF(AE573=1,①工事概要!$E$11,IF(AE573=2,①工事概要!$E$11,IF(WEEKDAY(Z573)=2,Z566,AG572))),"")</f>
        <v/>
      </c>
      <c r="AH573" s="222" t="str">
        <f t="shared" ref="AH573:BA573" si="802">IFERROR(IF(AG573+1&gt;$BB573,"",AG573+1),"")</f>
        <v/>
      </c>
      <c r="AI573" s="222" t="str">
        <f t="shared" si="802"/>
        <v/>
      </c>
      <c r="AJ573" s="222" t="str">
        <f t="shared" si="802"/>
        <v/>
      </c>
      <c r="AK573" s="222" t="str">
        <f t="shared" si="802"/>
        <v/>
      </c>
      <c r="AL573" s="222" t="str">
        <f t="shared" si="802"/>
        <v/>
      </c>
      <c r="AM573" s="222" t="str">
        <f t="shared" si="802"/>
        <v/>
      </c>
      <c r="AN573" s="222" t="str">
        <f t="shared" si="802"/>
        <v/>
      </c>
      <c r="AO573" s="222" t="str">
        <f t="shared" si="802"/>
        <v/>
      </c>
      <c r="AP573" s="222" t="str">
        <f t="shared" si="802"/>
        <v/>
      </c>
      <c r="AQ573" s="222" t="str">
        <f t="shared" si="802"/>
        <v/>
      </c>
      <c r="AR573" s="222" t="str">
        <f t="shared" si="802"/>
        <v/>
      </c>
      <c r="AS573" s="222" t="str">
        <f t="shared" si="802"/>
        <v/>
      </c>
      <c r="AT573" s="222" t="str">
        <f t="shared" si="802"/>
        <v/>
      </c>
      <c r="AU573" s="222" t="str">
        <f t="shared" si="802"/>
        <v/>
      </c>
      <c r="AV573" s="222" t="str">
        <f t="shared" si="802"/>
        <v/>
      </c>
      <c r="AW573" s="222" t="str">
        <f t="shared" si="802"/>
        <v/>
      </c>
      <c r="AX573" s="222" t="str">
        <f t="shared" si="802"/>
        <v/>
      </c>
      <c r="AY573" s="222" t="str">
        <f t="shared" si="802"/>
        <v/>
      </c>
      <c r="AZ573" s="222" t="str">
        <f t="shared" si="802"/>
        <v/>
      </c>
      <c r="BA573" s="222" t="str">
        <f t="shared" si="802"/>
        <v/>
      </c>
      <c r="BB573" s="219" t="str">
        <f>IFERROR(IF(IF(IF(Z573=①工事概要!$E$12,①工事概要!$E$12,IF(WEEKDAY(Z573)=1,Z580,BB574))&gt;①工事概要!$E$12,①工事概要!$E$12,IF(Z573=①工事概要!$E$12,①工事概要!$E$12,IF(WEEKDAY(Z573)=1,Z580,BB574)))=0,①工事概要!$E$12,IF(IF(Z573=①工事概要!$E$12,①工事概要!$E$12,IF(WEEKDAY(Z573)=1,Z580,BB574))&gt;①工事概要!$E$12,①工事概要!$E$12,IF(Z573=①工事概要!$E$12,①工事概要!$E$12,IF(WEEKDAY(Z573)=1,Z580,BB574)))),"")</f>
        <v/>
      </c>
      <c r="BE573" s="53"/>
      <c r="BF573" s="53"/>
      <c r="BG573" s="53" t="str">
        <f>IFERROR(VLOOKUP(B573,①工事概要!$C$11:$D$12,2,FALSE),"")</f>
        <v/>
      </c>
      <c r="BH573" s="53" t="str">
        <f>IFERROR(VLOOKUP(B573,①工事概要!$C$16:$D$21,2,FALSE),"")</f>
        <v/>
      </c>
      <c r="BI573" s="53" t="str">
        <f>IFERROR(VLOOKUP(B573,①工事概要!$C$22:$D$24,2,FALSE),"")</f>
        <v/>
      </c>
      <c r="BJ573" s="53" t="str">
        <f>IF(B573&gt;①工事概要!$C$26,"",IF(B573&gt;=①工事概要!$C$25,$BJ$13,""))</f>
        <v/>
      </c>
      <c r="BK573" s="53" t="str">
        <f>IF(B573&gt;①工事概要!$C$28,"",IF(B573&gt;=①工事概要!$C$27,$BK$13,""))</f>
        <v/>
      </c>
      <c r="BL573" s="53" t="str">
        <f>IF(B573&gt;①工事概要!$C$30,"",IF(B573&gt;=①工事概要!$C$29,$BL$13,""))</f>
        <v/>
      </c>
      <c r="BM573" s="53" t="str">
        <f>IF(B573&gt;①工事概要!$C$32,"",IF(B573&gt;=①工事概要!$C$31,$BM$13,""))</f>
        <v/>
      </c>
      <c r="BN573" s="53" t="str">
        <f>IF(B573&gt;①工事概要!$C$34,"",IF(B573&gt;=①工事概要!$C$33,$BN$13,""))</f>
        <v/>
      </c>
      <c r="BO573" s="53" t="str">
        <f>IF(B573&gt;①工事概要!$C$36,"",IF(B573&gt;=①工事概要!$C$35,$BO$13,""))</f>
        <v/>
      </c>
      <c r="BP573" s="53" t="str">
        <f>IF(B573&gt;①工事概要!$C$38,"",IF(B573&gt;=①工事概要!$C$37,$BP$13,""))</f>
        <v/>
      </c>
      <c r="BQ573" s="53" t="str">
        <f>IF(B573&gt;①工事概要!$C$40,"",IF(B573&gt;=①工事概要!$C$39,$BQ$13,""))</f>
        <v/>
      </c>
      <c r="BR573" s="53" t="str">
        <f>IF(B573&gt;①工事概要!$C$42,"",IF(B573&gt;=①工事概要!$C$41,$BR$13,""))</f>
        <v/>
      </c>
      <c r="BS573" s="53" t="str">
        <f>IF(B573&gt;①工事概要!$C$44,"",IF(B573&gt;=①工事概要!$C$43,$BS$13,""))</f>
        <v/>
      </c>
      <c r="BT573" s="53" t="str">
        <f>IF(B573&gt;①工事概要!$C$46,"",IF(B573&gt;=①工事概要!$C$45,$BT$13,""))</f>
        <v/>
      </c>
      <c r="BU573" s="53" t="str">
        <f>IF(B573&gt;①工事概要!$C$48,"",IF(B573&gt;=①工事概要!$C$47,$BU$13,""))</f>
        <v/>
      </c>
      <c r="BV573" s="53" t="str">
        <f>IF(B573&gt;①工事概要!$C$50,"",IF(B573&gt;=①工事概要!$C$49,$BV$13,""))</f>
        <v/>
      </c>
      <c r="BW573" s="53" t="str">
        <f>IF(B573&gt;①工事概要!$C$52,"",IF(B573&gt;=①工事概要!$C$51,$BW$13,""))</f>
        <v/>
      </c>
      <c r="BX573" s="53" t="str">
        <f>IF(B573&gt;①工事概要!$C$54,"",IF(B573&gt;=①工事概要!$C$53,$BX$13,""))</f>
        <v/>
      </c>
      <c r="BY573" s="53" t="str">
        <f>IF(B573&gt;①工事概要!$C$56,"",IF(B573&gt;=①工事概要!$C$55,$BY$13,""))</f>
        <v/>
      </c>
      <c r="BZ573" s="53" t="str">
        <f>IF(B573&gt;①工事概要!$C$58,"",IF(B573&gt;=①工事概要!$C$57,$BZ$13,""))</f>
        <v/>
      </c>
      <c r="CA573" s="53" t="str">
        <f>IF(B573&gt;①工事概要!$C$60,"",IF(B573&gt;=①工事概要!$C$59,$CA$13,""))</f>
        <v/>
      </c>
      <c r="CB573" s="53" t="str">
        <f>IF(B573&gt;①工事概要!$C$62,"",IF(B573&gt;=①工事概要!$C$61,$CB$13,""))</f>
        <v/>
      </c>
      <c r="CC573" s="53" t="str">
        <f>IF(B573&gt;①工事概要!$C$64,"",IF(B573&gt;=①工事概要!$C$63,$CC$13,""))</f>
        <v/>
      </c>
      <c r="CD573" s="53" t="str">
        <f>IF(B573&gt;①工事概要!$C$66,"",IF(B573&gt;=①工事概要!$C$65,$CD$13,""))</f>
        <v/>
      </c>
      <c r="CE573" s="50" t="str">
        <f t="shared" si="757"/>
        <v/>
      </c>
      <c r="CF573" s="50" t="str">
        <f t="shared" si="743"/>
        <v xml:space="preserve"> </v>
      </c>
    </row>
    <row r="574" spans="1:84" ht="39" customHeight="1" thickTop="1" thickBot="1" x14ac:dyDescent="0.2">
      <c r="A574" s="81" t="str">
        <f t="shared" si="729"/>
        <v>対象期間外</v>
      </c>
      <c r="B574" s="180" t="str">
        <f>IFERROR(IF(B573=①工事概要!$E$12+IF(WEEKDAY(①工事概要!$E$12)=1,①工事概要!$E$12,(8-WEEKDAY(①工事概要!$E$12))),"-",IF(B573="-","-",B573+1)),"-")</f>
        <v>-</v>
      </c>
      <c r="C574" s="89" t="str">
        <f t="shared" si="744"/>
        <v>-</v>
      </c>
      <c r="D574" s="199" t="str">
        <f t="shared" si="745"/>
        <v>×</v>
      </c>
      <c r="E574" s="200" t="str">
        <f t="shared" si="746"/>
        <v xml:space="preserve"> </v>
      </c>
      <c r="F574" s="201" t="s">
        <v>61</v>
      </c>
      <c r="G574" s="202"/>
      <c r="H574" s="203"/>
      <c r="I574" s="204"/>
      <c r="J574" s="187" t="str">
        <f t="shared" si="747"/>
        <v/>
      </c>
      <c r="K574" s="190" t="str">
        <f t="shared" si="730"/>
        <v/>
      </c>
      <c r="L574" s="190" t="str">
        <f t="shared" si="731"/>
        <v/>
      </c>
      <c r="M574" s="188" t="str">
        <f t="shared" si="748"/>
        <v/>
      </c>
      <c r="N574" s="87" t="str">
        <f t="shared" si="732"/>
        <v/>
      </c>
      <c r="O574" s="108"/>
      <c r="P574" s="156" t="str">
        <f>IF(B574&lt;①工事概要!$E$11,"",IF(B574&gt;①工事概要!$E$12,"",IF(LEN(CE574)=0,"○","")))</f>
        <v/>
      </c>
      <c r="Q574" s="162">
        <f t="shared" si="749"/>
        <v>0</v>
      </c>
      <c r="R574" s="93">
        <f t="shared" si="733"/>
        <v>181</v>
      </c>
      <c r="S574" s="156" t="str">
        <f t="shared" si="734"/>
        <v/>
      </c>
      <c r="T574" s="162">
        <f t="shared" si="735"/>
        <v>0</v>
      </c>
      <c r="U574" s="100">
        <f t="shared" si="750"/>
        <v>52</v>
      </c>
      <c r="V574" s="93" t="str">
        <f t="shared" si="736"/>
        <v/>
      </c>
      <c r="W574" s="169" t="str">
        <f t="shared" si="751"/>
        <v/>
      </c>
      <c r="X574" s="80" t="str">
        <f t="shared" si="752"/>
        <v/>
      </c>
      <c r="Y574" s="80" t="str">
        <f t="shared" si="753"/>
        <v/>
      </c>
      <c r="Z574" s="80" t="str">
        <f t="shared" si="737"/>
        <v>-</v>
      </c>
      <c r="AA574" s="80" t="str">
        <f t="shared" si="738"/>
        <v/>
      </c>
      <c r="AB574" s="80" t="str">
        <f t="shared" si="739"/>
        <v>OK（振替済み）</v>
      </c>
      <c r="AC574" s="154">
        <f t="shared" si="740"/>
        <v>0</v>
      </c>
      <c r="AD574" s="154" t="str">
        <f t="shared" si="754"/>
        <v/>
      </c>
      <c r="AE574" s="106">
        <f t="shared" si="755"/>
        <v>0</v>
      </c>
      <c r="AF574" s="106">
        <f t="shared" si="741"/>
        <v>0</v>
      </c>
      <c r="AG574" s="223" t="str">
        <f>IFERROR(IF(AE574=1,①工事概要!$E$11,IF(AE574=2,①工事概要!$E$11,IF(WEEKDAY(Z574)=2,Z567,AG573))),"")</f>
        <v/>
      </c>
      <c r="AH574" s="224" t="str">
        <f t="shared" ref="AH574:BA574" si="803">IFERROR(IF(AG574+1&gt;$BB574,"",AG574+1),"")</f>
        <v/>
      </c>
      <c r="AI574" s="224" t="str">
        <f t="shared" si="803"/>
        <v/>
      </c>
      <c r="AJ574" s="224" t="str">
        <f t="shared" si="803"/>
        <v/>
      </c>
      <c r="AK574" s="224" t="str">
        <f t="shared" si="803"/>
        <v/>
      </c>
      <c r="AL574" s="224" t="str">
        <f t="shared" si="803"/>
        <v/>
      </c>
      <c r="AM574" s="224" t="str">
        <f t="shared" si="803"/>
        <v/>
      </c>
      <c r="AN574" s="224" t="str">
        <f t="shared" si="803"/>
        <v/>
      </c>
      <c r="AO574" s="224" t="str">
        <f t="shared" si="803"/>
        <v/>
      </c>
      <c r="AP574" s="224" t="str">
        <f t="shared" si="803"/>
        <v/>
      </c>
      <c r="AQ574" s="224" t="str">
        <f t="shared" si="803"/>
        <v/>
      </c>
      <c r="AR574" s="224" t="str">
        <f t="shared" si="803"/>
        <v/>
      </c>
      <c r="AS574" s="224" t="str">
        <f t="shared" si="803"/>
        <v/>
      </c>
      <c r="AT574" s="224" t="str">
        <f t="shared" si="803"/>
        <v/>
      </c>
      <c r="AU574" s="224" t="str">
        <f t="shared" si="803"/>
        <v/>
      </c>
      <c r="AV574" s="224" t="str">
        <f t="shared" si="803"/>
        <v/>
      </c>
      <c r="AW574" s="224" t="str">
        <f t="shared" si="803"/>
        <v/>
      </c>
      <c r="AX574" s="224" t="str">
        <f t="shared" si="803"/>
        <v/>
      </c>
      <c r="AY574" s="224" t="str">
        <f t="shared" si="803"/>
        <v/>
      </c>
      <c r="AZ574" s="224" t="str">
        <f t="shared" si="803"/>
        <v/>
      </c>
      <c r="BA574" s="224" t="str">
        <f t="shared" si="803"/>
        <v/>
      </c>
      <c r="BB574" s="225" t="str">
        <f>IFERROR(IF(IF(IF(Z574=①工事概要!$E$12,①工事概要!$E$12,IF(WEEKDAY(Z574)=1,Z581,BB575))&gt;①工事概要!$E$12,①工事概要!$E$12,IF(Z574=①工事概要!$E$12,①工事概要!$E$12,IF(WEEKDAY(Z574)=1,Z581,BB575)))=0,①工事概要!$E$12,IF(IF(Z574=①工事概要!$E$12,①工事概要!$E$12,IF(WEEKDAY(Z574)=1,Z581,BB575))&gt;①工事概要!$E$12,①工事概要!$E$12,IF(Z574=①工事概要!$E$12,①工事概要!$E$12,IF(WEEKDAY(Z574)=1,Z581,BB575)))),"")</f>
        <v/>
      </c>
      <c r="BE574" s="53"/>
      <c r="BF574" s="53"/>
      <c r="BG574" s="53" t="str">
        <f>IFERROR(VLOOKUP(B574,①工事概要!$C$11:$D$12,2,FALSE),"")</f>
        <v/>
      </c>
      <c r="BH574" s="53" t="str">
        <f>IFERROR(VLOOKUP(B574,①工事概要!$C$16:$D$21,2,FALSE),"")</f>
        <v/>
      </c>
      <c r="BI574" s="53" t="str">
        <f>IFERROR(VLOOKUP(B574,①工事概要!$C$22:$D$24,2,FALSE),"")</f>
        <v/>
      </c>
      <c r="BJ574" s="53" t="str">
        <f>IF(B574&gt;①工事概要!$C$26,"",IF(B574&gt;=①工事概要!$C$25,$BJ$13,""))</f>
        <v/>
      </c>
      <c r="BK574" s="53" t="str">
        <f>IF(B574&gt;①工事概要!$C$28,"",IF(B574&gt;=①工事概要!$C$27,$BK$13,""))</f>
        <v/>
      </c>
      <c r="BL574" s="53" t="str">
        <f>IF(B574&gt;①工事概要!$C$30,"",IF(B574&gt;=①工事概要!$C$29,$BL$13,""))</f>
        <v/>
      </c>
      <c r="BM574" s="53" t="str">
        <f>IF(B574&gt;①工事概要!$C$32,"",IF(B574&gt;=①工事概要!$C$31,$BM$13,""))</f>
        <v/>
      </c>
      <c r="BN574" s="53" t="str">
        <f>IF(B574&gt;①工事概要!$C$34,"",IF(B574&gt;=①工事概要!$C$33,$BN$13,""))</f>
        <v/>
      </c>
      <c r="BO574" s="53" t="str">
        <f>IF(B574&gt;①工事概要!$C$36,"",IF(B574&gt;=①工事概要!$C$35,$BO$13,""))</f>
        <v/>
      </c>
      <c r="BP574" s="53" t="str">
        <f>IF(B574&gt;①工事概要!$C$38,"",IF(B574&gt;=①工事概要!$C$37,$BP$13,""))</f>
        <v/>
      </c>
      <c r="BQ574" s="53" t="str">
        <f>IF(B574&gt;①工事概要!$C$40,"",IF(B574&gt;=①工事概要!$C$39,$BQ$13,""))</f>
        <v/>
      </c>
      <c r="BR574" s="53" t="str">
        <f>IF(B574&gt;①工事概要!$C$42,"",IF(B574&gt;=①工事概要!$C$41,$BR$13,""))</f>
        <v/>
      </c>
      <c r="BS574" s="53" t="str">
        <f>IF(B574&gt;①工事概要!$C$44,"",IF(B574&gt;=①工事概要!$C$43,$BS$13,""))</f>
        <v/>
      </c>
      <c r="BT574" s="53" t="str">
        <f>IF(B574&gt;①工事概要!$C$46,"",IF(B574&gt;=①工事概要!$C$45,$BT$13,""))</f>
        <v/>
      </c>
      <c r="BU574" s="53" t="str">
        <f>IF(B574&gt;①工事概要!$C$48,"",IF(B574&gt;=①工事概要!$C$47,$BU$13,""))</f>
        <v/>
      </c>
      <c r="BV574" s="53" t="str">
        <f>IF(B574&gt;①工事概要!$C$50,"",IF(B574&gt;=①工事概要!$C$49,$BV$13,""))</f>
        <v/>
      </c>
      <c r="BW574" s="53" t="str">
        <f>IF(B574&gt;①工事概要!$C$52,"",IF(B574&gt;=①工事概要!$C$51,$BW$13,""))</f>
        <v/>
      </c>
      <c r="BX574" s="53" t="str">
        <f>IF(B574&gt;①工事概要!$C$54,"",IF(B574&gt;=①工事概要!$C$53,$BX$13,""))</f>
        <v/>
      </c>
      <c r="BY574" s="53" t="str">
        <f>IF(B574&gt;①工事概要!$C$56,"",IF(B574&gt;=①工事概要!$C$55,$BY$13,""))</f>
        <v/>
      </c>
      <c r="BZ574" s="53" t="str">
        <f>IF(B574&gt;①工事概要!$C$58,"",IF(B574&gt;=①工事概要!$C$57,$BZ$13,""))</f>
        <v/>
      </c>
      <c r="CA574" s="53" t="str">
        <f>IF(B574&gt;①工事概要!$C$60,"",IF(B574&gt;=①工事概要!$C$59,$CA$13,""))</f>
        <v/>
      </c>
      <c r="CB574" s="53" t="str">
        <f>IF(B574&gt;①工事概要!$C$62,"",IF(B574&gt;=①工事概要!$C$61,$CB$13,""))</f>
        <v/>
      </c>
      <c r="CC574" s="53" t="str">
        <f>IF(B574&gt;①工事概要!$C$64,"",IF(B574&gt;=①工事概要!$C$63,$CC$13,""))</f>
        <v/>
      </c>
      <c r="CD574" s="53" t="str">
        <f>IF(B574&gt;①工事概要!$C$66,"",IF(B574&gt;=①工事概要!$C$65,$CD$13,""))</f>
        <v/>
      </c>
      <c r="CE574" s="50" t="str">
        <f t="shared" si="757"/>
        <v/>
      </c>
      <c r="CF574" s="50" t="str">
        <f t="shared" si="743"/>
        <v xml:space="preserve"> </v>
      </c>
    </row>
    <row r="575" spans="1:84" ht="39" customHeight="1" thickTop="1" thickBot="1" x14ac:dyDescent="0.2">
      <c r="A575" s="81" t="str">
        <f t="shared" si="729"/>
        <v>対象期間外</v>
      </c>
      <c r="B575" s="180" t="str">
        <f>IFERROR(IF(B574=①工事概要!$E$12+IF(WEEKDAY(①工事概要!$E$12)=1,①工事概要!$E$12,(8-WEEKDAY(①工事概要!$E$12))),"-",IF(B574="-","-",B574+1)),"-")</f>
        <v>-</v>
      </c>
      <c r="C575" s="89" t="str">
        <f t="shared" si="744"/>
        <v>-</v>
      </c>
      <c r="D575" s="199" t="str">
        <f t="shared" si="745"/>
        <v>×</v>
      </c>
      <c r="E575" s="200" t="str">
        <f t="shared" si="746"/>
        <v xml:space="preserve"> </v>
      </c>
      <c r="F575" s="201" t="s">
        <v>60</v>
      </c>
      <c r="G575" s="202"/>
      <c r="H575" s="203"/>
      <c r="I575" s="204"/>
      <c r="J575" s="187" t="str">
        <f t="shared" si="747"/>
        <v/>
      </c>
      <c r="K575" s="190" t="str">
        <f t="shared" si="730"/>
        <v/>
      </c>
      <c r="L575" s="190" t="str">
        <f t="shared" si="731"/>
        <v/>
      </c>
      <c r="M575" s="188" t="str">
        <f t="shared" si="748"/>
        <v/>
      </c>
      <c r="N575" s="87" t="str">
        <f t="shared" si="732"/>
        <v/>
      </c>
      <c r="O575" s="108"/>
      <c r="P575" s="156" t="str">
        <f>IF(B575&lt;①工事概要!$E$11,"",IF(B575&gt;①工事概要!$E$12,"",IF(LEN(CE575)=0,"○","")))</f>
        <v/>
      </c>
      <c r="Q575" s="162">
        <f t="shared" si="749"/>
        <v>0</v>
      </c>
      <c r="R575" s="93">
        <f t="shared" si="733"/>
        <v>181</v>
      </c>
      <c r="S575" s="156" t="str">
        <f t="shared" si="734"/>
        <v/>
      </c>
      <c r="T575" s="162">
        <f t="shared" si="735"/>
        <v>0</v>
      </c>
      <c r="U575" s="100">
        <f t="shared" si="750"/>
        <v>52</v>
      </c>
      <c r="V575" s="93" t="str">
        <f t="shared" si="736"/>
        <v/>
      </c>
      <c r="W575" s="169" t="str">
        <f t="shared" si="751"/>
        <v/>
      </c>
      <c r="X575" s="80" t="str">
        <f t="shared" si="752"/>
        <v/>
      </c>
      <c r="Y575" s="80" t="str">
        <f t="shared" si="753"/>
        <v/>
      </c>
      <c r="Z575" s="80" t="str">
        <f t="shared" si="737"/>
        <v>-</v>
      </c>
      <c r="AA575" s="80" t="str">
        <f t="shared" si="738"/>
        <v/>
      </c>
      <c r="AB575" s="80" t="str">
        <f t="shared" si="739"/>
        <v>OK（振替済み）</v>
      </c>
      <c r="AC575" s="154">
        <f t="shared" si="740"/>
        <v>0</v>
      </c>
      <c r="AD575" s="154" t="str">
        <f t="shared" si="754"/>
        <v/>
      </c>
      <c r="AE575" s="106">
        <f t="shared" si="755"/>
        <v>0</v>
      </c>
      <c r="AF575" s="106">
        <f t="shared" si="741"/>
        <v>0</v>
      </c>
      <c r="AG575" s="216" t="str">
        <f>IFERROR(IF(AE575=1,①工事概要!$E$11,IF(AE575=2,①工事概要!$E$11,IF(WEEKDAY(Z575)=2,Z568,AG574))),"")</f>
        <v/>
      </c>
      <c r="AH575" s="221" t="str">
        <f t="shared" ref="AH575:BA575" si="804">IFERROR(IF(AG575+1&gt;$BB575,"",AG575+1),"")</f>
        <v/>
      </c>
      <c r="AI575" s="221" t="str">
        <f t="shared" si="804"/>
        <v/>
      </c>
      <c r="AJ575" s="221" t="str">
        <f t="shared" si="804"/>
        <v/>
      </c>
      <c r="AK575" s="221" t="str">
        <f t="shared" si="804"/>
        <v/>
      </c>
      <c r="AL575" s="221" t="str">
        <f t="shared" si="804"/>
        <v/>
      </c>
      <c r="AM575" s="221" t="str">
        <f t="shared" si="804"/>
        <v/>
      </c>
      <c r="AN575" s="221" t="str">
        <f t="shared" si="804"/>
        <v/>
      </c>
      <c r="AO575" s="221" t="str">
        <f t="shared" si="804"/>
        <v/>
      </c>
      <c r="AP575" s="221" t="str">
        <f t="shared" si="804"/>
        <v/>
      </c>
      <c r="AQ575" s="221" t="str">
        <f t="shared" si="804"/>
        <v/>
      </c>
      <c r="AR575" s="221" t="str">
        <f t="shared" si="804"/>
        <v/>
      </c>
      <c r="AS575" s="221" t="str">
        <f t="shared" si="804"/>
        <v/>
      </c>
      <c r="AT575" s="221" t="str">
        <f t="shared" si="804"/>
        <v/>
      </c>
      <c r="AU575" s="221" t="str">
        <f t="shared" si="804"/>
        <v/>
      </c>
      <c r="AV575" s="221" t="str">
        <f t="shared" si="804"/>
        <v/>
      </c>
      <c r="AW575" s="221" t="str">
        <f t="shared" si="804"/>
        <v/>
      </c>
      <c r="AX575" s="221" t="str">
        <f t="shared" si="804"/>
        <v/>
      </c>
      <c r="AY575" s="221" t="str">
        <f t="shared" si="804"/>
        <v/>
      </c>
      <c r="AZ575" s="221" t="str">
        <f t="shared" si="804"/>
        <v/>
      </c>
      <c r="BA575" s="221" t="str">
        <f t="shared" si="804"/>
        <v/>
      </c>
      <c r="BB575" s="217" t="str">
        <f>IFERROR(IF(IF(IF(Z575=①工事概要!$E$12,①工事概要!$E$12,IF(WEEKDAY(Z575)=1,Z582,BB576))&gt;①工事概要!$E$12,①工事概要!$E$12,IF(Z575=①工事概要!$E$12,①工事概要!$E$12,IF(WEEKDAY(Z575)=1,Z582,BB576)))=0,①工事概要!$E$12,IF(IF(Z575=①工事概要!$E$12,①工事概要!$E$12,IF(WEEKDAY(Z575)=1,Z582,BB576))&gt;①工事概要!$E$12,①工事概要!$E$12,IF(Z575=①工事概要!$E$12,①工事概要!$E$12,IF(WEEKDAY(Z575)=1,Z582,BB576)))),"")</f>
        <v/>
      </c>
      <c r="BE575" s="53"/>
      <c r="BF575" s="53"/>
      <c r="BG575" s="53" t="str">
        <f>IFERROR(VLOOKUP(B575,①工事概要!$C$11:$D$12,2,FALSE),"")</f>
        <v/>
      </c>
      <c r="BH575" s="53" t="str">
        <f>IFERROR(VLOOKUP(B575,①工事概要!$C$16:$D$21,2,FALSE),"")</f>
        <v/>
      </c>
      <c r="BI575" s="53" t="str">
        <f>IFERROR(VLOOKUP(B575,①工事概要!$C$22:$D$24,2,FALSE),"")</f>
        <v/>
      </c>
      <c r="BJ575" s="53" t="str">
        <f>IF(B575&gt;①工事概要!$C$26,"",IF(B575&gt;=①工事概要!$C$25,$BJ$13,""))</f>
        <v/>
      </c>
      <c r="BK575" s="53" t="str">
        <f>IF(B575&gt;①工事概要!$C$28,"",IF(B575&gt;=①工事概要!$C$27,$BK$13,""))</f>
        <v/>
      </c>
      <c r="BL575" s="53" t="str">
        <f>IF(B575&gt;①工事概要!$C$30,"",IF(B575&gt;=①工事概要!$C$29,$BL$13,""))</f>
        <v/>
      </c>
      <c r="BM575" s="53" t="str">
        <f>IF(B575&gt;①工事概要!$C$32,"",IF(B575&gt;=①工事概要!$C$31,$BM$13,""))</f>
        <v/>
      </c>
      <c r="BN575" s="53" t="str">
        <f>IF(B575&gt;①工事概要!$C$34,"",IF(B575&gt;=①工事概要!$C$33,$BN$13,""))</f>
        <v/>
      </c>
      <c r="BO575" s="53" t="str">
        <f>IF(B575&gt;①工事概要!$C$36,"",IF(B575&gt;=①工事概要!$C$35,$BO$13,""))</f>
        <v/>
      </c>
      <c r="BP575" s="53" t="str">
        <f>IF(B575&gt;①工事概要!$C$38,"",IF(B575&gt;=①工事概要!$C$37,$BP$13,""))</f>
        <v/>
      </c>
      <c r="BQ575" s="53" t="str">
        <f>IF(B575&gt;①工事概要!$C$40,"",IF(B575&gt;=①工事概要!$C$39,$BQ$13,""))</f>
        <v/>
      </c>
      <c r="BR575" s="53" t="str">
        <f>IF(B575&gt;①工事概要!$C$42,"",IF(B575&gt;=①工事概要!$C$41,$BR$13,""))</f>
        <v/>
      </c>
      <c r="BS575" s="53" t="str">
        <f>IF(B575&gt;①工事概要!$C$44,"",IF(B575&gt;=①工事概要!$C$43,$BS$13,""))</f>
        <v/>
      </c>
      <c r="BT575" s="53" t="str">
        <f>IF(B575&gt;①工事概要!$C$46,"",IF(B575&gt;=①工事概要!$C$45,$BT$13,""))</f>
        <v/>
      </c>
      <c r="BU575" s="53" t="str">
        <f>IF(B575&gt;①工事概要!$C$48,"",IF(B575&gt;=①工事概要!$C$47,$BU$13,""))</f>
        <v/>
      </c>
      <c r="BV575" s="53" t="str">
        <f>IF(B575&gt;①工事概要!$C$50,"",IF(B575&gt;=①工事概要!$C$49,$BV$13,""))</f>
        <v/>
      </c>
      <c r="BW575" s="53" t="str">
        <f>IF(B575&gt;①工事概要!$C$52,"",IF(B575&gt;=①工事概要!$C$51,$BW$13,""))</f>
        <v/>
      </c>
      <c r="BX575" s="53" t="str">
        <f>IF(B575&gt;①工事概要!$C$54,"",IF(B575&gt;=①工事概要!$C$53,$BX$13,""))</f>
        <v/>
      </c>
      <c r="BY575" s="53" t="str">
        <f>IF(B575&gt;①工事概要!$C$56,"",IF(B575&gt;=①工事概要!$C$55,$BY$13,""))</f>
        <v/>
      </c>
      <c r="BZ575" s="53" t="str">
        <f>IF(B575&gt;①工事概要!$C$58,"",IF(B575&gt;=①工事概要!$C$57,$BZ$13,""))</f>
        <v/>
      </c>
      <c r="CA575" s="53" t="str">
        <f>IF(B575&gt;①工事概要!$C$60,"",IF(B575&gt;=①工事概要!$C$59,$CA$13,""))</f>
        <v/>
      </c>
      <c r="CB575" s="53" t="str">
        <f>IF(B575&gt;①工事概要!$C$62,"",IF(B575&gt;=①工事概要!$C$61,$CB$13,""))</f>
        <v/>
      </c>
      <c r="CC575" s="53" t="str">
        <f>IF(B575&gt;①工事概要!$C$64,"",IF(B575&gt;=①工事概要!$C$63,$CC$13,""))</f>
        <v/>
      </c>
      <c r="CD575" s="53" t="str">
        <f>IF(B575&gt;①工事概要!$C$66,"",IF(B575&gt;=①工事概要!$C$65,$CD$13,""))</f>
        <v/>
      </c>
      <c r="CE575" s="50" t="str">
        <f t="shared" si="757"/>
        <v/>
      </c>
      <c r="CF575" s="50" t="str">
        <f t="shared" si="743"/>
        <v xml:space="preserve"> </v>
      </c>
    </row>
    <row r="576" spans="1:84" ht="39" customHeight="1" thickTop="1" thickBot="1" x14ac:dyDescent="0.2">
      <c r="A576" s="81" t="str">
        <f t="shared" si="729"/>
        <v>対象期間外</v>
      </c>
      <c r="B576" s="180" t="str">
        <f>IFERROR(IF(B575=①工事概要!$E$12+IF(WEEKDAY(①工事概要!$E$12)=1,①工事概要!$E$12,(8-WEEKDAY(①工事概要!$E$12))),"-",IF(B575="-","-",B575+1)),"-")</f>
        <v>-</v>
      </c>
      <c r="C576" s="89" t="str">
        <f t="shared" si="744"/>
        <v>-</v>
      </c>
      <c r="D576" s="199" t="str">
        <f t="shared" si="745"/>
        <v>×</v>
      </c>
      <c r="E576" s="200" t="str">
        <f t="shared" si="746"/>
        <v xml:space="preserve"> </v>
      </c>
      <c r="F576" s="201" t="s">
        <v>60</v>
      </c>
      <c r="G576" s="202"/>
      <c r="H576" s="203"/>
      <c r="I576" s="204"/>
      <c r="J576" s="187" t="str">
        <f t="shared" si="747"/>
        <v/>
      </c>
      <c r="K576" s="190" t="str">
        <f t="shared" si="730"/>
        <v/>
      </c>
      <c r="L576" s="190" t="str">
        <f t="shared" si="731"/>
        <v/>
      </c>
      <c r="M576" s="188" t="str">
        <f t="shared" si="748"/>
        <v/>
      </c>
      <c r="N576" s="87" t="str">
        <f t="shared" si="732"/>
        <v/>
      </c>
      <c r="O576" s="108"/>
      <c r="P576" s="156" t="str">
        <f>IF(B576&lt;①工事概要!$E$11,"",IF(B576&gt;①工事概要!$E$12,"",IF(LEN(CE576)=0,"○","")))</f>
        <v/>
      </c>
      <c r="Q576" s="162">
        <f t="shared" si="749"/>
        <v>0</v>
      </c>
      <c r="R576" s="93">
        <f t="shared" si="733"/>
        <v>181</v>
      </c>
      <c r="S576" s="156" t="str">
        <f t="shared" si="734"/>
        <v/>
      </c>
      <c r="T576" s="162">
        <f t="shared" si="735"/>
        <v>0</v>
      </c>
      <c r="U576" s="100">
        <f t="shared" si="750"/>
        <v>52</v>
      </c>
      <c r="V576" s="93" t="str">
        <f t="shared" si="736"/>
        <v/>
      </c>
      <c r="W576" s="169" t="str">
        <f t="shared" si="751"/>
        <v/>
      </c>
      <c r="X576" s="80" t="str">
        <f t="shared" si="752"/>
        <v/>
      </c>
      <c r="Y576" s="80" t="str">
        <f t="shared" si="753"/>
        <v/>
      </c>
      <c r="Z576" s="80" t="str">
        <f t="shared" si="737"/>
        <v>-</v>
      </c>
      <c r="AA576" s="80" t="str">
        <f t="shared" si="738"/>
        <v/>
      </c>
      <c r="AB576" s="80" t="str">
        <f t="shared" si="739"/>
        <v>OK（振替済み）</v>
      </c>
      <c r="AC576" s="154">
        <f t="shared" si="740"/>
        <v>0</v>
      </c>
      <c r="AD576" s="154" t="str">
        <f t="shared" si="754"/>
        <v/>
      </c>
      <c r="AE576" s="106">
        <f t="shared" si="755"/>
        <v>0</v>
      </c>
      <c r="AF576" s="106">
        <f t="shared" si="741"/>
        <v>0</v>
      </c>
      <c r="AG576" s="218" t="str">
        <f>IFERROR(IF(AE576=1,①工事概要!$E$11,IF(AE576=2,①工事概要!$E$11,IF(WEEKDAY(Z576)=2,Z569,AG575))),"")</f>
        <v/>
      </c>
      <c r="AH576" s="222" t="str">
        <f t="shared" ref="AH576:BA576" si="805">IFERROR(IF(AG576+1&gt;$BB576,"",AG576+1),"")</f>
        <v/>
      </c>
      <c r="AI576" s="222" t="str">
        <f t="shared" si="805"/>
        <v/>
      </c>
      <c r="AJ576" s="222" t="str">
        <f t="shared" si="805"/>
        <v/>
      </c>
      <c r="AK576" s="222" t="str">
        <f t="shared" si="805"/>
        <v/>
      </c>
      <c r="AL576" s="222" t="str">
        <f t="shared" si="805"/>
        <v/>
      </c>
      <c r="AM576" s="222" t="str">
        <f t="shared" si="805"/>
        <v/>
      </c>
      <c r="AN576" s="222" t="str">
        <f t="shared" si="805"/>
        <v/>
      </c>
      <c r="AO576" s="222" t="str">
        <f t="shared" si="805"/>
        <v/>
      </c>
      <c r="AP576" s="222" t="str">
        <f t="shared" si="805"/>
        <v/>
      </c>
      <c r="AQ576" s="222" t="str">
        <f t="shared" si="805"/>
        <v/>
      </c>
      <c r="AR576" s="222" t="str">
        <f t="shared" si="805"/>
        <v/>
      </c>
      <c r="AS576" s="222" t="str">
        <f t="shared" si="805"/>
        <v/>
      </c>
      <c r="AT576" s="222" t="str">
        <f t="shared" si="805"/>
        <v/>
      </c>
      <c r="AU576" s="222" t="str">
        <f t="shared" si="805"/>
        <v/>
      </c>
      <c r="AV576" s="222" t="str">
        <f t="shared" si="805"/>
        <v/>
      </c>
      <c r="AW576" s="222" t="str">
        <f t="shared" si="805"/>
        <v/>
      </c>
      <c r="AX576" s="222" t="str">
        <f t="shared" si="805"/>
        <v/>
      </c>
      <c r="AY576" s="222" t="str">
        <f t="shared" si="805"/>
        <v/>
      </c>
      <c r="AZ576" s="222" t="str">
        <f t="shared" si="805"/>
        <v/>
      </c>
      <c r="BA576" s="222" t="str">
        <f t="shared" si="805"/>
        <v/>
      </c>
      <c r="BB576" s="219" t="str">
        <f>IFERROR(IF(IF(IF(Z576=①工事概要!$E$12,①工事概要!$E$12,IF(WEEKDAY(Z576)=1,Z583,BB577))&gt;①工事概要!$E$12,①工事概要!$E$12,IF(Z576=①工事概要!$E$12,①工事概要!$E$12,IF(WEEKDAY(Z576)=1,Z583,BB577)))=0,①工事概要!$E$12,IF(IF(Z576=①工事概要!$E$12,①工事概要!$E$12,IF(WEEKDAY(Z576)=1,Z583,BB577))&gt;①工事概要!$E$12,①工事概要!$E$12,IF(Z576=①工事概要!$E$12,①工事概要!$E$12,IF(WEEKDAY(Z576)=1,Z583,BB577)))),"")</f>
        <v/>
      </c>
      <c r="BE576" s="53"/>
      <c r="BF576" s="53"/>
      <c r="BG576" s="53" t="str">
        <f>IFERROR(VLOOKUP(B576,①工事概要!$C$11:$D$12,2,FALSE),"")</f>
        <v/>
      </c>
      <c r="BH576" s="53" t="str">
        <f>IFERROR(VLOOKUP(B576,①工事概要!$C$16:$D$21,2,FALSE),"")</f>
        <v/>
      </c>
      <c r="BI576" s="53" t="str">
        <f>IFERROR(VLOOKUP(B576,①工事概要!$C$22:$D$24,2,FALSE),"")</f>
        <v/>
      </c>
      <c r="BJ576" s="53" t="str">
        <f>IF(B576&gt;①工事概要!$C$26,"",IF(B576&gt;=①工事概要!$C$25,$BJ$13,""))</f>
        <v/>
      </c>
      <c r="BK576" s="53" t="str">
        <f>IF(B576&gt;①工事概要!$C$28,"",IF(B576&gt;=①工事概要!$C$27,$BK$13,""))</f>
        <v/>
      </c>
      <c r="BL576" s="53" t="str">
        <f>IF(B576&gt;①工事概要!$C$30,"",IF(B576&gt;=①工事概要!$C$29,$BL$13,""))</f>
        <v/>
      </c>
      <c r="BM576" s="53" t="str">
        <f>IF(B576&gt;①工事概要!$C$32,"",IF(B576&gt;=①工事概要!$C$31,$BM$13,""))</f>
        <v/>
      </c>
      <c r="BN576" s="53" t="str">
        <f>IF(B576&gt;①工事概要!$C$34,"",IF(B576&gt;=①工事概要!$C$33,$BN$13,""))</f>
        <v/>
      </c>
      <c r="BO576" s="53" t="str">
        <f>IF(B576&gt;①工事概要!$C$36,"",IF(B576&gt;=①工事概要!$C$35,$BO$13,""))</f>
        <v/>
      </c>
      <c r="BP576" s="53" t="str">
        <f>IF(B576&gt;①工事概要!$C$38,"",IF(B576&gt;=①工事概要!$C$37,$BP$13,""))</f>
        <v/>
      </c>
      <c r="BQ576" s="53" t="str">
        <f>IF(B576&gt;①工事概要!$C$40,"",IF(B576&gt;=①工事概要!$C$39,$BQ$13,""))</f>
        <v/>
      </c>
      <c r="BR576" s="53" t="str">
        <f>IF(B576&gt;①工事概要!$C$42,"",IF(B576&gt;=①工事概要!$C$41,$BR$13,""))</f>
        <v/>
      </c>
      <c r="BS576" s="53" t="str">
        <f>IF(B576&gt;①工事概要!$C$44,"",IF(B576&gt;=①工事概要!$C$43,$BS$13,""))</f>
        <v/>
      </c>
      <c r="BT576" s="53" t="str">
        <f>IF(B576&gt;①工事概要!$C$46,"",IF(B576&gt;=①工事概要!$C$45,$BT$13,""))</f>
        <v/>
      </c>
      <c r="BU576" s="53" t="str">
        <f>IF(B576&gt;①工事概要!$C$48,"",IF(B576&gt;=①工事概要!$C$47,$BU$13,""))</f>
        <v/>
      </c>
      <c r="BV576" s="53" t="str">
        <f>IF(B576&gt;①工事概要!$C$50,"",IF(B576&gt;=①工事概要!$C$49,$BV$13,""))</f>
        <v/>
      </c>
      <c r="BW576" s="53" t="str">
        <f>IF(B576&gt;①工事概要!$C$52,"",IF(B576&gt;=①工事概要!$C$51,$BW$13,""))</f>
        <v/>
      </c>
      <c r="BX576" s="53" t="str">
        <f>IF(B576&gt;①工事概要!$C$54,"",IF(B576&gt;=①工事概要!$C$53,$BX$13,""))</f>
        <v/>
      </c>
      <c r="BY576" s="53" t="str">
        <f>IF(B576&gt;①工事概要!$C$56,"",IF(B576&gt;=①工事概要!$C$55,$BY$13,""))</f>
        <v/>
      </c>
      <c r="BZ576" s="53" t="str">
        <f>IF(B576&gt;①工事概要!$C$58,"",IF(B576&gt;=①工事概要!$C$57,$BZ$13,""))</f>
        <v/>
      </c>
      <c r="CA576" s="53" t="str">
        <f>IF(B576&gt;①工事概要!$C$60,"",IF(B576&gt;=①工事概要!$C$59,$CA$13,""))</f>
        <v/>
      </c>
      <c r="CB576" s="53" t="str">
        <f>IF(B576&gt;①工事概要!$C$62,"",IF(B576&gt;=①工事概要!$C$61,$CB$13,""))</f>
        <v/>
      </c>
      <c r="CC576" s="53" t="str">
        <f>IF(B576&gt;①工事概要!$C$64,"",IF(B576&gt;=①工事概要!$C$63,$CC$13,""))</f>
        <v/>
      </c>
      <c r="CD576" s="53" t="str">
        <f>IF(B576&gt;①工事概要!$C$66,"",IF(B576&gt;=①工事概要!$C$65,$CD$13,""))</f>
        <v/>
      </c>
      <c r="CE576" s="50" t="str">
        <f t="shared" si="757"/>
        <v/>
      </c>
      <c r="CF576" s="50" t="str">
        <f t="shared" si="743"/>
        <v xml:space="preserve"> </v>
      </c>
    </row>
    <row r="577" spans="1:84" ht="39" customHeight="1" thickTop="1" thickBot="1" x14ac:dyDescent="0.2">
      <c r="A577" s="81" t="str">
        <f t="shared" si="729"/>
        <v>対象期間外</v>
      </c>
      <c r="B577" s="180" t="str">
        <f>IFERROR(IF(B576=①工事概要!$E$12+IF(WEEKDAY(①工事概要!$E$12)=1,①工事概要!$E$12,(8-WEEKDAY(①工事概要!$E$12))),"-",IF(B576="-","-",B576+1)),"-")</f>
        <v>-</v>
      </c>
      <c r="C577" s="89" t="str">
        <f t="shared" si="744"/>
        <v>-</v>
      </c>
      <c r="D577" s="199" t="str">
        <f t="shared" si="745"/>
        <v>×</v>
      </c>
      <c r="E577" s="200" t="str">
        <f t="shared" si="746"/>
        <v xml:space="preserve"> </v>
      </c>
      <c r="F577" s="201" t="s">
        <v>60</v>
      </c>
      <c r="G577" s="202"/>
      <c r="H577" s="203"/>
      <c r="I577" s="204"/>
      <c r="J577" s="187" t="str">
        <f t="shared" si="747"/>
        <v/>
      </c>
      <c r="K577" s="190" t="str">
        <f t="shared" si="730"/>
        <v/>
      </c>
      <c r="L577" s="190" t="str">
        <f t="shared" si="731"/>
        <v/>
      </c>
      <c r="M577" s="188" t="str">
        <f t="shared" si="748"/>
        <v/>
      </c>
      <c r="N577" s="87" t="str">
        <f t="shared" si="732"/>
        <v/>
      </c>
      <c r="O577" s="108"/>
      <c r="P577" s="156" t="str">
        <f>IF(B577&lt;①工事概要!$E$11,"",IF(B577&gt;①工事概要!$E$12,"",IF(LEN(CE577)=0,"○","")))</f>
        <v/>
      </c>
      <c r="Q577" s="162">
        <f t="shared" si="749"/>
        <v>0</v>
      </c>
      <c r="R577" s="93">
        <f t="shared" si="733"/>
        <v>181</v>
      </c>
      <c r="S577" s="156" t="str">
        <f t="shared" si="734"/>
        <v/>
      </c>
      <c r="T577" s="162">
        <f t="shared" si="735"/>
        <v>0</v>
      </c>
      <c r="U577" s="100">
        <f t="shared" si="750"/>
        <v>52</v>
      </c>
      <c r="V577" s="93" t="str">
        <f t="shared" si="736"/>
        <v/>
      </c>
      <c r="W577" s="169" t="str">
        <f t="shared" si="751"/>
        <v/>
      </c>
      <c r="X577" s="80" t="str">
        <f t="shared" si="752"/>
        <v/>
      </c>
      <c r="Y577" s="80" t="str">
        <f t="shared" si="753"/>
        <v/>
      </c>
      <c r="Z577" s="80" t="str">
        <f t="shared" si="737"/>
        <v>-</v>
      </c>
      <c r="AA577" s="80" t="str">
        <f t="shared" si="738"/>
        <v/>
      </c>
      <c r="AB577" s="80" t="str">
        <f t="shared" si="739"/>
        <v>OK（振替済み）</v>
      </c>
      <c r="AC577" s="154">
        <f t="shared" si="740"/>
        <v>0</v>
      </c>
      <c r="AD577" s="154" t="str">
        <f t="shared" si="754"/>
        <v/>
      </c>
      <c r="AE577" s="106">
        <f t="shared" si="755"/>
        <v>0</v>
      </c>
      <c r="AF577" s="106">
        <f t="shared" si="741"/>
        <v>0</v>
      </c>
      <c r="AG577" s="218" t="str">
        <f>IFERROR(IF(AE577=1,①工事概要!$E$11,IF(AE577=2,①工事概要!$E$11,IF(WEEKDAY(Z577)=2,Z570,AG576))),"")</f>
        <v/>
      </c>
      <c r="AH577" s="222" t="str">
        <f t="shared" ref="AH577:BA577" si="806">IFERROR(IF(AG577+1&gt;$BB577,"",AG577+1),"")</f>
        <v/>
      </c>
      <c r="AI577" s="222" t="str">
        <f t="shared" si="806"/>
        <v/>
      </c>
      <c r="AJ577" s="222" t="str">
        <f t="shared" si="806"/>
        <v/>
      </c>
      <c r="AK577" s="222" t="str">
        <f t="shared" si="806"/>
        <v/>
      </c>
      <c r="AL577" s="222" t="str">
        <f t="shared" si="806"/>
        <v/>
      </c>
      <c r="AM577" s="222" t="str">
        <f t="shared" si="806"/>
        <v/>
      </c>
      <c r="AN577" s="222" t="str">
        <f t="shared" si="806"/>
        <v/>
      </c>
      <c r="AO577" s="222" t="str">
        <f t="shared" si="806"/>
        <v/>
      </c>
      <c r="AP577" s="222" t="str">
        <f t="shared" si="806"/>
        <v/>
      </c>
      <c r="AQ577" s="222" t="str">
        <f t="shared" si="806"/>
        <v/>
      </c>
      <c r="AR577" s="222" t="str">
        <f t="shared" si="806"/>
        <v/>
      </c>
      <c r="AS577" s="222" t="str">
        <f t="shared" si="806"/>
        <v/>
      </c>
      <c r="AT577" s="222" t="str">
        <f t="shared" si="806"/>
        <v/>
      </c>
      <c r="AU577" s="222" t="str">
        <f t="shared" si="806"/>
        <v/>
      </c>
      <c r="AV577" s="222" t="str">
        <f t="shared" si="806"/>
        <v/>
      </c>
      <c r="AW577" s="222" t="str">
        <f t="shared" si="806"/>
        <v/>
      </c>
      <c r="AX577" s="222" t="str">
        <f t="shared" si="806"/>
        <v/>
      </c>
      <c r="AY577" s="222" t="str">
        <f t="shared" si="806"/>
        <v/>
      </c>
      <c r="AZ577" s="222" t="str">
        <f t="shared" si="806"/>
        <v/>
      </c>
      <c r="BA577" s="222" t="str">
        <f t="shared" si="806"/>
        <v/>
      </c>
      <c r="BB577" s="219" t="str">
        <f>IFERROR(IF(IF(IF(Z577=①工事概要!$E$12,①工事概要!$E$12,IF(WEEKDAY(Z577)=1,Z584,BB578))&gt;①工事概要!$E$12,①工事概要!$E$12,IF(Z577=①工事概要!$E$12,①工事概要!$E$12,IF(WEEKDAY(Z577)=1,Z584,BB578)))=0,①工事概要!$E$12,IF(IF(Z577=①工事概要!$E$12,①工事概要!$E$12,IF(WEEKDAY(Z577)=1,Z584,BB578))&gt;①工事概要!$E$12,①工事概要!$E$12,IF(Z577=①工事概要!$E$12,①工事概要!$E$12,IF(WEEKDAY(Z577)=1,Z584,BB578)))),"")</f>
        <v/>
      </c>
      <c r="BE577" s="53"/>
      <c r="BF577" s="53"/>
      <c r="BG577" s="53" t="str">
        <f>IFERROR(VLOOKUP(B577,①工事概要!$C$11:$D$12,2,FALSE),"")</f>
        <v/>
      </c>
      <c r="BH577" s="53" t="str">
        <f>IFERROR(VLOOKUP(B577,①工事概要!$C$16:$D$21,2,FALSE),"")</f>
        <v/>
      </c>
      <c r="BI577" s="53" t="str">
        <f>IFERROR(VLOOKUP(B577,①工事概要!$C$22:$D$24,2,FALSE),"")</f>
        <v/>
      </c>
      <c r="BJ577" s="53" t="str">
        <f>IF(B577&gt;①工事概要!$C$26,"",IF(B577&gt;=①工事概要!$C$25,$BJ$13,""))</f>
        <v/>
      </c>
      <c r="BK577" s="53" t="str">
        <f>IF(B577&gt;①工事概要!$C$28,"",IF(B577&gt;=①工事概要!$C$27,$BK$13,""))</f>
        <v/>
      </c>
      <c r="BL577" s="53" t="str">
        <f>IF(B577&gt;①工事概要!$C$30,"",IF(B577&gt;=①工事概要!$C$29,$BL$13,""))</f>
        <v/>
      </c>
      <c r="BM577" s="53" t="str">
        <f>IF(B577&gt;①工事概要!$C$32,"",IF(B577&gt;=①工事概要!$C$31,$BM$13,""))</f>
        <v/>
      </c>
      <c r="BN577" s="53" t="str">
        <f>IF(B577&gt;①工事概要!$C$34,"",IF(B577&gt;=①工事概要!$C$33,$BN$13,""))</f>
        <v/>
      </c>
      <c r="BO577" s="53" t="str">
        <f>IF(B577&gt;①工事概要!$C$36,"",IF(B577&gt;=①工事概要!$C$35,$BO$13,""))</f>
        <v/>
      </c>
      <c r="BP577" s="53" t="str">
        <f>IF(B577&gt;①工事概要!$C$38,"",IF(B577&gt;=①工事概要!$C$37,$BP$13,""))</f>
        <v/>
      </c>
      <c r="BQ577" s="53" t="str">
        <f>IF(B577&gt;①工事概要!$C$40,"",IF(B577&gt;=①工事概要!$C$39,$BQ$13,""))</f>
        <v/>
      </c>
      <c r="BR577" s="53" t="str">
        <f>IF(B577&gt;①工事概要!$C$42,"",IF(B577&gt;=①工事概要!$C$41,$BR$13,""))</f>
        <v/>
      </c>
      <c r="BS577" s="53" t="str">
        <f>IF(B577&gt;①工事概要!$C$44,"",IF(B577&gt;=①工事概要!$C$43,$BS$13,""))</f>
        <v/>
      </c>
      <c r="BT577" s="53" t="str">
        <f>IF(B577&gt;①工事概要!$C$46,"",IF(B577&gt;=①工事概要!$C$45,$BT$13,""))</f>
        <v/>
      </c>
      <c r="BU577" s="53" t="str">
        <f>IF(B577&gt;①工事概要!$C$48,"",IF(B577&gt;=①工事概要!$C$47,$BU$13,""))</f>
        <v/>
      </c>
      <c r="BV577" s="53" t="str">
        <f>IF(B577&gt;①工事概要!$C$50,"",IF(B577&gt;=①工事概要!$C$49,$BV$13,""))</f>
        <v/>
      </c>
      <c r="BW577" s="53" t="str">
        <f>IF(B577&gt;①工事概要!$C$52,"",IF(B577&gt;=①工事概要!$C$51,$BW$13,""))</f>
        <v/>
      </c>
      <c r="BX577" s="53" t="str">
        <f>IF(B577&gt;①工事概要!$C$54,"",IF(B577&gt;=①工事概要!$C$53,$BX$13,""))</f>
        <v/>
      </c>
      <c r="BY577" s="53" t="str">
        <f>IF(B577&gt;①工事概要!$C$56,"",IF(B577&gt;=①工事概要!$C$55,$BY$13,""))</f>
        <v/>
      </c>
      <c r="BZ577" s="53" t="str">
        <f>IF(B577&gt;①工事概要!$C$58,"",IF(B577&gt;=①工事概要!$C$57,$BZ$13,""))</f>
        <v/>
      </c>
      <c r="CA577" s="53" t="str">
        <f>IF(B577&gt;①工事概要!$C$60,"",IF(B577&gt;=①工事概要!$C$59,$CA$13,""))</f>
        <v/>
      </c>
      <c r="CB577" s="53" t="str">
        <f>IF(B577&gt;①工事概要!$C$62,"",IF(B577&gt;=①工事概要!$C$61,$CB$13,""))</f>
        <v/>
      </c>
      <c r="CC577" s="53" t="str">
        <f>IF(B577&gt;①工事概要!$C$64,"",IF(B577&gt;=①工事概要!$C$63,$CC$13,""))</f>
        <v/>
      </c>
      <c r="CD577" s="53" t="str">
        <f>IF(B577&gt;①工事概要!$C$66,"",IF(B577&gt;=①工事概要!$C$65,$CD$13,""))</f>
        <v/>
      </c>
      <c r="CE577" s="50" t="str">
        <f t="shared" si="757"/>
        <v/>
      </c>
      <c r="CF577" s="50" t="str">
        <f t="shared" si="743"/>
        <v xml:space="preserve"> </v>
      </c>
    </row>
    <row r="578" spans="1:84" ht="39" customHeight="1" thickTop="1" thickBot="1" x14ac:dyDescent="0.2">
      <c r="A578" s="81" t="str">
        <f t="shared" si="729"/>
        <v>対象期間外</v>
      </c>
      <c r="B578" s="180" t="str">
        <f>IFERROR(IF(B577=①工事概要!$E$12+IF(WEEKDAY(①工事概要!$E$12)=1,①工事概要!$E$12,(8-WEEKDAY(①工事概要!$E$12))),"-",IF(B577="-","-",B577+1)),"-")</f>
        <v>-</v>
      </c>
      <c r="C578" s="89" t="str">
        <f t="shared" si="744"/>
        <v>-</v>
      </c>
      <c r="D578" s="199" t="str">
        <f t="shared" si="745"/>
        <v>×</v>
      </c>
      <c r="E578" s="200" t="str">
        <f t="shared" si="746"/>
        <v xml:space="preserve"> </v>
      </c>
      <c r="F578" s="201" t="s">
        <v>60</v>
      </c>
      <c r="G578" s="202"/>
      <c r="H578" s="203"/>
      <c r="I578" s="204"/>
      <c r="J578" s="187" t="str">
        <f t="shared" si="747"/>
        <v/>
      </c>
      <c r="K578" s="190" t="str">
        <f t="shared" si="730"/>
        <v/>
      </c>
      <c r="L578" s="190" t="str">
        <f t="shared" si="731"/>
        <v/>
      </c>
      <c r="M578" s="188" t="str">
        <f t="shared" si="748"/>
        <v/>
      </c>
      <c r="N578" s="87" t="str">
        <f t="shared" si="732"/>
        <v/>
      </c>
      <c r="O578" s="108"/>
      <c r="P578" s="156" t="str">
        <f>IF(B578&lt;①工事概要!$E$11,"",IF(B578&gt;①工事概要!$E$12,"",IF(LEN(CE578)=0,"○","")))</f>
        <v/>
      </c>
      <c r="Q578" s="162">
        <f t="shared" si="749"/>
        <v>0</v>
      </c>
      <c r="R578" s="93">
        <f t="shared" si="733"/>
        <v>181</v>
      </c>
      <c r="S578" s="156" t="str">
        <f t="shared" si="734"/>
        <v/>
      </c>
      <c r="T578" s="162">
        <f t="shared" si="735"/>
        <v>0</v>
      </c>
      <c r="U578" s="100">
        <f t="shared" si="750"/>
        <v>52</v>
      </c>
      <c r="V578" s="93" t="str">
        <f t="shared" si="736"/>
        <v/>
      </c>
      <c r="W578" s="169" t="str">
        <f t="shared" si="751"/>
        <v/>
      </c>
      <c r="X578" s="80" t="str">
        <f t="shared" si="752"/>
        <v/>
      </c>
      <c r="Y578" s="80" t="str">
        <f t="shared" si="753"/>
        <v/>
      </c>
      <c r="Z578" s="80" t="str">
        <f t="shared" si="737"/>
        <v>-</v>
      </c>
      <c r="AA578" s="80" t="str">
        <f t="shared" si="738"/>
        <v/>
      </c>
      <c r="AB578" s="80" t="str">
        <f t="shared" si="739"/>
        <v>OK（振替済み）</v>
      </c>
      <c r="AC578" s="154">
        <f t="shared" si="740"/>
        <v>0</v>
      </c>
      <c r="AD578" s="154" t="str">
        <f t="shared" si="754"/>
        <v/>
      </c>
      <c r="AE578" s="106">
        <f t="shared" si="755"/>
        <v>0</v>
      </c>
      <c r="AF578" s="106">
        <f t="shared" si="741"/>
        <v>0</v>
      </c>
      <c r="AG578" s="218" t="str">
        <f>IFERROR(IF(AE578=1,①工事概要!$E$11,IF(AE578=2,①工事概要!$E$11,IF(WEEKDAY(Z578)=2,Z571,AG577))),"")</f>
        <v/>
      </c>
      <c r="AH578" s="222" t="str">
        <f t="shared" ref="AH578:BA578" si="807">IFERROR(IF(AG578+1&gt;$BB578,"",AG578+1),"")</f>
        <v/>
      </c>
      <c r="AI578" s="222" t="str">
        <f t="shared" si="807"/>
        <v/>
      </c>
      <c r="AJ578" s="222" t="str">
        <f t="shared" si="807"/>
        <v/>
      </c>
      <c r="AK578" s="222" t="str">
        <f t="shared" si="807"/>
        <v/>
      </c>
      <c r="AL578" s="222" t="str">
        <f t="shared" si="807"/>
        <v/>
      </c>
      <c r="AM578" s="222" t="str">
        <f t="shared" si="807"/>
        <v/>
      </c>
      <c r="AN578" s="222" t="str">
        <f t="shared" si="807"/>
        <v/>
      </c>
      <c r="AO578" s="222" t="str">
        <f t="shared" si="807"/>
        <v/>
      </c>
      <c r="AP578" s="222" t="str">
        <f t="shared" si="807"/>
        <v/>
      </c>
      <c r="AQ578" s="222" t="str">
        <f t="shared" si="807"/>
        <v/>
      </c>
      <c r="AR578" s="222" t="str">
        <f t="shared" si="807"/>
        <v/>
      </c>
      <c r="AS578" s="222" t="str">
        <f t="shared" si="807"/>
        <v/>
      </c>
      <c r="AT578" s="222" t="str">
        <f t="shared" si="807"/>
        <v/>
      </c>
      <c r="AU578" s="222" t="str">
        <f t="shared" si="807"/>
        <v/>
      </c>
      <c r="AV578" s="222" t="str">
        <f t="shared" si="807"/>
        <v/>
      </c>
      <c r="AW578" s="222" t="str">
        <f t="shared" si="807"/>
        <v/>
      </c>
      <c r="AX578" s="222" t="str">
        <f t="shared" si="807"/>
        <v/>
      </c>
      <c r="AY578" s="222" t="str">
        <f t="shared" si="807"/>
        <v/>
      </c>
      <c r="AZ578" s="222" t="str">
        <f t="shared" si="807"/>
        <v/>
      </c>
      <c r="BA578" s="222" t="str">
        <f t="shared" si="807"/>
        <v/>
      </c>
      <c r="BB578" s="219" t="str">
        <f>IFERROR(IF(IF(IF(Z578=①工事概要!$E$12,①工事概要!$E$12,IF(WEEKDAY(Z578)=1,Z585,BB579))&gt;①工事概要!$E$12,①工事概要!$E$12,IF(Z578=①工事概要!$E$12,①工事概要!$E$12,IF(WEEKDAY(Z578)=1,Z585,BB579)))=0,①工事概要!$E$12,IF(IF(Z578=①工事概要!$E$12,①工事概要!$E$12,IF(WEEKDAY(Z578)=1,Z585,BB579))&gt;①工事概要!$E$12,①工事概要!$E$12,IF(Z578=①工事概要!$E$12,①工事概要!$E$12,IF(WEEKDAY(Z578)=1,Z585,BB579)))),"")</f>
        <v/>
      </c>
      <c r="BE578" s="53"/>
      <c r="BF578" s="53"/>
      <c r="BG578" s="53" t="str">
        <f>IFERROR(VLOOKUP(B578,①工事概要!$C$11:$D$12,2,FALSE),"")</f>
        <v/>
      </c>
      <c r="BH578" s="53" t="str">
        <f>IFERROR(VLOOKUP(B578,①工事概要!$C$16:$D$21,2,FALSE),"")</f>
        <v/>
      </c>
      <c r="BI578" s="53" t="str">
        <f>IFERROR(VLOOKUP(B578,①工事概要!$C$22:$D$24,2,FALSE),"")</f>
        <v/>
      </c>
      <c r="BJ578" s="53" t="str">
        <f>IF(B578&gt;①工事概要!$C$26,"",IF(B578&gt;=①工事概要!$C$25,$BJ$13,""))</f>
        <v/>
      </c>
      <c r="BK578" s="53" t="str">
        <f>IF(B578&gt;①工事概要!$C$28,"",IF(B578&gt;=①工事概要!$C$27,$BK$13,""))</f>
        <v/>
      </c>
      <c r="BL578" s="53" t="str">
        <f>IF(B578&gt;①工事概要!$C$30,"",IF(B578&gt;=①工事概要!$C$29,$BL$13,""))</f>
        <v/>
      </c>
      <c r="BM578" s="53" t="str">
        <f>IF(B578&gt;①工事概要!$C$32,"",IF(B578&gt;=①工事概要!$C$31,$BM$13,""))</f>
        <v/>
      </c>
      <c r="BN578" s="53" t="str">
        <f>IF(B578&gt;①工事概要!$C$34,"",IF(B578&gt;=①工事概要!$C$33,$BN$13,""))</f>
        <v/>
      </c>
      <c r="BO578" s="53" t="str">
        <f>IF(B578&gt;①工事概要!$C$36,"",IF(B578&gt;=①工事概要!$C$35,$BO$13,""))</f>
        <v/>
      </c>
      <c r="BP578" s="53" t="str">
        <f>IF(B578&gt;①工事概要!$C$38,"",IF(B578&gt;=①工事概要!$C$37,$BP$13,""))</f>
        <v/>
      </c>
      <c r="BQ578" s="53" t="str">
        <f>IF(B578&gt;①工事概要!$C$40,"",IF(B578&gt;=①工事概要!$C$39,$BQ$13,""))</f>
        <v/>
      </c>
      <c r="BR578" s="53" t="str">
        <f>IF(B578&gt;①工事概要!$C$42,"",IF(B578&gt;=①工事概要!$C$41,$BR$13,""))</f>
        <v/>
      </c>
      <c r="BS578" s="53" t="str">
        <f>IF(B578&gt;①工事概要!$C$44,"",IF(B578&gt;=①工事概要!$C$43,$BS$13,""))</f>
        <v/>
      </c>
      <c r="BT578" s="53" t="str">
        <f>IF(B578&gt;①工事概要!$C$46,"",IF(B578&gt;=①工事概要!$C$45,$BT$13,""))</f>
        <v/>
      </c>
      <c r="BU578" s="53" t="str">
        <f>IF(B578&gt;①工事概要!$C$48,"",IF(B578&gt;=①工事概要!$C$47,$BU$13,""))</f>
        <v/>
      </c>
      <c r="BV578" s="53" t="str">
        <f>IF(B578&gt;①工事概要!$C$50,"",IF(B578&gt;=①工事概要!$C$49,$BV$13,""))</f>
        <v/>
      </c>
      <c r="BW578" s="53" t="str">
        <f>IF(B578&gt;①工事概要!$C$52,"",IF(B578&gt;=①工事概要!$C$51,$BW$13,""))</f>
        <v/>
      </c>
      <c r="BX578" s="53" t="str">
        <f>IF(B578&gt;①工事概要!$C$54,"",IF(B578&gt;=①工事概要!$C$53,$BX$13,""))</f>
        <v/>
      </c>
      <c r="BY578" s="53" t="str">
        <f>IF(B578&gt;①工事概要!$C$56,"",IF(B578&gt;=①工事概要!$C$55,$BY$13,""))</f>
        <v/>
      </c>
      <c r="BZ578" s="53" t="str">
        <f>IF(B578&gt;①工事概要!$C$58,"",IF(B578&gt;=①工事概要!$C$57,$BZ$13,""))</f>
        <v/>
      </c>
      <c r="CA578" s="53" t="str">
        <f>IF(B578&gt;①工事概要!$C$60,"",IF(B578&gt;=①工事概要!$C$59,$CA$13,""))</f>
        <v/>
      </c>
      <c r="CB578" s="53" t="str">
        <f>IF(B578&gt;①工事概要!$C$62,"",IF(B578&gt;=①工事概要!$C$61,$CB$13,""))</f>
        <v/>
      </c>
      <c r="CC578" s="53" t="str">
        <f>IF(B578&gt;①工事概要!$C$64,"",IF(B578&gt;=①工事概要!$C$63,$CC$13,""))</f>
        <v/>
      </c>
      <c r="CD578" s="53" t="str">
        <f>IF(B578&gt;①工事概要!$C$66,"",IF(B578&gt;=①工事概要!$C$65,$CD$13,""))</f>
        <v/>
      </c>
      <c r="CE578" s="50" t="str">
        <f t="shared" si="757"/>
        <v/>
      </c>
      <c r="CF578" s="50" t="str">
        <f t="shared" si="743"/>
        <v xml:space="preserve"> </v>
      </c>
    </row>
    <row r="579" spans="1:84" ht="39" customHeight="1" thickTop="1" thickBot="1" x14ac:dyDescent="0.2">
      <c r="A579" s="81" t="str">
        <f t="shared" si="729"/>
        <v>対象期間外</v>
      </c>
      <c r="B579" s="180" t="str">
        <f>IFERROR(IF(B578=①工事概要!$E$12+IF(WEEKDAY(①工事概要!$E$12)=1,①工事概要!$E$12,(8-WEEKDAY(①工事概要!$E$12))),"-",IF(B578="-","-",B578+1)),"-")</f>
        <v>-</v>
      </c>
      <c r="C579" s="89" t="str">
        <f t="shared" si="744"/>
        <v>-</v>
      </c>
      <c r="D579" s="199" t="str">
        <f t="shared" si="745"/>
        <v>×</v>
      </c>
      <c r="E579" s="200" t="str">
        <f t="shared" si="746"/>
        <v xml:space="preserve"> </v>
      </c>
      <c r="F579" s="201" t="s">
        <v>60</v>
      </c>
      <c r="G579" s="202"/>
      <c r="H579" s="203"/>
      <c r="I579" s="204"/>
      <c r="J579" s="187" t="str">
        <f t="shared" si="747"/>
        <v/>
      </c>
      <c r="K579" s="190" t="str">
        <f t="shared" si="730"/>
        <v/>
      </c>
      <c r="L579" s="190" t="str">
        <f t="shared" si="731"/>
        <v/>
      </c>
      <c r="M579" s="188" t="str">
        <f t="shared" si="748"/>
        <v/>
      </c>
      <c r="N579" s="87" t="str">
        <f t="shared" si="732"/>
        <v/>
      </c>
      <c r="O579" s="108"/>
      <c r="P579" s="156" t="str">
        <f>IF(B579&lt;①工事概要!$E$11,"",IF(B579&gt;①工事概要!$E$12,"",IF(LEN(CE579)=0,"○","")))</f>
        <v/>
      </c>
      <c r="Q579" s="162">
        <f t="shared" si="749"/>
        <v>0</v>
      </c>
      <c r="R579" s="93">
        <f t="shared" si="733"/>
        <v>181</v>
      </c>
      <c r="S579" s="156" t="str">
        <f t="shared" si="734"/>
        <v/>
      </c>
      <c r="T579" s="162">
        <f t="shared" si="735"/>
        <v>0</v>
      </c>
      <c r="U579" s="100">
        <f t="shared" si="750"/>
        <v>52</v>
      </c>
      <c r="V579" s="93" t="str">
        <f t="shared" si="736"/>
        <v/>
      </c>
      <c r="W579" s="169" t="str">
        <f t="shared" si="751"/>
        <v/>
      </c>
      <c r="X579" s="80" t="str">
        <f t="shared" si="752"/>
        <v/>
      </c>
      <c r="Y579" s="80" t="str">
        <f t="shared" si="753"/>
        <v/>
      </c>
      <c r="Z579" s="80" t="str">
        <f t="shared" si="737"/>
        <v>-</v>
      </c>
      <c r="AA579" s="80" t="str">
        <f t="shared" si="738"/>
        <v/>
      </c>
      <c r="AB579" s="80" t="str">
        <f t="shared" si="739"/>
        <v>OK（振替済み）</v>
      </c>
      <c r="AC579" s="154">
        <f t="shared" si="740"/>
        <v>0</v>
      </c>
      <c r="AD579" s="154" t="str">
        <f t="shared" si="754"/>
        <v/>
      </c>
      <c r="AE579" s="106">
        <f t="shared" si="755"/>
        <v>0</v>
      </c>
      <c r="AF579" s="106">
        <f t="shared" si="741"/>
        <v>0</v>
      </c>
      <c r="AG579" s="218" t="str">
        <f>IFERROR(IF(AE579=1,①工事概要!$E$11,IF(AE579=2,①工事概要!$E$11,IF(WEEKDAY(Z579)=2,Z572,AG578))),"")</f>
        <v/>
      </c>
      <c r="AH579" s="222" t="str">
        <f t="shared" ref="AH579:BA579" si="808">IFERROR(IF(AG579+1&gt;$BB579,"",AG579+1),"")</f>
        <v/>
      </c>
      <c r="AI579" s="222" t="str">
        <f t="shared" si="808"/>
        <v/>
      </c>
      <c r="AJ579" s="222" t="str">
        <f t="shared" si="808"/>
        <v/>
      </c>
      <c r="AK579" s="222" t="str">
        <f t="shared" si="808"/>
        <v/>
      </c>
      <c r="AL579" s="222" t="str">
        <f t="shared" si="808"/>
        <v/>
      </c>
      <c r="AM579" s="222" t="str">
        <f t="shared" si="808"/>
        <v/>
      </c>
      <c r="AN579" s="222" t="str">
        <f t="shared" si="808"/>
        <v/>
      </c>
      <c r="AO579" s="222" t="str">
        <f t="shared" si="808"/>
        <v/>
      </c>
      <c r="AP579" s="222" t="str">
        <f t="shared" si="808"/>
        <v/>
      </c>
      <c r="AQ579" s="222" t="str">
        <f t="shared" si="808"/>
        <v/>
      </c>
      <c r="AR579" s="222" t="str">
        <f t="shared" si="808"/>
        <v/>
      </c>
      <c r="AS579" s="222" t="str">
        <f t="shared" si="808"/>
        <v/>
      </c>
      <c r="AT579" s="222" t="str">
        <f t="shared" si="808"/>
        <v/>
      </c>
      <c r="AU579" s="222" t="str">
        <f t="shared" si="808"/>
        <v/>
      </c>
      <c r="AV579" s="222" t="str">
        <f t="shared" si="808"/>
        <v/>
      </c>
      <c r="AW579" s="222" t="str">
        <f t="shared" si="808"/>
        <v/>
      </c>
      <c r="AX579" s="222" t="str">
        <f t="shared" si="808"/>
        <v/>
      </c>
      <c r="AY579" s="222" t="str">
        <f t="shared" si="808"/>
        <v/>
      </c>
      <c r="AZ579" s="222" t="str">
        <f t="shared" si="808"/>
        <v/>
      </c>
      <c r="BA579" s="222" t="str">
        <f t="shared" si="808"/>
        <v/>
      </c>
      <c r="BB579" s="219" t="str">
        <f>IFERROR(IF(IF(IF(Z579=①工事概要!$E$12,①工事概要!$E$12,IF(WEEKDAY(Z579)=1,Z586,BB580))&gt;①工事概要!$E$12,①工事概要!$E$12,IF(Z579=①工事概要!$E$12,①工事概要!$E$12,IF(WEEKDAY(Z579)=1,Z586,BB580)))=0,①工事概要!$E$12,IF(IF(Z579=①工事概要!$E$12,①工事概要!$E$12,IF(WEEKDAY(Z579)=1,Z586,BB580))&gt;①工事概要!$E$12,①工事概要!$E$12,IF(Z579=①工事概要!$E$12,①工事概要!$E$12,IF(WEEKDAY(Z579)=1,Z586,BB580)))),"")</f>
        <v/>
      </c>
      <c r="BE579" s="53"/>
      <c r="BF579" s="53"/>
      <c r="BG579" s="53" t="str">
        <f>IFERROR(VLOOKUP(B579,①工事概要!$C$11:$D$12,2,FALSE),"")</f>
        <v/>
      </c>
      <c r="BH579" s="53" t="str">
        <f>IFERROR(VLOOKUP(B579,①工事概要!$C$16:$D$21,2,FALSE),"")</f>
        <v/>
      </c>
      <c r="BI579" s="53" t="str">
        <f>IFERROR(VLOOKUP(B579,①工事概要!$C$22:$D$24,2,FALSE),"")</f>
        <v/>
      </c>
      <c r="BJ579" s="53" t="str">
        <f>IF(B579&gt;①工事概要!$C$26,"",IF(B579&gt;=①工事概要!$C$25,$BJ$13,""))</f>
        <v/>
      </c>
      <c r="BK579" s="53" t="str">
        <f>IF(B579&gt;①工事概要!$C$28,"",IF(B579&gt;=①工事概要!$C$27,$BK$13,""))</f>
        <v/>
      </c>
      <c r="BL579" s="53" t="str">
        <f>IF(B579&gt;①工事概要!$C$30,"",IF(B579&gt;=①工事概要!$C$29,$BL$13,""))</f>
        <v/>
      </c>
      <c r="BM579" s="53" t="str">
        <f>IF(B579&gt;①工事概要!$C$32,"",IF(B579&gt;=①工事概要!$C$31,$BM$13,""))</f>
        <v/>
      </c>
      <c r="BN579" s="53" t="str">
        <f>IF(B579&gt;①工事概要!$C$34,"",IF(B579&gt;=①工事概要!$C$33,$BN$13,""))</f>
        <v/>
      </c>
      <c r="BO579" s="53" t="str">
        <f>IF(B579&gt;①工事概要!$C$36,"",IF(B579&gt;=①工事概要!$C$35,$BO$13,""))</f>
        <v/>
      </c>
      <c r="BP579" s="53" t="str">
        <f>IF(B579&gt;①工事概要!$C$38,"",IF(B579&gt;=①工事概要!$C$37,$BP$13,""))</f>
        <v/>
      </c>
      <c r="BQ579" s="53" t="str">
        <f>IF(B579&gt;①工事概要!$C$40,"",IF(B579&gt;=①工事概要!$C$39,$BQ$13,""))</f>
        <v/>
      </c>
      <c r="BR579" s="53" t="str">
        <f>IF(B579&gt;①工事概要!$C$42,"",IF(B579&gt;=①工事概要!$C$41,$BR$13,""))</f>
        <v/>
      </c>
      <c r="BS579" s="53" t="str">
        <f>IF(B579&gt;①工事概要!$C$44,"",IF(B579&gt;=①工事概要!$C$43,$BS$13,""))</f>
        <v/>
      </c>
      <c r="BT579" s="53" t="str">
        <f>IF(B579&gt;①工事概要!$C$46,"",IF(B579&gt;=①工事概要!$C$45,$BT$13,""))</f>
        <v/>
      </c>
      <c r="BU579" s="53" t="str">
        <f>IF(B579&gt;①工事概要!$C$48,"",IF(B579&gt;=①工事概要!$C$47,$BU$13,""))</f>
        <v/>
      </c>
      <c r="BV579" s="53" t="str">
        <f>IF(B579&gt;①工事概要!$C$50,"",IF(B579&gt;=①工事概要!$C$49,$BV$13,""))</f>
        <v/>
      </c>
      <c r="BW579" s="53" t="str">
        <f>IF(B579&gt;①工事概要!$C$52,"",IF(B579&gt;=①工事概要!$C$51,$BW$13,""))</f>
        <v/>
      </c>
      <c r="BX579" s="53" t="str">
        <f>IF(B579&gt;①工事概要!$C$54,"",IF(B579&gt;=①工事概要!$C$53,$BX$13,""))</f>
        <v/>
      </c>
      <c r="BY579" s="53" t="str">
        <f>IF(B579&gt;①工事概要!$C$56,"",IF(B579&gt;=①工事概要!$C$55,$BY$13,""))</f>
        <v/>
      </c>
      <c r="BZ579" s="53" t="str">
        <f>IF(B579&gt;①工事概要!$C$58,"",IF(B579&gt;=①工事概要!$C$57,$BZ$13,""))</f>
        <v/>
      </c>
      <c r="CA579" s="53" t="str">
        <f>IF(B579&gt;①工事概要!$C$60,"",IF(B579&gt;=①工事概要!$C$59,$CA$13,""))</f>
        <v/>
      </c>
      <c r="CB579" s="53" t="str">
        <f>IF(B579&gt;①工事概要!$C$62,"",IF(B579&gt;=①工事概要!$C$61,$CB$13,""))</f>
        <v/>
      </c>
      <c r="CC579" s="53" t="str">
        <f>IF(B579&gt;①工事概要!$C$64,"",IF(B579&gt;=①工事概要!$C$63,$CC$13,""))</f>
        <v/>
      </c>
      <c r="CD579" s="53" t="str">
        <f>IF(B579&gt;①工事概要!$C$66,"",IF(B579&gt;=①工事概要!$C$65,$CD$13,""))</f>
        <v/>
      </c>
      <c r="CE579" s="50" t="str">
        <f t="shared" si="757"/>
        <v/>
      </c>
      <c r="CF579" s="50" t="str">
        <f t="shared" si="743"/>
        <v xml:space="preserve"> </v>
      </c>
    </row>
    <row r="580" spans="1:84" ht="39" customHeight="1" thickTop="1" thickBot="1" x14ac:dyDescent="0.2">
      <c r="A580" s="81" t="str">
        <f t="shared" si="729"/>
        <v>対象期間外</v>
      </c>
      <c r="B580" s="180" t="str">
        <f>IFERROR(IF(B579=①工事概要!$E$12+IF(WEEKDAY(①工事概要!$E$12)=1,①工事概要!$E$12,(8-WEEKDAY(①工事概要!$E$12))),"-",IF(B579="-","-",B579+1)),"-")</f>
        <v>-</v>
      </c>
      <c r="C580" s="89" t="str">
        <f t="shared" si="744"/>
        <v>-</v>
      </c>
      <c r="D580" s="199" t="str">
        <f t="shared" si="745"/>
        <v>×</v>
      </c>
      <c r="E580" s="200" t="str">
        <f t="shared" si="746"/>
        <v xml:space="preserve"> </v>
      </c>
      <c r="F580" s="201" t="s">
        <v>61</v>
      </c>
      <c r="G580" s="202"/>
      <c r="H580" s="203"/>
      <c r="I580" s="204"/>
      <c r="J580" s="187" t="str">
        <f t="shared" si="747"/>
        <v/>
      </c>
      <c r="K580" s="190" t="str">
        <f t="shared" si="730"/>
        <v/>
      </c>
      <c r="L580" s="190" t="str">
        <f t="shared" si="731"/>
        <v/>
      </c>
      <c r="M580" s="188" t="str">
        <f t="shared" si="748"/>
        <v/>
      </c>
      <c r="N580" s="87" t="str">
        <f t="shared" si="732"/>
        <v/>
      </c>
      <c r="O580" s="108"/>
      <c r="P580" s="156" t="str">
        <f>IF(B580&lt;①工事概要!$E$11,"",IF(B580&gt;①工事概要!$E$12,"",IF(LEN(CE580)=0,"○","")))</f>
        <v/>
      </c>
      <c r="Q580" s="162">
        <f t="shared" si="749"/>
        <v>0</v>
      </c>
      <c r="R580" s="93">
        <f t="shared" si="733"/>
        <v>181</v>
      </c>
      <c r="S580" s="156" t="str">
        <f t="shared" si="734"/>
        <v/>
      </c>
      <c r="T580" s="162">
        <f t="shared" si="735"/>
        <v>0</v>
      </c>
      <c r="U580" s="100">
        <f t="shared" si="750"/>
        <v>52</v>
      </c>
      <c r="V580" s="93" t="str">
        <f t="shared" si="736"/>
        <v/>
      </c>
      <c r="W580" s="169" t="str">
        <f t="shared" si="751"/>
        <v/>
      </c>
      <c r="X580" s="80" t="str">
        <f t="shared" si="752"/>
        <v/>
      </c>
      <c r="Y580" s="80" t="str">
        <f t="shared" si="753"/>
        <v/>
      </c>
      <c r="Z580" s="80" t="str">
        <f t="shared" si="737"/>
        <v>-</v>
      </c>
      <c r="AA580" s="80" t="str">
        <f t="shared" si="738"/>
        <v/>
      </c>
      <c r="AB580" s="80" t="str">
        <f t="shared" si="739"/>
        <v>OK（振替済み）</v>
      </c>
      <c r="AC580" s="154">
        <f t="shared" si="740"/>
        <v>0</v>
      </c>
      <c r="AD580" s="154" t="str">
        <f t="shared" si="754"/>
        <v/>
      </c>
      <c r="AE580" s="106">
        <f t="shared" si="755"/>
        <v>0</v>
      </c>
      <c r="AF580" s="106">
        <f t="shared" si="741"/>
        <v>0</v>
      </c>
      <c r="AG580" s="218" t="str">
        <f>IFERROR(IF(AE580=1,①工事概要!$E$11,IF(AE580=2,①工事概要!$E$11,IF(WEEKDAY(Z580)=2,Z573,AG579))),"")</f>
        <v/>
      </c>
      <c r="AH580" s="222" t="str">
        <f t="shared" ref="AH580:BA580" si="809">IFERROR(IF(AG580+1&gt;$BB580,"",AG580+1),"")</f>
        <v/>
      </c>
      <c r="AI580" s="222" t="str">
        <f t="shared" si="809"/>
        <v/>
      </c>
      <c r="AJ580" s="222" t="str">
        <f t="shared" si="809"/>
        <v/>
      </c>
      <c r="AK580" s="222" t="str">
        <f t="shared" si="809"/>
        <v/>
      </c>
      <c r="AL580" s="222" t="str">
        <f t="shared" si="809"/>
        <v/>
      </c>
      <c r="AM580" s="222" t="str">
        <f t="shared" si="809"/>
        <v/>
      </c>
      <c r="AN580" s="222" t="str">
        <f t="shared" si="809"/>
        <v/>
      </c>
      <c r="AO580" s="222" t="str">
        <f t="shared" si="809"/>
        <v/>
      </c>
      <c r="AP580" s="222" t="str">
        <f t="shared" si="809"/>
        <v/>
      </c>
      <c r="AQ580" s="222" t="str">
        <f t="shared" si="809"/>
        <v/>
      </c>
      <c r="AR580" s="222" t="str">
        <f t="shared" si="809"/>
        <v/>
      </c>
      <c r="AS580" s="222" t="str">
        <f t="shared" si="809"/>
        <v/>
      </c>
      <c r="AT580" s="222" t="str">
        <f t="shared" si="809"/>
        <v/>
      </c>
      <c r="AU580" s="222" t="str">
        <f t="shared" si="809"/>
        <v/>
      </c>
      <c r="AV580" s="222" t="str">
        <f t="shared" si="809"/>
        <v/>
      </c>
      <c r="AW580" s="222" t="str">
        <f t="shared" si="809"/>
        <v/>
      </c>
      <c r="AX580" s="222" t="str">
        <f t="shared" si="809"/>
        <v/>
      </c>
      <c r="AY580" s="222" t="str">
        <f t="shared" si="809"/>
        <v/>
      </c>
      <c r="AZ580" s="222" t="str">
        <f t="shared" si="809"/>
        <v/>
      </c>
      <c r="BA580" s="222" t="str">
        <f t="shared" si="809"/>
        <v/>
      </c>
      <c r="BB580" s="219" t="str">
        <f>IFERROR(IF(IF(IF(Z580=①工事概要!$E$12,①工事概要!$E$12,IF(WEEKDAY(Z580)=1,Z587,BB581))&gt;①工事概要!$E$12,①工事概要!$E$12,IF(Z580=①工事概要!$E$12,①工事概要!$E$12,IF(WEEKDAY(Z580)=1,Z587,BB581)))=0,①工事概要!$E$12,IF(IF(Z580=①工事概要!$E$12,①工事概要!$E$12,IF(WEEKDAY(Z580)=1,Z587,BB581))&gt;①工事概要!$E$12,①工事概要!$E$12,IF(Z580=①工事概要!$E$12,①工事概要!$E$12,IF(WEEKDAY(Z580)=1,Z587,BB581)))),"")</f>
        <v/>
      </c>
      <c r="BE580" s="53"/>
      <c r="BF580" s="53"/>
      <c r="BG580" s="53" t="str">
        <f>IFERROR(VLOOKUP(B580,①工事概要!$C$11:$D$12,2,FALSE),"")</f>
        <v/>
      </c>
      <c r="BH580" s="53" t="str">
        <f>IFERROR(VLOOKUP(B580,①工事概要!$C$16:$D$21,2,FALSE),"")</f>
        <v/>
      </c>
      <c r="BI580" s="53" t="str">
        <f>IFERROR(VLOOKUP(B580,①工事概要!$C$22:$D$24,2,FALSE),"")</f>
        <v/>
      </c>
      <c r="BJ580" s="53" t="str">
        <f>IF(B580&gt;①工事概要!$C$26,"",IF(B580&gt;=①工事概要!$C$25,$BJ$13,""))</f>
        <v/>
      </c>
      <c r="BK580" s="53" t="str">
        <f>IF(B580&gt;①工事概要!$C$28,"",IF(B580&gt;=①工事概要!$C$27,$BK$13,""))</f>
        <v/>
      </c>
      <c r="BL580" s="53" t="str">
        <f>IF(B580&gt;①工事概要!$C$30,"",IF(B580&gt;=①工事概要!$C$29,$BL$13,""))</f>
        <v/>
      </c>
      <c r="BM580" s="53" t="str">
        <f>IF(B580&gt;①工事概要!$C$32,"",IF(B580&gt;=①工事概要!$C$31,$BM$13,""))</f>
        <v/>
      </c>
      <c r="BN580" s="53" t="str">
        <f>IF(B580&gt;①工事概要!$C$34,"",IF(B580&gt;=①工事概要!$C$33,$BN$13,""))</f>
        <v/>
      </c>
      <c r="BO580" s="53" t="str">
        <f>IF(B580&gt;①工事概要!$C$36,"",IF(B580&gt;=①工事概要!$C$35,$BO$13,""))</f>
        <v/>
      </c>
      <c r="BP580" s="53" t="str">
        <f>IF(B580&gt;①工事概要!$C$38,"",IF(B580&gt;=①工事概要!$C$37,$BP$13,""))</f>
        <v/>
      </c>
      <c r="BQ580" s="53" t="str">
        <f>IF(B580&gt;①工事概要!$C$40,"",IF(B580&gt;=①工事概要!$C$39,$BQ$13,""))</f>
        <v/>
      </c>
      <c r="BR580" s="53" t="str">
        <f>IF(B580&gt;①工事概要!$C$42,"",IF(B580&gt;=①工事概要!$C$41,$BR$13,""))</f>
        <v/>
      </c>
      <c r="BS580" s="53" t="str">
        <f>IF(B580&gt;①工事概要!$C$44,"",IF(B580&gt;=①工事概要!$C$43,$BS$13,""))</f>
        <v/>
      </c>
      <c r="BT580" s="53" t="str">
        <f>IF(B580&gt;①工事概要!$C$46,"",IF(B580&gt;=①工事概要!$C$45,$BT$13,""))</f>
        <v/>
      </c>
      <c r="BU580" s="53" t="str">
        <f>IF(B580&gt;①工事概要!$C$48,"",IF(B580&gt;=①工事概要!$C$47,$BU$13,""))</f>
        <v/>
      </c>
      <c r="BV580" s="53" t="str">
        <f>IF(B580&gt;①工事概要!$C$50,"",IF(B580&gt;=①工事概要!$C$49,$BV$13,""))</f>
        <v/>
      </c>
      <c r="BW580" s="53" t="str">
        <f>IF(B580&gt;①工事概要!$C$52,"",IF(B580&gt;=①工事概要!$C$51,$BW$13,""))</f>
        <v/>
      </c>
      <c r="BX580" s="53" t="str">
        <f>IF(B580&gt;①工事概要!$C$54,"",IF(B580&gt;=①工事概要!$C$53,$BX$13,""))</f>
        <v/>
      </c>
      <c r="BY580" s="53" t="str">
        <f>IF(B580&gt;①工事概要!$C$56,"",IF(B580&gt;=①工事概要!$C$55,$BY$13,""))</f>
        <v/>
      </c>
      <c r="BZ580" s="53" t="str">
        <f>IF(B580&gt;①工事概要!$C$58,"",IF(B580&gt;=①工事概要!$C$57,$BZ$13,""))</f>
        <v/>
      </c>
      <c r="CA580" s="53" t="str">
        <f>IF(B580&gt;①工事概要!$C$60,"",IF(B580&gt;=①工事概要!$C$59,$CA$13,""))</f>
        <v/>
      </c>
      <c r="CB580" s="53" t="str">
        <f>IF(B580&gt;①工事概要!$C$62,"",IF(B580&gt;=①工事概要!$C$61,$CB$13,""))</f>
        <v/>
      </c>
      <c r="CC580" s="53" t="str">
        <f>IF(B580&gt;①工事概要!$C$64,"",IF(B580&gt;=①工事概要!$C$63,$CC$13,""))</f>
        <v/>
      </c>
      <c r="CD580" s="53" t="str">
        <f>IF(B580&gt;①工事概要!$C$66,"",IF(B580&gt;=①工事概要!$C$65,$CD$13,""))</f>
        <v/>
      </c>
      <c r="CE580" s="50" t="str">
        <f t="shared" si="757"/>
        <v/>
      </c>
      <c r="CF580" s="50" t="str">
        <f t="shared" si="743"/>
        <v xml:space="preserve"> </v>
      </c>
    </row>
    <row r="581" spans="1:84" ht="39" customHeight="1" thickTop="1" thickBot="1" x14ac:dyDescent="0.2">
      <c r="A581" s="81" t="str">
        <f t="shared" si="729"/>
        <v>対象期間外</v>
      </c>
      <c r="B581" s="180" t="str">
        <f>IFERROR(IF(B580=①工事概要!$E$12+IF(WEEKDAY(①工事概要!$E$12)=1,①工事概要!$E$12,(8-WEEKDAY(①工事概要!$E$12))),"-",IF(B580="-","-",B580+1)),"-")</f>
        <v>-</v>
      </c>
      <c r="C581" s="89" t="str">
        <f t="shared" si="744"/>
        <v>-</v>
      </c>
      <c r="D581" s="199" t="str">
        <f t="shared" si="745"/>
        <v>×</v>
      </c>
      <c r="E581" s="200" t="str">
        <f t="shared" si="746"/>
        <v xml:space="preserve"> </v>
      </c>
      <c r="F581" s="201" t="s">
        <v>61</v>
      </c>
      <c r="G581" s="202"/>
      <c r="H581" s="203"/>
      <c r="I581" s="204"/>
      <c r="J581" s="187" t="str">
        <f t="shared" si="747"/>
        <v/>
      </c>
      <c r="K581" s="190" t="str">
        <f t="shared" si="730"/>
        <v/>
      </c>
      <c r="L581" s="190" t="str">
        <f t="shared" si="731"/>
        <v/>
      </c>
      <c r="M581" s="188" t="str">
        <f t="shared" si="748"/>
        <v/>
      </c>
      <c r="N581" s="87" t="str">
        <f t="shared" si="732"/>
        <v/>
      </c>
      <c r="O581" s="108"/>
      <c r="P581" s="156" t="str">
        <f>IF(B581&lt;①工事概要!$E$11,"",IF(B581&gt;①工事概要!$E$12,"",IF(LEN(CE581)=0,"○","")))</f>
        <v/>
      </c>
      <c r="Q581" s="162">
        <f t="shared" si="749"/>
        <v>0</v>
      </c>
      <c r="R581" s="93">
        <f t="shared" si="733"/>
        <v>181</v>
      </c>
      <c r="S581" s="156" t="str">
        <f t="shared" si="734"/>
        <v/>
      </c>
      <c r="T581" s="162">
        <f t="shared" si="735"/>
        <v>0</v>
      </c>
      <c r="U581" s="100">
        <f t="shared" si="750"/>
        <v>52</v>
      </c>
      <c r="V581" s="93" t="str">
        <f t="shared" si="736"/>
        <v/>
      </c>
      <c r="W581" s="169" t="str">
        <f t="shared" si="751"/>
        <v/>
      </c>
      <c r="X581" s="80" t="str">
        <f t="shared" si="752"/>
        <v/>
      </c>
      <c r="Y581" s="80" t="str">
        <f t="shared" si="753"/>
        <v/>
      </c>
      <c r="Z581" s="80" t="str">
        <f t="shared" si="737"/>
        <v>-</v>
      </c>
      <c r="AA581" s="80" t="str">
        <f t="shared" si="738"/>
        <v/>
      </c>
      <c r="AB581" s="80" t="str">
        <f t="shared" si="739"/>
        <v>OK（振替済み）</v>
      </c>
      <c r="AC581" s="154">
        <f t="shared" si="740"/>
        <v>0</v>
      </c>
      <c r="AD581" s="154" t="str">
        <f t="shared" si="754"/>
        <v/>
      </c>
      <c r="AE581" s="106">
        <f t="shared" si="755"/>
        <v>0</v>
      </c>
      <c r="AF581" s="106">
        <f t="shared" si="741"/>
        <v>0</v>
      </c>
      <c r="AG581" s="223" t="str">
        <f>IFERROR(IF(AE581=1,①工事概要!$E$11,IF(AE581=2,①工事概要!$E$11,IF(WEEKDAY(Z581)=2,Z574,AG580))),"")</f>
        <v/>
      </c>
      <c r="AH581" s="224" t="str">
        <f t="shared" ref="AH581:BA581" si="810">IFERROR(IF(AG581+1&gt;$BB581,"",AG581+1),"")</f>
        <v/>
      </c>
      <c r="AI581" s="224" t="str">
        <f t="shared" si="810"/>
        <v/>
      </c>
      <c r="AJ581" s="224" t="str">
        <f t="shared" si="810"/>
        <v/>
      </c>
      <c r="AK581" s="224" t="str">
        <f t="shared" si="810"/>
        <v/>
      </c>
      <c r="AL581" s="224" t="str">
        <f t="shared" si="810"/>
        <v/>
      </c>
      <c r="AM581" s="224" t="str">
        <f t="shared" si="810"/>
        <v/>
      </c>
      <c r="AN581" s="224" t="str">
        <f t="shared" si="810"/>
        <v/>
      </c>
      <c r="AO581" s="224" t="str">
        <f t="shared" si="810"/>
        <v/>
      </c>
      <c r="AP581" s="224" t="str">
        <f t="shared" si="810"/>
        <v/>
      </c>
      <c r="AQ581" s="224" t="str">
        <f t="shared" si="810"/>
        <v/>
      </c>
      <c r="AR581" s="224" t="str">
        <f t="shared" si="810"/>
        <v/>
      </c>
      <c r="AS581" s="224" t="str">
        <f t="shared" si="810"/>
        <v/>
      </c>
      <c r="AT581" s="224" t="str">
        <f t="shared" si="810"/>
        <v/>
      </c>
      <c r="AU581" s="224" t="str">
        <f t="shared" si="810"/>
        <v/>
      </c>
      <c r="AV581" s="224" t="str">
        <f t="shared" si="810"/>
        <v/>
      </c>
      <c r="AW581" s="224" t="str">
        <f t="shared" si="810"/>
        <v/>
      </c>
      <c r="AX581" s="224" t="str">
        <f t="shared" si="810"/>
        <v/>
      </c>
      <c r="AY581" s="224" t="str">
        <f t="shared" si="810"/>
        <v/>
      </c>
      <c r="AZ581" s="224" t="str">
        <f t="shared" si="810"/>
        <v/>
      </c>
      <c r="BA581" s="224" t="str">
        <f t="shared" si="810"/>
        <v/>
      </c>
      <c r="BB581" s="225" t="str">
        <f>IFERROR(IF(IF(IF(Z581=①工事概要!$E$12,①工事概要!$E$12,IF(WEEKDAY(Z581)=1,Z588,BB582))&gt;①工事概要!$E$12,①工事概要!$E$12,IF(Z581=①工事概要!$E$12,①工事概要!$E$12,IF(WEEKDAY(Z581)=1,Z588,BB582)))=0,①工事概要!$E$12,IF(IF(Z581=①工事概要!$E$12,①工事概要!$E$12,IF(WEEKDAY(Z581)=1,Z588,BB582))&gt;①工事概要!$E$12,①工事概要!$E$12,IF(Z581=①工事概要!$E$12,①工事概要!$E$12,IF(WEEKDAY(Z581)=1,Z588,BB582)))),"")</f>
        <v/>
      </c>
      <c r="BE581" s="53"/>
      <c r="BF581" s="53"/>
      <c r="BG581" s="53" t="str">
        <f>IFERROR(VLOOKUP(B581,①工事概要!$C$11:$D$12,2,FALSE),"")</f>
        <v/>
      </c>
      <c r="BH581" s="53" t="str">
        <f>IFERROR(VLOOKUP(B581,①工事概要!$C$16:$D$21,2,FALSE),"")</f>
        <v/>
      </c>
      <c r="BI581" s="53" t="str">
        <f>IFERROR(VLOOKUP(B581,①工事概要!$C$22:$D$24,2,FALSE),"")</f>
        <v/>
      </c>
      <c r="BJ581" s="53" t="str">
        <f>IF(B581&gt;①工事概要!$C$26,"",IF(B581&gt;=①工事概要!$C$25,$BJ$13,""))</f>
        <v/>
      </c>
      <c r="BK581" s="53" t="str">
        <f>IF(B581&gt;①工事概要!$C$28,"",IF(B581&gt;=①工事概要!$C$27,$BK$13,""))</f>
        <v/>
      </c>
      <c r="BL581" s="53" t="str">
        <f>IF(B581&gt;①工事概要!$C$30,"",IF(B581&gt;=①工事概要!$C$29,$BL$13,""))</f>
        <v/>
      </c>
      <c r="BM581" s="53" t="str">
        <f>IF(B581&gt;①工事概要!$C$32,"",IF(B581&gt;=①工事概要!$C$31,$BM$13,""))</f>
        <v/>
      </c>
      <c r="BN581" s="53" t="str">
        <f>IF(B581&gt;①工事概要!$C$34,"",IF(B581&gt;=①工事概要!$C$33,$BN$13,""))</f>
        <v/>
      </c>
      <c r="BO581" s="53" t="str">
        <f>IF(B581&gt;①工事概要!$C$36,"",IF(B581&gt;=①工事概要!$C$35,$BO$13,""))</f>
        <v/>
      </c>
      <c r="BP581" s="53" t="str">
        <f>IF(B581&gt;①工事概要!$C$38,"",IF(B581&gt;=①工事概要!$C$37,$BP$13,""))</f>
        <v/>
      </c>
      <c r="BQ581" s="53" t="str">
        <f>IF(B581&gt;①工事概要!$C$40,"",IF(B581&gt;=①工事概要!$C$39,$BQ$13,""))</f>
        <v/>
      </c>
      <c r="BR581" s="53" t="str">
        <f>IF(B581&gt;①工事概要!$C$42,"",IF(B581&gt;=①工事概要!$C$41,$BR$13,""))</f>
        <v/>
      </c>
      <c r="BS581" s="53" t="str">
        <f>IF(B581&gt;①工事概要!$C$44,"",IF(B581&gt;=①工事概要!$C$43,$BS$13,""))</f>
        <v/>
      </c>
      <c r="BT581" s="53" t="str">
        <f>IF(B581&gt;①工事概要!$C$46,"",IF(B581&gt;=①工事概要!$C$45,$BT$13,""))</f>
        <v/>
      </c>
      <c r="BU581" s="53" t="str">
        <f>IF(B581&gt;①工事概要!$C$48,"",IF(B581&gt;=①工事概要!$C$47,$BU$13,""))</f>
        <v/>
      </c>
      <c r="BV581" s="53" t="str">
        <f>IF(B581&gt;①工事概要!$C$50,"",IF(B581&gt;=①工事概要!$C$49,$BV$13,""))</f>
        <v/>
      </c>
      <c r="BW581" s="53" t="str">
        <f>IF(B581&gt;①工事概要!$C$52,"",IF(B581&gt;=①工事概要!$C$51,$BW$13,""))</f>
        <v/>
      </c>
      <c r="BX581" s="53" t="str">
        <f>IF(B581&gt;①工事概要!$C$54,"",IF(B581&gt;=①工事概要!$C$53,$BX$13,""))</f>
        <v/>
      </c>
      <c r="BY581" s="53" t="str">
        <f>IF(B581&gt;①工事概要!$C$56,"",IF(B581&gt;=①工事概要!$C$55,$BY$13,""))</f>
        <v/>
      </c>
      <c r="BZ581" s="53" t="str">
        <f>IF(B581&gt;①工事概要!$C$58,"",IF(B581&gt;=①工事概要!$C$57,$BZ$13,""))</f>
        <v/>
      </c>
      <c r="CA581" s="53" t="str">
        <f>IF(B581&gt;①工事概要!$C$60,"",IF(B581&gt;=①工事概要!$C$59,$CA$13,""))</f>
        <v/>
      </c>
      <c r="CB581" s="53" t="str">
        <f>IF(B581&gt;①工事概要!$C$62,"",IF(B581&gt;=①工事概要!$C$61,$CB$13,""))</f>
        <v/>
      </c>
      <c r="CC581" s="53" t="str">
        <f>IF(B581&gt;①工事概要!$C$64,"",IF(B581&gt;=①工事概要!$C$63,$CC$13,""))</f>
        <v/>
      </c>
      <c r="CD581" s="53" t="str">
        <f>IF(B581&gt;①工事概要!$C$66,"",IF(B581&gt;=①工事概要!$C$65,$CD$13,""))</f>
        <v/>
      </c>
      <c r="CE581" s="50" t="str">
        <f t="shared" si="757"/>
        <v/>
      </c>
      <c r="CF581" s="50" t="str">
        <f t="shared" si="743"/>
        <v xml:space="preserve"> </v>
      </c>
    </row>
    <row r="582" spans="1:84" ht="39" customHeight="1" thickTop="1" thickBot="1" x14ac:dyDescent="0.2">
      <c r="A582" s="81" t="str">
        <f t="shared" si="729"/>
        <v>対象期間外</v>
      </c>
      <c r="B582" s="180" t="str">
        <f>IFERROR(IF(B581=①工事概要!$E$12+IF(WEEKDAY(①工事概要!$E$12)=1,①工事概要!$E$12,(8-WEEKDAY(①工事概要!$E$12))),"-",IF(B581="-","-",B581+1)),"-")</f>
        <v>-</v>
      </c>
      <c r="C582" s="89" t="str">
        <f t="shared" si="744"/>
        <v>-</v>
      </c>
      <c r="D582" s="199" t="str">
        <f t="shared" si="745"/>
        <v>×</v>
      </c>
      <c r="E582" s="200" t="str">
        <f t="shared" si="746"/>
        <v xml:space="preserve"> </v>
      </c>
      <c r="F582" s="201" t="s">
        <v>60</v>
      </c>
      <c r="G582" s="202"/>
      <c r="H582" s="203"/>
      <c r="I582" s="204"/>
      <c r="J582" s="187" t="str">
        <f t="shared" si="747"/>
        <v/>
      </c>
      <c r="K582" s="190" t="str">
        <f t="shared" si="730"/>
        <v/>
      </c>
      <c r="L582" s="190" t="str">
        <f t="shared" si="731"/>
        <v/>
      </c>
      <c r="M582" s="188" t="str">
        <f t="shared" si="748"/>
        <v/>
      </c>
      <c r="N582" s="87" t="str">
        <f t="shared" si="732"/>
        <v/>
      </c>
      <c r="O582" s="108"/>
      <c r="P582" s="156" t="str">
        <f>IF(B582&lt;①工事概要!$E$11,"",IF(B582&gt;①工事概要!$E$12,"",IF(LEN(CE582)=0,"○","")))</f>
        <v/>
      </c>
      <c r="Q582" s="162">
        <f t="shared" si="749"/>
        <v>0</v>
      </c>
      <c r="R582" s="93">
        <f t="shared" si="733"/>
        <v>181</v>
      </c>
      <c r="S582" s="156" t="str">
        <f t="shared" si="734"/>
        <v/>
      </c>
      <c r="T582" s="162">
        <f t="shared" si="735"/>
        <v>0</v>
      </c>
      <c r="U582" s="100">
        <f t="shared" si="750"/>
        <v>52</v>
      </c>
      <c r="V582" s="93" t="str">
        <f t="shared" si="736"/>
        <v/>
      </c>
      <c r="W582" s="169" t="str">
        <f t="shared" si="751"/>
        <v/>
      </c>
      <c r="X582" s="80" t="str">
        <f t="shared" si="752"/>
        <v/>
      </c>
      <c r="Y582" s="80" t="str">
        <f t="shared" si="753"/>
        <v/>
      </c>
      <c r="Z582" s="80" t="str">
        <f t="shared" si="737"/>
        <v>-</v>
      </c>
      <c r="AA582" s="80" t="str">
        <f t="shared" si="738"/>
        <v/>
      </c>
      <c r="AB582" s="80" t="str">
        <f t="shared" si="739"/>
        <v>OK（振替済み）</v>
      </c>
      <c r="AC582" s="154">
        <f t="shared" si="740"/>
        <v>0</v>
      </c>
      <c r="AD582" s="154" t="str">
        <f t="shared" si="754"/>
        <v/>
      </c>
      <c r="AE582" s="106">
        <f t="shared" si="755"/>
        <v>0</v>
      </c>
      <c r="AF582" s="106">
        <f t="shared" si="741"/>
        <v>0</v>
      </c>
      <c r="AG582" s="216" t="str">
        <f>IFERROR(IF(AE582=1,①工事概要!$E$11,IF(AE582=2,①工事概要!$E$11,IF(WEEKDAY(Z582)=2,Z575,AG581))),"")</f>
        <v/>
      </c>
      <c r="AH582" s="221" t="str">
        <f t="shared" ref="AH582:BA582" si="811">IFERROR(IF(AG582+1&gt;$BB582,"",AG582+1),"")</f>
        <v/>
      </c>
      <c r="AI582" s="221" t="str">
        <f t="shared" si="811"/>
        <v/>
      </c>
      <c r="AJ582" s="221" t="str">
        <f t="shared" si="811"/>
        <v/>
      </c>
      <c r="AK582" s="221" t="str">
        <f t="shared" si="811"/>
        <v/>
      </c>
      <c r="AL582" s="221" t="str">
        <f t="shared" si="811"/>
        <v/>
      </c>
      <c r="AM582" s="221" t="str">
        <f t="shared" si="811"/>
        <v/>
      </c>
      <c r="AN582" s="221" t="str">
        <f t="shared" si="811"/>
        <v/>
      </c>
      <c r="AO582" s="221" t="str">
        <f t="shared" si="811"/>
        <v/>
      </c>
      <c r="AP582" s="221" t="str">
        <f t="shared" si="811"/>
        <v/>
      </c>
      <c r="AQ582" s="221" t="str">
        <f t="shared" si="811"/>
        <v/>
      </c>
      <c r="AR582" s="221" t="str">
        <f t="shared" si="811"/>
        <v/>
      </c>
      <c r="AS582" s="221" t="str">
        <f t="shared" si="811"/>
        <v/>
      </c>
      <c r="AT582" s="221" t="str">
        <f t="shared" si="811"/>
        <v/>
      </c>
      <c r="AU582" s="221" t="str">
        <f t="shared" si="811"/>
        <v/>
      </c>
      <c r="AV582" s="221" t="str">
        <f t="shared" si="811"/>
        <v/>
      </c>
      <c r="AW582" s="221" t="str">
        <f t="shared" si="811"/>
        <v/>
      </c>
      <c r="AX582" s="221" t="str">
        <f t="shared" si="811"/>
        <v/>
      </c>
      <c r="AY582" s="221" t="str">
        <f t="shared" si="811"/>
        <v/>
      </c>
      <c r="AZ582" s="221" t="str">
        <f t="shared" si="811"/>
        <v/>
      </c>
      <c r="BA582" s="221" t="str">
        <f t="shared" si="811"/>
        <v/>
      </c>
      <c r="BB582" s="217" t="str">
        <f>IFERROR(IF(IF(IF(Z582=①工事概要!$E$12,①工事概要!$E$12,IF(WEEKDAY(Z582)=1,Z589,BB583))&gt;①工事概要!$E$12,①工事概要!$E$12,IF(Z582=①工事概要!$E$12,①工事概要!$E$12,IF(WEEKDAY(Z582)=1,Z589,BB583)))=0,①工事概要!$E$12,IF(IF(Z582=①工事概要!$E$12,①工事概要!$E$12,IF(WEEKDAY(Z582)=1,Z589,BB583))&gt;①工事概要!$E$12,①工事概要!$E$12,IF(Z582=①工事概要!$E$12,①工事概要!$E$12,IF(WEEKDAY(Z582)=1,Z589,BB583)))),"")</f>
        <v/>
      </c>
      <c r="BE582" s="53"/>
      <c r="BF582" s="53"/>
      <c r="BG582" s="53" t="str">
        <f>IFERROR(VLOOKUP(B582,①工事概要!$C$11:$D$12,2,FALSE),"")</f>
        <v/>
      </c>
      <c r="BH582" s="53" t="str">
        <f>IFERROR(VLOOKUP(B582,①工事概要!$C$16:$D$21,2,FALSE),"")</f>
        <v/>
      </c>
      <c r="BI582" s="53" t="str">
        <f>IFERROR(VLOOKUP(B582,①工事概要!$C$22:$D$24,2,FALSE),"")</f>
        <v/>
      </c>
      <c r="BJ582" s="53" t="str">
        <f>IF(B582&gt;①工事概要!$C$26,"",IF(B582&gt;=①工事概要!$C$25,$BJ$13,""))</f>
        <v/>
      </c>
      <c r="BK582" s="53" t="str">
        <f>IF(B582&gt;①工事概要!$C$28,"",IF(B582&gt;=①工事概要!$C$27,$BK$13,""))</f>
        <v/>
      </c>
      <c r="BL582" s="53" t="str">
        <f>IF(B582&gt;①工事概要!$C$30,"",IF(B582&gt;=①工事概要!$C$29,$BL$13,""))</f>
        <v/>
      </c>
      <c r="BM582" s="53" t="str">
        <f>IF(B582&gt;①工事概要!$C$32,"",IF(B582&gt;=①工事概要!$C$31,$BM$13,""))</f>
        <v/>
      </c>
      <c r="BN582" s="53" t="str">
        <f>IF(B582&gt;①工事概要!$C$34,"",IF(B582&gt;=①工事概要!$C$33,$BN$13,""))</f>
        <v/>
      </c>
      <c r="BO582" s="53" t="str">
        <f>IF(B582&gt;①工事概要!$C$36,"",IF(B582&gt;=①工事概要!$C$35,$BO$13,""))</f>
        <v/>
      </c>
      <c r="BP582" s="53" t="str">
        <f>IF(B582&gt;①工事概要!$C$38,"",IF(B582&gt;=①工事概要!$C$37,$BP$13,""))</f>
        <v/>
      </c>
      <c r="BQ582" s="53" t="str">
        <f>IF(B582&gt;①工事概要!$C$40,"",IF(B582&gt;=①工事概要!$C$39,$BQ$13,""))</f>
        <v/>
      </c>
      <c r="BR582" s="53" t="str">
        <f>IF(B582&gt;①工事概要!$C$42,"",IF(B582&gt;=①工事概要!$C$41,$BR$13,""))</f>
        <v/>
      </c>
      <c r="BS582" s="53" t="str">
        <f>IF(B582&gt;①工事概要!$C$44,"",IF(B582&gt;=①工事概要!$C$43,$BS$13,""))</f>
        <v/>
      </c>
      <c r="BT582" s="53" t="str">
        <f>IF(B582&gt;①工事概要!$C$46,"",IF(B582&gt;=①工事概要!$C$45,$BT$13,""))</f>
        <v/>
      </c>
      <c r="BU582" s="53" t="str">
        <f>IF(B582&gt;①工事概要!$C$48,"",IF(B582&gt;=①工事概要!$C$47,$BU$13,""))</f>
        <v/>
      </c>
      <c r="BV582" s="53" t="str">
        <f>IF(B582&gt;①工事概要!$C$50,"",IF(B582&gt;=①工事概要!$C$49,$BV$13,""))</f>
        <v/>
      </c>
      <c r="BW582" s="53" t="str">
        <f>IF(B582&gt;①工事概要!$C$52,"",IF(B582&gt;=①工事概要!$C$51,$BW$13,""))</f>
        <v/>
      </c>
      <c r="BX582" s="53" t="str">
        <f>IF(B582&gt;①工事概要!$C$54,"",IF(B582&gt;=①工事概要!$C$53,$BX$13,""))</f>
        <v/>
      </c>
      <c r="BY582" s="53" t="str">
        <f>IF(B582&gt;①工事概要!$C$56,"",IF(B582&gt;=①工事概要!$C$55,$BY$13,""))</f>
        <v/>
      </c>
      <c r="BZ582" s="53" t="str">
        <f>IF(B582&gt;①工事概要!$C$58,"",IF(B582&gt;=①工事概要!$C$57,$BZ$13,""))</f>
        <v/>
      </c>
      <c r="CA582" s="53" t="str">
        <f>IF(B582&gt;①工事概要!$C$60,"",IF(B582&gt;=①工事概要!$C$59,$CA$13,""))</f>
        <v/>
      </c>
      <c r="CB582" s="53" t="str">
        <f>IF(B582&gt;①工事概要!$C$62,"",IF(B582&gt;=①工事概要!$C$61,$CB$13,""))</f>
        <v/>
      </c>
      <c r="CC582" s="53" t="str">
        <f>IF(B582&gt;①工事概要!$C$64,"",IF(B582&gt;=①工事概要!$C$63,$CC$13,""))</f>
        <v/>
      </c>
      <c r="CD582" s="53" t="str">
        <f>IF(B582&gt;①工事概要!$C$66,"",IF(B582&gt;=①工事概要!$C$65,$CD$13,""))</f>
        <v/>
      </c>
      <c r="CE582" s="50" t="str">
        <f t="shared" si="757"/>
        <v/>
      </c>
      <c r="CF582" s="50" t="str">
        <f t="shared" si="743"/>
        <v xml:space="preserve"> </v>
      </c>
    </row>
    <row r="583" spans="1:84" ht="39" customHeight="1" thickTop="1" thickBot="1" x14ac:dyDescent="0.2">
      <c r="A583" s="81" t="str">
        <f t="shared" si="729"/>
        <v>対象期間外</v>
      </c>
      <c r="B583" s="180" t="str">
        <f>IFERROR(IF(B582=①工事概要!$E$12+IF(WEEKDAY(①工事概要!$E$12)=1,①工事概要!$E$12,(8-WEEKDAY(①工事概要!$E$12))),"-",IF(B582="-","-",B582+1)),"-")</f>
        <v>-</v>
      </c>
      <c r="C583" s="89" t="str">
        <f t="shared" si="744"/>
        <v>-</v>
      </c>
      <c r="D583" s="199" t="str">
        <f t="shared" si="745"/>
        <v>×</v>
      </c>
      <c r="E583" s="200" t="str">
        <f t="shared" si="746"/>
        <v xml:space="preserve"> </v>
      </c>
      <c r="F583" s="201" t="s">
        <v>60</v>
      </c>
      <c r="G583" s="202"/>
      <c r="H583" s="203"/>
      <c r="I583" s="204"/>
      <c r="J583" s="187" t="str">
        <f t="shared" si="747"/>
        <v/>
      </c>
      <c r="K583" s="190" t="str">
        <f t="shared" si="730"/>
        <v/>
      </c>
      <c r="L583" s="190" t="str">
        <f t="shared" si="731"/>
        <v/>
      </c>
      <c r="M583" s="188" t="str">
        <f t="shared" si="748"/>
        <v/>
      </c>
      <c r="N583" s="87" t="str">
        <f t="shared" si="732"/>
        <v/>
      </c>
      <c r="O583" s="108"/>
      <c r="P583" s="156" t="str">
        <f>IF(B583&lt;①工事概要!$E$11,"",IF(B583&gt;①工事概要!$E$12,"",IF(LEN(CE583)=0,"○","")))</f>
        <v/>
      </c>
      <c r="Q583" s="162">
        <f t="shared" si="749"/>
        <v>0</v>
      </c>
      <c r="R583" s="93">
        <f t="shared" si="733"/>
        <v>181</v>
      </c>
      <c r="S583" s="156" t="str">
        <f t="shared" si="734"/>
        <v/>
      </c>
      <c r="T583" s="162">
        <f t="shared" si="735"/>
        <v>0</v>
      </c>
      <c r="U583" s="100">
        <f t="shared" si="750"/>
        <v>52</v>
      </c>
      <c r="V583" s="93" t="str">
        <f t="shared" si="736"/>
        <v/>
      </c>
      <c r="W583" s="169" t="str">
        <f t="shared" si="751"/>
        <v/>
      </c>
      <c r="X583" s="80" t="str">
        <f t="shared" si="752"/>
        <v/>
      </c>
      <c r="Y583" s="80" t="str">
        <f t="shared" si="753"/>
        <v/>
      </c>
      <c r="Z583" s="80" t="str">
        <f t="shared" si="737"/>
        <v>-</v>
      </c>
      <c r="AA583" s="80" t="str">
        <f t="shared" si="738"/>
        <v/>
      </c>
      <c r="AB583" s="80" t="str">
        <f t="shared" si="739"/>
        <v>OK（振替済み）</v>
      </c>
      <c r="AC583" s="154">
        <f t="shared" si="740"/>
        <v>0</v>
      </c>
      <c r="AD583" s="154" t="str">
        <f t="shared" si="754"/>
        <v/>
      </c>
      <c r="AE583" s="106">
        <f t="shared" si="755"/>
        <v>0</v>
      </c>
      <c r="AF583" s="106">
        <f t="shared" si="741"/>
        <v>0</v>
      </c>
      <c r="AG583" s="218" t="str">
        <f>IFERROR(IF(AE583=1,①工事概要!$E$11,IF(AE583=2,①工事概要!$E$11,IF(WEEKDAY(Z583)=2,Z576,AG582))),"")</f>
        <v/>
      </c>
      <c r="AH583" s="222" t="str">
        <f t="shared" ref="AH583:BA583" si="812">IFERROR(IF(AG583+1&gt;$BB583,"",AG583+1),"")</f>
        <v/>
      </c>
      <c r="AI583" s="222" t="str">
        <f t="shared" si="812"/>
        <v/>
      </c>
      <c r="AJ583" s="222" t="str">
        <f t="shared" si="812"/>
        <v/>
      </c>
      <c r="AK583" s="222" t="str">
        <f t="shared" si="812"/>
        <v/>
      </c>
      <c r="AL583" s="222" t="str">
        <f t="shared" si="812"/>
        <v/>
      </c>
      <c r="AM583" s="222" t="str">
        <f t="shared" si="812"/>
        <v/>
      </c>
      <c r="AN583" s="222" t="str">
        <f t="shared" si="812"/>
        <v/>
      </c>
      <c r="AO583" s="222" t="str">
        <f t="shared" si="812"/>
        <v/>
      </c>
      <c r="AP583" s="222" t="str">
        <f t="shared" si="812"/>
        <v/>
      </c>
      <c r="AQ583" s="222" t="str">
        <f t="shared" si="812"/>
        <v/>
      </c>
      <c r="AR583" s="222" t="str">
        <f t="shared" si="812"/>
        <v/>
      </c>
      <c r="AS583" s="222" t="str">
        <f t="shared" si="812"/>
        <v/>
      </c>
      <c r="AT583" s="222" t="str">
        <f t="shared" si="812"/>
        <v/>
      </c>
      <c r="AU583" s="222" t="str">
        <f t="shared" si="812"/>
        <v/>
      </c>
      <c r="AV583" s="222" t="str">
        <f t="shared" si="812"/>
        <v/>
      </c>
      <c r="AW583" s="222" t="str">
        <f t="shared" si="812"/>
        <v/>
      </c>
      <c r="AX583" s="222" t="str">
        <f t="shared" si="812"/>
        <v/>
      </c>
      <c r="AY583" s="222" t="str">
        <f t="shared" si="812"/>
        <v/>
      </c>
      <c r="AZ583" s="222" t="str">
        <f t="shared" si="812"/>
        <v/>
      </c>
      <c r="BA583" s="222" t="str">
        <f t="shared" si="812"/>
        <v/>
      </c>
      <c r="BB583" s="219" t="str">
        <f>IFERROR(IF(IF(IF(Z583=①工事概要!$E$12,①工事概要!$E$12,IF(WEEKDAY(Z583)=1,Z590,BB584))&gt;①工事概要!$E$12,①工事概要!$E$12,IF(Z583=①工事概要!$E$12,①工事概要!$E$12,IF(WEEKDAY(Z583)=1,Z590,BB584)))=0,①工事概要!$E$12,IF(IF(Z583=①工事概要!$E$12,①工事概要!$E$12,IF(WEEKDAY(Z583)=1,Z590,BB584))&gt;①工事概要!$E$12,①工事概要!$E$12,IF(Z583=①工事概要!$E$12,①工事概要!$E$12,IF(WEEKDAY(Z583)=1,Z590,BB584)))),"")</f>
        <v/>
      </c>
      <c r="BE583" s="53"/>
      <c r="BF583" s="53"/>
      <c r="BG583" s="53" t="str">
        <f>IFERROR(VLOOKUP(B583,①工事概要!$C$11:$D$12,2,FALSE),"")</f>
        <v/>
      </c>
      <c r="BH583" s="53" t="str">
        <f>IFERROR(VLOOKUP(B583,①工事概要!$C$16:$D$21,2,FALSE),"")</f>
        <v/>
      </c>
      <c r="BI583" s="53" t="str">
        <f>IFERROR(VLOOKUP(B583,①工事概要!$C$22:$D$24,2,FALSE),"")</f>
        <v/>
      </c>
      <c r="BJ583" s="53" t="str">
        <f>IF(B583&gt;①工事概要!$C$26,"",IF(B583&gt;=①工事概要!$C$25,$BJ$13,""))</f>
        <v/>
      </c>
      <c r="BK583" s="53" t="str">
        <f>IF(B583&gt;①工事概要!$C$28,"",IF(B583&gt;=①工事概要!$C$27,$BK$13,""))</f>
        <v/>
      </c>
      <c r="BL583" s="53" t="str">
        <f>IF(B583&gt;①工事概要!$C$30,"",IF(B583&gt;=①工事概要!$C$29,$BL$13,""))</f>
        <v/>
      </c>
      <c r="BM583" s="53" t="str">
        <f>IF(B583&gt;①工事概要!$C$32,"",IF(B583&gt;=①工事概要!$C$31,$BM$13,""))</f>
        <v/>
      </c>
      <c r="BN583" s="53" t="str">
        <f>IF(B583&gt;①工事概要!$C$34,"",IF(B583&gt;=①工事概要!$C$33,$BN$13,""))</f>
        <v/>
      </c>
      <c r="BO583" s="53" t="str">
        <f>IF(B583&gt;①工事概要!$C$36,"",IF(B583&gt;=①工事概要!$C$35,$BO$13,""))</f>
        <v/>
      </c>
      <c r="BP583" s="53" t="str">
        <f>IF(B583&gt;①工事概要!$C$38,"",IF(B583&gt;=①工事概要!$C$37,$BP$13,""))</f>
        <v/>
      </c>
      <c r="BQ583" s="53" t="str">
        <f>IF(B583&gt;①工事概要!$C$40,"",IF(B583&gt;=①工事概要!$C$39,$BQ$13,""))</f>
        <v/>
      </c>
      <c r="BR583" s="53" t="str">
        <f>IF(B583&gt;①工事概要!$C$42,"",IF(B583&gt;=①工事概要!$C$41,$BR$13,""))</f>
        <v/>
      </c>
      <c r="BS583" s="53" t="str">
        <f>IF(B583&gt;①工事概要!$C$44,"",IF(B583&gt;=①工事概要!$C$43,$BS$13,""))</f>
        <v/>
      </c>
      <c r="BT583" s="53" t="str">
        <f>IF(B583&gt;①工事概要!$C$46,"",IF(B583&gt;=①工事概要!$C$45,$BT$13,""))</f>
        <v/>
      </c>
      <c r="BU583" s="53" t="str">
        <f>IF(B583&gt;①工事概要!$C$48,"",IF(B583&gt;=①工事概要!$C$47,$BU$13,""))</f>
        <v/>
      </c>
      <c r="BV583" s="53" t="str">
        <f>IF(B583&gt;①工事概要!$C$50,"",IF(B583&gt;=①工事概要!$C$49,$BV$13,""))</f>
        <v/>
      </c>
      <c r="BW583" s="53" t="str">
        <f>IF(B583&gt;①工事概要!$C$52,"",IF(B583&gt;=①工事概要!$C$51,$BW$13,""))</f>
        <v/>
      </c>
      <c r="BX583" s="53" t="str">
        <f>IF(B583&gt;①工事概要!$C$54,"",IF(B583&gt;=①工事概要!$C$53,$BX$13,""))</f>
        <v/>
      </c>
      <c r="BY583" s="53" t="str">
        <f>IF(B583&gt;①工事概要!$C$56,"",IF(B583&gt;=①工事概要!$C$55,$BY$13,""))</f>
        <v/>
      </c>
      <c r="BZ583" s="53" t="str">
        <f>IF(B583&gt;①工事概要!$C$58,"",IF(B583&gt;=①工事概要!$C$57,$BZ$13,""))</f>
        <v/>
      </c>
      <c r="CA583" s="53" t="str">
        <f>IF(B583&gt;①工事概要!$C$60,"",IF(B583&gt;=①工事概要!$C$59,$CA$13,""))</f>
        <v/>
      </c>
      <c r="CB583" s="53" t="str">
        <f>IF(B583&gt;①工事概要!$C$62,"",IF(B583&gt;=①工事概要!$C$61,$CB$13,""))</f>
        <v/>
      </c>
      <c r="CC583" s="53" t="str">
        <f>IF(B583&gt;①工事概要!$C$64,"",IF(B583&gt;=①工事概要!$C$63,$CC$13,""))</f>
        <v/>
      </c>
      <c r="CD583" s="53" t="str">
        <f>IF(B583&gt;①工事概要!$C$66,"",IF(B583&gt;=①工事概要!$C$65,$CD$13,""))</f>
        <v/>
      </c>
      <c r="CE583" s="50" t="str">
        <f t="shared" si="757"/>
        <v/>
      </c>
      <c r="CF583" s="50" t="str">
        <f t="shared" si="743"/>
        <v xml:space="preserve"> </v>
      </c>
    </row>
    <row r="584" spans="1:84" ht="39" customHeight="1" thickTop="1" thickBot="1" x14ac:dyDescent="0.2">
      <c r="A584" s="81" t="str">
        <f t="shared" si="729"/>
        <v>対象期間外</v>
      </c>
      <c r="B584" s="180" t="str">
        <f>IFERROR(IF(B583=①工事概要!$E$12+IF(WEEKDAY(①工事概要!$E$12)=1,①工事概要!$E$12,(8-WEEKDAY(①工事概要!$E$12))),"-",IF(B583="-","-",B583+1)),"-")</f>
        <v>-</v>
      </c>
      <c r="C584" s="89" t="str">
        <f t="shared" si="744"/>
        <v>-</v>
      </c>
      <c r="D584" s="199" t="str">
        <f t="shared" si="745"/>
        <v>×</v>
      </c>
      <c r="E584" s="200" t="str">
        <f t="shared" si="746"/>
        <v xml:space="preserve"> </v>
      </c>
      <c r="F584" s="201" t="s">
        <v>60</v>
      </c>
      <c r="G584" s="202"/>
      <c r="H584" s="203"/>
      <c r="I584" s="204"/>
      <c r="J584" s="187" t="str">
        <f t="shared" si="747"/>
        <v/>
      </c>
      <c r="K584" s="190" t="str">
        <f t="shared" si="730"/>
        <v/>
      </c>
      <c r="L584" s="190" t="str">
        <f t="shared" si="731"/>
        <v/>
      </c>
      <c r="M584" s="188" t="str">
        <f t="shared" si="748"/>
        <v/>
      </c>
      <c r="N584" s="87" t="str">
        <f t="shared" si="732"/>
        <v/>
      </c>
      <c r="O584" s="108"/>
      <c r="P584" s="156" t="str">
        <f>IF(B584&lt;①工事概要!$E$11,"",IF(B584&gt;①工事概要!$E$12,"",IF(LEN(CE584)=0,"○","")))</f>
        <v/>
      </c>
      <c r="Q584" s="162">
        <f t="shared" si="749"/>
        <v>0</v>
      </c>
      <c r="R584" s="93">
        <f t="shared" si="733"/>
        <v>181</v>
      </c>
      <c r="S584" s="156" t="str">
        <f t="shared" si="734"/>
        <v/>
      </c>
      <c r="T584" s="162">
        <f t="shared" si="735"/>
        <v>0</v>
      </c>
      <c r="U584" s="100">
        <f t="shared" si="750"/>
        <v>52</v>
      </c>
      <c r="V584" s="93" t="str">
        <f t="shared" si="736"/>
        <v/>
      </c>
      <c r="W584" s="169" t="str">
        <f t="shared" si="751"/>
        <v/>
      </c>
      <c r="X584" s="80" t="str">
        <f t="shared" si="752"/>
        <v/>
      </c>
      <c r="Y584" s="80" t="str">
        <f t="shared" si="753"/>
        <v/>
      </c>
      <c r="Z584" s="80" t="str">
        <f t="shared" si="737"/>
        <v>-</v>
      </c>
      <c r="AA584" s="80" t="str">
        <f t="shared" si="738"/>
        <v/>
      </c>
      <c r="AB584" s="80" t="str">
        <f t="shared" si="739"/>
        <v>OK（振替済み）</v>
      </c>
      <c r="AC584" s="154">
        <f t="shared" si="740"/>
        <v>0</v>
      </c>
      <c r="AD584" s="154" t="str">
        <f t="shared" si="754"/>
        <v/>
      </c>
      <c r="AE584" s="106">
        <f t="shared" si="755"/>
        <v>0</v>
      </c>
      <c r="AF584" s="106">
        <f t="shared" si="741"/>
        <v>0</v>
      </c>
      <c r="AG584" s="218" t="str">
        <f>IFERROR(IF(AE584=1,①工事概要!$E$11,IF(AE584=2,①工事概要!$E$11,IF(WEEKDAY(Z584)=2,Z577,AG583))),"")</f>
        <v/>
      </c>
      <c r="AH584" s="222" t="str">
        <f t="shared" ref="AH584:BA584" si="813">IFERROR(IF(AG584+1&gt;$BB584,"",AG584+1),"")</f>
        <v/>
      </c>
      <c r="AI584" s="222" t="str">
        <f t="shared" si="813"/>
        <v/>
      </c>
      <c r="AJ584" s="222" t="str">
        <f t="shared" si="813"/>
        <v/>
      </c>
      <c r="AK584" s="222" t="str">
        <f t="shared" si="813"/>
        <v/>
      </c>
      <c r="AL584" s="222" t="str">
        <f t="shared" si="813"/>
        <v/>
      </c>
      <c r="AM584" s="222" t="str">
        <f t="shared" si="813"/>
        <v/>
      </c>
      <c r="AN584" s="222" t="str">
        <f t="shared" si="813"/>
        <v/>
      </c>
      <c r="AO584" s="222" t="str">
        <f t="shared" si="813"/>
        <v/>
      </c>
      <c r="AP584" s="222" t="str">
        <f t="shared" si="813"/>
        <v/>
      </c>
      <c r="AQ584" s="222" t="str">
        <f t="shared" si="813"/>
        <v/>
      </c>
      <c r="AR584" s="222" t="str">
        <f t="shared" si="813"/>
        <v/>
      </c>
      <c r="AS584" s="222" t="str">
        <f t="shared" si="813"/>
        <v/>
      </c>
      <c r="AT584" s="222" t="str">
        <f t="shared" si="813"/>
        <v/>
      </c>
      <c r="AU584" s="222" t="str">
        <f t="shared" si="813"/>
        <v/>
      </c>
      <c r="AV584" s="222" t="str">
        <f t="shared" si="813"/>
        <v/>
      </c>
      <c r="AW584" s="222" t="str">
        <f t="shared" si="813"/>
        <v/>
      </c>
      <c r="AX584" s="222" t="str">
        <f t="shared" si="813"/>
        <v/>
      </c>
      <c r="AY584" s="222" t="str">
        <f t="shared" si="813"/>
        <v/>
      </c>
      <c r="AZ584" s="222" t="str">
        <f t="shared" si="813"/>
        <v/>
      </c>
      <c r="BA584" s="222" t="str">
        <f t="shared" si="813"/>
        <v/>
      </c>
      <c r="BB584" s="219" t="str">
        <f>IFERROR(IF(IF(IF(Z584=①工事概要!$E$12,①工事概要!$E$12,IF(WEEKDAY(Z584)=1,Z591,BB585))&gt;①工事概要!$E$12,①工事概要!$E$12,IF(Z584=①工事概要!$E$12,①工事概要!$E$12,IF(WEEKDAY(Z584)=1,Z591,BB585)))=0,①工事概要!$E$12,IF(IF(Z584=①工事概要!$E$12,①工事概要!$E$12,IF(WEEKDAY(Z584)=1,Z591,BB585))&gt;①工事概要!$E$12,①工事概要!$E$12,IF(Z584=①工事概要!$E$12,①工事概要!$E$12,IF(WEEKDAY(Z584)=1,Z591,BB585)))),"")</f>
        <v/>
      </c>
      <c r="BE584" s="53"/>
      <c r="BF584" s="53"/>
      <c r="BG584" s="53" t="str">
        <f>IFERROR(VLOOKUP(B584,①工事概要!$C$11:$D$12,2,FALSE),"")</f>
        <v/>
      </c>
      <c r="BH584" s="53" t="str">
        <f>IFERROR(VLOOKUP(B584,①工事概要!$C$16:$D$21,2,FALSE),"")</f>
        <v/>
      </c>
      <c r="BI584" s="53" t="str">
        <f>IFERROR(VLOOKUP(B584,①工事概要!$C$22:$D$24,2,FALSE),"")</f>
        <v/>
      </c>
      <c r="BJ584" s="53" t="str">
        <f>IF(B584&gt;①工事概要!$C$26,"",IF(B584&gt;=①工事概要!$C$25,$BJ$13,""))</f>
        <v/>
      </c>
      <c r="BK584" s="53" t="str">
        <f>IF(B584&gt;①工事概要!$C$28,"",IF(B584&gt;=①工事概要!$C$27,$BK$13,""))</f>
        <v/>
      </c>
      <c r="BL584" s="53" t="str">
        <f>IF(B584&gt;①工事概要!$C$30,"",IF(B584&gt;=①工事概要!$C$29,$BL$13,""))</f>
        <v/>
      </c>
      <c r="BM584" s="53" t="str">
        <f>IF(B584&gt;①工事概要!$C$32,"",IF(B584&gt;=①工事概要!$C$31,$BM$13,""))</f>
        <v/>
      </c>
      <c r="BN584" s="53" t="str">
        <f>IF(B584&gt;①工事概要!$C$34,"",IF(B584&gt;=①工事概要!$C$33,$BN$13,""))</f>
        <v/>
      </c>
      <c r="BO584" s="53" t="str">
        <f>IF(B584&gt;①工事概要!$C$36,"",IF(B584&gt;=①工事概要!$C$35,$BO$13,""))</f>
        <v/>
      </c>
      <c r="BP584" s="53" t="str">
        <f>IF(B584&gt;①工事概要!$C$38,"",IF(B584&gt;=①工事概要!$C$37,$BP$13,""))</f>
        <v/>
      </c>
      <c r="BQ584" s="53" t="str">
        <f>IF(B584&gt;①工事概要!$C$40,"",IF(B584&gt;=①工事概要!$C$39,$BQ$13,""))</f>
        <v/>
      </c>
      <c r="BR584" s="53" t="str">
        <f>IF(B584&gt;①工事概要!$C$42,"",IF(B584&gt;=①工事概要!$C$41,$BR$13,""))</f>
        <v/>
      </c>
      <c r="BS584" s="53" t="str">
        <f>IF(B584&gt;①工事概要!$C$44,"",IF(B584&gt;=①工事概要!$C$43,$BS$13,""))</f>
        <v/>
      </c>
      <c r="BT584" s="53" t="str">
        <f>IF(B584&gt;①工事概要!$C$46,"",IF(B584&gt;=①工事概要!$C$45,$BT$13,""))</f>
        <v/>
      </c>
      <c r="BU584" s="53" t="str">
        <f>IF(B584&gt;①工事概要!$C$48,"",IF(B584&gt;=①工事概要!$C$47,$BU$13,""))</f>
        <v/>
      </c>
      <c r="BV584" s="53" t="str">
        <f>IF(B584&gt;①工事概要!$C$50,"",IF(B584&gt;=①工事概要!$C$49,$BV$13,""))</f>
        <v/>
      </c>
      <c r="BW584" s="53" t="str">
        <f>IF(B584&gt;①工事概要!$C$52,"",IF(B584&gt;=①工事概要!$C$51,$BW$13,""))</f>
        <v/>
      </c>
      <c r="BX584" s="53" t="str">
        <f>IF(B584&gt;①工事概要!$C$54,"",IF(B584&gt;=①工事概要!$C$53,$BX$13,""))</f>
        <v/>
      </c>
      <c r="BY584" s="53" t="str">
        <f>IF(B584&gt;①工事概要!$C$56,"",IF(B584&gt;=①工事概要!$C$55,$BY$13,""))</f>
        <v/>
      </c>
      <c r="BZ584" s="53" t="str">
        <f>IF(B584&gt;①工事概要!$C$58,"",IF(B584&gt;=①工事概要!$C$57,$BZ$13,""))</f>
        <v/>
      </c>
      <c r="CA584" s="53" t="str">
        <f>IF(B584&gt;①工事概要!$C$60,"",IF(B584&gt;=①工事概要!$C$59,$CA$13,""))</f>
        <v/>
      </c>
      <c r="CB584" s="53" t="str">
        <f>IF(B584&gt;①工事概要!$C$62,"",IF(B584&gt;=①工事概要!$C$61,$CB$13,""))</f>
        <v/>
      </c>
      <c r="CC584" s="53" t="str">
        <f>IF(B584&gt;①工事概要!$C$64,"",IF(B584&gt;=①工事概要!$C$63,$CC$13,""))</f>
        <v/>
      </c>
      <c r="CD584" s="53" t="str">
        <f>IF(B584&gt;①工事概要!$C$66,"",IF(B584&gt;=①工事概要!$C$65,$CD$13,""))</f>
        <v/>
      </c>
      <c r="CE584" s="50" t="str">
        <f t="shared" si="757"/>
        <v/>
      </c>
      <c r="CF584" s="50" t="str">
        <f t="shared" si="743"/>
        <v xml:space="preserve"> </v>
      </c>
    </row>
    <row r="585" spans="1:84" ht="39" customHeight="1" thickTop="1" thickBot="1" x14ac:dyDescent="0.2">
      <c r="A585" s="81" t="str">
        <f t="shared" si="729"/>
        <v>対象期間外</v>
      </c>
      <c r="B585" s="180" t="str">
        <f>IFERROR(IF(B584=①工事概要!$E$12+IF(WEEKDAY(①工事概要!$E$12)=1,①工事概要!$E$12,(8-WEEKDAY(①工事概要!$E$12))),"-",IF(B584="-","-",B584+1)),"-")</f>
        <v>-</v>
      </c>
      <c r="C585" s="89" t="str">
        <f t="shared" si="744"/>
        <v>-</v>
      </c>
      <c r="D585" s="199" t="str">
        <f t="shared" si="745"/>
        <v>×</v>
      </c>
      <c r="E585" s="200" t="str">
        <f t="shared" si="746"/>
        <v xml:space="preserve"> </v>
      </c>
      <c r="F585" s="201" t="s">
        <v>60</v>
      </c>
      <c r="G585" s="202"/>
      <c r="H585" s="203"/>
      <c r="I585" s="204"/>
      <c r="J585" s="187" t="str">
        <f t="shared" si="747"/>
        <v/>
      </c>
      <c r="K585" s="190" t="str">
        <f t="shared" si="730"/>
        <v/>
      </c>
      <c r="L585" s="190" t="str">
        <f t="shared" si="731"/>
        <v/>
      </c>
      <c r="M585" s="188" t="str">
        <f t="shared" si="748"/>
        <v/>
      </c>
      <c r="N585" s="87" t="str">
        <f t="shared" si="732"/>
        <v/>
      </c>
      <c r="O585" s="108"/>
      <c r="P585" s="156" t="str">
        <f>IF(B585&lt;①工事概要!$E$11,"",IF(B585&gt;①工事概要!$E$12,"",IF(LEN(CE585)=0,"○","")))</f>
        <v/>
      </c>
      <c r="Q585" s="162">
        <f t="shared" si="749"/>
        <v>0</v>
      </c>
      <c r="R585" s="93">
        <f t="shared" si="733"/>
        <v>181</v>
      </c>
      <c r="S585" s="156" t="str">
        <f t="shared" si="734"/>
        <v/>
      </c>
      <c r="T585" s="162">
        <f t="shared" si="735"/>
        <v>0</v>
      </c>
      <c r="U585" s="100">
        <f t="shared" si="750"/>
        <v>52</v>
      </c>
      <c r="V585" s="93" t="str">
        <f t="shared" si="736"/>
        <v/>
      </c>
      <c r="W585" s="169" t="str">
        <f t="shared" si="751"/>
        <v/>
      </c>
      <c r="X585" s="80" t="str">
        <f t="shared" si="752"/>
        <v/>
      </c>
      <c r="Y585" s="80" t="str">
        <f t="shared" si="753"/>
        <v/>
      </c>
      <c r="Z585" s="80" t="str">
        <f t="shared" si="737"/>
        <v>-</v>
      </c>
      <c r="AA585" s="80" t="str">
        <f t="shared" si="738"/>
        <v/>
      </c>
      <c r="AB585" s="80" t="str">
        <f t="shared" si="739"/>
        <v>OK（振替済み）</v>
      </c>
      <c r="AC585" s="154">
        <f t="shared" si="740"/>
        <v>0</v>
      </c>
      <c r="AD585" s="154" t="str">
        <f t="shared" si="754"/>
        <v/>
      </c>
      <c r="AE585" s="106">
        <f t="shared" si="755"/>
        <v>0</v>
      </c>
      <c r="AF585" s="106">
        <f t="shared" si="741"/>
        <v>0</v>
      </c>
      <c r="AG585" s="218" t="str">
        <f>IFERROR(IF(AE585=1,①工事概要!$E$11,IF(AE585=2,①工事概要!$E$11,IF(WEEKDAY(Z585)=2,Z578,AG584))),"")</f>
        <v/>
      </c>
      <c r="AH585" s="222" t="str">
        <f t="shared" ref="AH585:BA585" si="814">IFERROR(IF(AG585+1&gt;$BB585,"",AG585+1),"")</f>
        <v/>
      </c>
      <c r="AI585" s="222" t="str">
        <f t="shared" si="814"/>
        <v/>
      </c>
      <c r="AJ585" s="222" t="str">
        <f t="shared" si="814"/>
        <v/>
      </c>
      <c r="AK585" s="222" t="str">
        <f t="shared" si="814"/>
        <v/>
      </c>
      <c r="AL585" s="222" t="str">
        <f t="shared" si="814"/>
        <v/>
      </c>
      <c r="AM585" s="222" t="str">
        <f t="shared" si="814"/>
        <v/>
      </c>
      <c r="AN585" s="222" t="str">
        <f t="shared" si="814"/>
        <v/>
      </c>
      <c r="AO585" s="222" t="str">
        <f t="shared" si="814"/>
        <v/>
      </c>
      <c r="AP585" s="222" t="str">
        <f t="shared" si="814"/>
        <v/>
      </c>
      <c r="AQ585" s="222" t="str">
        <f t="shared" si="814"/>
        <v/>
      </c>
      <c r="AR585" s="222" t="str">
        <f t="shared" si="814"/>
        <v/>
      </c>
      <c r="AS585" s="222" t="str">
        <f t="shared" si="814"/>
        <v/>
      </c>
      <c r="AT585" s="222" t="str">
        <f t="shared" si="814"/>
        <v/>
      </c>
      <c r="AU585" s="222" t="str">
        <f t="shared" si="814"/>
        <v/>
      </c>
      <c r="AV585" s="222" t="str">
        <f t="shared" si="814"/>
        <v/>
      </c>
      <c r="AW585" s="222" t="str">
        <f t="shared" si="814"/>
        <v/>
      </c>
      <c r="AX585" s="222" t="str">
        <f t="shared" si="814"/>
        <v/>
      </c>
      <c r="AY585" s="222" t="str">
        <f t="shared" si="814"/>
        <v/>
      </c>
      <c r="AZ585" s="222" t="str">
        <f t="shared" si="814"/>
        <v/>
      </c>
      <c r="BA585" s="222" t="str">
        <f t="shared" si="814"/>
        <v/>
      </c>
      <c r="BB585" s="219" t="str">
        <f>IFERROR(IF(IF(IF(Z585=①工事概要!$E$12,①工事概要!$E$12,IF(WEEKDAY(Z585)=1,Z592,BB586))&gt;①工事概要!$E$12,①工事概要!$E$12,IF(Z585=①工事概要!$E$12,①工事概要!$E$12,IF(WEEKDAY(Z585)=1,Z592,BB586)))=0,①工事概要!$E$12,IF(IF(Z585=①工事概要!$E$12,①工事概要!$E$12,IF(WEEKDAY(Z585)=1,Z592,BB586))&gt;①工事概要!$E$12,①工事概要!$E$12,IF(Z585=①工事概要!$E$12,①工事概要!$E$12,IF(WEEKDAY(Z585)=1,Z592,BB586)))),"")</f>
        <v/>
      </c>
      <c r="BE585" s="53"/>
      <c r="BF585" s="53"/>
      <c r="BG585" s="53" t="str">
        <f>IFERROR(VLOOKUP(B585,①工事概要!$C$11:$D$12,2,FALSE),"")</f>
        <v/>
      </c>
      <c r="BH585" s="53" t="str">
        <f>IFERROR(VLOOKUP(B585,①工事概要!$C$16:$D$21,2,FALSE),"")</f>
        <v/>
      </c>
      <c r="BI585" s="53" t="str">
        <f>IFERROR(VLOOKUP(B585,①工事概要!$C$22:$D$24,2,FALSE),"")</f>
        <v/>
      </c>
      <c r="BJ585" s="53" t="str">
        <f>IF(B585&gt;①工事概要!$C$26,"",IF(B585&gt;=①工事概要!$C$25,$BJ$13,""))</f>
        <v/>
      </c>
      <c r="BK585" s="53" t="str">
        <f>IF(B585&gt;①工事概要!$C$28,"",IF(B585&gt;=①工事概要!$C$27,$BK$13,""))</f>
        <v/>
      </c>
      <c r="BL585" s="53" t="str">
        <f>IF(B585&gt;①工事概要!$C$30,"",IF(B585&gt;=①工事概要!$C$29,$BL$13,""))</f>
        <v/>
      </c>
      <c r="BM585" s="53" t="str">
        <f>IF(B585&gt;①工事概要!$C$32,"",IF(B585&gt;=①工事概要!$C$31,$BM$13,""))</f>
        <v/>
      </c>
      <c r="BN585" s="53" t="str">
        <f>IF(B585&gt;①工事概要!$C$34,"",IF(B585&gt;=①工事概要!$C$33,$BN$13,""))</f>
        <v/>
      </c>
      <c r="BO585" s="53" t="str">
        <f>IF(B585&gt;①工事概要!$C$36,"",IF(B585&gt;=①工事概要!$C$35,$BO$13,""))</f>
        <v/>
      </c>
      <c r="BP585" s="53" t="str">
        <f>IF(B585&gt;①工事概要!$C$38,"",IF(B585&gt;=①工事概要!$C$37,$BP$13,""))</f>
        <v/>
      </c>
      <c r="BQ585" s="53" t="str">
        <f>IF(B585&gt;①工事概要!$C$40,"",IF(B585&gt;=①工事概要!$C$39,$BQ$13,""))</f>
        <v/>
      </c>
      <c r="BR585" s="53" t="str">
        <f>IF(B585&gt;①工事概要!$C$42,"",IF(B585&gt;=①工事概要!$C$41,$BR$13,""))</f>
        <v/>
      </c>
      <c r="BS585" s="53" t="str">
        <f>IF(B585&gt;①工事概要!$C$44,"",IF(B585&gt;=①工事概要!$C$43,$BS$13,""))</f>
        <v/>
      </c>
      <c r="BT585" s="53" t="str">
        <f>IF(B585&gt;①工事概要!$C$46,"",IF(B585&gt;=①工事概要!$C$45,$BT$13,""))</f>
        <v/>
      </c>
      <c r="BU585" s="53" t="str">
        <f>IF(B585&gt;①工事概要!$C$48,"",IF(B585&gt;=①工事概要!$C$47,$BU$13,""))</f>
        <v/>
      </c>
      <c r="BV585" s="53" t="str">
        <f>IF(B585&gt;①工事概要!$C$50,"",IF(B585&gt;=①工事概要!$C$49,$BV$13,""))</f>
        <v/>
      </c>
      <c r="BW585" s="53" t="str">
        <f>IF(B585&gt;①工事概要!$C$52,"",IF(B585&gt;=①工事概要!$C$51,$BW$13,""))</f>
        <v/>
      </c>
      <c r="BX585" s="53" t="str">
        <f>IF(B585&gt;①工事概要!$C$54,"",IF(B585&gt;=①工事概要!$C$53,$BX$13,""))</f>
        <v/>
      </c>
      <c r="BY585" s="53" t="str">
        <f>IF(B585&gt;①工事概要!$C$56,"",IF(B585&gt;=①工事概要!$C$55,$BY$13,""))</f>
        <v/>
      </c>
      <c r="BZ585" s="53" t="str">
        <f>IF(B585&gt;①工事概要!$C$58,"",IF(B585&gt;=①工事概要!$C$57,$BZ$13,""))</f>
        <v/>
      </c>
      <c r="CA585" s="53" t="str">
        <f>IF(B585&gt;①工事概要!$C$60,"",IF(B585&gt;=①工事概要!$C$59,$CA$13,""))</f>
        <v/>
      </c>
      <c r="CB585" s="53" t="str">
        <f>IF(B585&gt;①工事概要!$C$62,"",IF(B585&gt;=①工事概要!$C$61,$CB$13,""))</f>
        <v/>
      </c>
      <c r="CC585" s="53" t="str">
        <f>IF(B585&gt;①工事概要!$C$64,"",IF(B585&gt;=①工事概要!$C$63,$CC$13,""))</f>
        <v/>
      </c>
      <c r="CD585" s="53" t="str">
        <f>IF(B585&gt;①工事概要!$C$66,"",IF(B585&gt;=①工事概要!$C$65,$CD$13,""))</f>
        <v/>
      </c>
      <c r="CE585" s="50" t="str">
        <f t="shared" si="757"/>
        <v/>
      </c>
      <c r="CF585" s="50" t="str">
        <f t="shared" si="743"/>
        <v xml:space="preserve"> </v>
      </c>
    </row>
    <row r="586" spans="1:84" ht="39" customHeight="1" thickTop="1" thickBot="1" x14ac:dyDescent="0.2">
      <c r="A586" s="81" t="str">
        <f t="shared" si="729"/>
        <v>対象期間外</v>
      </c>
      <c r="B586" s="180" t="str">
        <f>IFERROR(IF(B585=①工事概要!$E$12+IF(WEEKDAY(①工事概要!$E$12)=1,①工事概要!$E$12,(8-WEEKDAY(①工事概要!$E$12))),"-",IF(B585="-","-",B585+1)),"-")</f>
        <v>-</v>
      </c>
      <c r="C586" s="89" t="str">
        <f t="shared" si="744"/>
        <v>-</v>
      </c>
      <c r="D586" s="199" t="str">
        <f t="shared" si="745"/>
        <v>×</v>
      </c>
      <c r="E586" s="200" t="str">
        <f t="shared" si="746"/>
        <v xml:space="preserve"> </v>
      </c>
      <c r="F586" s="201" t="s">
        <v>60</v>
      </c>
      <c r="G586" s="202"/>
      <c r="H586" s="203"/>
      <c r="I586" s="204"/>
      <c r="J586" s="187" t="str">
        <f t="shared" si="747"/>
        <v/>
      </c>
      <c r="K586" s="190" t="str">
        <f t="shared" si="730"/>
        <v/>
      </c>
      <c r="L586" s="190" t="str">
        <f t="shared" si="731"/>
        <v/>
      </c>
      <c r="M586" s="188" t="str">
        <f t="shared" si="748"/>
        <v/>
      </c>
      <c r="N586" s="87" t="str">
        <f t="shared" si="732"/>
        <v/>
      </c>
      <c r="O586" s="108"/>
      <c r="P586" s="156" t="str">
        <f>IF(B586&lt;①工事概要!$E$11,"",IF(B586&gt;①工事概要!$E$12,"",IF(LEN(CE586)=0,"○","")))</f>
        <v/>
      </c>
      <c r="Q586" s="162">
        <f t="shared" si="749"/>
        <v>0</v>
      </c>
      <c r="R586" s="93">
        <f t="shared" si="733"/>
        <v>181</v>
      </c>
      <c r="S586" s="156" t="str">
        <f t="shared" si="734"/>
        <v/>
      </c>
      <c r="T586" s="162">
        <f t="shared" si="735"/>
        <v>0</v>
      </c>
      <c r="U586" s="100">
        <f t="shared" si="750"/>
        <v>52</v>
      </c>
      <c r="V586" s="93" t="str">
        <f t="shared" si="736"/>
        <v/>
      </c>
      <c r="W586" s="169" t="str">
        <f t="shared" si="751"/>
        <v/>
      </c>
      <c r="X586" s="80" t="str">
        <f t="shared" si="752"/>
        <v/>
      </c>
      <c r="Y586" s="80" t="str">
        <f t="shared" si="753"/>
        <v/>
      </c>
      <c r="Z586" s="80" t="str">
        <f t="shared" si="737"/>
        <v>-</v>
      </c>
      <c r="AA586" s="80" t="str">
        <f t="shared" si="738"/>
        <v/>
      </c>
      <c r="AB586" s="80" t="str">
        <f t="shared" si="739"/>
        <v>OK（振替済み）</v>
      </c>
      <c r="AC586" s="154">
        <f t="shared" si="740"/>
        <v>0</v>
      </c>
      <c r="AD586" s="154" t="str">
        <f t="shared" si="754"/>
        <v/>
      </c>
      <c r="AE586" s="106">
        <f t="shared" si="755"/>
        <v>0</v>
      </c>
      <c r="AF586" s="106">
        <f t="shared" si="741"/>
        <v>0</v>
      </c>
      <c r="AG586" s="218" t="str">
        <f>IFERROR(IF(AE586=1,①工事概要!$E$11,IF(AE586=2,①工事概要!$E$11,IF(WEEKDAY(Z586)=2,Z579,AG585))),"")</f>
        <v/>
      </c>
      <c r="AH586" s="222" t="str">
        <f t="shared" ref="AH586:BA586" si="815">IFERROR(IF(AG586+1&gt;$BB586,"",AG586+1),"")</f>
        <v/>
      </c>
      <c r="AI586" s="222" t="str">
        <f t="shared" si="815"/>
        <v/>
      </c>
      <c r="AJ586" s="222" t="str">
        <f t="shared" si="815"/>
        <v/>
      </c>
      <c r="AK586" s="222" t="str">
        <f t="shared" si="815"/>
        <v/>
      </c>
      <c r="AL586" s="222" t="str">
        <f t="shared" si="815"/>
        <v/>
      </c>
      <c r="AM586" s="222" t="str">
        <f t="shared" si="815"/>
        <v/>
      </c>
      <c r="AN586" s="222" t="str">
        <f t="shared" si="815"/>
        <v/>
      </c>
      <c r="AO586" s="222" t="str">
        <f t="shared" si="815"/>
        <v/>
      </c>
      <c r="AP586" s="222" t="str">
        <f t="shared" si="815"/>
        <v/>
      </c>
      <c r="AQ586" s="222" t="str">
        <f t="shared" si="815"/>
        <v/>
      </c>
      <c r="AR586" s="222" t="str">
        <f t="shared" si="815"/>
        <v/>
      </c>
      <c r="AS586" s="222" t="str">
        <f t="shared" si="815"/>
        <v/>
      </c>
      <c r="AT586" s="222" t="str">
        <f t="shared" si="815"/>
        <v/>
      </c>
      <c r="AU586" s="222" t="str">
        <f t="shared" si="815"/>
        <v/>
      </c>
      <c r="AV586" s="222" t="str">
        <f t="shared" si="815"/>
        <v/>
      </c>
      <c r="AW586" s="222" t="str">
        <f t="shared" si="815"/>
        <v/>
      </c>
      <c r="AX586" s="222" t="str">
        <f t="shared" si="815"/>
        <v/>
      </c>
      <c r="AY586" s="222" t="str">
        <f t="shared" si="815"/>
        <v/>
      </c>
      <c r="AZ586" s="222" t="str">
        <f t="shared" si="815"/>
        <v/>
      </c>
      <c r="BA586" s="222" t="str">
        <f t="shared" si="815"/>
        <v/>
      </c>
      <c r="BB586" s="219" t="str">
        <f>IFERROR(IF(IF(IF(Z586=①工事概要!$E$12,①工事概要!$E$12,IF(WEEKDAY(Z586)=1,Z593,BB587))&gt;①工事概要!$E$12,①工事概要!$E$12,IF(Z586=①工事概要!$E$12,①工事概要!$E$12,IF(WEEKDAY(Z586)=1,Z593,BB587)))=0,①工事概要!$E$12,IF(IF(Z586=①工事概要!$E$12,①工事概要!$E$12,IF(WEEKDAY(Z586)=1,Z593,BB587))&gt;①工事概要!$E$12,①工事概要!$E$12,IF(Z586=①工事概要!$E$12,①工事概要!$E$12,IF(WEEKDAY(Z586)=1,Z593,BB587)))),"")</f>
        <v/>
      </c>
      <c r="BE586" s="53"/>
      <c r="BF586" s="53"/>
      <c r="BG586" s="53" t="str">
        <f>IFERROR(VLOOKUP(B586,①工事概要!$C$11:$D$12,2,FALSE),"")</f>
        <v/>
      </c>
      <c r="BH586" s="53" t="str">
        <f>IFERROR(VLOOKUP(B586,①工事概要!$C$16:$D$21,2,FALSE),"")</f>
        <v/>
      </c>
      <c r="BI586" s="53" t="str">
        <f>IFERROR(VLOOKUP(B586,①工事概要!$C$22:$D$24,2,FALSE),"")</f>
        <v/>
      </c>
      <c r="BJ586" s="53" t="str">
        <f>IF(B586&gt;①工事概要!$C$26,"",IF(B586&gt;=①工事概要!$C$25,$BJ$13,""))</f>
        <v/>
      </c>
      <c r="BK586" s="53" t="str">
        <f>IF(B586&gt;①工事概要!$C$28,"",IF(B586&gt;=①工事概要!$C$27,$BK$13,""))</f>
        <v/>
      </c>
      <c r="BL586" s="53" t="str">
        <f>IF(B586&gt;①工事概要!$C$30,"",IF(B586&gt;=①工事概要!$C$29,$BL$13,""))</f>
        <v/>
      </c>
      <c r="BM586" s="53" t="str">
        <f>IF(B586&gt;①工事概要!$C$32,"",IF(B586&gt;=①工事概要!$C$31,$BM$13,""))</f>
        <v/>
      </c>
      <c r="BN586" s="53" t="str">
        <f>IF(B586&gt;①工事概要!$C$34,"",IF(B586&gt;=①工事概要!$C$33,$BN$13,""))</f>
        <v/>
      </c>
      <c r="BO586" s="53" t="str">
        <f>IF(B586&gt;①工事概要!$C$36,"",IF(B586&gt;=①工事概要!$C$35,$BO$13,""))</f>
        <v/>
      </c>
      <c r="BP586" s="53" t="str">
        <f>IF(B586&gt;①工事概要!$C$38,"",IF(B586&gt;=①工事概要!$C$37,$BP$13,""))</f>
        <v/>
      </c>
      <c r="BQ586" s="53" t="str">
        <f>IF(B586&gt;①工事概要!$C$40,"",IF(B586&gt;=①工事概要!$C$39,$BQ$13,""))</f>
        <v/>
      </c>
      <c r="BR586" s="53" t="str">
        <f>IF(B586&gt;①工事概要!$C$42,"",IF(B586&gt;=①工事概要!$C$41,$BR$13,""))</f>
        <v/>
      </c>
      <c r="BS586" s="53" t="str">
        <f>IF(B586&gt;①工事概要!$C$44,"",IF(B586&gt;=①工事概要!$C$43,$BS$13,""))</f>
        <v/>
      </c>
      <c r="BT586" s="53" t="str">
        <f>IF(B586&gt;①工事概要!$C$46,"",IF(B586&gt;=①工事概要!$C$45,$BT$13,""))</f>
        <v/>
      </c>
      <c r="BU586" s="53" t="str">
        <f>IF(B586&gt;①工事概要!$C$48,"",IF(B586&gt;=①工事概要!$C$47,$BU$13,""))</f>
        <v/>
      </c>
      <c r="BV586" s="53" t="str">
        <f>IF(B586&gt;①工事概要!$C$50,"",IF(B586&gt;=①工事概要!$C$49,$BV$13,""))</f>
        <v/>
      </c>
      <c r="BW586" s="53" t="str">
        <f>IF(B586&gt;①工事概要!$C$52,"",IF(B586&gt;=①工事概要!$C$51,$BW$13,""))</f>
        <v/>
      </c>
      <c r="BX586" s="53" t="str">
        <f>IF(B586&gt;①工事概要!$C$54,"",IF(B586&gt;=①工事概要!$C$53,$BX$13,""))</f>
        <v/>
      </c>
      <c r="BY586" s="53" t="str">
        <f>IF(B586&gt;①工事概要!$C$56,"",IF(B586&gt;=①工事概要!$C$55,$BY$13,""))</f>
        <v/>
      </c>
      <c r="BZ586" s="53" t="str">
        <f>IF(B586&gt;①工事概要!$C$58,"",IF(B586&gt;=①工事概要!$C$57,$BZ$13,""))</f>
        <v/>
      </c>
      <c r="CA586" s="53" t="str">
        <f>IF(B586&gt;①工事概要!$C$60,"",IF(B586&gt;=①工事概要!$C$59,$CA$13,""))</f>
        <v/>
      </c>
      <c r="CB586" s="53" t="str">
        <f>IF(B586&gt;①工事概要!$C$62,"",IF(B586&gt;=①工事概要!$C$61,$CB$13,""))</f>
        <v/>
      </c>
      <c r="CC586" s="53" t="str">
        <f>IF(B586&gt;①工事概要!$C$64,"",IF(B586&gt;=①工事概要!$C$63,$CC$13,""))</f>
        <v/>
      </c>
      <c r="CD586" s="53" t="str">
        <f>IF(B586&gt;①工事概要!$C$66,"",IF(B586&gt;=①工事概要!$C$65,$CD$13,""))</f>
        <v/>
      </c>
      <c r="CE586" s="50" t="str">
        <f t="shared" si="757"/>
        <v/>
      </c>
      <c r="CF586" s="50" t="str">
        <f t="shared" si="743"/>
        <v xml:space="preserve"> </v>
      </c>
    </row>
    <row r="587" spans="1:84" ht="39" customHeight="1" thickTop="1" thickBot="1" x14ac:dyDescent="0.2">
      <c r="A587" s="81" t="str">
        <f t="shared" si="729"/>
        <v>対象期間外</v>
      </c>
      <c r="B587" s="180" t="str">
        <f>IFERROR(IF(B586=①工事概要!$E$12+IF(WEEKDAY(①工事概要!$E$12)=1,①工事概要!$E$12,(8-WEEKDAY(①工事概要!$E$12))),"-",IF(B586="-","-",B586+1)),"-")</f>
        <v>-</v>
      </c>
      <c r="C587" s="89" t="str">
        <f t="shared" si="744"/>
        <v>-</v>
      </c>
      <c r="D587" s="199" t="str">
        <f t="shared" si="745"/>
        <v>×</v>
      </c>
      <c r="E587" s="200" t="str">
        <f t="shared" si="746"/>
        <v xml:space="preserve"> </v>
      </c>
      <c r="F587" s="201" t="s">
        <v>61</v>
      </c>
      <c r="G587" s="202"/>
      <c r="H587" s="203"/>
      <c r="I587" s="204"/>
      <c r="J587" s="187" t="str">
        <f t="shared" si="747"/>
        <v/>
      </c>
      <c r="K587" s="190" t="str">
        <f t="shared" si="730"/>
        <v/>
      </c>
      <c r="L587" s="190" t="str">
        <f t="shared" si="731"/>
        <v/>
      </c>
      <c r="M587" s="188" t="str">
        <f t="shared" si="748"/>
        <v/>
      </c>
      <c r="N587" s="87" t="str">
        <f t="shared" si="732"/>
        <v/>
      </c>
      <c r="O587" s="108"/>
      <c r="P587" s="156" t="str">
        <f>IF(B587&lt;①工事概要!$E$11,"",IF(B587&gt;①工事概要!$E$12,"",IF(LEN(CE587)=0,"○","")))</f>
        <v/>
      </c>
      <c r="Q587" s="162">
        <f t="shared" si="749"/>
        <v>0</v>
      </c>
      <c r="R587" s="93">
        <f t="shared" si="733"/>
        <v>181</v>
      </c>
      <c r="S587" s="156" t="str">
        <f t="shared" si="734"/>
        <v/>
      </c>
      <c r="T587" s="162">
        <f t="shared" si="735"/>
        <v>0</v>
      </c>
      <c r="U587" s="100">
        <f t="shared" si="750"/>
        <v>52</v>
      </c>
      <c r="V587" s="93" t="str">
        <f t="shared" si="736"/>
        <v/>
      </c>
      <c r="W587" s="169" t="str">
        <f t="shared" si="751"/>
        <v/>
      </c>
      <c r="X587" s="80" t="str">
        <f t="shared" si="752"/>
        <v/>
      </c>
      <c r="Y587" s="80" t="str">
        <f t="shared" si="753"/>
        <v/>
      </c>
      <c r="Z587" s="80" t="str">
        <f t="shared" si="737"/>
        <v>-</v>
      </c>
      <c r="AA587" s="80" t="str">
        <f t="shared" si="738"/>
        <v/>
      </c>
      <c r="AB587" s="80" t="str">
        <f t="shared" si="739"/>
        <v>OK（振替済み）</v>
      </c>
      <c r="AC587" s="154">
        <f t="shared" si="740"/>
        <v>0</v>
      </c>
      <c r="AD587" s="154" t="str">
        <f t="shared" si="754"/>
        <v/>
      </c>
      <c r="AE587" s="106">
        <f t="shared" si="755"/>
        <v>0</v>
      </c>
      <c r="AF587" s="106">
        <f t="shared" si="741"/>
        <v>0</v>
      </c>
      <c r="AG587" s="218" t="str">
        <f>IFERROR(IF(AE587=1,①工事概要!$E$11,IF(AE587=2,①工事概要!$E$11,IF(WEEKDAY(Z587)=2,Z580,AG586))),"")</f>
        <v/>
      </c>
      <c r="AH587" s="222" t="str">
        <f t="shared" ref="AH587:BA587" si="816">IFERROR(IF(AG587+1&gt;$BB587,"",AG587+1),"")</f>
        <v/>
      </c>
      <c r="AI587" s="222" t="str">
        <f t="shared" si="816"/>
        <v/>
      </c>
      <c r="AJ587" s="222" t="str">
        <f t="shared" si="816"/>
        <v/>
      </c>
      <c r="AK587" s="222" t="str">
        <f t="shared" si="816"/>
        <v/>
      </c>
      <c r="AL587" s="222" t="str">
        <f t="shared" si="816"/>
        <v/>
      </c>
      <c r="AM587" s="222" t="str">
        <f t="shared" si="816"/>
        <v/>
      </c>
      <c r="AN587" s="222" t="str">
        <f t="shared" si="816"/>
        <v/>
      </c>
      <c r="AO587" s="222" t="str">
        <f t="shared" si="816"/>
        <v/>
      </c>
      <c r="AP587" s="222" t="str">
        <f t="shared" si="816"/>
        <v/>
      </c>
      <c r="AQ587" s="222" t="str">
        <f t="shared" si="816"/>
        <v/>
      </c>
      <c r="AR587" s="222" t="str">
        <f t="shared" si="816"/>
        <v/>
      </c>
      <c r="AS587" s="222" t="str">
        <f t="shared" si="816"/>
        <v/>
      </c>
      <c r="AT587" s="222" t="str">
        <f t="shared" si="816"/>
        <v/>
      </c>
      <c r="AU587" s="222" t="str">
        <f t="shared" si="816"/>
        <v/>
      </c>
      <c r="AV587" s="222" t="str">
        <f t="shared" si="816"/>
        <v/>
      </c>
      <c r="AW587" s="222" t="str">
        <f t="shared" si="816"/>
        <v/>
      </c>
      <c r="AX587" s="222" t="str">
        <f t="shared" si="816"/>
        <v/>
      </c>
      <c r="AY587" s="222" t="str">
        <f t="shared" si="816"/>
        <v/>
      </c>
      <c r="AZ587" s="222" t="str">
        <f t="shared" si="816"/>
        <v/>
      </c>
      <c r="BA587" s="222" t="str">
        <f t="shared" si="816"/>
        <v/>
      </c>
      <c r="BB587" s="219" t="str">
        <f>IFERROR(IF(IF(IF(Z587=①工事概要!$E$12,①工事概要!$E$12,IF(WEEKDAY(Z587)=1,Z594,BB588))&gt;①工事概要!$E$12,①工事概要!$E$12,IF(Z587=①工事概要!$E$12,①工事概要!$E$12,IF(WEEKDAY(Z587)=1,Z594,BB588)))=0,①工事概要!$E$12,IF(IF(Z587=①工事概要!$E$12,①工事概要!$E$12,IF(WEEKDAY(Z587)=1,Z594,BB588))&gt;①工事概要!$E$12,①工事概要!$E$12,IF(Z587=①工事概要!$E$12,①工事概要!$E$12,IF(WEEKDAY(Z587)=1,Z594,BB588)))),"")</f>
        <v/>
      </c>
      <c r="BE587" s="53"/>
      <c r="BF587" s="53"/>
      <c r="BG587" s="53" t="str">
        <f>IFERROR(VLOOKUP(B587,①工事概要!$C$11:$D$12,2,FALSE),"")</f>
        <v/>
      </c>
      <c r="BH587" s="53" t="str">
        <f>IFERROR(VLOOKUP(B587,①工事概要!$C$16:$D$21,2,FALSE),"")</f>
        <v/>
      </c>
      <c r="BI587" s="53" t="str">
        <f>IFERROR(VLOOKUP(B587,①工事概要!$C$22:$D$24,2,FALSE),"")</f>
        <v/>
      </c>
      <c r="BJ587" s="53" t="str">
        <f>IF(B587&gt;①工事概要!$C$26,"",IF(B587&gt;=①工事概要!$C$25,$BJ$13,""))</f>
        <v/>
      </c>
      <c r="BK587" s="53" t="str">
        <f>IF(B587&gt;①工事概要!$C$28,"",IF(B587&gt;=①工事概要!$C$27,$BK$13,""))</f>
        <v/>
      </c>
      <c r="BL587" s="53" t="str">
        <f>IF(B587&gt;①工事概要!$C$30,"",IF(B587&gt;=①工事概要!$C$29,$BL$13,""))</f>
        <v/>
      </c>
      <c r="BM587" s="53" t="str">
        <f>IF(B587&gt;①工事概要!$C$32,"",IF(B587&gt;=①工事概要!$C$31,$BM$13,""))</f>
        <v/>
      </c>
      <c r="BN587" s="53" t="str">
        <f>IF(B587&gt;①工事概要!$C$34,"",IF(B587&gt;=①工事概要!$C$33,$BN$13,""))</f>
        <v/>
      </c>
      <c r="BO587" s="53" t="str">
        <f>IF(B587&gt;①工事概要!$C$36,"",IF(B587&gt;=①工事概要!$C$35,$BO$13,""))</f>
        <v/>
      </c>
      <c r="BP587" s="53" t="str">
        <f>IF(B587&gt;①工事概要!$C$38,"",IF(B587&gt;=①工事概要!$C$37,$BP$13,""))</f>
        <v/>
      </c>
      <c r="BQ587" s="53" t="str">
        <f>IF(B587&gt;①工事概要!$C$40,"",IF(B587&gt;=①工事概要!$C$39,$BQ$13,""))</f>
        <v/>
      </c>
      <c r="BR587" s="53" t="str">
        <f>IF(B587&gt;①工事概要!$C$42,"",IF(B587&gt;=①工事概要!$C$41,$BR$13,""))</f>
        <v/>
      </c>
      <c r="BS587" s="53" t="str">
        <f>IF(B587&gt;①工事概要!$C$44,"",IF(B587&gt;=①工事概要!$C$43,$BS$13,""))</f>
        <v/>
      </c>
      <c r="BT587" s="53" t="str">
        <f>IF(B587&gt;①工事概要!$C$46,"",IF(B587&gt;=①工事概要!$C$45,$BT$13,""))</f>
        <v/>
      </c>
      <c r="BU587" s="53" t="str">
        <f>IF(B587&gt;①工事概要!$C$48,"",IF(B587&gt;=①工事概要!$C$47,$BU$13,""))</f>
        <v/>
      </c>
      <c r="BV587" s="53" t="str">
        <f>IF(B587&gt;①工事概要!$C$50,"",IF(B587&gt;=①工事概要!$C$49,$BV$13,""))</f>
        <v/>
      </c>
      <c r="BW587" s="53" t="str">
        <f>IF(B587&gt;①工事概要!$C$52,"",IF(B587&gt;=①工事概要!$C$51,$BW$13,""))</f>
        <v/>
      </c>
      <c r="BX587" s="53" t="str">
        <f>IF(B587&gt;①工事概要!$C$54,"",IF(B587&gt;=①工事概要!$C$53,$BX$13,""))</f>
        <v/>
      </c>
      <c r="BY587" s="53" t="str">
        <f>IF(B587&gt;①工事概要!$C$56,"",IF(B587&gt;=①工事概要!$C$55,$BY$13,""))</f>
        <v/>
      </c>
      <c r="BZ587" s="53" t="str">
        <f>IF(B587&gt;①工事概要!$C$58,"",IF(B587&gt;=①工事概要!$C$57,$BZ$13,""))</f>
        <v/>
      </c>
      <c r="CA587" s="53" t="str">
        <f>IF(B587&gt;①工事概要!$C$60,"",IF(B587&gt;=①工事概要!$C$59,$CA$13,""))</f>
        <v/>
      </c>
      <c r="CB587" s="53" t="str">
        <f>IF(B587&gt;①工事概要!$C$62,"",IF(B587&gt;=①工事概要!$C$61,$CB$13,""))</f>
        <v/>
      </c>
      <c r="CC587" s="53" t="str">
        <f>IF(B587&gt;①工事概要!$C$64,"",IF(B587&gt;=①工事概要!$C$63,$CC$13,""))</f>
        <v/>
      </c>
      <c r="CD587" s="53" t="str">
        <f>IF(B587&gt;①工事概要!$C$66,"",IF(B587&gt;=①工事概要!$C$65,$CD$13,""))</f>
        <v/>
      </c>
      <c r="CE587" s="50" t="str">
        <f t="shared" si="757"/>
        <v/>
      </c>
      <c r="CF587" s="50" t="str">
        <f t="shared" si="743"/>
        <v xml:space="preserve"> </v>
      </c>
    </row>
    <row r="588" spans="1:84" ht="39" customHeight="1" thickTop="1" thickBot="1" x14ac:dyDescent="0.2">
      <c r="A588" s="81" t="str">
        <f t="shared" si="729"/>
        <v>対象期間外</v>
      </c>
      <c r="B588" s="180" t="str">
        <f>IFERROR(IF(B587=①工事概要!$E$12+IF(WEEKDAY(①工事概要!$E$12)=1,①工事概要!$E$12,(8-WEEKDAY(①工事概要!$E$12))),"-",IF(B587="-","-",B587+1)),"-")</f>
        <v>-</v>
      </c>
      <c r="C588" s="89" t="str">
        <f t="shared" si="744"/>
        <v>-</v>
      </c>
      <c r="D588" s="199" t="str">
        <f t="shared" si="745"/>
        <v>×</v>
      </c>
      <c r="E588" s="200" t="str">
        <f t="shared" si="746"/>
        <v xml:space="preserve"> </v>
      </c>
      <c r="F588" s="201" t="s">
        <v>61</v>
      </c>
      <c r="G588" s="202"/>
      <c r="H588" s="203"/>
      <c r="I588" s="204"/>
      <c r="J588" s="187" t="str">
        <f t="shared" si="747"/>
        <v/>
      </c>
      <c r="K588" s="190" t="str">
        <f t="shared" si="730"/>
        <v/>
      </c>
      <c r="L588" s="190" t="str">
        <f t="shared" si="731"/>
        <v/>
      </c>
      <c r="M588" s="188" t="str">
        <f t="shared" si="748"/>
        <v/>
      </c>
      <c r="N588" s="87" t="str">
        <f t="shared" si="732"/>
        <v/>
      </c>
      <c r="O588" s="108"/>
      <c r="P588" s="156" t="str">
        <f>IF(B588&lt;①工事概要!$E$11,"",IF(B588&gt;①工事概要!$E$12,"",IF(LEN(CE588)=0,"○","")))</f>
        <v/>
      </c>
      <c r="Q588" s="162">
        <f t="shared" si="749"/>
        <v>0</v>
      </c>
      <c r="R588" s="93">
        <f t="shared" si="733"/>
        <v>181</v>
      </c>
      <c r="S588" s="156" t="str">
        <f t="shared" si="734"/>
        <v/>
      </c>
      <c r="T588" s="162">
        <f t="shared" si="735"/>
        <v>0</v>
      </c>
      <c r="U588" s="100">
        <f t="shared" si="750"/>
        <v>52</v>
      </c>
      <c r="V588" s="93" t="str">
        <f t="shared" si="736"/>
        <v/>
      </c>
      <c r="W588" s="169" t="str">
        <f t="shared" si="751"/>
        <v/>
      </c>
      <c r="X588" s="80" t="str">
        <f t="shared" si="752"/>
        <v/>
      </c>
      <c r="Y588" s="80" t="str">
        <f t="shared" si="753"/>
        <v/>
      </c>
      <c r="Z588" s="80" t="str">
        <f t="shared" si="737"/>
        <v>-</v>
      </c>
      <c r="AA588" s="80" t="str">
        <f t="shared" si="738"/>
        <v/>
      </c>
      <c r="AB588" s="80" t="str">
        <f t="shared" si="739"/>
        <v>OK（振替済み）</v>
      </c>
      <c r="AC588" s="154">
        <f t="shared" si="740"/>
        <v>0</v>
      </c>
      <c r="AD588" s="154" t="str">
        <f t="shared" si="754"/>
        <v/>
      </c>
      <c r="AE588" s="106">
        <f t="shared" si="755"/>
        <v>0</v>
      </c>
      <c r="AF588" s="106">
        <f t="shared" si="741"/>
        <v>0</v>
      </c>
      <c r="AG588" s="223" t="str">
        <f>IFERROR(IF(AE588=1,①工事概要!$E$11,IF(AE588=2,①工事概要!$E$11,IF(WEEKDAY(Z588)=2,Z581,AG587))),"")</f>
        <v/>
      </c>
      <c r="AH588" s="224" t="str">
        <f t="shared" ref="AH588:BA588" si="817">IFERROR(IF(AG588+1&gt;$BB588,"",AG588+1),"")</f>
        <v/>
      </c>
      <c r="AI588" s="224" t="str">
        <f t="shared" si="817"/>
        <v/>
      </c>
      <c r="AJ588" s="224" t="str">
        <f t="shared" si="817"/>
        <v/>
      </c>
      <c r="AK588" s="224" t="str">
        <f t="shared" si="817"/>
        <v/>
      </c>
      <c r="AL588" s="224" t="str">
        <f t="shared" si="817"/>
        <v/>
      </c>
      <c r="AM588" s="224" t="str">
        <f t="shared" si="817"/>
        <v/>
      </c>
      <c r="AN588" s="224" t="str">
        <f t="shared" si="817"/>
        <v/>
      </c>
      <c r="AO588" s="224" t="str">
        <f t="shared" si="817"/>
        <v/>
      </c>
      <c r="AP588" s="224" t="str">
        <f t="shared" si="817"/>
        <v/>
      </c>
      <c r="AQ588" s="224" t="str">
        <f t="shared" si="817"/>
        <v/>
      </c>
      <c r="AR588" s="224" t="str">
        <f t="shared" si="817"/>
        <v/>
      </c>
      <c r="AS588" s="224" t="str">
        <f t="shared" si="817"/>
        <v/>
      </c>
      <c r="AT588" s="224" t="str">
        <f t="shared" si="817"/>
        <v/>
      </c>
      <c r="AU588" s="224" t="str">
        <f t="shared" si="817"/>
        <v/>
      </c>
      <c r="AV588" s="224" t="str">
        <f t="shared" si="817"/>
        <v/>
      </c>
      <c r="AW588" s="224" t="str">
        <f t="shared" si="817"/>
        <v/>
      </c>
      <c r="AX588" s="224" t="str">
        <f t="shared" si="817"/>
        <v/>
      </c>
      <c r="AY588" s="224" t="str">
        <f t="shared" si="817"/>
        <v/>
      </c>
      <c r="AZ588" s="224" t="str">
        <f t="shared" si="817"/>
        <v/>
      </c>
      <c r="BA588" s="224" t="str">
        <f t="shared" si="817"/>
        <v/>
      </c>
      <c r="BB588" s="225" t="str">
        <f>IFERROR(IF(IF(IF(Z588=①工事概要!$E$12,①工事概要!$E$12,IF(WEEKDAY(Z588)=1,Z595,BB589))&gt;①工事概要!$E$12,①工事概要!$E$12,IF(Z588=①工事概要!$E$12,①工事概要!$E$12,IF(WEEKDAY(Z588)=1,Z595,BB589)))=0,①工事概要!$E$12,IF(IF(Z588=①工事概要!$E$12,①工事概要!$E$12,IF(WEEKDAY(Z588)=1,Z595,BB589))&gt;①工事概要!$E$12,①工事概要!$E$12,IF(Z588=①工事概要!$E$12,①工事概要!$E$12,IF(WEEKDAY(Z588)=1,Z595,BB589)))),"")</f>
        <v/>
      </c>
      <c r="BE588" s="53"/>
      <c r="BF588" s="53"/>
      <c r="BG588" s="53" t="str">
        <f>IFERROR(VLOOKUP(B588,①工事概要!$C$11:$D$12,2,FALSE),"")</f>
        <v/>
      </c>
      <c r="BH588" s="53" t="str">
        <f>IFERROR(VLOOKUP(B588,①工事概要!$C$16:$D$21,2,FALSE),"")</f>
        <v/>
      </c>
      <c r="BI588" s="53" t="str">
        <f>IFERROR(VLOOKUP(B588,①工事概要!$C$22:$D$24,2,FALSE),"")</f>
        <v/>
      </c>
      <c r="BJ588" s="53" t="str">
        <f>IF(B588&gt;①工事概要!$C$26,"",IF(B588&gt;=①工事概要!$C$25,$BJ$13,""))</f>
        <v/>
      </c>
      <c r="BK588" s="53" t="str">
        <f>IF(B588&gt;①工事概要!$C$28,"",IF(B588&gt;=①工事概要!$C$27,$BK$13,""))</f>
        <v/>
      </c>
      <c r="BL588" s="53" t="str">
        <f>IF(B588&gt;①工事概要!$C$30,"",IF(B588&gt;=①工事概要!$C$29,$BL$13,""))</f>
        <v/>
      </c>
      <c r="BM588" s="53" t="str">
        <f>IF(B588&gt;①工事概要!$C$32,"",IF(B588&gt;=①工事概要!$C$31,$BM$13,""))</f>
        <v/>
      </c>
      <c r="BN588" s="53" t="str">
        <f>IF(B588&gt;①工事概要!$C$34,"",IF(B588&gt;=①工事概要!$C$33,$BN$13,""))</f>
        <v/>
      </c>
      <c r="BO588" s="53" t="str">
        <f>IF(B588&gt;①工事概要!$C$36,"",IF(B588&gt;=①工事概要!$C$35,$BO$13,""))</f>
        <v/>
      </c>
      <c r="BP588" s="53" t="str">
        <f>IF(B588&gt;①工事概要!$C$38,"",IF(B588&gt;=①工事概要!$C$37,$BP$13,""))</f>
        <v/>
      </c>
      <c r="BQ588" s="53" t="str">
        <f>IF(B588&gt;①工事概要!$C$40,"",IF(B588&gt;=①工事概要!$C$39,$BQ$13,""))</f>
        <v/>
      </c>
      <c r="BR588" s="53" t="str">
        <f>IF(B588&gt;①工事概要!$C$42,"",IF(B588&gt;=①工事概要!$C$41,$BR$13,""))</f>
        <v/>
      </c>
      <c r="BS588" s="53" t="str">
        <f>IF(B588&gt;①工事概要!$C$44,"",IF(B588&gt;=①工事概要!$C$43,$BS$13,""))</f>
        <v/>
      </c>
      <c r="BT588" s="53" t="str">
        <f>IF(B588&gt;①工事概要!$C$46,"",IF(B588&gt;=①工事概要!$C$45,$BT$13,""))</f>
        <v/>
      </c>
      <c r="BU588" s="53" t="str">
        <f>IF(B588&gt;①工事概要!$C$48,"",IF(B588&gt;=①工事概要!$C$47,$BU$13,""))</f>
        <v/>
      </c>
      <c r="BV588" s="53" t="str">
        <f>IF(B588&gt;①工事概要!$C$50,"",IF(B588&gt;=①工事概要!$C$49,$BV$13,""))</f>
        <v/>
      </c>
      <c r="BW588" s="53" t="str">
        <f>IF(B588&gt;①工事概要!$C$52,"",IF(B588&gt;=①工事概要!$C$51,$BW$13,""))</f>
        <v/>
      </c>
      <c r="BX588" s="53" t="str">
        <f>IF(B588&gt;①工事概要!$C$54,"",IF(B588&gt;=①工事概要!$C$53,$BX$13,""))</f>
        <v/>
      </c>
      <c r="BY588" s="53" t="str">
        <f>IF(B588&gt;①工事概要!$C$56,"",IF(B588&gt;=①工事概要!$C$55,$BY$13,""))</f>
        <v/>
      </c>
      <c r="BZ588" s="53" t="str">
        <f>IF(B588&gt;①工事概要!$C$58,"",IF(B588&gt;=①工事概要!$C$57,$BZ$13,""))</f>
        <v/>
      </c>
      <c r="CA588" s="53" t="str">
        <f>IF(B588&gt;①工事概要!$C$60,"",IF(B588&gt;=①工事概要!$C$59,$CA$13,""))</f>
        <v/>
      </c>
      <c r="CB588" s="53" t="str">
        <f>IF(B588&gt;①工事概要!$C$62,"",IF(B588&gt;=①工事概要!$C$61,$CB$13,""))</f>
        <v/>
      </c>
      <c r="CC588" s="53" t="str">
        <f>IF(B588&gt;①工事概要!$C$64,"",IF(B588&gt;=①工事概要!$C$63,$CC$13,""))</f>
        <v/>
      </c>
      <c r="CD588" s="53" t="str">
        <f>IF(B588&gt;①工事概要!$C$66,"",IF(B588&gt;=①工事概要!$C$65,$CD$13,""))</f>
        <v/>
      </c>
      <c r="CE588" s="50" t="str">
        <f t="shared" si="757"/>
        <v/>
      </c>
      <c r="CF588" s="50" t="str">
        <f t="shared" si="743"/>
        <v xml:space="preserve"> </v>
      </c>
    </row>
    <row r="589" spans="1:84" ht="39" customHeight="1" thickTop="1" thickBot="1" x14ac:dyDescent="0.2">
      <c r="A589" s="81" t="str">
        <f t="shared" si="729"/>
        <v>対象期間外</v>
      </c>
      <c r="B589" s="180" t="str">
        <f>IFERROR(IF(B588=①工事概要!$E$12+IF(WEEKDAY(①工事概要!$E$12)=1,①工事概要!$E$12,(8-WEEKDAY(①工事概要!$E$12))),"-",IF(B588="-","-",B588+1)),"-")</f>
        <v>-</v>
      </c>
      <c r="C589" s="89" t="str">
        <f t="shared" si="744"/>
        <v>-</v>
      </c>
      <c r="D589" s="199" t="str">
        <f t="shared" si="745"/>
        <v>×</v>
      </c>
      <c r="E589" s="200" t="str">
        <f t="shared" si="746"/>
        <v xml:space="preserve"> </v>
      </c>
      <c r="F589" s="201" t="s">
        <v>60</v>
      </c>
      <c r="G589" s="202"/>
      <c r="H589" s="203"/>
      <c r="I589" s="204"/>
      <c r="J589" s="187" t="str">
        <f t="shared" si="747"/>
        <v/>
      </c>
      <c r="K589" s="190" t="str">
        <f t="shared" si="730"/>
        <v/>
      </c>
      <c r="L589" s="190" t="str">
        <f t="shared" si="731"/>
        <v/>
      </c>
      <c r="M589" s="188" t="str">
        <f t="shared" si="748"/>
        <v/>
      </c>
      <c r="N589" s="87" t="str">
        <f t="shared" si="732"/>
        <v/>
      </c>
      <c r="O589" s="108"/>
      <c r="P589" s="156" t="str">
        <f>IF(B589&lt;①工事概要!$E$11,"",IF(B589&gt;①工事概要!$E$12,"",IF(LEN(CE589)=0,"○","")))</f>
        <v/>
      </c>
      <c r="Q589" s="162">
        <f t="shared" si="749"/>
        <v>0</v>
      </c>
      <c r="R589" s="93">
        <f t="shared" si="733"/>
        <v>181</v>
      </c>
      <c r="S589" s="156" t="str">
        <f t="shared" si="734"/>
        <v/>
      </c>
      <c r="T589" s="162">
        <f t="shared" si="735"/>
        <v>0</v>
      </c>
      <c r="U589" s="100">
        <f t="shared" si="750"/>
        <v>52</v>
      </c>
      <c r="V589" s="93" t="str">
        <f t="shared" si="736"/>
        <v/>
      </c>
      <c r="W589" s="169" t="str">
        <f t="shared" si="751"/>
        <v/>
      </c>
      <c r="X589" s="80" t="str">
        <f t="shared" si="752"/>
        <v/>
      </c>
      <c r="Y589" s="80" t="str">
        <f t="shared" si="753"/>
        <v/>
      </c>
      <c r="Z589" s="80" t="str">
        <f t="shared" si="737"/>
        <v>-</v>
      </c>
      <c r="AA589" s="80" t="str">
        <f t="shared" si="738"/>
        <v/>
      </c>
      <c r="AB589" s="80" t="str">
        <f t="shared" si="739"/>
        <v>OK（振替済み）</v>
      </c>
      <c r="AC589" s="154">
        <f t="shared" si="740"/>
        <v>0</v>
      </c>
      <c r="AD589" s="154" t="str">
        <f t="shared" si="754"/>
        <v/>
      </c>
      <c r="AE589" s="106">
        <f t="shared" si="755"/>
        <v>0</v>
      </c>
      <c r="AF589" s="106">
        <f t="shared" si="741"/>
        <v>0</v>
      </c>
      <c r="AG589" s="216" t="str">
        <f>IFERROR(IF(AE589=1,①工事概要!$E$11,IF(AE589=2,①工事概要!$E$11,IF(WEEKDAY(Z589)=2,Z582,AG588))),"")</f>
        <v/>
      </c>
      <c r="AH589" s="221" t="str">
        <f t="shared" ref="AH589:BA589" si="818">IFERROR(IF(AG589+1&gt;$BB589,"",AG589+1),"")</f>
        <v/>
      </c>
      <c r="AI589" s="221" t="str">
        <f t="shared" si="818"/>
        <v/>
      </c>
      <c r="AJ589" s="221" t="str">
        <f t="shared" si="818"/>
        <v/>
      </c>
      <c r="AK589" s="221" t="str">
        <f t="shared" si="818"/>
        <v/>
      </c>
      <c r="AL589" s="221" t="str">
        <f t="shared" si="818"/>
        <v/>
      </c>
      <c r="AM589" s="221" t="str">
        <f t="shared" si="818"/>
        <v/>
      </c>
      <c r="AN589" s="221" t="str">
        <f t="shared" si="818"/>
        <v/>
      </c>
      <c r="AO589" s="221" t="str">
        <f t="shared" si="818"/>
        <v/>
      </c>
      <c r="AP589" s="221" t="str">
        <f t="shared" si="818"/>
        <v/>
      </c>
      <c r="AQ589" s="221" t="str">
        <f t="shared" si="818"/>
        <v/>
      </c>
      <c r="AR589" s="221" t="str">
        <f t="shared" si="818"/>
        <v/>
      </c>
      <c r="AS589" s="221" t="str">
        <f t="shared" si="818"/>
        <v/>
      </c>
      <c r="AT589" s="221" t="str">
        <f t="shared" si="818"/>
        <v/>
      </c>
      <c r="AU589" s="221" t="str">
        <f t="shared" si="818"/>
        <v/>
      </c>
      <c r="AV589" s="221" t="str">
        <f t="shared" si="818"/>
        <v/>
      </c>
      <c r="AW589" s="221" t="str">
        <f t="shared" si="818"/>
        <v/>
      </c>
      <c r="AX589" s="221" t="str">
        <f t="shared" si="818"/>
        <v/>
      </c>
      <c r="AY589" s="221" t="str">
        <f t="shared" si="818"/>
        <v/>
      </c>
      <c r="AZ589" s="221" t="str">
        <f t="shared" si="818"/>
        <v/>
      </c>
      <c r="BA589" s="221" t="str">
        <f t="shared" si="818"/>
        <v/>
      </c>
      <c r="BB589" s="217" t="str">
        <f>IFERROR(IF(IF(IF(Z589=①工事概要!$E$12,①工事概要!$E$12,IF(WEEKDAY(Z589)=1,Z596,BB590))&gt;①工事概要!$E$12,①工事概要!$E$12,IF(Z589=①工事概要!$E$12,①工事概要!$E$12,IF(WEEKDAY(Z589)=1,Z596,BB590)))=0,①工事概要!$E$12,IF(IF(Z589=①工事概要!$E$12,①工事概要!$E$12,IF(WEEKDAY(Z589)=1,Z596,BB590))&gt;①工事概要!$E$12,①工事概要!$E$12,IF(Z589=①工事概要!$E$12,①工事概要!$E$12,IF(WEEKDAY(Z589)=1,Z596,BB590)))),"")</f>
        <v/>
      </c>
      <c r="BE589" s="53"/>
      <c r="BF589" s="53"/>
      <c r="BG589" s="53" t="str">
        <f>IFERROR(VLOOKUP(B589,①工事概要!$C$11:$D$12,2,FALSE),"")</f>
        <v/>
      </c>
      <c r="BH589" s="53" t="str">
        <f>IFERROR(VLOOKUP(B589,①工事概要!$C$16:$D$21,2,FALSE),"")</f>
        <v/>
      </c>
      <c r="BI589" s="53" t="str">
        <f>IFERROR(VLOOKUP(B589,①工事概要!$C$22:$D$24,2,FALSE),"")</f>
        <v/>
      </c>
      <c r="BJ589" s="53" t="str">
        <f>IF(B589&gt;①工事概要!$C$26,"",IF(B589&gt;=①工事概要!$C$25,$BJ$13,""))</f>
        <v/>
      </c>
      <c r="BK589" s="53" t="str">
        <f>IF(B589&gt;①工事概要!$C$28,"",IF(B589&gt;=①工事概要!$C$27,$BK$13,""))</f>
        <v/>
      </c>
      <c r="BL589" s="53" t="str">
        <f>IF(B589&gt;①工事概要!$C$30,"",IF(B589&gt;=①工事概要!$C$29,$BL$13,""))</f>
        <v/>
      </c>
      <c r="BM589" s="53" t="str">
        <f>IF(B589&gt;①工事概要!$C$32,"",IF(B589&gt;=①工事概要!$C$31,$BM$13,""))</f>
        <v/>
      </c>
      <c r="BN589" s="53" t="str">
        <f>IF(B589&gt;①工事概要!$C$34,"",IF(B589&gt;=①工事概要!$C$33,$BN$13,""))</f>
        <v/>
      </c>
      <c r="BO589" s="53" t="str">
        <f>IF(B589&gt;①工事概要!$C$36,"",IF(B589&gt;=①工事概要!$C$35,$BO$13,""))</f>
        <v/>
      </c>
      <c r="BP589" s="53" t="str">
        <f>IF(B589&gt;①工事概要!$C$38,"",IF(B589&gt;=①工事概要!$C$37,$BP$13,""))</f>
        <v/>
      </c>
      <c r="BQ589" s="53" t="str">
        <f>IF(B589&gt;①工事概要!$C$40,"",IF(B589&gt;=①工事概要!$C$39,$BQ$13,""))</f>
        <v/>
      </c>
      <c r="BR589" s="53" t="str">
        <f>IF(B589&gt;①工事概要!$C$42,"",IF(B589&gt;=①工事概要!$C$41,$BR$13,""))</f>
        <v/>
      </c>
      <c r="BS589" s="53" t="str">
        <f>IF(B589&gt;①工事概要!$C$44,"",IF(B589&gt;=①工事概要!$C$43,$BS$13,""))</f>
        <v/>
      </c>
      <c r="BT589" s="53" t="str">
        <f>IF(B589&gt;①工事概要!$C$46,"",IF(B589&gt;=①工事概要!$C$45,$BT$13,""))</f>
        <v/>
      </c>
      <c r="BU589" s="53" t="str">
        <f>IF(B589&gt;①工事概要!$C$48,"",IF(B589&gt;=①工事概要!$C$47,$BU$13,""))</f>
        <v/>
      </c>
      <c r="BV589" s="53" t="str">
        <f>IF(B589&gt;①工事概要!$C$50,"",IF(B589&gt;=①工事概要!$C$49,$BV$13,""))</f>
        <v/>
      </c>
      <c r="BW589" s="53" t="str">
        <f>IF(B589&gt;①工事概要!$C$52,"",IF(B589&gt;=①工事概要!$C$51,$BW$13,""))</f>
        <v/>
      </c>
      <c r="BX589" s="53" t="str">
        <f>IF(B589&gt;①工事概要!$C$54,"",IF(B589&gt;=①工事概要!$C$53,$BX$13,""))</f>
        <v/>
      </c>
      <c r="BY589" s="53" t="str">
        <f>IF(B589&gt;①工事概要!$C$56,"",IF(B589&gt;=①工事概要!$C$55,$BY$13,""))</f>
        <v/>
      </c>
      <c r="BZ589" s="53" t="str">
        <f>IF(B589&gt;①工事概要!$C$58,"",IF(B589&gt;=①工事概要!$C$57,$BZ$13,""))</f>
        <v/>
      </c>
      <c r="CA589" s="53" t="str">
        <f>IF(B589&gt;①工事概要!$C$60,"",IF(B589&gt;=①工事概要!$C$59,$CA$13,""))</f>
        <v/>
      </c>
      <c r="CB589" s="53" t="str">
        <f>IF(B589&gt;①工事概要!$C$62,"",IF(B589&gt;=①工事概要!$C$61,$CB$13,""))</f>
        <v/>
      </c>
      <c r="CC589" s="53" t="str">
        <f>IF(B589&gt;①工事概要!$C$64,"",IF(B589&gt;=①工事概要!$C$63,$CC$13,""))</f>
        <v/>
      </c>
      <c r="CD589" s="53" t="str">
        <f>IF(B589&gt;①工事概要!$C$66,"",IF(B589&gt;=①工事概要!$C$65,$CD$13,""))</f>
        <v/>
      </c>
      <c r="CE589" s="50" t="str">
        <f t="shared" si="757"/>
        <v/>
      </c>
      <c r="CF589" s="50" t="str">
        <f t="shared" si="743"/>
        <v xml:space="preserve"> </v>
      </c>
    </row>
    <row r="590" spans="1:84" ht="39" customHeight="1" thickTop="1" thickBot="1" x14ac:dyDescent="0.2">
      <c r="A590" s="81" t="str">
        <f t="shared" si="729"/>
        <v>対象期間外</v>
      </c>
      <c r="B590" s="180" t="str">
        <f>IFERROR(IF(B589=①工事概要!$E$12+IF(WEEKDAY(①工事概要!$E$12)=1,①工事概要!$E$12,(8-WEEKDAY(①工事概要!$E$12))),"-",IF(B589="-","-",B589+1)),"-")</f>
        <v>-</v>
      </c>
      <c r="C590" s="89" t="str">
        <f t="shared" si="744"/>
        <v>-</v>
      </c>
      <c r="D590" s="199" t="str">
        <f t="shared" si="745"/>
        <v>×</v>
      </c>
      <c r="E590" s="200" t="str">
        <f t="shared" si="746"/>
        <v xml:space="preserve"> </v>
      </c>
      <c r="F590" s="201" t="s">
        <v>60</v>
      </c>
      <c r="G590" s="202"/>
      <c r="H590" s="203"/>
      <c r="I590" s="204"/>
      <c r="J590" s="187" t="str">
        <f t="shared" si="747"/>
        <v/>
      </c>
      <c r="K590" s="190" t="str">
        <f t="shared" si="730"/>
        <v/>
      </c>
      <c r="L590" s="190" t="str">
        <f t="shared" si="731"/>
        <v/>
      </c>
      <c r="M590" s="188" t="str">
        <f t="shared" si="748"/>
        <v/>
      </c>
      <c r="N590" s="87" t="str">
        <f t="shared" si="732"/>
        <v/>
      </c>
      <c r="O590" s="108"/>
      <c r="P590" s="156" t="str">
        <f>IF(B590&lt;①工事概要!$E$11,"",IF(B590&gt;①工事概要!$E$12,"",IF(LEN(CE590)=0,"○","")))</f>
        <v/>
      </c>
      <c r="Q590" s="162">
        <f t="shared" si="749"/>
        <v>0</v>
      </c>
      <c r="R590" s="93">
        <f t="shared" si="733"/>
        <v>181</v>
      </c>
      <c r="S590" s="156" t="str">
        <f t="shared" si="734"/>
        <v/>
      </c>
      <c r="T590" s="162">
        <f t="shared" si="735"/>
        <v>0</v>
      </c>
      <c r="U590" s="100">
        <f t="shared" si="750"/>
        <v>52</v>
      </c>
      <c r="V590" s="93" t="str">
        <f t="shared" si="736"/>
        <v/>
      </c>
      <c r="W590" s="169" t="str">
        <f t="shared" si="751"/>
        <v/>
      </c>
      <c r="X590" s="80" t="str">
        <f t="shared" si="752"/>
        <v/>
      </c>
      <c r="Y590" s="80" t="str">
        <f t="shared" si="753"/>
        <v/>
      </c>
      <c r="Z590" s="80" t="str">
        <f t="shared" si="737"/>
        <v>-</v>
      </c>
      <c r="AA590" s="80" t="str">
        <f t="shared" si="738"/>
        <v/>
      </c>
      <c r="AB590" s="80" t="str">
        <f t="shared" si="739"/>
        <v>OK（振替済み）</v>
      </c>
      <c r="AC590" s="154">
        <f t="shared" si="740"/>
        <v>0</v>
      </c>
      <c r="AD590" s="154" t="str">
        <f t="shared" si="754"/>
        <v/>
      </c>
      <c r="AE590" s="106">
        <f t="shared" si="755"/>
        <v>0</v>
      </c>
      <c r="AF590" s="106">
        <f t="shared" si="741"/>
        <v>0</v>
      </c>
      <c r="AG590" s="218" t="str">
        <f>IFERROR(IF(AE590=1,①工事概要!$E$11,IF(AE590=2,①工事概要!$E$11,IF(WEEKDAY(Z590)=2,Z583,AG589))),"")</f>
        <v/>
      </c>
      <c r="AH590" s="222" t="str">
        <f t="shared" ref="AH590:BA590" si="819">IFERROR(IF(AG590+1&gt;$BB590,"",AG590+1),"")</f>
        <v/>
      </c>
      <c r="AI590" s="222" t="str">
        <f t="shared" si="819"/>
        <v/>
      </c>
      <c r="AJ590" s="222" t="str">
        <f t="shared" si="819"/>
        <v/>
      </c>
      <c r="AK590" s="222" t="str">
        <f t="shared" si="819"/>
        <v/>
      </c>
      <c r="AL590" s="222" t="str">
        <f t="shared" si="819"/>
        <v/>
      </c>
      <c r="AM590" s="222" t="str">
        <f t="shared" si="819"/>
        <v/>
      </c>
      <c r="AN590" s="222" t="str">
        <f t="shared" si="819"/>
        <v/>
      </c>
      <c r="AO590" s="222" t="str">
        <f t="shared" si="819"/>
        <v/>
      </c>
      <c r="AP590" s="222" t="str">
        <f t="shared" si="819"/>
        <v/>
      </c>
      <c r="AQ590" s="222" t="str">
        <f t="shared" si="819"/>
        <v/>
      </c>
      <c r="AR590" s="222" t="str">
        <f t="shared" si="819"/>
        <v/>
      </c>
      <c r="AS590" s="222" t="str">
        <f t="shared" si="819"/>
        <v/>
      </c>
      <c r="AT590" s="222" t="str">
        <f t="shared" si="819"/>
        <v/>
      </c>
      <c r="AU590" s="222" t="str">
        <f t="shared" si="819"/>
        <v/>
      </c>
      <c r="AV590" s="222" t="str">
        <f t="shared" si="819"/>
        <v/>
      </c>
      <c r="AW590" s="222" t="str">
        <f t="shared" si="819"/>
        <v/>
      </c>
      <c r="AX590" s="222" t="str">
        <f t="shared" si="819"/>
        <v/>
      </c>
      <c r="AY590" s="222" t="str">
        <f t="shared" si="819"/>
        <v/>
      </c>
      <c r="AZ590" s="222" t="str">
        <f t="shared" si="819"/>
        <v/>
      </c>
      <c r="BA590" s="222" t="str">
        <f t="shared" si="819"/>
        <v/>
      </c>
      <c r="BB590" s="219" t="str">
        <f>IFERROR(IF(IF(IF(Z590=①工事概要!$E$12,①工事概要!$E$12,IF(WEEKDAY(Z590)=1,Z597,BB591))&gt;①工事概要!$E$12,①工事概要!$E$12,IF(Z590=①工事概要!$E$12,①工事概要!$E$12,IF(WEEKDAY(Z590)=1,Z597,BB591)))=0,①工事概要!$E$12,IF(IF(Z590=①工事概要!$E$12,①工事概要!$E$12,IF(WEEKDAY(Z590)=1,Z597,BB591))&gt;①工事概要!$E$12,①工事概要!$E$12,IF(Z590=①工事概要!$E$12,①工事概要!$E$12,IF(WEEKDAY(Z590)=1,Z597,BB591)))),"")</f>
        <v/>
      </c>
      <c r="BE590" s="53"/>
      <c r="BF590" s="53"/>
      <c r="BG590" s="53" t="str">
        <f>IFERROR(VLOOKUP(B590,①工事概要!$C$11:$D$12,2,FALSE),"")</f>
        <v/>
      </c>
      <c r="BH590" s="53" t="str">
        <f>IFERROR(VLOOKUP(B590,①工事概要!$C$16:$D$21,2,FALSE),"")</f>
        <v/>
      </c>
      <c r="BI590" s="53" t="str">
        <f>IFERROR(VLOOKUP(B590,①工事概要!$C$22:$D$24,2,FALSE),"")</f>
        <v/>
      </c>
      <c r="BJ590" s="53" t="str">
        <f>IF(B590&gt;①工事概要!$C$26,"",IF(B590&gt;=①工事概要!$C$25,$BJ$13,""))</f>
        <v/>
      </c>
      <c r="BK590" s="53" t="str">
        <f>IF(B590&gt;①工事概要!$C$28,"",IF(B590&gt;=①工事概要!$C$27,$BK$13,""))</f>
        <v/>
      </c>
      <c r="BL590" s="53" t="str">
        <f>IF(B590&gt;①工事概要!$C$30,"",IF(B590&gt;=①工事概要!$C$29,$BL$13,""))</f>
        <v/>
      </c>
      <c r="BM590" s="53" t="str">
        <f>IF(B590&gt;①工事概要!$C$32,"",IF(B590&gt;=①工事概要!$C$31,$BM$13,""))</f>
        <v/>
      </c>
      <c r="BN590" s="53" t="str">
        <f>IF(B590&gt;①工事概要!$C$34,"",IF(B590&gt;=①工事概要!$C$33,$BN$13,""))</f>
        <v/>
      </c>
      <c r="BO590" s="53" t="str">
        <f>IF(B590&gt;①工事概要!$C$36,"",IF(B590&gt;=①工事概要!$C$35,$BO$13,""))</f>
        <v/>
      </c>
      <c r="BP590" s="53" t="str">
        <f>IF(B590&gt;①工事概要!$C$38,"",IF(B590&gt;=①工事概要!$C$37,$BP$13,""))</f>
        <v/>
      </c>
      <c r="BQ590" s="53" t="str">
        <f>IF(B590&gt;①工事概要!$C$40,"",IF(B590&gt;=①工事概要!$C$39,$BQ$13,""))</f>
        <v/>
      </c>
      <c r="BR590" s="53" t="str">
        <f>IF(B590&gt;①工事概要!$C$42,"",IF(B590&gt;=①工事概要!$C$41,$BR$13,""))</f>
        <v/>
      </c>
      <c r="BS590" s="53" t="str">
        <f>IF(B590&gt;①工事概要!$C$44,"",IF(B590&gt;=①工事概要!$C$43,$BS$13,""))</f>
        <v/>
      </c>
      <c r="BT590" s="53" t="str">
        <f>IF(B590&gt;①工事概要!$C$46,"",IF(B590&gt;=①工事概要!$C$45,$BT$13,""))</f>
        <v/>
      </c>
      <c r="BU590" s="53" t="str">
        <f>IF(B590&gt;①工事概要!$C$48,"",IF(B590&gt;=①工事概要!$C$47,$BU$13,""))</f>
        <v/>
      </c>
      <c r="BV590" s="53" t="str">
        <f>IF(B590&gt;①工事概要!$C$50,"",IF(B590&gt;=①工事概要!$C$49,$BV$13,""))</f>
        <v/>
      </c>
      <c r="BW590" s="53" t="str">
        <f>IF(B590&gt;①工事概要!$C$52,"",IF(B590&gt;=①工事概要!$C$51,$BW$13,""))</f>
        <v/>
      </c>
      <c r="BX590" s="53" t="str">
        <f>IF(B590&gt;①工事概要!$C$54,"",IF(B590&gt;=①工事概要!$C$53,$BX$13,""))</f>
        <v/>
      </c>
      <c r="BY590" s="53" t="str">
        <f>IF(B590&gt;①工事概要!$C$56,"",IF(B590&gt;=①工事概要!$C$55,$BY$13,""))</f>
        <v/>
      </c>
      <c r="BZ590" s="53" t="str">
        <f>IF(B590&gt;①工事概要!$C$58,"",IF(B590&gt;=①工事概要!$C$57,$BZ$13,""))</f>
        <v/>
      </c>
      <c r="CA590" s="53" t="str">
        <f>IF(B590&gt;①工事概要!$C$60,"",IF(B590&gt;=①工事概要!$C$59,$CA$13,""))</f>
        <v/>
      </c>
      <c r="CB590" s="53" t="str">
        <f>IF(B590&gt;①工事概要!$C$62,"",IF(B590&gt;=①工事概要!$C$61,$CB$13,""))</f>
        <v/>
      </c>
      <c r="CC590" s="53" t="str">
        <f>IF(B590&gt;①工事概要!$C$64,"",IF(B590&gt;=①工事概要!$C$63,$CC$13,""))</f>
        <v/>
      </c>
      <c r="CD590" s="53" t="str">
        <f>IF(B590&gt;①工事概要!$C$66,"",IF(B590&gt;=①工事概要!$C$65,$CD$13,""))</f>
        <v/>
      </c>
      <c r="CE590" s="50" t="str">
        <f t="shared" si="757"/>
        <v/>
      </c>
      <c r="CF590" s="50" t="str">
        <f t="shared" si="743"/>
        <v xml:space="preserve"> </v>
      </c>
    </row>
    <row r="591" spans="1:84" ht="39" customHeight="1" thickTop="1" thickBot="1" x14ac:dyDescent="0.2">
      <c r="A591" s="81" t="str">
        <f t="shared" ref="A591:A655" si="820">IF(D591="×","対象期間外",IF(D591="〇","対象期間",""))</f>
        <v>対象期間外</v>
      </c>
      <c r="B591" s="180" t="str">
        <f>IFERROR(IF(B590=①工事概要!$E$12+IF(WEEKDAY(①工事概要!$E$12)=1,①工事概要!$E$12,(8-WEEKDAY(①工事概要!$E$12))),"-",IF(B590="-","-",B590+1)),"-")</f>
        <v>-</v>
      </c>
      <c r="C591" s="89" t="str">
        <f t="shared" si="744"/>
        <v>-</v>
      </c>
      <c r="D591" s="199" t="str">
        <f t="shared" si="745"/>
        <v>×</v>
      </c>
      <c r="E591" s="200" t="str">
        <f t="shared" si="746"/>
        <v xml:space="preserve"> </v>
      </c>
      <c r="F591" s="201" t="s">
        <v>60</v>
      </c>
      <c r="G591" s="202"/>
      <c r="H591" s="203"/>
      <c r="I591" s="204"/>
      <c r="J591" s="187" t="str">
        <f t="shared" si="747"/>
        <v/>
      </c>
      <c r="K591" s="190" t="str">
        <f t="shared" ref="K591:K655" si="821">IF(D591="×","",IF(R591&gt;0,R591,""))</f>
        <v/>
      </c>
      <c r="L591" s="190" t="str">
        <f t="shared" ref="L591:L655" si="822">IF(D591="×","",IF(Q591&gt;0,IF(Q591=Q590,"",Q591),""))</f>
        <v/>
      </c>
      <c r="M591" s="188" t="str">
        <f t="shared" si="748"/>
        <v/>
      </c>
      <c r="N591" s="87" t="str">
        <f t="shared" ref="N591:N655" si="823">IFERROR(IF(WEEKDAY(C591)=2,"週の始まり",IF(WEEKDAY(C591)=1,"週の終わり",IF(WEEKDAY(C591)&gt;2,"↓",""))),"")</f>
        <v/>
      </c>
      <c r="O591" s="108"/>
      <c r="P591" s="156" t="str">
        <f>IF(B591&lt;①工事概要!$E$11,"",IF(B591&gt;①工事概要!$E$12,"",IF(LEN(CE591)=0,"○","")))</f>
        <v/>
      </c>
      <c r="Q591" s="162">
        <f t="shared" si="749"/>
        <v>0</v>
      </c>
      <c r="R591" s="93">
        <f t="shared" ref="R591:R655" si="824">IF(D591="〇",R590+1,R590)</f>
        <v>181</v>
      </c>
      <c r="S591" s="156" t="str">
        <f t="shared" ref="S591:S655" si="825">IF(D591="×","",IF(P591="","",IF(G591="休日",IF(W591="作業日","",IF(WEEKDAY(B591)=1,"〇",IF(WEEKDAY(B591)=7,"〇",""))),IF(WEEKDAY(B591)=1,"〇",IF(WEEKDAY(B591)=7,"〇","")))))</f>
        <v/>
      </c>
      <c r="T591" s="162">
        <f t="shared" ref="T591:T655" si="826">IF(J591="OK",T590+1,IF(J591="OK（振替済み）",T590+1,T590))</f>
        <v>0</v>
      </c>
      <c r="U591" s="100">
        <f t="shared" si="750"/>
        <v>52</v>
      </c>
      <c r="V591" s="93" t="str">
        <f t="shared" ref="V591:V655" si="827">IF(D591="〇",G591,"")</f>
        <v/>
      </c>
      <c r="W591" s="169" t="str">
        <f t="shared" si="751"/>
        <v/>
      </c>
      <c r="X591" s="80" t="str">
        <f t="shared" si="752"/>
        <v/>
      </c>
      <c r="Y591" s="80" t="str">
        <f t="shared" si="753"/>
        <v/>
      </c>
      <c r="Z591" s="80" t="str">
        <f t="shared" ref="Z591:Z655" si="828">B591</f>
        <v>-</v>
      </c>
      <c r="AA591" s="80" t="str">
        <f t="shared" ref="AA591:AA655" si="829">IF(F591&amp;W591="休日"&amp;"作業日","NG","")</f>
        <v/>
      </c>
      <c r="AB591" s="80" t="str">
        <f t="shared" ref="AB591:AB654" si="830">IF(AA591="","OK（振替済み）",$BE$15)</f>
        <v>OK（振替済み）</v>
      </c>
      <c r="AC591" s="154">
        <f t="shared" ref="AC591:AC655" si="831">IF(J591="OK",AC590+1,IF(J591="OK（振替済み）",AC590+1,AC590))</f>
        <v>0</v>
      </c>
      <c r="AD591" s="154" t="str">
        <f t="shared" si="754"/>
        <v/>
      </c>
      <c r="AE591" s="106">
        <f t="shared" si="755"/>
        <v>0</v>
      </c>
      <c r="AF591" s="106">
        <f t="shared" ref="AF591:AF654" si="832">IFERROR(VLOOKUP(H591,$B$15:$AE$655,COLUMN(AE591)-COLUMN(B591)+1,FALSE)-AE591,0)</f>
        <v>0</v>
      </c>
      <c r="AG591" s="218" t="str">
        <f>IFERROR(IF(AE591=1,①工事概要!$E$11,IF(AE591=2,①工事概要!$E$11,IF(WEEKDAY(Z591)=2,Z584,AG590))),"")</f>
        <v/>
      </c>
      <c r="AH591" s="222" t="str">
        <f t="shared" ref="AH591:BA591" si="833">IFERROR(IF(AG591+1&gt;$BB591,"",AG591+1),"")</f>
        <v/>
      </c>
      <c r="AI591" s="222" t="str">
        <f t="shared" si="833"/>
        <v/>
      </c>
      <c r="AJ591" s="222" t="str">
        <f t="shared" si="833"/>
        <v/>
      </c>
      <c r="AK591" s="222" t="str">
        <f t="shared" si="833"/>
        <v/>
      </c>
      <c r="AL591" s="222" t="str">
        <f t="shared" si="833"/>
        <v/>
      </c>
      <c r="AM591" s="222" t="str">
        <f t="shared" si="833"/>
        <v/>
      </c>
      <c r="AN591" s="222" t="str">
        <f t="shared" si="833"/>
        <v/>
      </c>
      <c r="AO591" s="222" t="str">
        <f t="shared" si="833"/>
        <v/>
      </c>
      <c r="AP591" s="222" t="str">
        <f t="shared" si="833"/>
        <v/>
      </c>
      <c r="AQ591" s="222" t="str">
        <f t="shared" si="833"/>
        <v/>
      </c>
      <c r="AR591" s="222" t="str">
        <f t="shared" si="833"/>
        <v/>
      </c>
      <c r="AS591" s="222" t="str">
        <f t="shared" si="833"/>
        <v/>
      </c>
      <c r="AT591" s="222" t="str">
        <f t="shared" si="833"/>
        <v/>
      </c>
      <c r="AU591" s="222" t="str">
        <f t="shared" si="833"/>
        <v/>
      </c>
      <c r="AV591" s="222" t="str">
        <f t="shared" si="833"/>
        <v/>
      </c>
      <c r="AW591" s="222" t="str">
        <f t="shared" si="833"/>
        <v/>
      </c>
      <c r="AX591" s="222" t="str">
        <f t="shared" si="833"/>
        <v/>
      </c>
      <c r="AY591" s="222" t="str">
        <f t="shared" si="833"/>
        <v/>
      </c>
      <c r="AZ591" s="222" t="str">
        <f t="shared" si="833"/>
        <v/>
      </c>
      <c r="BA591" s="222" t="str">
        <f t="shared" si="833"/>
        <v/>
      </c>
      <c r="BB591" s="219" t="str">
        <f>IFERROR(IF(IF(IF(Z591=①工事概要!$E$12,①工事概要!$E$12,IF(WEEKDAY(Z591)=1,Z598,BB592))&gt;①工事概要!$E$12,①工事概要!$E$12,IF(Z591=①工事概要!$E$12,①工事概要!$E$12,IF(WEEKDAY(Z591)=1,Z598,BB592)))=0,①工事概要!$E$12,IF(IF(Z591=①工事概要!$E$12,①工事概要!$E$12,IF(WEEKDAY(Z591)=1,Z598,BB592))&gt;①工事概要!$E$12,①工事概要!$E$12,IF(Z591=①工事概要!$E$12,①工事概要!$E$12,IF(WEEKDAY(Z591)=1,Z598,BB592)))),"")</f>
        <v/>
      </c>
      <c r="BE591" s="53"/>
      <c r="BF591" s="53"/>
      <c r="BG591" s="53" t="str">
        <f>IFERROR(VLOOKUP(B591,①工事概要!$C$11:$D$12,2,FALSE),"")</f>
        <v/>
      </c>
      <c r="BH591" s="53" t="str">
        <f>IFERROR(VLOOKUP(B591,①工事概要!$C$16:$D$21,2,FALSE),"")</f>
        <v/>
      </c>
      <c r="BI591" s="53" t="str">
        <f>IFERROR(VLOOKUP(B591,①工事概要!$C$22:$D$24,2,FALSE),"")</f>
        <v/>
      </c>
      <c r="BJ591" s="53" t="str">
        <f>IF(B591&gt;①工事概要!$C$26,"",IF(B591&gt;=①工事概要!$C$25,$BJ$13,""))</f>
        <v/>
      </c>
      <c r="BK591" s="53" t="str">
        <f>IF(B591&gt;①工事概要!$C$28,"",IF(B591&gt;=①工事概要!$C$27,$BK$13,""))</f>
        <v/>
      </c>
      <c r="BL591" s="53" t="str">
        <f>IF(B591&gt;①工事概要!$C$30,"",IF(B591&gt;=①工事概要!$C$29,$BL$13,""))</f>
        <v/>
      </c>
      <c r="BM591" s="53" t="str">
        <f>IF(B591&gt;①工事概要!$C$32,"",IF(B591&gt;=①工事概要!$C$31,$BM$13,""))</f>
        <v/>
      </c>
      <c r="BN591" s="53" t="str">
        <f>IF(B591&gt;①工事概要!$C$34,"",IF(B591&gt;=①工事概要!$C$33,$BN$13,""))</f>
        <v/>
      </c>
      <c r="BO591" s="53" t="str">
        <f>IF(B591&gt;①工事概要!$C$36,"",IF(B591&gt;=①工事概要!$C$35,$BO$13,""))</f>
        <v/>
      </c>
      <c r="BP591" s="53" t="str">
        <f>IF(B591&gt;①工事概要!$C$38,"",IF(B591&gt;=①工事概要!$C$37,$BP$13,""))</f>
        <v/>
      </c>
      <c r="BQ591" s="53" t="str">
        <f>IF(B591&gt;①工事概要!$C$40,"",IF(B591&gt;=①工事概要!$C$39,$BQ$13,""))</f>
        <v/>
      </c>
      <c r="BR591" s="53" t="str">
        <f>IF(B591&gt;①工事概要!$C$42,"",IF(B591&gt;=①工事概要!$C$41,$BR$13,""))</f>
        <v/>
      </c>
      <c r="BS591" s="53" t="str">
        <f>IF(B591&gt;①工事概要!$C$44,"",IF(B591&gt;=①工事概要!$C$43,$BS$13,""))</f>
        <v/>
      </c>
      <c r="BT591" s="53" t="str">
        <f>IF(B591&gt;①工事概要!$C$46,"",IF(B591&gt;=①工事概要!$C$45,$BT$13,""))</f>
        <v/>
      </c>
      <c r="BU591" s="53" t="str">
        <f>IF(B591&gt;①工事概要!$C$48,"",IF(B591&gt;=①工事概要!$C$47,$BU$13,""))</f>
        <v/>
      </c>
      <c r="BV591" s="53" t="str">
        <f>IF(B591&gt;①工事概要!$C$50,"",IF(B591&gt;=①工事概要!$C$49,$BV$13,""))</f>
        <v/>
      </c>
      <c r="BW591" s="53" t="str">
        <f>IF(B591&gt;①工事概要!$C$52,"",IF(B591&gt;=①工事概要!$C$51,$BW$13,""))</f>
        <v/>
      </c>
      <c r="BX591" s="53" t="str">
        <f>IF(B591&gt;①工事概要!$C$54,"",IF(B591&gt;=①工事概要!$C$53,$BX$13,""))</f>
        <v/>
      </c>
      <c r="BY591" s="53" t="str">
        <f>IF(B591&gt;①工事概要!$C$56,"",IF(B591&gt;=①工事概要!$C$55,$BY$13,""))</f>
        <v/>
      </c>
      <c r="BZ591" s="53" t="str">
        <f>IF(B591&gt;①工事概要!$C$58,"",IF(B591&gt;=①工事概要!$C$57,$BZ$13,""))</f>
        <v/>
      </c>
      <c r="CA591" s="53" t="str">
        <f>IF(B591&gt;①工事概要!$C$60,"",IF(B591&gt;=①工事概要!$C$59,$CA$13,""))</f>
        <v/>
      </c>
      <c r="CB591" s="53" t="str">
        <f>IF(B591&gt;①工事概要!$C$62,"",IF(B591&gt;=①工事概要!$C$61,$CB$13,""))</f>
        <v/>
      </c>
      <c r="CC591" s="53" t="str">
        <f>IF(B591&gt;①工事概要!$C$64,"",IF(B591&gt;=①工事概要!$C$63,$CC$13,""))</f>
        <v/>
      </c>
      <c r="CD591" s="53" t="str">
        <f>IF(B591&gt;①工事概要!$C$66,"",IF(B591&gt;=①工事概要!$C$65,$CD$13,""))</f>
        <v/>
      </c>
      <c r="CE591" s="50" t="str">
        <f t="shared" si="757"/>
        <v/>
      </c>
      <c r="CF591" s="50" t="str">
        <f t="shared" ref="CF591:CF654" si="834">BG591&amp;" "&amp;CE591</f>
        <v xml:space="preserve"> </v>
      </c>
    </row>
    <row r="592" spans="1:84" ht="39" customHeight="1" thickTop="1" thickBot="1" x14ac:dyDescent="0.2">
      <c r="A592" s="81" t="str">
        <f t="shared" si="820"/>
        <v>対象期間外</v>
      </c>
      <c r="B592" s="180" t="str">
        <f>IFERROR(IF(B591=①工事概要!$E$12+IF(WEEKDAY(①工事概要!$E$12)=1,①工事概要!$E$12,(8-WEEKDAY(①工事概要!$E$12))),"-",IF(B591="-","-",B591+1)),"-")</f>
        <v>-</v>
      </c>
      <c r="C592" s="89" t="str">
        <f t="shared" ref="C592:C655" si="835">IFERROR(WEEKDAY(B592),"-")</f>
        <v>-</v>
      </c>
      <c r="D592" s="199" t="str">
        <f t="shared" ref="D592:D655" si="836">IF(P592="","×","〇")</f>
        <v>×</v>
      </c>
      <c r="E592" s="200" t="str">
        <f t="shared" ref="E592:E655" si="837">CF592</f>
        <v xml:space="preserve"> </v>
      </c>
      <c r="F592" s="201" t="s">
        <v>60</v>
      </c>
      <c r="G592" s="202"/>
      <c r="H592" s="203"/>
      <c r="I592" s="204"/>
      <c r="J592" s="187" t="str">
        <f t="shared" ref="J592:J655" si="838">IFERROR(IF(S592="","",IF(G592="","",IF(G592="休日","OK",IF(G592="振替休日",IF(ABS(AF592)&gt;1,"","OK"),IF(G592="作業日",VLOOKUP(B592,$Y$15:$AB$655,4,FALSE),"NG")))))&amp;IF(F592&amp;G592="休日振替休日","当初休日と計画した日に振替ないでください！",IF(F592&amp;G592="休日完全週休2日の振替休日","当初休日と計画した日に振替ないでください！",IF(G592="休日",IF(W592="作業日","週2日を超える休日(現場閉所日数に含めない)",""),""))),"NG")</f>
        <v/>
      </c>
      <c r="K592" s="190" t="str">
        <f t="shared" si="821"/>
        <v/>
      </c>
      <c r="L592" s="190" t="str">
        <f t="shared" si="822"/>
        <v/>
      </c>
      <c r="M592" s="188" t="str">
        <f t="shared" ref="M592:M655" si="839">IF(G592="","",IF(S592="〇",IF(J592="NG","×",T592&amp;"／"&amp;U592),""))</f>
        <v/>
      </c>
      <c r="N592" s="87" t="str">
        <f t="shared" si="823"/>
        <v/>
      </c>
      <c r="O592" s="108"/>
      <c r="P592" s="156" t="str">
        <f>IF(B592&lt;①工事概要!$E$11,"",IF(B592&gt;①工事概要!$E$12,"",IF(LEN(CE592)=0,"○","")))</f>
        <v/>
      </c>
      <c r="Q592" s="162">
        <f t="shared" ref="Q592:Q655" si="840">IF(W592="休日",Q591+1,IF(W592="振替休日",Q591+1,IF(W592="完全週休2日の振替休日",Q591+1,Q591)))</f>
        <v>0</v>
      </c>
      <c r="R592" s="93">
        <f t="shared" si="824"/>
        <v>181</v>
      </c>
      <c r="S592" s="156" t="str">
        <f t="shared" si="825"/>
        <v/>
      </c>
      <c r="T592" s="162">
        <f t="shared" si="826"/>
        <v>0</v>
      </c>
      <c r="U592" s="100">
        <f t="shared" ref="U592:U655" si="841">IF(S592="〇",U591+1,U591)</f>
        <v>52</v>
      </c>
      <c r="V592" s="93" t="str">
        <f t="shared" si="827"/>
        <v/>
      </c>
      <c r="W592" s="169" t="str">
        <f t="shared" ref="W592:W655" si="842">IF(D592="×",IF(G592="完全週休2日の振替休日",G592,""),IF(V592="","",IF(WEEKDAY(B592)=1,V592,IF(WEEKDAY(B592)=7,V592,IF(V592="振替休日",V592,IF(V592="完全週休2日の振替休日",V592,IF(WEEKDAY(B592)=6,IF(COUNTIF(V593:V594,"休日")&lt;2,V592,"作業日"),IF(WEEKDAY(B592)=5,IF(COUNTIF(V593:V595,"休日")&lt;2,V592,"作業日"),IF(WEEKDAY(B592)=4,IF(COUNTIF(V593:V596,"休日")&lt;2,V592,"作業日"),IF(WEEKDAY(B592)=3,IF(COUNTIF(V593:V597,"休日")&lt;2,V592,"作業日"),IF(WEEKDAY(B592)=2,IF(COUNTIF(V593:V598,"休日")&lt;2,V592,"作業日"))))))))))))</f>
        <v/>
      </c>
      <c r="X592" s="80" t="str">
        <f t="shared" ref="X592:X655" si="843">IF(W592="完全週休2日の振替休日",H592,"")</f>
        <v/>
      </c>
      <c r="Y592" s="80" t="str">
        <f t="shared" ref="Y592:Y655" si="844">IF(X592="","",X592)</f>
        <v/>
      </c>
      <c r="Z592" s="80" t="str">
        <f t="shared" si="828"/>
        <v>-</v>
      </c>
      <c r="AA592" s="80" t="str">
        <f t="shared" si="829"/>
        <v/>
      </c>
      <c r="AB592" s="80" t="str">
        <f t="shared" si="830"/>
        <v>OK（振替済み）</v>
      </c>
      <c r="AC592" s="154">
        <f t="shared" si="831"/>
        <v>0</v>
      </c>
      <c r="AD592" s="154" t="str">
        <f t="shared" ref="AD592:AD655" si="845">IF(AC592=AC591,"",AC592)</f>
        <v/>
      </c>
      <c r="AE592" s="106">
        <f t="shared" ref="AE592:AE655" si="846">IFERROR(IF(WEEKDAY(B592)=1,AE585+1,AE593),0)</f>
        <v>0</v>
      </c>
      <c r="AF592" s="106">
        <f t="shared" si="832"/>
        <v>0</v>
      </c>
      <c r="AG592" s="218" t="str">
        <f>IFERROR(IF(AE592=1,①工事概要!$E$11,IF(AE592=2,①工事概要!$E$11,IF(WEEKDAY(Z592)=2,Z585,AG591))),"")</f>
        <v/>
      </c>
      <c r="AH592" s="222" t="str">
        <f t="shared" ref="AH592:BA592" si="847">IFERROR(IF(AG592+1&gt;$BB592,"",AG592+1),"")</f>
        <v/>
      </c>
      <c r="AI592" s="222" t="str">
        <f t="shared" si="847"/>
        <v/>
      </c>
      <c r="AJ592" s="222" t="str">
        <f t="shared" si="847"/>
        <v/>
      </c>
      <c r="AK592" s="222" t="str">
        <f t="shared" si="847"/>
        <v/>
      </c>
      <c r="AL592" s="222" t="str">
        <f t="shared" si="847"/>
        <v/>
      </c>
      <c r="AM592" s="222" t="str">
        <f t="shared" si="847"/>
        <v/>
      </c>
      <c r="AN592" s="222" t="str">
        <f t="shared" si="847"/>
        <v/>
      </c>
      <c r="AO592" s="222" t="str">
        <f t="shared" si="847"/>
        <v/>
      </c>
      <c r="AP592" s="222" t="str">
        <f t="shared" si="847"/>
        <v/>
      </c>
      <c r="AQ592" s="222" t="str">
        <f t="shared" si="847"/>
        <v/>
      </c>
      <c r="AR592" s="222" t="str">
        <f t="shared" si="847"/>
        <v/>
      </c>
      <c r="AS592" s="222" t="str">
        <f t="shared" si="847"/>
        <v/>
      </c>
      <c r="AT592" s="222" t="str">
        <f t="shared" si="847"/>
        <v/>
      </c>
      <c r="AU592" s="222" t="str">
        <f t="shared" si="847"/>
        <v/>
      </c>
      <c r="AV592" s="222" t="str">
        <f t="shared" si="847"/>
        <v/>
      </c>
      <c r="AW592" s="222" t="str">
        <f t="shared" si="847"/>
        <v/>
      </c>
      <c r="AX592" s="222" t="str">
        <f t="shared" si="847"/>
        <v/>
      </c>
      <c r="AY592" s="222" t="str">
        <f t="shared" si="847"/>
        <v/>
      </c>
      <c r="AZ592" s="222" t="str">
        <f t="shared" si="847"/>
        <v/>
      </c>
      <c r="BA592" s="222" t="str">
        <f t="shared" si="847"/>
        <v/>
      </c>
      <c r="BB592" s="219" t="str">
        <f>IFERROR(IF(IF(IF(Z592=①工事概要!$E$12,①工事概要!$E$12,IF(WEEKDAY(Z592)=1,Z599,BB593))&gt;①工事概要!$E$12,①工事概要!$E$12,IF(Z592=①工事概要!$E$12,①工事概要!$E$12,IF(WEEKDAY(Z592)=1,Z599,BB593)))=0,①工事概要!$E$12,IF(IF(Z592=①工事概要!$E$12,①工事概要!$E$12,IF(WEEKDAY(Z592)=1,Z599,BB593))&gt;①工事概要!$E$12,①工事概要!$E$12,IF(Z592=①工事概要!$E$12,①工事概要!$E$12,IF(WEEKDAY(Z592)=1,Z599,BB593)))),"")</f>
        <v/>
      </c>
      <c r="BE592" s="53"/>
      <c r="BF592" s="53"/>
      <c r="BG592" s="53" t="str">
        <f>IFERROR(VLOOKUP(B592,①工事概要!$C$11:$D$12,2,FALSE),"")</f>
        <v/>
      </c>
      <c r="BH592" s="53" t="str">
        <f>IFERROR(VLOOKUP(B592,①工事概要!$C$16:$D$21,2,FALSE),"")</f>
        <v/>
      </c>
      <c r="BI592" s="53" t="str">
        <f>IFERROR(VLOOKUP(B592,①工事概要!$C$22:$D$24,2,FALSE),"")</f>
        <v/>
      </c>
      <c r="BJ592" s="53" t="str">
        <f>IF(B592&gt;①工事概要!$C$26,"",IF(B592&gt;=①工事概要!$C$25,$BJ$13,""))</f>
        <v/>
      </c>
      <c r="BK592" s="53" t="str">
        <f>IF(B592&gt;①工事概要!$C$28,"",IF(B592&gt;=①工事概要!$C$27,$BK$13,""))</f>
        <v/>
      </c>
      <c r="BL592" s="53" t="str">
        <f>IF(B592&gt;①工事概要!$C$30,"",IF(B592&gt;=①工事概要!$C$29,$BL$13,""))</f>
        <v/>
      </c>
      <c r="BM592" s="53" t="str">
        <f>IF(B592&gt;①工事概要!$C$32,"",IF(B592&gt;=①工事概要!$C$31,$BM$13,""))</f>
        <v/>
      </c>
      <c r="BN592" s="53" t="str">
        <f>IF(B592&gt;①工事概要!$C$34,"",IF(B592&gt;=①工事概要!$C$33,$BN$13,""))</f>
        <v/>
      </c>
      <c r="BO592" s="53" t="str">
        <f>IF(B592&gt;①工事概要!$C$36,"",IF(B592&gt;=①工事概要!$C$35,$BO$13,""))</f>
        <v/>
      </c>
      <c r="BP592" s="53" t="str">
        <f>IF(B592&gt;①工事概要!$C$38,"",IF(B592&gt;=①工事概要!$C$37,$BP$13,""))</f>
        <v/>
      </c>
      <c r="BQ592" s="53" t="str">
        <f>IF(B592&gt;①工事概要!$C$40,"",IF(B592&gt;=①工事概要!$C$39,$BQ$13,""))</f>
        <v/>
      </c>
      <c r="BR592" s="53" t="str">
        <f>IF(B592&gt;①工事概要!$C$42,"",IF(B592&gt;=①工事概要!$C$41,$BR$13,""))</f>
        <v/>
      </c>
      <c r="BS592" s="53" t="str">
        <f>IF(B592&gt;①工事概要!$C$44,"",IF(B592&gt;=①工事概要!$C$43,$BS$13,""))</f>
        <v/>
      </c>
      <c r="BT592" s="53" t="str">
        <f>IF(B592&gt;①工事概要!$C$46,"",IF(B592&gt;=①工事概要!$C$45,$BT$13,""))</f>
        <v/>
      </c>
      <c r="BU592" s="53" t="str">
        <f>IF(B592&gt;①工事概要!$C$48,"",IF(B592&gt;=①工事概要!$C$47,$BU$13,""))</f>
        <v/>
      </c>
      <c r="BV592" s="53" t="str">
        <f>IF(B592&gt;①工事概要!$C$50,"",IF(B592&gt;=①工事概要!$C$49,$BV$13,""))</f>
        <v/>
      </c>
      <c r="BW592" s="53" t="str">
        <f>IF(B592&gt;①工事概要!$C$52,"",IF(B592&gt;=①工事概要!$C$51,$BW$13,""))</f>
        <v/>
      </c>
      <c r="BX592" s="53" t="str">
        <f>IF(B592&gt;①工事概要!$C$54,"",IF(B592&gt;=①工事概要!$C$53,$BX$13,""))</f>
        <v/>
      </c>
      <c r="BY592" s="53" t="str">
        <f>IF(B592&gt;①工事概要!$C$56,"",IF(B592&gt;=①工事概要!$C$55,$BY$13,""))</f>
        <v/>
      </c>
      <c r="BZ592" s="53" t="str">
        <f>IF(B592&gt;①工事概要!$C$58,"",IF(B592&gt;=①工事概要!$C$57,$BZ$13,""))</f>
        <v/>
      </c>
      <c r="CA592" s="53" t="str">
        <f>IF(B592&gt;①工事概要!$C$60,"",IF(B592&gt;=①工事概要!$C$59,$CA$13,""))</f>
        <v/>
      </c>
      <c r="CB592" s="53" t="str">
        <f>IF(B592&gt;①工事概要!$C$62,"",IF(B592&gt;=①工事概要!$C$61,$CB$13,""))</f>
        <v/>
      </c>
      <c r="CC592" s="53" t="str">
        <f>IF(B592&gt;①工事概要!$C$64,"",IF(B592&gt;=①工事概要!$C$63,$CC$13,""))</f>
        <v/>
      </c>
      <c r="CD592" s="53" t="str">
        <f>IF(B592&gt;①工事概要!$C$66,"",IF(B592&gt;=①工事概要!$C$65,$CD$13,""))</f>
        <v/>
      </c>
      <c r="CE592" s="50" t="str">
        <f t="shared" ref="CE592:CE655" si="848">IF(COUNTA(BH592:BP592)=0,"",BH592&amp;BI592&amp;BJ592&amp;BK592&amp;BL592&amp;BM592&amp;BN592&amp;BO592&amp;BP592&amp;BQ592&amp;BR592&amp;BS592&amp;BT592&amp;BU592&amp;BV592&amp;BW592&amp;BX592&amp;BY592&amp;BZ592&amp;CA592&amp;CB592&amp;CC592&amp;CD592)</f>
        <v/>
      </c>
      <c r="CF592" s="50" t="str">
        <f t="shared" si="834"/>
        <v xml:space="preserve"> </v>
      </c>
    </row>
    <row r="593" spans="1:84" ht="39" customHeight="1" thickTop="1" thickBot="1" x14ac:dyDescent="0.2">
      <c r="A593" s="81" t="str">
        <f t="shared" si="820"/>
        <v>対象期間外</v>
      </c>
      <c r="B593" s="180" t="str">
        <f>IFERROR(IF(B592=①工事概要!$E$12+IF(WEEKDAY(①工事概要!$E$12)=1,①工事概要!$E$12,(8-WEEKDAY(①工事概要!$E$12))),"-",IF(B592="-","-",B592+1)),"-")</f>
        <v>-</v>
      </c>
      <c r="C593" s="89" t="str">
        <f t="shared" si="835"/>
        <v>-</v>
      </c>
      <c r="D593" s="199" t="str">
        <f t="shared" si="836"/>
        <v>×</v>
      </c>
      <c r="E593" s="200" t="str">
        <f t="shared" si="837"/>
        <v xml:space="preserve"> </v>
      </c>
      <c r="F593" s="201" t="s">
        <v>60</v>
      </c>
      <c r="G593" s="202"/>
      <c r="H593" s="203"/>
      <c r="I593" s="204"/>
      <c r="J593" s="187" t="str">
        <f t="shared" si="838"/>
        <v/>
      </c>
      <c r="K593" s="190" t="str">
        <f t="shared" si="821"/>
        <v/>
      </c>
      <c r="L593" s="190" t="str">
        <f t="shared" si="822"/>
        <v/>
      </c>
      <c r="M593" s="188" t="str">
        <f t="shared" si="839"/>
        <v/>
      </c>
      <c r="N593" s="87" t="str">
        <f t="shared" si="823"/>
        <v/>
      </c>
      <c r="O593" s="108"/>
      <c r="P593" s="156" t="str">
        <f>IF(B593&lt;①工事概要!$E$11,"",IF(B593&gt;①工事概要!$E$12,"",IF(LEN(CE593)=0,"○","")))</f>
        <v/>
      </c>
      <c r="Q593" s="162">
        <f t="shared" si="840"/>
        <v>0</v>
      </c>
      <c r="R593" s="93">
        <f t="shared" si="824"/>
        <v>181</v>
      </c>
      <c r="S593" s="156" t="str">
        <f t="shared" si="825"/>
        <v/>
      </c>
      <c r="T593" s="162">
        <f t="shared" si="826"/>
        <v>0</v>
      </c>
      <c r="U593" s="100">
        <f t="shared" si="841"/>
        <v>52</v>
      </c>
      <c r="V593" s="93" t="str">
        <f t="shared" si="827"/>
        <v/>
      </c>
      <c r="W593" s="169" t="str">
        <f t="shared" si="842"/>
        <v/>
      </c>
      <c r="X593" s="80" t="str">
        <f t="shared" si="843"/>
        <v/>
      </c>
      <c r="Y593" s="80" t="str">
        <f t="shared" si="844"/>
        <v/>
      </c>
      <c r="Z593" s="80" t="str">
        <f t="shared" si="828"/>
        <v>-</v>
      </c>
      <c r="AA593" s="80" t="str">
        <f t="shared" si="829"/>
        <v/>
      </c>
      <c r="AB593" s="80" t="str">
        <f t="shared" si="830"/>
        <v>OK（振替済み）</v>
      </c>
      <c r="AC593" s="154">
        <f t="shared" si="831"/>
        <v>0</v>
      </c>
      <c r="AD593" s="154" t="str">
        <f t="shared" si="845"/>
        <v/>
      </c>
      <c r="AE593" s="106">
        <f t="shared" si="846"/>
        <v>0</v>
      </c>
      <c r="AF593" s="106">
        <f t="shared" si="832"/>
        <v>0</v>
      </c>
      <c r="AG593" s="218" t="str">
        <f>IFERROR(IF(AE593=1,①工事概要!$E$11,IF(AE593=2,①工事概要!$E$11,IF(WEEKDAY(Z593)=2,Z586,AG592))),"")</f>
        <v/>
      </c>
      <c r="AH593" s="222" t="str">
        <f t="shared" ref="AH593:BA593" si="849">IFERROR(IF(AG593+1&gt;$BB593,"",AG593+1),"")</f>
        <v/>
      </c>
      <c r="AI593" s="222" t="str">
        <f t="shared" si="849"/>
        <v/>
      </c>
      <c r="AJ593" s="222" t="str">
        <f t="shared" si="849"/>
        <v/>
      </c>
      <c r="AK593" s="222" t="str">
        <f t="shared" si="849"/>
        <v/>
      </c>
      <c r="AL593" s="222" t="str">
        <f t="shared" si="849"/>
        <v/>
      </c>
      <c r="AM593" s="222" t="str">
        <f t="shared" si="849"/>
        <v/>
      </c>
      <c r="AN593" s="222" t="str">
        <f t="shared" si="849"/>
        <v/>
      </c>
      <c r="AO593" s="222" t="str">
        <f t="shared" si="849"/>
        <v/>
      </c>
      <c r="AP593" s="222" t="str">
        <f t="shared" si="849"/>
        <v/>
      </c>
      <c r="AQ593" s="222" t="str">
        <f t="shared" si="849"/>
        <v/>
      </c>
      <c r="AR593" s="222" t="str">
        <f t="shared" si="849"/>
        <v/>
      </c>
      <c r="AS593" s="222" t="str">
        <f t="shared" si="849"/>
        <v/>
      </c>
      <c r="AT593" s="222" t="str">
        <f t="shared" si="849"/>
        <v/>
      </c>
      <c r="AU593" s="222" t="str">
        <f t="shared" si="849"/>
        <v/>
      </c>
      <c r="AV593" s="222" t="str">
        <f t="shared" si="849"/>
        <v/>
      </c>
      <c r="AW593" s="222" t="str">
        <f t="shared" si="849"/>
        <v/>
      </c>
      <c r="AX593" s="222" t="str">
        <f t="shared" si="849"/>
        <v/>
      </c>
      <c r="AY593" s="222" t="str">
        <f t="shared" si="849"/>
        <v/>
      </c>
      <c r="AZ593" s="222" t="str">
        <f t="shared" si="849"/>
        <v/>
      </c>
      <c r="BA593" s="222" t="str">
        <f t="shared" si="849"/>
        <v/>
      </c>
      <c r="BB593" s="219" t="str">
        <f>IFERROR(IF(IF(IF(Z593=①工事概要!$E$12,①工事概要!$E$12,IF(WEEKDAY(Z593)=1,Z600,BB594))&gt;①工事概要!$E$12,①工事概要!$E$12,IF(Z593=①工事概要!$E$12,①工事概要!$E$12,IF(WEEKDAY(Z593)=1,Z600,BB594)))=0,①工事概要!$E$12,IF(IF(Z593=①工事概要!$E$12,①工事概要!$E$12,IF(WEEKDAY(Z593)=1,Z600,BB594))&gt;①工事概要!$E$12,①工事概要!$E$12,IF(Z593=①工事概要!$E$12,①工事概要!$E$12,IF(WEEKDAY(Z593)=1,Z600,BB594)))),"")</f>
        <v/>
      </c>
      <c r="BE593" s="53"/>
      <c r="BF593" s="53"/>
      <c r="BG593" s="53" t="str">
        <f>IFERROR(VLOOKUP(B593,①工事概要!$C$11:$D$12,2,FALSE),"")</f>
        <v/>
      </c>
      <c r="BH593" s="53" t="str">
        <f>IFERROR(VLOOKUP(B593,①工事概要!$C$16:$D$21,2,FALSE),"")</f>
        <v/>
      </c>
      <c r="BI593" s="53" t="str">
        <f>IFERROR(VLOOKUP(B593,①工事概要!$C$22:$D$24,2,FALSE),"")</f>
        <v/>
      </c>
      <c r="BJ593" s="53" t="str">
        <f>IF(B593&gt;①工事概要!$C$26,"",IF(B593&gt;=①工事概要!$C$25,$BJ$13,""))</f>
        <v/>
      </c>
      <c r="BK593" s="53" t="str">
        <f>IF(B593&gt;①工事概要!$C$28,"",IF(B593&gt;=①工事概要!$C$27,$BK$13,""))</f>
        <v/>
      </c>
      <c r="BL593" s="53" t="str">
        <f>IF(B593&gt;①工事概要!$C$30,"",IF(B593&gt;=①工事概要!$C$29,$BL$13,""))</f>
        <v/>
      </c>
      <c r="BM593" s="53" t="str">
        <f>IF(B593&gt;①工事概要!$C$32,"",IF(B593&gt;=①工事概要!$C$31,$BM$13,""))</f>
        <v/>
      </c>
      <c r="BN593" s="53" t="str">
        <f>IF(B593&gt;①工事概要!$C$34,"",IF(B593&gt;=①工事概要!$C$33,$BN$13,""))</f>
        <v/>
      </c>
      <c r="BO593" s="53" t="str">
        <f>IF(B593&gt;①工事概要!$C$36,"",IF(B593&gt;=①工事概要!$C$35,$BO$13,""))</f>
        <v/>
      </c>
      <c r="BP593" s="53" t="str">
        <f>IF(B593&gt;①工事概要!$C$38,"",IF(B593&gt;=①工事概要!$C$37,$BP$13,""))</f>
        <v/>
      </c>
      <c r="BQ593" s="53" t="str">
        <f>IF(B593&gt;①工事概要!$C$40,"",IF(B593&gt;=①工事概要!$C$39,$BQ$13,""))</f>
        <v/>
      </c>
      <c r="BR593" s="53" t="str">
        <f>IF(B593&gt;①工事概要!$C$42,"",IF(B593&gt;=①工事概要!$C$41,$BR$13,""))</f>
        <v/>
      </c>
      <c r="BS593" s="53" t="str">
        <f>IF(B593&gt;①工事概要!$C$44,"",IF(B593&gt;=①工事概要!$C$43,$BS$13,""))</f>
        <v/>
      </c>
      <c r="BT593" s="53" t="str">
        <f>IF(B593&gt;①工事概要!$C$46,"",IF(B593&gt;=①工事概要!$C$45,$BT$13,""))</f>
        <v/>
      </c>
      <c r="BU593" s="53" t="str">
        <f>IF(B593&gt;①工事概要!$C$48,"",IF(B593&gt;=①工事概要!$C$47,$BU$13,""))</f>
        <v/>
      </c>
      <c r="BV593" s="53" t="str">
        <f>IF(B593&gt;①工事概要!$C$50,"",IF(B593&gt;=①工事概要!$C$49,$BV$13,""))</f>
        <v/>
      </c>
      <c r="BW593" s="53" t="str">
        <f>IF(B593&gt;①工事概要!$C$52,"",IF(B593&gt;=①工事概要!$C$51,$BW$13,""))</f>
        <v/>
      </c>
      <c r="BX593" s="53" t="str">
        <f>IF(B593&gt;①工事概要!$C$54,"",IF(B593&gt;=①工事概要!$C$53,$BX$13,""))</f>
        <v/>
      </c>
      <c r="BY593" s="53" t="str">
        <f>IF(B593&gt;①工事概要!$C$56,"",IF(B593&gt;=①工事概要!$C$55,$BY$13,""))</f>
        <v/>
      </c>
      <c r="BZ593" s="53" t="str">
        <f>IF(B593&gt;①工事概要!$C$58,"",IF(B593&gt;=①工事概要!$C$57,$BZ$13,""))</f>
        <v/>
      </c>
      <c r="CA593" s="53" t="str">
        <f>IF(B593&gt;①工事概要!$C$60,"",IF(B593&gt;=①工事概要!$C$59,$CA$13,""))</f>
        <v/>
      </c>
      <c r="CB593" s="53" t="str">
        <f>IF(B593&gt;①工事概要!$C$62,"",IF(B593&gt;=①工事概要!$C$61,$CB$13,""))</f>
        <v/>
      </c>
      <c r="CC593" s="53" t="str">
        <f>IF(B593&gt;①工事概要!$C$64,"",IF(B593&gt;=①工事概要!$C$63,$CC$13,""))</f>
        <v/>
      </c>
      <c r="CD593" s="53" t="str">
        <f>IF(B593&gt;①工事概要!$C$66,"",IF(B593&gt;=①工事概要!$C$65,$CD$13,""))</f>
        <v/>
      </c>
      <c r="CE593" s="50" t="str">
        <f t="shared" si="848"/>
        <v/>
      </c>
      <c r="CF593" s="50" t="str">
        <f t="shared" si="834"/>
        <v xml:space="preserve"> </v>
      </c>
    </row>
    <row r="594" spans="1:84" ht="39" customHeight="1" thickTop="1" thickBot="1" x14ac:dyDescent="0.2">
      <c r="A594" s="81" t="str">
        <f t="shared" si="820"/>
        <v>対象期間外</v>
      </c>
      <c r="B594" s="180" t="str">
        <f>IFERROR(IF(B593=①工事概要!$E$12+IF(WEEKDAY(①工事概要!$E$12)=1,①工事概要!$E$12,(8-WEEKDAY(①工事概要!$E$12))),"-",IF(B593="-","-",B593+1)),"-")</f>
        <v>-</v>
      </c>
      <c r="C594" s="89" t="str">
        <f t="shared" si="835"/>
        <v>-</v>
      </c>
      <c r="D594" s="199" t="str">
        <f t="shared" si="836"/>
        <v>×</v>
      </c>
      <c r="E594" s="200" t="str">
        <f t="shared" si="837"/>
        <v xml:space="preserve"> </v>
      </c>
      <c r="F594" s="201" t="s">
        <v>61</v>
      </c>
      <c r="G594" s="202"/>
      <c r="H594" s="203"/>
      <c r="I594" s="204"/>
      <c r="J594" s="187" t="str">
        <f t="shared" si="838"/>
        <v/>
      </c>
      <c r="K594" s="190" t="str">
        <f t="shared" si="821"/>
        <v/>
      </c>
      <c r="L594" s="190" t="str">
        <f t="shared" si="822"/>
        <v/>
      </c>
      <c r="M594" s="188" t="str">
        <f t="shared" si="839"/>
        <v/>
      </c>
      <c r="N594" s="87" t="str">
        <f t="shared" si="823"/>
        <v/>
      </c>
      <c r="O594" s="108"/>
      <c r="P594" s="156" t="str">
        <f>IF(B594&lt;①工事概要!$E$11,"",IF(B594&gt;①工事概要!$E$12,"",IF(LEN(CE594)=0,"○","")))</f>
        <v/>
      </c>
      <c r="Q594" s="162">
        <f t="shared" si="840"/>
        <v>0</v>
      </c>
      <c r="R594" s="93">
        <f t="shared" si="824"/>
        <v>181</v>
      </c>
      <c r="S594" s="156" t="str">
        <f t="shared" si="825"/>
        <v/>
      </c>
      <c r="T594" s="162">
        <f t="shared" si="826"/>
        <v>0</v>
      </c>
      <c r="U594" s="100">
        <f t="shared" si="841"/>
        <v>52</v>
      </c>
      <c r="V594" s="93" t="str">
        <f t="shared" si="827"/>
        <v/>
      </c>
      <c r="W594" s="169" t="str">
        <f t="shared" si="842"/>
        <v/>
      </c>
      <c r="X594" s="80" t="str">
        <f t="shared" si="843"/>
        <v/>
      </c>
      <c r="Y594" s="80" t="str">
        <f t="shared" si="844"/>
        <v/>
      </c>
      <c r="Z594" s="80" t="str">
        <f t="shared" si="828"/>
        <v>-</v>
      </c>
      <c r="AA594" s="80" t="str">
        <f t="shared" si="829"/>
        <v/>
      </c>
      <c r="AB594" s="80" t="str">
        <f t="shared" si="830"/>
        <v>OK（振替済み）</v>
      </c>
      <c r="AC594" s="154">
        <f t="shared" si="831"/>
        <v>0</v>
      </c>
      <c r="AD594" s="154" t="str">
        <f t="shared" si="845"/>
        <v/>
      </c>
      <c r="AE594" s="106">
        <f t="shared" si="846"/>
        <v>0</v>
      </c>
      <c r="AF594" s="106">
        <f t="shared" si="832"/>
        <v>0</v>
      </c>
      <c r="AG594" s="218" t="str">
        <f>IFERROR(IF(AE594=1,①工事概要!$E$11,IF(AE594=2,①工事概要!$E$11,IF(WEEKDAY(Z594)=2,Z587,AG593))),"")</f>
        <v/>
      </c>
      <c r="AH594" s="222" t="str">
        <f t="shared" ref="AH594:BA594" si="850">IFERROR(IF(AG594+1&gt;$BB594,"",AG594+1),"")</f>
        <v/>
      </c>
      <c r="AI594" s="222" t="str">
        <f t="shared" si="850"/>
        <v/>
      </c>
      <c r="AJ594" s="222" t="str">
        <f t="shared" si="850"/>
        <v/>
      </c>
      <c r="AK594" s="222" t="str">
        <f t="shared" si="850"/>
        <v/>
      </c>
      <c r="AL594" s="222" t="str">
        <f t="shared" si="850"/>
        <v/>
      </c>
      <c r="AM594" s="222" t="str">
        <f t="shared" si="850"/>
        <v/>
      </c>
      <c r="AN594" s="222" t="str">
        <f t="shared" si="850"/>
        <v/>
      </c>
      <c r="AO594" s="222" t="str">
        <f t="shared" si="850"/>
        <v/>
      </c>
      <c r="AP594" s="222" t="str">
        <f t="shared" si="850"/>
        <v/>
      </c>
      <c r="AQ594" s="222" t="str">
        <f t="shared" si="850"/>
        <v/>
      </c>
      <c r="AR594" s="222" t="str">
        <f t="shared" si="850"/>
        <v/>
      </c>
      <c r="AS594" s="222" t="str">
        <f t="shared" si="850"/>
        <v/>
      </c>
      <c r="AT594" s="222" t="str">
        <f t="shared" si="850"/>
        <v/>
      </c>
      <c r="AU594" s="222" t="str">
        <f t="shared" si="850"/>
        <v/>
      </c>
      <c r="AV594" s="222" t="str">
        <f t="shared" si="850"/>
        <v/>
      </c>
      <c r="AW594" s="222" t="str">
        <f t="shared" si="850"/>
        <v/>
      </c>
      <c r="AX594" s="222" t="str">
        <f t="shared" si="850"/>
        <v/>
      </c>
      <c r="AY594" s="222" t="str">
        <f t="shared" si="850"/>
        <v/>
      </c>
      <c r="AZ594" s="222" t="str">
        <f t="shared" si="850"/>
        <v/>
      </c>
      <c r="BA594" s="222" t="str">
        <f t="shared" si="850"/>
        <v/>
      </c>
      <c r="BB594" s="219" t="str">
        <f>IFERROR(IF(IF(IF(Z594=①工事概要!$E$12,①工事概要!$E$12,IF(WEEKDAY(Z594)=1,Z601,BB595))&gt;①工事概要!$E$12,①工事概要!$E$12,IF(Z594=①工事概要!$E$12,①工事概要!$E$12,IF(WEEKDAY(Z594)=1,Z601,BB595)))=0,①工事概要!$E$12,IF(IF(Z594=①工事概要!$E$12,①工事概要!$E$12,IF(WEEKDAY(Z594)=1,Z601,BB595))&gt;①工事概要!$E$12,①工事概要!$E$12,IF(Z594=①工事概要!$E$12,①工事概要!$E$12,IF(WEEKDAY(Z594)=1,Z601,BB595)))),"")</f>
        <v/>
      </c>
      <c r="BE594" s="53"/>
      <c r="BF594" s="53"/>
      <c r="BG594" s="53" t="str">
        <f>IFERROR(VLOOKUP(B594,①工事概要!$C$11:$D$12,2,FALSE),"")</f>
        <v/>
      </c>
      <c r="BH594" s="53" t="str">
        <f>IFERROR(VLOOKUP(B594,①工事概要!$C$16:$D$21,2,FALSE),"")</f>
        <v/>
      </c>
      <c r="BI594" s="53" t="str">
        <f>IFERROR(VLOOKUP(B594,①工事概要!$C$22:$D$24,2,FALSE),"")</f>
        <v/>
      </c>
      <c r="BJ594" s="53" t="str">
        <f>IF(B594&gt;①工事概要!$C$26,"",IF(B594&gt;=①工事概要!$C$25,$BJ$13,""))</f>
        <v/>
      </c>
      <c r="BK594" s="53" t="str">
        <f>IF(B594&gt;①工事概要!$C$28,"",IF(B594&gt;=①工事概要!$C$27,$BK$13,""))</f>
        <v/>
      </c>
      <c r="BL594" s="53" t="str">
        <f>IF(B594&gt;①工事概要!$C$30,"",IF(B594&gt;=①工事概要!$C$29,$BL$13,""))</f>
        <v/>
      </c>
      <c r="BM594" s="53" t="str">
        <f>IF(B594&gt;①工事概要!$C$32,"",IF(B594&gt;=①工事概要!$C$31,$BM$13,""))</f>
        <v/>
      </c>
      <c r="BN594" s="53" t="str">
        <f>IF(B594&gt;①工事概要!$C$34,"",IF(B594&gt;=①工事概要!$C$33,$BN$13,""))</f>
        <v/>
      </c>
      <c r="BO594" s="53" t="str">
        <f>IF(B594&gt;①工事概要!$C$36,"",IF(B594&gt;=①工事概要!$C$35,$BO$13,""))</f>
        <v/>
      </c>
      <c r="BP594" s="53" t="str">
        <f>IF(B594&gt;①工事概要!$C$38,"",IF(B594&gt;=①工事概要!$C$37,$BP$13,""))</f>
        <v/>
      </c>
      <c r="BQ594" s="53" t="str">
        <f>IF(B594&gt;①工事概要!$C$40,"",IF(B594&gt;=①工事概要!$C$39,$BQ$13,""))</f>
        <v/>
      </c>
      <c r="BR594" s="53" t="str">
        <f>IF(B594&gt;①工事概要!$C$42,"",IF(B594&gt;=①工事概要!$C$41,$BR$13,""))</f>
        <v/>
      </c>
      <c r="BS594" s="53" t="str">
        <f>IF(B594&gt;①工事概要!$C$44,"",IF(B594&gt;=①工事概要!$C$43,$BS$13,""))</f>
        <v/>
      </c>
      <c r="BT594" s="53" t="str">
        <f>IF(B594&gt;①工事概要!$C$46,"",IF(B594&gt;=①工事概要!$C$45,$BT$13,""))</f>
        <v/>
      </c>
      <c r="BU594" s="53" t="str">
        <f>IF(B594&gt;①工事概要!$C$48,"",IF(B594&gt;=①工事概要!$C$47,$BU$13,""))</f>
        <v/>
      </c>
      <c r="BV594" s="53" t="str">
        <f>IF(B594&gt;①工事概要!$C$50,"",IF(B594&gt;=①工事概要!$C$49,$BV$13,""))</f>
        <v/>
      </c>
      <c r="BW594" s="53" t="str">
        <f>IF(B594&gt;①工事概要!$C$52,"",IF(B594&gt;=①工事概要!$C$51,$BW$13,""))</f>
        <v/>
      </c>
      <c r="BX594" s="53" t="str">
        <f>IF(B594&gt;①工事概要!$C$54,"",IF(B594&gt;=①工事概要!$C$53,$BX$13,""))</f>
        <v/>
      </c>
      <c r="BY594" s="53" t="str">
        <f>IF(B594&gt;①工事概要!$C$56,"",IF(B594&gt;=①工事概要!$C$55,$BY$13,""))</f>
        <v/>
      </c>
      <c r="BZ594" s="53" t="str">
        <f>IF(B594&gt;①工事概要!$C$58,"",IF(B594&gt;=①工事概要!$C$57,$BZ$13,""))</f>
        <v/>
      </c>
      <c r="CA594" s="53" t="str">
        <f>IF(B594&gt;①工事概要!$C$60,"",IF(B594&gt;=①工事概要!$C$59,$CA$13,""))</f>
        <v/>
      </c>
      <c r="CB594" s="53" t="str">
        <f>IF(B594&gt;①工事概要!$C$62,"",IF(B594&gt;=①工事概要!$C$61,$CB$13,""))</f>
        <v/>
      </c>
      <c r="CC594" s="53" t="str">
        <f>IF(B594&gt;①工事概要!$C$64,"",IF(B594&gt;=①工事概要!$C$63,$CC$13,""))</f>
        <v/>
      </c>
      <c r="CD594" s="53" t="str">
        <f>IF(B594&gt;①工事概要!$C$66,"",IF(B594&gt;=①工事概要!$C$65,$CD$13,""))</f>
        <v/>
      </c>
      <c r="CE594" s="50" t="str">
        <f t="shared" si="848"/>
        <v/>
      </c>
      <c r="CF594" s="50" t="str">
        <f t="shared" si="834"/>
        <v xml:space="preserve"> </v>
      </c>
    </row>
    <row r="595" spans="1:84" ht="39" customHeight="1" thickTop="1" thickBot="1" x14ac:dyDescent="0.2">
      <c r="A595" s="81" t="str">
        <f t="shared" si="820"/>
        <v>対象期間外</v>
      </c>
      <c r="B595" s="180" t="str">
        <f>IFERROR(IF(B594=①工事概要!$E$12+IF(WEEKDAY(①工事概要!$E$12)=1,①工事概要!$E$12,(8-WEEKDAY(①工事概要!$E$12))),"-",IF(B594="-","-",B594+1)),"-")</f>
        <v>-</v>
      </c>
      <c r="C595" s="89" t="str">
        <f t="shared" si="835"/>
        <v>-</v>
      </c>
      <c r="D595" s="199" t="str">
        <f t="shared" si="836"/>
        <v>×</v>
      </c>
      <c r="E595" s="200" t="str">
        <f t="shared" si="837"/>
        <v xml:space="preserve"> </v>
      </c>
      <c r="F595" s="201" t="s">
        <v>61</v>
      </c>
      <c r="G595" s="202"/>
      <c r="H595" s="203"/>
      <c r="I595" s="204"/>
      <c r="J595" s="187" t="str">
        <f t="shared" si="838"/>
        <v/>
      </c>
      <c r="K595" s="190" t="str">
        <f t="shared" si="821"/>
        <v/>
      </c>
      <c r="L595" s="190" t="str">
        <f t="shared" si="822"/>
        <v/>
      </c>
      <c r="M595" s="188" t="str">
        <f t="shared" si="839"/>
        <v/>
      </c>
      <c r="N595" s="87" t="str">
        <f t="shared" si="823"/>
        <v/>
      </c>
      <c r="O595" s="108"/>
      <c r="P595" s="156" t="str">
        <f>IF(B595&lt;①工事概要!$E$11,"",IF(B595&gt;①工事概要!$E$12,"",IF(LEN(CE595)=0,"○","")))</f>
        <v/>
      </c>
      <c r="Q595" s="162">
        <f t="shared" si="840"/>
        <v>0</v>
      </c>
      <c r="R595" s="93">
        <f t="shared" si="824"/>
        <v>181</v>
      </c>
      <c r="S595" s="156" t="str">
        <f t="shared" si="825"/>
        <v/>
      </c>
      <c r="T595" s="162">
        <f t="shared" si="826"/>
        <v>0</v>
      </c>
      <c r="U595" s="100">
        <f t="shared" si="841"/>
        <v>52</v>
      </c>
      <c r="V595" s="93" t="str">
        <f t="shared" si="827"/>
        <v/>
      </c>
      <c r="W595" s="169" t="str">
        <f t="shared" si="842"/>
        <v/>
      </c>
      <c r="X595" s="80" t="str">
        <f t="shared" si="843"/>
        <v/>
      </c>
      <c r="Y595" s="80" t="str">
        <f t="shared" si="844"/>
        <v/>
      </c>
      <c r="Z595" s="80" t="str">
        <f t="shared" si="828"/>
        <v>-</v>
      </c>
      <c r="AA595" s="80" t="str">
        <f t="shared" si="829"/>
        <v/>
      </c>
      <c r="AB595" s="80" t="str">
        <f t="shared" si="830"/>
        <v>OK（振替済み）</v>
      </c>
      <c r="AC595" s="154">
        <f t="shared" si="831"/>
        <v>0</v>
      </c>
      <c r="AD595" s="154" t="str">
        <f t="shared" si="845"/>
        <v/>
      </c>
      <c r="AE595" s="106">
        <f t="shared" si="846"/>
        <v>0</v>
      </c>
      <c r="AF595" s="106">
        <f t="shared" si="832"/>
        <v>0</v>
      </c>
      <c r="AG595" s="223" t="str">
        <f>IFERROR(IF(AE595=1,①工事概要!$E$11,IF(AE595=2,①工事概要!$E$11,IF(WEEKDAY(Z595)=2,Z588,AG594))),"")</f>
        <v/>
      </c>
      <c r="AH595" s="224" t="str">
        <f t="shared" ref="AH595:BA595" si="851">IFERROR(IF(AG595+1&gt;$BB595,"",AG595+1),"")</f>
        <v/>
      </c>
      <c r="AI595" s="224" t="str">
        <f t="shared" si="851"/>
        <v/>
      </c>
      <c r="AJ595" s="224" t="str">
        <f t="shared" si="851"/>
        <v/>
      </c>
      <c r="AK595" s="224" t="str">
        <f t="shared" si="851"/>
        <v/>
      </c>
      <c r="AL595" s="224" t="str">
        <f t="shared" si="851"/>
        <v/>
      </c>
      <c r="AM595" s="224" t="str">
        <f t="shared" si="851"/>
        <v/>
      </c>
      <c r="AN595" s="224" t="str">
        <f t="shared" si="851"/>
        <v/>
      </c>
      <c r="AO595" s="224" t="str">
        <f t="shared" si="851"/>
        <v/>
      </c>
      <c r="AP595" s="224" t="str">
        <f t="shared" si="851"/>
        <v/>
      </c>
      <c r="AQ595" s="224" t="str">
        <f t="shared" si="851"/>
        <v/>
      </c>
      <c r="AR595" s="224" t="str">
        <f t="shared" si="851"/>
        <v/>
      </c>
      <c r="AS595" s="224" t="str">
        <f t="shared" si="851"/>
        <v/>
      </c>
      <c r="AT595" s="224" t="str">
        <f t="shared" si="851"/>
        <v/>
      </c>
      <c r="AU595" s="224" t="str">
        <f t="shared" si="851"/>
        <v/>
      </c>
      <c r="AV595" s="224" t="str">
        <f t="shared" si="851"/>
        <v/>
      </c>
      <c r="AW595" s="224" t="str">
        <f t="shared" si="851"/>
        <v/>
      </c>
      <c r="AX595" s="224" t="str">
        <f t="shared" si="851"/>
        <v/>
      </c>
      <c r="AY595" s="224" t="str">
        <f t="shared" si="851"/>
        <v/>
      </c>
      <c r="AZ595" s="224" t="str">
        <f t="shared" si="851"/>
        <v/>
      </c>
      <c r="BA595" s="224" t="str">
        <f t="shared" si="851"/>
        <v/>
      </c>
      <c r="BB595" s="225" t="str">
        <f>IFERROR(IF(IF(IF(Z595=①工事概要!$E$12,①工事概要!$E$12,IF(WEEKDAY(Z595)=1,Z602,BB596))&gt;①工事概要!$E$12,①工事概要!$E$12,IF(Z595=①工事概要!$E$12,①工事概要!$E$12,IF(WEEKDAY(Z595)=1,Z602,BB596)))=0,①工事概要!$E$12,IF(IF(Z595=①工事概要!$E$12,①工事概要!$E$12,IF(WEEKDAY(Z595)=1,Z602,BB596))&gt;①工事概要!$E$12,①工事概要!$E$12,IF(Z595=①工事概要!$E$12,①工事概要!$E$12,IF(WEEKDAY(Z595)=1,Z602,BB596)))),"")</f>
        <v/>
      </c>
      <c r="BE595" s="53"/>
      <c r="BF595" s="53"/>
      <c r="BG595" s="53" t="str">
        <f>IFERROR(VLOOKUP(B595,①工事概要!$C$11:$D$12,2,FALSE),"")</f>
        <v/>
      </c>
      <c r="BH595" s="53" t="str">
        <f>IFERROR(VLOOKUP(B595,①工事概要!$C$16:$D$21,2,FALSE),"")</f>
        <v/>
      </c>
      <c r="BI595" s="53" t="str">
        <f>IFERROR(VLOOKUP(B595,①工事概要!$C$22:$D$24,2,FALSE),"")</f>
        <v/>
      </c>
      <c r="BJ595" s="53" t="str">
        <f>IF(B595&gt;①工事概要!$C$26,"",IF(B595&gt;=①工事概要!$C$25,$BJ$13,""))</f>
        <v/>
      </c>
      <c r="BK595" s="53" t="str">
        <f>IF(B595&gt;①工事概要!$C$28,"",IF(B595&gt;=①工事概要!$C$27,$BK$13,""))</f>
        <v/>
      </c>
      <c r="BL595" s="53" t="str">
        <f>IF(B595&gt;①工事概要!$C$30,"",IF(B595&gt;=①工事概要!$C$29,$BL$13,""))</f>
        <v/>
      </c>
      <c r="BM595" s="53" t="str">
        <f>IF(B595&gt;①工事概要!$C$32,"",IF(B595&gt;=①工事概要!$C$31,$BM$13,""))</f>
        <v/>
      </c>
      <c r="BN595" s="53" t="str">
        <f>IF(B595&gt;①工事概要!$C$34,"",IF(B595&gt;=①工事概要!$C$33,$BN$13,""))</f>
        <v/>
      </c>
      <c r="BO595" s="53" t="str">
        <f>IF(B595&gt;①工事概要!$C$36,"",IF(B595&gt;=①工事概要!$C$35,$BO$13,""))</f>
        <v/>
      </c>
      <c r="BP595" s="53" t="str">
        <f>IF(B595&gt;①工事概要!$C$38,"",IF(B595&gt;=①工事概要!$C$37,$BP$13,""))</f>
        <v/>
      </c>
      <c r="BQ595" s="53" t="str">
        <f>IF(B595&gt;①工事概要!$C$40,"",IF(B595&gt;=①工事概要!$C$39,$BQ$13,""))</f>
        <v/>
      </c>
      <c r="BR595" s="53" t="str">
        <f>IF(B595&gt;①工事概要!$C$42,"",IF(B595&gt;=①工事概要!$C$41,$BR$13,""))</f>
        <v/>
      </c>
      <c r="BS595" s="53" t="str">
        <f>IF(B595&gt;①工事概要!$C$44,"",IF(B595&gt;=①工事概要!$C$43,$BS$13,""))</f>
        <v/>
      </c>
      <c r="BT595" s="53" t="str">
        <f>IF(B595&gt;①工事概要!$C$46,"",IF(B595&gt;=①工事概要!$C$45,$BT$13,""))</f>
        <v/>
      </c>
      <c r="BU595" s="53" t="str">
        <f>IF(B595&gt;①工事概要!$C$48,"",IF(B595&gt;=①工事概要!$C$47,$BU$13,""))</f>
        <v/>
      </c>
      <c r="BV595" s="53" t="str">
        <f>IF(B595&gt;①工事概要!$C$50,"",IF(B595&gt;=①工事概要!$C$49,$BV$13,""))</f>
        <v/>
      </c>
      <c r="BW595" s="53" t="str">
        <f>IF(B595&gt;①工事概要!$C$52,"",IF(B595&gt;=①工事概要!$C$51,$BW$13,""))</f>
        <v/>
      </c>
      <c r="BX595" s="53" t="str">
        <f>IF(B595&gt;①工事概要!$C$54,"",IF(B595&gt;=①工事概要!$C$53,$BX$13,""))</f>
        <v/>
      </c>
      <c r="BY595" s="53" t="str">
        <f>IF(B595&gt;①工事概要!$C$56,"",IF(B595&gt;=①工事概要!$C$55,$BY$13,""))</f>
        <v/>
      </c>
      <c r="BZ595" s="53" t="str">
        <f>IF(B595&gt;①工事概要!$C$58,"",IF(B595&gt;=①工事概要!$C$57,$BZ$13,""))</f>
        <v/>
      </c>
      <c r="CA595" s="53" t="str">
        <f>IF(B595&gt;①工事概要!$C$60,"",IF(B595&gt;=①工事概要!$C$59,$CA$13,""))</f>
        <v/>
      </c>
      <c r="CB595" s="53" t="str">
        <f>IF(B595&gt;①工事概要!$C$62,"",IF(B595&gt;=①工事概要!$C$61,$CB$13,""))</f>
        <v/>
      </c>
      <c r="CC595" s="53" t="str">
        <f>IF(B595&gt;①工事概要!$C$64,"",IF(B595&gt;=①工事概要!$C$63,$CC$13,""))</f>
        <v/>
      </c>
      <c r="CD595" s="53" t="str">
        <f>IF(B595&gt;①工事概要!$C$66,"",IF(B595&gt;=①工事概要!$C$65,$CD$13,""))</f>
        <v/>
      </c>
      <c r="CE595" s="50" t="str">
        <f t="shared" si="848"/>
        <v/>
      </c>
      <c r="CF595" s="50" t="str">
        <f t="shared" si="834"/>
        <v xml:space="preserve"> </v>
      </c>
    </row>
    <row r="596" spans="1:84" ht="39" customHeight="1" thickTop="1" thickBot="1" x14ac:dyDescent="0.2">
      <c r="A596" s="81" t="str">
        <f t="shared" si="820"/>
        <v>対象期間外</v>
      </c>
      <c r="B596" s="180" t="str">
        <f>IFERROR(IF(B595=①工事概要!$E$12+IF(WEEKDAY(①工事概要!$E$12)=1,①工事概要!$E$12,(8-WEEKDAY(①工事概要!$E$12))),"-",IF(B595="-","-",B595+1)),"-")</f>
        <v>-</v>
      </c>
      <c r="C596" s="89" t="str">
        <f t="shared" si="835"/>
        <v>-</v>
      </c>
      <c r="D596" s="199" t="str">
        <f t="shared" si="836"/>
        <v>×</v>
      </c>
      <c r="E596" s="200" t="str">
        <f t="shared" si="837"/>
        <v xml:space="preserve"> </v>
      </c>
      <c r="F596" s="201" t="s">
        <v>60</v>
      </c>
      <c r="G596" s="202"/>
      <c r="H596" s="203"/>
      <c r="I596" s="204"/>
      <c r="J596" s="187" t="str">
        <f t="shared" si="838"/>
        <v/>
      </c>
      <c r="K596" s="190" t="str">
        <f t="shared" si="821"/>
        <v/>
      </c>
      <c r="L596" s="190" t="str">
        <f t="shared" si="822"/>
        <v/>
      </c>
      <c r="M596" s="188" t="str">
        <f t="shared" si="839"/>
        <v/>
      </c>
      <c r="N596" s="87" t="str">
        <f t="shared" si="823"/>
        <v/>
      </c>
      <c r="O596" s="108"/>
      <c r="P596" s="156" t="str">
        <f>IF(B596&lt;①工事概要!$E$11,"",IF(B596&gt;①工事概要!$E$12,"",IF(LEN(CE596)=0,"○","")))</f>
        <v/>
      </c>
      <c r="Q596" s="162">
        <f t="shared" si="840"/>
        <v>0</v>
      </c>
      <c r="R596" s="93">
        <f t="shared" si="824"/>
        <v>181</v>
      </c>
      <c r="S596" s="156" t="str">
        <f t="shared" si="825"/>
        <v/>
      </c>
      <c r="T596" s="162">
        <f t="shared" si="826"/>
        <v>0</v>
      </c>
      <c r="U596" s="100">
        <f t="shared" si="841"/>
        <v>52</v>
      </c>
      <c r="V596" s="93" t="str">
        <f t="shared" si="827"/>
        <v/>
      </c>
      <c r="W596" s="169" t="str">
        <f t="shared" si="842"/>
        <v/>
      </c>
      <c r="X596" s="80" t="str">
        <f t="shared" si="843"/>
        <v/>
      </c>
      <c r="Y596" s="80" t="str">
        <f t="shared" si="844"/>
        <v/>
      </c>
      <c r="Z596" s="80" t="str">
        <f t="shared" si="828"/>
        <v>-</v>
      </c>
      <c r="AA596" s="80" t="str">
        <f t="shared" si="829"/>
        <v/>
      </c>
      <c r="AB596" s="80" t="str">
        <f t="shared" si="830"/>
        <v>OK（振替済み）</v>
      </c>
      <c r="AC596" s="154">
        <f t="shared" si="831"/>
        <v>0</v>
      </c>
      <c r="AD596" s="154" t="str">
        <f t="shared" si="845"/>
        <v/>
      </c>
      <c r="AE596" s="106">
        <f t="shared" si="846"/>
        <v>0</v>
      </c>
      <c r="AF596" s="106">
        <f t="shared" si="832"/>
        <v>0</v>
      </c>
      <c r="AG596" s="216" t="str">
        <f>IFERROR(IF(AE596=1,①工事概要!$E$11,IF(AE596=2,①工事概要!$E$11,IF(WEEKDAY(Z596)=2,Z589,AG595))),"")</f>
        <v/>
      </c>
      <c r="AH596" s="221" t="str">
        <f t="shared" ref="AH596:BA596" si="852">IFERROR(IF(AG596+1&gt;$BB596,"",AG596+1),"")</f>
        <v/>
      </c>
      <c r="AI596" s="221" t="str">
        <f t="shared" si="852"/>
        <v/>
      </c>
      <c r="AJ596" s="221" t="str">
        <f t="shared" si="852"/>
        <v/>
      </c>
      <c r="AK596" s="221" t="str">
        <f t="shared" si="852"/>
        <v/>
      </c>
      <c r="AL596" s="221" t="str">
        <f t="shared" si="852"/>
        <v/>
      </c>
      <c r="AM596" s="221" t="str">
        <f t="shared" si="852"/>
        <v/>
      </c>
      <c r="AN596" s="221" t="str">
        <f t="shared" si="852"/>
        <v/>
      </c>
      <c r="AO596" s="221" t="str">
        <f t="shared" si="852"/>
        <v/>
      </c>
      <c r="AP596" s="221" t="str">
        <f t="shared" si="852"/>
        <v/>
      </c>
      <c r="AQ596" s="221" t="str">
        <f t="shared" si="852"/>
        <v/>
      </c>
      <c r="AR596" s="221" t="str">
        <f t="shared" si="852"/>
        <v/>
      </c>
      <c r="AS596" s="221" t="str">
        <f t="shared" si="852"/>
        <v/>
      </c>
      <c r="AT596" s="221" t="str">
        <f t="shared" si="852"/>
        <v/>
      </c>
      <c r="AU596" s="221" t="str">
        <f t="shared" si="852"/>
        <v/>
      </c>
      <c r="AV596" s="221" t="str">
        <f t="shared" si="852"/>
        <v/>
      </c>
      <c r="AW596" s="221" t="str">
        <f t="shared" si="852"/>
        <v/>
      </c>
      <c r="AX596" s="221" t="str">
        <f t="shared" si="852"/>
        <v/>
      </c>
      <c r="AY596" s="221" t="str">
        <f t="shared" si="852"/>
        <v/>
      </c>
      <c r="AZ596" s="221" t="str">
        <f t="shared" si="852"/>
        <v/>
      </c>
      <c r="BA596" s="221" t="str">
        <f t="shared" si="852"/>
        <v/>
      </c>
      <c r="BB596" s="217" t="str">
        <f>IFERROR(IF(IF(IF(Z596=①工事概要!$E$12,①工事概要!$E$12,IF(WEEKDAY(Z596)=1,Z603,BB597))&gt;①工事概要!$E$12,①工事概要!$E$12,IF(Z596=①工事概要!$E$12,①工事概要!$E$12,IF(WEEKDAY(Z596)=1,Z603,BB597)))=0,①工事概要!$E$12,IF(IF(Z596=①工事概要!$E$12,①工事概要!$E$12,IF(WEEKDAY(Z596)=1,Z603,BB597))&gt;①工事概要!$E$12,①工事概要!$E$12,IF(Z596=①工事概要!$E$12,①工事概要!$E$12,IF(WEEKDAY(Z596)=1,Z603,BB597)))),"")</f>
        <v/>
      </c>
      <c r="BE596" s="53"/>
      <c r="BF596" s="53"/>
      <c r="BG596" s="53" t="str">
        <f>IFERROR(VLOOKUP(B596,①工事概要!$C$11:$D$12,2,FALSE),"")</f>
        <v/>
      </c>
      <c r="BH596" s="53" t="str">
        <f>IFERROR(VLOOKUP(B596,①工事概要!$C$16:$D$21,2,FALSE),"")</f>
        <v/>
      </c>
      <c r="BI596" s="53" t="str">
        <f>IFERROR(VLOOKUP(B596,①工事概要!$C$22:$D$24,2,FALSE),"")</f>
        <v/>
      </c>
      <c r="BJ596" s="53" t="str">
        <f>IF(B596&gt;①工事概要!$C$26,"",IF(B596&gt;=①工事概要!$C$25,$BJ$13,""))</f>
        <v/>
      </c>
      <c r="BK596" s="53" t="str">
        <f>IF(B596&gt;①工事概要!$C$28,"",IF(B596&gt;=①工事概要!$C$27,$BK$13,""))</f>
        <v/>
      </c>
      <c r="BL596" s="53" t="str">
        <f>IF(B596&gt;①工事概要!$C$30,"",IF(B596&gt;=①工事概要!$C$29,$BL$13,""))</f>
        <v/>
      </c>
      <c r="BM596" s="53" t="str">
        <f>IF(B596&gt;①工事概要!$C$32,"",IF(B596&gt;=①工事概要!$C$31,$BM$13,""))</f>
        <v/>
      </c>
      <c r="BN596" s="53" t="str">
        <f>IF(B596&gt;①工事概要!$C$34,"",IF(B596&gt;=①工事概要!$C$33,$BN$13,""))</f>
        <v/>
      </c>
      <c r="BO596" s="53" t="str">
        <f>IF(B596&gt;①工事概要!$C$36,"",IF(B596&gt;=①工事概要!$C$35,$BO$13,""))</f>
        <v/>
      </c>
      <c r="BP596" s="53" t="str">
        <f>IF(B596&gt;①工事概要!$C$38,"",IF(B596&gt;=①工事概要!$C$37,$BP$13,""))</f>
        <v/>
      </c>
      <c r="BQ596" s="53" t="str">
        <f>IF(B596&gt;①工事概要!$C$40,"",IF(B596&gt;=①工事概要!$C$39,$BQ$13,""))</f>
        <v/>
      </c>
      <c r="BR596" s="53" t="str">
        <f>IF(B596&gt;①工事概要!$C$42,"",IF(B596&gt;=①工事概要!$C$41,$BR$13,""))</f>
        <v/>
      </c>
      <c r="BS596" s="53" t="str">
        <f>IF(B596&gt;①工事概要!$C$44,"",IF(B596&gt;=①工事概要!$C$43,$BS$13,""))</f>
        <v/>
      </c>
      <c r="BT596" s="53" t="str">
        <f>IF(B596&gt;①工事概要!$C$46,"",IF(B596&gt;=①工事概要!$C$45,$BT$13,""))</f>
        <v/>
      </c>
      <c r="BU596" s="53" t="str">
        <f>IF(B596&gt;①工事概要!$C$48,"",IF(B596&gt;=①工事概要!$C$47,$BU$13,""))</f>
        <v/>
      </c>
      <c r="BV596" s="53" t="str">
        <f>IF(B596&gt;①工事概要!$C$50,"",IF(B596&gt;=①工事概要!$C$49,$BV$13,""))</f>
        <v/>
      </c>
      <c r="BW596" s="53" t="str">
        <f>IF(B596&gt;①工事概要!$C$52,"",IF(B596&gt;=①工事概要!$C$51,$BW$13,""))</f>
        <v/>
      </c>
      <c r="BX596" s="53" t="str">
        <f>IF(B596&gt;①工事概要!$C$54,"",IF(B596&gt;=①工事概要!$C$53,$BX$13,""))</f>
        <v/>
      </c>
      <c r="BY596" s="53" t="str">
        <f>IF(B596&gt;①工事概要!$C$56,"",IF(B596&gt;=①工事概要!$C$55,$BY$13,""))</f>
        <v/>
      </c>
      <c r="BZ596" s="53" t="str">
        <f>IF(B596&gt;①工事概要!$C$58,"",IF(B596&gt;=①工事概要!$C$57,$BZ$13,""))</f>
        <v/>
      </c>
      <c r="CA596" s="53" t="str">
        <f>IF(B596&gt;①工事概要!$C$60,"",IF(B596&gt;=①工事概要!$C$59,$CA$13,""))</f>
        <v/>
      </c>
      <c r="CB596" s="53" t="str">
        <f>IF(B596&gt;①工事概要!$C$62,"",IF(B596&gt;=①工事概要!$C$61,$CB$13,""))</f>
        <v/>
      </c>
      <c r="CC596" s="53" t="str">
        <f>IF(B596&gt;①工事概要!$C$64,"",IF(B596&gt;=①工事概要!$C$63,$CC$13,""))</f>
        <v/>
      </c>
      <c r="CD596" s="53" t="str">
        <f>IF(B596&gt;①工事概要!$C$66,"",IF(B596&gt;=①工事概要!$C$65,$CD$13,""))</f>
        <v/>
      </c>
      <c r="CE596" s="50" t="str">
        <f t="shared" si="848"/>
        <v/>
      </c>
      <c r="CF596" s="50" t="str">
        <f t="shared" si="834"/>
        <v xml:space="preserve"> </v>
      </c>
    </row>
    <row r="597" spans="1:84" ht="39" customHeight="1" thickTop="1" thickBot="1" x14ac:dyDescent="0.2">
      <c r="A597" s="81" t="str">
        <f t="shared" si="820"/>
        <v>対象期間外</v>
      </c>
      <c r="B597" s="180" t="str">
        <f>IFERROR(IF(B596=①工事概要!$E$12+IF(WEEKDAY(①工事概要!$E$12)=1,①工事概要!$E$12,(8-WEEKDAY(①工事概要!$E$12))),"-",IF(B596="-","-",B596+1)),"-")</f>
        <v>-</v>
      </c>
      <c r="C597" s="89" t="str">
        <f t="shared" si="835"/>
        <v>-</v>
      </c>
      <c r="D597" s="199" t="str">
        <f t="shared" si="836"/>
        <v>×</v>
      </c>
      <c r="E597" s="200" t="str">
        <f t="shared" si="837"/>
        <v xml:space="preserve"> </v>
      </c>
      <c r="F597" s="201" t="s">
        <v>60</v>
      </c>
      <c r="G597" s="202"/>
      <c r="H597" s="203"/>
      <c r="I597" s="204"/>
      <c r="J597" s="187" t="str">
        <f t="shared" si="838"/>
        <v/>
      </c>
      <c r="K597" s="190" t="str">
        <f t="shared" si="821"/>
        <v/>
      </c>
      <c r="L597" s="190" t="str">
        <f t="shared" si="822"/>
        <v/>
      </c>
      <c r="M597" s="188" t="str">
        <f t="shared" si="839"/>
        <v/>
      </c>
      <c r="N597" s="87" t="str">
        <f t="shared" si="823"/>
        <v/>
      </c>
      <c r="O597" s="108"/>
      <c r="P597" s="156" t="str">
        <f>IF(B597&lt;①工事概要!$E$11,"",IF(B597&gt;①工事概要!$E$12,"",IF(LEN(CE597)=0,"○","")))</f>
        <v/>
      </c>
      <c r="Q597" s="162">
        <f t="shared" si="840"/>
        <v>0</v>
      </c>
      <c r="R597" s="93">
        <f t="shared" si="824"/>
        <v>181</v>
      </c>
      <c r="S597" s="156" t="str">
        <f t="shared" si="825"/>
        <v/>
      </c>
      <c r="T597" s="162">
        <f t="shared" si="826"/>
        <v>0</v>
      </c>
      <c r="U597" s="100">
        <f t="shared" si="841"/>
        <v>52</v>
      </c>
      <c r="V597" s="93" t="str">
        <f t="shared" si="827"/>
        <v/>
      </c>
      <c r="W597" s="169" t="str">
        <f t="shared" si="842"/>
        <v/>
      </c>
      <c r="X597" s="80" t="str">
        <f t="shared" si="843"/>
        <v/>
      </c>
      <c r="Y597" s="80" t="str">
        <f t="shared" si="844"/>
        <v/>
      </c>
      <c r="Z597" s="80" t="str">
        <f t="shared" si="828"/>
        <v>-</v>
      </c>
      <c r="AA597" s="80" t="str">
        <f t="shared" si="829"/>
        <v/>
      </c>
      <c r="AB597" s="80" t="str">
        <f t="shared" si="830"/>
        <v>OK（振替済み）</v>
      </c>
      <c r="AC597" s="154">
        <f t="shared" si="831"/>
        <v>0</v>
      </c>
      <c r="AD597" s="154" t="str">
        <f t="shared" si="845"/>
        <v/>
      </c>
      <c r="AE597" s="106">
        <f t="shared" si="846"/>
        <v>0</v>
      </c>
      <c r="AF597" s="106">
        <f t="shared" si="832"/>
        <v>0</v>
      </c>
      <c r="AG597" s="218" t="str">
        <f>IFERROR(IF(AE597=1,①工事概要!$E$11,IF(AE597=2,①工事概要!$E$11,IF(WEEKDAY(Z597)=2,Z590,AG596))),"")</f>
        <v/>
      </c>
      <c r="AH597" s="222" t="str">
        <f t="shared" ref="AH597:BA597" si="853">IFERROR(IF(AG597+1&gt;$BB597,"",AG597+1),"")</f>
        <v/>
      </c>
      <c r="AI597" s="222" t="str">
        <f t="shared" si="853"/>
        <v/>
      </c>
      <c r="AJ597" s="222" t="str">
        <f t="shared" si="853"/>
        <v/>
      </c>
      <c r="AK597" s="222" t="str">
        <f t="shared" si="853"/>
        <v/>
      </c>
      <c r="AL597" s="222" t="str">
        <f t="shared" si="853"/>
        <v/>
      </c>
      <c r="AM597" s="222" t="str">
        <f t="shared" si="853"/>
        <v/>
      </c>
      <c r="AN597" s="222" t="str">
        <f t="shared" si="853"/>
        <v/>
      </c>
      <c r="AO597" s="222" t="str">
        <f t="shared" si="853"/>
        <v/>
      </c>
      <c r="AP597" s="222" t="str">
        <f t="shared" si="853"/>
        <v/>
      </c>
      <c r="AQ597" s="222" t="str">
        <f t="shared" si="853"/>
        <v/>
      </c>
      <c r="AR597" s="222" t="str">
        <f t="shared" si="853"/>
        <v/>
      </c>
      <c r="AS597" s="222" t="str">
        <f t="shared" si="853"/>
        <v/>
      </c>
      <c r="AT597" s="222" t="str">
        <f t="shared" si="853"/>
        <v/>
      </c>
      <c r="AU597" s="222" t="str">
        <f t="shared" si="853"/>
        <v/>
      </c>
      <c r="AV597" s="222" t="str">
        <f t="shared" si="853"/>
        <v/>
      </c>
      <c r="AW597" s="222" t="str">
        <f t="shared" si="853"/>
        <v/>
      </c>
      <c r="AX597" s="222" t="str">
        <f t="shared" si="853"/>
        <v/>
      </c>
      <c r="AY597" s="222" t="str">
        <f t="shared" si="853"/>
        <v/>
      </c>
      <c r="AZ597" s="222" t="str">
        <f t="shared" si="853"/>
        <v/>
      </c>
      <c r="BA597" s="222" t="str">
        <f t="shared" si="853"/>
        <v/>
      </c>
      <c r="BB597" s="219" t="str">
        <f>IFERROR(IF(IF(IF(Z597=①工事概要!$E$12,①工事概要!$E$12,IF(WEEKDAY(Z597)=1,Z604,BB598))&gt;①工事概要!$E$12,①工事概要!$E$12,IF(Z597=①工事概要!$E$12,①工事概要!$E$12,IF(WEEKDAY(Z597)=1,Z604,BB598)))=0,①工事概要!$E$12,IF(IF(Z597=①工事概要!$E$12,①工事概要!$E$12,IF(WEEKDAY(Z597)=1,Z604,BB598))&gt;①工事概要!$E$12,①工事概要!$E$12,IF(Z597=①工事概要!$E$12,①工事概要!$E$12,IF(WEEKDAY(Z597)=1,Z604,BB598)))),"")</f>
        <v/>
      </c>
      <c r="BE597" s="53"/>
      <c r="BF597" s="53"/>
      <c r="BG597" s="53" t="str">
        <f>IFERROR(VLOOKUP(B597,①工事概要!$C$11:$D$12,2,FALSE),"")</f>
        <v/>
      </c>
      <c r="BH597" s="53" t="str">
        <f>IFERROR(VLOOKUP(B597,①工事概要!$C$16:$D$21,2,FALSE),"")</f>
        <v/>
      </c>
      <c r="BI597" s="53" t="str">
        <f>IFERROR(VLOOKUP(B597,①工事概要!$C$22:$D$24,2,FALSE),"")</f>
        <v/>
      </c>
      <c r="BJ597" s="53" t="str">
        <f>IF(B597&gt;①工事概要!$C$26,"",IF(B597&gt;=①工事概要!$C$25,$BJ$13,""))</f>
        <v/>
      </c>
      <c r="BK597" s="53" t="str">
        <f>IF(B597&gt;①工事概要!$C$28,"",IF(B597&gt;=①工事概要!$C$27,$BK$13,""))</f>
        <v/>
      </c>
      <c r="BL597" s="53" t="str">
        <f>IF(B597&gt;①工事概要!$C$30,"",IF(B597&gt;=①工事概要!$C$29,$BL$13,""))</f>
        <v/>
      </c>
      <c r="BM597" s="53" t="str">
        <f>IF(B597&gt;①工事概要!$C$32,"",IF(B597&gt;=①工事概要!$C$31,$BM$13,""))</f>
        <v/>
      </c>
      <c r="BN597" s="53" t="str">
        <f>IF(B597&gt;①工事概要!$C$34,"",IF(B597&gt;=①工事概要!$C$33,$BN$13,""))</f>
        <v/>
      </c>
      <c r="BO597" s="53" t="str">
        <f>IF(B597&gt;①工事概要!$C$36,"",IF(B597&gt;=①工事概要!$C$35,$BO$13,""))</f>
        <v/>
      </c>
      <c r="BP597" s="53" t="str">
        <f>IF(B597&gt;①工事概要!$C$38,"",IF(B597&gt;=①工事概要!$C$37,$BP$13,""))</f>
        <v/>
      </c>
      <c r="BQ597" s="53" t="str">
        <f>IF(B597&gt;①工事概要!$C$40,"",IF(B597&gt;=①工事概要!$C$39,$BQ$13,""))</f>
        <v/>
      </c>
      <c r="BR597" s="53" t="str">
        <f>IF(B597&gt;①工事概要!$C$42,"",IF(B597&gt;=①工事概要!$C$41,$BR$13,""))</f>
        <v/>
      </c>
      <c r="BS597" s="53" t="str">
        <f>IF(B597&gt;①工事概要!$C$44,"",IF(B597&gt;=①工事概要!$C$43,$BS$13,""))</f>
        <v/>
      </c>
      <c r="BT597" s="53" t="str">
        <f>IF(B597&gt;①工事概要!$C$46,"",IF(B597&gt;=①工事概要!$C$45,$BT$13,""))</f>
        <v/>
      </c>
      <c r="BU597" s="53" t="str">
        <f>IF(B597&gt;①工事概要!$C$48,"",IF(B597&gt;=①工事概要!$C$47,$BU$13,""))</f>
        <v/>
      </c>
      <c r="BV597" s="53" t="str">
        <f>IF(B597&gt;①工事概要!$C$50,"",IF(B597&gt;=①工事概要!$C$49,$BV$13,""))</f>
        <v/>
      </c>
      <c r="BW597" s="53" t="str">
        <f>IF(B597&gt;①工事概要!$C$52,"",IF(B597&gt;=①工事概要!$C$51,$BW$13,""))</f>
        <v/>
      </c>
      <c r="BX597" s="53" t="str">
        <f>IF(B597&gt;①工事概要!$C$54,"",IF(B597&gt;=①工事概要!$C$53,$BX$13,""))</f>
        <v/>
      </c>
      <c r="BY597" s="53" t="str">
        <f>IF(B597&gt;①工事概要!$C$56,"",IF(B597&gt;=①工事概要!$C$55,$BY$13,""))</f>
        <v/>
      </c>
      <c r="BZ597" s="53" t="str">
        <f>IF(B597&gt;①工事概要!$C$58,"",IF(B597&gt;=①工事概要!$C$57,$BZ$13,""))</f>
        <v/>
      </c>
      <c r="CA597" s="53" t="str">
        <f>IF(B597&gt;①工事概要!$C$60,"",IF(B597&gt;=①工事概要!$C$59,$CA$13,""))</f>
        <v/>
      </c>
      <c r="CB597" s="53" t="str">
        <f>IF(B597&gt;①工事概要!$C$62,"",IF(B597&gt;=①工事概要!$C$61,$CB$13,""))</f>
        <v/>
      </c>
      <c r="CC597" s="53" t="str">
        <f>IF(B597&gt;①工事概要!$C$64,"",IF(B597&gt;=①工事概要!$C$63,$CC$13,""))</f>
        <v/>
      </c>
      <c r="CD597" s="53" t="str">
        <f>IF(B597&gt;①工事概要!$C$66,"",IF(B597&gt;=①工事概要!$C$65,$CD$13,""))</f>
        <v/>
      </c>
      <c r="CE597" s="50" t="str">
        <f t="shared" si="848"/>
        <v/>
      </c>
      <c r="CF597" s="50" t="str">
        <f t="shared" si="834"/>
        <v xml:space="preserve"> </v>
      </c>
    </row>
    <row r="598" spans="1:84" ht="39" customHeight="1" thickTop="1" thickBot="1" x14ac:dyDescent="0.2">
      <c r="A598" s="81" t="str">
        <f t="shared" si="820"/>
        <v>対象期間外</v>
      </c>
      <c r="B598" s="180" t="str">
        <f>IFERROR(IF(B597=①工事概要!$E$12+IF(WEEKDAY(①工事概要!$E$12)=1,①工事概要!$E$12,(8-WEEKDAY(①工事概要!$E$12))),"-",IF(B597="-","-",B597+1)),"-")</f>
        <v>-</v>
      </c>
      <c r="C598" s="89" t="str">
        <f t="shared" si="835"/>
        <v>-</v>
      </c>
      <c r="D598" s="199" t="str">
        <f t="shared" si="836"/>
        <v>×</v>
      </c>
      <c r="E598" s="200" t="str">
        <f t="shared" si="837"/>
        <v xml:space="preserve"> </v>
      </c>
      <c r="F598" s="201" t="s">
        <v>60</v>
      </c>
      <c r="G598" s="202"/>
      <c r="H598" s="203"/>
      <c r="I598" s="204"/>
      <c r="J598" s="187" t="str">
        <f t="shared" si="838"/>
        <v/>
      </c>
      <c r="K598" s="190" t="str">
        <f t="shared" si="821"/>
        <v/>
      </c>
      <c r="L598" s="190" t="str">
        <f t="shared" si="822"/>
        <v/>
      </c>
      <c r="M598" s="188" t="str">
        <f t="shared" si="839"/>
        <v/>
      </c>
      <c r="N598" s="87" t="str">
        <f t="shared" si="823"/>
        <v/>
      </c>
      <c r="O598" s="108"/>
      <c r="P598" s="156" t="str">
        <f>IF(B598&lt;①工事概要!$E$11,"",IF(B598&gt;①工事概要!$E$12,"",IF(LEN(CE598)=0,"○","")))</f>
        <v/>
      </c>
      <c r="Q598" s="162">
        <f t="shared" si="840"/>
        <v>0</v>
      </c>
      <c r="R598" s="93">
        <f t="shared" si="824"/>
        <v>181</v>
      </c>
      <c r="S598" s="156" t="str">
        <f t="shared" si="825"/>
        <v/>
      </c>
      <c r="T598" s="162">
        <f t="shared" si="826"/>
        <v>0</v>
      </c>
      <c r="U598" s="100">
        <f t="shared" si="841"/>
        <v>52</v>
      </c>
      <c r="V598" s="93" t="str">
        <f t="shared" si="827"/>
        <v/>
      </c>
      <c r="W598" s="169" t="str">
        <f t="shared" si="842"/>
        <v/>
      </c>
      <c r="X598" s="80" t="str">
        <f t="shared" si="843"/>
        <v/>
      </c>
      <c r="Y598" s="80" t="str">
        <f t="shared" si="844"/>
        <v/>
      </c>
      <c r="Z598" s="80" t="str">
        <f t="shared" si="828"/>
        <v>-</v>
      </c>
      <c r="AA598" s="80" t="str">
        <f t="shared" si="829"/>
        <v/>
      </c>
      <c r="AB598" s="80" t="str">
        <f t="shared" si="830"/>
        <v>OK（振替済み）</v>
      </c>
      <c r="AC598" s="154">
        <f t="shared" si="831"/>
        <v>0</v>
      </c>
      <c r="AD598" s="154" t="str">
        <f t="shared" si="845"/>
        <v/>
      </c>
      <c r="AE598" s="106">
        <f t="shared" si="846"/>
        <v>0</v>
      </c>
      <c r="AF598" s="106">
        <f t="shared" si="832"/>
        <v>0</v>
      </c>
      <c r="AG598" s="218" t="str">
        <f>IFERROR(IF(AE598=1,①工事概要!$E$11,IF(AE598=2,①工事概要!$E$11,IF(WEEKDAY(Z598)=2,Z591,AG597))),"")</f>
        <v/>
      </c>
      <c r="AH598" s="222" t="str">
        <f t="shared" ref="AH598:BA598" si="854">IFERROR(IF(AG598+1&gt;$BB598,"",AG598+1),"")</f>
        <v/>
      </c>
      <c r="AI598" s="222" t="str">
        <f t="shared" si="854"/>
        <v/>
      </c>
      <c r="AJ598" s="222" t="str">
        <f t="shared" si="854"/>
        <v/>
      </c>
      <c r="AK598" s="222" t="str">
        <f t="shared" si="854"/>
        <v/>
      </c>
      <c r="AL598" s="222" t="str">
        <f t="shared" si="854"/>
        <v/>
      </c>
      <c r="AM598" s="222" t="str">
        <f t="shared" si="854"/>
        <v/>
      </c>
      <c r="AN598" s="222" t="str">
        <f t="shared" si="854"/>
        <v/>
      </c>
      <c r="AO598" s="222" t="str">
        <f t="shared" si="854"/>
        <v/>
      </c>
      <c r="AP598" s="222" t="str">
        <f t="shared" si="854"/>
        <v/>
      </c>
      <c r="AQ598" s="222" t="str">
        <f t="shared" si="854"/>
        <v/>
      </c>
      <c r="AR598" s="222" t="str">
        <f t="shared" si="854"/>
        <v/>
      </c>
      <c r="AS598" s="222" t="str">
        <f t="shared" si="854"/>
        <v/>
      </c>
      <c r="AT598" s="222" t="str">
        <f t="shared" si="854"/>
        <v/>
      </c>
      <c r="AU598" s="222" t="str">
        <f t="shared" si="854"/>
        <v/>
      </c>
      <c r="AV598" s="222" t="str">
        <f t="shared" si="854"/>
        <v/>
      </c>
      <c r="AW598" s="222" t="str">
        <f t="shared" si="854"/>
        <v/>
      </c>
      <c r="AX598" s="222" t="str">
        <f t="shared" si="854"/>
        <v/>
      </c>
      <c r="AY598" s="222" t="str">
        <f t="shared" si="854"/>
        <v/>
      </c>
      <c r="AZ598" s="222" t="str">
        <f t="shared" si="854"/>
        <v/>
      </c>
      <c r="BA598" s="222" t="str">
        <f t="shared" si="854"/>
        <v/>
      </c>
      <c r="BB598" s="219" t="str">
        <f>IFERROR(IF(IF(IF(Z598=①工事概要!$E$12,①工事概要!$E$12,IF(WEEKDAY(Z598)=1,Z605,BB599))&gt;①工事概要!$E$12,①工事概要!$E$12,IF(Z598=①工事概要!$E$12,①工事概要!$E$12,IF(WEEKDAY(Z598)=1,Z605,BB599)))=0,①工事概要!$E$12,IF(IF(Z598=①工事概要!$E$12,①工事概要!$E$12,IF(WEEKDAY(Z598)=1,Z605,BB599))&gt;①工事概要!$E$12,①工事概要!$E$12,IF(Z598=①工事概要!$E$12,①工事概要!$E$12,IF(WEEKDAY(Z598)=1,Z605,BB599)))),"")</f>
        <v/>
      </c>
      <c r="BE598" s="53"/>
      <c r="BF598" s="53"/>
      <c r="BG598" s="53" t="str">
        <f>IFERROR(VLOOKUP(B598,①工事概要!$C$11:$D$12,2,FALSE),"")</f>
        <v/>
      </c>
      <c r="BH598" s="53" t="str">
        <f>IFERROR(VLOOKUP(B598,①工事概要!$C$16:$D$21,2,FALSE),"")</f>
        <v/>
      </c>
      <c r="BI598" s="53" t="str">
        <f>IFERROR(VLOOKUP(B598,①工事概要!$C$22:$D$24,2,FALSE),"")</f>
        <v/>
      </c>
      <c r="BJ598" s="53" t="str">
        <f>IF(B598&gt;①工事概要!$C$26,"",IF(B598&gt;=①工事概要!$C$25,$BJ$13,""))</f>
        <v/>
      </c>
      <c r="BK598" s="53" t="str">
        <f>IF(B598&gt;①工事概要!$C$28,"",IF(B598&gt;=①工事概要!$C$27,$BK$13,""))</f>
        <v/>
      </c>
      <c r="BL598" s="53" t="str">
        <f>IF(B598&gt;①工事概要!$C$30,"",IF(B598&gt;=①工事概要!$C$29,$BL$13,""))</f>
        <v/>
      </c>
      <c r="BM598" s="53" t="str">
        <f>IF(B598&gt;①工事概要!$C$32,"",IF(B598&gt;=①工事概要!$C$31,$BM$13,""))</f>
        <v/>
      </c>
      <c r="BN598" s="53" t="str">
        <f>IF(B598&gt;①工事概要!$C$34,"",IF(B598&gt;=①工事概要!$C$33,$BN$13,""))</f>
        <v/>
      </c>
      <c r="BO598" s="53" t="str">
        <f>IF(B598&gt;①工事概要!$C$36,"",IF(B598&gt;=①工事概要!$C$35,$BO$13,""))</f>
        <v/>
      </c>
      <c r="BP598" s="53" t="str">
        <f>IF(B598&gt;①工事概要!$C$38,"",IF(B598&gt;=①工事概要!$C$37,$BP$13,""))</f>
        <v/>
      </c>
      <c r="BQ598" s="53" t="str">
        <f>IF(B598&gt;①工事概要!$C$40,"",IF(B598&gt;=①工事概要!$C$39,$BQ$13,""))</f>
        <v/>
      </c>
      <c r="BR598" s="53" t="str">
        <f>IF(B598&gt;①工事概要!$C$42,"",IF(B598&gt;=①工事概要!$C$41,$BR$13,""))</f>
        <v/>
      </c>
      <c r="BS598" s="53" t="str">
        <f>IF(B598&gt;①工事概要!$C$44,"",IF(B598&gt;=①工事概要!$C$43,$BS$13,""))</f>
        <v/>
      </c>
      <c r="BT598" s="53" t="str">
        <f>IF(B598&gt;①工事概要!$C$46,"",IF(B598&gt;=①工事概要!$C$45,$BT$13,""))</f>
        <v/>
      </c>
      <c r="BU598" s="53" t="str">
        <f>IF(B598&gt;①工事概要!$C$48,"",IF(B598&gt;=①工事概要!$C$47,$BU$13,""))</f>
        <v/>
      </c>
      <c r="BV598" s="53" t="str">
        <f>IF(B598&gt;①工事概要!$C$50,"",IF(B598&gt;=①工事概要!$C$49,$BV$13,""))</f>
        <v/>
      </c>
      <c r="BW598" s="53" t="str">
        <f>IF(B598&gt;①工事概要!$C$52,"",IF(B598&gt;=①工事概要!$C$51,$BW$13,""))</f>
        <v/>
      </c>
      <c r="BX598" s="53" t="str">
        <f>IF(B598&gt;①工事概要!$C$54,"",IF(B598&gt;=①工事概要!$C$53,$BX$13,""))</f>
        <v/>
      </c>
      <c r="BY598" s="53" t="str">
        <f>IF(B598&gt;①工事概要!$C$56,"",IF(B598&gt;=①工事概要!$C$55,$BY$13,""))</f>
        <v/>
      </c>
      <c r="BZ598" s="53" t="str">
        <f>IF(B598&gt;①工事概要!$C$58,"",IF(B598&gt;=①工事概要!$C$57,$BZ$13,""))</f>
        <v/>
      </c>
      <c r="CA598" s="53" t="str">
        <f>IF(B598&gt;①工事概要!$C$60,"",IF(B598&gt;=①工事概要!$C$59,$CA$13,""))</f>
        <v/>
      </c>
      <c r="CB598" s="53" t="str">
        <f>IF(B598&gt;①工事概要!$C$62,"",IF(B598&gt;=①工事概要!$C$61,$CB$13,""))</f>
        <v/>
      </c>
      <c r="CC598" s="53" t="str">
        <f>IF(B598&gt;①工事概要!$C$64,"",IF(B598&gt;=①工事概要!$C$63,$CC$13,""))</f>
        <v/>
      </c>
      <c r="CD598" s="53" t="str">
        <f>IF(B598&gt;①工事概要!$C$66,"",IF(B598&gt;=①工事概要!$C$65,$CD$13,""))</f>
        <v/>
      </c>
      <c r="CE598" s="50" t="str">
        <f t="shared" si="848"/>
        <v/>
      </c>
      <c r="CF598" s="50" t="str">
        <f t="shared" si="834"/>
        <v xml:space="preserve"> </v>
      </c>
    </row>
    <row r="599" spans="1:84" ht="39" customHeight="1" thickTop="1" thickBot="1" x14ac:dyDescent="0.2">
      <c r="A599" s="81" t="str">
        <f t="shared" si="820"/>
        <v>対象期間外</v>
      </c>
      <c r="B599" s="180" t="str">
        <f>IFERROR(IF(B598=①工事概要!$E$12+IF(WEEKDAY(①工事概要!$E$12)=1,①工事概要!$E$12,(8-WEEKDAY(①工事概要!$E$12))),"-",IF(B598="-","-",B598+1)),"-")</f>
        <v>-</v>
      </c>
      <c r="C599" s="89" t="str">
        <f t="shared" si="835"/>
        <v>-</v>
      </c>
      <c r="D599" s="199" t="str">
        <f t="shared" si="836"/>
        <v>×</v>
      </c>
      <c r="E599" s="200" t="str">
        <f t="shared" si="837"/>
        <v xml:space="preserve"> </v>
      </c>
      <c r="F599" s="201" t="s">
        <v>60</v>
      </c>
      <c r="G599" s="202"/>
      <c r="H599" s="203"/>
      <c r="I599" s="204"/>
      <c r="J599" s="187" t="str">
        <f t="shared" si="838"/>
        <v/>
      </c>
      <c r="K599" s="190" t="str">
        <f t="shared" si="821"/>
        <v/>
      </c>
      <c r="L599" s="190" t="str">
        <f t="shared" si="822"/>
        <v/>
      </c>
      <c r="M599" s="188" t="str">
        <f t="shared" si="839"/>
        <v/>
      </c>
      <c r="N599" s="87" t="str">
        <f t="shared" si="823"/>
        <v/>
      </c>
      <c r="O599" s="108"/>
      <c r="P599" s="156" t="str">
        <f>IF(B599&lt;①工事概要!$E$11,"",IF(B599&gt;①工事概要!$E$12,"",IF(LEN(CE599)=0,"○","")))</f>
        <v/>
      </c>
      <c r="Q599" s="162">
        <f t="shared" si="840"/>
        <v>0</v>
      </c>
      <c r="R599" s="93">
        <f t="shared" si="824"/>
        <v>181</v>
      </c>
      <c r="S599" s="156" t="str">
        <f t="shared" si="825"/>
        <v/>
      </c>
      <c r="T599" s="162">
        <f t="shared" si="826"/>
        <v>0</v>
      </c>
      <c r="U599" s="100">
        <f t="shared" si="841"/>
        <v>52</v>
      </c>
      <c r="V599" s="93" t="str">
        <f t="shared" si="827"/>
        <v/>
      </c>
      <c r="W599" s="169" t="str">
        <f t="shared" si="842"/>
        <v/>
      </c>
      <c r="X599" s="80" t="str">
        <f t="shared" si="843"/>
        <v/>
      </c>
      <c r="Y599" s="80" t="str">
        <f t="shared" si="844"/>
        <v/>
      </c>
      <c r="Z599" s="80" t="str">
        <f t="shared" si="828"/>
        <v>-</v>
      </c>
      <c r="AA599" s="80" t="str">
        <f t="shared" si="829"/>
        <v/>
      </c>
      <c r="AB599" s="80" t="str">
        <f t="shared" si="830"/>
        <v>OK（振替済み）</v>
      </c>
      <c r="AC599" s="154">
        <f t="shared" si="831"/>
        <v>0</v>
      </c>
      <c r="AD599" s="154" t="str">
        <f t="shared" si="845"/>
        <v/>
      </c>
      <c r="AE599" s="106">
        <f t="shared" si="846"/>
        <v>0</v>
      </c>
      <c r="AF599" s="106">
        <f t="shared" si="832"/>
        <v>0</v>
      </c>
      <c r="AG599" s="218" t="str">
        <f>IFERROR(IF(AE599=1,①工事概要!$E$11,IF(AE599=2,①工事概要!$E$11,IF(WEEKDAY(Z599)=2,Z592,AG598))),"")</f>
        <v/>
      </c>
      <c r="AH599" s="222" t="str">
        <f t="shared" ref="AH599:BA599" si="855">IFERROR(IF(AG599+1&gt;$BB599,"",AG599+1),"")</f>
        <v/>
      </c>
      <c r="AI599" s="222" t="str">
        <f t="shared" si="855"/>
        <v/>
      </c>
      <c r="AJ599" s="222" t="str">
        <f t="shared" si="855"/>
        <v/>
      </c>
      <c r="AK599" s="222" t="str">
        <f t="shared" si="855"/>
        <v/>
      </c>
      <c r="AL599" s="222" t="str">
        <f t="shared" si="855"/>
        <v/>
      </c>
      <c r="AM599" s="222" t="str">
        <f t="shared" si="855"/>
        <v/>
      </c>
      <c r="AN599" s="222" t="str">
        <f t="shared" si="855"/>
        <v/>
      </c>
      <c r="AO599" s="222" t="str">
        <f t="shared" si="855"/>
        <v/>
      </c>
      <c r="AP599" s="222" t="str">
        <f t="shared" si="855"/>
        <v/>
      </c>
      <c r="AQ599" s="222" t="str">
        <f t="shared" si="855"/>
        <v/>
      </c>
      <c r="AR599" s="222" t="str">
        <f t="shared" si="855"/>
        <v/>
      </c>
      <c r="AS599" s="222" t="str">
        <f t="shared" si="855"/>
        <v/>
      </c>
      <c r="AT599" s="222" t="str">
        <f t="shared" si="855"/>
        <v/>
      </c>
      <c r="AU599" s="222" t="str">
        <f t="shared" si="855"/>
        <v/>
      </c>
      <c r="AV599" s="222" t="str">
        <f t="shared" si="855"/>
        <v/>
      </c>
      <c r="AW599" s="222" t="str">
        <f t="shared" si="855"/>
        <v/>
      </c>
      <c r="AX599" s="222" t="str">
        <f t="shared" si="855"/>
        <v/>
      </c>
      <c r="AY599" s="222" t="str">
        <f t="shared" si="855"/>
        <v/>
      </c>
      <c r="AZ599" s="222" t="str">
        <f t="shared" si="855"/>
        <v/>
      </c>
      <c r="BA599" s="222" t="str">
        <f t="shared" si="855"/>
        <v/>
      </c>
      <c r="BB599" s="219" t="str">
        <f>IFERROR(IF(IF(IF(Z599=①工事概要!$E$12,①工事概要!$E$12,IF(WEEKDAY(Z599)=1,Z606,BB600))&gt;①工事概要!$E$12,①工事概要!$E$12,IF(Z599=①工事概要!$E$12,①工事概要!$E$12,IF(WEEKDAY(Z599)=1,Z606,BB600)))=0,①工事概要!$E$12,IF(IF(Z599=①工事概要!$E$12,①工事概要!$E$12,IF(WEEKDAY(Z599)=1,Z606,BB600))&gt;①工事概要!$E$12,①工事概要!$E$12,IF(Z599=①工事概要!$E$12,①工事概要!$E$12,IF(WEEKDAY(Z599)=1,Z606,BB600)))),"")</f>
        <v/>
      </c>
      <c r="BE599" s="53"/>
      <c r="BF599" s="53"/>
      <c r="BG599" s="53" t="str">
        <f>IFERROR(VLOOKUP(B599,①工事概要!$C$11:$D$12,2,FALSE),"")</f>
        <v/>
      </c>
      <c r="BH599" s="53" t="str">
        <f>IFERROR(VLOOKUP(B599,①工事概要!$C$16:$D$21,2,FALSE),"")</f>
        <v/>
      </c>
      <c r="BI599" s="53" t="str">
        <f>IFERROR(VLOOKUP(B599,①工事概要!$C$22:$D$24,2,FALSE),"")</f>
        <v/>
      </c>
      <c r="BJ599" s="53" t="str">
        <f>IF(B599&gt;①工事概要!$C$26,"",IF(B599&gt;=①工事概要!$C$25,$BJ$13,""))</f>
        <v/>
      </c>
      <c r="BK599" s="53" t="str">
        <f>IF(B599&gt;①工事概要!$C$28,"",IF(B599&gt;=①工事概要!$C$27,$BK$13,""))</f>
        <v/>
      </c>
      <c r="BL599" s="53" t="str">
        <f>IF(B599&gt;①工事概要!$C$30,"",IF(B599&gt;=①工事概要!$C$29,$BL$13,""))</f>
        <v/>
      </c>
      <c r="BM599" s="53" t="str">
        <f>IF(B599&gt;①工事概要!$C$32,"",IF(B599&gt;=①工事概要!$C$31,$BM$13,""))</f>
        <v/>
      </c>
      <c r="BN599" s="53" t="str">
        <f>IF(B599&gt;①工事概要!$C$34,"",IF(B599&gt;=①工事概要!$C$33,$BN$13,""))</f>
        <v/>
      </c>
      <c r="BO599" s="53" t="str">
        <f>IF(B599&gt;①工事概要!$C$36,"",IF(B599&gt;=①工事概要!$C$35,$BO$13,""))</f>
        <v/>
      </c>
      <c r="BP599" s="53" t="str">
        <f>IF(B599&gt;①工事概要!$C$38,"",IF(B599&gt;=①工事概要!$C$37,$BP$13,""))</f>
        <v/>
      </c>
      <c r="BQ599" s="53" t="str">
        <f>IF(B599&gt;①工事概要!$C$40,"",IF(B599&gt;=①工事概要!$C$39,$BQ$13,""))</f>
        <v/>
      </c>
      <c r="BR599" s="53" t="str">
        <f>IF(B599&gt;①工事概要!$C$42,"",IF(B599&gt;=①工事概要!$C$41,$BR$13,""))</f>
        <v/>
      </c>
      <c r="BS599" s="53" t="str">
        <f>IF(B599&gt;①工事概要!$C$44,"",IF(B599&gt;=①工事概要!$C$43,$BS$13,""))</f>
        <v/>
      </c>
      <c r="BT599" s="53" t="str">
        <f>IF(B599&gt;①工事概要!$C$46,"",IF(B599&gt;=①工事概要!$C$45,$BT$13,""))</f>
        <v/>
      </c>
      <c r="BU599" s="53" t="str">
        <f>IF(B599&gt;①工事概要!$C$48,"",IF(B599&gt;=①工事概要!$C$47,$BU$13,""))</f>
        <v/>
      </c>
      <c r="BV599" s="53" t="str">
        <f>IF(B599&gt;①工事概要!$C$50,"",IF(B599&gt;=①工事概要!$C$49,$BV$13,""))</f>
        <v/>
      </c>
      <c r="BW599" s="53" t="str">
        <f>IF(B599&gt;①工事概要!$C$52,"",IF(B599&gt;=①工事概要!$C$51,$BW$13,""))</f>
        <v/>
      </c>
      <c r="BX599" s="53" t="str">
        <f>IF(B599&gt;①工事概要!$C$54,"",IF(B599&gt;=①工事概要!$C$53,$BX$13,""))</f>
        <v/>
      </c>
      <c r="BY599" s="53" t="str">
        <f>IF(B599&gt;①工事概要!$C$56,"",IF(B599&gt;=①工事概要!$C$55,$BY$13,""))</f>
        <v/>
      </c>
      <c r="BZ599" s="53" t="str">
        <f>IF(B599&gt;①工事概要!$C$58,"",IF(B599&gt;=①工事概要!$C$57,$BZ$13,""))</f>
        <v/>
      </c>
      <c r="CA599" s="53" t="str">
        <f>IF(B599&gt;①工事概要!$C$60,"",IF(B599&gt;=①工事概要!$C$59,$CA$13,""))</f>
        <v/>
      </c>
      <c r="CB599" s="53" t="str">
        <f>IF(B599&gt;①工事概要!$C$62,"",IF(B599&gt;=①工事概要!$C$61,$CB$13,""))</f>
        <v/>
      </c>
      <c r="CC599" s="53" t="str">
        <f>IF(B599&gt;①工事概要!$C$64,"",IF(B599&gt;=①工事概要!$C$63,$CC$13,""))</f>
        <v/>
      </c>
      <c r="CD599" s="53" t="str">
        <f>IF(B599&gt;①工事概要!$C$66,"",IF(B599&gt;=①工事概要!$C$65,$CD$13,""))</f>
        <v/>
      </c>
      <c r="CE599" s="50" t="str">
        <f t="shared" si="848"/>
        <v/>
      </c>
      <c r="CF599" s="50" t="str">
        <f t="shared" si="834"/>
        <v xml:space="preserve"> </v>
      </c>
    </row>
    <row r="600" spans="1:84" ht="39" customHeight="1" thickTop="1" thickBot="1" x14ac:dyDescent="0.2">
      <c r="A600" s="81" t="str">
        <f t="shared" si="820"/>
        <v>対象期間外</v>
      </c>
      <c r="B600" s="180" t="str">
        <f>IFERROR(IF(B599=①工事概要!$E$12+IF(WEEKDAY(①工事概要!$E$12)=1,①工事概要!$E$12,(8-WEEKDAY(①工事概要!$E$12))),"-",IF(B599="-","-",B599+1)),"-")</f>
        <v>-</v>
      </c>
      <c r="C600" s="89" t="str">
        <f t="shared" si="835"/>
        <v>-</v>
      </c>
      <c r="D600" s="199" t="str">
        <f t="shared" si="836"/>
        <v>×</v>
      </c>
      <c r="E600" s="200" t="str">
        <f t="shared" si="837"/>
        <v xml:space="preserve"> </v>
      </c>
      <c r="F600" s="201" t="s">
        <v>60</v>
      </c>
      <c r="G600" s="202"/>
      <c r="H600" s="203"/>
      <c r="I600" s="204"/>
      <c r="J600" s="187" t="str">
        <f t="shared" si="838"/>
        <v/>
      </c>
      <c r="K600" s="190" t="str">
        <f t="shared" si="821"/>
        <v/>
      </c>
      <c r="L600" s="190" t="str">
        <f t="shared" si="822"/>
        <v/>
      </c>
      <c r="M600" s="188" t="str">
        <f t="shared" si="839"/>
        <v/>
      </c>
      <c r="N600" s="87" t="str">
        <f t="shared" si="823"/>
        <v/>
      </c>
      <c r="O600" s="108"/>
      <c r="P600" s="156" t="str">
        <f>IF(B600&lt;①工事概要!$E$11,"",IF(B600&gt;①工事概要!$E$12,"",IF(LEN(CE600)=0,"○","")))</f>
        <v/>
      </c>
      <c r="Q600" s="162">
        <f t="shared" si="840"/>
        <v>0</v>
      </c>
      <c r="R600" s="93">
        <f t="shared" si="824"/>
        <v>181</v>
      </c>
      <c r="S600" s="156" t="str">
        <f t="shared" si="825"/>
        <v/>
      </c>
      <c r="T600" s="162">
        <f t="shared" si="826"/>
        <v>0</v>
      </c>
      <c r="U600" s="100">
        <f t="shared" si="841"/>
        <v>52</v>
      </c>
      <c r="V600" s="93" t="str">
        <f t="shared" si="827"/>
        <v/>
      </c>
      <c r="W600" s="169" t="str">
        <f t="shared" si="842"/>
        <v/>
      </c>
      <c r="X600" s="80" t="str">
        <f t="shared" si="843"/>
        <v/>
      </c>
      <c r="Y600" s="80" t="str">
        <f t="shared" si="844"/>
        <v/>
      </c>
      <c r="Z600" s="80" t="str">
        <f t="shared" si="828"/>
        <v>-</v>
      </c>
      <c r="AA600" s="80" t="str">
        <f t="shared" si="829"/>
        <v/>
      </c>
      <c r="AB600" s="80" t="str">
        <f t="shared" si="830"/>
        <v>OK（振替済み）</v>
      </c>
      <c r="AC600" s="154">
        <f t="shared" si="831"/>
        <v>0</v>
      </c>
      <c r="AD600" s="154" t="str">
        <f t="shared" si="845"/>
        <v/>
      </c>
      <c r="AE600" s="106">
        <f t="shared" si="846"/>
        <v>0</v>
      </c>
      <c r="AF600" s="106">
        <f t="shared" si="832"/>
        <v>0</v>
      </c>
      <c r="AG600" s="218" t="str">
        <f>IFERROR(IF(AE600=1,①工事概要!$E$11,IF(AE600=2,①工事概要!$E$11,IF(WEEKDAY(Z600)=2,Z593,AG599))),"")</f>
        <v/>
      </c>
      <c r="AH600" s="222" t="str">
        <f t="shared" ref="AH600:BA600" si="856">IFERROR(IF(AG600+1&gt;$BB600,"",AG600+1),"")</f>
        <v/>
      </c>
      <c r="AI600" s="222" t="str">
        <f t="shared" si="856"/>
        <v/>
      </c>
      <c r="AJ600" s="222" t="str">
        <f t="shared" si="856"/>
        <v/>
      </c>
      <c r="AK600" s="222" t="str">
        <f t="shared" si="856"/>
        <v/>
      </c>
      <c r="AL600" s="222" t="str">
        <f t="shared" si="856"/>
        <v/>
      </c>
      <c r="AM600" s="222" t="str">
        <f t="shared" si="856"/>
        <v/>
      </c>
      <c r="AN600" s="222" t="str">
        <f t="shared" si="856"/>
        <v/>
      </c>
      <c r="AO600" s="222" t="str">
        <f t="shared" si="856"/>
        <v/>
      </c>
      <c r="AP600" s="222" t="str">
        <f t="shared" si="856"/>
        <v/>
      </c>
      <c r="AQ600" s="222" t="str">
        <f t="shared" si="856"/>
        <v/>
      </c>
      <c r="AR600" s="222" t="str">
        <f t="shared" si="856"/>
        <v/>
      </c>
      <c r="AS600" s="222" t="str">
        <f t="shared" si="856"/>
        <v/>
      </c>
      <c r="AT600" s="222" t="str">
        <f t="shared" si="856"/>
        <v/>
      </c>
      <c r="AU600" s="222" t="str">
        <f t="shared" si="856"/>
        <v/>
      </c>
      <c r="AV600" s="222" t="str">
        <f t="shared" si="856"/>
        <v/>
      </c>
      <c r="AW600" s="222" t="str">
        <f t="shared" si="856"/>
        <v/>
      </c>
      <c r="AX600" s="222" t="str">
        <f t="shared" si="856"/>
        <v/>
      </c>
      <c r="AY600" s="222" t="str">
        <f t="shared" si="856"/>
        <v/>
      </c>
      <c r="AZ600" s="222" t="str">
        <f t="shared" si="856"/>
        <v/>
      </c>
      <c r="BA600" s="222" t="str">
        <f t="shared" si="856"/>
        <v/>
      </c>
      <c r="BB600" s="219" t="str">
        <f>IFERROR(IF(IF(IF(Z600=①工事概要!$E$12,①工事概要!$E$12,IF(WEEKDAY(Z600)=1,Z607,BB601))&gt;①工事概要!$E$12,①工事概要!$E$12,IF(Z600=①工事概要!$E$12,①工事概要!$E$12,IF(WEEKDAY(Z600)=1,Z607,BB601)))=0,①工事概要!$E$12,IF(IF(Z600=①工事概要!$E$12,①工事概要!$E$12,IF(WEEKDAY(Z600)=1,Z607,BB601))&gt;①工事概要!$E$12,①工事概要!$E$12,IF(Z600=①工事概要!$E$12,①工事概要!$E$12,IF(WEEKDAY(Z600)=1,Z607,BB601)))),"")</f>
        <v/>
      </c>
      <c r="BE600" s="53"/>
      <c r="BF600" s="53"/>
      <c r="BG600" s="53" t="str">
        <f>IFERROR(VLOOKUP(B600,①工事概要!$C$11:$D$12,2,FALSE),"")</f>
        <v/>
      </c>
      <c r="BH600" s="53" t="str">
        <f>IFERROR(VLOOKUP(B600,①工事概要!$C$16:$D$21,2,FALSE),"")</f>
        <v/>
      </c>
      <c r="BI600" s="53" t="str">
        <f>IFERROR(VLOOKUP(B600,①工事概要!$C$22:$D$24,2,FALSE),"")</f>
        <v/>
      </c>
      <c r="BJ600" s="53" t="str">
        <f>IF(B600&gt;①工事概要!$C$26,"",IF(B600&gt;=①工事概要!$C$25,$BJ$13,""))</f>
        <v/>
      </c>
      <c r="BK600" s="53" t="str">
        <f>IF(B600&gt;①工事概要!$C$28,"",IF(B600&gt;=①工事概要!$C$27,$BK$13,""))</f>
        <v/>
      </c>
      <c r="BL600" s="53" t="str">
        <f>IF(B600&gt;①工事概要!$C$30,"",IF(B600&gt;=①工事概要!$C$29,$BL$13,""))</f>
        <v/>
      </c>
      <c r="BM600" s="53" t="str">
        <f>IF(B600&gt;①工事概要!$C$32,"",IF(B600&gt;=①工事概要!$C$31,$BM$13,""))</f>
        <v/>
      </c>
      <c r="BN600" s="53" t="str">
        <f>IF(B600&gt;①工事概要!$C$34,"",IF(B600&gt;=①工事概要!$C$33,$BN$13,""))</f>
        <v/>
      </c>
      <c r="BO600" s="53" t="str">
        <f>IF(B600&gt;①工事概要!$C$36,"",IF(B600&gt;=①工事概要!$C$35,$BO$13,""))</f>
        <v/>
      </c>
      <c r="BP600" s="53" t="str">
        <f>IF(B600&gt;①工事概要!$C$38,"",IF(B600&gt;=①工事概要!$C$37,$BP$13,""))</f>
        <v/>
      </c>
      <c r="BQ600" s="53" t="str">
        <f>IF(B600&gt;①工事概要!$C$40,"",IF(B600&gt;=①工事概要!$C$39,$BQ$13,""))</f>
        <v/>
      </c>
      <c r="BR600" s="53" t="str">
        <f>IF(B600&gt;①工事概要!$C$42,"",IF(B600&gt;=①工事概要!$C$41,$BR$13,""))</f>
        <v/>
      </c>
      <c r="BS600" s="53" t="str">
        <f>IF(B600&gt;①工事概要!$C$44,"",IF(B600&gt;=①工事概要!$C$43,$BS$13,""))</f>
        <v/>
      </c>
      <c r="BT600" s="53" t="str">
        <f>IF(B600&gt;①工事概要!$C$46,"",IF(B600&gt;=①工事概要!$C$45,$BT$13,""))</f>
        <v/>
      </c>
      <c r="BU600" s="53" t="str">
        <f>IF(B600&gt;①工事概要!$C$48,"",IF(B600&gt;=①工事概要!$C$47,$BU$13,""))</f>
        <v/>
      </c>
      <c r="BV600" s="53" t="str">
        <f>IF(B600&gt;①工事概要!$C$50,"",IF(B600&gt;=①工事概要!$C$49,$BV$13,""))</f>
        <v/>
      </c>
      <c r="BW600" s="53" t="str">
        <f>IF(B600&gt;①工事概要!$C$52,"",IF(B600&gt;=①工事概要!$C$51,$BW$13,""))</f>
        <v/>
      </c>
      <c r="BX600" s="53" t="str">
        <f>IF(B600&gt;①工事概要!$C$54,"",IF(B600&gt;=①工事概要!$C$53,$BX$13,""))</f>
        <v/>
      </c>
      <c r="BY600" s="53" t="str">
        <f>IF(B600&gt;①工事概要!$C$56,"",IF(B600&gt;=①工事概要!$C$55,$BY$13,""))</f>
        <v/>
      </c>
      <c r="BZ600" s="53" t="str">
        <f>IF(B600&gt;①工事概要!$C$58,"",IF(B600&gt;=①工事概要!$C$57,$BZ$13,""))</f>
        <v/>
      </c>
      <c r="CA600" s="53" t="str">
        <f>IF(B600&gt;①工事概要!$C$60,"",IF(B600&gt;=①工事概要!$C$59,$CA$13,""))</f>
        <v/>
      </c>
      <c r="CB600" s="53" t="str">
        <f>IF(B600&gt;①工事概要!$C$62,"",IF(B600&gt;=①工事概要!$C$61,$CB$13,""))</f>
        <v/>
      </c>
      <c r="CC600" s="53" t="str">
        <f>IF(B600&gt;①工事概要!$C$64,"",IF(B600&gt;=①工事概要!$C$63,$CC$13,""))</f>
        <v/>
      </c>
      <c r="CD600" s="53" t="str">
        <f>IF(B600&gt;①工事概要!$C$66,"",IF(B600&gt;=①工事概要!$C$65,$CD$13,""))</f>
        <v/>
      </c>
      <c r="CE600" s="50" t="str">
        <f t="shared" si="848"/>
        <v/>
      </c>
      <c r="CF600" s="50" t="str">
        <f t="shared" si="834"/>
        <v xml:space="preserve"> </v>
      </c>
    </row>
    <row r="601" spans="1:84" ht="39" customHeight="1" thickTop="1" thickBot="1" x14ac:dyDescent="0.2">
      <c r="A601" s="81" t="str">
        <f t="shared" si="820"/>
        <v>対象期間外</v>
      </c>
      <c r="B601" s="180" t="str">
        <f>IFERROR(IF(B600=①工事概要!$E$12+IF(WEEKDAY(①工事概要!$E$12)=1,①工事概要!$E$12,(8-WEEKDAY(①工事概要!$E$12))),"-",IF(B600="-","-",B600+1)),"-")</f>
        <v>-</v>
      </c>
      <c r="C601" s="89" t="str">
        <f t="shared" si="835"/>
        <v>-</v>
      </c>
      <c r="D601" s="199" t="str">
        <f t="shared" si="836"/>
        <v>×</v>
      </c>
      <c r="E601" s="200" t="str">
        <f t="shared" si="837"/>
        <v xml:space="preserve"> </v>
      </c>
      <c r="F601" s="201" t="s">
        <v>61</v>
      </c>
      <c r="G601" s="202"/>
      <c r="H601" s="203"/>
      <c r="I601" s="204"/>
      <c r="J601" s="187" t="str">
        <f t="shared" si="838"/>
        <v/>
      </c>
      <c r="K601" s="190" t="str">
        <f t="shared" si="821"/>
        <v/>
      </c>
      <c r="L601" s="190" t="str">
        <f t="shared" si="822"/>
        <v/>
      </c>
      <c r="M601" s="188" t="str">
        <f t="shared" si="839"/>
        <v/>
      </c>
      <c r="N601" s="87" t="str">
        <f t="shared" si="823"/>
        <v/>
      </c>
      <c r="O601" s="108"/>
      <c r="P601" s="156" t="str">
        <f>IF(B601&lt;①工事概要!$E$11,"",IF(B601&gt;①工事概要!$E$12,"",IF(LEN(CE601)=0,"○","")))</f>
        <v/>
      </c>
      <c r="Q601" s="162">
        <f t="shared" si="840"/>
        <v>0</v>
      </c>
      <c r="R601" s="93">
        <f t="shared" si="824"/>
        <v>181</v>
      </c>
      <c r="S601" s="156" t="str">
        <f t="shared" si="825"/>
        <v/>
      </c>
      <c r="T601" s="162">
        <f t="shared" si="826"/>
        <v>0</v>
      </c>
      <c r="U601" s="100">
        <f t="shared" si="841"/>
        <v>52</v>
      </c>
      <c r="V601" s="93" t="str">
        <f t="shared" si="827"/>
        <v/>
      </c>
      <c r="W601" s="169" t="str">
        <f t="shared" si="842"/>
        <v/>
      </c>
      <c r="X601" s="80" t="str">
        <f t="shared" si="843"/>
        <v/>
      </c>
      <c r="Y601" s="80" t="str">
        <f t="shared" si="844"/>
        <v/>
      </c>
      <c r="Z601" s="80" t="str">
        <f t="shared" si="828"/>
        <v>-</v>
      </c>
      <c r="AA601" s="80" t="str">
        <f t="shared" si="829"/>
        <v/>
      </c>
      <c r="AB601" s="80" t="str">
        <f t="shared" si="830"/>
        <v>OK（振替済み）</v>
      </c>
      <c r="AC601" s="154">
        <f t="shared" si="831"/>
        <v>0</v>
      </c>
      <c r="AD601" s="154" t="str">
        <f t="shared" si="845"/>
        <v/>
      </c>
      <c r="AE601" s="106">
        <f t="shared" si="846"/>
        <v>0</v>
      </c>
      <c r="AF601" s="106">
        <f t="shared" si="832"/>
        <v>0</v>
      </c>
      <c r="AG601" s="218" t="str">
        <f>IFERROR(IF(AE601=1,①工事概要!$E$11,IF(AE601=2,①工事概要!$E$11,IF(WEEKDAY(Z601)=2,Z594,AG600))),"")</f>
        <v/>
      </c>
      <c r="AH601" s="222" t="str">
        <f t="shared" ref="AH601:BA601" si="857">IFERROR(IF(AG601+1&gt;$BB601,"",AG601+1),"")</f>
        <v/>
      </c>
      <c r="AI601" s="222" t="str">
        <f t="shared" si="857"/>
        <v/>
      </c>
      <c r="AJ601" s="222" t="str">
        <f t="shared" si="857"/>
        <v/>
      </c>
      <c r="AK601" s="222" t="str">
        <f t="shared" si="857"/>
        <v/>
      </c>
      <c r="AL601" s="222" t="str">
        <f t="shared" si="857"/>
        <v/>
      </c>
      <c r="AM601" s="222" t="str">
        <f t="shared" si="857"/>
        <v/>
      </c>
      <c r="AN601" s="222" t="str">
        <f t="shared" si="857"/>
        <v/>
      </c>
      <c r="AO601" s="222" t="str">
        <f t="shared" si="857"/>
        <v/>
      </c>
      <c r="AP601" s="222" t="str">
        <f t="shared" si="857"/>
        <v/>
      </c>
      <c r="AQ601" s="222" t="str">
        <f t="shared" si="857"/>
        <v/>
      </c>
      <c r="AR601" s="222" t="str">
        <f t="shared" si="857"/>
        <v/>
      </c>
      <c r="AS601" s="222" t="str">
        <f t="shared" si="857"/>
        <v/>
      </c>
      <c r="AT601" s="222" t="str">
        <f t="shared" si="857"/>
        <v/>
      </c>
      <c r="AU601" s="222" t="str">
        <f t="shared" si="857"/>
        <v/>
      </c>
      <c r="AV601" s="222" t="str">
        <f t="shared" si="857"/>
        <v/>
      </c>
      <c r="AW601" s="222" t="str">
        <f t="shared" si="857"/>
        <v/>
      </c>
      <c r="AX601" s="222" t="str">
        <f t="shared" si="857"/>
        <v/>
      </c>
      <c r="AY601" s="222" t="str">
        <f t="shared" si="857"/>
        <v/>
      </c>
      <c r="AZ601" s="222" t="str">
        <f t="shared" si="857"/>
        <v/>
      </c>
      <c r="BA601" s="222" t="str">
        <f t="shared" si="857"/>
        <v/>
      </c>
      <c r="BB601" s="219" t="str">
        <f>IFERROR(IF(IF(IF(Z601=①工事概要!$E$12,①工事概要!$E$12,IF(WEEKDAY(Z601)=1,Z608,BB602))&gt;①工事概要!$E$12,①工事概要!$E$12,IF(Z601=①工事概要!$E$12,①工事概要!$E$12,IF(WEEKDAY(Z601)=1,Z608,BB602)))=0,①工事概要!$E$12,IF(IF(Z601=①工事概要!$E$12,①工事概要!$E$12,IF(WEEKDAY(Z601)=1,Z608,BB602))&gt;①工事概要!$E$12,①工事概要!$E$12,IF(Z601=①工事概要!$E$12,①工事概要!$E$12,IF(WEEKDAY(Z601)=1,Z608,BB602)))),"")</f>
        <v/>
      </c>
      <c r="BE601" s="53"/>
      <c r="BF601" s="53"/>
      <c r="BG601" s="53" t="str">
        <f>IFERROR(VLOOKUP(B601,①工事概要!$C$11:$D$12,2,FALSE),"")</f>
        <v/>
      </c>
      <c r="BH601" s="53" t="str">
        <f>IFERROR(VLOOKUP(B601,①工事概要!$C$16:$D$21,2,FALSE),"")</f>
        <v/>
      </c>
      <c r="BI601" s="53" t="str">
        <f>IFERROR(VLOOKUP(B601,①工事概要!$C$22:$D$24,2,FALSE),"")</f>
        <v/>
      </c>
      <c r="BJ601" s="53" t="str">
        <f>IF(B601&gt;①工事概要!$C$26,"",IF(B601&gt;=①工事概要!$C$25,$BJ$13,""))</f>
        <v/>
      </c>
      <c r="BK601" s="53" t="str">
        <f>IF(B601&gt;①工事概要!$C$28,"",IF(B601&gt;=①工事概要!$C$27,$BK$13,""))</f>
        <v/>
      </c>
      <c r="BL601" s="53" t="str">
        <f>IF(B601&gt;①工事概要!$C$30,"",IF(B601&gt;=①工事概要!$C$29,$BL$13,""))</f>
        <v/>
      </c>
      <c r="BM601" s="53" t="str">
        <f>IF(B601&gt;①工事概要!$C$32,"",IF(B601&gt;=①工事概要!$C$31,$BM$13,""))</f>
        <v/>
      </c>
      <c r="BN601" s="53" t="str">
        <f>IF(B601&gt;①工事概要!$C$34,"",IF(B601&gt;=①工事概要!$C$33,$BN$13,""))</f>
        <v/>
      </c>
      <c r="BO601" s="53" t="str">
        <f>IF(B601&gt;①工事概要!$C$36,"",IF(B601&gt;=①工事概要!$C$35,$BO$13,""))</f>
        <v/>
      </c>
      <c r="BP601" s="53" t="str">
        <f>IF(B601&gt;①工事概要!$C$38,"",IF(B601&gt;=①工事概要!$C$37,$BP$13,""))</f>
        <v/>
      </c>
      <c r="BQ601" s="53" t="str">
        <f>IF(B601&gt;①工事概要!$C$40,"",IF(B601&gt;=①工事概要!$C$39,$BQ$13,""))</f>
        <v/>
      </c>
      <c r="BR601" s="53" t="str">
        <f>IF(B601&gt;①工事概要!$C$42,"",IF(B601&gt;=①工事概要!$C$41,$BR$13,""))</f>
        <v/>
      </c>
      <c r="BS601" s="53" t="str">
        <f>IF(B601&gt;①工事概要!$C$44,"",IF(B601&gt;=①工事概要!$C$43,$BS$13,""))</f>
        <v/>
      </c>
      <c r="BT601" s="53" t="str">
        <f>IF(B601&gt;①工事概要!$C$46,"",IF(B601&gt;=①工事概要!$C$45,$BT$13,""))</f>
        <v/>
      </c>
      <c r="BU601" s="53" t="str">
        <f>IF(B601&gt;①工事概要!$C$48,"",IF(B601&gt;=①工事概要!$C$47,$BU$13,""))</f>
        <v/>
      </c>
      <c r="BV601" s="53" t="str">
        <f>IF(B601&gt;①工事概要!$C$50,"",IF(B601&gt;=①工事概要!$C$49,$BV$13,""))</f>
        <v/>
      </c>
      <c r="BW601" s="53" t="str">
        <f>IF(B601&gt;①工事概要!$C$52,"",IF(B601&gt;=①工事概要!$C$51,$BW$13,""))</f>
        <v/>
      </c>
      <c r="BX601" s="53" t="str">
        <f>IF(B601&gt;①工事概要!$C$54,"",IF(B601&gt;=①工事概要!$C$53,$BX$13,""))</f>
        <v/>
      </c>
      <c r="BY601" s="53" t="str">
        <f>IF(B601&gt;①工事概要!$C$56,"",IF(B601&gt;=①工事概要!$C$55,$BY$13,""))</f>
        <v/>
      </c>
      <c r="BZ601" s="53" t="str">
        <f>IF(B601&gt;①工事概要!$C$58,"",IF(B601&gt;=①工事概要!$C$57,$BZ$13,""))</f>
        <v/>
      </c>
      <c r="CA601" s="53" t="str">
        <f>IF(B601&gt;①工事概要!$C$60,"",IF(B601&gt;=①工事概要!$C$59,$CA$13,""))</f>
        <v/>
      </c>
      <c r="CB601" s="53" t="str">
        <f>IF(B601&gt;①工事概要!$C$62,"",IF(B601&gt;=①工事概要!$C$61,$CB$13,""))</f>
        <v/>
      </c>
      <c r="CC601" s="53" t="str">
        <f>IF(B601&gt;①工事概要!$C$64,"",IF(B601&gt;=①工事概要!$C$63,$CC$13,""))</f>
        <v/>
      </c>
      <c r="CD601" s="53" t="str">
        <f>IF(B601&gt;①工事概要!$C$66,"",IF(B601&gt;=①工事概要!$C$65,$CD$13,""))</f>
        <v/>
      </c>
      <c r="CE601" s="50" t="str">
        <f t="shared" si="848"/>
        <v/>
      </c>
      <c r="CF601" s="50" t="str">
        <f t="shared" si="834"/>
        <v xml:space="preserve"> </v>
      </c>
    </row>
    <row r="602" spans="1:84" ht="39" customHeight="1" thickTop="1" thickBot="1" x14ac:dyDescent="0.2">
      <c r="A602" s="81" t="str">
        <f t="shared" si="820"/>
        <v>対象期間外</v>
      </c>
      <c r="B602" s="180" t="str">
        <f>IFERROR(IF(B601=①工事概要!$E$12+IF(WEEKDAY(①工事概要!$E$12)=1,①工事概要!$E$12,(8-WEEKDAY(①工事概要!$E$12))),"-",IF(B601="-","-",B601+1)),"-")</f>
        <v>-</v>
      </c>
      <c r="C602" s="89" t="str">
        <f t="shared" si="835"/>
        <v>-</v>
      </c>
      <c r="D602" s="199" t="str">
        <f t="shared" si="836"/>
        <v>×</v>
      </c>
      <c r="E602" s="200" t="str">
        <f t="shared" si="837"/>
        <v xml:space="preserve"> </v>
      </c>
      <c r="F602" s="201" t="s">
        <v>61</v>
      </c>
      <c r="G602" s="202"/>
      <c r="H602" s="203"/>
      <c r="I602" s="204"/>
      <c r="J602" s="187" t="str">
        <f t="shared" si="838"/>
        <v/>
      </c>
      <c r="K602" s="190" t="str">
        <f t="shared" si="821"/>
        <v/>
      </c>
      <c r="L602" s="190" t="str">
        <f t="shared" si="822"/>
        <v/>
      </c>
      <c r="M602" s="188" t="str">
        <f t="shared" si="839"/>
        <v/>
      </c>
      <c r="N602" s="87" t="str">
        <f t="shared" si="823"/>
        <v/>
      </c>
      <c r="O602" s="108"/>
      <c r="P602" s="156" t="str">
        <f>IF(B602&lt;①工事概要!$E$11,"",IF(B602&gt;①工事概要!$E$12,"",IF(LEN(CE602)=0,"○","")))</f>
        <v/>
      </c>
      <c r="Q602" s="162">
        <f t="shared" si="840"/>
        <v>0</v>
      </c>
      <c r="R602" s="93">
        <f t="shared" si="824"/>
        <v>181</v>
      </c>
      <c r="S602" s="156" t="str">
        <f t="shared" si="825"/>
        <v/>
      </c>
      <c r="T602" s="162">
        <f t="shared" si="826"/>
        <v>0</v>
      </c>
      <c r="U602" s="100">
        <f t="shared" si="841"/>
        <v>52</v>
      </c>
      <c r="V602" s="93" t="str">
        <f t="shared" si="827"/>
        <v/>
      </c>
      <c r="W602" s="169" t="str">
        <f t="shared" si="842"/>
        <v/>
      </c>
      <c r="X602" s="80" t="str">
        <f t="shared" si="843"/>
        <v/>
      </c>
      <c r="Y602" s="80" t="str">
        <f t="shared" si="844"/>
        <v/>
      </c>
      <c r="Z602" s="80" t="str">
        <f t="shared" si="828"/>
        <v>-</v>
      </c>
      <c r="AA602" s="80" t="str">
        <f t="shared" si="829"/>
        <v/>
      </c>
      <c r="AB602" s="80" t="str">
        <f t="shared" si="830"/>
        <v>OK（振替済み）</v>
      </c>
      <c r="AC602" s="154">
        <f t="shared" si="831"/>
        <v>0</v>
      </c>
      <c r="AD602" s="154" t="str">
        <f t="shared" si="845"/>
        <v/>
      </c>
      <c r="AE602" s="106">
        <f t="shared" si="846"/>
        <v>0</v>
      </c>
      <c r="AF602" s="106">
        <f t="shared" si="832"/>
        <v>0</v>
      </c>
      <c r="AG602" s="223" t="str">
        <f>IFERROR(IF(AE602=1,①工事概要!$E$11,IF(AE602=2,①工事概要!$E$11,IF(WEEKDAY(Z602)=2,Z595,AG601))),"")</f>
        <v/>
      </c>
      <c r="AH602" s="224" t="str">
        <f t="shared" ref="AH602:BA602" si="858">IFERROR(IF(AG602+1&gt;$BB602,"",AG602+1),"")</f>
        <v/>
      </c>
      <c r="AI602" s="224" t="str">
        <f t="shared" si="858"/>
        <v/>
      </c>
      <c r="AJ602" s="224" t="str">
        <f t="shared" si="858"/>
        <v/>
      </c>
      <c r="AK602" s="224" t="str">
        <f t="shared" si="858"/>
        <v/>
      </c>
      <c r="AL602" s="224" t="str">
        <f t="shared" si="858"/>
        <v/>
      </c>
      <c r="AM602" s="224" t="str">
        <f t="shared" si="858"/>
        <v/>
      </c>
      <c r="AN602" s="224" t="str">
        <f t="shared" si="858"/>
        <v/>
      </c>
      <c r="AO602" s="224" t="str">
        <f t="shared" si="858"/>
        <v/>
      </c>
      <c r="AP602" s="224" t="str">
        <f t="shared" si="858"/>
        <v/>
      </c>
      <c r="AQ602" s="224" t="str">
        <f t="shared" si="858"/>
        <v/>
      </c>
      <c r="AR602" s="224" t="str">
        <f t="shared" si="858"/>
        <v/>
      </c>
      <c r="AS602" s="224" t="str">
        <f t="shared" si="858"/>
        <v/>
      </c>
      <c r="AT602" s="224" t="str">
        <f t="shared" si="858"/>
        <v/>
      </c>
      <c r="AU602" s="224" t="str">
        <f t="shared" si="858"/>
        <v/>
      </c>
      <c r="AV602" s="224" t="str">
        <f t="shared" si="858"/>
        <v/>
      </c>
      <c r="AW602" s="224" t="str">
        <f t="shared" si="858"/>
        <v/>
      </c>
      <c r="AX602" s="224" t="str">
        <f t="shared" si="858"/>
        <v/>
      </c>
      <c r="AY602" s="224" t="str">
        <f t="shared" si="858"/>
        <v/>
      </c>
      <c r="AZ602" s="224" t="str">
        <f t="shared" si="858"/>
        <v/>
      </c>
      <c r="BA602" s="224" t="str">
        <f t="shared" si="858"/>
        <v/>
      </c>
      <c r="BB602" s="225" t="str">
        <f>IFERROR(IF(IF(IF(Z602=①工事概要!$E$12,①工事概要!$E$12,IF(WEEKDAY(Z602)=1,Z609,BB603))&gt;①工事概要!$E$12,①工事概要!$E$12,IF(Z602=①工事概要!$E$12,①工事概要!$E$12,IF(WEEKDAY(Z602)=1,Z609,BB603)))=0,①工事概要!$E$12,IF(IF(Z602=①工事概要!$E$12,①工事概要!$E$12,IF(WEEKDAY(Z602)=1,Z609,BB603))&gt;①工事概要!$E$12,①工事概要!$E$12,IF(Z602=①工事概要!$E$12,①工事概要!$E$12,IF(WEEKDAY(Z602)=1,Z609,BB603)))),"")</f>
        <v/>
      </c>
      <c r="BE602" s="53"/>
      <c r="BF602" s="53"/>
      <c r="BG602" s="53" t="str">
        <f>IFERROR(VLOOKUP(B602,①工事概要!$C$11:$D$12,2,FALSE),"")</f>
        <v/>
      </c>
      <c r="BH602" s="53" t="str">
        <f>IFERROR(VLOOKUP(B602,①工事概要!$C$16:$D$21,2,FALSE),"")</f>
        <v/>
      </c>
      <c r="BI602" s="53" t="str">
        <f>IFERROR(VLOOKUP(B602,①工事概要!$C$22:$D$24,2,FALSE),"")</f>
        <v/>
      </c>
      <c r="BJ602" s="53" t="str">
        <f>IF(B602&gt;①工事概要!$C$26,"",IF(B602&gt;=①工事概要!$C$25,$BJ$13,""))</f>
        <v/>
      </c>
      <c r="BK602" s="53" t="str">
        <f>IF(B602&gt;①工事概要!$C$28,"",IF(B602&gt;=①工事概要!$C$27,$BK$13,""))</f>
        <v/>
      </c>
      <c r="BL602" s="53" t="str">
        <f>IF(B602&gt;①工事概要!$C$30,"",IF(B602&gt;=①工事概要!$C$29,$BL$13,""))</f>
        <v/>
      </c>
      <c r="BM602" s="53" t="str">
        <f>IF(B602&gt;①工事概要!$C$32,"",IF(B602&gt;=①工事概要!$C$31,$BM$13,""))</f>
        <v/>
      </c>
      <c r="BN602" s="53" t="str">
        <f>IF(B602&gt;①工事概要!$C$34,"",IF(B602&gt;=①工事概要!$C$33,$BN$13,""))</f>
        <v/>
      </c>
      <c r="BO602" s="53" t="str">
        <f>IF(B602&gt;①工事概要!$C$36,"",IF(B602&gt;=①工事概要!$C$35,$BO$13,""))</f>
        <v/>
      </c>
      <c r="BP602" s="53" t="str">
        <f>IF(B602&gt;①工事概要!$C$38,"",IF(B602&gt;=①工事概要!$C$37,$BP$13,""))</f>
        <v/>
      </c>
      <c r="BQ602" s="53" t="str">
        <f>IF(B602&gt;①工事概要!$C$40,"",IF(B602&gt;=①工事概要!$C$39,$BQ$13,""))</f>
        <v/>
      </c>
      <c r="BR602" s="53" t="str">
        <f>IF(B602&gt;①工事概要!$C$42,"",IF(B602&gt;=①工事概要!$C$41,$BR$13,""))</f>
        <v/>
      </c>
      <c r="BS602" s="53" t="str">
        <f>IF(B602&gt;①工事概要!$C$44,"",IF(B602&gt;=①工事概要!$C$43,$BS$13,""))</f>
        <v/>
      </c>
      <c r="BT602" s="53" t="str">
        <f>IF(B602&gt;①工事概要!$C$46,"",IF(B602&gt;=①工事概要!$C$45,$BT$13,""))</f>
        <v/>
      </c>
      <c r="BU602" s="53" t="str">
        <f>IF(B602&gt;①工事概要!$C$48,"",IF(B602&gt;=①工事概要!$C$47,$BU$13,""))</f>
        <v/>
      </c>
      <c r="BV602" s="53" t="str">
        <f>IF(B602&gt;①工事概要!$C$50,"",IF(B602&gt;=①工事概要!$C$49,$BV$13,""))</f>
        <v/>
      </c>
      <c r="BW602" s="53" t="str">
        <f>IF(B602&gt;①工事概要!$C$52,"",IF(B602&gt;=①工事概要!$C$51,$BW$13,""))</f>
        <v/>
      </c>
      <c r="BX602" s="53" t="str">
        <f>IF(B602&gt;①工事概要!$C$54,"",IF(B602&gt;=①工事概要!$C$53,$BX$13,""))</f>
        <v/>
      </c>
      <c r="BY602" s="53" t="str">
        <f>IF(B602&gt;①工事概要!$C$56,"",IF(B602&gt;=①工事概要!$C$55,$BY$13,""))</f>
        <v/>
      </c>
      <c r="BZ602" s="53" t="str">
        <f>IF(B602&gt;①工事概要!$C$58,"",IF(B602&gt;=①工事概要!$C$57,$BZ$13,""))</f>
        <v/>
      </c>
      <c r="CA602" s="53" t="str">
        <f>IF(B602&gt;①工事概要!$C$60,"",IF(B602&gt;=①工事概要!$C$59,$CA$13,""))</f>
        <v/>
      </c>
      <c r="CB602" s="53" t="str">
        <f>IF(B602&gt;①工事概要!$C$62,"",IF(B602&gt;=①工事概要!$C$61,$CB$13,""))</f>
        <v/>
      </c>
      <c r="CC602" s="53" t="str">
        <f>IF(B602&gt;①工事概要!$C$64,"",IF(B602&gt;=①工事概要!$C$63,$CC$13,""))</f>
        <v/>
      </c>
      <c r="CD602" s="53" t="str">
        <f>IF(B602&gt;①工事概要!$C$66,"",IF(B602&gt;=①工事概要!$C$65,$CD$13,""))</f>
        <v/>
      </c>
      <c r="CE602" s="50" t="str">
        <f t="shared" si="848"/>
        <v/>
      </c>
      <c r="CF602" s="50" t="str">
        <f t="shared" si="834"/>
        <v xml:space="preserve"> </v>
      </c>
    </row>
    <row r="603" spans="1:84" ht="39" customHeight="1" thickTop="1" thickBot="1" x14ac:dyDescent="0.2">
      <c r="A603" s="81" t="str">
        <f t="shared" si="820"/>
        <v>対象期間外</v>
      </c>
      <c r="B603" s="180" t="str">
        <f>IFERROR(IF(B602=①工事概要!$E$12+IF(WEEKDAY(①工事概要!$E$12)=1,①工事概要!$E$12,(8-WEEKDAY(①工事概要!$E$12))),"-",IF(B602="-","-",B602+1)),"-")</f>
        <v>-</v>
      </c>
      <c r="C603" s="89" t="str">
        <f t="shared" si="835"/>
        <v>-</v>
      </c>
      <c r="D603" s="199" t="str">
        <f t="shared" si="836"/>
        <v>×</v>
      </c>
      <c r="E603" s="200" t="str">
        <f t="shared" si="837"/>
        <v xml:space="preserve"> </v>
      </c>
      <c r="F603" s="201" t="s">
        <v>60</v>
      </c>
      <c r="G603" s="202"/>
      <c r="H603" s="203"/>
      <c r="I603" s="204"/>
      <c r="J603" s="187" t="str">
        <f t="shared" si="838"/>
        <v/>
      </c>
      <c r="K603" s="190" t="str">
        <f t="shared" si="821"/>
        <v/>
      </c>
      <c r="L603" s="190" t="str">
        <f t="shared" si="822"/>
        <v/>
      </c>
      <c r="M603" s="188" t="str">
        <f t="shared" si="839"/>
        <v/>
      </c>
      <c r="N603" s="87" t="str">
        <f t="shared" si="823"/>
        <v/>
      </c>
      <c r="O603" s="108"/>
      <c r="P603" s="156" t="str">
        <f>IF(B603&lt;①工事概要!$E$11,"",IF(B603&gt;①工事概要!$E$12,"",IF(LEN(CE603)=0,"○","")))</f>
        <v/>
      </c>
      <c r="Q603" s="162">
        <f t="shared" si="840"/>
        <v>0</v>
      </c>
      <c r="R603" s="93">
        <f t="shared" si="824"/>
        <v>181</v>
      </c>
      <c r="S603" s="156" t="str">
        <f t="shared" si="825"/>
        <v/>
      </c>
      <c r="T603" s="162">
        <f t="shared" si="826"/>
        <v>0</v>
      </c>
      <c r="U603" s="100">
        <f t="shared" si="841"/>
        <v>52</v>
      </c>
      <c r="V603" s="93" t="str">
        <f t="shared" si="827"/>
        <v/>
      </c>
      <c r="W603" s="169" t="str">
        <f t="shared" si="842"/>
        <v/>
      </c>
      <c r="X603" s="80" t="str">
        <f t="shared" si="843"/>
        <v/>
      </c>
      <c r="Y603" s="80" t="str">
        <f t="shared" si="844"/>
        <v/>
      </c>
      <c r="Z603" s="80" t="str">
        <f t="shared" si="828"/>
        <v>-</v>
      </c>
      <c r="AA603" s="80" t="str">
        <f t="shared" si="829"/>
        <v/>
      </c>
      <c r="AB603" s="80" t="str">
        <f t="shared" si="830"/>
        <v>OK（振替済み）</v>
      </c>
      <c r="AC603" s="154">
        <f t="shared" si="831"/>
        <v>0</v>
      </c>
      <c r="AD603" s="154" t="str">
        <f t="shared" si="845"/>
        <v/>
      </c>
      <c r="AE603" s="106">
        <f t="shared" si="846"/>
        <v>0</v>
      </c>
      <c r="AF603" s="106">
        <f t="shared" si="832"/>
        <v>0</v>
      </c>
      <c r="AG603" s="216" t="str">
        <f>IFERROR(IF(AE603=1,①工事概要!$E$11,IF(AE603=2,①工事概要!$E$11,IF(WEEKDAY(Z603)=2,Z596,AG602))),"")</f>
        <v/>
      </c>
      <c r="AH603" s="221" t="str">
        <f t="shared" ref="AH603:BA603" si="859">IFERROR(IF(AG603+1&gt;$BB603,"",AG603+1),"")</f>
        <v/>
      </c>
      <c r="AI603" s="221" t="str">
        <f t="shared" si="859"/>
        <v/>
      </c>
      <c r="AJ603" s="221" t="str">
        <f t="shared" si="859"/>
        <v/>
      </c>
      <c r="AK603" s="221" t="str">
        <f t="shared" si="859"/>
        <v/>
      </c>
      <c r="AL603" s="221" t="str">
        <f t="shared" si="859"/>
        <v/>
      </c>
      <c r="AM603" s="221" t="str">
        <f t="shared" si="859"/>
        <v/>
      </c>
      <c r="AN603" s="221" t="str">
        <f t="shared" si="859"/>
        <v/>
      </c>
      <c r="AO603" s="221" t="str">
        <f t="shared" si="859"/>
        <v/>
      </c>
      <c r="AP603" s="221" t="str">
        <f t="shared" si="859"/>
        <v/>
      </c>
      <c r="AQ603" s="221" t="str">
        <f t="shared" si="859"/>
        <v/>
      </c>
      <c r="AR603" s="221" t="str">
        <f t="shared" si="859"/>
        <v/>
      </c>
      <c r="AS603" s="221" t="str">
        <f t="shared" si="859"/>
        <v/>
      </c>
      <c r="AT603" s="221" t="str">
        <f t="shared" si="859"/>
        <v/>
      </c>
      <c r="AU603" s="221" t="str">
        <f t="shared" si="859"/>
        <v/>
      </c>
      <c r="AV603" s="221" t="str">
        <f t="shared" si="859"/>
        <v/>
      </c>
      <c r="AW603" s="221" t="str">
        <f t="shared" si="859"/>
        <v/>
      </c>
      <c r="AX603" s="221" t="str">
        <f t="shared" si="859"/>
        <v/>
      </c>
      <c r="AY603" s="221" t="str">
        <f t="shared" si="859"/>
        <v/>
      </c>
      <c r="AZ603" s="221" t="str">
        <f t="shared" si="859"/>
        <v/>
      </c>
      <c r="BA603" s="221" t="str">
        <f t="shared" si="859"/>
        <v/>
      </c>
      <c r="BB603" s="217" t="str">
        <f>IFERROR(IF(IF(IF(Z603=①工事概要!$E$12,①工事概要!$E$12,IF(WEEKDAY(Z603)=1,Z610,BB604))&gt;①工事概要!$E$12,①工事概要!$E$12,IF(Z603=①工事概要!$E$12,①工事概要!$E$12,IF(WEEKDAY(Z603)=1,Z610,BB604)))=0,①工事概要!$E$12,IF(IF(Z603=①工事概要!$E$12,①工事概要!$E$12,IF(WEEKDAY(Z603)=1,Z610,BB604))&gt;①工事概要!$E$12,①工事概要!$E$12,IF(Z603=①工事概要!$E$12,①工事概要!$E$12,IF(WEEKDAY(Z603)=1,Z610,BB604)))),"")</f>
        <v/>
      </c>
      <c r="BE603" s="53"/>
      <c r="BF603" s="53"/>
      <c r="BG603" s="53" t="str">
        <f>IFERROR(VLOOKUP(B603,①工事概要!$C$11:$D$12,2,FALSE),"")</f>
        <v/>
      </c>
      <c r="BH603" s="53" t="str">
        <f>IFERROR(VLOOKUP(B603,①工事概要!$C$16:$D$21,2,FALSE),"")</f>
        <v/>
      </c>
      <c r="BI603" s="53" t="str">
        <f>IFERROR(VLOOKUP(B603,①工事概要!$C$22:$D$24,2,FALSE),"")</f>
        <v/>
      </c>
      <c r="BJ603" s="53" t="str">
        <f>IF(B603&gt;①工事概要!$C$26,"",IF(B603&gt;=①工事概要!$C$25,$BJ$13,""))</f>
        <v/>
      </c>
      <c r="BK603" s="53" t="str">
        <f>IF(B603&gt;①工事概要!$C$28,"",IF(B603&gt;=①工事概要!$C$27,$BK$13,""))</f>
        <v/>
      </c>
      <c r="BL603" s="53" t="str">
        <f>IF(B603&gt;①工事概要!$C$30,"",IF(B603&gt;=①工事概要!$C$29,$BL$13,""))</f>
        <v/>
      </c>
      <c r="BM603" s="53" t="str">
        <f>IF(B603&gt;①工事概要!$C$32,"",IF(B603&gt;=①工事概要!$C$31,$BM$13,""))</f>
        <v/>
      </c>
      <c r="BN603" s="53" t="str">
        <f>IF(B603&gt;①工事概要!$C$34,"",IF(B603&gt;=①工事概要!$C$33,$BN$13,""))</f>
        <v/>
      </c>
      <c r="BO603" s="53" t="str">
        <f>IF(B603&gt;①工事概要!$C$36,"",IF(B603&gt;=①工事概要!$C$35,$BO$13,""))</f>
        <v/>
      </c>
      <c r="BP603" s="53" t="str">
        <f>IF(B603&gt;①工事概要!$C$38,"",IF(B603&gt;=①工事概要!$C$37,$BP$13,""))</f>
        <v/>
      </c>
      <c r="BQ603" s="53" t="str">
        <f>IF(B603&gt;①工事概要!$C$40,"",IF(B603&gt;=①工事概要!$C$39,$BQ$13,""))</f>
        <v/>
      </c>
      <c r="BR603" s="53" t="str">
        <f>IF(B603&gt;①工事概要!$C$42,"",IF(B603&gt;=①工事概要!$C$41,$BR$13,""))</f>
        <v/>
      </c>
      <c r="BS603" s="53" t="str">
        <f>IF(B603&gt;①工事概要!$C$44,"",IF(B603&gt;=①工事概要!$C$43,$BS$13,""))</f>
        <v/>
      </c>
      <c r="BT603" s="53" t="str">
        <f>IF(B603&gt;①工事概要!$C$46,"",IF(B603&gt;=①工事概要!$C$45,$BT$13,""))</f>
        <v/>
      </c>
      <c r="BU603" s="53" t="str">
        <f>IF(B603&gt;①工事概要!$C$48,"",IF(B603&gt;=①工事概要!$C$47,$BU$13,""))</f>
        <v/>
      </c>
      <c r="BV603" s="53" t="str">
        <f>IF(B603&gt;①工事概要!$C$50,"",IF(B603&gt;=①工事概要!$C$49,$BV$13,""))</f>
        <v/>
      </c>
      <c r="BW603" s="53" t="str">
        <f>IF(B603&gt;①工事概要!$C$52,"",IF(B603&gt;=①工事概要!$C$51,$BW$13,""))</f>
        <v/>
      </c>
      <c r="BX603" s="53" t="str">
        <f>IF(B603&gt;①工事概要!$C$54,"",IF(B603&gt;=①工事概要!$C$53,$BX$13,""))</f>
        <v/>
      </c>
      <c r="BY603" s="53" t="str">
        <f>IF(B603&gt;①工事概要!$C$56,"",IF(B603&gt;=①工事概要!$C$55,$BY$13,""))</f>
        <v/>
      </c>
      <c r="BZ603" s="53" t="str">
        <f>IF(B603&gt;①工事概要!$C$58,"",IF(B603&gt;=①工事概要!$C$57,$BZ$13,""))</f>
        <v/>
      </c>
      <c r="CA603" s="53" t="str">
        <f>IF(B603&gt;①工事概要!$C$60,"",IF(B603&gt;=①工事概要!$C$59,$CA$13,""))</f>
        <v/>
      </c>
      <c r="CB603" s="53" t="str">
        <f>IF(B603&gt;①工事概要!$C$62,"",IF(B603&gt;=①工事概要!$C$61,$CB$13,""))</f>
        <v/>
      </c>
      <c r="CC603" s="53" t="str">
        <f>IF(B603&gt;①工事概要!$C$64,"",IF(B603&gt;=①工事概要!$C$63,$CC$13,""))</f>
        <v/>
      </c>
      <c r="CD603" s="53" t="str">
        <f>IF(B603&gt;①工事概要!$C$66,"",IF(B603&gt;=①工事概要!$C$65,$CD$13,""))</f>
        <v/>
      </c>
      <c r="CE603" s="50" t="str">
        <f t="shared" si="848"/>
        <v/>
      </c>
      <c r="CF603" s="50" t="str">
        <f t="shared" si="834"/>
        <v xml:space="preserve"> </v>
      </c>
    </row>
    <row r="604" spans="1:84" ht="39" customHeight="1" thickTop="1" thickBot="1" x14ac:dyDescent="0.2">
      <c r="A604" s="81" t="str">
        <f t="shared" si="820"/>
        <v>対象期間外</v>
      </c>
      <c r="B604" s="180" t="str">
        <f>IFERROR(IF(B603=①工事概要!$E$12+IF(WEEKDAY(①工事概要!$E$12)=1,①工事概要!$E$12,(8-WEEKDAY(①工事概要!$E$12))),"-",IF(B603="-","-",B603+1)),"-")</f>
        <v>-</v>
      </c>
      <c r="C604" s="89" t="str">
        <f t="shared" si="835"/>
        <v>-</v>
      </c>
      <c r="D604" s="199" t="str">
        <f t="shared" si="836"/>
        <v>×</v>
      </c>
      <c r="E604" s="200" t="str">
        <f t="shared" si="837"/>
        <v xml:space="preserve"> </v>
      </c>
      <c r="F604" s="201" t="s">
        <v>60</v>
      </c>
      <c r="G604" s="202"/>
      <c r="H604" s="203"/>
      <c r="I604" s="204"/>
      <c r="J604" s="187" t="str">
        <f t="shared" si="838"/>
        <v/>
      </c>
      <c r="K604" s="190" t="str">
        <f t="shared" si="821"/>
        <v/>
      </c>
      <c r="L604" s="190" t="str">
        <f t="shared" si="822"/>
        <v/>
      </c>
      <c r="M604" s="188" t="str">
        <f t="shared" si="839"/>
        <v/>
      </c>
      <c r="N604" s="87" t="str">
        <f t="shared" si="823"/>
        <v/>
      </c>
      <c r="O604" s="108"/>
      <c r="P604" s="156" t="str">
        <f>IF(B604&lt;①工事概要!$E$11,"",IF(B604&gt;①工事概要!$E$12,"",IF(LEN(CE604)=0,"○","")))</f>
        <v/>
      </c>
      <c r="Q604" s="162">
        <f t="shared" si="840"/>
        <v>0</v>
      </c>
      <c r="R604" s="93">
        <f t="shared" si="824"/>
        <v>181</v>
      </c>
      <c r="S604" s="156" t="str">
        <f t="shared" si="825"/>
        <v/>
      </c>
      <c r="T604" s="162">
        <f t="shared" si="826"/>
        <v>0</v>
      </c>
      <c r="U604" s="100">
        <f t="shared" si="841"/>
        <v>52</v>
      </c>
      <c r="V604" s="93" t="str">
        <f t="shared" si="827"/>
        <v/>
      </c>
      <c r="W604" s="169" t="str">
        <f t="shared" si="842"/>
        <v/>
      </c>
      <c r="X604" s="80" t="str">
        <f t="shared" si="843"/>
        <v/>
      </c>
      <c r="Y604" s="80" t="str">
        <f t="shared" si="844"/>
        <v/>
      </c>
      <c r="Z604" s="80" t="str">
        <f t="shared" si="828"/>
        <v>-</v>
      </c>
      <c r="AA604" s="80" t="str">
        <f t="shared" si="829"/>
        <v/>
      </c>
      <c r="AB604" s="80" t="str">
        <f t="shared" si="830"/>
        <v>OK（振替済み）</v>
      </c>
      <c r="AC604" s="154">
        <f t="shared" si="831"/>
        <v>0</v>
      </c>
      <c r="AD604" s="154" t="str">
        <f t="shared" si="845"/>
        <v/>
      </c>
      <c r="AE604" s="106">
        <f t="shared" si="846"/>
        <v>0</v>
      </c>
      <c r="AF604" s="106">
        <f t="shared" si="832"/>
        <v>0</v>
      </c>
      <c r="AG604" s="218" t="str">
        <f>IFERROR(IF(AE604=1,①工事概要!$E$11,IF(AE604=2,①工事概要!$E$11,IF(WEEKDAY(Z604)=2,Z597,AG603))),"")</f>
        <v/>
      </c>
      <c r="AH604" s="222" t="str">
        <f t="shared" ref="AH604:BA604" si="860">IFERROR(IF(AG604+1&gt;$BB604,"",AG604+1),"")</f>
        <v/>
      </c>
      <c r="AI604" s="222" t="str">
        <f t="shared" si="860"/>
        <v/>
      </c>
      <c r="AJ604" s="222" t="str">
        <f t="shared" si="860"/>
        <v/>
      </c>
      <c r="AK604" s="222" t="str">
        <f t="shared" si="860"/>
        <v/>
      </c>
      <c r="AL604" s="222" t="str">
        <f t="shared" si="860"/>
        <v/>
      </c>
      <c r="AM604" s="222" t="str">
        <f t="shared" si="860"/>
        <v/>
      </c>
      <c r="AN604" s="222" t="str">
        <f t="shared" si="860"/>
        <v/>
      </c>
      <c r="AO604" s="222" t="str">
        <f t="shared" si="860"/>
        <v/>
      </c>
      <c r="AP604" s="222" t="str">
        <f t="shared" si="860"/>
        <v/>
      </c>
      <c r="AQ604" s="222" t="str">
        <f t="shared" si="860"/>
        <v/>
      </c>
      <c r="AR604" s="222" t="str">
        <f t="shared" si="860"/>
        <v/>
      </c>
      <c r="AS604" s="222" t="str">
        <f t="shared" si="860"/>
        <v/>
      </c>
      <c r="AT604" s="222" t="str">
        <f t="shared" si="860"/>
        <v/>
      </c>
      <c r="AU604" s="222" t="str">
        <f t="shared" si="860"/>
        <v/>
      </c>
      <c r="AV604" s="222" t="str">
        <f t="shared" si="860"/>
        <v/>
      </c>
      <c r="AW604" s="222" t="str">
        <f t="shared" si="860"/>
        <v/>
      </c>
      <c r="AX604" s="222" t="str">
        <f t="shared" si="860"/>
        <v/>
      </c>
      <c r="AY604" s="222" t="str">
        <f t="shared" si="860"/>
        <v/>
      </c>
      <c r="AZ604" s="222" t="str">
        <f t="shared" si="860"/>
        <v/>
      </c>
      <c r="BA604" s="222" t="str">
        <f t="shared" si="860"/>
        <v/>
      </c>
      <c r="BB604" s="219" t="str">
        <f>IFERROR(IF(IF(IF(Z604=①工事概要!$E$12,①工事概要!$E$12,IF(WEEKDAY(Z604)=1,Z611,BB605))&gt;①工事概要!$E$12,①工事概要!$E$12,IF(Z604=①工事概要!$E$12,①工事概要!$E$12,IF(WEEKDAY(Z604)=1,Z611,BB605)))=0,①工事概要!$E$12,IF(IF(Z604=①工事概要!$E$12,①工事概要!$E$12,IF(WEEKDAY(Z604)=1,Z611,BB605))&gt;①工事概要!$E$12,①工事概要!$E$12,IF(Z604=①工事概要!$E$12,①工事概要!$E$12,IF(WEEKDAY(Z604)=1,Z611,BB605)))),"")</f>
        <v/>
      </c>
      <c r="BE604" s="53"/>
      <c r="BF604" s="53"/>
      <c r="BG604" s="53" t="str">
        <f>IFERROR(VLOOKUP(B604,①工事概要!$C$11:$D$12,2,FALSE),"")</f>
        <v/>
      </c>
      <c r="BH604" s="53" t="str">
        <f>IFERROR(VLOOKUP(B604,①工事概要!$C$16:$D$21,2,FALSE),"")</f>
        <v/>
      </c>
      <c r="BI604" s="53" t="str">
        <f>IFERROR(VLOOKUP(B604,①工事概要!$C$22:$D$24,2,FALSE),"")</f>
        <v/>
      </c>
      <c r="BJ604" s="53" t="str">
        <f>IF(B604&gt;①工事概要!$C$26,"",IF(B604&gt;=①工事概要!$C$25,$BJ$13,""))</f>
        <v/>
      </c>
      <c r="BK604" s="53" t="str">
        <f>IF(B604&gt;①工事概要!$C$28,"",IF(B604&gt;=①工事概要!$C$27,$BK$13,""))</f>
        <v/>
      </c>
      <c r="BL604" s="53" t="str">
        <f>IF(B604&gt;①工事概要!$C$30,"",IF(B604&gt;=①工事概要!$C$29,$BL$13,""))</f>
        <v/>
      </c>
      <c r="BM604" s="53" t="str">
        <f>IF(B604&gt;①工事概要!$C$32,"",IF(B604&gt;=①工事概要!$C$31,$BM$13,""))</f>
        <v/>
      </c>
      <c r="BN604" s="53" t="str">
        <f>IF(B604&gt;①工事概要!$C$34,"",IF(B604&gt;=①工事概要!$C$33,$BN$13,""))</f>
        <v/>
      </c>
      <c r="BO604" s="53" t="str">
        <f>IF(B604&gt;①工事概要!$C$36,"",IF(B604&gt;=①工事概要!$C$35,$BO$13,""))</f>
        <v/>
      </c>
      <c r="BP604" s="53" t="str">
        <f>IF(B604&gt;①工事概要!$C$38,"",IF(B604&gt;=①工事概要!$C$37,$BP$13,""))</f>
        <v/>
      </c>
      <c r="BQ604" s="53" t="str">
        <f>IF(B604&gt;①工事概要!$C$40,"",IF(B604&gt;=①工事概要!$C$39,$BQ$13,""))</f>
        <v/>
      </c>
      <c r="BR604" s="53" t="str">
        <f>IF(B604&gt;①工事概要!$C$42,"",IF(B604&gt;=①工事概要!$C$41,$BR$13,""))</f>
        <v/>
      </c>
      <c r="BS604" s="53" t="str">
        <f>IF(B604&gt;①工事概要!$C$44,"",IF(B604&gt;=①工事概要!$C$43,$BS$13,""))</f>
        <v/>
      </c>
      <c r="BT604" s="53" t="str">
        <f>IF(B604&gt;①工事概要!$C$46,"",IF(B604&gt;=①工事概要!$C$45,$BT$13,""))</f>
        <v/>
      </c>
      <c r="BU604" s="53" t="str">
        <f>IF(B604&gt;①工事概要!$C$48,"",IF(B604&gt;=①工事概要!$C$47,$BU$13,""))</f>
        <v/>
      </c>
      <c r="BV604" s="53" t="str">
        <f>IF(B604&gt;①工事概要!$C$50,"",IF(B604&gt;=①工事概要!$C$49,$BV$13,""))</f>
        <v/>
      </c>
      <c r="BW604" s="53" t="str">
        <f>IF(B604&gt;①工事概要!$C$52,"",IF(B604&gt;=①工事概要!$C$51,$BW$13,""))</f>
        <v/>
      </c>
      <c r="BX604" s="53" t="str">
        <f>IF(B604&gt;①工事概要!$C$54,"",IF(B604&gt;=①工事概要!$C$53,$BX$13,""))</f>
        <v/>
      </c>
      <c r="BY604" s="53" t="str">
        <f>IF(B604&gt;①工事概要!$C$56,"",IF(B604&gt;=①工事概要!$C$55,$BY$13,""))</f>
        <v/>
      </c>
      <c r="BZ604" s="53" t="str">
        <f>IF(B604&gt;①工事概要!$C$58,"",IF(B604&gt;=①工事概要!$C$57,$BZ$13,""))</f>
        <v/>
      </c>
      <c r="CA604" s="53" t="str">
        <f>IF(B604&gt;①工事概要!$C$60,"",IF(B604&gt;=①工事概要!$C$59,$CA$13,""))</f>
        <v/>
      </c>
      <c r="CB604" s="53" t="str">
        <f>IF(B604&gt;①工事概要!$C$62,"",IF(B604&gt;=①工事概要!$C$61,$CB$13,""))</f>
        <v/>
      </c>
      <c r="CC604" s="53" t="str">
        <f>IF(B604&gt;①工事概要!$C$64,"",IF(B604&gt;=①工事概要!$C$63,$CC$13,""))</f>
        <v/>
      </c>
      <c r="CD604" s="53" t="str">
        <f>IF(B604&gt;①工事概要!$C$66,"",IF(B604&gt;=①工事概要!$C$65,$CD$13,""))</f>
        <v/>
      </c>
      <c r="CE604" s="50" t="str">
        <f t="shared" si="848"/>
        <v/>
      </c>
      <c r="CF604" s="50" t="str">
        <f t="shared" si="834"/>
        <v xml:space="preserve"> </v>
      </c>
    </row>
    <row r="605" spans="1:84" ht="39" customHeight="1" thickTop="1" thickBot="1" x14ac:dyDescent="0.2">
      <c r="A605" s="81" t="str">
        <f t="shared" si="820"/>
        <v>対象期間外</v>
      </c>
      <c r="B605" s="180" t="str">
        <f>IFERROR(IF(B604=①工事概要!$E$12+IF(WEEKDAY(①工事概要!$E$12)=1,①工事概要!$E$12,(8-WEEKDAY(①工事概要!$E$12))),"-",IF(B604="-","-",B604+1)),"-")</f>
        <v>-</v>
      </c>
      <c r="C605" s="89" t="str">
        <f t="shared" si="835"/>
        <v>-</v>
      </c>
      <c r="D605" s="199" t="str">
        <f t="shared" si="836"/>
        <v>×</v>
      </c>
      <c r="E605" s="200" t="str">
        <f t="shared" si="837"/>
        <v xml:space="preserve"> </v>
      </c>
      <c r="F605" s="201" t="s">
        <v>60</v>
      </c>
      <c r="G605" s="202"/>
      <c r="H605" s="203"/>
      <c r="I605" s="204"/>
      <c r="J605" s="187" t="str">
        <f t="shared" si="838"/>
        <v/>
      </c>
      <c r="K605" s="190" t="str">
        <f t="shared" si="821"/>
        <v/>
      </c>
      <c r="L605" s="190" t="str">
        <f t="shared" si="822"/>
        <v/>
      </c>
      <c r="M605" s="188" t="str">
        <f t="shared" si="839"/>
        <v/>
      </c>
      <c r="N605" s="87" t="str">
        <f t="shared" si="823"/>
        <v/>
      </c>
      <c r="O605" s="108"/>
      <c r="P605" s="156" t="str">
        <f>IF(B605&lt;①工事概要!$E$11,"",IF(B605&gt;①工事概要!$E$12,"",IF(LEN(CE605)=0,"○","")))</f>
        <v/>
      </c>
      <c r="Q605" s="162">
        <f t="shared" si="840"/>
        <v>0</v>
      </c>
      <c r="R605" s="93">
        <f t="shared" si="824"/>
        <v>181</v>
      </c>
      <c r="S605" s="156" t="str">
        <f t="shared" si="825"/>
        <v/>
      </c>
      <c r="T605" s="162">
        <f t="shared" si="826"/>
        <v>0</v>
      </c>
      <c r="U605" s="100">
        <f t="shared" si="841"/>
        <v>52</v>
      </c>
      <c r="V605" s="93" t="str">
        <f t="shared" si="827"/>
        <v/>
      </c>
      <c r="W605" s="169" t="str">
        <f t="shared" si="842"/>
        <v/>
      </c>
      <c r="X605" s="80" t="str">
        <f t="shared" si="843"/>
        <v/>
      </c>
      <c r="Y605" s="80" t="str">
        <f t="shared" si="844"/>
        <v/>
      </c>
      <c r="Z605" s="80" t="str">
        <f t="shared" si="828"/>
        <v>-</v>
      </c>
      <c r="AA605" s="80" t="str">
        <f t="shared" si="829"/>
        <v/>
      </c>
      <c r="AB605" s="80" t="str">
        <f t="shared" si="830"/>
        <v>OK（振替済み）</v>
      </c>
      <c r="AC605" s="154">
        <f t="shared" si="831"/>
        <v>0</v>
      </c>
      <c r="AD605" s="154" t="str">
        <f t="shared" si="845"/>
        <v/>
      </c>
      <c r="AE605" s="106">
        <f t="shared" si="846"/>
        <v>0</v>
      </c>
      <c r="AF605" s="106">
        <f t="shared" si="832"/>
        <v>0</v>
      </c>
      <c r="AG605" s="218" t="str">
        <f>IFERROR(IF(AE605=1,①工事概要!$E$11,IF(AE605=2,①工事概要!$E$11,IF(WEEKDAY(Z605)=2,Z598,AG604))),"")</f>
        <v/>
      </c>
      <c r="AH605" s="222" t="str">
        <f t="shared" ref="AH605:BA605" si="861">IFERROR(IF(AG605+1&gt;$BB605,"",AG605+1),"")</f>
        <v/>
      </c>
      <c r="AI605" s="222" t="str">
        <f t="shared" si="861"/>
        <v/>
      </c>
      <c r="AJ605" s="222" t="str">
        <f t="shared" si="861"/>
        <v/>
      </c>
      <c r="AK605" s="222" t="str">
        <f t="shared" si="861"/>
        <v/>
      </c>
      <c r="AL605" s="222" t="str">
        <f t="shared" si="861"/>
        <v/>
      </c>
      <c r="AM605" s="222" t="str">
        <f t="shared" si="861"/>
        <v/>
      </c>
      <c r="AN605" s="222" t="str">
        <f t="shared" si="861"/>
        <v/>
      </c>
      <c r="AO605" s="222" t="str">
        <f t="shared" si="861"/>
        <v/>
      </c>
      <c r="AP605" s="222" t="str">
        <f t="shared" si="861"/>
        <v/>
      </c>
      <c r="AQ605" s="222" t="str">
        <f t="shared" si="861"/>
        <v/>
      </c>
      <c r="AR605" s="222" t="str">
        <f t="shared" si="861"/>
        <v/>
      </c>
      <c r="AS605" s="222" t="str">
        <f t="shared" si="861"/>
        <v/>
      </c>
      <c r="AT605" s="222" t="str">
        <f t="shared" si="861"/>
        <v/>
      </c>
      <c r="AU605" s="222" t="str">
        <f t="shared" si="861"/>
        <v/>
      </c>
      <c r="AV605" s="222" t="str">
        <f t="shared" si="861"/>
        <v/>
      </c>
      <c r="AW605" s="222" t="str">
        <f t="shared" si="861"/>
        <v/>
      </c>
      <c r="AX605" s="222" t="str">
        <f t="shared" si="861"/>
        <v/>
      </c>
      <c r="AY605" s="222" t="str">
        <f t="shared" si="861"/>
        <v/>
      </c>
      <c r="AZ605" s="222" t="str">
        <f t="shared" si="861"/>
        <v/>
      </c>
      <c r="BA605" s="222" t="str">
        <f t="shared" si="861"/>
        <v/>
      </c>
      <c r="BB605" s="219" t="str">
        <f>IFERROR(IF(IF(IF(Z605=①工事概要!$E$12,①工事概要!$E$12,IF(WEEKDAY(Z605)=1,Z612,BB606))&gt;①工事概要!$E$12,①工事概要!$E$12,IF(Z605=①工事概要!$E$12,①工事概要!$E$12,IF(WEEKDAY(Z605)=1,Z612,BB606)))=0,①工事概要!$E$12,IF(IF(Z605=①工事概要!$E$12,①工事概要!$E$12,IF(WEEKDAY(Z605)=1,Z612,BB606))&gt;①工事概要!$E$12,①工事概要!$E$12,IF(Z605=①工事概要!$E$12,①工事概要!$E$12,IF(WEEKDAY(Z605)=1,Z612,BB606)))),"")</f>
        <v/>
      </c>
      <c r="BE605" s="53"/>
      <c r="BF605" s="53"/>
      <c r="BG605" s="53" t="str">
        <f>IFERROR(VLOOKUP(B605,①工事概要!$C$11:$D$12,2,FALSE),"")</f>
        <v/>
      </c>
      <c r="BH605" s="53" t="str">
        <f>IFERROR(VLOOKUP(B605,①工事概要!$C$16:$D$21,2,FALSE),"")</f>
        <v/>
      </c>
      <c r="BI605" s="53" t="str">
        <f>IFERROR(VLOOKUP(B605,①工事概要!$C$22:$D$24,2,FALSE),"")</f>
        <v/>
      </c>
      <c r="BJ605" s="53" t="str">
        <f>IF(B605&gt;①工事概要!$C$26,"",IF(B605&gt;=①工事概要!$C$25,$BJ$13,""))</f>
        <v/>
      </c>
      <c r="BK605" s="53" t="str">
        <f>IF(B605&gt;①工事概要!$C$28,"",IF(B605&gt;=①工事概要!$C$27,$BK$13,""))</f>
        <v/>
      </c>
      <c r="BL605" s="53" t="str">
        <f>IF(B605&gt;①工事概要!$C$30,"",IF(B605&gt;=①工事概要!$C$29,$BL$13,""))</f>
        <v/>
      </c>
      <c r="BM605" s="53" t="str">
        <f>IF(B605&gt;①工事概要!$C$32,"",IF(B605&gt;=①工事概要!$C$31,$BM$13,""))</f>
        <v/>
      </c>
      <c r="BN605" s="53" t="str">
        <f>IF(B605&gt;①工事概要!$C$34,"",IF(B605&gt;=①工事概要!$C$33,$BN$13,""))</f>
        <v/>
      </c>
      <c r="BO605" s="53" t="str">
        <f>IF(B605&gt;①工事概要!$C$36,"",IF(B605&gt;=①工事概要!$C$35,$BO$13,""))</f>
        <v/>
      </c>
      <c r="BP605" s="53" t="str">
        <f>IF(B605&gt;①工事概要!$C$38,"",IF(B605&gt;=①工事概要!$C$37,$BP$13,""))</f>
        <v/>
      </c>
      <c r="BQ605" s="53" t="str">
        <f>IF(B605&gt;①工事概要!$C$40,"",IF(B605&gt;=①工事概要!$C$39,$BQ$13,""))</f>
        <v/>
      </c>
      <c r="BR605" s="53" t="str">
        <f>IF(B605&gt;①工事概要!$C$42,"",IF(B605&gt;=①工事概要!$C$41,$BR$13,""))</f>
        <v/>
      </c>
      <c r="BS605" s="53" t="str">
        <f>IF(B605&gt;①工事概要!$C$44,"",IF(B605&gt;=①工事概要!$C$43,$BS$13,""))</f>
        <v/>
      </c>
      <c r="BT605" s="53" t="str">
        <f>IF(B605&gt;①工事概要!$C$46,"",IF(B605&gt;=①工事概要!$C$45,$BT$13,""))</f>
        <v/>
      </c>
      <c r="BU605" s="53" t="str">
        <f>IF(B605&gt;①工事概要!$C$48,"",IF(B605&gt;=①工事概要!$C$47,$BU$13,""))</f>
        <v/>
      </c>
      <c r="BV605" s="53" t="str">
        <f>IF(B605&gt;①工事概要!$C$50,"",IF(B605&gt;=①工事概要!$C$49,$BV$13,""))</f>
        <v/>
      </c>
      <c r="BW605" s="53" t="str">
        <f>IF(B605&gt;①工事概要!$C$52,"",IF(B605&gt;=①工事概要!$C$51,$BW$13,""))</f>
        <v/>
      </c>
      <c r="BX605" s="53" t="str">
        <f>IF(B605&gt;①工事概要!$C$54,"",IF(B605&gt;=①工事概要!$C$53,$BX$13,""))</f>
        <v/>
      </c>
      <c r="BY605" s="53" t="str">
        <f>IF(B605&gt;①工事概要!$C$56,"",IF(B605&gt;=①工事概要!$C$55,$BY$13,""))</f>
        <v/>
      </c>
      <c r="BZ605" s="53" t="str">
        <f>IF(B605&gt;①工事概要!$C$58,"",IF(B605&gt;=①工事概要!$C$57,$BZ$13,""))</f>
        <v/>
      </c>
      <c r="CA605" s="53" t="str">
        <f>IF(B605&gt;①工事概要!$C$60,"",IF(B605&gt;=①工事概要!$C$59,$CA$13,""))</f>
        <v/>
      </c>
      <c r="CB605" s="53" t="str">
        <f>IF(B605&gt;①工事概要!$C$62,"",IF(B605&gt;=①工事概要!$C$61,$CB$13,""))</f>
        <v/>
      </c>
      <c r="CC605" s="53" t="str">
        <f>IF(B605&gt;①工事概要!$C$64,"",IF(B605&gt;=①工事概要!$C$63,$CC$13,""))</f>
        <v/>
      </c>
      <c r="CD605" s="53" t="str">
        <f>IF(B605&gt;①工事概要!$C$66,"",IF(B605&gt;=①工事概要!$C$65,$CD$13,""))</f>
        <v/>
      </c>
      <c r="CE605" s="50" t="str">
        <f t="shared" si="848"/>
        <v/>
      </c>
      <c r="CF605" s="50" t="str">
        <f t="shared" si="834"/>
        <v xml:space="preserve"> </v>
      </c>
    </row>
    <row r="606" spans="1:84" ht="39" customHeight="1" thickTop="1" thickBot="1" x14ac:dyDescent="0.2">
      <c r="A606" s="81" t="str">
        <f t="shared" si="820"/>
        <v>対象期間外</v>
      </c>
      <c r="B606" s="180" t="str">
        <f>IFERROR(IF(B605=①工事概要!$E$12+IF(WEEKDAY(①工事概要!$E$12)=1,①工事概要!$E$12,(8-WEEKDAY(①工事概要!$E$12))),"-",IF(B605="-","-",B605+1)),"-")</f>
        <v>-</v>
      </c>
      <c r="C606" s="89" t="str">
        <f t="shared" si="835"/>
        <v>-</v>
      </c>
      <c r="D606" s="199" t="str">
        <f t="shared" si="836"/>
        <v>×</v>
      </c>
      <c r="E606" s="200" t="str">
        <f t="shared" si="837"/>
        <v xml:space="preserve"> </v>
      </c>
      <c r="F606" s="201" t="s">
        <v>60</v>
      </c>
      <c r="G606" s="202"/>
      <c r="H606" s="203"/>
      <c r="I606" s="204"/>
      <c r="J606" s="187" t="str">
        <f t="shared" si="838"/>
        <v/>
      </c>
      <c r="K606" s="190" t="str">
        <f t="shared" si="821"/>
        <v/>
      </c>
      <c r="L606" s="190" t="str">
        <f t="shared" si="822"/>
        <v/>
      </c>
      <c r="M606" s="188" t="str">
        <f t="shared" si="839"/>
        <v/>
      </c>
      <c r="N606" s="87" t="str">
        <f t="shared" si="823"/>
        <v/>
      </c>
      <c r="O606" s="108"/>
      <c r="P606" s="156" t="str">
        <f>IF(B606&lt;①工事概要!$E$11,"",IF(B606&gt;①工事概要!$E$12,"",IF(LEN(CE606)=0,"○","")))</f>
        <v/>
      </c>
      <c r="Q606" s="162">
        <f t="shared" si="840"/>
        <v>0</v>
      </c>
      <c r="R606" s="93">
        <f t="shared" si="824"/>
        <v>181</v>
      </c>
      <c r="S606" s="156" t="str">
        <f t="shared" si="825"/>
        <v/>
      </c>
      <c r="T606" s="162">
        <f t="shared" si="826"/>
        <v>0</v>
      </c>
      <c r="U606" s="100">
        <f t="shared" si="841"/>
        <v>52</v>
      </c>
      <c r="V606" s="93" t="str">
        <f t="shared" si="827"/>
        <v/>
      </c>
      <c r="W606" s="169" t="str">
        <f t="shared" si="842"/>
        <v/>
      </c>
      <c r="X606" s="80" t="str">
        <f t="shared" si="843"/>
        <v/>
      </c>
      <c r="Y606" s="80" t="str">
        <f t="shared" si="844"/>
        <v/>
      </c>
      <c r="Z606" s="80" t="str">
        <f t="shared" si="828"/>
        <v>-</v>
      </c>
      <c r="AA606" s="80" t="str">
        <f t="shared" si="829"/>
        <v/>
      </c>
      <c r="AB606" s="80" t="str">
        <f t="shared" si="830"/>
        <v>OK（振替済み）</v>
      </c>
      <c r="AC606" s="154">
        <f t="shared" si="831"/>
        <v>0</v>
      </c>
      <c r="AD606" s="154" t="str">
        <f t="shared" si="845"/>
        <v/>
      </c>
      <c r="AE606" s="106">
        <f t="shared" si="846"/>
        <v>0</v>
      </c>
      <c r="AF606" s="106">
        <f t="shared" si="832"/>
        <v>0</v>
      </c>
      <c r="AG606" s="218" t="str">
        <f>IFERROR(IF(AE606=1,①工事概要!$E$11,IF(AE606=2,①工事概要!$E$11,IF(WEEKDAY(Z606)=2,Z599,AG605))),"")</f>
        <v/>
      </c>
      <c r="AH606" s="222" t="str">
        <f t="shared" ref="AH606:BA606" si="862">IFERROR(IF(AG606+1&gt;$BB606,"",AG606+1),"")</f>
        <v/>
      </c>
      <c r="AI606" s="222" t="str">
        <f t="shared" si="862"/>
        <v/>
      </c>
      <c r="AJ606" s="222" t="str">
        <f t="shared" si="862"/>
        <v/>
      </c>
      <c r="AK606" s="222" t="str">
        <f t="shared" si="862"/>
        <v/>
      </c>
      <c r="AL606" s="222" t="str">
        <f t="shared" si="862"/>
        <v/>
      </c>
      <c r="AM606" s="222" t="str">
        <f t="shared" si="862"/>
        <v/>
      </c>
      <c r="AN606" s="222" t="str">
        <f t="shared" si="862"/>
        <v/>
      </c>
      <c r="AO606" s="222" t="str">
        <f t="shared" si="862"/>
        <v/>
      </c>
      <c r="AP606" s="222" t="str">
        <f t="shared" si="862"/>
        <v/>
      </c>
      <c r="AQ606" s="222" t="str">
        <f t="shared" si="862"/>
        <v/>
      </c>
      <c r="AR606" s="222" t="str">
        <f t="shared" si="862"/>
        <v/>
      </c>
      <c r="AS606" s="222" t="str">
        <f t="shared" si="862"/>
        <v/>
      </c>
      <c r="AT606" s="222" t="str">
        <f t="shared" si="862"/>
        <v/>
      </c>
      <c r="AU606" s="222" t="str">
        <f t="shared" si="862"/>
        <v/>
      </c>
      <c r="AV606" s="222" t="str">
        <f t="shared" si="862"/>
        <v/>
      </c>
      <c r="AW606" s="222" t="str">
        <f t="shared" si="862"/>
        <v/>
      </c>
      <c r="AX606" s="222" t="str">
        <f t="shared" si="862"/>
        <v/>
      </c>
      <c r="AY606" s="222" t="str">
        <f t="shared" si="862"/>
        <v/>
      </c>
      <c r="AZ606" s="222" t="str">
        <f t="shared" si="862"/>
        <v/>
      </c>
      <c r="BA606" s="222" t="str">
        <f t="shared" si="862"/>
        <v/>
      </c>
      <c r="BB606" s="219" t="str">
        <f>IFERROR(IF(IF(IF(Z606=①工事概要!$E$12,①工事概要!$E$12,IF(WEEKDAY(Z606)=1,Z613,BB607))&gt;①工事概要!$E$12,①工事概要!$E$12,IF(Z606=①工事概要!$E$12,①工事概要!$E$12,IF(WEEKDAY(Z606)=1,Z613,BB607)))=0,①工事概要!$E$12,IF(IF(Z606=①工事概要!$E$12,①工事概要!$E$12,IF(WEEKDAY(Z606)=1,Z613,BB607))&gt;①工事概要!$E$12,①工事概要!$E$12,IF(Z606=①工事概要!$E$12,①工事概要!$E$12,IF(WEEKDAY(Z606)=1,Z613,BB607)))),"")</f>
        <v/>
      </c>
      <c r="BE606" s="53"/>
      <c r="BF606" s="53"/>
      <c r="BG606" s="53" t="str">
        <f>IFERROR(VLOOKUP(B606,①工事概要!$C$11:$D$12,2,FALSE),"")</f>
        <v/>
      </c>
      <c r="BH606" s="53" t="str">
        <f>IFERROR(VLOOKUP(B606,①工事概要!$C$16:$D$21,2,FALSE),"")</f>
        <v/>
      </c>
      <c r="BI606" s="53" t="str">
        <f>IFERROR(VLOOKUP(B606,①工事概要!$C$22:$D$24,2,FALSE),"")</f>
        <v/>
      </c>
      <c r="BJ606" s="53" t="str">
        <f>IF(B606&gt;①工事概要!$C$26,"",IF(B606&gt;=①工事概要!$C$25,$BJ$13,""))</f>
        <v/>
      </c>
      <c r="BK606" s="53" t="str">
        <f>IF(B606&gt;①工事概要!$C$28,"",IF(B606&gt;=①工事概要!$C$27,$BK$13,""))</f>
        <v/>
      </c>
      <c r="BL606" s="53" t="str">
        <f>IF(B606&gt;①工事概要!$C$30,"",IF(B606&gt;=①工事概要!$C$29,$BL$13,""))</f>
        <v/>
      </c>
      <c r="BM606" s="53" t="str">
        <f>IF(B606&gt;①工事概要!$C$32,"",IF(B606&gt;=①工事概要!$C$31,$BM$13,""))</f>
        <v/>
      </c>
      <c r="BN606" s="53" t="str">
        <f>IF(B606&gt;①工事概要!$C$34,"",IF(B606&gt;=①工事概要!$C$33,$BN$13,""))</f>
        <v/>
      </c>
      <c r="BO606" s="53" t="str">
        <f>IF(B606&gt;①工事概要!$C$36,"",IF(B606&gt;=①工事概要!$C$35,$BO$13,""))</f>
        <v/>
      </c>
      <c r="BP606" s="53" t="str">
        <f>IF(B606&gt;①工事概要!$C$38,"",IF(B606&gt;=①工事概要!$C$37,$BP$13,""))</f>
        <v/>
      </c>
      <c r="BQ606" s="53" t="str">
        <f>IF(B606&gt;①工事概要!$C$40,"",IF(B606&gt;=①工事概要!$C$39,$BQ$13,""))</f>
        <v/>
      </c>
      <c r="BR606" s="53" t="str">
        <f>IF(B606&gt;①工事概要!$C$42,"",IF(B606&gt;=①工事概要!$C$41,$BR$13,""))</f>
        <v/>
      </c>
      <c r="BS606" s="53" t="str">
        <f>IF(B606&gt;①工事概要!$C$44,"",IF(B606&gt;=①工事概要!$C$43,$BS$13,""))</f>
        <v/>
      </c>
      <c r="BT606" s="53" t="str">
        <f>IF(B606&gt;①工事概要!$C$46,"",IF(B606&gt;=①工事概要!$C$45,$BT$13,""))</f>
        <v/>
      </c>
      <c r="BU606" s="53" t="str">
        <f>IF(B606&gt;①工事概要!$C$48,"",IF(B606&gt;=①工事概要!$C$47,$BU$13,""))</f>
        <v/>
      </c>
      <c r="BV606" s="53" t="str">
        <f>IF(B606&gt;①工事概要!$C$50,"",IF(B606&gt;=①工事概要!$C$49,$BV$13,""))</f>
        <v/>
      </c>
      <c r="BW606" s="53" t="str">
        <f>IF(B606&gt;①工事概要!$C$52,"",IF(B606&gt;=①工事概要!$C$51,$BW$13,""))</f>
        <v/>
      </c>
      <c r="BX606" s="53" t="str">
        <f>IF(B606&gt;①工事概要!$C$54,"",IF(B606&gt;=①工事概要!$C$53,$BX$13,""))</f>
        <v/>
      </c>
      <c r="BY606" s="53" t="str">
        <f>IF(B606&gt;①工事概要!$C$56,"",IF(B606&gt;=①工事概要!$C$55,$BY$13,""))</f>
        <v/>
      </c>
      <c r="BZ606" s="53" t="str">
        <f>IF(B606&gt;①工事概要!$C$58,"",IF(B606&gt;=①工事概要!$C$57,$BZ$13,""))</f>
        <v/>
      </c>
      <c r="CA606" s="53" t="str">
        <f>IF(B606&gt;①工事概要!$C$60,"",IF(B606&gt;=①工事概要!$C$59,$CA$13,""))</f>
        <v/>
      </c>
      <c r="CB606" s="53" t="str">
        <f>IF(B606&gt;①工事概要!$C$62,"",IF(B606&gt;=①工事概要!$C$61,$CB$13,""))</f>
        <v/>
      </c>
      <c r="CC606" s="53" t="str">
        <f>IF(B606&gt;①工事概要!$C$64,"",IF(B606&gt;=①工事概要!$C$63,$CC$13,""))</f>
        <v/>
      </c>
      <c r="CD606" s="53" t="str">
        <f>IF(B606&gt;①工事概要!$C$66,"",IF(B606&gt;=①工事概要!$C$65,$CD$13,""))</f>
        <v/>
      </c>
      <c r="CE606" s="50" t="str">
        <f t="shared" si="848"/>
        <v/>
      </c>
      <c r="CF606" s="50" t="str">
        <f t="shared" si="834"/>
        <v xml:space="preserve"> </v>
      </c>
    </row>
    <row r="607" spans="1:84" ht="39" customHeight="1" thickTop="1" thickBot="1" x14ac:dyDescent="0.2">
      <c r="A607" s="81" t="str">
        <f t="shared" si="820"/>
        <v>対象期間外</v>
      </c>
      <c r="B607" s="180" t="str">
        <f>IFERROR(IF(B606=①工事概要!$E$12+IF(WEEKDAY(①工事概要!$E$12)=1,①工事概要!$E$12,(8-WEEKDAY(①工事概要!$E$12))),"-",IF(B606="-","-",B606+1)),"-")</f>
        <v>-</v>
      </c>
      <c r="C607" s="89" t="str">
        <f t="shared" si="835"/>
        <v>-</v>
      </c>
      <c r="D607" s="199" t="str">
        <f t="shared" si="836"/>
        <v>×</v>
      </c>
      <c r="E607" s="200" t="str">
        <f t="shared" si="837"/>
        <v xml:space="preserve"> </v>
      </c>
      <c r="F607" s="201" t="s">
        <v>60</v>
      </c>
      <c r="G607" s="202"/>
      <c r="H607" s="203"/>
      <c r="I607" s="204"/>
      <c r="J607" s="187" t="str">
        <f t="shared" si="838"/>
        <v/>
      </c>
      <c r="K607" s="190" t="str">
        <f t="shared" si="821"/>
        <v/>
      </c>
      <c r="L607" s="190" t="str">
        <f t="shared" si="822"/>
        <v/>
      </c>
      <c r="M607" s="188" t="str">
        <f t="shared" si="839"/>
        <v/>
      </c>
      <c r="N607" s="87" t="str">
        <f t="shared" si="823"/>
        <v/>
      </c>
      <c r="O607" s="108"/>
      <c r="P607" s="156" t="str">
        <f>IF(B607&lt;①工事概要!$E$11,"",IF(B607&gt;①工事概要!$E$12,"",IF(LEN(CE607)=0,"○","")))</f>
        <v/>
      </c>
      <c r="Q607" s="162">
        <f t="shared" si="840"/>
        <v>0</v>
      </c>
      <c r="R607" s="93">
        <f t="shared" si="824"/>
        <v>181</v>
      </c>
      <c r="S607" s="156" t="str">
        <f t="shared" si="825"/>
        <v/>
      </c>
      <c r="T607" s="162">
        <f t="shared" si="826"/>
        <v>0</v>
      </c>
      <c r="U607" s="100">
        <f t="shared" si="841"/>
        <v>52</v>
      </c>
      <c r="V607" s="93" t="str">
        <f t="shared" si="827"/>
        <v/>
      </c>
      <c r="W607" s="169" t="str">
        <f t="shared" si="842"/>
        <v/>
      </c>
      <c r="X607" s="80" t="str">
        <f t="shared" si="843"/>
        <v/>
      </c>
      <c r="Y607" s="80" t="str">
        <f t="shared" si="844"/>
        <v/>
      </c>
      <c r="Z607" s="80" t="str">
        <f t="shared" si="828"/>
        <v>-</v>
      </c>
      <c r="AA607" s="80" t="str">
        <f t="shared" si="829"/>
        <v/>
      </c>
      <c r="AB607" s="80" t="str">
        <f t="shared" si="830"/>
        <v>OK（振替済み）</v>
      </c>
      <c r="AC607" s="154">
        <f t="shared" si="831"/>
        <v>0</v>
      </c>
      <c r="AD607" s="154" t="str">
        <f t="shared" si="845"/>
        <v/>
      </c>
      <c r="AE607" s="106">
        <f t="shared" si="846"/>
        <v>0</v>
      </c>
      <c r="AF607" s="106">
        <f t="shared" si="832"/>
        <v>0</v>
      </c>
      <c r="AG607" s="218" t="str">
        <f>IFERROR(IF(AE607=1,①工事概要!$E$11,IF(AE607=2,①工事概要!$E$11,IF(WEEKDAY(Z607)=2,Z600,AG606))),"")</f>
        <v/>
      </c>
      <c r="AH607" s="222" t="str">
        <f t="shared" ref="AH607:BA607" si="863">IFERROR(IF(AG607+1&gt;$BB607,"",AG607+1),"")</f>
        <v/>
      </c>
      <c r="AI607" s="222" t="str">
        <f t="shared" si="863"/>
        <v/>
      </c>
      <c r="AJ607" s="222" t="str">
        <f t="shared" si="863"/>
        <v/>
      </c>
      <c r="AK607" s="222" t="str">
        <f t="shared" si="863"/>
        <v/>
      </c>
      <c r="AL607" s="222" t="str">
        <f t="shared" si="863"/>
        <v/>
      </c>
      <c r="AM607" s="222" t="str">
        <f t="shared" si="863"/>
        <v/>
      </c>
      <c r="AN607" s="222" t="str">
        <f t="shared" si="863"/>
        <v/>
      </c>
      <c r="AO607" s="222" t="str">
        <f t="shared" si="863"/>
        <v/>
      </c>
      <c r="AP607" s="222" t="str">
        <f t="shared" si="863"/>
        <v/>
      </c>
      <c r="AQ607" s="222" t="str">
        <f t="shared" si="863"/>
        <v/>
      </c>
      <c r="AR607" s="222" t="str">
        <f t="shared" si="863"/>
        <v/>
      </c>
      <c r="AS607" s="222" t="str">
        <f t="shared" si="863"/>
        <v/>
      </c>
      <c r="AT607" s="222" t="str">
        <f t="shared" si="863"/>
        <v/>
      </c>
      <c r="AU607" s="222" t="str">
        <f t="shared" si="863"/>
        <v/>
      </c>
      <c r="AV607" s="222" t="str">
        <f t="shared" si="863"/>
        <v/>
      </c>
      <c r="AW607" s="222" t="str">
        <f t="shared" si="863"/>
        <v/>
      </c>
      <c r="AX607" s="222" t="str">
        <f t="shared" si="863"/>
        <v/>
      </c>
      <c r="AY607" s="222" t="str">
        <f t="shared" si="863"/>
        <v/>
      </c>
      <c r="AZ607" s="222" t="str">
        <f t="shared" si="863"/>
        <v/>
      </c>
      <c r="BA607" s="222" t="str">
        <f t="shared" si="863"/>
        <v/>
      </c>
      <c r="BB607" s="219" t="str">
        <f>IFERROR(IF(IF(IF(Z607=①工事概要!$E$12,①工事概要!$E$12,IF(WEEKDAY(Z607)=1,Z614,BB608))&gt;①工事概要!$E$12,①工事概要!$E$12,IF(Z607=①工事概要!$E$12,①工事概要!$E$12,IF(WEEKDAY(Z607)=1,Z614,BB608)))=0,①工事概要!$E$12,IF(IF(Z607=①工事概要!$E$12,①工事概要!$E$12,IF(WEEKDAY(Z607)=1,Z614,BB608))&gt;①工事概要!$E$12,①工事概要!$E$12,IF(Z607=①工事概要!$E$12,①工事概要!$E$12,IF(WEEKDAY(Z607)=1,Z614,BB608)))),"")</f>
        <v/>
      </c>
      <c r="BE607" s="53"/>
      <c r="BF607" s="53"/>
      <c r="BG607" s="53" t="str">
        <f>IFERROR(VLOOKUP(B607,①工事概要!$C$11:$D$12,2,FALSE),"")</f>
        <v/>
      </c>
      <c r="BH607" s="53" t="str">
        <f>IFERROR(VLOOKUP(B607,①工事概要!$C$16:$D$21,2,FALSE),"")</f>
        <v/>
      </c>
      <c r="BI607" s="53" t="str">
        <f>IFERROR(VLOOKUP(B607,①工事概要!$C$22:$D$24,2,FALSE),"")</f>
        <v/>
      </c>
      <c r="BJ607" s="53" t="str">
        <f>IF(B607&gt;①工事概要!$C$26,"",IF(B607&gt;=①工事概要!$C$25,$BJ$13,""))</f>
        <v/>
      </c>
      <c r="BK607" s="53" t="str">
        <f>IF(B607&gt;①工事概要!$C$28,"",IF(B607&gt;=①工事概要!$C$27,$BK$13,""))</f>
        <v/>
      </c>
      <c r="BL607" s="53" t="str">
        <f>IF(B607&gt;①工事概要!$C$30,"",IF(B607&gt;=①工事概要!$C$29,$BL$13,""))</f>
        <v/>
      </c>
      <c r="BM607" s="53" t="str">
        <f>IF(B607&gt;①工事概要!$C$32,"",IF(B607&gt;=①工事概要!$C$31,$BM$13,""))</f>
        <v/>
      </c>
      <c r="BN607" s="53" t="str">
        <f>IF(B607&gt;①工事概要!$C$34,"",IF(B607&gt;=①工事概要!$C$33,$BN$13,""))</f>
        <v/>
      </c>
      <c r="BO607" s="53" t="str">
        <f>IF(B607&gt;①工事概要!$C$36,"",IF(B607&gt;=①工事概要!$C$35,$BO$13,""))</f>
        <v/>
      </c>
      <c r="BP607" s="53" t="str">
        <f>IF(B607&gt;①工事概要!$C$38,"",IF(B607&gt;=①工事概要!$C$37,$BP$13,""))</f>
        <v/>
      </c>
      <c r="BQ607" s="53" t="str">
        <f>IF(B607&gt;①工事概要!$C$40,"",IF(B607&gt;=①工事概要!$C$39,$BQ$13,""))</f>
        <v/>
      </c>
      <c r="BR607" s="53" t="str">
        <f>IF(B607&gt;①工事概要!$C$42,"",IF(B607&gt;=①工事概要!$C$41,$BR$13,""))</f>
        <v/>
      </c>
      <c r="BS607" s="53" t="str">
        <f>IF(B607&gt;①工事概要!$C$44,"",IF(B607&gt;=①工事概要!$C$43,$BS$13,""))</f>
        <v/>
      </c>
      <c r="BT607" s="53" t="str">
        <f>IF(B607&gt;①工事概要!$C$46,"",IF(B607&gt;=①工事概要!$C$45,$BT$13,""))</f>
        <v/>
      </c>
      <c r="BU607" s="53" t="str">
        <f>IF(B607&gt;①工事概要!$C$48,"",IF(B607&gt;=①工事概要!$C$47,$BU$13,""))</f>
        <v/>
      </c>
      <c r="BV607" s="53" t="str">
        <f>IF(B607&gt;①工事概要!$C$50,"",IF(B607&gt;=①工事概要!$C$49,$BV$13,""))</f>
        <v/>
      </c>
      <c r="BW607" s="53" t="str">
        <f>IF(B607&gt;①工事概要!$C$52,"",IF(B607&gt;=①工事概要!$C$51,$BW$13,""))</f>
        <v/>
      </c>
      <c r="BX607" s="53" t="str">
        <f>IF(B607&gt;①工事概要!$C$54,"",IF(B607&gt;=①工事概要!$C$53,$BX$13,""))</f>
        <v/>
      </c>
      <c r="BY607" s="53" t="str">
        <f>IF(B607&gt;①工事概要!$C$56,"",IF(B607&gt;=①工事概要!$C$55,$BY$13,""))</f>
        <v/>
      </c>
      <c r="BZ607" s="53" t="str">
        <f>IF(B607&gt;①工事概要!$C$58,"",IF(B607&gt;=①工事概要!$C$57,$BZ$13,""))</f>
        <v/>
      </c>
      <c r="CA607" s="53" t="str">
        <f>IF(B607&gt;①工事概要!$C$60,"",IF(B607&gt;=①工事概要!$C$59,$CA$13,""))</f>
        <v/>
      </c>
      <c r="CB607" s="53" t="str">
        <f>IF(B607&gt;①工事概要!$C$62,"",IF(B607&gt;=①工事概要!$C$61,$CB$13,""))</f>
        <v/>
      </c>
      <c r="CC607" s="53" t="str">
        <f>IF(B607&gt;①工事概要!$C$64,"",IF(B607&gt;=①工事概要!$C$63,$CC$13,""))</f>
        <v/>
      </c>
      <c r="CD607" s="53" t="str">
        <f>IF(B607&gt;①工事概要!$C$66,"",IF(B607&gt;=①工事概要!$C$65,$CD$13,""))</f>
        <v/>
      </c>
      <c r="CE607" s="50" t="str">
        <f t="shared" si="848"/>
        <v/>
      </c>
      <c r="CF607" s="50" t="str">
        <f t="shared" si="834"/>
        <v xml:space="preserve"> </v>
      </c>
    </row>
    <row r="608" spans="1:84" ht="39" customHeight="1" thickTop="1" thickBot="1" x14ac:dyDescent="0.2">
      <c r="A608" s="81" t="str">
        <f t="shared" si="820"/>
        <v>対象期間外</v>
      </c>
      <c r="B608" s="180" t="str">
        <f>IFERROR(IF(B607=①工事概要!$E$12+IF(WEEKDAY(①工事概要!$E$12)=1,①工事概要!$E$12,(8-WEEKDAY(①工事概要!$E$12))),"-",IF(B607="-","-",B607+1)),"-")</f>
        <v>-</v>
      </c>
      <c r="C608" s="89" t="str">
        <f t="shared" si="835"/>
        <v>-</v>
      </c>
      <c r="D608" s="199" t="str">
        <f t="shared" si="836"/>
        <v>×</v>
      </c>
      <c r="E608" s="200" t="str">
        <f t="shared" si="837"/>
        <v xml:space="preserve"> </v>
      </c>
      <c r="F608" s="201" t="s">
        <v>61</v>
      </c>
      <c r="G608" s="202"/>
      <c r="H608" s="203"/>
      <c r="I608" s="204"/>
      <c r="J608" s="187" t="str">
        <f t="shared" si="838"/>
        <v/>
      </c>
      <c r="K608" s="190" t="str">
        <f t="shared" si="821"/>
        <v/>
      </c>
      <c r="L608" s="190" t="str">
        <f t="shared" si="822"/>
        <v/>
      </c>
      <c r="M608" s="188" t="str">
        <f t="shared" si="839"/>
        <v/>
      </c>
      <c r="N608" s="87" t="str">
        <f t="shared" si="823"/>
        <v/>
      </c>
      <c r="O608" s="108"/>
      <c r="P608" s="156" t="str">
        <f>IF(B608&lt;①工事概要!$E$11,"",IF(B608&gt;①工事概要!$E$12,"",IF(LEN(CE608)=0,"○","")))</f>
        <v/>
      </c>
      <c r="Q608" s="162">
        <f t="shared" si="840"/>
        <v>0</v>
      </c>
      <c r="R608" s="93">
        <f t="shared" si="824"/>
        <v>181</v>
      </c>
      <c r="S608" s="156" t="str">
        <f t="shared" si="825"/>
        <v/>
      </c>
      <c r="T608" s="162">
        <f t="shared" si="826"/>
        <v>0</v>
      </c>
      <c r="U608" s="100">
        <f t="shared" si="841"/>
        <v>52</v>
      </c>
      <c r="V608" s="93" t="str">
        <f t="shared" si="827"/>
        <v/>
      </c>
      <c r="W608" s="169" t="str">
        <f t="shared" si="842"/>
        <v/>
      </c>
      <c r="X608" s="80" t="str">
        <f t="shared" si="843"/>
        <v/>
      </c>
      <c r="Y608" s="80" t="str">
        <f t="shared" si="844"/>
        <v/>
      </c>
      <c r="Z608" s="80" t="str">
        <f t="shared" si="828"/>
        <v>-</v>
      </c>
      <c r="AA608" s="80" t="str">
        <f t="shared" si="829"/>
        <v/>
      </c>
      <c r="AB608" s="80" t="str">
        <f t="shared" si="830"/>
        <v>OK（振替済み）</v>
      </c>
      <c r="AC608" s="154">
        <f t="shared" si="831"/>
        <v>0</v>
      </c>
      <c r="AD608" s="154" t="str">
        <f t="shared" si="845"/>
        <v/>
      </c>
      <c r="AE608" s="106">
        <f t="shared" si="846"/>
        <v>0</v>
      </c>
      <c r="AF608" s="106">
        <f t="shared" si="832"/>
        <v>0</v>
      </c>
      <c r="AG608" s="218" t="str">
        <f>IFERROR(IF(AE608=1,①工事概要!$E$11,IF(AE608=2,①工事概要!$E$11,IF(WEEKDAY(Z608)=2,Z601,AG607))),"")</f>
        <v/>
      </c>
      <c r="AH608" s="222" t="str">
        <f t="shared" ref="AH608:BA608" si="864">IFERROR(IF(AG608+1&gt;$BB608,"",AG608+1),"")</f>
        <v/>
      </c>
      <c r="AI608" s="222" t="str">
        <f t="shared" si="864"/>
        <v/>
      </c>
      <c r="AJ608" s="222" t="str">
        <f t="shared" si="864"/>
        <v/>
      </c>
      <c r="AK608" s="222" t="str">
        <f t="shared" si="864"/>
        <v/>
      </c>
      <c r="AL608" s="222" t="str">
        <f t="shared" si="864"/>
        <v/>
      </c>
      <c r="AM608" s="222" t="str">
        <f t="shared" si="864"/>
        <v/>
      </c>
      <c r="AN608" s="222" t="str">
        <f t="shared" si="864"/>
        <v/>
      </c>
      <c r="AO608" s="222" t="str">
        <f t="shared" si="864"/>
        <v/>
      </c>
      <c r="AP608" s="222" t="str">
        <f t="shared" si="864"/>
        <v/>
      </c>
      <c r="AQ608" s="222" t="str">
        <f t="shared" si="864"/>
        <v/>
      </c>
      <c r="AR608" s="222" t="str">
        <f t="shared" si="864"/>
        <v/>
      </c>
      <c r="AS608" s="222" t="str">
        <f t="shared" si="864"/>
        <v/>
      </c>
      <c r="AT608" s="222" t="str">
        <f t="shared" si="864"/>
        <v/>
      </c>
      <c r="AU608" s="222" t="str">
        <f t="shared" si="864"/>
        <v/>
      </c>
      <c r="AV608" s="222" t="str">
        <f t="shared" si="864"/>
        <v/>
      </c>
      <c r="AW608" s="222" t="str">
        <f t="shared" si="864"/>
        <v/>
      </c>
      <c r="AX608" s="222" t="str">
        <f t="shared" si="864"/>
        <v/>
      </c>
      <c r="AY608" s="222" t="str">
        <f t="shared" si="864"/>
        <v/>
      </c>
      <c r="AZ608" s="222" t="str">
        <f t="shared" si="864"/>
        <v/>
      </c>
      <c r="BA608" s="222" t="str">
        <f t="shared" si="864"/>
        <v/>
      </c>
      <c r="BB608" s="219" t="str">
        <f>IFERROR(IF(IF(IF(Z608=①工事概要!$E$12,①工事概要!$E$12,IF(WEEKDAY(Z608)=1,Z615,BB609))&gt;①工事概要!$E$12,①工事概要!$E$12,IF(Z608=①工事概要!$E$12,①工事概要!$E$12,IF(WEEKDAY(Z608)=1,Z615,BB609)))=0,①工事概要!$E$12,IF(IF(Z608=①工事概要!$E$12,①工事概要!$E$12,IF(WEEKDAY(Z608)=1,Z615,BB609))&gt;①工事概要!$E$12,①工事概要!$E$12,IF(Z608=①工事概要!$E$12,①工事概要!$E$12,IF(WEEKDAY(Z608)=1,Z615,BB609)))),"")</f>
        <v/>
      </c>
      <c r="BE608" s="53"/>
      <c r="BF608" s="53"/>
      <c r="BG608" s="53" t="str">
        <f>IFERROR(VLOOKUP(B608,①工事概要!$C$11:$D$12,2,FALSE),"")</f>
        <v/>
      </c>
      <c r="BH608" s="53" t="str">
        <f>IFERROR(VLOOKUP(B608,①工事概要!$C$16:$D$21,2,FALSE),"")</f>
        <v/>
      </c>
      <c r="BI608" s="53" t="str">
        <f>IFERROR(VLOOKUP(B608,①工事概要!$C$22:$D$24,2,FALSE),"")</f>
        <v/>
      </c>
      <c r="BJ608" s="53" t="str">
        <f>IF(B608&gt;①工事概要!$C$26,"",IF(B608&gt;=①工事概要!$C$25,$BJ$13,""))</f>
        <v/>
      </c>
      <c r="BK608" s="53" t="str">
        <f>IF(B608&gt;①工事概要!$C$28,"",IF(B608&gt;=①工事概要!$C$27,$BK$13,""))</f>
        <v/>
      </c>
      <c r="BL608" s="53" t="str">
        <f>IF(B608&gt;①工事概要!$C$30,"",IF(B608&gt;=①工事概要!$C$29,$BL$13,""))</f>
        <v/>
      </c>
      <c r="BM608" s="53" t="str">
        <f>IF(B608&gt;①工事概要!$C$32,"",IF(B608&gt;=①工事概要!$C$31,$BM$13,""))</f>
        <v/>
      </c>
      <c r="BN608" s="53" t="str">
        <f>IF(B608&gt;①工事概要!$C$34,"",IF(B608&gt;=①工事概要!$C$33,$BN$13,""))</f>
        <v/>
      </c>
      <c r="BO608" s="53" t="str">
        <f>IF(B608&gt;①工事概要!$C$36,"",IF(B608&gt;=①工事概要!$C$35,$BO$13,""))</f>
        <v/>
      </c>
      <c r="BP608" s="53" t="str">
        <f>IF(B608&gt;①工事概要!$C$38,"",IF(B608&gt;=①工事概要!$C$37,$BP$13,""))</f>
        <v/>
      </c>
      <c r="BQ608" s="53" t="str">
        <f>IF(B608&gt;①工事概要!$C$40,"",IF(B608&gt;=①工事概要!$C$39,$BQ$13,""))</f>
        <v/>
      </c>
      <c r="BR608" s="53" t="str">
        <f>IF(B608&gt;①工事概要!$C$42,"",IF(B608&gt;=①工事概要!$C$41,$BR$13,""))</f>
        <v/>
      </c>
      <c r="BS608" s="53" t="str">
        <f>IF(B608&gt;①工事概要!$C$44,"",IF(B608&gt;=①工事概要!$C$43,$BS$13,""))</f>
        <v/>
      </c>
      <c r="BT608" s="53" t="str">
        <f>IF(B608&gt;①工事概要!$C$46,"",IF(B608&gt;=①工事概要!$C$45,$BT$13,""))</f>
        <v/>
      </c>
      <c r="BU608" s="53" t="str">
        <f>IF(B608&gt;①工事概要!$C$48,"",IF(B608&gt;=①工事概要!$C$47,$BU$13,""))</f>
        <v/>
      </c>
      <c r="BV608" s="53" t="str">
        <f>IF(B608&gt;①工事概要!$C$50,"",IF(B608&gt;=①工事概要!$C$49,$BV$13,""))</f>
        <v/>
      </c>
      <c r="BW608" s="53" t="str">
        <f>IF(B608&gt;①工事概要!$C$52,"",IF(B608&gt;=①工事概要!$C$51,$BW$13,""))</f>
        <v/>
      </c>
      <c r="BX608" s="53" t="str">
        <f>IF(B608&gt;①工事概要!$C$54,"",IF(B608&gt;=①工事概要!$C$53,$BX$13,""))</f>
        <v/>
      </c>
      <c r="BY608" s="53" t="str">
        <f>IF(B608&gt;①工事概要!$C$56,"",IF(B608&gt;=①工事概要!$C$55,$BY$13,""))</f>
        <v/>
      </c>
      <c r="BZ608" s="53" t="str">
        <f>IF(B608&gt;①工事概要!$C$58,"",IF(B608&gt;=①工事概要!$C$57,$BZ$13,""))</f>
        <v/>
      </c>
      <c r="CA608" s="53" t="str">
        <f>IF(B608&gt;①工事概要!$C$60,"",IF(B608&gt;=①工事概要!$C$59,$CA$13,""))</f>
        <v/>
      </c>
      <c r="CB608" s="53" t="str">
        <f>IF(B608&gt;①工事概要!$C$62,"",IF(B608&gt;=①工事概要!$C$61,$CB$13,""))</f>
        <v/>
      </c>
      <c r="CC608" s="53" t="str">
        <f>IF(B608&gt;①工事概要!$C$64,"",IF(B608&gt;=①工事概要!$C$63,$CC$13,""))</f>
        <v/>
      </c>
      <c r="CD608" s="53" t="str">
        <f>IF(B608&gt;①工事概要!$C$66,"",IF(B608&gt;=①工事概要!$C$65,$CD$13,""))</f>
        <v/>
      </c>
      <c r="CE608" s="50" t="str">
        <f t="shared" si="848"/>
        <v/>
      </c>
      <c r="CF608" s="50" t="str">
        <f t="shared" si="834"/>
        <v xml:space="preserve"> </v>
      </c>
    </row>
    <row r="609" spans="1:84" ht="39" customHeight="1" thickTop="1" thickBot="1" x14ac:dyDescent="0.2">
      <c r="A609" s="81" t="str">
        <f t="shared" si="820"/>
        <v>対象期間外</v>
      </c>
      <c r="B609" s="180" t="str">
        <f>IFERROR(IF(B608=①工事概要!$E$12+IF(WEEKDAY(①工事概要!$E$12)=1,①工事概要!$E$12,(8-WEEKDAY(①工事概要!$E$12))),"-",IF(B608="-","-",B608+1)),"-")</f>
        <v>-</v>
      </c>
      <c r="C609" s="89" t="str">
        <f t="shared" si="835"/>
        <v>-</v>
      </c>
      <c r="D609" s="199" t="str">
        <f t="shared" si="836"/>
        <v>×</v>
      </c>
      <c r="E609" s="200" t="str">
        <f t="shared" si="837"/>
        <v xml:space="preserve"> </v>
      </c>
      <c r="F609" s="201" t="s">
        <v>61</v>
      </c>
      <c r="G609" s="202"/>
      <c r="H609" s="203"/>
      <c r="I609" s="204"/>
      <c r="J609" s="187" t="str">
        <f t="shared" si="838"/>
        <v/>
      </c>
      <c r="K609" s="190" t="str">
        <f t="shared" si="821"/>
        <v/>
      </c>
      <c r="L609" s="190" t="str">
        <f t="shared" si="822"/>
        <v/>
      </c>
      <c r="M609" s="188" t="str">
        <f t="shared" si="839"/>
        <v/>
      </c>
      <c r="N609" s="87" t="str">
        <f t="shared" si="823"/>
        <v/>
      </c>
      <c r="O609" s="108"/>
      <c r="P609" s="156" t="str">
        <f>IF(B609&lt;①工事概要!$E$11,"",IF(B609&gt;①工事概要!$E$12,"",IF(LEN(CE609)=0,"○","")))</f>
        <v/>
      </c>
      <c r="Q609" s="162">
        <f t="shared" si="840"/>
        <v>0</v>
      </c>
      <c r="R609" s="93">
        <f t="shared" si="824"/>
        <v>181</v>
      </c>
      <c r="S609" s="156" t="str">
        <f t="shared" si="825"/>
        <v/>
      </c>
      <c r="T609" s="162">
        <f t="shared" si="826"/>
        <v>0</v>
      </c>
      <c r="U609" s="100">
        <f t="shared" si="841"/>
        <v>52</v>
      </c>
      <c r="V609" s="93" t="str">
        <f t="shared" si="827"/>
        <v/>
      </c>
      <c r="W609" s="169" t="str">
        <f t="shared" si="842"/>
        <v/>
      </c>
      <c r="X609" s="80" t="str">
        <f t="shared" si="843"/>
        <v/>
      </c>
      <c r="Y609" s="80" t="str">
        <f t="shared" si="844"/>
        <v/>
      </c>
      <c r="Z609" s="80" t="str">
        <f t="shared" si="828"/>
        <v>-</v>
      </c>
      <c r="AA609" s="80" t="str">
        <f t="shared" si="829"/>
        <v/>
      </c>
      <c r="AB609" s="80" t="str">
        <f t="shared" si="830"/>
        <v>OK（振替済み）</v>
      </c>
      <c r="AC609" s="154">
        <f t="shared" si="831"/>
        <v>0</v>
      </c>
      <c r="AD609" s="154" t="str">
        <f t="shared" si="845"/>
        <v/>
      </c>
      <c r="AE609" s="106">
        <f t="shared" si="846"/>
        <v>0</v>
      </c>
      <c r="AF609" s="106">
        <f t="shared" si="832"/>
        <v>0</v>
      </c>
      <c r="AG609" s="223" t="str">
        <f>IFERROR(IF(AE609=1,①工事概要!$E$11,IF(AE609=2,①工事概要!$E$11,IF(WEEKDAY(Z609)=2,Z602,AG608))),"")</f>
        <v/>
      </c>
      <c r="AH609" s="224" t="str">
        <f t="shared" ref="AH609:BA609" si="865">IFERROR(IF(AG609+1&gt;$BB609,"",AG609+1),"")</f>
        <v/>
      </c>
      <c r="AI609" s="224" t="str">
        <f t="shared" si="865"/>
        <v/>
      </c>
      <c r="AJ609" s="224" t="str">
        <f t="shared" si="865"/>
        <v/>
      </c>
      <c r="AK609" s="224" t="str">
        <f t="shared" si="865"/>
        <v/>
      </c>
      <c r="AL609" s="224" t="str">
        <f t="shared" si="865"/>
        <v/>
      </c>
      <c r="AM609" s="224" t="str">
        <f t="shared" si="865"/>
        <v/>
      </c>
      <c r="AN609" s="224" t="str">
        <f t="shared" si="865"/>
        <v/>
      </c>
      <c r="AO609" s="224" t="str">
        <f t="shared" si="865"/>
        <v/>
      </c>
      <c r="AP609" s="224" t="str">
        <f t="shared" si="865"/>
        <v/>
      </c>
      <c r="AQ609" s="224" t="str">
        <f t="shared" si="865"/>
        <v/>
      </c>
      <c r="AR609" s="224" t="str">
        <f t="shared" si="865"/>
        <v/>
      </c>
      <c r="AS609" s="224" t="str">
        <f t="shared" si="865"/>
        <v/>
      </c>
      <c r="AT609" s="224" t="str">
        <f t="shared" si="865"/>
        <v/>
      </c>
      <c r="AU609" s="224" t="str">
        <f t="shared" si="865"/>
        <v/>
      </c>
      <c r="AV609" s="224" t="str">
        <f t="shared" si="865"/>
        <v/>
      </c>
      <c r="AW609" s="224" t="str">
        <f t="shared" si="865"/>
        <v/>
      </c>
      <c r="AX609" s="224" t="str">
        <f t="shared" si="865"/>
        <v/>
      </c>
      <c r="AY609" s="224" t="str">
        <f t="shared" si="865"/>
        <v/>
      </c>
      <c r="AZ609" s="224" t="str">
        <f t="shared" si="865"/>
        <v/>
      </c>
      <c r="BA609" s="224" t="str">
        <f t="shared" si="865"/>
        <v/>
      </c>
      <c r="BB609" s="225" t="str">
        <f>IFERROR(IF(IF(IF(Z609=①工事概要!$E$12,①工事概要!$E$12,IF(WEEKDAY(Z609)=1,Z616,BB610))&gt;①工事概要!$E$12,①工事概要!$E$12,IF(Z609=①工事概要!$E$12,①工事概要!$E$12,IF(WEEKDAY(Z609)=1,Z616,BB610)))=0,①工事概要!$E$12,IF(IF(Z609=①工事概要!$E$12,①工事概要!$E$12,IF(WEEKDAY(Z609)=1,Z616,BB610))&gt;①工事概要!$E$12,①工事概要!$E$12,IF(Z609=①工事概要!$E$12,①工事概要!$E$12,IF(WEEKDAY(Z609)=1,Z616,BB610)))),"")</f>
        <v/>
      </c>
      <c r="BE609" s="53"/>
      <c r="BF609" s="53"/>
      <c r="BG609" s="53" t="str">
        <f>IFERROR(VLOOKUP(B609,①工事概要!$C$11:$D$12,2,FALSE),"")</f>
        <v/>
      </c>
      <c r="BH609" s="53" t="str">
        <f>IFERROR(VLOOKUP(B609,①工事概要!$C$16:$D$21,2,FALSE),"")</f>
        <v/>
      </c>
      <c r="BI609" s="53" t="str">
        <f>IFERROR(VLOOKUP(B609,①工事概要!$C$22:$D$24,2,FALSE),"")</f>
        <v/>
      </c>
      <c r="BJ609" s="53" t="str">
        <f>IF(B609&gt;①工事概要!$C$26,"",IF(B609&gt;=①工事概要!$C$25,$BJ$13,""))</f>
        <v/>
      </c>
      <c r="BK609" s="53" t="str">
        <f>IF(B609&gt;①工事概要!$C$28,"",IF(B609&gt;=①工事概要!$C$27,$BK$13,""))</f>
        <v/>
      </c>
      <c r="BL609" s="53" t="str">
        <f>IF(B609&gt;①工事概要!$C$30,"",IF(B609&gt;=①工事概要!$C$29,$BL$13,""))</f>
        <v/>
      </c>
      <c r="BM609" s="53" t="str">
        <f>IF(B609&gt;①工事概要!$C$32,"",IF(B609&gt;=①工事概要!$C$31,$BM$13,""))</f>
        <v/>
      </c>
      <c r="BN609" s="53" t="str">
        <f>IF(B609&gt;①工事概要!$C$34,"",IF(B609&gt;=①工事概要!$C$33,$BN$13,""))</f>
        <v/>
      </c>
      <c r="BO609" s="53" t="str">
        <f>IF(B609&gt;①工事概要!$C$36,"",IF(B609&gt;=①工事概要!$C$35,$BO$13,""))</f>
        <v/>
      </c>
      <c r="BP609" s="53" t="str">
        <f>IF(B609&gt;①工事概要!$C$38,"",IF(B609&gt;=①工事概要!$C$37,$BP$13,""))</f>
        <v/>
      </c>
      <c r="BQ609" s="53" t="str">
        <f>IF(B609&gt;①工事概要!$C$40,"",IF(B609&gt;=①工事概要!$C$39,$BQ$13,""))</f>
        <v/>
      </c>
      <c r="BR609" s="53" t="str">
        <f>IF(B609&gt;①工事概要!$C$42,"",IF(B609&gt;=①工事概要!$C$41,$BR$13,""))</f>
        <v/>
      </c>
      <c r="BS609" s="53" t="str">
        <f>IF(B609&gt;①工事概要!$C$44,"",IF(B609&gt;=①工事概要!$C$43,$BS$13,""))</f>
        <v/>
      </c>
      <c r="BT609" s="53" t="str">
        <f>IF(B609&gt;①工事概要!$C$46,"",IF(B609&gt;=①工事概要!$C$45,$BT$13,""))</f>
        <v/>
      </c>
      <c r="BU609" s="53" t="str">
        <f>IF(B609&gt;①工事概要!$C$48,"",IF(B609&gt;=①工事概要!$C$47,$BU$13,""))</f>
        <v/>
      </c>
      <c r="BV609" s="53" t="str">
        <f>IF(B609&gt;①工事概要!$C$50,"",IF(B609&gt;=①工事概要!$C$49,$BV$13,""))</f>
        <v/>
      </c>
      <c r="BW609" s="53" t="str">
        <f>IF(B609&gt;①工事概要!$C$52,"",IF(B609&gt;=①工事概要!$C$51,$BW$13,""))</f>
        <v/>
      </c>
      <c r="BX609" s="53" t="str">
        <f>IF(B609&gt;①工事概要!$C$54,"",IF(B609&gt;=①工事概要!$C$53,$BX$13,""))</f>
        <v/>
      </c>
      <c r="BY609" s="53" t="str">
        <f>IF(B609&gt;①工事概要!$C$56,"",IF(B609&gt;=①工事概要!$C$55,$BY$13,""))</f>
        <v/>
      </c>
      <c r="BZ609" s="53" t="str">
        <f>IF(B609&gt;①工事概要!$C$58,"",IF(B609&gt;=①工事概要!$C$57,$BZ$13,""))</f>
        <v/>
      </c>
      <c r="CA609" s="53" t="str">
        <f>IF(B609&gt;①工事概要!$C$60,"",IF(B609&gt;=①工事概要!$C$59,$CA$13,""))</f>
        <v/>
      </c>
      <c r="CB609" s="53" t="str">
        <f>IF(B609&gt;①工事概要!$C$62,"",IF(B609&gt;=①工事概要!$C$61,$CB$13,""))</f>
        <v/>
      </c>
      <c r="CC609" s="53" t="str">
        <f>IF(B609&gt;①工事概要!$C$64,"",IF(B609&gt;=①工事概要!$C$63,$CC$13,""))</f>
        <v/>
      </c>
      <c r="CD609" s="53" t="str">
        <f>IF(B609&gt;①工事概要!$C$66,"",IF(B609&gt;=①工事概要!$C$65,$CD$13,""))</f>
        <v/>
      </c>
      <c r="CE609" s="50" t="str">
        <f t="shared" si="848"/>
        <v/>
      </c>
      <c r="CF609" s="50" t="str">
        <f t="shared" si="834"/>
        <v xml:space="preserve"> </v>
      </c>
    </row>
    <row r="610" spans="1:84" ht="39" customHeight="1" thickTop="1" thickBot="1" x14ac:dyDescent="0.2">
      <c r="A610" s="81" t="str">
        <f t="shared" si="820"/>
        <v>対象期間外</v>
      </c>
      <c r="B610" s="180" t="str">
        <f>IFERROR(IF(B609=①工事概要!$E$12+IF(WEEKDAY(①工事概要!$E$12)=1,①工事概要!$E$12,(8-WEEKDAY(①工事概要!$E$12))),"-",IF(B609="-","-",B609+1)),"-")</f>
        <v>-</v>
      </c>
      <c r="C610" s="89" t="str">
        <f t="shared" si="835"/>
        <v>-</v>
      </c>
      <c r="D610" s="199" t="str">
        <f t="shared" si="836"/>
        <v>×</v>
      </c>
      <c r="E610" s="200" t="str">
        <f t="shared" si="837"/>
        <v xml:space="preserve"> </v>
      </c>
      <c r="F610" s="201" t="s">
        <v>60</v>
      </c>
      <c r="G610" s="202"/>
      <c r="H610" s="203"/>
      <c r="I610" s="204"/>
      <c r="J610" s="187" t="str">
        <f t="shared" si="838"/>
        <v/>
      </c>
      <c r="K610" s="190" t="str">
        <f t="shared" si="821"/>
        <v/>
      </c>
      <c r="L610" s="190" t="str">
        <f t="shared" si="822"/>
        <v/>
      </c>
      <c r="M610" s="188" t="str">
        <f t="shared" si="839"/>
        <v/>
      </c>
      <c r="N610" s="87" t="str">
        <f t="shared" si="823"/>
        <v/>
      </c>
      <c r="O610" s="108"/>
      <c r="P610" s="156" t="str">
        <f>IF(B610&lt;①工事概要!$E$11,"",IF(B610&gt;①工事概要!$E$12,"",IF(LEN(CE610)=0,"○","")))</f>
        <v/>
      </c>
      <c r="Q610" s="162">
        <f t="shared" si="840"/>
        <v>0</v>
      </c>
      <c r="R610" s="93">
        <f t="shared" si="824"/>
        <v>181</v>
      </c>
      <c r="S610" s="156" t="str">
        <f t="shared" si="825"/>
        <v/>
      </c>
      <c r="T610" s="162">
        <f t="shared" si="826"/>
        <v>0</v>
      </c>
      <c r="U610" s="100">
        <f t="shared" si="841"/>
        <v>52</v>
      </c>
      <c r="V610" s="93" t="str">
        <f t="shared" si="827"/>
        <v/>
      </c>
      <c r="W610" s="169" t="str">
        <f t="shared" si="842"/>
        <v/>
      </c>
      <c r="X610" s="80" t="str">
        <f t="shared" si="843"/>
        <v/>
      </c>
      <c r="Y610" s="80" t="str">
        <f t="shared" si="844"/>
        <v/>
      </c>
      <c r="Z610" s="80" t="str">
        <f t="shared" si="828"/>
        <v>-</v>
      </c>
      <c r="AA610" s="80" t="str">
        <f t="shared" si="829"/>
        <v/>
      </c>
      <c r="AB610" s="80" t="str">
        <f t="shared" si="830"/>
        <v>OK（振替済み）</v>
      </c>
      <c r="AC610" s="154">
        <f t="shared" si="831"/>
        <v>0</v>
      </c>
      <c r="AD610" s="154" t="str">
        <f t="shared" si="845"/>
        <v/>
      </c>
      <c r="AE610" s="106">
        <f t="shared" si="846"/>
        <v>0</v>
      </c>
      <c r="AF610" s="106">
        <f t="shared" si="832"/>
        <v>0</v>
      </c>
      <c r="AG610" s="216" t="str">
        <f>IFERROR(IF(AE610=1,①工事概要!$E$11,IF(AE610=2,①工事概要!$E$11,IF(WEEKDAY(Z610)=2,Z603,AG609))),"")</f>
        <v/>
      </c>
      <c r="AH610" s="221" t="str">
        <f t="shared" ref="AH610:BA610" si="866">IFERROR(IF(AG610+1&gt;$BB610,"",AG610+1),"")</f>
        <v/>
      </c>
      <c r="AI610" s="221" t="str">
        <f t="shared" si="866"/>
        <v/>
      </c>
      <c r="AJ610" s="221" t="str">
        <f t="shared" si="866"/>
        <v/>
      </c>
      <c r="AK610" s="221" t="str">
        <f t="shared" si="866"/>
        <v/>
      </c>
      <c r="AL610" s="221" t="str">
        <f t="shared" si="866"/>
        <v/>
      </c>
      <c r="AM610" s="221" t="str">
        <f t="shared" si="866"/>
        <v/>
      </c>
      <c r="AN610" s="221" t="str">
        <f t="shared" si="866"/>
        <v/>
      </c>
      <c r="AO610" s="221" t="str">
        <f t="shared" si="866"/>
        <v/>
      </c>
      <c r="AP610" s="221" t="str">
        <f t="shared" si="866"/>
        <v/>
      </c>
      <c r="AQ610" s="221" t="str">
        <f t="shared" si="866"/>
        <v/>
      </c>
      <c r="AR610" s="221" t="str">
        <f t="shared" si="866"/>
        <v/>
      </c>
      <c r="AS610" s="221" t="str">
        <f t="shared" si="866"/>
        <v/>
      </c>
      <c r="AT610" s="221" t="str">
        <f t="shared" si="866"/>
        <v/>
      </c>
      <c r="AU610" s="221" t="str">
        <f t="shared" si="866"/>
        <v/>
      </c>
      <c r="AV610" s="221" t="str">
        <f t="shared" si="866"/>
        <v/>
      </c>
      <c r="AW610" s="221" t="str">
        <f t="shared" si="866"/>
        <v/>
      </c>
      <c r="AX610" s="221" t="str">
        <f t="shared" si="866"/>
        <v/>
      </c>
      <c r="AY610" s="221" t="str">
        <f t="shared" si="866"/>
        <v/>
      </c>
      <c r="AZ610" s="221" t="str">
        <f t="shared" si="866"/>
        <v/>
      </c>
      <c r="BA610" s="221" t="str">
        <f t="shared" si="866"/>
        <v/>
      </c>
      <c r="BB610" s="217" t="str">
        <f>IFERROR(IF(IF(IF(Z610=①工事概要!$E$12,①工事概要!$E$12,IF(WEEKDAY(Z610)=1,Z617,BB611))&gt;①工事概要!$E$12,①工事概要!$E$12,IF(Z610=①工事概要!$E$12,①工事概要!$E$12,IF(WEEKDAY(Z610)=1,Z617,BB611)))=0,①工事概要!$E$12,IF(IF(Z610=①工事概要!$E$12,①工事概要!$E$12,IF(WEEKDAY(Z610)=1,Z617,BB611))&gt;①工事概要!$E$12,①工事概要!$E$12,IF(Z610=①工事概要!$E$12,①工事概要!$E$12,IF(WEEKDAY(Z610)=1,Z617,BB611)))),"")</f>
        <v/>
      </c>
      <c r="BE610" s="53"/>
      <c r="BF610" s="53"/>
      <c r="BG610" s="53" t="str">
        <f>IFERROR(VLOOKUP(B610,①工事概要!$C$11:$D$12,2,FALSE),"")</f>
        <v/>
      </c>
      <c r="BH610" s="53" t="str">
        <f>IFERROR(VLOOKUP(B610,①工事概要!$C$16:$D$21,2,FALSE),"")</f>
        <v/>
      </c>
      <c r="BI610" s="53" t="str">
        <f>IFERROR(VLOOKUP(B610,①工事概要!$C$22:$D$24,2,FALSE),"")</f>
        <v/>
      </c>
      <c r="BJ610" s="53" t="str">
        <f>IF(B610&gt;①工事概要!$C$26,"",IF(B610&gt;=①工事概要!$C$25,$BJ$13,""))</f>
        <v/>
      </c>
      <c r="BK610" s="53" t="str">
        <f>IF(B610&gt;①工事概要!$C$28,"",IF(B610&gt;=①工事概要!$C$27,$BK$13,""))</f>
        <v/>
      </c>
      <c r="BL610" s="53" t="str">
        <f>IF(B610&gt;①工事概要!$C$30,"",IF(B610&gt;=①工事概要!$C$29,$BL$13,""))</f>
        <v/>
      </c>
      <c r="BM610" s="53" t="str">
        <f>IF(B610&gt;①工事概要!$C$32,"",IF(B610&gt;=①工事概要!$C$31,$BM$13,""))</f>
        <v/>
      </c>
      <c r="BN610" s="53" t="str">
        <f>IF(B610&gt;①工事概要!$C$34,"",IF(B610&gt;=①工事概要!$C$33,$BN$13,""))</f>
        <v/>
      </c>
      <c r="BO610" s="53" t="str">
        <f>IF(B610&gt;①工事概要!$C$36,"",IF(B610&gt;=①工事概要!$C$35,$BO$13,""))</f>
        <v/>
      </c>
      <c r="BP610" s="53" t="str">
        <f>IF(B610&gt;①工事概要!$C$38,"",IF(B610&gt;=①工事概要!$C$37,$BP$13,""))</f>
        <v/>
      </c>
      <c r="BQ610" s="53" t="str">
        <f>IF(B610&gt;①工事概要!$C$40,"",IF(B610&gt;=①工事概要!$C$39,$BQ$13,""))</f>
        <v/>
      </c>
      <c r="BR610" s="53" t="str">
        <f>IF(B610&gt;①工事概要!$C$42,"",IF(B610&gt;=①工事概要!$C$41,$BR$13,""))</f>
        <v/>
      </c>
      <c r="BS610" s="53" t="str">
        <f>IF(B610&gt;①工事概要!$C$44,"",IF(B610&gt;=①工事概要!$C$43,$BS$13,""))</f>
        <v/>
      </c>
      <c r="BT610" s="53" t="str">
        <f>IF(B610&gt;①工事概要!$C$46,"",IF(B610&gt;=①工事概要!$C$45,$BT$13,""))</f>
        <v/>
      </c>
      <c r="BU610" s="53" t="str">
        <f>IF(B610&gt;①工事概要!$C$48,"",IF(B610&gt;=①工事概要!$C$47,$BU$13,""))</f>
        <v/>
      </c>
      <c r="BV610" s="53" t="str">
        <f>IF(B610&gt;①工事概要!$C$50,"",IF(B610&gt;=①工事概要!$C$49,$BV$13,""))</f>
        <v/>
      </c>
      <c r="BW610" s="53" t="str">
        <f>IF(B610&gt;①工事概要!$C$52,"",IF(B610&gt;=①工事概要!$C$51,$BW$13,""))</f>
        <v/>
      </c>
      <c r="BX610" s="53" t="str">
        <f>IF(B610&gt;①工事概要!$C$54,"",IF(B610&gt;=①工事概要!$C$53,$BX$13,""))</f>
        <v/>
      </c>
      <c r="BY610" s="53" t="str">
        <f>IF(B610&gt;①工事概要!$C$56,"",IF(B610&gt;=①工事概要!$C$55,$BY$13,""))</f>
        <v/>
      </c>
      <c r="BZ610" s="53" t="str">
        <f>IF(B610&gt;①工事概要!$C$58,"",IF(B610&gt;=①工事概要!$C$57,$BZ$13,""))</f>
        <v/>
      </c>
      <c r="CA610" s="53" t="str">
        <f>IF(B610&gt;①工事概要!$C$60,"",IF(B610&gt;=①工事概要!$C$59,$CA$13,""))</f>
        <v/>
      </c>
      <c r="CB610" s="53" t="str">
        <f>IF(B610&gt;①工事概要!$C$62,"",IF(B610&gt;=①工事概要!$C$61,$CB$13,""))</f>
        <v/>
      </c>
      <c r="CC610" s="53" t="str">
        <f>IF(B610&gt;①工事概要!$C$64,"",IF(B610&gt;=①工事概要!$C$63,$CC$13,""))</f>
        <v/>
      </c>
      <c r="CD610" s="53" t="str">
        <f>IF(B610&gt;①工事概要!$C$66,"",IF(B610&gt;=①工事概要!$C$65,$CD$13,""))</f>
        <v/>
      </c>
      <c r="CE610" s="50" t="str">
        <f t="shared" si="848"/>
        <v/>
      </c>
      <c r="CF610" s="50" t="str">
        <f t="shared" si="834"/>
        <v xml:space="preserve"> </v>
      </c>
    </row>
    <row r="611" spans="1:84" ht="39" customHeight="1" thickTop="1" thickBot="1" x14ac:dyDescent="0.2">
      <c r="A611" s="81" t="str">
        <f t="shared" si="820"/>
        <v>対象期間外</v>
      </c>
      <c r="B611" s="180" t="str">
        <f>IFERROR(IF(B610=①工事概要!$E$12+IF(WEEKDAY(①工事概要!$E$12)=1,①工事概要!$E$12,(8-WEEKDAY(①工事概要!$E$12))),"-",IF(B610="-","-",B610+1)),"-")</f>
        <v>-</v>
      </c>
      <c r="C611" s="89" t="str">
        <f t="shared" si="835"/>
        <v>-</v>
      </c>
      <c r="D611" s="199" t="str">
        <f t="shared" si="836"/>
        <v>×</v>
      </c>
      <c r="E611" s="200" t="str">
        <f t="shared" si="837"/>
        <v xml:space="preserve"> </v>
      </c>
      <c r="F611" s="201" t="s">
        <v>60</v>
      </c>
      <c r="G611" s="202"/>
      <c r="H611" s="203"/>
      <c r="I611" s="204"/>
      <c r="J611" s="187" t="str">
        <f t="shared" si="838"/>
        <v/>
      </c>
      <c r="K611" s="190" t="str">
        <f t="shared" si="821"/>
        <v/>
      </c>
      <c r="L611" s="190" t="str">
        <f t="shared" si="822"/>
        <v/>
      </c>
      <c r="M611" s="188" t="str">
        <f t="shared" si="839"/>
        <v/>
      </c>
      <c r="N611" s="87" t="str">
        <f t="shared" si="823"/>
        <v/>
      </c>
      <c r="O611" s="108"/>
      <c r="P611" s="156" t="str">
        <f>IF(B611&lt;①工事概要!$E$11,"",IF(B611&gt;①工事概要!$E$12,"",IF(LEN(CE611)=0,"○","")))</f>
        <v/>
      </c>
      <c r="Q611" s="162">
        <f t="shared" si="840"/>
        <v>0</v>
      </c>
      <c r="R611" s="93">
        <f t="shared" si="824"/>
        <v>181</v>
      </c>
      <c r="S611" s="156" t="str">
        <f t="shared" si="825"/>
        <v/>
      </c>
      <c r="T611" s="162">
        <f t="shared" si="826"/>
        <v>0</v>
      </c>
      <c r="U611" s="100">
        <f t="shared" si="841"/>
        <v>52</v>
      </c>
      <c r="V611" s="93" t="str">
        <f t="shared" si="827"/>
        <v/>
      </c>
      <c r="W611" s="169" t="str">
        <f t="shared" si="842"/>
        <v/>
      </c>
      <c r="X611" s="80" t="str">
        <f t="shared" si="843"/>
        <v/>
      </c>
      <c r="Y611" s="80" t="str">
        <f t="shared" si="844"/>
        <v/>
      </c>
      <c r="Z611" s="80" t="str">
        <f t="shared" si="828"/>
        <v>-</v>
      </c>
      <c r="AA611" s="80" t="str">
        <f t="shared" si="829"/>
        <v/>
      </c>
      <c r="AB611" s="80" t="str">
        <f t="shared" si="830"/>
        <v>OK（振替済み）</v>
      </c>
      <c r="AC611" s="154">
        <f t="shared" si="831"/>
        <v>0</v>
      </c>
      <c r="AD611" s="154" t="str">
        <f t="shared" si="845"/>
        <v/>
      </c>
      <c r="AE611" s="106">
        <f t="shared" si="846"/>
        <v>0</v>
      </c>
      <c r="AF611" s="106">
        <f t="shared" si="832"/>
        <v>0</v>
      </c>
      <c r="AG611" s="218" t="str">
        <f>IFERROR(IF(AE611=1,①工事概要!$E$11,IF(AE611=2,①工事概要!$E$11,IF(WEEKDAY(Z611)=2,Z604,AG610))),"")</f>
        <v/>
      </c>
      <c r="AH611" s="222" t="str">
        <f t="shared" ref="AH611:BA611" si="867">IFERROR(IF(AG611+1&gt;$BB611,"",AG611+1),"")</f>
        <v/>
      </c>
      <c r="AI611" s="222" t="str">
        <f t="shared" si="867"/>
        <v/>
      </c>
      <c r="AJ611" s="222" t="str">
        <f t="shared" si="867"/>
        <v/>
      </c>
      <c r="AK611" s="222" t="str">
        <f t="shared" si="867"/>
        <v/>
      </c>
      <c r="AL611" s="222" t="str">
        <f t="shared" si="867"/>
        <v/>
      </c>
      <c r="AM611" s="222" t="str">
        <f t="shared" si="867"/>
        <v/>
      </c>
      <c r="AN611" s="222" t="str">
        <f t="shared" si="867"/>
        <v/>
      </c>
      <c r="AO611" s="222" t="str">
        <f t="shared" si="867"/>
        <v/>
      </c>
      <c r="AP611" s="222" t="str">
        <f t="shared" si="867"/>
        <v/>
      </c>
      <c r="AQ611" s="222" t="str">
        <f t="shared" si="867"/>
        <v/>
      </c>
      <c r="AR611" s="222" t="str">
        <f t="shared" si="867"/>
        <v/>
      </c>
      <c r="AS611" s="222" t="str">
        <f t="shared" si="867"/>
        <v/>
      </c>
      <c r="AT611" s="222" t="str">
        <f t="shared" si="867"/>
        <v/>
      </c>
      <c r="AU611" s="222" t="str">
        <f t="shared" si="867"/>
        <v/>
      </c>
      <c r="AV611" s="222" t="str">
        <f t="shared" si="867"/>
        <v/>
      </c>
      <c r="AW611" s="222" t="str">
        <f t="shared" si="867"/>
        <v/>
      </c>
      <c r="AX611" s="222" t="str">
        <f t="shared" si="867"/>
        <v/>
      </c>
      <c r="AY611" s="222" t="str">
        <f t="shared" si="867"/>
        <v/>
      </c>
      <c r="AZ611" s="222" t="str">
        <f t="shared" si="867"/>
        <v/>
      </c>
      <c r="BA611" s="222" t="str">
        <f t="shared" si="867"/>
        <v/>
      </c>
      <c r="BB611" s="219" t="str">
        <f>IFERROR(IF(IF(IF(Z611=①工事概要!$E$12,①工事概要!$E$12,IF(WEEKDAY(Z611)=1,Z618,BB612))&gt;①工事概要!$E$12,①工事概要!$E$12,IF(Z611=①工事概要!$E$12,①工事概要!$E$12,IF(WEEKDAY(Z611)=1,Z618,BB612)))=0,①工事概要!$E$12,IF(IF(Z611=①工事概要!$E$12,①工事概要!$E$12,IF(WEEKDAY(Z611)=1,Z618,BB612))&gt;①工事概要!$E$12,①工事概要!$E$12,IF(Z611=①工事概要!$E$12,①工事概要!$E$12,IF(WEEKDAY(Z611)=1,Z618,BB612)))),"")</f>
        <v/>
      </c>
      <c r="BE611" s="53"/>
      <c r="BF611" s="53"/>
      <c r="BG611" s="53" t="str">
        <f>IFERROR(VLOOKUP(B611,①工事概要!$C$11:$D$12,2,FALSE),"")</f>
        <v/>
      </c>
      <c r="BH611" s="53" t="str">
        <f>IFERROR(VLOOKUP(B611,①工事概要!$C$16:$D$21,2,FALSE),"")</f>
        <v/>
      </c>
      <c r="BI611" s="53" t="str">
        <f>IFERROR(VLOOKUP(B611,①工事概要!$C$22:$D$24,2,FALSE),"")</f>
        <v/>
      </c>
      <c r="BJ611" s="53" t="str">
        <f>IF(B611&gt;①工事概要!$C$26,"",IF(B611&gt;=①工事概要!$C$25,$BJ$13,""))</f>
        <v/>
      </c>
      <c r="BK611" s="53" t="str">
        <f>IF(B611&gt;①工事概要!$C$28,"",IF(B611&gt;=①工事概要!$C$27,$BK$13,""))</f>
        <v/>
      </c>
      <c r="BL611" s="53" t="str">
        <f>IF(B611&gt;①工事概要!$C$30,"",IF(B611&gt;=①工事概要!$C$29,$BL$13,""))</f>
        <v/>
      </c>
      <c r="BM611" s="53" t="str">
        <f>IF(B611&gt;①工事概要!$C$32,"",IF(B611&gt;=①工事概要!$C$31,$BM$13,""))</f>
        <v/>
      </c>
      <c r="BN611" s="53" t="str">
        <f>IF(B611&gt;①工事概要!$C$34,"",IF(B611&gt;=①工事概要!$C$33,$BN$13,""))</f>
        <v/>
      </c>
      <c r="BO611" s="53" t="str">
        <f>IF(B611&gt;①工事概要!$C$36,"",IF(B611&gt;=①工事概要!$C$35,$BO$13,""))</f>
        <v/>
      </c>
      <c r="BP611" s="53" t="str">
        <f>IF(B611&gt;①工事概要!$C$38,"",IF(B611&gt;=①工事概要!$C$37,$BP$13,""))</f>
        <v/>
      </c>
      <c r="BQ611" s="53" t="str">
        <f>IF(B611&gt;①工事概要!$C$40,"",IF(B611&gt;=①工事概要!$C$39,$BQ$13,""))</f>
        <v/>
      </c>
      <c r="BR611" s="53" t="str">
        <f>IF(B611&gt;①工事概要!$C$42,"",IF(B611&gt;=①工事概要!$C$41,$BR$13,""))</f>
        <v/>
      </c>
      <c r="BS611" s="53" t="str">
        <f>IF(B611&gt;①工事概要!$C$44,"",IF(B611&gt;=①工事概要!$C$43,$BS$13,""))</f>
        <v/>
      </c>
      <c r="BT611" s="53" t="str">
        <f>IF(B611&gt;①工事概要!$C$46,"",IF(B611&gt;=①工事概要!$C$45,$BT$13,""))</f>
        <v/>
      </c>
      <c r="BU611" s="53" t="str">
        <f>IF(B611&gt;①工事概要!$C$48,"",IF(B611&gt;=①工事概要!$C$47,$BU$13,""))</f>
        <v/>
      </c>
      <c r="BV611" s="53" t="str">
        <f>IF(B611&gt;①工事概要!$C$50,"",IF(B611&gt;=①工事概要!$C$49,$BV$13,""))</f>
        <v/>
      </c>
      <c r="BW611" s="53" t="str">
        <f>IF(B611&gt;①工事概要!$C$52,"",IF(B611&gt;=①工事概要!$C$51,$BW$13,""))</f>
        <v/>
      </c>
      <c r="BX611" s="53" t="str">
        <f>IF(B611&gt;①工事概要!$C$54,"",IF(B611&gt;=①工事概要!$C$53,$BX$13,""))</f>
        <v/>
      </c>
      <c r="BY611" s="53" t="str">
        <f>IF(B611&gt;①工事概要!$C$56,"",IF(B611&gt;=①工事概要!$C$55,$BY$13,""))</f>
        <v/>
      </c>
      <c r="BZ611" s="53" t="str">
        <f>IF(B611&gt;①工事概要!$C$58,"",IF(B611&gt;=①工事概要!$C$57,$BZ$13,""))</f>
        <v/>
      </c>
      <c r="CA611" s="53" t="str">
        <f>IF(B611&gt;①工事概要!$C$60,"",IF(B611&gt;=①工事概要!$C$59,$CA$13,""))</f>
        <v/>
      </c>
      <c r="CB611" s="53" t="str">
        <f>IF(B611&gt;①工事概要!$C$62,"",IF(B611&gt;=①工事概要!$C$61,$CB$13,""))</f>
        <v/>
      </c>
      <c r="CC611" s="53" t="str">
        <f>IF(B611&gt;①工事概要!$C$64,"",IF(B611&gt;=①工事概要!$C$63,$CC$13,""))</f>
        <v/>
      </c>
      <c r="CD611" s="53" t="str">
        <f>IF(B611&gt;①工事概要!$C$66,"",IF(B611&gt;=①工事概要!$C$65,$CD$13,""))</f>
        <v/>
      </c>
      <c r="CE611" s="50" t="str">
        <f t="shared" si="848"/>
        <v/>
      </c>
      <c r="CF611" s="50" t="str">
        <f t="shared" si="834"/>
        <v xml:space="preserve"> </v>
      </c>
    </row>
    <row r="612" spans="1:84" ht="39" customHeight="1" thickTop="1" thickBot="1" x14ac:dyDescent="0.2">
      <c r="A612" s="81" t="str">
        <f t="shared" si="820"/>
        <v>対象期間外</v>
      </c>
      <c r="B612" s="180" t="str">
        <f>IFERROR(IF(B611=①工事概要!$E$12+IF(WEEKDAY(①工事概要!$E$12)=1,①工事概要!$E$12,(8-WEEKDAY(①工事概要!$E$12))),"-",IF(B611="-","-",B611+1)),"-")</f>
        <v>-</v>
      </c>
      <c r="C612" s="89" t="str">
        <f t="shared" si="835"/>
        <v>-</v>
      </c>
      <c r="D612" s="199" t="str">
        <f t="shared" si="836"/>
        <v>×</v>
      </c>
      <c r="E612" s="200" t="str">
        <f t="shared" si="837"/>
        <v xml:space="preserve"> </v>
      </c>
      <c r="F612" s="201" t="s">
        <v>60</v>
      </c>
      <c r="G612" s="202"/>
      <c r="H612" s="203"/>
      <c r="I612" s="204"/>
      <c r="J612" s="187" t="str">
        <f t="shared" si="838"/>
        <v/>
      </c>
      <c r="K612" s="190" t="str">
        <f t="shared" si="821"/>
        <v/>
      </c>
      <c r="L612" s="190" t="str">
        <f t="shared" si="822"/>
        <v/>
      </c>
      <c r="M612" s="188" t="str">
        <f t="shared" si="839"/>
        <v/>
      </c>
      <c r="N612" s="87" t="str">
        <f t="shared" si="823"/>
        <v/>
      </c>
      <c r="O612" s="108"/>
      <c r="P612" s="156" t="str">
        <f>IF(B612&lt;①工事概要!$E$11,"",IF(B612&gt;①工事概要!$E$12,"",IF(LEN(CE612)=0,"○","")))</f>
        <v/>
      </c>
      <c r="Q612" s="162">
        <f t="shared" si="840"/>
        <v>0</v>
      </c>
      <c r="R612" s="93">
        <f t="shared" si="824"/>
        <v>181</v>
      </c>
      <c r="S612" s="156" t="str">
        <f t="shared" si="825"/>
        <v/>
      </c>
      <c r="T612" s="162">
        <f t="shared" si="826"/>
        <v>0</v>
      </c>
      <c r="U612" s="100">
        <f t="shared" si="841"/>
        <v>52</v>
      </c>
      <c r="V612" s="93" t="str">
        <f t="shared" si="827"/>
        <v/>
      </c>
      <c r="W612" s="169" t="str">
        <f t="shared" si="842"/>
        <v/>
      </c>
      <c r="X612" s="80" t="str">
        <f t="shared" si="843"/>
        <v/>
      </c>
      <c r="Y612" s="80" t="str">
        <f t="shared" si="844"/>
        <v/>
      </c>
      <c r="Z612" s="80" t="str">
        <f t="shared" si="828"/>
        <v>-</v>
      </c>
      <c r="AA612" s="80" t="str">
        <f t="shared" si="829"/>
        <v/>
      </c>
      <c r="AB612" s="80" t="str">
        <f t="shared" si="830"/>
        <v>OK（振替済み）</v>
      </c>
      <c r="AC612" s="154">
        <f t="shared" si="831"/>
        <v>0</v>
      </c>
      <c r="AD612" s="154" t="str">
        <f t="shared" si="845"/>
        <v/>
      </c>
      <c r="AE612" s="106">
        <f t="shared" si="846"/>
        <v>0</v>
      </c>
      <c r="AF612" s="106">
        <f t="shared" si="832"/>
        <v>0</v>
      </c>
      <c r="AG612" s="218" t="str">
        <f>IFERROR(IF(AE612=1,①工事概要!$E$11,IF(AE612=2,①工事概要!$E$11,IF(WEEKDAY(Z612)=2,Z605,AG611))),"")</f>
        <v/>
      </c>
      <c r="AH612" s="222" t="str">
        <f t="shared" ref="AH612:BA612" si="868">IFERROR(IF(AG612+1&gt;$BB612,"",AG612+1),"")</f>
        <v/>
      </c>
      <c r="AI612" s="222" t="str">
        <f t="shared" si="868"/>
        <v/>
      </c>
      <c r="AJ612" s="222" t="str">
        <f t="shared" si="868"/>
        <v/>
      </c>
      <c r="AK612" s="222" t="str">
        <f t="shared" si="868"/>
        <v/>
      </c>
      <c r="AL612" s="222" t="str">
        <f t="shared" si="868"/>
        <v/>
      </c>
      <c r="AM612" s="222" t="str">
        <f t="shared" si="868"/>
        <v/>
      </c>
      <c r="AN612" s="222" t="str">
        <f t="shared" si="868"/>
        <v/>
      </c>
      <c r="AO612" s="222" t="str">
        <f t="shared" si="868"/>
        <v/>
      </c>
      <c r="AP612" s="222" t="str">
        <f t="shared" si="868"/>
        <v/>
      </c>
      <c r="AQ612" s="222" t="str">
        <f t="shared" si="868"/>
        <v/>
      </c>
      <c r="AR612" s="222" t="str">
        <f t="shared" si="868"/>
        <v/>
      </c>
      <c r="AS612" s="222" t="str">
        <f t="shared" si="868"/>
        <v/>
      </c>
      <c r="AT612" s="222" t="str">
        <f t="shared" si="868"/>
        <v/>
      </c>
      <c r="AU612" s="222" t="str">
        <f t="shared" si="868"/>
        <v/>
      </c>
      <c r="AV612" s="222" t="str">
        <f t="shared" si="868"/>
        <v/>
      </c>
      <c r="AW612" s="222" t="str">
        <f t="shared" si="868"/>
        <v/>
      </c>
      <c r="AX612" s="222" t="str">
        <f t="shared" si="868"/>
        <v/>
      </c>
      <c r="AY612" s="222" t="str">
        <f t="shared" si="868"/>
        <v/>
      </c>
      <c r="AZ612" s="222" t="str">
        <f t="shared" si="868"/>
        <v/>
      </c>
      <c r="BA612" s="222" t="str">
        <f t="shared" si="868"/>
        <v/>
      </c>
      <c r="BB612" s="219" t="str">
        <f>IFERROR(IF(IF(IF(Z612=①工事概要!$E$12,①工事概要!$E$12,IF(WEEKDAY(Z612)=1,Z619,BB613))&gt;①工事概要!$E$12,①工事概要!$E$12,IF(Z612=①工事概要!$E$12,①工事概要!$E$12,IF(WEEKDAY(Z612)=1,Z619,BB613)))=0,①工事概要!$E$12,IF(IF(Z612=①工事概要!$E$12,①工事概要!$E$12,IF(WEEKDAY(Z612)=1,Z619,BB613))&gt;①工事概要!$E$12,①工事概要!$E$12,IF(Z612=①工事概要!$E$12,①工事概要!$E$12,IF(WEEKDAY(Z612)=1,Z619,BB613)))),"")</f>
        <v/>
      </c>
      <c r="BE612" s="53"/>
      <c r="BF612" s="53"/>
      <c r="BG612" s="53" t="str">
        <f>IFERROR(VLOOKUP(B612,①工事概要!$C$11:$D$12,2,FALSE),"")</f>
        <v/>
      </c>
      <c r="BH612" s="53" t="str">
        <f>IFERROR(VLOOKUP(B612,①工事概要!$C$16:$D$21,2,FALSE),"")</f>
        <v/>
      </c>
      <c r="BI612" s="53" t="str">
        <f>IFERROR(VLOOKUP(B612,①工事概要!$C$22:$D$24,2,FALSE),"")</f>
        <v/>
      </c>
      <c r="BJ612" s="53" t="str">
        <f>IF(B612&gt;①工事概要!$C$26,"",IF(B612&gt;=①工事概要!$C$25,$BJ$13,""))</f>
        <v/>
      </c>
      <c r="BK612" s="53" t="str">
        <f>IF(B612&gt;①工事概要!$C$28,"",IF(B612&gt;=①工事概要!$C$27,$BK$13,""))</f>
        <v/>
      </c>
      <c r="BL612" s="53" t="str">
        <f>IF(B612&gt;①工事概要!$C$30,"",IF(B612&gt;=①工事概要!$C$29,$BL$13,""))</f>
        <v/>
      </c>
      <c r="BM612" s="53" t="str">
        <f>IF(B612&gt;①工事概要!$C$32,"",IF(B612&gt;=①工事概要!$C$31,$BM$13,""))</f>
        <v/>
      </c>
      <c r="BN612" s="53" t="str">
        <f>IF(B612&gt;①工事概要!$C$34,"",IF(B612&gt;=①工事概要!$C$33,$BN$13,""))</f>
        <v/>
      </c>
      <c r="BO612" s="53" t="str">
        <f>IF(B612&gt;①工事概要!$C$36,"",IF(B612&gt;=①工事概要!$C$35,$BO$13,""))</f>
        <v/>
      </c>
      <c r="BP612" s="53" t="str">
        <f>IF(B612&gt;①工事概要!$C$38,"",IF(B612&gt;=①工事概要!$C$37,$BP$13,""))</f>
        <v/>
      </c>
      <c r="BQ612" s="53" t="str">
        <f>IF(B612&gt;①工事概要!$C$40,"",IF(B612&gt;=①工事概要!$C$39,$BQ$13,""))</f>
        <v/>
      </c>
      <c r="BR612" s="53" t="str">
        <f>IF(B612&gt;①工事概要!$C$42,"",IF(B612&gt;=①工事概要!$C$41,$BR$13,""))</f>
        <v/>
      </c>
      <c r="BS612" s="53" t="str">
        <f>IF(B612&gt;①工事概要!$C$44,"",IF(B612&gt;=①工事概要!$C$43,$BS$13,""))</f>
        <v/>
      </c>
      <c r="BT612" s="53" t="str">
        <f>IF(B612&gt;①工事概要!$C$46,"",IF(B612&gt;=①工事概要!$C$45,$BT$13,""))</f>
        <v/>
      </c>
      <c r="BU612" s="53" t="str">
        <f>IF(B612&gt;①工事概要!$C$48,"",IF(B612&gt;=①工事概要!$C$47,$BU$13,""))</f>
        <v/>
      </c>
      <c r="BV612" s="53" t="str">
        <f>IF(B612&gt;①工事概要!$C$50,"",IF(B612&gt;=①工事概要!$C$49,$BV$13,""))</f>
        <v/>
      </c>
      <c r="BW612" s="53" t="str">
        <f>IF(B612&gt;①工事概要!$C$52,"",IF(B612&gt;=①工事概要!$C$51,$BW$13,""))</f>
        <v/>
      </c>
      <c r="BX612" s="53" t="str">
        <f>IF(B612&gt;①工事概要!$C$54,"",IF(B612&gt;=①工事概要!$C$53,$BX$13,""))</f>
        <v/>
      </c>
      <c r="BY612" s="53" t="str">
        <f>IF(B612&gt;①工事概要!$C$56,"",IF(B612&gt;=①工事概要!$C$55,$BY$13,""))</f>
        <v/>
      </c>
      <c r="BZ612" s="53" t="str">
        <f>IF(B612&gt;①工事概要!$C$58,"",IF(B612&gt;=①工事概要!$C$57,$BZ$13,""))</f>
        <v/>
      </c>
      <c r="CA612" s="53" t="str">
        <f>IF(B612&gt;①工事概要!$C$60,"",IF(B612&gt;=①工事概要!$C$59,$CA$13,""))</f>
        <v/>
      </c>
      <c r="CB612" s="53" t="str">
        <f>IF(B612&gt;①工事概要!$C$62,"",IF(B612&gt;=①工事概要!$C$61,$CB$13,""))</f>
        <v/>
      </c>
      <c r="CC612" s="53" t="str">
        <f>IF(B612&gt;①工事概要!$C$64,"",IF(B612&gt;=①工事概要!$C$63,$CC$13,""))</f>
        <v/>
      </c>
      <c r="CD612" s="53" t="str">
        <f>IF(B612&gt;①工事概要!$C$66,"",IF(B612&gt;=①工事概要!$C$65,$CD$13,""))</f>
        <v/>
      </c>
      <c r="CE612" s="50" t="str">
        <f t="shared" si="848"/>
        <v/>
      </c>
      <c r="CF612" s="50" t="str">
        <f t="shared" si="834"/>
        <v xml:space="preserve"> </v>
      </c>
    </row>
    <row r="613" spans="1:84" ht="39" customHeight="1" thickTop="1" thickBot="1" x14ac:dyDescent="0.2">
      <c r="A613" s="81" t="str">
        <f t="shared" si="820"/>
        <v>対象期間外</v>
      </c>
      <c r="B613" s="180" t="str">
        <f>IFERROR(IF(B612=①工事概要!$E$12+IF(WEEKDAY(①工事概要!$E$12)=1,①工事概要!$E$12,(8-WEEKDAY(①工事概要!$E$12))),"-",IF(B612="-","-",B612+1)),"-")</f>
        <v>-</v>
      </c>
      <c r="C613" s="89" t="str">
        <f t="shared" si="835"/>
        <v>-</v>
      </c>
      <c r="D613" s="199" t="str">
        <f t="shared" si="836"/>
        <v>×</v>
      </c>
      <c r="E613" s="200" t="str">
        <f t="shared" si="837"/>
        <v xml:space="preserve"> </v>
      </c>
      <c r="F613" s="201" t="s">
        <v>60</v>
      </c>
      <c r="G613" s="202"/>
      <c r="H613" s="203"/>
      <c r="I613" s="204"/>
      <c r="J613" s="187" t="str">
        <f t="shared" si="838"/>
        <v/>
      </c>
      <c r="K613" s="190" t="str">
        <f t="shared" si="821"/>
        <v/>
      </c>
      <c r="L613" s="190" t="str">
        <f t="shared" si="822"/>
        <v/>
      </c>
      <c r="M613" s="188" t="str">
        <f t="shared" si="839"/>
        <v/>
      </c>
      <c r="N613" s="87" t="str">
        <f t="shared" si="823"/>
        <v/>
      </c>
      <c r="O613" s="108"/>
      <c r="P613" s="156" t="str">
        <f>IF(B613&lt;①工事概要!$E$11,"",IF(B613&gt;①工事概要!$E$12,"",IF(LEN(CE613)=0,"○","")))</f>
        <v/>
      </c>
      <c r="Q613" s="162">
        <f t="shared" si="840"/>
        <v>0</v>
      </c>
      <c r="R613" s="93">
        <f t="shared" si="824"/>
        <v>181</v>
      </c>
      <c r="S613" s="156" t="str">
        <f t="shared" si="825"/>
        <v/>
      </c>
      <c r="T613" s="162">
        <f t="shared" si="826"/>
        <v>0</v>
      </c>
      <c r="U613" s="100">
        <f t="shared" si="841"/>
        <v>52</v>
      </c>
      <c r="V613" s="93" t="str">
        <f t="shared" si="827"/>
        <v/>
      </c>
      <c r="W613" s="169" t="str">
        <f t="shared" si="842"/>
        <v/>
      </c>
      <c r="X613" s="80" t="str">
        <f t="shared" si="843"/>
        <v/>
      </c>
      <c r="Y613" s="80" t="str">
        <f t="shared" si="844"/>
        <v/>
      </c>
      <c r="Z613" s="80" t="str">
        <f t="shared" si="828"/>
        <v>-</v>
      </c>
      <c r="AA613" s="80" t="str">
        <f t="shared" si="829"/>
        <v/>
      </c>
      <c r="AB613" s="80" t="str">
        <f t="shared" si="830"/>
        <v>OK（振替済み）</v>
      </c>
      <c r="AC613" s="154">
        <f t="shared" si="831"/>
        <v>0</v>
      </c>
      <c r="AD613" s="154" t="str">
        <f t="shared" si="845"/>
        <v/>
      </c>
      <c r="AE613" s="106">
        <f t="shared" si="846"/>
        <v>0</v>
      </c>
      <c r="AF613" s="106">
        <f t="shared" si="832"/>
        <v>0</v>
      </c>
      <c r="AG613" s="218" t="str">
        <f>IFERROR(IF(AE613=1,①工事概要!$E$11,IF(AE613=2,①工事概要!$E$11,IF(WEEKDAY(Z613)=2,Z606,AG612))),"")</f>
        <v/>
      </c>
      <c r="AH613" s="222" t="str">
        <f t="shared" ref="AH613:BA613" si="869">IFERROR(IF(AG613+1&gt;$BB613,"",AG613+1),"")</f>
        <v/>
      </c>
      <c r="AI613" s="222" t="str">
        <f t="shared" si="869"/>
        <v/>
      </c>
      <c r="AJ613" s="222" t="str">
        <f t="shared" si="869"/>
        <v/>
      </c>
      <c r="AK613" s="222" t="str">
        <f t="shared" si="869"/>
        <v/>
      </c>
      <c r="AL613" s="222" t="str">
        <f t="shared" si="869"/>
        <v/>
      </c>
      <c r="AM613" s="222" t="str">
        <f t="shared" si="869"/>
        <v/>
      </c>
      <c r="AN613" s="222" t="str">
        <f t="shared" si="869"/>
        <v/>
      </c>
      <c r="AO613" s="222" t="str">
        <f t="shared" si="869"/>
        <v/>
      </c>
      <c r="AP613" s="222" t="str">
        <f t="shared" si="869"/>
        <v/>
      </c>
      <c r="AQ613" s="222" t="str">
        <f t="shared" si="869"/>
        <v/>
      </c>
      <c r="AR613" s="222" t="str">
        <f t="shared" si="869"/>
        <v/>
      </c>
      <c r="AS613" s="222" t="str">
        <f t="shared" si="869"/>
        <v/>
      </c>
      <c r="AT613" s="222" t="str">
        <f t="shared" si="869"/>
        <v/>
      </c>
      <c r="AU613" s="222" t="str">
        <f t="shared" si="869"/>
        <v/>
      </c>
      <c r="AV613" s="222" t="str">
        <f t="shared" si="869"/>
        <v/>
      </c>
      <c r="AW613" s="222" t="str">
        <f t="shared" si="869"/>
        <v/>
      </c>
      <c r="AX613" s="222" t="str">
        <f t="shared" si="869"/>
        <v/>
      </c>
      <c r="AY613" s="222" t="str">
        <f t="shared" si="869"/>
        <v/>
      </c>
      <c r="AZ613" s="222" t="str">
        <f t="shared" si="869"/>
        <v/>
      </c>
      <c r="BA613" s="222" t="str">
        <f t="shared" si="869"/>
        <v/>
      </c>
      <c r="BB613" s="219" t="str">
        <f>IFERROR(IF(IF(IF(Z613=①工事概要!$E$12,①工事概要!$E$12,IF(WEEKDAY(Z613)=1,Z620,BB614))&gt;①工事概要!$E$12,①工事概要!$E$12,IF(Z613=①工事概要!$E$12,①工事概要!$E$12,IF(WEEKDAY(Z613)=1,Z620,BB614)))=0,①工事概要!$E$12,IF(IF(Z613=①工事概要!$E$12,①工事概要!$E$12,IF(WEEKDAY(Z613)=1,Z620,BB614))&gt;①工事概要!$E$12,①工事概要!$E$12,IF(Z613=①工事概要!$E$12,①工事概要!$E$12,IF(WEEKDAY(Z613)=1,Z620,BB614)))),"")</f>
        <v/>
      </c>
      <c r="BE613" s="53"/>
      <c r="BF613" s="53"/>
      <c r="BG613" s="53" t="str">
        <f>IFERROR(VLOOKUP(B613,①工事概要!$C$11:$D$12,2,FALSE),"")</f>
        <v/>
      </c>
      <c r="BH613" s="53" t="str">
        <f>IFERROR(VLOOKUP(B613,①工事概要!$C$16:$D$21,2,FALSE),"")</f>
        <v/>
      </c>
      <c r="BI613" s="53" t="str">
        <f>IFERROR(VLOOKUP(B613,①工事概要!$C$22:$D$24,2,FALSE),"")</f>
        <v/>
      </c>
      <c r="BJ613" s="53" t="str">
        <f>IF(B613&gt;①工事概要!$C$26,"",IF(B613&gt;=①工事概要!$C$25,$BJ$13,""))</f>
        <v/>
      </c>
      <c r="BK613" s="53" t="str">
        <f>IF(B613&gt;①工事概要!$C$28,"",IF(B613&gt;=①工事概要!$C$27,$BK$13,""))</f>
        <v/>
      </c>
      <c r="BL613" s="53" t="str">
        <f>IF(B613&gt;①工事概要!$C$30,"",IF(B613&gt;=①工事概要!$C$29,$BL$13,""))</f>
        <v/>
      </c>
      <c r="BM613" s="53" t="str">
        <f>IF(B613&gt;①工事概要!$C$32,"",IF(B613&gt;=①工事概要!$C$31,$BM$13,""))</f>
        <v/>
      </c>
      <c r="BN613" s="53" t="str">
        <f>IF(B613&gt;①工事概要!$C$34,"",IF(B613&gt;=①工事概要!$C$33,$BN$13,""))</f>
        <v/>
      </c>
      <c r="BO613" s="53" t="str">
        <f>IF(B613&gt;①工事概要!$C$36,"",IF(B613&gt;=①工事概要!$C$35,$BO$13,""))</f>
        <v/>
      </c>
      <c r="BP613" s="53" t="str">
        <f>IF(B613&gt;①工事概要!$C$38,"",IF(B613&gt;=①工事概要!$C$37,$BP$13,""))</f>
        <v/>
      </c>
      <c r="BQ613" s="53" t="str">
        <f>IF(B613&gt;①工事概要!$C$40,"",IF(B613&gt;=①工事概要!$C$39,$BQ$13,""))</f>
        <v/>
      </c>
      <c r="BR613" s="53" t="str">
        <f>IF(B613&gt;①工事概要!$C$42,"",IF(B613&gt;=①工事概要!$C$41,$BR$13,""))</f>
        <v/>
      </c>
      <c r="BS613" s="53" t="str">
        <f>IF(B613&gt;①工事概要!$C$44,"",IF(B613&gt;=①工事概要!$C$43,$BS$13,""))</f>
        <v/>
      </c>
      <c r="BT613" s="53" t="str">
        <f>IF(B613&gt;①工事概要!$C$46,"",IF(B613&gt;=①工事概要!$C$45,$BT$13,""))</f>
        <v/>
      </c>
      <c r="BU613" s="53" t="str">
        <f>IF(B613&gt;①工事概要!$C$48,"",IF(B613&gt;=①工事概要!$C$47,$BU$13,""))</f>
        <v/>
      </c>
      <c r="BV613" s="53" t="str">
        <f>IF(B613&gt;①工事概要!$C$50,"",IF(B613&gt;=①工事概要!$C$49,$BV$13,""))</f>
        <v/>
      </c>
      <c r="BW613" s="53" t="str">
        <f>IF(B613&gt;①工事概要!$C$52,"",IF(B613&gt;=①工事概要!$C$51,$BW$13,""))</f>
        <v/>
      </c>
      <c r="BX613" s="53" t="str">
        <f>IF(B613&gt;①工事概要!$C$54,"",IF(B613&gt;=①工事概要!$C$53,$BX$13,""))</f>
        <v/>
      </c>
      <c r="BY613" s="53" t="str">
        <f>IF(B613&gt;①工事概要!$C$56,"",IF(B613&gt;=①工事概要!$C$55,$BY$13,""))</f>
        <v/>
      </c>
      <c r="BZ613" s="53" t="str">
        <f>IF(B613&gt;①工事概要!$C$58,"",IF(B613&gt;=①工事概要!$C$57,$BZ$13,""))</f>
        <v/>
      </c>
      <c r="CA613" s="53" t="str">
        <f>IF(B613&gt;①工事概要!$C$60,"",IF(B613&gt;=①工事概要!$C$59,$CA$13,""))</f>
        <v/>
      </c>
      <c r="CB613" s="53" t="str">
        <f>IF(B613&gt;①工事概要!$C$62,"",IF(B613&gt;=①工事概要!$C$61,$CB$13,""))</f>
        <v/>
      </c>
      <c r="CC613" s="53" t="str">
        <f>IF(B613&gt;①工事概要!$C$64,"",IF(B613&gt;=①工事概要!$C$63,$CC$13,""))</f>
        <v/>
      </c>
      <c r="CD613" s="53" t="str">
        <f>IF(B613&gt;①工事概要!$C$66,"",IF(B613&gt;=①工事概要!$C$65,$CD$13,""))</f>
        <v/>
      </c>
      <c r="CE613" s="50" t="str">
        <f t="shared" si="848"/>
        <v/>
      </c>
      <c r="CF613" s="50" t="str">
        <f t="shared" si="834"/>
        <v xml:space="preserve"> </v>
      </c>
    </row>
    <row r="614" spans="1:84" ht="39" customHeight="1" thickTop="1" thickBot="1" x14ac:dyDescent="0.2">
      <c r="A614" s="81" t="str">
        <f t="shared" si="820"/>
        <v>対象期間外</v>
      </c>
      <c r="B614" s="180" t="str">
        <f>IFERROR(IF(B613=①工事概要!$E$12+IF(WEEKDAY(①工事概要!$E$12)=1,①工事概要!$E$12,(8-WEEKDAY(①工事概要!$E$12))),"-",IF(B613="-","-",B613+1)),"-")</f>
        <v>-</v>
      </c>
      <c r="C614" s="89" t="str">
        <f t="shared" si="835"/>
        <v>-</v>
      </c>
      <c r="D614" s="199" t="str">
        <f t="shared" si="836"/>
        <v>×</v>
      </c>
      <c r="E614" s="200" t="str">
        <f t="shared" si="837"/>
        <v xml:space="preserve"> </v>
      </c>
      <c r="F614" s="201" t="s">
        <v>60</v>
      </c>
      <c r="G614" s="202"/>
      <c r="H614" s="203"/>
      <c r="I614" s="204"/>
      <c r="J614" s="187" t="str">
        <f t="shared" si="838"/>
        <v/>
      </c>
      <c r="K614" s="190" t="str">
        <f t="shared" si="821"/>
        <v/>
      </c>
      <c r="L614" s="190" t="str">
        <f t="shared" si="822"/>
        <v/>
      </c>
      <c r="M614" s="188" t="str">
        <f t="shared" si="839"/>
        <v/>
      </c>
      <c r="N614" s="87" t="str">
        <f t="shared" si="823"/>
        <v/>
      </c>
      <c r="O614" s="108"/>
      <c r="P614" s="156" t="str">
        <f>IF(B614&lt;①工事概要!$E$11,"",IF(B614&gt;①工事概要!$E$12,"",IF(LEN(CE614)=0,"○","")))</f>
        <v/>
      </c>
      <c r="Q614" s="162">
        <f t="shared" si="840"/>
        <v>0</v>
      </c>
      <c r="R614" s="93">
        <f t="shared" si="824"/>
        <v>181</v>
      </c>
      <c r="S614" s="156" t="str">
        <f t="shared" si="825"/>
        <v/>
      </c>
      <c r="T614" s="162">
        <f t="shared" si="826"/>
        <v>0</v>
      </c>
      <c r="U614" s="100">
        <f t="shared" si="841"/>
        <v>52</v>
      </c>
      <c r="V614" s="93" t="str">
        <f t="shared" si="827"/>
        <v/>
      </c>
      <c r="W614" s="169" t="str">
        <f t="shared" si="842"/>
        <v/>
      </c>
      <c r="X614" s="80" t="str">
        <f t="shared" si="843"/>
        <v/>
      </c>
      <c r="Y614" s="80" t="str">
        <f t="shared" si="844"/>
        <v/>
      </c>
      <c r="Z614" s="80" t="str">
        <f t="shared" si="828"/>
        <v>-</v>
      </c>
      <c r="AA614" s="80" t="str">
        <f t="shared" si="829"/>
        <v/>
      </c>
      <c r="AB614" s="80" t="str">
        <f t="shared" si="830"/>
        <v>OK（振替済み）</v>
      </c>
      <c r="AC614" s="154">
        <f t="shared" si="831"/>
        <v>0</v>
      </c>
      <c r="AD614" s="154" t="str">
        <f t="shared" si="845"/>
        <v/>
      </c>
      <c r="AE614" s="106">
        <f t="shared" si="846"/>
        <v>0</v>
      </c>
      <c r="AF614" s="106">
        <f t="shared" si="832"/>
        <v>0</v>
      </c>
      <c r="AG614" s="218" t="str">
        <f>IFERROR(IF(AE614=1,①工事概要!$E$11,IF(AE614=2,①工事概要!$E$11,IF(WEEKDAY(Z614)=2,Z607,AG613))),"")</f>
        <v/>
      </c>
      <c r="AH614" s="222" t="str">
        <f t="shared" ref="AH614:BA614" si="870">IFERROR(IF(AG614+1&gt;$BB614,"",AG614+1),"")</f>
        <v/>
      </c>
      <c r="AI614" s="222" t="str">
        <f t="shared" si="870"/>
        <v/>
      </c>
      <c r="AJ614" s="222" t="str">
        <f t="shared" si="870"/>
        <v/>
      </c>
      <c r="AK614" s="222" t="str">
        <f t="shared" si="870"/>
        <v/>
      </c>
      <c r="AL614" s="222" t="str">
        <f t="shared" si="870"/>
        <v/>
      </c>
      <c r="AM614" s="222" t="str">
        <f t="shared" si="870"/>
        <v/>
      </c>
      <c r="AN614" s="222" t="str">
        <f t="shared" si="870"/>
        <v/>
      </c>
      <c r="AO614" s="222" t="str">
        <f t="shared" si="870"/>
        <v/>
      </c>
      <c r="AP614" s="222" t="str">
        <f t="shared" si="870"/>
        <v/>
      </c>
      <c r="AQ614" s="222" t="str">
        <f t="shared" si="870"/>
        <v/>
      </c>
      <c r="AR614" s="222" t="str">
        <f t="shared" si="870"/>
        <v/>
      </c>
      <c r="AS614" s="222" t="str">
        <f t="shared" si="870"/>
        <v/>
      </c>
      <c r="AT614" s="222" t="str">
        <f t="shared" si="870"/>
        <v/>
      </c>
      <c r="AU614" s="222" t="str">
        <f t="shared" si="870"/>
        <v/>
      </c>
      <c r="AV614" s="222" t="str">
        <f t="shared" si="870"/>
        <v/>
      </c>
      <c r="AW614" s="222" t="str">
        <f t="shared" si="870"/>
        <v/>
      </c>
      <c r="AX614" s="222" t="str">
        <f t="shared" si="870"/>
        <v/>
      </c>
      <c r="AY614" s="222" t="str">
        <f t="shared" si="870"/>
        <v/>
      </c>
      <c r="AZ614" s="222" t="str">
        <f t="shared" si="870"/>
        <v/>
      </c>
      <c r="BA614" s="222" t="str">
        <f t="shared" si="870"/>
        <v/>
      </c>
      <c r="BB614" s="219" t="str">
        <f>IFERROR(IF(IF(IF(Z614=①工事概要!$E$12,①工事概要!$E$12,IF(WEEKDAY(Z614)=1,Z621,BB615))&gt;①工事概要!$E$12,①工事概要!$E$12,IF(Z614=①工事概要!$E$12,①工事概要!$E$12,IF(WEEKDAY(Z614)=1,Z621,BB615)))=0,①工事概要!$E$12,IF(IF(Z614=①工事概要!$E$12,①工事概要!$E$12,IF(WEEKDAY(Z614)=1,Z621,BB615))&gt;①工事概要!$E$12,①工事概要!$E$12,IF(Z614=①工事概要!$E$12,①工事概要!$E$12,IF(WEEKDAY(Z614)=1,Z621,BB615)))),"")</f>
        <v/>
      </c>
      <c r="BE614" s="53"/>
      <c r="BF614" s="53"/>
      <c r="BG614" s="53" t="str">
        <f>IFERROR(VLOOKUP(B614,①工事概要!$C$11:$D$12,2,FALSE),"")</f>
        <v/>
      </c>
      <c r="BH614" s="53" t="str">
        <f>IFERROR(VLOOKUP(B614,①工事概要!$C$16:$D$21,2,FALSE),"")</f>
        <v/>
      </c>
      <c r="BI614" s="53" t="str">
        <f>IFERROR(VLOOKUP(B614,①工事概要!$C$22:$D$24,2,FALSE),"")</f>
        <v/>
      </c>
      <c r="BJ614" s="53" t="str">
        <f>IF(B614&gt;①工事概要!$C$26,"",IF(B614&gt;=①工事概要!$C$25,$BJ$13,""))</f>
        <v/>
      </c>
      <c r="BK614" s="53" t="str">
        <f>IF(B614&gt;①工事概要!$C$28,"",IF(B614&gt;=①工事概要!$C$27,$BK$13,""))</f>
        <v/>
      </c>
      <c r="BL614" s="53" t="str">
        <f>IF(B614&gt;①工事概要!$C$30,"",IF(B614&gt;=①工事概要!$C$29,$BL$13,""))</f>
        <v/>
      </c>
      <c r="BM614" s="53" t="str">
        <f>IF(B614&gt;①工事概要!$C$32,"",IF(B614&gt;=①工事概要!$C$31,$BM$13,""))</f>
        <v/>
      </c>
      <c r="BN614" s="53" t="str">
        <f>IF(B614&gt;①工事概要!$C$34,"",IF(B614&gt;=①工事概要!$C$33,$BN$13,""))</f>
        <v/>
      </c>
      <c r="BO614" s="53" t="str">
        <f>IF(B614&gt;①工事概要!$C$36,"",IF(B614&gt;=①工事概要!$C$35,$BO$13,""))</f>
        <v/>
      </c>
      <c r="BP614" s="53" t="str">
        <f>IF(B614&gt;①工事概要!$C$38,"",IF(B614&gt;=①工事概要!$C$37,$BP$13,""))</f>
        <v/>
      </c>
      <c r="BQ614" s="53" t="str">
        <f>IF(B614&gt;①工事概要!$C$40,"",IF(B614&gt;=①工事概要!$C$39,$BQ$13,""))</f>
        <v/>
      </c>
      <c r="BR614" s="53" t="str">
        <f>IF(B614&gt;①工事概要!$C$42,"",IF(B614&gt;=①工事概要!$C$41,$BR$13,""))</f>
        <v/>
      </c>
      <c r="BS614" s="53" t="str">
        <f>IF(B614&gt;①工事概要!$C$44,"",IF(B614&gt;=①工事概要!$C$43,$BS$13,""))</f>
        <v/>
      </c>
      <c r="BT614" s="53" t="str">
        <f>IF(B614&gt;①工事概要!$C$46,"",IF(B614&gt;=①工事概要!$C$45,$BT$13,""))</f>
        <v/>
      </c>
      <c r="BU614" s="53" t="str">
        <f>IF(B614&gt;①工事概要!$C$48,"",IF(B614&gt;=①工事概要!$C$47,$BU$13,""))</f>
        <v/>
      </c>
      <c r="BV614" s="53" t="str">
        <f>IF(B614&gt;①工事概要!$C$50,"",IF(B614&gt;=①工事概要!$C$49,$BV$13,""))</f>
        <v/>
      </c>
      <c r="BW614" s="53" t="str">
        <f>IF(B614&gt;①工事概要!$C$52,"",IF(B614&gt;=①工事概要!$C$51,$BW$13,""))</f>
        <v/>
      </c>
      <c r="BX614" s="53" t="str">
        <f>IF(B614&gt;①工事概要!$C$54,"",IF(B614&gt;=①工事概要!$C$53,$BX$13,""))</f>
        <v/>
      </c>
      <c r="BY614" s="53" t="str">
        <f>IF(B614&gt;①工事概要!$C$56,"",IF(B614&gt;=①工事概要!$C$55,$BY$13,""))</f>
        <v/>
      </c>
      <c r="BZ614" s="53" t="str">
        <f>IF(B614&gt;①工事概要!$C$58,"",IF(B614&gt;=①工事概要!$C$57,$BZ$13,""))</f>
        <v/>
      </c>
      <c r="CA614" s="53" t="str">
        <f>IF(B614&gt;①工事概要!$C$60,"",IF(B614&gt;=①工事概要!$C$59,$CA$13,""))</f>
        <v/>
      </c>
      <c r="CB614" s="53" t="str">
        <f>IF(B614&gt;①工事概要!$C$62,"",IF(B614&gt;=①工事概要!$C$61,$CB$13,""))</f>
        <v/>
      </c>
      <c r="CC614" s="53" t="str">
        <f>IF(B614&gt;①工事概要!$C$64,"",IF(B614&gt;=①工事概要!$C$63,$CC$13,""))</f>
        <v/>
      </c>
      <c r="CD614" s="53" t="str">
        <f>IF(B614&gt;①工事概要!$C$66,"",IF(B614&gt;=①工事概要!$C$65,$CD$13,""))</f>
        <v/>
      </c>
      <c r="CE614" s="50" t="str">
        <f t="shared" si="848"/>
        <v/>
      </c>
      <c r="CF614" s="50" t="str">
        <f t="shared" si="834"/>
        <v xml:space="preserve"> </v>
      </c>
    </row>
    <row r="615" spans="1:84" ht="39" customHeight="1" thickTop="1" thickBot="1" x14ac:dyDescent="0.2">
      <c r="A615" s="81" t="str">
        <f t="shared" si="820"/>
        <v>対象期間外</v>
      </c>
      <c r="B615" s="180" t="str">
        <f>IFERROR(IF(B614=①工事概要!$E$12+IF(WEEKDAY(①工事概要!$E$12)=1,①工事概要!$E$12,(8-WEEKDAY(①工事概要!$E$12))),"-",IF(B614="-","-",B614+1)),"-")</f>
        <v>-</v>
      </c>
      <c r="C615" s="89" t="str">
        <f t="shared" si="835"/>
        <v>-</v>
      </c>
      <c r="D615" s="199" t="str">
        <f t="shared" si="836"/>
        <v>×</v>
      </c>
      <c r="E615" s="200" t="str">
        <f t="shared" si="837"/>
        <v xml:space="preserve"> </v>
      </c>
      <c r="F615" s="201" t="s">
        <v>61</v>
      </c>
      <c r="G615" s="202"/>
      <c r="H615" s="203"/>
      <c r="I615" s="204"/>
      <c r="J615" s="187" t="str">
        <f t="shared" si="838"/>
        <v/>
      </c>
      <c r="K615" s="190" t="str">
        <f t="shared" si="821"/>
        <v/>
      </c>
      <c r="L615" s="190" t="str">
        <f t="shared" si="822"/>
        <v/>
      </c>
      <c r="M615" s="188" t="str">
        <f t="shared" si="839"/>
        <v/>
      </c>
      <c r="N615" s="87" t="str">
        <f t="shared" si="823"/>
        <v/>
      </c>
      <c r="O615" s="108"/>
      <c r="P615" s="156" t="str">
        <f>IF(B615&lt;①工事概要!$E$11,"",IF(B615&gt;①工事概要!$E$12,"",IF(LEN(CE615)=0,"○","")))</f>
        <v/>
      </c>
      <c r="Q615" s="162">
        <f t="shared" si="840"/>
        <v>0</v>
      </c>
      <c r="R615" s="93">
        <f t="shared" si="824"/>
        <v>181</v>
      </c>
      <c r="S615" s="156" t="str">
        <f t="shared" si="825"/>
        <v/>
      </c>
      <c r="T615" s="162">
        <f t="shared" si="826"/>
        <v>0</v>
      </c>
      <c r="U615" s="100">
        <f t="shared" si="841"/>
        <v>52</v>
      </c>
      <c r="V615" s="93" t="str">
        <f t="shared" si="827"/>
        <v/>
      </c>
      <c r="W615" s="169" t="str">
        <f t="shared" si="842"/>
        <v/>
      </c>
      <c r="X615" s="80" t="str">
        <f t="shared" si="843"/>
        <v/>
      </c>
      <c r="Y615" s="80" t="str">
        <f t="shared" si="844"/>
        <v/>
      </c>
      <c r="Z615" s="80" t="str">
        <f t="shared" si="828"/>
        <v>-</v>
      </c>
      <c r="AA615" s="80" t="str">
        <f t="shared" si="829"/>
        <v/>
      </c>
      <c r="AB615" s="80" t="str">
        <f t="shared" si="830"/>
        <v>OK（振替済み）</v>
      </c>
      <c r="AC615" s="154">
        <f t="shared" si="831"/>
        <v>0</v>
      </c>
      <c r="AD615" s="154" t="str">
        <f t="shared" si="845"/>
        <v/>
      </c>
      <c r="AE615" s="106">
        <f t="shared" si="846"/>
        <v>0</v>
      </c>
      <c r="AF615" s="106">
        <f t="shared" si="832"/>
        <v>0</v>
      </c>
      <c r="AG615" s="218" t="str">
        <f>IFERROR(IF(AE615=1,①工事概要!$E$11,IF(AE615=2,①工事概要!$E$11,IF(WEEKDAY(Z615)=2,Z608,AG614))),"")</f>
        <v/>
      </c>
      <c r="AH615" s="222" t="str">
        <f t="shared" ref="AH615:BA615" si="871">IFERROR(IF(AG615+1&gt;$BB615,"",AG615+1),"")</f>
        <v/>
      </c>
      <c r="AI615" s="222" t="str">
        <f t="shared" si="871"/>
        <v/>
      </c>
      <c r="AJ615" s="222" t="str">
        <f t="shared" si="871"/>
        <v/>
      </c>
      <c r="AK615" s="222" t="str">
        <f t="shared" si="871"/>
        <v/>
      </c>
      <c r="AL615" s="222" t="str">
        <f t="shared" si="871"/>
        <v/>
      </c>
      <c r="AM615" s="222" t="str">
        <f t="shared" si="871"/>
        <v/>
      </c>
      <c r="AN615" s="222" t="str">
        <f t="shared" si="871"/>
        <v/>
      </c>
      <c r="AO615" s="222" t="str">
        <f t="shared" si="871"/>
        <v/>
      </c>
      <c r="AP615" s="222" t="str">
        <f t="shared" si="871"/>
        <v/>
      </c>
      <c r="AQ615" s="222" t="str">
        <f t="shared" si="871"/>
        <v/>
      </c>
      <c r="AR615" s="222" t="str">
        <f t="shared" si="871"/>
        <v/>
      </c>
      <c r="AS615" s="222" t="str">
        <f t="shared" si="871"/>
        <v/>
      </c>
      <c r="AT615" s="222" t="str">
        <f t="shared" si="871"/>
        <v/>
      </c>
      <c r="AU615" s="222" t="str">
        <f t="shared" si="871"/>
        <v/>
      </c>
      <c r="AV615" s="222" t="str">
        <f t="shared" si="871"/>
        <v/>
      </c>
      <c r="AW615" s="222" t="str">
        <f t="shared" si="871"/>
        <v/>
      </c>
      <c r="AX615" s="222" t="str">
        <f t="shared" si="871"/>
        <v/>
      </c>
      <c r="AY615" s="222" t="str">
        <f t="shared" si="871"/>
        <v/>
      </c>
      <c r="AZ615" s="222" t="str">
        <f t="shared" si="871"/>
        <v/>
      </c>
      <c r="BA615" s="222" t="str">
        <f t="shared" si="871"/>
        <v/>
      </c>
      <c r="BB615" s="219" t="str">
        <f>IFERROR(IF(IF(IF(Z615=①工事概要!$E$12,①工事概要!$E$12,IF(WEEKDAY(Z615)=1,Z622,BB616))&gt;①工事概要!$E$12,①工事概要!$E$12,IF(Z615=①工事概要!$E$12,①工事概要!$E$12,IF(WEEKDAY(Z615)=1,Z622,BB616)))=0,①工事概要!$E$12,IF(IF(Z615=①工事概要!$E$12,①工事概要!$E$12,IF(WEEKDAY(Z615)=1,Z622,BB616))&gt;①工事概要!$E$12,①工事概要!$E$12,IF(Z615=①工事概要!$E$12,①工事概要!$E$12,IF(WEEKDAY(Z615)=1,Z622,BB616)))),"")</f>
        <v/>
      </c>
      <c r="BE615" s="53"/>
      <c r="BF615" s="53"/>
      <c r="BG615" s="53" t="str">
        <f>IFERROR(VLOOKUP(B615,①工事概要!$C$11:$D$12,2,FALSE),"")</f>
        <v/>
      </c>
      <c r="BH615" s="53" t="str">
        <f>IFERROR(VLOOKUP(B615,①工事概要!$C$16:$D$21,2,FALSE),"")</f>
        <v/>
      </c>
      <c r="BI615" s="53" t="str">
        <f>IFERROR(VLOOKUP(B615,①工事概要!$C$22:$D$24,2,FALSE),"")</f>
        <v/>
      </c>
      <c r="BJ615" s="53" t="str">
        <f>IF(B615&gt;①工事概要!$C$26,"",IF(B615&gt;=①工事概要!$C$25,$BJ$13,""))</f>
        <v/>
      </c>
      <c r="BK615" s="53" t="str">
        <f>IF(B615&gt;①工事概要!$C$28,"",IF(B615&gt;=①工事概要!$C$27,$BK$13,""))</f>
        <v/>
      </c>
      <c r="BL615" s="53" t="str">
        <f>IF(B615&gt;①工事概要!$C$30,"",IF(B615&gt;=①工事概要!$C$29,$BL$13,""))</f>
        <v/>
      </c>
      <c r="BM615" s="53" t="str">
        <f>IF(B615&gt;①工事概要!$C$32,"",IF(B615&gt;=①工事概要!$C$31,$BM$13,""))</f>
        <v/>
      </c>
      <c r="BN615" s="53" t="str">
        <f>IF(B615&gt;①工事概要!$C$34,"",IF(B615&gt;=①工事概要!$C$33,$BN$13,""))</f>
        <v/>
      </c>
      <c r="BO615" s="53" t="str">
        <f>IF(B615&gt;①工事概要!$C$36,"",IF(B615&gt;=①工事概要!$C$35,$BO$13,""))</f>
        <v/>
      </c>
      <c r="BP615" s="53" t="str">
        <f>IF(B615&gt;①工事概要!$C$38,"",IF(B615&gt;=①工事概要!$C$37,$BP$13,""))</f>
        <v/>
      </c>
      <c r="BQ615" s="53" t="str">
        <f>IF(B615&gt;①工事概要!$C$40,"",IF(B615&gt;=①工事概要!$C$39,$BQ$13,""))</f>
        <v/>
      </c>
      <c r="BR615" s="53" t="str">
        <f>IF(B615&gt;①工事概要!$C$42,"",IF(B615&gt;=①工事概要!$C$41,$BR$13,""))</f>
        <v/>
      </c>
      <c r="BS615" s="53" t="str">
        <f>IF(B615&gt;①工事概要!$C$44,"",IF(B615&gt;=①工事概要!$C$43,$BS$13,""))</f>
        <v/>
      </c>
      <c r="BT615" s="53" t="str">
        <f>IF(B615&gt;①工事概要!$C$46,"",IF(B615&gt;=①工事概要!$C$45,$BT$13,""))</f>
        <v/>
      </c>
      <c r="BU615" s="53" t="str">
        <f>IF(B615&gt;①工事概要!$C$48,"",IF(B615&gt;=①工事概要!$C$47,$BU$13,""))</f>
        <v/>
      </c>
      <c r="BV615" s="53" t="str">
        <f>IF(B615&gt;①工事概要!$C$50,"",IF(B615&gt;=①工事概要!$C$49,$BV$13,""))</f>
        <v/>
      </c>
      <c r="BW615" s="53" t="str">
        <f>IF(B615&gt;①工事概要!$C$52,"",IF(B615&gt;=①工事概要!$C$51,$BW$13,""))</f>
        <v/>
      </c>
      <c r="BX615" s="53" t="str">
        <f>IF(B615&gt;①工事概要!$C$54,"",IF(B615&gt;=①工事概要!$C$53,$BX$13,""))</f>
        <v/>
      </c>
      <c r="BY615" s="53" t="str">
        <f>IF(B615&gt;①工事概要!$C$56,"",IF(B615&gt;=①工事概要!$C$55,$BY$13,""))</f>
        <v/>
      </c>
      <c r="BZ615" s="53" t="str">
        <f>IF(B615&gt;①工事概要!$C$58,"",IF(B615&gt;=①工事概要!$C$57,$BZ$13,""))</f>
        <v/>
      </c>
      <c r="CA615" s="53" t="str">
        <f>IF(B615&gt;①工事概要!$C$60,"",IF(B615&gt;=①工事概要!$C$59,$CA$13,""))</f>
        <v/>
      </c>
      <c r="CB615" s="53" t="str">
        <f>IF(B615&gt;①工事概要!$C$62,"",IF(B615&gt;=①工事概要!$C$61,$CB$13,""))</f>
        <v/>
      </c>
      <c r="CC615" s="53" t="str">
        <f>IF(B615&gt;①工事概要!$C$64,"",IF(B615&gt;=①工事概要!$C$63,$CC$13,""))</f>
        <v/>
      </c>
      <c r="CD615" s="53" t="str">
        <f>IF(B615&gt;①工事概要!$C$66,"",IF(B615&gt;=①工事概要!$C$65,$CD$13,""))</f>
        <v/>
      </c>
      <c r="CE615" s="50" t="str">
        <f t="shared" si="848"/>
        <v/>
      </c>
      <c r="CF615" s="50" t="str">
        <f t="shared" si="834"/>
        <v xml:space="preserve"> </v>
      </c>
    </row>
    <row r="616" spans="1:84" ht="39" customHeight="1" thickTop="1" thickBot="1" x14ac:dyDescent="0.2">
      <c r="A616" s="81" t="str">
        <f t="shared" si="820"/>
        <v>対象期間外</v>
      </c>
      <c r="B616" s="180" t="str">
        <f>IFERROR(IF(B615=①工事概要!$E$12+IF(WEEKDAY(①工事概要!$E$12)=1,①工事概要!$E$12,(8-WEEKDAY(①工事概要!$E$12))),"-",IF(B615="-","-",B615+1)),"-")</f>
        <v>-</v>
      </c>
      <c r="C616" s="89" t="str">
        <f t="shared" si="835"/>
        <v>-</v>
      </c>
      <c r="D616" s="199" t="str">
        <f t="shared" si="836"/>
        <v>×</v>
      </c>
      <c r="E616" s="200" t="str">
        <f t="shared" si="837"/>
        <v xml:space="preserve"> </v>
      </c>
      <c r="F616" s="201" t="s">
        <v>61</v>
      </c>
      <c r="G616" s="202"/>
      <c r="H616" s="203"/>
      <c r="I616" s="204"/>
      <c r="J616" s="187" t="str">
        <f t="shared" si="838"/>
        <v/>
      </c>
      <c r="K616" s="190" t="str">
        <f t="shared" si="821"/>
        <v/>
      </c>
      <c r="L616" s="190" t="str">
        <f t="shared" si="822"/>
        <v/>
      </c>
      <c r="M616" s="188" t="str">
        <f t="shared" si="839"/>
        <v/>
      </c>
      <c r="N616" s="87" t="str">
        <f t="shared" si="823"/>
        <v/>
      </c>
      <c r="O616" s="108"/>
      <c r="P616" s="156" t="str">
        <f>IF(B616&lt;①工事概要!$E$11,"",IF(B616&gt;①工事概要!$E$12,"",IF(LEN(CE616)=0,"○","")))</f>
        <v/>
      </c>
      <c r="Q616" s="162">
        <f t="shared" si="840"/>
        <v>0</v>
      </c>
      <c r="R616" s="93">
        <f t="shared" si="824"/>
        <v>181</v>
      </c>
      <c r="S616" s="156" t="str">
        <f t="shared" si="825"/>
        <v/>
      </c>
      <c r="T616" s="162">
        <f t="shared" si="826"/>
        <v>0</v>
      </c>
      <c r="U616" s="100">
        <f t="shared" si="841"/>
        <v>52</v>
      </c>
      <c r="V616" s="93" t="str">
        <f t="shared" si="827"/>
        <v/>
      </c>
      <c r="W616" s="169" t="str">
        <f t="shared" si="842"/>
        <v/>
      </c>
      <c r="X616" s="80" t="str">
        <f t="shared" si="843"/>
        <v/>
      </c>
      <c r="Y616" s="80" t="str">
        <f t="shared" si="844"/>
        <v/>
      </c>
      <c r="Z616" s="80" t="str">
        <f t="shared" si="828"/>
        <v>-</v>
      </c>
      <c r="AA616" s="80" t="str">
        <f t="shared" si="829"/>
        <v/>
      </c>
      <c r="AB616" s="80" t="str">
        <f t="shared" si="830"/>
        <v>OK（振替済み）</v>
      </c>
      <c r="AC616" s="154">
        <f t="shared" si="831"/>
        <v>0</v>
      </c>
      <c r="AD616" s="154" t="str">
        <f t="shared" si="845"/>
        <v/>
      </c>
      <c r="AE616" s="106">
        <f t="shared" si="846"/>
        <v>0</v>
      </c>
      <c r="AF616" s="106">
        <f t="shared" si="832"/>
        <v>0</v>
      </c>
      <c r="AG616" s="223" t="str">
        <f>IFERROR(IF(AE616=1,①工事概要!$E$11,IF(AE616=2,①工事概要!$E$11,IF(WEEKDAY(Z616)=2,Z609,AG615))),"")</f>
        <v/>
      </c>
      <c r="AH616" s="224" t="str">
        <f t="shared" ref="AH616:BA616" si="872">IFERROR(IF(AG616+1&gt;$BB616,"",AG616+1),"")</f>
        <v/>
      </c>
      <c r="AI616" s="224" t="str">
        <f t="shared" si="872"/>
        <v/>
      </c>
      <c r="AJ616" s="224" t="str">
        <f t="shared" si="872"/>
        <v/>
      </c>
      <c r="AK616" s="224" t="str">
        <f t="shared" si="872"/>
        <v/>
      </c>
      <c r="AL616" s="224" t="str">
        <f t="shared" si="872"/>
        <v/>
      </c>
      <c r="AM616" s="224" t="str">
        <f t="shared" si="872"/>
        <v/>
      </c>
      <c r="AN616" s="224" t="str">
        <f t="shared" si="872"/>
        <v/>
      </c>
      <c r="AO616" s="224" t="str">
        <f t="shared" si="872"/>
        <v/>
      </c>
      <c r="AP616" s="224" t="str">
        <f t="shared" si="872"/>
        <v/>
      </c>
      <c r="AQ616" s="224" t="str">
        <f t="shared" si="872"/>
        <v/>
      </c>
      <c r="AR616" s="224" t="str">
        <f t="shared" si="872"/>
        <v/>
      </c>
      <c r="AS616" s="224" t="str">
        <f t="shared" si="872"/>
        <v/>
      </c>
      <c r="AT616" s="224" t="str">
        <f t="shared" si="872"/>
        <v/>
      </c>
      <c r="AU616" s="224" t="str">
        <f t="shared" si="872"/>
        <v/>
      </c>
      <c r="AV616" s="224" t="str">
        <f t="shared" si="872"/>
        <v/>
      </c>
      <c r="AW616" s="224" t="str">
        <f t="shared" si="872"/>
        <v/>
      </c>
      <c r="AX616" s="224" t="str">
        <f t="shared" si="872"/>
        <v/>
      </c>
      <c r="AY616" s="224" t="str">
        <f t="shared" si="872"/>
        <v/>
      </c>
      <c r="AZ616" s="224" t="str">
        <f t="shared" si="872"/>
        <v/>
      </c>
      <c r="BA616" s="224" t="str">
        <f t="shared" si="872"/>
        <v/>
      </c>
      <c r="BB616" s="225" t="str">
        <f>IFERROR(IF(IF(IF(Z616=①工事概要!$E$12,①工事概要!$E$12,IF(WEEKDAY(Z616)=1,Z623,BB617))&gt;①工事概要!$E$12,①工事概要!$E$12,IF(Z616=①工事概要!$E$12,①工事概要!$E$12,IF(WEEKDAY(Z616)=1,Z623,BB617)))=0,①工事概要!$E$12,IF(IF(Z616=①工事概要!$E$12,①工事概要!$E$12,IF(WEEKDAY(Z616)=1,Z623,BB617))&gt;①工事概要!$E$12,①工事概要!$E$12,IF(Z616=①工事概要!$E$12,①工事概要!$E$12,IF(WEEKDAY(Z616)=1,Z623,BB617)))),"")</f>
        <v/>
      </c>
      <c r="BE616" s="53"/>
      <c r="BF616" s="53"/>
      <c r="BG616" s="53" t="str">
        <f>IFERROR(VLOOKUP(B616,①工事概要!$C$11:$D$12,2,FALSE),"")</f>
        <v/>
      </c>
      <c r="BH616" s="53" t="str">
        <f>IFERROR(VLOOKUP(B616,①工事概要!$C$16:$D$21,2,FALSE),"")</f>
        <v/>
      </c>
      <c r="BI616" s="53" t="str">
        <f>IFERROR(VLOOKUP(B616,①工事概要!$C$22:$D$24,2,FALSE),"")</f>
        <v/>
      </c>
      <c r="BJ616" s="53" t="str">
        <f>IF(B616&gt;①工事概要!$C$26,"",IF(B616&gt;=①工事概要!$C$25,$BJ$13,""))</f>
        <v/>
      </c>
      <c r="BK616" s="53" t="str">
        <f>IF(B616&gt;①工事概要!$C$28,"",IF(B616&gt;=①工事概要!$C$27,$BK$13,""))</f>
        <v/>
      </c>
      <c r="BL616" s="53" t="str">
        <f>IF(B616&gt;①工事概要!$C$30,"",IF(B616&gt;=①工事概要!$C$29,$BL$13,""))</f>
        <v/>
      </c>
      <c r="BM616" s="53" t="str">
        <f>IF(B616&gt;①工事概要!$C$32,"",IF(B616&gt;=①工事概要!$C$31,$BM$13,""))</f>
        <v/>
      </c>
      <c r="BN616" s="53" t="str">
        <f>IF(B616&gt;①工事概要!$C$34,"",IF(B616&gt;=①工事概要!$C$33,$BN$13,""))</f>
        <v/>
      </c>
      <c r="BO616" s="53" t="str">
        <f>IF(B616&gt;①工事概要!$C$36,"",IF(B616&gt;=①工事概要!$C$35,$BO$13,""))</f>
        <v/>
      </c>
      <c r="BP616" s="53" t="str">
        <f>IF(B616&gt;①工事概要!$C$38,"",IF(B616&gt;=①工事概要!$C$37,$BP$13,""))</f>
        <v/>
      </c>
      <c r="BQ616" s="53" t="str">
        <f>IF(B616&gt;①工事概要!$C$40,"",IF(B616&gt;=①工事概要!$C$39,$BQ$13,""))</f>
        <v/>
      </c>
      <c r="BR616" s="53" t="str">
        <f>IF(B616&gt;①工事概要!$C$42,"",IF(B616&gt;=①工事概要!$C$41,$BR$13,""))</f>
        <v/>
      </c>
      <c r="BS616" s="53" t="str">
        <f>IF(B616&gt;①工事概要!$C$44,"",IF(B616&gt;=①工事概要!$C$43,$BS$13,""))</f>
        <v/>
      </c>
      <c r="BT616" s="53" t="str">
        <f>IF(B616&gt;①工事概要!$C$46,"",IF(B616&gt;=①工事概要!$C$45,$BT$13,""))</f>
        <v/>
      </c>
      <c r="BU616" s="53" t="str">
        <f>IF(B616&gt;①工事概要!$C$48,"",IF(B616&gt;=①工事概要!$C$47,$BU$13,""))</f>
        <v/>
      </c>
      <c r="BV616" s="53" t="str">
        <f>IF(B616&gt;①工事概要!$C$50,"",IF(B616&gt;=①工事概要!$C$49,$BV$13,""))</f>
        <v/>
      </c>
      <c r="BW616" s="53" t="str">
        <f>IF(B616&gt;①工事概要!$C$52,"",IF(B616&gt;=①工事概要!$C$51,$BW$13,""))</f>
        <v/>
      </c>
      <c r="BX616" s="53" t="str">
        <f>IF(B616&gt;①工事概要!$C$54,"",IF(B616&gt;=①工事概要!$C$53,$BX$13,""))</f>
        <v/>
      </c>
      <c r="BY616" s="53" t="str">
        <f>IF(B616&gt;①工事概要!$C$56,"",IF(B616&gt;=①工事概要!$C$55,$BY$13,""))</f>
        <v/>
      </c>
      <c r="BZ616" s="53" t="str">
        <f>IF(B616&gt;①工事概要!$C$58,"",IF(B616&gt;=①工事概要!$C$57,$BZ$13,""))</f>
        <v/>
      </c>
      <c r="CA616" s="53" t="str">
        <f>IF(B616&gt;①工事概要!$C$60,"",IF(B616&gt;=①工事概要!$C$59,$CA$13,""))</f>
        <v/>
      </c>
      <c r="CB616" s="53" t="str">
        <f>IF(B616&gt;①工事概要!$C$62,"",IF(B616&gt;=①工事概要!$C$61,$CB$13,""))</f>
        <v/>
      </c>
      <c r="CC616" s="53" t="str">
        <f>IF(B616&gt;①工事概要!$C$64,"",IF(B616&gt;=①工事概要!$C$63,$CC$13,""))</f>
        <v/>
      </c>
      <c r="CD616" s="53" t="str">
        <f>IF(B616&gt;①工事概要!$C$66,"",IF(B616&gt;=①工事概要!$C$65,$CD$13,""))</f>
        <v/>
      </c>
      <c r="CE616" s="50" t="str">
        <f t="shared" si="848"/>
        <v/>
      </c>
      <c r="CF616" s="50" t="str">
        <f t="shared" si="834"/>
        <v xml:space="preserve"> </v>
      </c>
    </row>
    <row r="617" spans="1:84" ht="39" customHeight="1" thickTop="1" thickBot="1" x14ac:dyDescent="0.2">
      <c r="A617" s="81" t="str">
        <f t="shared" si="820"/>
        <v>対象期間外</v>
      </c>
      <c r="B617" s="180" t="str">
        <f>IFERROR(IF(B616=①工事概要!$E$12+IF(WEEKDAY(①工事概要!$E$12)=1,①工事概要!$E$12,(8-WEEKDAY(①工事概要!$E$12))),"-",IF(B616="-","-",B616+1)),"-")</f>
        <v>-</v>
      </c>
      <c r="C617" s="89" t="str">
        <f t="shared" si="835"/>
        <v>-</v>
      </c>
      <c r="D617" s="199" t="str">
        <f t="shared" si="836"/>
        <v>×</v>
      </c>
      <c r="E617" s="200" t="str">
        <f t="shared" si="837"/>
        <v xml:space="preserve"> </v>
      </c>
      <c r="F617" s="201" t="s">
        <v>60</v>
      </c>
      <c r="G617" s="202"/>
      <c r="H617" s="203"/>
      <c r="I617" s="204"/>
      <c r="J617" s="187" t="str">
        <f t="shared" si="838"/>
        <v/>
      </c>
      <c r="K617" s="190" t="str">
        <f t="shared" si="821"/>
        <v/>
      </c>
      <c r="L617" s="190" t="str">
        <f t="shared" si="822"/>
        <v/>
      </c>
      <c r="M617" s="188" t="str">
        <f t="shared" si="839"/>
        <v/>
      </c>
      <c r="N617" s="87" t="str">
        <f t="shared" si="823"/>
        <v/>
      </c>
      <c r="O617" s="108"/>
      <c r="P617" s="156" t="str">
        <f>IF(B617&lt;①工事概要!$E$11,"",IF(B617&gt;①工事概要!$E$12,"",IF(LEN(CE617)=0,"○","")))</f>
        <v/>
      </c>
      <c r="Q617" s="162">
        <f t="shared" si="840"/>
        <v>0</v>
      </c>
      <c r="R617" s="93">
        <f t="shared" si="824"/>
        <v>181</v>
      </c>
      <c r="S617" s="156" t="str">
        <f t="shared" si="825"/>
        <v/>
      </c>
      <c r="T617" s="162">
        <f t="shared" si="826"/>
        <v>0</v>
      </c>
      <c r="U617" s="100">
        <f t="shared" si="841"/>
        <v>52</v>
      </c>
      <c r="V617" s="93" t="str">
        <f t="shared" si="827"/>
        <v/>
      </c>
      <c r="W617" s="169" t="str">
        <f t="shared" si="842"/>
        <v/>
      </c>
      <c r="X617" s="80" t="str">
        <f t="shared" si="843"/>
        <v/>
      </c>
      <c r="Y617" s="80" t="str">
        <f t="shared" si="844"/>
        <v/>
      </c>
      <c r="Z617" s="80" t="str">
        <f t="shared" si="828"/>
        <v>-</v>
      </c>
      <c r="AA617" s="80" t="str">
        <f t="shared" si="829"/>
        <v/>
      </c>
      <c r="AB617" s="80" t="str">
        <f t="shared" si="830"/>
        <v>OK（振替済み）</v>
      </c>
      <c r="AC617" s="154">
        <f t="shared" si="831"/>
        <v>0</v>
      </c>
      <c r="AD617" s="154" t="str">
        <f t="shared" si="845"/>
        <v/>
      </c>
      <c r="AE617" s="106">
        <f t="shared" si="846"/>
        <v>0</v>
      </c>
      <c r="AF617" s="106">
        <f t="shared" si="832"/>
        <v>0</v>
      </c>
      <c r="AG617" s="216" t="str">
        <f>IFERROR(IF(AE617=1,①工事概要!$E$11,IF(AE617=2,①工事概要!$E$11,IF(WEEKDAY(Z617)=2,Z610,AG616))),"")</f>
        <v/>
      </c>
      <c r="AH617" s="221" t="str">
        <f t="shared" ref="AH617:BA617" si="873">IFERROR(IF(AG617+1&gt;$BB617,"",AG617+1),"")</f>
        <v/>
      </c>
      <c r="AI617" s="221" t="str">
        <f t="shared" si="873"/>
        <v/>
      </c>
      <c r="AJ617" s="221" t="str">
        <f t="shared" si="873"/>
        <v/>
      </c>
      <c r="AK617" s="221" t="str">
        <f t="shared" si="873"/>
        <v/>
      </c>
      <c r="AL617" s="221" t="str">
        <f t="shared" si="873"/>
        <v/>
      </c>
      <c r="AM617" s="221" t="str">
        <f t="shared" si="873"/>
        <v/>
      </c>
      <c r="AN617" s="221" t="str">
        <f t="shared" si="873"/>
        <v/>
      </c>
      <c r="AO617" s="221" t="str">
        <f t="shared" si="873"/>
        <v/>
      </c>
      <c r="AP617" s="221" t="str">
        <f t="shared" si="873"/>
        <v/>
      </c>
      <c r="AQ617" s="221" t="str">
        <f t="shared" si="873"/>
        <v/>
      </c>
      <c r="AR617" s="221" t="str">
        <f t="shared" si="873"/>
        <v/>
      </c>
      <c r="AS617" s="221" t="str">
        <f t="shared" si="873"/>
        <v/>
      </c>
      <c r="AT617" s="221" t="str">
        <f t="shared" si="873"/>
        <v/>
      </c>
      <c r="AU617" s="221" t="str">
        <f t="shared" si="873"/>
        <v/>
      </c>
      <c r="AV617" s="221" t="str">
        <f t="shared" si="873"/>
        <v/>
      </c>
      <c r="AW617" s="221" t="str">
        <f t="shared" si="873"/>
        <v/>
      </c>
      <c r="AX617" s="221" t="str">
        <f t="shared" si="873"/>
        <v/>
      </c>
      <c r="AY617" s="221" t="str">
        <f t="shared" si="873"/>
        <v/>
      </c>
      <c r="AZ617" s="221" t="str">
        <f t="shared" si="873"/>
        <v/>
      </c>
      <c r="BA617" s="221" t="str">
        <f t="shared" si="873"/>
        <v/>
      </c>
      <c r="BB617" s="217" t="str">
        <f>IFERROR(IF(IF(IF(Z617=①工事概要!$E$12,①工事概要!$E$12,IF(WEEKDAY(Z617)=1,Z624,BB618))&gt;①工事概要!$E$12,①工事概要!$E$12,IF(Z617=①工事概要!$E$12,①工事概要!$E$12,IF(WEEKDAY(Z617)=1,Z624,BB618)))=0,①工事概要!$E$12,IF(IF(Z617=①工事概要!$E$12,①工事概要!$E$12,IF(WEEKDAY(Z617)=1,Z624,BB618))&gt;①工事概要!$E$12,①工事概要!$E$12,IF(Z617=①工事概要!$E$12,①工事概要!$E$12,IF(WEEKDAY(Z617)=1,Z624,BB618)))),"")</f>
        <v/>
      </c>
      <c r="BE617" s="53"/>
      <c r="BF617" s="53"/>
      <c r="BG617" s="53" t="str">
        <f>IFERROR(VLOOKUP(B617,①工事概要!$C$11:$D$12,2,FALSE),"")</f>
        <v/>
      </c>
      <c r="BH617" s="53" t="str">
        <f>IFERROR(VLOOKUP(B617,①工事概要!$C$16:$D$21,2,FALSE),"")</f>
        <v/>
      </c>
      <c r="BI617" s="53" t="str">
        <f>IFERROR(VLOOKUP(B617,①工事概要!$C$22:$D$24,2,FALSE),"")</f>
        <v/>
      </c>
      <c r="BJ617" s="53" t="str">
        <f>IF(B617&gt;①工事概要!$C$26,"",IF(B617&gt;=①工事概要!$C$25,$BJ$13,""))</f>
        <v/>
      </c>
      <c r="BK617" s="53" t="str">
        <f>IF(B617&gt;①工事概要!$C$28,"",IF(B617&gt;=①工事概要!$C$27,$BK$13,""))</f>
        <v/>
      </c>
      <c r="BL617" s="53" t="str">
        <f>IF(B617&gt;①工事概要!$C$30,"",IF(B617&gt;=①工事概要!$C$29,$BL$13,""))</f>
        <v/>
      </c>
      <c r="BM617" s="53" t="str">
        <f>IF(B617&gt;①工事概要!$C$32,"",IF(B617&gt;=①工事概要!$C$31,$BM$13,""))</f>
        <v/>
      </c>
      <c r="BN617" s="53" t="str">
        <f>IF(B617&gt;①工事概要!$C$34,"",IF(B617&gt;=①工事概要!$C$33,$BN$13,""))</f>
        <v/>
      </c>
      <c r="BO617" s="53" t="str">
        <f>IF(B617&gt;①工事概要!$C$36,"",IF(B617&gt;=①工事概要!$C$35,$BO$13,""))</f>
        <v/>
      </c>
      <c r="BP617" s="53" t="str">
        <f>IF(B617&gt;①工事概要!$C$38,"",IF(B617&gt;=①工事概要!$C$37,$BP$13,""))</f>
        <v/>
      </c>
      <c r="BQ617" s="53" t="str">
        <f>IF(B617&gt;①工事概要!$C$40,"",IF(B617&gt;=①工事概要!$C$39,$BQ$13,""))</f>
        <v/>
      </c>
      <c r="BR617" s="53" t="str">
        <f>IF(B617&gt;①工事概要!$C$42,"",IF(B617&gt;=①工事概要!$C$41,$BR$13,""))</f>
        <v/>
      </c>
      <c r="BS617" s="53" t="str">
        <f>IF(B617&gt;①工事概要!$C$44,"",IF(B617&gt;=①工事概要!$C$43,$BS$13,""))</f>
        <v/>
      </c>
      <c r="BT617" s="53" t="str">
        <f>IF(B617&gt;①工事概要!$C$46,"",IF(B617&gt;=①工事概要!$C$45,$BT$13,""))</f>
        <v/>
      </c>
      <c r="BU617" s="53" t="str">
        <f>IF(B617&gt;①工事概要!$C$48,"",IF(B617&gt;=①工事概要!$C$47,$BU$13,""))</f>
        <v/>
      </c>
      <c r="BV617" s="53" t="str">
        <f>IF(B617&gt;①工事概要!$C$50,"",IF(B617&gt;=①工事概要!$C$49,$BV$13,""))</f>
        <v/>
      </c>
      <c r="BW617" s="53" t="str">
        <f>IF(B617&gt;①工事概要!$C$52,"",IF(B617&gt;=①工事概要!$C$51,$BW$13,""))</f>
        <v/>
      </c>
      <c r="BX617" s="53" t="str">
        <f>IF(B617&gt;①工事概要!$C$54,"",IF(B617&gt;=①工事概要!$C$53,$BX$13,""))</f>
        <v/>
      </c>
      <c r="BY617" s="53" t="str">
        <f>IF(B617&gt;①工事概要!$C$56,"",IF(B617&gt;=①工事概要!$C$55,$BY$13,""))</f>
        <v/>
      </c>
      <c r="BZ617" s="53" t="str">
        <f>IF(B617&gt;①工事概要!$C$58,"",IF(B617&gt;=①工事概要!$C$57,$BZ$13,""))</f>
        <v/>
      </c>
      <c r="CA617" s="53" t="str">
        <f>IF(B617&gt;①工事概要!$C$60,"",IF(B617&gt;=①工事概要!$C$59,$CA$13,""))</f>
        <v/>
      </c>
      <c r="CB617" s="53" t="str">
        <f>IF(B617&gt;①工事概要!$C$62,"",IF(B617&gt;=①工事概要!$C$61,$CB$13,""))</f>
        <v/>
      </c>
      <c r="CC617" s="53" t="str">
        <f>IF(B617&gt;①工事概要!$C$64,"",IF(B617&gt;=①工事概要!$C$63,$CC$13,""))</f>
        <v/>
      </c>
      <c r="CD617" s="53" t="str">
        <f>IF(B617&gt;①工事概要!$C$66,"",IF(B617&gt;=①工事概要!$C$65,$CD$13,""))</f>
        <v/>
      </c>
      <c r="CE617" s="50" t="str">
        <f t="shared" si="848"/>
        <v/>
      </c>
      <c r="CF617" s="50" t="str">
        <f t="shared" si="834"/>
        <v xml:space="preserve"> </v>
      </c>
    </row>
    <row r="618" spans="1:84" ht="39" customHeight="1" thickTop="1" thickBot="1" x14ac:dyDescent="0.2">
      <c r="A618" s="81" t="str">
        <f t="shared" si="820"/>
        <v>対象期間外</v>
      </c>
      <c r="B618" s="180" t="str">
        <f>IFERROR(IF(B617=①工事概要!$E$12+IF(WEEKDAY(①工事概要!$E$12)=1,①工事概要!$E$12,(8-WEEKDAY(①工事概要!$E$12))),"-",IF(B617="-","-",B617+1)),"-")</f>
        <v>-</v>
      </c>
      <c r="C618" s="89" t="str">
        <f t="shared" si="835"/>
        <v>-</v>
      </c>
      <c r="D618" s="199" t="str">
        <f t="shared" si="836"/>
        <v>×</v>
      </c>
      <c r="E618" s="200" t="str">
        <f t="shared" si="837"/>
        <v xml:space="preserve"> </v>
      </c>
      <c r="F618" s="201" t="s">
        <v>60</v>
      </c>
      <c r="G618" s="202"/>
      <c r="H618" s="203"/>
      <c r="I618" s="204"/>
      <c r="J618" s="187" t="str">
        <f t="shared" si="838"/>
        <v/>
      </c>
      <c r="K618" s="190" t="str">
        <f t="shared" si="821"/>
        <v/>
      </c>
      <c r="L618" s="190" t="str">
        <f t="shared" si="822"/>
        <v/>
      </c>
      <c r="M618" s="188" t="str">
        <f t="shared" si="839"/>
        <v/>
      </c>
      <c r="N618" s="87" t="str">
        <f t="shared" si="823"/>
        <v/>
      </c>
      <c r="O618" s="108"/>
      <c r="P618" s="156" t="str">
        <f>IF(B618&lt;①工事概要!$E$11,"",IF(B618&gt;①工事概要!$E$12,"",IF(LEN(CE618)=0,"○","")))</f>
        <v/>
      </c>
      <c r="Q618" s="162">
        <f t="shared" si="840"/>
        <v>0</v>
      </c>
      <c r="R618" s="93">
        <f t="shared" si="824"/>
        <v>181</v>
      </c>
      <c r="S618" s="156" t="str">
        <f t="shared" si="825"/>
        <v/>
      </c>
      <c r="T618" s="162">
        <f t="shared" si="826"/>
        <v>0</v>
      </c>
      <c r="U618" s="100">
        <f t="shared" si="841"/>
        <v>52</v>
      </c>
      <c r="V618" s="93" t="str">
        <f t="shared" si="827"/>
        <v/>
      </c>
      <c r="W618" s="169" t="str">
        <f t="shared" si="842"/>
        <v/>
      </c>
      <c r="X618" s="80" t="str">
        <f t="shared" si="843"/>
        <v/>
      </c>
      <c r="Y618" s="80" t="str">
        <f t="shared" si="844"/>
        <v/>
      </c>
      <c r="Z618" s="80" t="str">
        <f t="shared" si="828"/>
        <v>-</v>
      </c>
      <c r="AA618" s="80" t="str">
        <f t="shared" si="829"/>
        <v/>
      </c>
      <c r="AB618" s="80" t="str">
        <f t="shared" si="830"/>
        <v>OK（振替済み）</v>
      </c>
      <c r="AC618" s="154">
        <f t="shared" si="831"/>
        <v>0</v>
      </c>
      <c r="AD618" s="154" t="str">
        <f t="shared" si="845"/>
        <v/>
      </c>
      <c r="AE618" s="106">
        <f t="shared" si="846"/>
        <v>0</v>
      </c>
      <c r="AF618" s="106">
        <f t="shared" si="832"/>
        <v>0</v>
      </c>
      <c r="AG618" s="218" t="str">
        <f>IFERROR(IF(AE618=1,①工事概要!$E$11,IF(AE618=2,①工事概要!$E$11,IF(WEEKDAY(Z618)=2,Z611,AG617))),"")</f>
        <v/>
      </c>
      <c r="AH618" s="222" t="str">
        <f t="shared" ref="AH618:BA618" si="874">IFERROR(IF(AG618+1&gt;$BB618,"",AG618+1),"")</f>
        <v/>
      </c>
      <c r="AI618" s="222" t="str">
        <f t="shared" si="874"/>
        <v/>
      </c>
      <c r="AJ618" s="222" t="str">
        <f t="shared" si="874"/>
        <v/>
      </c>
      <c r="AK618" s="222" t="str">
        <f t="shared" si="874"/>
        <v/>
      </c>
      <c r="AL618" s="222" t="str">
        <f t="shared" si="874"/>
        <v/>
      </c>
      <c r="AM618" s="222" t="str">
        <f t="shared" si="874"/>
        <v/>
      </c>
      <c r="AN618" s="222" t="str">
        <f t="shared" si="874"/>
        <v/>
      </c>
      <c r="AO618" s="222" t="str">
        <f t="shared" si="874"/>
        <v/>
      </c>
      <c r="AP618" s="222" t="str">
        <f t="shared" si="874"/>
        <v/>
      </c>
      <c r="AQ618" s="222" t="str">
        <f t="shared" si="874"/>
        <v/>
      </c>
      <c r="AR618" s="222" t="str">
        <f t="shared" si="874"/>
        <v/>
      </c>
      <c r="AS618" s="222" t="str">
        <f t="shared" si="874"/>
        <v/>
      </c>
      <c r="AT618" s="222" t="str">
        <f t="shared" si="874"/>
        <v/>
      </c>
      <c r="AU618" s="222" t="str">
        <f t="shared" si="874"/>
        <v/>
      </c>
      <c r="AV618" s="222" t="str">
        <f t="shared" si="874"/>
        <v/>
      </c>
      <c r="AW618" s="222" t="str">
        <f t="shared" si="874"/>
        <v/>
      </c>
      <c r="AX618" s="222" t="str">
        <f t="shared" si="874"/>
        <v/>
      </c>
      <c r="AY618" s="222" t="str">
        <f t="shared" si="874"/>
        <v/>
      </c>
      <c r="AZ618" s="222" t="str">
        <f t="shared" si="874"/>
        <v/>
      </c>
      <c r="BA618" s="222" t="str">
        <f t="shared" si="874"/>
        <v/>
      </c>
      <c r="BB618" s="219" t="str">
        <f>IFERROR(IF(IF(IF(Z618=①工事概要!$E$12,①工事概要!$E$12,IF(WEEKDAY(Z618)=1,Z625,BB619))&gt;①工事概要!$E$12,①工事概要!$E$12,IF(Z618=①工事概要!$E$12,①工事概要!$E$12,IF(WEEKDAY(Z618)=1,Z625,BB619)))=0,①工事概要!$E$12,IF(IF(Z618=①工事概要!$E$12,①工事概要!$E$12,IF(WEEKDAY(Z618)=1,Z625,BB619))&gt;①工事概要!$E$12,①工事概要!$E$12,IF(Z618=①工事概要!$E$12,①工事概要!$E$12,IF(WEEKDAY(Z618)=1,Z625,BB619)))),"")</f>
        <v/>
      </c>
      <c r="BE618" s="53"/>
      <c r="BF618" s="53"/>
      <c r="BG618" s="53" t="str">
        <f>IFERROR(VLOOKUP(B618,①工事概要!$C$11:$D$12,2,FALSE),"")</f>
        <v/>
      </c>
      <c r="BH618" s="53" t="str">
        <f>IFERROR(VLOOKUP(B618,①工事概要!$C$16:$D$21,2,FALSE),"")</f>
        <v/>
      </c>
      <c r="BI618" s="53" t="str">
        <f>IFERROR(VLOOKUP(B618,①工事概要!$C$22:$D$24,2,FALSE),"")</f>
        <v/>
      </c>
      <c r="BJ618" s="53" t="str">
        <f>IF(B618&gt;①工事概要!$C$26,"",IF(B618&gt;=①工事概要!$C$25,$BJ$13,""))</f>
        <v/>
      </c>
      <c r="BK618" s="53" t="str">
        <f>IF(B618&gt;①工事概要!$C$28,"",IF(B618&gt;=①工事概要!$C$27,$BK$13,""))</f>
        <v/>
      </c>
      <c r="BL618" s="53" t="str">
        <f>IF(B618&gt;①工事概要!$C$30,"",IF(B618&gt;=①工事概要!$C$29,$BL$13,""))</f>
        <v/>
      </c>
      <c r="BM618" s="53" t="str">
        <f>IF(B618&gt;①工事概要!$C$32,"",IF(B618&gt;=①工事概要!$C$31,$BM$13,""))</f>
        <v/>
      </c>
      <c r="BN618" s="53" t="str">
        <f>IF(B618&gt;①工事概要!$C$34,"",IF(B618&gt;=①工事概要!$C$33,$BN$13,""))</f>
        <v/>
      </c>
      <c r="BO618" s="53" t="str">
        <f>IF(B618&gt;①工事概要!$C$36,"",IF(B618&gt;=①工事概要!$C$35,$BO$13,""))</f>
        <v/>
      </c>
      <c r="BP618" s="53" t="str">
        <f>IF(B618&gt;①工事概要!$C$38,"",IF(B618&gt;=①工事概要!$C$37,$BP$13,""))</f>
        <v/>
      </c>
      <c r="BQ618" s="53" t="str">
        <f>IF(B618&gt;①工事概要!$C$40,"",IF(B618&gt;=①工事概要!$C$39,$BQ$13,""))</f>
        <v/>
      </c>
      <c r="BR618" s="53" t="str">
        <f>IF(B618&gt;①工事概要!$C$42,"",IF(B618&gt;=①工事概要!$C$41,$BR$13,""))</f>
        <v/>
      </c>
      <c r="BS618" s="53" t="str">
        <f>IF(B618&gt;①工事概要!$C$44,"",IF(B618&gt;=①工事概要!$C$43,$BS$13,""))</f>
        <v/>
      </c>
      <c r="BT618" s="53" t="str">
        <f>IF(B618&gt;①工事概要!$C$46,"",IF(B618&gt;=①工事概要!$C$45,$BT$13,""))</f>
        <v/>
      </c>
      <c r="BU618" s="53" t="str">
        <f>IF(B618&gt;①工事概要!$C$48,"",IF(B618&gt;=①工事概要!$C$47,$BU$13,""))</f>
        <v/>
      </c>
      <c r="BV618" s="53" t="str">
        <f>IF(B618&gt;①工事概要!$C$50,"",IF(B618&gt;=①工事概要!$C$49,$BV$13,""))</f>
        <v/>
      </c>
      <c r="BW618" s="53" t="str">
        <f>IF(B618&gt;①工事概要!$C$52,"",IF(B618&gt;=①工事概要!$C$51,$BW$13,""))</f>
        <v/>
      </c>
      <c r="BX618" s="53" t="str">
        <f>IF(B618&gt;①工事概要!$C$54,"",IF(B618&gt;=①工事概要!$C$53,$BX$13,""))</f>
        <v/>
      </c>
      <c r="BY618" s="53" t="str">
        <f>IF(B618&gt;①工事概要!$C$56,"",IF(B618&gt;=①工事概要!$C$55,$BY$13,""))</f>
        <v/>
      </c>
      <c r="BZ618" s="53" t="str">
        <f>IF(B618&gt;①工事概要!$C$58,"",IF(B618&gt;=①工事概要!$C$57,$BZ$13,""))</f>
        <v/>
      </c>
      <c r="CA618" s="53" t="str">
        <f>IF(B618&gt;①工事概要!$C$60,"",IF(B618&gt;=①工事概要!$C$59,$CA$13,""))</f>
        <v/>
      </c>
      <c r="CB618" s="53" t="str">
        <f>IF(B618&gt;①工事概要!$C$62,"",IF(B618&gt;=①工事概要!$C$61,$CB$13,""))</f>
        <v/>
      </c>
      <c r="CC618" s="53" t="str">
        <f>IF(B618&gt;①工事概要!$C$64,"",IF(B618&gt;=①工事概要!$C$63,$CC$13,""))</f>
        <v/>
      </c>
      <c r="CD618" s="53" t="str">
        <f>IF(B618&gt;①工事概要!$C$66,"",IF(B618&gt;=①工事概要!$C$65,$CD$13,""))</f>
        <v/>
      </c>
      <c r="CE618" s="50" t="str">
        <f t="shared" si="848"/>
        <v/>
      </c>
      <c r="CF618" s="50" t="str">
        <f t="shared" si="834"/>
        <v xml:space="preserve"> </v>
      </c>
    </row>
    <row r="619" spans="1:84" ht="39" customHeight="1" thickTop="1" thickBot="1" x14ac:dyDescent="0.2">
      <c r="A619" s="81" t="str">
        <f t="shared" si="820"/>
        <v>対象期間外</v>
      </c>
      <c r="B619" s="180" t="str">
        <f>IFERROR(IF(B618=①工事概要!$E$12+IF(WEEKDAY(①工事概要!$E$12)=1,①工事概要!$E$12,(8-WEEKDAY(①工事概要!$E$12))),"-",IF(B618="-","-",B618+1)),"-")</f>
        <v>-</v>
      </c>
      <c r="C619" s="89" t="str">
        <f t="shared" si="835"/>
        <v>-</v>
      </c>
      <c r="D619" s="199" t="str">
        <f t="shared" si="836"/>
        <v>×</v>
      </c>
      <c r="E619" s="200" t="str">
        <f t="shared" si="837"/>
        <v xml:space="preserve"> </v>
      </c>
      <c r="F619" s="201" t="s">
        <v>60</v>
      </c>
      <c r="G619" s="202"/>
      <c r="H619" s="203"/>
      <c r="I619" s="204"/>
      <c r="J619" s="187" t="str">
        <f t="shared" si="838"/>
        <v/>
      </c>
      <c r="K619" s="190" t="str">
        <f t="shared" si="821"/>
        <v/>
      </c>
      <c r="L619" s="190" t="str">
        <f t="shared" si="822"/>
        <v/>
      </c>
      <c r="M619" s="188" t="str">
        <f t="shared" si="839"/>
        <v/>
      </c>
      <c r="N619" s="87" t="str">
        <f t="shared" si="823"/>
        <v/>
      </c>
      <c r="O619" s="108"/>
      <c r="P619" s="156" t="str">
        <f>IF(B619&lt;①工事概要!$E$11,"",IF(B619&gt;①工事概要!$E$12,"",IF(LEN(CE619)=0,"○","")))</f>
        <v/>
      </c>
      <c r="Q619" s="162">
        <f t="shared" si="840"/>
        <v>0</v>
      </c>
      <c r="R619" s="93">
        <f t="shared" si="824"/>
        <v>181</v>
      </c>
      <c r="S619" s="156" t="str">
        <f t="shared" si="825"/>
        <v/>
      </c>
      <c r="T619" s="162">
        <f t="shared" si="826"/>
        <v>0</v>
      </c>
      <c r="U619" s="100">
        <f t="shared" si="841"/>
        <v>52</v>
      </c>
      <c r="V619" s="93" t="str">
        <f t="shared" si="827"/>
        <v/>
      </c>
      <c r="W619" s="169" t="str">
        <f t="shared" si="842"/>
        <v/>
      </c>
      <c r="X619" s="80" t="str">
        <f t="shared" si="843"/>
        <v/>
      </c>
      <c r="Y619" s="80" t="str">
        <f t="shared" si="844"/>
        <v/>
      </c>
      <c r="Z619" s="80" t="str">
        <f t="shared" si="828"/>
        <v>-</v>
      </c>
      <c r="AA619" s="80" t="str">
        <f t="shared" si="829"/>
        <v/>
      </c>
      <c r="AB619" s="80" t="str">
        <f t="shared" si="830"/>
        <v>OK（振替済み）</v>
      </c>
      <c r="AC619" s="154">
        <f t="shared" si="831"/>
        <v>0</v>
      </c>
      <c r="AD619" s="154" t="str">
        <f t="shared" si="845"/>
        <v/>
      </c>
      <c r="AE619" s="106">
        <f t="shared" si="846"/>
        <v>0</v>
      </c>
      <c r="AF619" s="106">
        <f t="shared" si="832"/>
        <v>0</v>
      </c>
      <c r="AG619" s="218" t="str">
        <f>IFERROR(IF(AE619=1,①工事概要!$E$11,IF(AE619=2,①工事概要!$E$11,IF(WEEKDAY(Z619)=2,Z612,AG618))),"")</f>
        <v/>
      </c>
      <c r="AH619" s="222" t="str">
        <f t="shared" ref="AH619:BA619" si="875">IFERROR(IF(AG619+1&gt;$BB619,"",AG619+1),"")</f>
        <v/>
      </c>
      <c r="AI619" s="222" t="str">
        <f t="shared" si="875"/>
        <v/>
      </c>
      <c r="AJ619" s="222" t="str">
        <f t="shared" si="875"/>
        <v/>
      </c>
      <c r="AK619" s="222" t="str">
        <f t="shared" si="875"/>
        <v/>
      </c>
      <c r="AL619" s="222" t="str">
        <f t="shared" si="875"/>
        <v/>
      </c>
      <c r="AM619" s="222" t="str">
        <f t="shared" si="875"/>
        <v/>
      </c>
      <c r="AN619" s="222" t="str">
        <f t="shared" si="875"/>
        <v/>
      </c>
      <c r="AO619" s="222" t="str">
        <f t="shared" si="875"/>
        <v/>
      </c>
      <c r="AP619" s="222" t="str">
        <f t="shared" si="875"/>
        <v/>
      </c>
      <c r="AQ619" s="222" t="str">
        <f t="shared" si="875"/>
        <v/>
      </c>
      <c r="AR619" s="222" t="str">
        <f t="shared" si="875"/>
        <v/>
      </c>
      <c r="AS619" s="222" t="str">
        <f t="shared" si="875"/>
        <v/>
      </c>
      <c r="AT619" s="222" t="str">
        <f t="shared" si="875"/>
        <v/>
      </c>
      <c r="AU619" s="222" t="str">
        <f t="shared" si="875"/>
        <v/>
      </c>
      <c r="AV619" s="222" t="str">
        <f t="shared" si="875"/>
        <v/>
      </c>
      <c r="AW619" s="222" t="str">
        <f t="shared" si="875"/>
        <v/>
      </c>
      <c r="AX619" s="222" t="str">
        <f t="shared" si="875"/>
        <v/>
      </c>
      <c r="AY619" s="222" t="str">
        <f t="shared" si="875"/>
        <v/>
      </c>
      <c r="AZ619" s="222" t="str">
        <f t="shared" si="875"/>
        <v/>
      </c>
      <c r="BA619" s="222" t="str">
        <f t="shared" si="875"/>
        <v/>
      </c>
      <c r="BB619" s="219" t="str">
        <f>IFERROR(IF(IF(IF(Z619=①工事概要!$E$12,①工事概要!$E$12,IF(WEEKDAY(Z619)=1,Z626,BB620))&gt;①工事概要!$E$12,①工事概要!$E$12,IF(Z619=①工事概要!$E$12,①工事概要!$E$12,IF(WEEKDAY(Z619)=1,Z626,BB620)))=0,①工事概要!$E$12,IF(IF(Z619=①工事概要!$E$12,①工事概要!$E$12,IF(WEEKDAY(Z619)=1,Z626,BB620))&gt;①工事概要!$E$12,①工事概要!$E$12,IF(Z619=①工事概要!$E$12,①工事概要!$E$12,IF(WEEKDAY(Z619)=1,Z626,BB620)))),"")</f>
        <v/>
      </c>
      <c r="BE619" s="53"/>
      <c r="BF619" s="53"/>
      <c r="BG619" s="53" t="str">
        <f>IFERROR(VLOOKUP(B619,①工事概要!$C$11:$D$12,2,FALSE),"")</f>
        <v/>
      </c>
      <c r="BH619" s="53" t="str">
        <f>IFERROR(VLOOKUP(B619,①工事概要!$C$16:$D$21,2,FALSE),"")</f>
        <v/>
      </c>
      <c r="BI619" s="53" t="str">
        <f>IFERROR(VLOOKUP(B619,①工事概要!$C$22:$D$24,2,FALSE),"")</f>
        <v/>
      </c>
      <c r="BJ619" s="53" t="str">
        <f>IF(B619&gt;①工事概要!$C$26,"",IF(B619&gt;=①工事概要!$C$25,$BJ$13,""))</f>
        <v/>
      </c>
      <c r="BK619" s="53" t="str">
        <f>IF(B619&gt;①工事概要!$C$28,"",IF(B619&gt;=①工事概要!$C$27,$BK$13,""))</f>
        <v/>
      </c>
      <c r="BL619" s="53" t="str">
        <f>IF(B619&gt;①工事概要!$C$30,"",IF(B619&gt;=①工事概要!$C$29,$BL$13,""))</f>
        <v/>
      </c>
      <c r="BM619" s="53" t="str">
        <f>IF(B619&gt;①工事概要!$C$32,"",IF(B619&gt;=①工事概要!$C$31,$BM$13,""))</f>
        <v/>
      </c>
      <c r="BN619" s="53" t="str">
        <f>IF(B619&gt;①工事概要!$C$34,"",IF(B619&gt;=①工事概要!$C$33,$BN$13,""))</f>
        <v/>
      </c>
      <c r="BO619" s="53" t="str">
        <f>IF(B619&gt;①工事概要!$C$36,"",IF(B619&gt;=①工事概要!$C$35,$BO$13,""))</f>
        <v/>
      </c>
      <c r="BP619" s="53" t="str">
        <f>IF(B619&gt;①工事概要!$C$38,"",IF(B619&gt;=①工事概要!$C$37,$BP$13,""))</f>
        <v/>
      </c>
      <c r="BQ619" s="53" t="str">
        <f>IF(B619&gt;①工事概要!$C$40,"",IF(B619&gt;=①工事概要!$C$39,$BQ$13,""))</f>
        <v/>
      </c>
      <c r="BR619" s="53" t="str">
        <f>IF(B619&gt;①工事概要!$C$42,"",IF(B619&gt;=①工事概要!$C$41,$BR$13,""))</f>
        <v/>
      </c>
      <c r="BS619" s="53" t="str">
        <f>IF(B619&gt;①工事概要!$C$44,"",IF(B619&gt;=①工事概要!$C$43,$BS$13,""))</f>
        <v/>
      </c>
      <c r="BT619" s="53" t="str">
        <f>IF(B619&gt;①工事概要!$C$46,"",IF(B619&gt;=①工事概要!$C$45,$BT$13,""))</f>
        <v/>
      </c>
      <c r="BU619" s="53" t="str">
        <f>IF(B619&gt;①工事概要!$C$48,"",IF(B619&gt;=①工事概要!$C$47,$BU$13,""))</f>
        <v/>
      </c>
      <c r="BV619" s="53" t="str">
        <f>IF(B619&gt;①工事概要!$C$50,"",IF(B619&gt;=①工事概要!$C$49,$BV$13,""))</f>
        <v/>
      </c>
      <c r="BW619" s="53" t="str">
        <f>IF(B619&gt;①工事概要!$C$52,"",IF(B619&gt;=①工事概要!$C$51,$BW$13,""))</f>
        <v/>
      </c>
      <c r="BX619" s="53" t="str">
        <f>IF(B619&gt;①工事概要!$C$54,"",IF(B619&gt;=①工事概要!$C$53,$BX$13,""))</f>
        <v/>
      </c>
      <c r="BY619" s="53" t="str">
        <f>IF(B619&gt;①工事概要!$C$56,"",IF(B619&gt;=①工事概要!$C$55,$BY$13,""))</f>
        <v/>
      </c>
      <c r="BZ619" s="53" t="str">
        <f>IF(B619&gt;①工事概要!$C$58,"",IF(B619&gt;=①工事概要!$C$57,$BZ$13,""))</f>
        <v/>
      </c>
      <c r="CA619" s="53" t="str">
        <f>IF(B619&gt;①工事概要!$C$60,"",IF(B619&gt;=①工事概要!$C$59,$CA$13,""))</f>
        <v/>
      </c>
      <c r="CB619" s="53" t="str">
        <f>IF(B619&gt;①工事概要!$C$62,"",IF(B619&gt;=①工事概要!$C$61,$CB$13,""))</f>
        <v/>
      </c>
      <c r="CC619" s="53" t="str">
        <f>IF(B619&gt;①工事概要!$C$64,"",IF(B619&gt;=①工事概要!$C$63,$CC$13,""))</f>
        <v/>
      </c>
      <c r="CD619" s="53" t="str">
        <f>IF(B619&gt;①工事概要!$C$66,"",IF(B619&gt;=①工事概要!$C$65,$CD$13,""))</f>
        <v/>
      </c>
      <c r="CE619" s="50" t="str">
        <f t="shared" si="848"/>
        <v/>
      </c>
      <c r="CF619" s="50" t="str">
        <f t="shared" si="834"/>
        <v xml:space="preserve"> </v>
      </c>
    </row>
    <row r="620" spans="1:84" ht="39" customHeight="1" thickTop="1" thickBot="1" x14ac:dyDescent="0.2">
      <c r="A620" s="81" t="str">
        <f t="shared" si="820"/>
        <v>対象期間外</v>
      </c>
      <c r="B620" s="180" t="str">
        <f>IFERROR(IF(B619=①工事概要!$E$12+IF(WEEKDAY(①工事概要!$E$12)=1,①工事概要!$E$12,(8-WEEKDAY(①工事概要!$E$12))),"-",IF(B619="-","-",B619+1)),"-")</f>
        <v>-</v>
      </c>
      <c r="C620" s="89" t="str">
        <f t="shared" si="835"/>
        <v>-</v>
      </c>
      <c r="D620" s="199" t="str">
        <f t="shared" si="836"/>
        <v>×</v>
      </c>
      <c r="E620" s="200" t="str">
        <f t="shared" si="837"/>
        <v xml:space="preserve"> </v>
      </c>
      <c r="F620" s="201" t="s">
        <v>60</v>
      </c>
      <c r="G620" s="202"/>
      <c r="H620" s="203"/>
      <c r="I620" s="204"/>
      <c r="J620" s="187" t="str">
        <f t="shared" si="838"/>
        <v/>
      </c>
      <c r="K620" s="190" t="str">
        <f t="shared" si="821"/>
        <v/>
      </c>
      <c r="L620" s="190" t="str">
        <f t="shared" si="822"/>
        <v/>
      </c>
      <c r="M620" s="188" t="str">
        <f t="shared" si="839"/>
        <v/>
      </c>
      <c r="N620" s="87" t="str">
        <f t="shared" si="823"/>
        <v/>
      </c>
      <c r="O620" s="108"/>
      <c r="P620" s="156" t="str">
        <f>IF(B620&lt;①工事概要!$E$11,"",IF(B620&gt;①工事概要!$E$12,"",IF(LEN(CE620)=0,"○","")))</f>
        <v/>
      </c>
      <c r="Q620" s="162">
        <f t="shared" si="840"/>
        <v>0</v>
      </c>
      <c r="R620" s="93">
        <f t="shared" si="824"/>
        <v>181</v>
      </c>
      <c r="S620" s="156" t="str">
        <f t="shared" si="825"/>
        <v/>
      </c>
      <c r="T620" s="162">
        <f t="shared" si="826"/>
        <v>0</v>
      </c>
      <c r="U620" s="100">
        <f t="shared" si="841"/>
        <v>52</v>
      </c>
      <c r="V620" s="93" t="str">
        <f t="shared" si="827"/>
        <v/>
      </c>
      <c r="W620" s="169" t="str">
        <f t="shared" si="842"/>
        <v/>
      </c>
      <c r="X620" s="80" t="str">
        <f t="shared" si="843"/>
        <v/>
      </c>
      <c r="Y620" s="80" t="str">
        <f t="shared" si="844"/>
        <v/>
      </c>
      <c r="Z620" s="80" t="str">
        <f t="shared" si="828"/>
        <v>-</v>
      </c>
      <c r="AA620" s="80" t="str">
        <f t="shared" si="829"/>
        <v/>
      </c>
      <c r="AB620" s="80" t="str">
        <f t="shared" si="830"/>
        <v>OK（振替済み）</v>
      </c>
      <c r="AC620" s="154">
        <f t="shared" si="831"/>
        <v>0</v>
      </c>
      <c r="AD620" s="154" t="str">
        <f t="shared" si="845"/>
        <v/>
      </c>
      <c r="AE620" s="106">
        <f t="shared" si="846"/>
        <v>0</v>
      </c>
      <c r="AF620" s="106">
        <f t="shared" si="832"/>
        <v>0</v>
      </c>
      <c r="AG620" s="218" t="str">
        <f>IFERROR(IF(AE620=1,①工事概要!$E$11,IF(AE620=2,①工事概要!$E$11,IF(WEEKDAY(Z620)=2,Z613,AG619))),"")</f>
        <v/>
      </c>
      <c r="AH620" s="222" t="str">
        <f t="shared" ref="AH620:BA620" si="876">IFERROR(IF(AG620+1&gt;$BB620,"",AG620+1),"")</f>
        <v/>
      </c>
      <c r="AI620" s="222" t="str">
        <f t="shared" si="876"/>
        <v/>
      </c>
      <c r="AJ620" s="222" t="str">
        <f t="shared" si="876"/>
        <v/>
      </c>
      <c r="AK620" s="222" t="str">
        <f t="shared" si="876"/>
        <v/>
      </c>
      <c r="AL620" s="222" t="str">
        <f t="shared" si="876"/>
        <v/>
      </c>
      <c r="AM620" s="222" t="str">
        <f t="shared" si="876"/>
        <v/>
      </c>
      <c r="AN620" s="222" t="str">
        <f t="shared" si="876"/>
        <v/>
      </c>
      <c r="AO620" s="222" t="str">
        <f t="shared" si="876"/>
        <v/>
      </c>
      <c r="AP620" s="222" t="str">
        <f t="shared" si="876"/>
        <v/>
      </c>
      <c r="AQ620" s="222" t="str">
        <f t="shared" si="876"/>
        <v/>
      </c>
      <c r="AR620" s="222" t="str">
        <f t="shared" si="876"/>
        <v/>
      </c>
      <c r="AS620" s="222" t="str">
        <f t="shared" si="876"/>
        <v/>
      </c>
      <c r="AT620" s="222" t="str">
        <f t="shared" si="876"/>
        <v/>
      </c>
      <c r="AU620" s="222" t="str">
        <f t="shared" si="876"/>
        <v/>
      </c>
      <c r="AV620" s="222" t="str">
        <f t="shared" si="876"/>
        <v/>
      </c>
      <c r="AW620" s="222" t="str">
        <f t="shared" si="876"/>
        <v/>
      </c>
      <c r="AX620" s="222" t="str">
        <f t="shared" si="876"/>
        <v/>
      </c>
      <c r="AY620" s="222" t="str">
        <f t="shared" si="876"/>
        <v/>
      </c>
      <c r="AZ620" s="222" t="str">
        <f t="shared" si="876"/>
        <v/>
      </c>
      <c r="BA620" s="222" t="str">
        <f t="shared" si="876"/>
        <v/>
      </c>
      <c r="BB620" s="219" t="str">
        <f>IFERROR(IF(IF(IF(Z620=①工事概要!$E$12,①工事概要!$E$12,IF(WEEKDAY(Z620)=1,Z627,BB621))&gt;①工事概要!$E$12,①工事概要!$E$12,IF(Z620=①工事概要!$E$12,①工事概要!$E$12,IF(WEEKDAY(Z620)=1,Z627,BB621)))=0,①工事概要!$E$12,IF(IF(Z620=①工事概要!$E$12,①工事概要!$E$12,IF(WEEKDAY(Z620)=1,Z627,BB621))&gt;①工事概要!$E$12,①工事概要!$E$12,IF(Z620=①工事概要!$E$12,①工事概要!$E$12,IF(WEEKDAY(Z620)=1,Z627,BB621)))),"")</f>
        <v/>
      </c>
      <c r="BE620" s="53"/>
      <c r="BF620" s="53"/>
      <c r="BG620" s="53" t="str">
        <f>IFERROR(VLOOKUP(B620,①工事概要!$C$11:$D$12,2,FALSE),"")</f>
        <v/>
      </c>
      <c r="BH620" s="53" t="str">
        <f>IFERROR(VLOOKUP(B620,①工事概要!$C$16:$D$21,2,FALSE),"")</f>
        <v/>
      </c>
      <c r="BI620" s="53" t="str">
        <f>IFERROR(VLOOKUP(B620,①工事概要!$C$22:$D$24,2,FALSE),"")</f>
        <v/>
      </c>
      <c r="BJ620" s="53" t="str">
        <f>IF(B620&gt;①工事概要!$C$26,"",IF(B620&gt;=①工事概要!$C$25,$BJ$13,""))</f>
        <v/>
      </c>
      <c r="BK620" s="53" t="str">
        <f>IF(B620&gt;①工事概要!$C$28,"",IF(B620&gt;=①工事概要!$C$27,$BK$13,""))</f>
        <v/>
      </c>
      <c r="BL620" s="53" t="str">
        <f>IF(B620&gt;①工事概要!$C$30,"",IF(B620&gt;=①工事概要!$C$29,$BL$13,""))</f>
        <v/>
      </c>
      <c r="BM620" s="53" t="str">
        <f>IF(B620&gt;①工事概要!$C$32,"",IF(B620&gt;=①工事概要!$C$31,$BM$13,""))</f>
        <v/>
      </c>
      <c r="BN620" s="53" t="str">
        <f>IF(B620&gt;①工事概要!$C$34,"",IF(B620&gt;=①工事概要!$C$33,$BN$13,""))</f>
        <v/>
      </c>
      <c r="BO620" s="53" t="str">
        <f>IF(B620&gt;①工事概要!$C$36,"",IF(B620&gt;=①工事概要!$C$35,$BO$13,""))</f>
        <v/>
      </c>
      <c r="BP620" s="53" t="str">
        <f>IF(B620&gt;①工事概要!$C$38,"",IF(B620&gt;=①工事概要!$C$37,$BP$13,""))</f>
        <v/>
      </c>
      <c r="BQ620" s="53" t="str">
        <f>IF(B620&gt;①工事概要!$C$40,"",IF(B620&gt;=①工事概要!$C$39,$BQ$13,""))</f>
        <v/>
      </c>
      <c r="BR620" s="53" t="str">
        <f>IF(B620&gt;①工事概要!$C$42,"",IF(B620&gt;=①工事概要!$C$41,$BR$13,""))</f>
        <v/>
      </c>
      <c r="BS620" s="53" t="str">
        <f>IF(B620&gt;①工事概要!$C$44,"",IF(B620&gt;=①工事概要!$C$43,$BS$13,""))</f>
        <v/>
      </c>
      <c r="BT620" s="53" t="str">
        <f>IF(B620&gt;①工事概要!$C$46,"",IF(B620&gt;=①工事概要!$C$45,$BT$13,""))</f>
        <v/>
      </c>
      <c r="BU620" s="53" t="str">
        <f>IF(B620&gt;①工事概要!$C$48,"",IF(B620&gt;=①工事概要!$C$47,$BU$13,""))</f>
        <v/>
      </c>
      <c r="BV620" s="53" t="str">
        <f>IF(B620&gt;①工事概要!$C$50,"",IF(B620&gt;=①工事概要!$C$49,$BV$13,""))</f>
        <v/>
      </c>
      <c r="BW620" s="53" t="str">
        <f>IF(B620&gt;①工事概要!$C$52,"",IF(B620&gt;=①工事概要!$C$51,$BW$13,""))</f>
        <v/>
      </c>
      <c r="BX620" s="53" t="str">
        <f>IF(B620&gt;①工事概要!$C$54,"",IF(B620&gt;=①工事概要!$C$53,$BX$13,""))</f>
        <v/>
      </c>
      <c r="BY620" s="53" t="str">
        <f>IF(B620&gt;①工事概要!$C$56,"",IF(B620&gt;=①工事概要!$C$55,$BY$13,""))</f>
        <v/>
      </c>
      <c r="BZ620" s="53" t="str">
        <f>IF(B620&gt;①工事概要!$C$58,"",IF(B620&gt;=①工事概要!$C$57,$BZ$13,""))</f>
        <v/>
      </c>
      <c r="CA620" s="53" t="str">
        <f>IF(B620&gt;①工事概要!$C$60,"",IF(B620&gt;=①工事概要!$C$59,$CA$13,""))</f>
        <v/>
      </c>
      <c r="CB620" s="53" t="str">
        <f>IF(B620&gt;①工事概要!$C$62,"",IF(B620&gt;=①工事概要!$C$61,$CB$13,""))</f>
        <v/>
      </c>
      <c r="CC620" s="53" t="str">
        <f>IF(B620&gt;①工事概要!$C$64,"",IF(B620&gt;=①工事概要!$C$63,$CC$13,""))</f>
        <v/>
      </c>
      <c r="CD620" s="53" t="str">
        <f>IF(B620&gt;①工事概要!$C$66,"",IF(B620&gt;=①工事概要!$C$65,$CD$13,""))</f>
        <v/>
      </c>
      <c r="CE620" s="50" t="str">
        <f t="shared" si="848"/>
        <v/>
      </c>
      <c r="CF620" s="50" t="str">
        <f t="shared" si="834"/>
        <v xml:space="preserve"> </v>
      </c>
    </row>
    <row r="621" spans="1:84" ht="39" customHeight="1" thickTop="1" thickBot="1" x14ac:dyDescent="0.2">
      <c r="A621" s="81" t="str">
        <f t="shared" si="820"/>
        <v>対象期間外</v>
      </c>
      <c r="B621" s="180" t="str">
        <f>IFERROR(IF(B620=①工事概要!$E$12+IF(WEEKDAY(①工事概要!$E$12)=1,①工事概要!$E$12,(8-WEEKDAY(①工事概要!$E$12))),"-",IF(B620="-","-",B620+1)),"-")</f>
        <v>-</v>
      </c>
      <c r="C621" s="89" t="str">
        <f t="shared" si="835"/>
        <v>-</v>
      </c>
      <c r="D621" s="199" t="str">
        <f t="shared" si="836"/>
        <v>×</v>
      </c>
      <c r="E621" s="200" t="str">
        <f t="shared" si="837"/>
        <v xml:space="preserve"> </v>
      </c>
      <c r="F621" s="201" t="s">
        <v>60</v>
      </c>
      <c r="G621" s="202"/>
      <c r="H621" s="203"/>
      <c r="I621" s="204"/>
      <c r="J621" s="187" t="str">
        <f t="shared" si="838"/>
        <v/>
      </c>
      <c r="K621" s="190" t="str">
        <f t="shared" si="821"/>
        <v/>
      </c>
      <c r="L621" s="190" t="str">
        <f t="shared" si="822"/>
        <v/>
      </c>
      <c r="M621" s="188" t="str">
        <f t="shared" si="839"/>
        <v/>
      </c>
      <c r="N621" s="87" t="str">
        <f t="shared" si="823"/>
        <v/>
      </c>
      <c r="O621" s="108"/>
      <c r="P621" s="156" t="str">
        <f>IF(B621&lt;①工事概要!$E$11,"",IF(B621&gt;①工事概要!$E$12,"",IF(LEN(CE621)=0,"○","")))</f>
        <v/>
      </c>
      <c r="Q621" s="162">
        <f t="shared" si="840"/>
        <v>0</v>
      </c>
      <c r="R621" s="93">
        <f t="shared" si="824"/>
        <v>181</v>
      </c>
      <c r="S621" s="156" t="str">
        <f t="shared" si="825"/>
        <v/>
      </c>
      <c r="T621" s="162">
        <f t="shared" si="826"/>
        <v>0</v>
      </c>
      <c r="U621" s="100">
        <f t="shared" si="841"/>
        <v>52</v>
      </c>
      <c r="V621" s="93" t="str">
        <f t="shared" si="827"/>
        <v/>
      </c>
      <c r="W621" s="169" t="str">
        <f t="shared" si="842"/>
        <v/>
      </c>
      <c r="X621" s="80" t="str">
        <f t="shared" si="843"/>
        <v/>
      </c>
      <c r="Y621" s="80" t="str">
        <f t="shared" si="844"/>
        <v/>
      </c>
      <c r="Z621" s="80" t="str">
        <f t="shared" si="828"/>
        <v>-</v>
      </c>
      <c r="AA621" s="80" t="str">
        <f t="shared" si="829"/>
        <v/>
      </c>
      <c r="AB621" s="80" t="str">
        <f t="shared" si="830"/>
        <v>OK（振替済み）</v>
      </c>
      <c r="AC621" s="154">
        <f t="shared" si="831"/>
        <v>0</v>
      </c>
      <c r="AD621" s="154" t="str">
        <f t="shared" si="845"/>
        <v/>
      </c>
      <c r="AE621" s="106">
        <f t="shared" si="846"/>
        <v>0</v>
      </c>
      <c r="AF621" s="106">
        <f t="shared" si="832"/>
        <v>0</v>
      </c>
      <c r="AG621" s="218" t="str">
        <f>IFERROR(IF(AE621=1,①工事概要!$E$11,IF(AE621=2,①工事概要!$E$11,IF(WEEKDAY(Z621)=2,Z614,AG620))),"")</f>
        <v/>
      </c>
      <c r="AH621" s="222" t="str">
        <f t="shared" ref="AH621:BA621" si="877">IFERROR(IF(AG621+1&gt;$BB621,"",AG621+1),"")</f>
        <v/>
      </c>
      <c r="AI621" s="222" t="str">
        <f t="shared" si="877"/>
        <v/>
      </c>
      <c r="AJ621" s="222" t="str">
        <f t="shared" si="877"/>
        <v/>
      </c>
      <c r="AK621" s="222" t="str">
        <f t="shared" si="877"/>
        <v/>
      </c>
      <c r="AL621" s="222" t="str">
        <f t="shared" si="877"/>
        <v/>
      </c>
      <c r="AM621" s="222" t="str">
        <f t="shared" si="877"/>
        <v/>
      </c>
      <c r="AN621" s="222" t="str">
        <f t="shared" si="877"/>
        <v/>
      </c>
      <c r="AO621" s="222" t="str">
        <f t="shared" si="877"/>
        <v/>
      </c>
      <c r="AP621" s="222" t="str">
        <f t="shared" si="877"/>
        <v/>
      </c>
      <c r="AQ621" s="222" t="str">
        <f t="shared" si="877"/>
        <v/>
      </c>
      <c r="AR621" s="222" t="str">
        <f t="shared" si="877"/>
        <v/>
      </c>
      <c r="AS621" s="222" t="str">
        <f t="shared" si="877"/>
        <v/>
      </c>
      <c r="AT621" s="222" t="str">
        <f t="shared" si="877"/>
        <v/>
      </c>
      <c r="AU621" s="222" t="str">
        <f t="shared" si="877"/>
        <v/>
      </c>
      <c r="AV621" s="222" t="str">
        <f t="shared" si="877"/>
        <v/>
      </c>
      <c r="AW621" s="222" t="str">
        <f t="shared" si="877"/>
        <v/>
      </c>
      <c r="AX621" s="222" t="str">
        <f t="shared" si="877"/>
        <v/>
      </c>
      <c r="AY621" s="222" t="str">
        <f t="shared" si="877"/>
        <v/>
      </c>
      <c r="AZ621" s="222" t="str">
        <f t="shared" si="877"/>
        <v/>
      </c>
      <c r="BA621" s="222" t="str">
        <f t="shared" si="877"/>
        <v/>
      </c>
      <c r="BB621" s="219" t="str">
        <f>IFERROR(IF(IF(IF(Z621=①工事概要!$E$12,①工事概要!$E$12,IF(WEEKDAY(Z621)=1,Z628,BB622))&gt;①工事概要!$E$12,①工事概要!$E$12,IF(Z621=①工事概要!$E$12,①工事概要!$E$12,IF(WEEKDAY(Z621)=1,Z628,BB622)))=0,①工事概要!$E$12,IF(IF(Z621=①工事概要!$E$12,①工事概要!$E$12,IF(WEEKDAY(Z621)=1,Z628,BB622))&gt;①工事概要!$E$12,①工事概要!$E$12,IF(Z621=①工事概要!$E$12,①工事概要!$E$12,IF(WEEKDAY(Z621)=1,Z628,BB622)))),"")</f>
        <v/>
      </c>
      <c r="BE621" s="53"/>
      <c r="BF621" s="53"/>
      <c r="BG621" s="53" t="str">
        <f>IFERROR(VLOOKUP(B621,①工事概要!$C$11:$D$12,2,FALSE),"")</f>
        <v/>
      </c>
      <c r="BH621" s="53" t="str">
        <f>IFERROR(VLOOKUP(B621,①工事概要!$C$16:$D$21,2,FALSE),"")</f>
        <v/>
      </c>
      <c r="BI621" s="53" t="str">
        <f>IFERROR(VLOOKUP(B621,①工事概要!$C$22:$D$24,2,FALSE),"")</f>
        <v/>
      </c>
      <c r="BJ621" s="53" t="str">
        <f>IF(B621&gt;①工事概要!$C$26,"",IF(B621&gt;=①工事概要!$C$25,$BJ$13,""))</f>
        <v/>
      </c>
      <c r="BK621" s="53" t="str">
        <f>IF(B621&gt;①工事概要!$C$28,"",IF(B621&gt;=①工事概要!$C$27,$BK$13,""))</f>
        <v/>
      </c>
      <c r="BL621" s="53" t="str">
        <f>IF(B621&gt;①工事概要!$C$30,"",IF(B621&gt;=①工事概要!$C$29,$BL$13,""))</f>
        <v/>
      </c>
      <c r="BM621" s="53" t="str">
        <f>IF(B621&gt;①工事概要!$C$32,"",IF(B621&gt;=①工事概要!$C$31,$BM$13,""))</f>
        <v/>
      </c>
      <c r="BN621" s="53" t="str">
        <f>IF(B621&gt;①工事概要!$C$34,"",IF(B621&gt;=①工事概要!$C$33,$BN$13,""))</f>
        <v/>
      </c>
      <c r="BO621" s="53" t="str">
        <f>IF(B621&gt;①工事概要!$C$36,"",IF(B621&gt;=①工事概要!$C$35,$BO$13,""))</f>
        <v/>
      </c>
      <c r="BP621" s="53" t="str">
        <f>IF(B621&gt;①工事概要!$C$38,"",IF(B621&gt;=①工事概要!$C$37,$BP$13,""))</f>
        <v/>
      </c>
      <c r="BQ621" s="53" t="str">
        <f>IF(B621&gt;①工事概要!$C$40,"",IF(B621&gt;=①工事概要!$C$39,$BQ$13,""))</f>
        <v/>
      </c>
      <c r="BR621" s="53" t="str">
        <f>IF(B621&gt;①工事概要!$C$42,"",IF(B621&gt;=①工事概要!$C$41,$BR$13,""))</f>
        <v/>
      </c>
      <c r="BS621" s="53" t="str">
        <f>IF(B621&gt;①工事概要!$C$44,"",IF(B621&gt;=①工事概要!$C$43,$BS$13,""))</f>
        <v/>
      </c>
      <c r="BT621" s="53" t="str">
        <f>IF(B621&gt;①工事概要!$C$46,"",IF(B621&gt;=①工事概要!$C$45,$BT$13,""))</f>
        <v/>
      </c>
      <c r="BU621" s="53" t="str">
        <f>IF(B621&gt;①工事概要!$C$48,"",IF(B621&gt;=①工事概要!$C$47,$BU$13,""))</f>
        <v/>
      </c>
      <c r="BV621" s="53" t="str">
        <f>IF(B621&gt;①工事概要!$C$50,"",IF(B621&gt;=①工事概要!$C$49,$BV$13,""))</f>
        <v/>
      </c>
      <c r="BW621" s="53" t="str">
        <f>IF(B621&gt;①工事概要!$C$52,"",IF(B621&gt;=①工事概要!$C$51,$BW$13,""))</f>
        <v/>
      </c>
      <c r="BX621" s="53" t="str">
        <f>IF(B621&gt;①工事概要!$C$54,"",IF(B621&gt;=①工事概要!$C$53,$BX$13,""))</f>
        <v/>
      </c>
      <c r="BY621" s="53" t="str">
        <f>IF(B621&gt;①工事概要!$C$56,"",IF(B621&gt;=①工事概要!$C$55,$BY$13,""))</f>
        <v/>
      </c>
      <c r="BZ621" s="53" t="str">
        <f>IF(B621&gt;①工事概要!$C$58,"",IF(B621&gt;=①工事概要!$C$57,$BZ$13,""))</f>
        <v/>
      </c>
      <c r="CA621" s="53" t="str">
        <f>IF(B621&gt;①工事概要!$C$60,"",IF(B621&gt;=①工事概要!$C$59,$CA$13,""))</f>
        <v/>
      </c>
      <c r="CB621" s="53" t="str">
        <f>IF(B621&gt;①工事概要!$C$62,"",IF(B621&gt;=①工事概要!$C$61,$CB$13,""))</f>
        <v/>
      </c>
      <c r="CC621" s="53" t="str">
        <f>IF(B621&gt;①工事概要!$C$64,"",IF(B621&gt;=①工事概要!$C$63,$CC$13,""))</f>
        <v/>
      </c>
      <c r="CD621" s="53" t="str">
        <f>IF(B621&gt;①工事概要!$C$66,"",IF(B621&gt;=①工事概要!$C$65,$CD$13,""))</f>
        <v/>
      </c>
      <c r="CE621" s="50" t="str">
        <f t="shared" si="848"/>
        <v/>
      </c>
      <c r="CF621" s="50" t="str">
        <f t="shared" si="834"/>
        <v xml:space="preserve"> </v>
      </c>
    </row>
    <row r="622" spans="1:84" ht="39" customHeight="1" thickTop="1" thickBot="1" x14ac:dyDescent="0.2">
      <c r="A622" s="81" t="str">
        <f t="shared" si="820"/>
        <v>対象期間外</v>
      </c>
      <c r="B622" s="180" t="str">
        <f>IFERROR(IF(B621=①工事概要!$E$12+IF(WEEKDAY(①工事概要!$E$12)=1,①工事概要!$E$12,(8-WEEKDAY(①工事概要!$E$12))),"-",IF(B621="-","-",B621+1)),"-")</f>
        <v>-</v>
      </c>
      <c r="C622" s="89" t="str">
        <f t="shared" si="835"/>
        <v>-</v>
      </c>
      <c r="D622" s="199" t="str">
        <f t="shared" si="836"/>
        <v>×</v>
      </c>
      <c r="E622" s="200" t="str">
        <f t="shared" si="837"/>
        <v xml:space="preserve"> </v>
      </c>
      <c r="F622" s="201" t="s">
        <v>61</v>
      </c>
      <c r="G622" s="202"/>
      <c r="H622" s="203"/>
      <c r="I622" s="204"/>
      <c r="J622" s="187" t="str">
        <f t="shared" si="838"/>
        <v/>
      </c>
      <c r="K622" s="190" t="str">
        <f t="shared" si="821"/>
        <v/>
      </c>
      <c r="L622" s="190" t="str">
        <f t="shared" si="822"/>
        <v/>
      </c>
      <c r="M622" s="188" t="str">
        <f t="shared" si="839"/>
        <v/>
      </c>
      <c r="N622" s="87" t="str">
        <f t="shared" si="823"/>
        <v/>
      </c>
      <c r="O622" s="108"/>
      <c r="P622" s="156" t="str">
        <f>IF(B622&lt;①工事概要!$E$11,"",IF(B622&gt;①工事概要!$E$12,"",IF(LEN(CE622)=0,"○","")))</f>
        <v/>
      </c>
      <c r="Q622" s="162">
        <f t="shared" si="840"/>
        <v>0</v>
      </c>
      <c r="R622" s="93">
        <f t="shared" si="824"/>
        <v>181</v>
      </c>
      <c r="S622" s="156" t="str">
        <f t="shared" si="825"/>
        <v/>
      </c>
      <c r="T622" s="162">
        <f t="shared" si="826"/>
        <v>0</v>
      </c>
      <c r="U622" s="100">
        <f t="shared" si="841"/>
        <v>52</v>
      </c>
      <c r="V622" s="93" t="str">
        <f t="shared" si="827"/>
        <v/>
      </c>
      <c r="W622" s="169" t="str">
        <f t="shared" si="842"/>
        <v/>
      </c>
      <c r="X622" s="80" t="str">
        <f t="shared" si="843"/>
        <v/>
      </c>
      <c r="Y622" s="80" t="str">
        <f t="shared" si="844"/>
        <v/>
      </c>
      <c r="Z622" s="80" t="str">
        <f t="shared" si="828"/>
        <v>-</v>
      </c>
      <c r="AA622" s="80" t="str">
        <f t="shared" si="829"/>
        <v/>
      </c>
      <c r="AB622" s="80" t="str">
        <f t="shared" si="830"/>
        <v>OK（振替済み）</v>
      </c>
      <c r="AC622" s="154">
        <f t="shared" si="831"/>
        <v>0</v>
      </c>
      <c r="AD622" s="154" t="str">
        <f t="shared" si="845"/>
        <v/>
      </c>
      <c r="AE622" s="106">
        <f t="shared" si="846"/>
        <v>0</v>
      </c>
      <c r="AF622" s="106">
        <f t="shared" si="832"/>
        <v>0</v>
      </c>
      <c r="AG622" s="218" t="str">
        <f>IFERROR(IF(AE622=1,①工事概要!$E$11,IF(AE622=2,①工事概要!$E$11,IF(WEEKDAY(Z622)=2,Z615,AG621))),"")</f>
        <v/>
      </c>
      <c r="AH622" s="222" t="str">
        <f t="shared" ref="AH622:BA622" si="878">IFERROR(IF(AG622+1&gt;$BB622,"",AG622+1),"")</f>
        <v/>
      </c>
      <c r="AI622" s="222" t="str">
        <f t="shared" si="878"/>
        <v/>
      </c>
      <c r="AJ622" s="222" t="str">
        <f t="shared" si="878"/>
        <v/>
      </c>
      <c r="AK622" s="222" t="str">
        <f t="shared" si="878"/>
        <v/>
      </c>
      <c r="AL622" s="222" t="str">
        <f t="shared" si="878"/>
        <v/>
      </c>
      <c r="AM622" s="222" t="str">
        <f t="shared" si="878"/>
        <v/>
      </c>
      <c r="AN622" s="222" t="str">
        <f t="shared" si="878"/>
        <v/>
      </c>
      <c r="AO622" s="222" t="str">
        <f t="shared" si="878"/>
        <v/>
      </c>
      <c r="AP622" s="222" t="str">
        <f t="shared" si="878"/>
        <v/>
      </c>
      <c r="AQ622" s="222" t="str">
        <f t="shared" si="878"/>
        <v/>
      </c>
      <c r="AR622" s="222" t="str">
        <f t="shared" si="878"/>
        <v/>
      </c>
      <c r="AS622" s="222" t="str">
        <f t="shared" si="878"/>
        <v/>
      </c>
      <c r="AT622" s="222" t="str">
        <f t="shared" si="878"/>
        <v/>
      </c>
      <c r="AU622" s="222" t="str">
        <f t="shared" si="878"/>
        <v/>
      </c>
      <c r="AV622" s="222" t="str">
        <f t="shared" si="878"/>
        <v/>
      </c>
      <c r="AW622" s="222" t="str">
        <f t="shared" si="878"/>
        <v/>
      </c>
      <c r="AX622" s="222" t="str">
        <f t="shared" si="878"/>
        <v/>
      </c>
      <c r="AY622" s="222" t="str">
        <f t="shared" si="878"/>
        <v/>
      </c>
      <c r="AZ622" s="222" t="str">
        <f t="shared" si="878"/>
        <v/>
      </c>
      <c r="BA622" s="222" t="str">
        <f t="shared" si="878"/>
        <v/>
      </c>
      <c r="BB622" s="219" t="str">
        <f>IFERROR(IF(IF(IF(Z622=①工事概要!$E$12,①工事概要!$E$12,IF(WEEKDAY(Z622)=1,Z629,BB623))&gt;①工事概要!$E$12,①工事概要!$E$12,IF(Z622=①工事概要!$E$12,①工事概要!$E$12,IF(WEEKDAY(Z622)=1,Z629,BB623)))=0,①工事概要!$E$12,IF(IF(Z622=①工事概要!$E$12,①工事概要!$E$12,IF(WEEKDAY(Z622)=1,Z629,BB623))&gt;①工事概要!$E$12,①工事概要!$E$12,IF(Z622=①工事概要!$E$12,①工事概要!$E$12,IF(WEEKDAY(Z622)=1,Z629,BB623)))),"")</f>
        <v/>
      </c>
      <c r="BE622" s="53"/>
      <c r="BF622" s="53"/>
      <c r="BG622" s="53" t="str">
        <f>IFERROR(VLOOKUP(B622,①工事概要!$C$11:$D$12,2,FALSE),"")</f>
        <v/>
      </c>
      <c r="BH622" s="53" t="str">
        <f>IFERROR(VLOOKUP(B622,①工事概要!$C$16:$D$21,2,FALSE),"")</f>
        <v/>
      </c>
      <c r="BI622" s="53" t="str">
        <f>IFERROR(VLOOKUP(B622,①工事概要!$C$22:$D$24,2,FALSE),"")</f>
        <v/>
      </c>
      <c r="BJ622" s="53" t="str">
        <f>IF(B622&gt;①工事概要!$C$26,"",IF(B622&gt;=①工事概要!$C$25,$BJ$13,""))</f>
        <v/>
      </c>
      <c r="BK622" s="53" t="str">
        <f>IF(B622&gt;①工事概要!$C$28,"",IF(B622&gt;=①工事概要!$C$27,$BK$13,""))</f>
        <v/>
      </c>
      <c r="BL622" s="53" t="str">
        <f>IF(B622&gt;①工事概要!$C$30,"",IF(B622&gt;=①工事概要!$C$29,$BL$13,""))</f>
        <v/>
      </c>
      <c r="BM622" s="53" t="str">
        <f>IF(B622&gt;①工事概要!$C$32,"",IF(B622&gt;=①工事概要!$C$31,$BM$13,""))</f>
        <v/>
      </c>
      <c r="BN622" s="53" t="str">
        <f>IF(B622&gt;①工事概要!$C$34,"",IF(B622&gt;=①工事概要!$C$33,$BN$13,""))</f>
        <v/>
      </c>
      <c r="BO622" s="53" t="str">
        <f>IF(B622&gt;①工事概要!$C$36,"",IF(B622&gt;=①工事概要!$C$35,$BO$13,""))</f>
        <v/>
      </c>
      <c r="BP622" s="53" t="str">
        <f>IF(B622&gt;①工事概要!$C$38,"",IF(B622&gt;=①工事概要!$C$37,$BP$13,""))</f>
        <v/>
      </c>
      <c r="BQ622" s="53" t="str">
        <f>IF(B622&gt;①工事概要!$C$40,"",IF(B622&gt;=①工事概要!$C$39,$BQ$13,""))</f>
        <v/>
      </c>
      <c r="BR622" s="53" t="str">
        <f>IF(B622&gt;①工事概要!$C$42,"",IF(B622&gt;=①工事概要!$C$41,$BR$13,""))</f>
        <v/>
      </c>
      <c r="BS622" s="53" t="str">
        <f>IF(B622&gt;①工事概要!$C$44,"",IF(B622&gt;=①工事概要!$C$43,$BS$13,""))</f>
        <v/>
      </c>
      <c r="BT622" s="53" t="str">
        <f>IF(B622&gt;①工事概要!$C$46,"",IF(B622&gt;=①工事概要!$C$45,$BT$13,""))</f>
        <v/>
      </c>
      <c r="BU622" s="53" t="str">
        <f>IF(B622&gt;①工事概要!$C$48,"",IF(B622&gt;=①工事概要!$C$47,$BU$13,""))</f>
        <v/>
      </c>
      <c r="BV622" s="53" t="str">
        <f>IF(B622&gt;①工事概要!$C$50,"",IF(B622&gt;=①工事概要!$C$49,$BV$13,""))</f>
        <v/>
      </c>
      <c r="BW622" s="53" t="str">
        <f>IF(B622&gt;①工事概要!$C$52,"",IF(B622&gt;=①工事概要!$C$51,$BW$13,""))</f>
        <v/>
      </c>
      <c r="BX622" s="53" t="str">
        <f>IF(B622&gt;①工事概要!$C$54,"",IF(B622&gt;=①工事概要!$C$53,$BX$13,""))</f>
        <v/>
      </c>
      <c r="BY622" s="53" t="str">
        <f>IF(B622&gt;①工事概要!$C$56,"",IF(B622&gt;=①工事概要!$C$55,$BY$13,""))</f>
        <v/>
      </c>
      <c r="BZ622" s="53" t="str">
        <f>IF(B622&gt;①工事概要!$C$58,"",IF(B622&gt;=①工事概要!$C$57,$BZ$13,""))</f>
        <v/>
      </c>
      <c r="CA622" s="53" t="str">
        <f>IF(B622&gt;①工事概要!$C$60,"",IF(B622&gt;=①工事概要!$C$59,$CA$13,""))</f>
        <v/>
      </c>
      <c r="CB622" s="53" t="str">
        <f>IF(B622&gt;①工事概要!$C$62,"",IF(B622&gt;=①工事概要!$C$61,$CB$13,""))</f>
        <v/>
      </c>
      <c r="CC622" s="53" t="str">
        <f>IF(B622&gt;①工事概要!$C$64,"",IF(B622&gt;=①工事概要!$C$63,$CC$13,""))</f>
        <v/>
      </c>
      <c r="CD622" s="53" t="str">
        <f>IF(B622&gt;①工事概要!$C$66,"",IF(B622&gt;=①工事概要!$C$65,$CD$13,""))</f>
        <v/>
      </c>
      <c r="CE622" s="50" t="str">
        <f t="shared" si="848"/>
        <v/>
      </c>
      <c r="CF622" s="50" t="str">
        <f t="shared" si="834"/>
        <v xml:space="preserve"> </v>
      </c>
    </row>
    <row r="623" spans="1:84" ht="39" customHeight="1" thickTop="1" thickBot="1" x14ac:dyDescent="0.2">
      <c r="A623" s="81" t="str">
        <f t="shared" si="820"/>
        <v>対象期間外</v>
      </c>
      <c r="B623" s="180" t="str">
        <f>IFERROR(IF(B622=①工事概要!$E$12+IF(WEEKDAY(①工事概要!$E$12)=1,①工事概要!$E$12,(8-WEEKDAY(①工事概要!$E$12))),"-",IF(B622="-","-",B622+1)),"-")</f>
        <v>-</v>
      </c>
      <c r="C623" s="89" t="str">
        <f t="shared" si="835"/>
        <v>-</v>
      </c>
      <c r="D623" s="199" t="str">
        <f t="shared" si="836"/>
        <v>×</v>
      </c>
      <c r="E623" s="200" t="str">
        <f t="shared" si="837"/>
        <v xml:space="preserve"> </v>
      </c>
      <c r="F623" s="201" t="s">
        <v>61</v>
      </c>
      <c r="G623" s="202"/>
      <c r="H623" s="203"/>
      <c r="I623" s="204"/>
      <c r="J623" s="187" t="str">
        <f t="shared" si="838"/>
        <v/>
      </c>
      <c r="K623" s="190" t="str">
        <f t="shared" si="821"/>
        <v/>
      </c>
      <c r="L623" s="190" t="str">
        <f t="shared" si="822"/>
        <v/>
      </c>
      <c r="M623" s="188" t="str">
        <f t="shared" si="839"/>
        <v/>
      </c>
      <c r="N623" s="87" t="str">
        <f t="shared" si="823"/>
        <v/>
      </c>
      <c r="O623" s="108"/>
      <c r="P623" s="156" t="str">
        <f>IF(B623&lt;①工事概要!$E$11,"",IF(B623&gt;①工事概要!$E$12,"",IF(LEN(CE623)=0,"○","")))</f>
        <v/>
      </c>
      <c r="Q623" s="162">
        <f t="shared" si="840"/>
        <v>0</v>
      </c>
      <c r="R623" s="93">
        <f t="shared" si="824"/>
        <v>181</v>
      </c>
      <c r="S623" s="156" t="str">
        <f t="shared" si="825"/>
        <v/>
      </c>
      <c r="T623" s="162">
        <f t="shared" si="826"/>
        <v>0</v>
      </c>
      <c r="U623" s="100">
        <f t="shared" si="841"/>
        <v>52</v>
      </c>
      <c r="V623" s="93" t="str">
        <f t="shared" si="827"/>
        <v/>
      </c>
      <c r="W623" s="169" t="str">
        <f t="shared" si="842"/>
        <v/>
      </c>
      <c r="X623" s="80" t="str">
        <f t="shared" si="843"/>
        <v/>
      </c>
      <c r="Y623" s="80" t="str">
        <f t="shared" si="844"/>
        <v/>
      </c>
      <c r="Z623" s="80" t="str">
        <f t="shared" si="828"/>
        <v>-</v>
      </c>
      <c r="AA623" s="80" t="str">
        <f t="shared" si="829"/>
        <v/>
      </c>
      <c r="AB623" s="80" t="str">
        <f t="shared" si="830"/>
        <v>OK（振替済み）</v>
      </c>
      <c r="AC623" s="154">
        <f t="shared" si="831"/>
        <v>0</v>
      </c>
      <c r="AD623" s="154" t="str">
        <f t="shared" si="845"/>
        <v/>
      </c>
      <c r="AE623" s="106">
        <f t="shared" si="846"/>
        <v>0</v>
      </c>
      <c r="AF623" s="106">
        <f t="shared" si="832"/>
        <v>0</v>
      </c>
      <c r="AG623" s="223" t="str">
        <f>IFERROR(IF(AE623=1,①工事概要!$E$11,IF(AE623=2,①工事概要!$E$11,IF(WEEKDAY(Z623)=2,Z616,AG622))),"")</f>
        <v/>
      </c>
      <c r="AH623" s="224" t="str">
        <f t="shared" ref="AH623:BA623" si="879">IFERROR(IF(AG623+1&gt;$BB623,"",AG623+1),"")</f>
        <v/>
      </c>
      <c r="AI623" s="224" t="str">
        <f t="shared" si="879"/>
        <v/>
      </c>
      <c r="AJ623" s="224" t="str">
        <f t="shared" si="879"/>
        <v/>
      </c>
      <c r="AK623" s="224" t="str">
        <f t="shared" si="879"/>
        <v/>
      </c>
      <c r="AL623" s="224" t="str">
        <f t="shared" si="879"/>
        <v/>
      </c>
      <c r="AM623" s="224" t="str">
        <f t="shared" si="879"/>
        <v/>
      </c>
      <c r="AN623" s="224" t="str">
        <f t="shared" si="879"/>
        <v/>
      </c>
      <c r="AO623" s="224" t="str">
        <f t="shared" si="879"/>
        <v/>
      </c>
      <c r="AP623" s="224" t="str">
        <f t="shared" si="879"/>
        <v/>
      </c>
      <c r="AQ623" s="224" t="str">
        <f t="shared" si="879"/>
        <v/>
      </c>
      <c r="AR623" s="224" t="str">
        <f t="shared" si="879"/>
        <v/>
      </c>
      <c r="AS623" s="224" t="str">
        <f t="shared" si="879"/>
        <v/>
      </c>
      <c r="AT623" s="224" t="str">
        <f t="shared" si="879"/>
        <v/>
      </c>
      <c r="AU623" s="224" t="str">
        <f t="shared" si="879"/>
        <v/>
      </c>
      <c r="AV623" s="224" t="str">
        <f t="shared" si="879"/>
        <v/>
      </c>
      <c r="AW623" s="224" t="str">
        <f t="shared" si="879"/>
        <v/>
      </c>
      <c r="AX623" s="224" t="str">
        <f t="shared" si="879"/>
        <v/>
      </c>
      <c r="AY623" s="224" t="str">
        <f t="shared" si="879"/>
        <v/>
      </c>
      <c r="AZ623" s="224" t="str">
        <f t="shared" si="879"/>
        <v/>
      </c>
      <c r="BA623" s="224" t="str">
        <f t="shared" si="879"/>
        <v/>
      </c>
      <c r="BB623" s="225" t="str">
        <f>IFERROR(IF(IF(IF(Z623=①工事概要!$E$12,①工事概要!$E$12,IF(WEEKDAY(Z623)=1,Z630,BB624))&gt;①工事概要!$E$12,①工事概要!$E$12,IF(Z623=①工事概要!$E$12,①工事概要!$E$12,IF(WEEKDAY(Z623)=1,Z630,BB624)))=0,①工事概要!$E$12,IF(IF(Z623=①工事概要!$E$12,①工事概要!$E$12,IF(WEEKDAY(Z623)=1,Z630,BB624))&gt;①工事概要!$E$12,①工事概要!$E$12,IF(Z623=①工事概要!$E$12,①工事概要!$E$12,IF(WEEKDAY(Z623)=1,Z630,BB624)))),"")</f>
        <v/>
      </c>
      <c r="BE623" s="53"/>
      <c r="BF623" s="53"/>
      <c r="BG623" s="53" t="str">
        <f>IFERROR(VLOOKUP(B623,①工事概要!$C$11:$D$12,2,FALSE),"")</f>
        <v/>
      </c>
      <c r="BH623" s="53" t="str">
        <f>IFERROR(VLOOKUP(B623,①工事概要!$C$16:$D$21,2,FALSE),"")</f>
        <v/>
      </c>
      <c r="BI623" s="53" t="str">
        <f>IFERROR(VLOOKUP(B623,①工事概要!$C$22:$D$24,2,FALSE),"")</f>
        <v/>
      </c>
      <c r="BJ623" s="53" t="str">
        <f>IF(B623&gt;①工事概要!$C$26,"",IF(B623&gt;=①工事概要!$C$25,$BJ$13,""))</f>
        <v/>
      </c>
      <c r="BK623" s="53" t="str">
        <f>IF(B623&gt;①工事概要!$C$28,"",IF(B623&gt;=①工事概要!$C$27,$BK$13,""))</f>
        <v/>
      </c>
      <c r="BL623" s="53" t="str">
        <f>IF(B623&gt;①工事概要!$C$30,"",IF(B623&gt;=①工事概要!$C$29,$BL$13,""))</f>
        <v/>
      </c>
      <c r="BM623" s="53" t="str">
        <f>IF(B623&gt;①工事概要!$C$32,"",IF(B623&gt;=①工事概要!$C$31,$BM$13,""))</f>
        <v/>
      </c>
      <c r="BN623" s="53" t="str">
        <f>IF(B623&gt;①工事概要!$C$34,"",IF(B623&gt;=①工事概要!$C$33,$BN$13,""))</f>
        <v/>
      </c>
      <c r="BO623" s="53" t="str">
        <f>IF(B623&gt;①工事概要!$C$36,"",IF(B623&gt;=①工事概要!$C$35,$BO$13,""))</f>
        <v/>
      </c>
      <c r="BP623" s="53" t="str">
        <f>IF(B623&gt;①工事概要!$C$38,"",IF(B623&gt;=①工事概要!$C$37,$BP$13,""))</f>
        <v/>
      </c>
      <c r="BQ623" s="53" t="str">
        <f>IF(B623&gt;①工事概要!$C$40,"",IF(B623&gt;=①工事概要!$C$39,$BQ$13,""))</f>
        <v/>
      </c>
      <c r="BR623" s="53" t="str">
        <f>IF(B623&gt;①工事概要!$C$42,"",IF(B623&gt;=①工事概要!$C$41,$BR$13,""))</f>
        <v/>
      </c>
      <c r="BS623" s="53" t="str">
        <f>IF(B623&gt;①工事概要!$C$44,"",IF(B623&gt;=①工事概要!$C$43,$BS$13,""))</f>
        <v/>
      </c>
      <c r="BT623" s="53" t="str">
        <f>IF(B623&gt;①工事概要!$C$46,"",IF(B623&gt;=①工事概要!$C$45,$BT$13,""))</f>
        <v/>
      </c>
      <c r="BU623" s="53" t="str">
        <f>IF(B623&gt;①工事概要!$C$48,"",IF(B623&gt;=①工事概要!$C$47,$BU$13,""))</f>
        <v/>
      </c>
      <c r="BV623" s="53" t="str">
        <f>IF(B623&gt;①工事概要!$C$50,"",IF(B623&gt;=①工事概要!$C$49,$BV$13,""))</f>
        <v/>
      </c>
      <c r="BW623" s="53" t="str">
        <f>IF(B623&gt;①工事概要!$C$52,"",IF(B623&gt;=①工事概要!$C$51,$BW$13,""))</f>
        <v/>
      </c>
      <c r="BX623" s="53" t="str">
        <f>IF(B623&gt;①工事概要!$C$54,"",IF(B623&gt;=①工事概要!$C$53,$BX$13,""))</f>
        <v/>
      </c>
      <c r="BY623" s="53" t="str">
        <f>IF(B623&gt;①工事概要!$C$56,"",IF(B623&gt;=①工事概要!$C$55,$BY$13,""))</f>
        <v/>
      </c>
      <c r="BZ623" s="53" t="str">
        <f>IF(B623&gt;①工事概要!$C$58,"",IF(B623&gt;=①工事概要!$C$57,$BZ$13,""))</f>
        <v/>
      </c>
      <c r="CA623" s="53" t="str">
        <f>IF(B623&gt;①工事概要!$C$60,"",IF(B623&gt;=①工事概要!$C$59,$CA$13,""))</f>
        <v/>
      </c>
      <c r="CB623" s="53" t="str">
        <f>IF(B623&gt;①工事概要!$C$62,"",IF(B623&gt;=①工事概要!$C$61,$CB$13,""))</f>
        <v/>
      </c>
      <c r="CC623" s="53" t="str">
        <f>IF(B623&gt;①工事概要!$C$64,"",IF(B623&gt;=①工事概要!$C$63,$CC$13,""))</f>
        <v/>
      </c>
      <c r="CD623" s="53" t="str">
        <f>IF(B623&gt;①工事概要!$C$66,"",IF(B623&gt;=①工事概要!$C$65,$CD$13,""))</f>
        <v/>
      </c>
      <c r="CE623" s="50" t="str">
        <f t="shared" si="848"/>
        <v/>
      </c>
      <c r="CF623" s="50" t="str">
        <f t="shared" si="834"/>
        <v xml:space="preserve"> </v>
      </c>
    </row>
    <row r="624" spans="1:84" ht="39" customHeight="1" thickTop="1" thickBot="1" x14ac:dyDescent="0.2">
      <c r="A624" s="81" t="str">
        <f t="shared" si="820"/>
        <v>対象期間外</v>
      </c>
      <c r="B624" s="180" t="str">
        <f>IFERROR(IF(B623=①工事概要!$E$12+IF(WEEKDAY(①工事概要!$E$12)=1,①工事概要!$E$12,(8-WEEKDAY(①工事概要!$E$12))),"-",IF(B623="-","-",B623+1)),"-")</f>
        <v>-</v>
      </c>
      <c r="C624" s="89" t="str">
        <f t="shared" si="835"/>
        <v>-</v>
      </c>
      <c r="D624" s="199" t="str">
        <f t="shared" si="836"/>
        <v>×</v>
      </c>
      <c r="E624" s="200" t="str">
        <f t="shared" si="837"/>
        <v xml:space="preserve"> </v>
      </c>
      <c r="F624" s="201" t="s">
        <v>60</v>
      </c>
      <c r="G624" s="202"/>
      <c r="H624" s="203"/>
      <c r="I624" s="204"/>
      <c r="J624" s="187" t="str">
        <f t="shared" si="838"/>
        <v/>
      </c>
      <c r="K624" s="190" t="str">
        <f t="shared" si="821"/>
        <v/>
      </c>
      <c r="L624" s="190" t="str">
        <f t="shared" si="822"/>
        <v/>
      </c>
      <c r="M624" s="188" t="str">
        <f t="shared" si="839"/>
        <v/>
      </c>
      <c r="N624" s="87" t="str">
        <f t="shared" si="823"/>
        <v/>
      </c>
      <c r="O624" s="108"/>
      <c r="P624" s="156" t="str">
        <f>IF(B624&lt;①工事概要!$E$11,"",IF(B624&gt;①工事概要!$E$12,"",IF(LEN(CE624)=0,"○","")))</f>
        <v/>
      </c>
      <c r="Q624" s="162">
        <f t="shared" si="840"/>
        <v>0</v>
      </c>
      <c r="R624" s="93">
        <f t="shared" si="824"/>
        <v>181</v>
      </c>
      <c r="S624" s="156" t="str">
        <f t="shared" si="825"/>
        <v/>
      </c>
      <c r="T624" s="162">
        <f t="shared" si="826"/>
        <v>0</v>
      </c>
      <c r="U624" s="100">
        <f t="shared" si="841"/>
        <v>52</v>
      </c>
      <c r="V624" s="93" t="str">
        <f t="shared" si="827"/>
        <v/>
      </c>
      <c r="W624" s="169" t="str">
        <f t="shared" si="842"/>
        <v/>
      </c>
      <c r="X624" s="80" t="str">
        <f t="shared" si="843"/>
        <v/>
      </c>
      <c r="Y624" s="80" t="str">
        <f t="shared" si="844"/>
        <v/>
      </c>
      <c r="Z624" s="80" t="str">
        <f t="shared" si="828"/>
        <v>-</v>
      </c>
      <c r="AA624" s="80" t="str">
        <f t="shared" si="829"/>
        <v/>
      </c>
      <c r="AB624" s="80" t="str">
        <f t="shared" si="830"/>
        <v>OK（振替済み）</v>
      </c>
      <c r="AC624" s="154">
        <f t="shared" si="831"/>
        <v>0</v>
      </c>
      <c r="AD624" s="154" t="str">
        <f t="shared" si="845"/>
        <v/>
      </c>
      <c r="AE624" s="106">
        <f t="shared" si="846"/>
        <v>0</v>
      </c>
      <c r="AF624" s="106">
        <f t="shared" si="832"/>
        <v>0</v>
      </c>
      <c r="AG624" s="216" t="str">
        <f>IFERROR(IF(AE624=1,①工事概要!$E$11,IF(AE624=2,①工事概要!$E$11,IF(WEEKDAY(Z624)=2,Z617,AG623))),"")</f>
        <v/>
      </c>
      <c r="AH624" s="221" t="str">
        <f t="shared" ref="AH624:BA624" si="880">IFERROR(IF(AG624+1&gt;$BB624,"",AG624+1),"")</f>
        <v/>
      </c>
      <c r="AI624" s="221" t="str">
        <f t="shared" si="880"/>
        <v/>
      </c>
      <c r="AJ624" s="221" t="str">
        <f t="shared" si="880"/>
        <v/>
      </c>
      <c r="AK624" s="221" t="str">
        <f t="shared" si="880"/>
        <v/>
      </c>
      <c r="AL624" s="221" t="str">
        <f t="shared" si="880"/>
        <v/>
      </c>
      <c r="AM624" s="221" t="str">
        <f t="shared" si="880"/>
        <v/>
      </c>
      <c r="AN624" s="221" t="str">
        <f t="shared" si="880"/>
        <v/>
      </c>
      <c r="AO624" s="221" t="str">
        <f t="shared" si="880"/>
        <v/>
      </c>
      <c r="AP624" s="221" t="str">
        <f t="shared" si="880"/>
        <v/>
      </c>
      <c r="AQ624" s="221" t="str">
        <f t="shared" si="880"/>
        <v/>
      </c>
      <c r="AR624" s="221" t="str">
        <f t="shared" si="880"/>
        <v/>
      </c>
      <c r="AS624" s="221" t="str">
        <f t="shared" si="880"/>
        <v/>
      </c>
      <c r="AT624" s="221" t="str">
        <f t="shared" si="880"/>
        <v/>
      </c>
      <c r="AU624" s="221" t="str">
        <f t="shared" si="880"/>
        <v/>
      </c>
      <c r="AV624" s="221" t="str">
        <f t="shared" si="880"/>
        <v/>
      </c>
      <c r="AW624" s="221" t="str">
        <f t="shared" si="880"/>
        <v/>
      </c>
      <c r="AX624" s="221" t="str">
        <f t="shared" si="880"/>
        <v/>
      </c>
      <c r="AY624" s="221" t="str">
        <f t="shared" si="880"/>
        <v/>
      </c>
      <c r="AZ624" s="221" t="str">
        <f t="shared" si="880"/>
        <v/>
      </c>
      <c r="BA624" s="221" t="str">
        <f t="shared" si="880"/>
        <v/>
      </c>
      <c r="BB624" s="217" t="str">
        <f>IFERROR(IF(IF(IF(Z624=①工事概要!$E$12,①工事概要!$E$12,IF(WEEKDAY(Z624)=1,Z631,BB625))&gt;①工事概要!$E$12,①工事概要!$E$12,IF(Z624=①工事概要!$E$12,①工事概要!$E$12,IF(WEEKDAY(Z624)=1,Z631,BB625)))=0,①工事概要!$E$12,IF(IF(Z624=①工事概要!$E$12,①工事概要!$E$12,IF(WEEKDAY(Z624)=1,Z631,BB625))&gt;①工事概要!$E$12,①工事概要!$E$12,IF(Z624=①工事概要!$E$12,①工事概要!$E$12,IF(WEEKDAY(Z624)=1,Z631,BB625)))),"")</f>
        <v/>
      </c>
      <c r="BE624" s="53"/>
      <c r="BF624" s="53"/>
      <c r="BG624" s="53" t="str">
        <f>IFERROR(VLOOKUP(B624,①工事概要!$C$11:$D$12,2,FALSE),"")</f>
        <v/>
      </c>
      <c r="BH624" s="53" t="str">
        <f>IFERROR(VLOOKUP(B624,①工事概要!$C$16:$D$21,2,FALSE),"")</f>
        <v/>
      </c>
      <c r="BI624" s="53" t="str">
        <f>IFERROR(VLOOKUP(B624,①工事概要!$C$22:$D$24,2,FALSE),"")</f>
        <v/>
      </c>
      <c r="BJ624" s="53" t="str">
        <f>IF(B624&gt;①工事概要!$C$26,"",IF(B624&gt;=①工事概要!$C$25,$BJ$13,""))</f>
        <v/>
      </c>
      <c r="BK624" s="53" t="str">
        <f>IF(B624&gt;①工事概要!$C$28,"",IF(B624&gt;=①工事概要!$C$27,$BK$13,""))</f>
        <v/>
      </c>
      <c r="BL624" s="53" t="str">
        <f>IF(B624&gt;①工事概要!$C$30,"",IF(B624&gt;=①工事概要!$C$29,$BL$13,""))</f>
        <v/>
      </c>
      <c r="BM624" s="53" t="str">
        <f>IF(B624&gt;①工事概要!$C$32,"",IF(B624&gt;=①工事概要!$C$31,$BM$13,""))</f>
        <v/>
      </c>
      <c r="BN624" s="53" t="str">
        <f>IF(B624&gt;①工事概要!$C$34,"",IF(B624&gt;=①工事概要!$C$33,$BN$13,""))</f>
        <v/>
      </c>
      <c r="BO624" s="53" t="str">
        <f>IF(B624&gt;①工事概要!$C$36,"",IF(B624&gt;=①工事概要!$C$35,$BO$13,""))</f>
        <v/>
      </c>
      <c r="BP624" s="53" t="str">
        <f>IF(B624&gt;①工事概要!$C$38,"",IF(B624&gt;=①工事概要!$C$37,$BP$13,""))</f>
        <v/>
      </c>
      <c r="BQ624" s="53" t="str">
        <f>IF(B624&gt;①工事概要!$C$40,"",IF(B624&gt;=①工事概要!$C$39,$BQ$13,""))</f>
        <v/>
      </c>
      <c r="BR624" s="53" t="str">
        <f>IF(B624&gt;①工事概要!$C$42,"",IF(B624&gt;=①工事概要!$C$41,$BR$13,""))</f>
        <v/>
      </c>
      <c r="BS624" s="53" t="str">
        <f>IF(B624&gt;①工事概要!$C$44,"",IF(B624&gt;=①工事概要!$C$43,$BS$13,""))</f>
        <v/>
      </c>
      <c r="BT624" s="53" t="str">
        <f>IF(B624&gt;①工事概要!$C$46,"",IF(B624&gt;=①工事概要!$C$45,$BT$13,""))</f>
        <v/>
      </c>
      <c r="BU624" s="53" t="str">
        <f>IF(B624&gt;①工事概要!$C$48,"",IF(B624&gt;=①工事概要!$C$47,$BU$13,""))</f>
        <v/>
      </c>
      <c r="BV624" s="53" t="str">
        <f>IF(B624&gt;①工事概要!$C$50,"",IF(B624&gt;=①工事概要!$C$49,$BV$13,""))</f>
        <v/>
      </c>
      <c r="BW624" s="53" t="str">
        <f>IF(B624&gt;①工事概要!$C$52,"",IF(B624&gt;=①工事概要!$C$51,$BW$13,""))</f>
        <v/>
      </c>
      <c r="BX624" s="53" t="str">
        <f>IF(B624&gt;①工事概要!$C$54,"",IF(B624&gt;=①工事概要!$C$53,$BX$13,""))</f>
        <v/>
      </c>
      <c r="BY624" s="53" t="str">
        <f>IF(B624&gt;①工事概要!$C$56,"",IF(B624&gt;=①工事概要!$C$55,$BY$13,""))</f>
        <v/>
      </c>
      <c r="BZ624" s="53" t="str">
        <f>IF(B624&gt;①工事概要!$C$58,"",IF(B624&gt;=①工事概要!$C$57,$BZ$13,""))</f>
        <v/>
      </c>
      <c r="CA624" s="53" t="str">
        <f>IF(B624&gt;①工事概要!$C$60,"",IF(B624&gt;=①工事概要!$C$59,$CA$13,""))</f>
        <v/>
      </c>
      <c r="CB624" s="53" t="str">
        <f>IF(B624&gt;①工事概要!$C$62,"",IF(B624&gt;=①工事概要!$C$61,$CB$13,""))</f>
        <v/>
      </c>
      <c r="CC624" s="53" t="str">
        <f>IF(B624&gt;①工事概要!$C$64,"",IF(B624&gt;=①工事概要!$C$63,$CC$13,""))</f>
        <v/>
      </c>
      <c r="CD624" s="53" t="str">
        <f>IF(B624&gt;①工事概要!$C$66,"",IF(B624&gt;=①工事概要!$C$65,$CD$13,""))</f>
        <v/>
      </c>
      <c r="CE624" s="50" t="str">
        <f t="shared" si="848"/>
        <v/>
      </c>
      <c r="CF624" s="50" t="str">
        <f t="shared" si="834"/>
        <v xml:space="preserve"> </v>
      </c>
    </row>
    <row r="625" spans="1:84" ht="39" customHeight="1" thickTop="1" thickBot="1" x14ac:dyDescent="0.2">
      <c r="A625" s="81" t="str">
        <f t="shared" si="820"/>
        <v>対象期間外</v>
      </c>
      <c r="B625" s="180" t="str">
        <f>IFERROR(IF(B624=①工事概要!$E$12+IF(WEEKDAY(①工事概要!$E$12)=1,①工事概要!$E$12,(8-WEEKDAY(①工事概要!$E$12))),"-",IF(B624="-","-",B624+1)),"-")</f>
        <v>-</v>
      </c>
      <c r="C625" s="89" t="str">
        <f t="shared" si="835"/>
        <v>-</v>
      </c>
      <c r="D625" s="199" t="str">
        <f t="shared" si="836"/>
        <v>×</v>
      </c>
      <c r="E625" s="200" t="str">
        <f t="shared" si="837"/>
        <v xml:space="preserve"> </v>
      </c>
      <c r="F625" s="201" t="s">
        <v>60</v>
      </c>
      <c r="G625" s="202"/>
      <c r="H625" s="203"/>
      <c r="I625" s="204"/>
      <c r="J625" s="187" t="str">
        <f t="shared" si="838"/>
        <v/>
      </c>
      <c r="K625" s="190" t="str">
        <f t="shared" si="821"/>
        <v/>
      </c>
      <c r="L625" s="190" t="str">
        <f t="shared" si="822"/>
        <v/>
      </c>
      <c r="M625" s="188" t="str">
        <f t="shared" si="839"/>
        <v/>
      </c>
      <c r="N625" s="87" t="str">
        <f t="shared" si="823"/>
        <v/>
      </c>
      <c r="O625" s="108"/>
      <c r="P625" s="156" t="str">
        <f>IF(B625&lt;①工事概要!$E$11,"",IF(B625&gt;①工事概要!$E$12,"",IF(LEN(CE625)=0,"○","")))</f>
        <v/>
      </c>
      <c r="Q625" s="162">
        <f t="shared" si="840"/>
        <v>0</v>
      </c>
      <c r="R625" s="93">
        <f t="shared" si="824"/>
        <v>181</v>
      </c>
      <c r="S625" s="156" t="str">
        <f t="shared" si="825"/>
        <v/>
      </c>
      <c r="T625" s="162">
        <f t="shared" si="826"/>
        <v>0</v>
      </c>
      <c r="U625" s="100">
        <f t="shared" si="841"/>
        <v>52</v>
      </c>
      <c r="V625" s="93" t="str">
        <f t="shared" si="827"/>
        <v/>
      </c>
      <c r="W625" s="169" t="str">
        <f t="shared" si="842"/>
        <v/>
      </c>
      <c r="X625" s="80" t="str">
        <f t="shared" si="843"/>
        <v/>
      </c>
      <c r="Y625" s="80" t="str">
        <f t="shared" si="844"/>
        <v/>
      </c>
      <c r="Z625" s="80" t="str">
        <f t="shared" si="828"/>
        <v>-</v>
      </c>
      <c r="AA625" s="80" t="str">
        <f t="shared" si="829"/>
        <v/>
      </c>
      <c r="AB625" s="80" t="str">
        <f t="shared" si="830"/>
        <v>OK（振替済み）</v>
      </c>
      <c r="AC625" s="154">
        <f t="shared" si="831"/>
        <v>0</v>
      </c>
      <c r="AD625" s="154" t="str">
        <f t="shared" si="845"/>
        <v/>
      </c>
      <c r="AE625" s="106">
        <f t="shared" si="846"/>
        <v>0</v>
      </c>
      <c r="AF625" s="106">
        <f t="shared" si="832"/>
        <v>0</v>
      </c>
      <c r="AG625" s="218" t="str">
        <f>IFERROR(IF(AE625=1,①工事概要!$E$11,IF(AE625=2,①工事概要!$E$11,IF(WEEKDAY(Z625)=2,Z618,AG624))),"")</f>
        <v/>
      </c>
      <c r="AH625" s="222" t="str">
        <f t="shared" ref="AH625:BA625" si="881">IFERROR(IF(AG625+1&gt;$BB625,"",AG625+1),"")</f>
        <v/>
      </c>
      <c r="AI625" s="222" t="str">
        <f t="shared" si="881"/>
        <v/>
      </c>
      <c r="AJ625" s="222" t="str">
        <f t="shared" si="881"/>
        <v/>
      </c>
      <c r="AK625" s="222" t="str">
        <f t="shared" si="881"/>
        <v/>
      </c>
      <c r="AL625" s="222" t="str">
        <f t="shared" si="881"/>
        <v/>
      </c>
      <c r="AM625" s="222" t="str">
        <f t="shared" si="881"/>
        <v/>
      </c>
      <c r="AN625" s="222" t="str">
        <f t="shared" si="881"/>
        <v/>
      </c>
      <c r="AO625" s="222" t="str">
        <f t="shared" si="881"/>
        <v/>
      </c>
      <c r="AP625" s="222" t="str">
        <f t="shared" si="881"/>
        <v/>
      </c>
      <c r="AQ625" s="222" t="str">
        <f t="shared" si="881"/>
        <v/>
      </c>
      <c r="AR625" s="222" t="str">
        <f t="shared" si="881"/>
        <v/>
      </c>
      <c r="AS625" s="222" t="str">
        <f t="shared" si="881"/>
        <v/>
      </c>
      <c r="AT625" s="222" t="str">
        <f t="shared" si="881"/>
        <v/>
      </c>
      <c r="AU625" s="222" t="str">
        <f t="shared" si="881"/>
        <v/>
      </c>
      <c r="AV625" s="222" t="str">
        <f t="shared" si="881"/>
        <v/>
      </c>
      <c r="AW625" s="222" t="str">
        <f t="shared" si="881"/>
        <v/>
      </c>
      <c r="AX625" s="222" t="str">
        <f t="shared" si="881"/>
        <v/>
      </c>
      <c r="AY625" s="222" t="str">
        <f t="shared" si="881"/>
        <v/>
      </c>
      <c r="AZ625" s="222" t="str">
        <f t="shared" si="881"/>
        <v/>
      </c>
      <c r="BA625" s="222" t="str">
        <f t="shared" si="881"/>
        <v/>
      </c>
      <c r="BB625" s="219" t="str">
        <f>IFERROR(IF(IF(IF(Z625=①工事概要!$E$12,①工事概要!$E$12,IF(WEEKDAY(Z625)=1,Z632,BB626))&gt;①工事概要!$E$12,①工事概要!$E$12,IF(Z625=①工事概要!$E$12,①工事概要!$E$12,IF(WEEKDAY(Z625)=1,Z632,BB626)))=0,①工事概要!$E$12,IF(IF(Z625=①工事概要!$E$12,①工事概要!$E$12,IF(WEEKDAY(Z625)=1,Z632,BB626))&gt;①工事概要!$E$12,①工事概要!$E$12,IF(Z625=①工事概要!$E$12,①工事概要!$E$12,IF(WEEKDAY(Z625)=1,Z632,BB626)))),"")</f>
        <v/>
      </c>
      <c r="BE625" s="53"/>
      <c r="BF625" s="53"/>
      <c r="BG625" s="53" t="str">
        <f>IFERROR(VLOOKUP(B625,①工事概要!$C$11:$D$12,2,FALSE),"")</f>
        <v/>
      </c>
      <c r="BH625" s="53" t="str">
        <f>IFERROR(VLOOKUP(B625,①工事概要!$C$16:$D$21,2,FALSE),"")</f>
        <v/>
      </c>
      <c r="BI625" s="53" t="str">
        <f>IFERROR(VLOOKUP(B625,①工事概要!$C$22:$D$24,2,FALSE),"")</f>
        <v/>
      </c>
      <c r="BJ625" s="53" t="str">
        <f>IF(B625&gt;①工事概要!$C$26,"",IF(B625&gt;=①工事概要!$C$25,$BJ$13,""))</f>
        <v/>
      </c>
      <c r="BK625" s="53" t="str">
        <f>IF(B625&gt;①工事概要!$C$28,"",IF(B625&gt;=①工事概要!$C$27,$BK$13,""))</f>
        <v/>
      </c>
      <c r="BL625" s="53" t="str">
        <f>IF(B625&gt;①工事概要!$C$30,"",IF(B625&gt;=①工事概要!$C$29,$BL$13,""))</f>
        <v/>
      </c>
      <c r="BM625" s="53" t="str">
        <f>IF(B625&gt;①工事概要!$C$32,"",IF(B625&gt;=①工事概要!$C$31,$BM$13,""))</f>
        <v/>
      </c>
      <c r="BN625" s="53" t="str">
        <f>IF(B625&gt;①工事概要!$C$34,"",IF(B625&gt;=①工事概要!$C$33,$BN$13,""))</f>
        <v/>
      </c>
      <c r="BO625" s="53" t="str">
        <f>IF(B625&gt;①工事概要!$C$36,"",IF(B625&gt;=①工事概要!$C$35,$BO$13,""))</f>
        <v/>
      </c>
      <c r="BP625" s="53" t="str">
        <f>IF(B625&gt;①工事概要!$C$38,"",IF(B625&gt;=①工事概要!$C$37,$BP$13,""))</f>
        <v/>
      </c>
      <c r="BQ625" s="53" t="str">
        <f>IF(B625&gt;①工事概要!$C$40,"",IF(B625&gt;=①工事概要!$C$39,$BQ$13,""))</f>
        <v/>
      </c>
      <c r="BR625" s="53" t="str">
        <f>IF(B625&gt;①工事概要!$C$42,"",IF(B625&gt;=①工事概要!$C$41,$BR$13,""))</f>
        <v/>
      </c>
      <c r="BS625" s="53" t="str">
        <f>IF(B625&gt;①工事概要!$C$44,"",IF(B625&gt;=①工事概要!$C$43,$BS$13,""))</f>
        <v/>
      </c>
      <c r="BT625" s="53" t="str">
        <f>IF(B625&gt;①工事概要!$C$46,"",IF(B625&gt;=①工事概要!$C$45,$BT$13,""))</f>
        <v/>
      </c>
      <c r="BU625" s="53" t="str">
        <f>IF(B625&gt;①工事概要!$C$48,"",IF(B625&gt;=①工事概要!$C$47,$BU$13,""))</f>
        <v/>
      </c>
      <c r="BV625" s="53" t="str">
        <f>IF(B625&gt;①工事概要!$C$50,"",IF(B625&gt;=①工事概要!$C$49,$BV$13,""))</f>
        <v/>
      </c>
      <c r="BW625" s="53" t="str">
        <f>IF(B625&gt;①工事概要!$C$52,"",IF(B625&gt;=①工事概要!$C$51,$BW$13,""))</f>
        <v/>
      </c>
      <c r="BX625" s="53" t="str">
        <f>IF(B625&gt;①工事概要!$C$54,"",IF(B625&gt;=①工事概要!$C$53,$BX$13,""))</f>
        <v/>
      </c>
      <c r="BY625" s="53" t="str">
        <f>IF(B625&gt;①工事概要!$C$56,"",IF(B625&gt;=①工事概要!$C$55,$BY$13,""))</f>
        <v/>
      </c>
      <c r="BZ625" s="53" t="str">
        <f>IF(B625&gt;①工事概要!$C$58,"",IF(B625&gt;=①工事概要!$C$57,$BZ$13,""))</f>
        <v/>
      </c>
      <c r="CA625" s="53" t="str">
        <f>IF(B625&gt;①工事概要!$C$60,"",IF(B625&gt;=①工事概要!$C$59,$CA$13,""))</f>
        <v/>
      </c>
      <c r="CB625" s="53" t="str">
        <f>IF(B625&gt;①工事概要!$C$62,"",IF(B625&gt;=①工事概要!$C$61,$CB$13,""))</f>
        <v/>
      </c>
      <c r="CC625" s="53" t="str">
        <f>IF(B625&gt;①工事概要!$C$64,"",IF(B625&gt;=①工事概要!$C$63,$CC$13,""))</f>
        <v/>
      </c>
      <c r="CD625" s="53" t="str">
        <f>IF(B625&gt;①工事概要!$C$66,"",IF(B625&gt;=①工事概要!$C$65,$CD$13,""))</f>
        <v/>
      </c>
      <c r="CE625" s="50" t="str">
        <f t="shared" si="848"/>
        <v/>
      </c>
      <c r="CF625" s="50" t="str">
        <f t="shared" si="834"/>
        <v xml:space="preserve"> </v>
      </c>
    </row>
    <row r="626" spans="1:84" ht="39" customHeight="1" thickTop="1" thickBot="1" x14ac:dyDescent="0.2">
      <c r="A626" s="81" t="str">
        <f t="shared" si="820"/>
        <v>対象期間外</v>
      </c>
      <c r="B626" s="180" t="str">
        <f>IFERROR(IF(B625=①工事概要!$E$12+IF(WEEKDAY(①工事概要!$E$12)=1,①工事概要!$E$12,(8-WEEKDAY(①工事概要!$E$12))),"-",IF(B625="-","-",B625+1)),"-")</f>
        <v>-</v>
      </c>
      <c r="C626" s="89" t="str">
        <f t="shared" si="835"/>
        <v>-</v>
      </c>
      <c r="D626" s="199" t="str">
        <f t="shared" si="836"/>
        <v>×</v>
      </c>
      <c r="E626" s="200" t="str">
        <f t="shared" si="837"/>
        <v xml:space="preserve"> </v>
      </c>
      <c r="F626" s="201" t="s">
        <v>60</v>
      </c>
      <c r="G626" s="202"/>
      <c r="H626" s="203"/>
      <c r="I626" s="204"/>
      <c r="J626" s="187" t="str">
        <f t="shared" si="838"/>
        <v/>
      </c>
      <c r="K626" s="190" t="str">
        <f t="shared" si="821"/>
        <v/>
      </c>
      <c r="L626" s="190" t="str">
        <f t="shared" si="822"/>
        <v/>
      </c>
      <c r="M626" s="188" t="str">
        <f t="shared" si="839"/>
        <v/>
      </c>
      <c r="N626" s="87" t="str">
        <f t="shared" si="823"/>
        <v/>
      </c>
      <c r="O626" s="108"/>
      <c r="P626" s="156" t="str">
        <f>IF(B626&lt;①工事概要!$E$11,"",IF(B626&gt;①工事概要!$E$12,"",IF(LEN(CE626)=0,"○","")))</f>
        <v/>
      </c>
      <c r="Q626" s="162">
        <f t="shared" si="840"/>
        <v>0</v>
      </c>
      <c r="R626" s="93">
        <f t="shared" si="824"/>
        <v>181</v>
      </c>
      <c r="S626" s="156" t="str">
        <f t="shared" si="825"/>
        <v/>
      </c>
      <c r="T626" s="162">
        <f t="shared" si="826"/>
        <v>0</v>
      </c>
      <c r="U626" s="100">
        <f t="shared" si="841"/>
        <v>52</v>
      </c>
      <c r="V626" s="93" t="str">
        <f t="shared" si="827"/>
        <v/>
      </c>
      <c r="W626" s="169" t="str">
        <f t="shared" si="842"/>
        <v/>
      </c>
      <c r="X626" s="80" t="str">
        <f t="shared" si="843"/>
        <v/>
      </c>
      <c r="Y626" s="80" t="str">
        <f t="shared" si="844"/>
        <v/>
      </c>
      <c r="Z626" s="80" t="str">
        <f t="shared" si="828"/>
        <v>-</v>
      </c>
      <c r="AA626" s="80" t="str">
        <f t="shared" si="829"/>
        <v/>
      </c>
      <c r="AB626" s="80" t="str">
        <f t="shared" si="830"/>
        <v>OK（振替済み）</v>
      </c>
      <c r="AC626" s="154">
        <f t="shared" si="831"/>
        <v>0</v>
      </c>
      <c r="AD626" s="154" t="str">
        <f t="shared" si="845"/>
        <v/>
      </c>
      <c r="AE626" s="106">
        <f t="shared" si="846"/>
        <v>0</v>
      </c>
      <c r="AF626" s="106">
        <f t="shared" si="832"/>
        <v>0</v>
      </c>
      <c r="AG626" s="218" t="str">
        <f>IFERROR(IF(AE626=1,①工事概要!$E$11,IF(AE626=2,①工事概要!$E$11,IF(WEEKDAY(Z626)=2,Z619,AG625))),"")</f>
        <v/>
      </c>
      <c r="AH626" s="222" t="str">
        <f t="shared" ref="AH626:BA626" si="882">IFERROR(IF(AG626+1&gt;$BB626,"",AG626+1),"")</f>
        <v/>
      </c>
      <c r="AI626" s="222" t="str">
        <f t="shared" si="882"/>
        <v/>
      </c>
      <c r="AJ626" s="222" t="str">
        <f t="shared" si="882"/>
        <v/>
      </c>
      <c r="AK626" s="222" t="str">
        <f t="shared" si="882"/>
        <v/>
      </c>
      <c r="AL626" s="222" t="str">
        <f t="shared" si="882"/>
        <v/>
      </c>
      <c r="AM626" s="222" t="str">
        <f t="shared" si="882"/>
        <v/>
      </c>
      <c r="AN626" s="222" t="str">
        <f t="shared" si="882"/>
        <v/>
      </c>
      <c r="AO626" s="222" t="str">
        <f t="shared" si="882"/>
        <v/>
      </c>
      <c r="AP626" s="222" t="str">
        <f t="shared" si="882"/>
        <v/>
      </c>
      <c r="AQ626" s="222" t="str">
        <f t="shared" si="882"/>
        <v/>
      </c>
      <c r="AR626" s="222" t="str">
        <f t="shared" si="882"/>
        <v/>
      </c>
      <c r="AS626" s="222" t="str">
        <f t="shared" si="882"/>
        <v/>
      </c>
      <c r="AT626" s="222" t="str">
        <f t="shared" si="882"/>
        <v/>
      </c>
      <c r="AU626" s="222" t="str">
        <f t="shared" si="882"/>
        <v/>
      </c>
      <c r="AV626" s="222" t="str">
        <f t="shared" si="882"/>
        <v/>
      </c>
      <c r="AW626" s="222" t="str">
        <f t="shared" si="882"/>
        <v/>
      </c>
      <c r="AX626" s="222" t="str">
        <f t="shared" si="882"/>
        <v/>
      </c>
      <c r="AY626" s="222" t="str">
        <f t="shared" si="882"/>
        <v/>
      </c>
      <c r="AZ626" s="222" t="str">
        <f t="shared" si="882"/>
        <v/>
      </c>
      <c r="BA626" s="222" t="str">
        <f t="shared" si="882"/>
        <v/>
      </c>
      <c r="BB626" s="219" t="str">
        <f>IFERROR(IF(IF(IF(Z626=①工事概要!$E$12,①工事概要!$E$12,IF(WEEKDAY(Z626)=1,Z633,BB627))&gt;①工事概要!$E$12,①工事概要!$E$12,IF(Z626=①工事概要!$E$12,①工事概要!$E$12,IF(WEEKDAY(Z626)=1,Z633,BB627)))=0,①工事概要!$E$12,IF(IF(Z626=①工事概要!$E$12,①工事概要!$E$12,IF(WEEKDAY(Z626)=1,Z633,BB627))&gt;①工事概要!$E$12,①工事概要!$E$12,IF(Z626=①工事概要!$E$12,①工事概要!$E$12,IF(WEEKDAY(Z626)=1,Z633,BB627)))),"")</f>
        <v/>
      </c>
      <c r="BE626" s="53"/>
      <c r="BF626" s="53"/>
      <c r="BG626" s="53" t="str">
        <f>IFERROR(VLOOKUP(B626,①工事概要!$C$11:$D$12,2,FALSE),"")</f>
        <v/>
      </c>
      <c r="BH626" s="53" t="str">
        <f>IFERROR(VLOOKUP(B626,①工事概要!$C$16:$D$21,2,FALSE),"")</f>
        <v/>
      </c>
      <c r="BI626" s="53" t="str">
        <f>IFERROR(VLOOKUP(B626,①工事概要!$C$22:$D$24,2,FALSE),"")</f>
        <v/>
      </c>
      <c r="BJ626" s="53" t="str">
        <f>IF(B626&gt;①工事概要!$C$26,"",IF(B626&gt;=①工事概要!$C$25,$BJ$13,""))</f>
        <v/>
      </c>
      <c r="BK626" s="53" t="str">
        <f>IF(B626&gt;①工事概要!$C$28,"",IF(B626&gt;=①工事概要!$C$27,$BK$13,""))</f>
        <v/>
      </c>
      <c r="BL626" s="53" t="str">
        <f>IF(B626&gt;①工事概要!$C$30,"",IF(B626&gt;=①工事概要!$C$29,$BL$13,""))</f>
        <v/>
      </c>
      <c r="BM626" s="53" t="str">
        <f>IF(B626&gt;①工事概要!$C$32,"",IF(B626&gt;=①工事概要!$C$31,$BM$13,""))</f>
        <v/>
      </c>
      <c r="BN626" s="53" t="str">
        <f>IF(B626&gt;①工事概要!$C$34,"",IF(B626&gt;=①工事概要!$C$33,$BN$13,""))</f>
        <v/>
      </c>
      <c r="BO626" s="53" t="str">
        <f>IF(B626&gt;①工事概要!$C$36,"",IF(B626&gt;=①工事概要!$C$35,$BO$13,""))</f>
        <v/>
      </c>
      <c r="BP626" s="53" t="str">
        <f>IF(B626&gt;①工事概要!$C$38,"",IF(B626&gt;=①工事概要!$C$37,$BP$13,""))</f>
        <v/>
      </c>
      <c r="BQ626" s="53" t="str">
        <f>IF(B626&gt;①工事概要!$C$40,"",IF(B626&gt;=①工事概要!$C$39,$BQ$13,""))</f>
        <v/>
      </c>
      <c r="BR626" s="53" t="str">
        <f>IF(B626&gt;①工事概要!$C$42,"",IF(B626&gt;=①工事概要!$C$41,$BR$13,""))</f>
        <v/>
      </c>
      <c r="BS626" s="53" t="str">
        <f>IF(B626&gt;①工事概要!$C$44,"",IF(B626&gt;=①工事概要!$C$43,$BS$13,""))</f>
        <v/>
      </c>
      <c r="BT626" s="53" t="str">
        <f>IF(B626&gt;①工事概要!$C$46,"",IF(B626&gt;=①工事概要!$C$45,$BT$13,""))</f>
        <v/>
      </c>
      <c r="BU626" s="53" t="str">
        <f>IF(B626&gt;①工事概要!$C$48,"",IF(B626&gt;=①工事概要!$C$47,$BU$13,""))</f>
        <v/>
      </c>
      <c r="BV626" s="53" t="str">
        <f>IF(B626&gt;①工事概要!$C$50,"",IF(B626&gt;=①工事概要!$C$49,$BV$13,""))</f>
        <v/>
      </c>
      <c r="BW626" s="53" t="str">
        <f>IF(B626&gt;①工事概要!$C$52,"",IF(B626&gt;=①工事概要!$C$51,$BW$13,""))</f>
        <v/>
      </c>
      <c r="BX626" s="53" t="str">
        <f>IF(B626&gt;①工事概要!$C$54,"",IF(B626&gt;=①工事概要!$C$53,$BX$13,""))</f>
        <v/>
      </c>
      <c r="BY626" s="53" t="str">
        <f>IF(B626&gt;①工事概要!$C$56,"",IF(B626&gt;=①工事概要!$C$55,$BY$13,""))</f>
        <v/>
      </c>
      <c r="BZ626" s="53" t="str">
        <f>IF(B626&gt;①工事概要!$C$58,"",IF(B626&gt;=①工事概要!$C$57,$BZ$13,""))</f>
        <v/>
      </c>
      <c r="CA626" s="53" t="str">
        <f>IF(B626&gt;①工事概要!$C$60,"",IF(B626&gt;=①工事概要!$C$59,$CA$13,""))</f>
        <v/>
      </c>
      <c r="CB626" s="53" t="str">
        <f>IF(B626&gt;①工事概要!$C$62,"",IF(B626&gt;=①工事概要!$C$61,$CB$13,""))</f>
        <v/>
      </c>
      <c r="CC626" s="53" t="str">
        <f>IF(B626&gt;①工事概要!$C$64,"",IF(B626&gt;=①工事概要!$C$63,$CC$13,""))</f>
        <v/>
      </c>
      <c r="CD626" s="53" t="str">
        <f>IF(B626&gt;①工事概要!$C$66,"",IF(B626&gt;=①工事概要!$C$65,$CD$13,""))</f>
        <v/>
      </c>
      <c r="CE626" s="50" t="str">
        <f t="shared" si="848"/>
        <v/>
      </c>
      <c r="CF626" s="50" t="str">
        <f t="shared" si="834"/>
        <v xml:space="preserve"> </v>
      </c>
    </row>
    <row r="627" spans="1:84" ht="39" customHeight="1" thickTop="1" thickBot="1" x14ac:dyDescent="0.2">
      <c r="A627" s="81" t="str">
        <f t="shared" si="820"/>
        <v>対象期間外</v>
      </c>
      <c r="B627" s="180" t="str">
        <f>IFERROR(IF(B626=①工事概要!$E$12+IF(WEEKDAY(①工事概要!$E$12)=1,①工事概要!$E$12,(8-WEEKDAY(①工事概要!$E$12))),"-",IF(B626="-","-",B626+1)),"-")</f>
        <v>-</v>
      </c>
      <c r="C627" s="89" t="str">
        <f t="shared" si="835"/>
        <v>-</v>
      </c>
      <c r="D627" s="199" t="str">
        <f t="shared" si="836"/>
        <v>×</v>
      </c>
      <c r="E627" s="200" t="str">
        <f t="shared" si="837"/>
        <v xml:space="preserve"> </v>
      </c>
      <c r="F627" s="201" t="s">
        <v>60</v>
      </c>
      <c r="G627" s="202"/>
      <c r="H627" s="203"/>
      <c r="I627" s="204"/>
      <c r="J627" s="187" t="str">
        <f t="shared" si="838"/>
        <v/>
      </c>
      <c r="K627" s="190" t="str">
        <f t="shared" si="821"/>
        <v/>
      </c>
      <c r="L627" s="190" t="str">
        <f t="shared" si="822"/>
        <v/>
      </c>
      <c r="M627" s="188" t="str">
        <f t="shared" si="839"/>
        <v/>
      </c>
      <c r="N627" s="87" t="str">
        <f t="shared" si="823"/>
        <v/>
      </c>
      <c r="O627" s="108"/>
      <c r="P627" s="156" t="str">
        <f>IF(B627&lt;①工事概要!$E$11,"",IF(B627&gt;①工事概要!$E$12,"",IF(LEN(CE627)=0,"○","")))</f>
        <v/>
      </c>
      <c r="Q627" s="162">
        <f t="shared" si="840"/>
        <v>0</v>
      </c>
      <c r="R627" s="93">
        <f t="shared" si="824"/>
        <v>181</v>
      </c>
      <c r="S627" s="156" t="str">
        <f t="shared" si="825"/>
        <v/>
      </c>
      <c r="T627" s="162">
        <f t="shared" si="826"/>
        <v>0</v>
      </c>
      <c r="U627" s="100">
        <f t="shared" si="841"/>
        <v>52</v>
      </c>
      <c r="V627" s="93" t="str">
        <f t="shared" si="827"/>
        <v/>
      </c>
      <c r="W627" s="169" t="str">
        <f t="shared" si="842"/>
        <v/>
      </c>
      <c r="X627" s="80" t="str">
        <f t="shared" si="843"/>
        <v/>
      </c>
      <c r="Y627" s="80" t="str">
        <f t="shared" si="844"/>
        <v/>
      </c>
      <c r="Z627" s="80" t="str">
        <f t="shared" si="828"/>
        <v>-</v>
      </c>
      <c r="AA627" s="80" t="str">
        <f t="shared" si="829"/>
        <v/>
      </c>
      <c r="AB627" s="80" t="str">
        <f t="shared" si="830"/>
        <v>OK（振替済み）</v>
      </c>
      <c r="AC627" s="154">
        <f t="shared" si="831"/>
        <v>0</v>
      </c>
      <c r="AD627" s="154" t="str">
        <f t="shared" si="845"/>
        <v/>
      </c>
      <c r="AE627" s="106">
        <f t="shared" si="846"/>
        <v>0</v>
      </c>
      <c r="AF627" s="106">
        <f t="shared" si="832"/>
        <v>0</v>
      </c>
      <c r="AG627" s="218" t="str">
        <f>IFERROR(IF(AE627=1,①工事概要!$E$11,IF(AE627=2,①工事概要!$E$11,IF(WEEKDAY(Z627)=2,Z620,AG626))),"")</f>
        <v/>
      </c>
      <c r="AH627" s="222" t="str">
        <f t="shared" ref="AH627:BA627" si="883">IFERROR(IF(AG627+1&gt;$BB627,"",AG627+1),"")</f>
        <v/>
      </c>
      <c r="AI627" s="222" t="str">
        <f t="shared" si="883"/>
        <v/>
      </c>
      <c r="AJ627" s="222" t="str">
        <f t="shared" si="883"/>
        <v/>
      </c>
      <c r="AK627" s="222" t="str">
        <f t="shared" si="883"/>
        <v/>
      </c>
      <c r="AL627" s="222" t="str">
        <f t="shared" si="883"/>
        <v/>
      </c>
      <c r="AM627" s="222" t="str">
        <f t="shared" si="883"/>
        <v/>
      </c>
      <c r="AN627" s="222" t="str">
        <f t="shared" si="883"/>
        <v/>
      </c>
      <c r="AO627" s="222" t="str">
        <f t="shared" si="883"/>
        <v/>
      </c>
      <c r="AP627" s="222" t="str">
        <f t="shared" si="883"/>
        <v/>
      </c>
      <c r="AQ627" s="222" t="str">
        <f t="shared" si="883"/>
        <v/>
      </c>
      <c r="AR627" s="222" t="str">
        <f t="shared" si="883"/>
        <v/>
      </c>
      <c r="AS627" s="222" t="str">
        <f t="shared" si="883"/>
        <v/>
      </c>
      <c r="AT627" s="222" t="str">
        <f t="shared" si="883"/>
        <v/>
      </c>
      <c r="AU627" s="222" t="str">
        <f t="shared" si="883"/>
        <v/>
      </c>
      <c r="AV627" s="222" t="str">
        <f t="shared" si="883"/>
        <v/>
      </c>
      <c r="AW627" s="222" t="str">
        <f t="shared" si="883"/>
        <v/>
      </c>
      <c r="AX627" s="222" t="str">
        <f t="shared" si="883"/>
        <v/>
      </c>
      <c r="AY627" s="222" t="str">
        <f t="shared" si="883"/>
        <v/>
      </c>
      <c r="AZ627" s="222" t="str">
        <f t="shared" si="883"/>
        <v/>
      </c>
      <c r="BA627" s="222" t="str">
        <f t="shared" si="883"/>
        <v/>
      </c>
      <c r="BB627" s="219" t="str">
        <f>IFERROR(IF(IF(IF(Z627=①工事概要!$E$12,①工事概要!$E$12,IF(WEEKDAY(Z627)=1,Z634,BB628))&gt;①工事概要!$E$12,①工事概要!$E$12,IF(Z627=①工事概要!$E$12,①工事概要!$E$12,IF(WEEKDAY(Z627)=1,Z634,BB628)))=0,①工事概要!$E$12,IF(IF(Z627=①工事概要!$E$12,①工事概要!$E$12,IF(WEEKDAY(Z627)=1,Z634,BB628))&gt;①工事概要!$E$12,①工事概要!$E$12,IF(Z627=①工事概要!$E$12,①工事概要!$E$12,IF(WEEKDAY(Z627)=1,Z634,BB628)))),"")</f>
        <v/>
      </c>
      <c r="BE627" s="53"/>
      <c r="BF627" s="53"/>
      <c r="BG627" s="53" t="str">
        <f>IFERROR(VLOOKUP(B627,①工事概要!$C$11:$D$12,2,FALSE),"")</f>
        <v/>
      </c>
      <c r="BH627" s="53" t="str">
        <f>IFERROR(VLOOKUP(B627,①工事概要!$C$16:$D$21,2,FALSE),"")</f>
        <v/>
      </c>
      <c r="BI627" s="53" t="str">
        <f>IFERROR(VLOOKUP(B627,①工事概要!$C$22:$D$24,2,FALSE),"")</f>
        <v/>
      </c>
      <c r="BJ627" s="53" t="str">
        <f>IF(B627&gt;①工事概要!$C$26,"",IF(B627&gt;=①工事概要!$C$25,$BJ$13,""))</f>
        <v/>
      </c>
      <c r="BK627" s="53" t="str">
        <f>IF(B627&gt;①工事概要!$C$28,"",IF(B627&gt;=①工事概要!$C$27,$BK$13,""))</f>
        <v/>
      </c>
      <c r="BL627" s="53" t="str">
        <f>IF(B627&gt;①工事概要!$C$30,"",IF(B627&gt;=①工事概要!$C$29,$BL$13,""))</f>
        <v/>
      </c>
      <c r="BM627" s="53" t="str">
        <f>IF(B627&gt;①工事概要!$C$32,"",IF(B627&gt;=①工事概要!$C$31,$BM$13,""))</f>
        <v/>
      </c>
      <c r="BN627" s="53" t="str">
        <f>IF(B627&gt;①工事概要!$C$34,"",IF(B627&gt;=①工事概要!$C$33,$BN$13,""))</f>
        <v/>
      </c>
      <c r="BO627" s="53" t="str">
        <f>IF(B627&gt;①工事概要!$C$36,"",IF(B627&gt;=①工事概要!$C$35,$BO$13,""))</f>
        <v/>
      </c>
      <c r="BP627" s="53" t="str">
        <f>IF(B627&gt;①工事概要!$C$38,"",IF(B627&gt;=①工事概要!$C$37,$BP$13,""))</f>
        <v/>
      </c>
      <c r="BQ627" s="53" t="str">
        <f>IF(B627&gt;①工事概要!$C$40,"",IF(B627&gt;=①工事概要!$C$39,$BQ$13,""))</f>
        <v/>
      </c>
      <c r="BR627" s="53" t="str">
        <f>IF(B627&gt;①工事概要!$C$42,"",IF(B627&gt;=①工事概要!$C$41,$BR$13,""))</f>
        <v/>
      </c>
      <c r="BS627" s="53" t="str">
        <f>IF(B627&gt;①工事概要!$C$44,"",IF(B627&gt;=①工事概要!$C$43,$BS$13,""))</f>
        <v/>
      </c>
      <c r="BT627" s="53" t="str">
        <f>IF(B627&gt;①工事概要!$C$46,"",IF(B627&gt;=①工事概要!$C$45,$BT$13,""))</f>
        <v/>
      </c>
      <c r="BU627" s="53" t="str">
        <f>IF(B627&gt;①工事概要!$C$48,"",IF(B627&gt;=①工事概要!$C$47,$BU$13,""))</f>
        <v/>
      </c>
      <c r="BV627" s="53" t="str">
        <f>IF(B627&gt;①工事概要!$C$50,"",IF(B627&gt;=①工事概要!$C$49,$BV$13,""))</f>
        <v/>
      </c>
      <c r="BW627" s="53" t="str">
        <f>IF(B627&gt;①工事概要!$C$52,"",IF(B627&gt;=①工事概要!$C$51,$BW$13,""))</f>
        <v/>
      </c>
      <c r="BX627" s="53" t="str">
        <f>IF(B627&gt;①工事概要!$C$54,"",IF(B627&gt;=①工事概要!$C$53,$BX$13,""))</f>
        <v/>
      </c>
      <c r="BY627" s="53" t="str">
        <f>IF(B627&gt;①工事概要!$C$56,"",IF(B627&gt;=①工事概要!$C$55,$BY$13,""))</f>
        <v/>
      </c>
      <c r="BZ627" s="53" t="str">
        <f>IF(B627&gt;①工事概要!$C$58,"",IF(B627&gt;=①工事概要!$C$57,$BZ$13,""))</f>
        <v/>
      </c>
      <c r="CA627" s="53" t="str">
        <f>IF(B627&gt;①工事概要!$C$60,"",IF(B627&gt;=①工事概要!$C$59,$CA$13,""))</f>
        <v/>
      </c>
      <c r="CB627" s="53" t="str">
        <f>IF(B627&gt;①工事概要!$C$62,"",IF(B627&gt;=①工事概要!$C$61,$CB$13,""))</f>
        <v/>
      </c>
      <c r="CC627" s="53" t="str">
        <f>IF(B627&gt;①工事概要!$C$64,"",IF(B627&gt;=①工事概要!$C$63,$CC$13,""))</f>
        <v/>
      </c>
      <c r="CD627" s="53" t="str">
        <f>IF(B627&gt;①工事概要!$C$66,"",IF(B627&gt;=①工事概要!$C$65,$CD$13,""))</f>
        <v/>
      </c>
      <c r="CE627" s="50" t="str">
        <f t="shared" si="848"/>
        <v/>
      </c>
      <c r="CF627" s="50" t="str">
        <f t="shared" si="834"/>
        <v xml:space="preserve"> </v>
      </c>
    </row>
    <row r="628" spans="1:84" ht="39" customHeight="1" thickTop="1" thickBot="1" x14ac:dyDescent="0.2">
      <c r="A628" s="81" t="str">
        <f t="shared" si="820"/>
        <v>対象期間外</v>
      </c>
      <c r="B628" s="180" t="str">
        <f>IFERROR(IF(B627=①工事概要!$E$12+IF(WEEKDAY(①工事概要!$E$12)=1,①工事概要!$E$12,(8-WEEKDAY(①工事概要!$E$12))),"-",IF(B627="-","-",B627+1)),"-")</f>
        <v>-</v>
      </c>
      <c r="C628" s="89" t="str">
        <f t="shared" si="835"/>
        <v>-</v>
      </c>
      <c r="D628" s="199" t="str">
        <f t="shared" si="836"/>
        <v>×</v>
      </c>
      <c r="E628" s="200" t="str">
        <f t="shared" si="837"/>
        <v xml:space="preserve"> </v>
      </c>
      <c r="F628" s="201" t="s">
        <v>60</v>
      </c>
      <c r="G628" s="202"/>
      <c r="H628" s="203"/>
      <c r="I628" s="204"/>
      <c r="J628" s="187" t="str">
        <f t="shared" si="838"/>
        <v/>
      </c>
      <c r="K628" s="190" t="str">
        <f t="shared" si="821"/>
        <v/>
      </c>
      <c r="L628" s="190" t="str">
        <f t="shared" si="822"/>
        <v/>
      </c>
      <c r="M628" s="188" t="str">
        <f t="shared" si="839"/>
        <v/>
      </c>
      <c r="N628" s="87" t="str">
        <f t="shared" si="823"/>
        <v/>
      </c>
      <c r="O628" s="108"/>
      <c r="P628" s="156" t="str">
        <f>IF(B628&lt;①工事概要!$E$11,"",IF(B628&gt;①工事概要!$E$12,"",IF(LEN(CE628)=0,"○","")))</f>
        <v/>
      </c>
      <c r="Q628" s="162">
        <f t="shared" si="840"/>
        <v>0</v>
      </c>
      <c r="R628" s="93">
        <f t="shared" si="824"/>
        <v>181</v>
      </c>
      <c r="S628" s="156" t="str">
        <f t="shared" si="825"/>
        <v/>
      </c>
      <c r="T628" s="162">
        <f t="shared" si="826"/>
        <v>0</v>
      </c>
      <c r="U628" s="100">
        <f t="shared" si="841"/>
        <v>52</v>
      </c>
      <c r="V628" s="93" t="str">
        <f t="shared" si="827"/>
        <v/>
      </c>
      <c r="W628" s="169" t="str">
        <f t="shared" si="842"/>
        <v/>
      </c>
      <c r="X628" s="80" t="str">
        <f t="shared" si="843"/>
        <v/>
      </c>
      <c r="Y628" s="80" t="str">
        <f t="shared" si="844"/>
        <v/>
      </c>
      <c r="Z628" s="80" t="str">
        <f t="shared" si="828"/>
        <v>-</v>
      </c>
      <c r="AA628" s="80" t="str">
        <f t="shared" si="829"/>
        <v/>
      </c>
      <c r="AB628" s="80" t="str">
        <f t="shared" si="830"/>
        <v>OK（振替済み）</v>
      </c>
      <c r="AC628" s="154">
        <f t="shared" si="831"/>
        <v>0</v>
      </c>
      <c r="AD628" s="154" t="str">
        <f t="shared" si="845"/>
        <v/>
      </c>
      <c r="AE628" s="106">
        <f t="shared" si="846"/>
        <v>0</v>
      </c>
      <c r="AF628" s="106">
        <f t="shared" si="832"/>
        <v>0</v>
      </c>
      <c r="AG628" s="218" t="str">
        <f>IFERROR(IF(AE628=1,①工事概要!$E$11,IF(AE628=2,①工事概要!$E$11,IF(WEEKDAY(Z628)=2,Z621,AG627))),"")</f>
        <v/>
      </c>
      <c r="AH628" s="222" t="str">
        <f t="shared" ref="AH628:BA628" si="884">IFERROR(IF(AG628+1&gt;$BB628,"",AG628+1),"")</f>
        <v/>
      </c>
      <c r="AI628" s="222" t="str">
        <f t="shared" si="884"/>
        <v/>
      </c>
      <c r="AJ628" s="222" t="str">
        <f t="shared" si="884"/>
        <v/>
      </c>
      <c r="AK628" s="222" t="str">
        <f t="shared" si="884"/>
        <v/>
      </c>
      <c r="AL628" s="222" t="str">
        <f t="shared" si="884"/>
        <v/>
      </c>
      <c r="AM628" s="222" t="str">
        <f t="shared" si="884"/>
        <v/>
      </c>
      <c r="AN628" s="222" t="str">
        <f t="shared" si="884"/>
        <v/>
      </c>
      <c r="AO628" s="222" t="str">
        <f t="shared" si="884"/>
        <v/>
      </c>
      <c r="AP628" s="222" t="str">
        <f t="shared" si="884"/>
        <v/>
      </c>
      <c r="AQ628" s="222" t="str">
        <f t="shared" si="884"/>
        <v/>
      </c>
      <c r="AR628" s="222" t="str">
        <f t="shared" si="884"/>
        <v/>
      </c>
      <c r="AS628" s="222" t="str">
        <f t="shared" si="884"/>
        <v/>
      </c>
      <c r="AT628" s="222" t="str">
        <f t="shared" si="884"/>
        <v/>
      </c>
      <c r="AU628" s="222" t="str">
        <f t="shared" si="884"/>
        <v/>
      </c>
      <c r="AV628" s="222" t="str">
        <f t="shared" si="884"/>
        <v/>
      </c>
      <c r="AW628" s="222" t="str">
        <f t="shared" si="884"/>
        <v/>
      </c>
      <c r="AX628" s="222" t="str">
        <f t="shared" si="884"/>
        <v/>
      </c>
      <c r="AY628" s="222" t="str">
        <f t="shared" si="884"/>
        <v/>
      </c>
      <c r="AZ628" s="222" t="str">
        <f t="shared" si="884"/>
        <v/>
      </c>
      <c r="BA628" s="222" t="str">
        <f t="shared" si="884"/>
        <v/>
      </c>
      <c r="BB628" s="219" t="str">
        <f>IFERROR(IF(IF(IF(Z628=①工事概要!$E$12,①工事概要!$E$12,IF(WEEKDAY(Z628)=1,Z635,BB629))&gt;①工事概要!$E$12,①工事概要!$E$12,IF(Z628=①工事概要!$E$12,①工事概要!$E$12,IF(WEEKDAY(Z628)=1,Z635,BB629)))=0,①工事概要!$E$12,IF(IF(Z628=①工事概要!$E$12,①工事概要!$E$12,IF(WEEKDAY(Z628)=1,Z635,BB629))&gt;①工事概要!$E$12,①工事概要!$E$12,IF(Z628=①工事概要!$E$12,①工事概要!$E$12,IF(WEEKDAY(Z628)=1,Z635,BB629)))),"")</f>
        <v/>
      </c>
      <c r="BE628" s="53"/>
      <c r="BF628" s="53"/>
      <c r="BG628" s="53" t="str">
        <f>IFERROR(VLOOKUP(B628,①工事概要!$C$11:$D$12,2,FALSE),"")</f>
        <v/>
      </c>
      <c r="BH628" s="53" t="str">
        <f>IFERROR(VLOOKUP(B628,①工事概要!$C$16:$D$21,2,FALSE),"")</f>
        <v/>
      </c>
      <c r="BI628" s="53" t="str">
        <f>IFERROR(VLOOKUP(B628,①工事概要!$C$22:$D$24,2,FALSE),"")</f>
        <v/>
      </c>
      <c r="BJ628" s="53" t="str">
        <f>IF(B628&gt;①工事概要!$C$26,"",IF(B628&gt;=①工事概要!$C$25,$BJ$13,""))</f>
        <v/>
      </c>
      <c r="BK628" s="53" t="str">
        <f>IF(B628&gt;①工事概要!$C$28,"",IF(B628&gt;=①工事概要!$C$27,$BK$13,""))</f>
        <v/>
      </c>
      <c r="BL628" s="53" t="str">
        <f>IF(B628&gt;①工事概要!$C$30,"",IF(B628&gt;=①工事概要!$C$29,$BL$13,""))</f>
        <v/>
      </c>
      <c r="BM628" s="53" t="str">
        <f>IF(B628&gt;①工事概要!$C$32,"",IF(B628&gt;=①工事概要!$C$31,$BM$13,""))</f>
        <v/>
      </c>
      <c r="BN628" s="53" t="str">
        <f>IF(B628&gt;①工事概要!$C$34,"",IF(B628&gt;=①工事概要!$C$33,$BN$13,""))</f>
        <v/>
      </c>
      <c r="BO628" s="53" t="str">
        <f>IF(B628&gt;①工事概要!$C$36,"",IF(B628&gt;=①工事概要!$C$35,$BO$13,""))</f>
        <v/>
      </c>
      <c r="BP628" s="53" t="str">
        <f>IF(B628&gt;①工事概要!$C$38,"",IF(B628&gt;=①工事概要!$C$37,$BP$13,""))</f>
        <v/>
      </c>
      <c r="BQ628" s="53" t="str">
        <f>IF(B628&gt;①工事概要!$C$40,"",IF(B628&gt;=①工事概要!$C$39,$BQ$13,""))</f>
        <v/>
      </c>
      <c r="BR628" s="53" t="str">
        <f>IF(B628&gt;①工事概要!$C$42,"",IF(B628&gt;=①工事概要!$C$41,$BR$13,""))</f>
        <v/>
      </c>
      <c r="BS628" s="53" t="str">
        <f>IF(B628&gt;①工事概要!$C$44,"",IF(B628&gt;=①工事概要!$C$43,$BS$13,""))</f>
        <v/>
      </c>
      <c r="BT628" s="53" t="str">
        <f>IF(B628&gt;①工事概要!$C$46,"",IF(B628&gt;=①工事概要!$C$45,$BT$13,""))</f>
        <v/>
      </c>
      <c r="BU628" s="53" t="str">
        <f>IF(B628&gt;①工事概要!$C$48,"",IF(B628&gt;=①工事概要!$C$47,$BU$13,""))</f>
        <v/>
      </c>
      <c r="BV628" s="53" t="str">
        <f>IF(B628&gt;①工事概要!$C$50,"",IF(B628&gt;=①工事概要!$C$49,$BV$13,""))</f>
        <v/>
      </c>
      <c r="BW628" s="53" t="str">
        <f>IF(B628&gt;①工事概要!$C$52,"",IF(B628&gt;=①工事概要!$C$51,$BW$13,""))</f>
        <v/>
      </c>
      <c r="BX628" s="53" t="str">
        <f>IF(B628&gt;①工事概要!$C$54,"",IF(B628&gt;=①工事概要!$C$53,$BX$13,""))</f>
        <v/>
      </c>
      <c r="BY628" s="53" t="str">
        <f>IF(B628&gt;①工事概要!$C$56,"",IF(B628&gt;=①工事概要!$C$55,$BY$13,""))</f>
        <v/>
      </c>
      <c r="BZ628" s="53" t="str">
        <f>IF(B628&gt;①工事概要!$C$58,"",IF(B628&gt;=①工事概要!$C$57,$BZ$13,""))</f>
        <v/>
      </c>
      <c r="CA628" s="53" t="str">
        <f>IF(B628&gt;①工事概要!$C$60,"",IF(B628&gt;=①工事概要!$C$59,$CA$13,""))</f>
        <v/>
      </c>
      <c r="CB628" s="53" t="str">
        <f>IF(B628&gt;①工事概要!$C$62,"",IF(B628&gt;=①工事概要!$C$61,$CB$13,""))</f>
        <v/>
      </c>
      <c r="CC628" s="53" t="str">
        <f>IF(B628&gt;①工事概要!$C$64,"",IF(B628&gt;=①工事概要!$C$63,$CC$13,""))</f>
        <v/>
      </c>
      <c r="CD628" s="53" t="str">
        <f>IF(B628&gt;①工事概要!$C$66,"",IF(B628&gt;=①工事概要!$C$65,$CD$13,""))</f>
        <v/>
      </c>
      <c r="CE628" s="50" t="str">
        <f t="shared" si="848"/>
        <v/>
      </c>
      <c r="CF628" s="50" t="str">
        <f t="shared" si="834"/>
        <v xml:space="preserve"> </v>
      </c>
    </row>
    <row r="629" spans="1:84" ht="39" customHeight="1" thickTop="1" thickBot="1" x14ac:dyDescent="0.2">
      <c r="A629" s="81" t="str">
        <f t="shared" si="820"/>
        <v>対象期間外</v>
      </c>
      <c r="B629" s="180" t="str">
        <f>IFERROR(IF(B628=①工事概要!$E$12+IF(WEEKDAY(①工事概要!$E$12)=1,①工事概要!$E$12,(8-WEEKDAY(①工事概要!$E$12))),"-",IF(B628="-","-",B628+1)),"-")</f>
        <v>-</v>
      </c>
      <c r="C629" s="89" t="str">
        <f t="shared" si="835"/>
        <v>-</v>
      </c>
      <c r="D629" s="199" t="str">
        <f t="shared" si="836"/>
        <v>×</v>
      </c>
      <c r="E629" s="200" t="str">
        <f t="shared" si="837"/>
        <v xml:space="preserve"> </v>
      </c>
      <c r="F629" s="201" t="s">
        <v>61</v>
      </c>
      <c r="G629" s="202"/>
      <c r="H629" s="203"/>
      <c r="I629" s="204"/>
      <c r="J629" s="187" t="str">
        <f t="shared" si="838"/>
        <v/>
      </c>
      <c r="K629" s="190" t="str">
        <f t="shared" si="821"/>
        <v/>
      </c>
      <c r="L629" s="190" t="str">
        <f t="shared" si="822"/>
        <v/>
      </c>
      <c r="M629" s="188" t="str">
        <f t="shared" si="839"/>
        <v/>
      </c>
      <c r="N629" s="87" t="str">
        <f t="shared" si="823"/>
        <v/>
      </c>
      <c r="O629" s="108"/>
      <c r="P629" s="156" t="str">
        <f>IF(B629&lt;①工事概要!$E$11,"",IF(B629&gt;①工事概要!$E$12,"",IF(LEN(CE629)=0,"○","")))</f>
        <v/>
      </c>
      <c r="Q629" s="162">
        <f t="shared" si="840"/>
        <v>0</v>
      </c>
      <c r="R629" s="93">
        <f t="shared" si="824"/>
        <v>181</v>
      </c>
      <c r="S629" s="156" t="str">
        <f t="shared" si="825"/>
        <v/>
      </c>
      <c r="T629" s="162">
        <f t="shared" si="826"/>
        <v>0</v>
      </c>
      <c r="U629" s="100">
        <f t="shared" si="841"/>
        <v>52</v>
      </c>
      <c r="V629" s="93" t="str">
        <f t="shared" si="827"/>
        <v/>
      </c>
      <c r="W629" s="169" t="str">
        <f t="shared" si="842"/>
        <v/>
      </c>
      <c r="X629" s="80" t="str">
        <f t="shared" si="843"/>
        <v/>
      </c>
      <c r="Y629" s="80" t="str">
        <f t="shared" si="844"/>
        <v/>
      </c>
      <c r="Z629" s="80" t="str">
        <f t="shared" si="828"/>
        <v>-</v>
      </c>
      <c r="AA629" s="80" t="str">
        <f t="shared" si="829"/>
        <v/>
      </c>
      <c r="AB629" s="80" t="str">
        <f t="shared" si="830"/>
        <v>OK（振替済み）</v>
      </c>
      <c r="AC629" s="154">
        <f t="shared" si="831"/>
        <v>0</v>
      </c>
      <c r="AD629" s="154" t="str">
        <f t="shared" si="845"/>
        <v/>
      </c>
      <c r="AE629" s="106">
        <f t="shared" si="846"/>
        <v>0</v>
      </c>
      <c r="AF629" s="106">
        <f t="shared" si="832"/>
        <v>0</v>
      </c>
      <c r="AG629" s="218" t="str">
        <f>IFERROR(IF(AE629=1,①工事概要!$E$11,IF(AE629=2,①工事概要!$E$11,IF(WEEKDAY(Z629)=2,Z622,AG628))),"")</f>
        <v/>
      </c>
      <c r="AH629" s="222" t="str">
        <f t="shared" ref="AH629:BA629" si="885">IFERROR(IF(AG629+1&gt;$BB629,"",AG629+1),"")</f>
        <v/>
      </c>
      <c r="AI629" s="222" t="str">
        <f t="shared" si="885"/>
        <v/>
      </c>
      <c r="AJ629" s="222" t="str">
        <f t="shared" si="885"/>
        <v/>
      </c>
      <c r="AK629" s="222" t="str">
        <f t="shared" si="885"/>
        <v/>
      </c>
      <c r="AL629" s="222" t="str">
        <f t="shared" si="885"/>
        <v/>
      </c>
      <c r="AM629" s="222" t="str">
        <f t="shared" si="885"/>
        <v/>
      </c>
      <c r="AN629" s="222" t="str">
        <f t="shared" si="885"/>
        <v/>
      </c>
      <c r="AO629" s="222" t="str">
        <f t="shared" si="885"/>
        <v/>
      </c>
      <c r="AP629" s="222" t="str">
        <f t="shared" si="885"/>
        <v/>
      </c>
      <c r="AQ629" s="222" t="str">
        <f t="shared" si="885"/>
        <v/>
      </c>
      <c r="AR629" s="222" t="str">
        <f t="shared" si="885"/>
        <v/>
      </c>
      <c r="AS629" s="222" t="str">
        <f t="shared" si="885"/>
        <v/>
      </c>
      <c r="AT629" s="222" t="str">
        <f t="shared" si="885"/>
        <v/>
      </c>
      <c r="AU629" s="222" t="str">
        <f t="shared" si="885"/>
        <v/>
      </c>
      <c r="AV629" s="222" t="str">
        <f t="shared" si="885"/>
        <v/>
      </c>
      <c r="AW629" s="222" t="str">
        <f t="shared" si="885"/>
        <v/>
      </c>
      <c r="AX629" s="222" t="str">
        <f t="shared" si="885"/>
        <v/>
      </c>
      <c r="AY629" s="222" t="str">
        <f t="shared" si="885"/>
        <v/>
      </c>
      <c r="AZ629" s="222" t="str">
        <f t="shared" si="885"/>
        <v/>
      </c>
      <c r="BA629" s="222" t="str">
        <f t="shared" si="885"/>
        <v/>
      </c>
      <c r="BB629" s="219" t="str">
        <f>IFERROR(IF(IF(IF(Z629=①工事概要!$E$12,①工事概要!$E$12,IF(WEEKDAY(Z629)=1,Z636,BB630))&gt;①工事概要!$E$12,①工事概要!$E$12,IF(Z629=①工事概要!$E$12,①工事概要!$E$12,IF(WEEKDAY(Z629)=1,Z636,BB630)))=0,①工事概要!$E$12,IF(IF(Z629=①工事概要!$E$12,①工事概要!$E$12,IF(WEEKDAY(Z629)=1,Z636,BB630))&gt;①工事概要!$E$12,①工事概要!$E$12,IF(Z629=①工事概要!$E$12,①工事概要!$E$12,IF(WEEKDAY(Z629)=1,Z636,BB630)))),"")</f>
        <v/>
      </c>
      <c r="BE629" s="53"/>
      <c r="BF629" s="53"/>
      <c r="BG629" s="53" t="str">
        <f>IFERROR(VLOOKUP(B629,①工事概要!$C$11:$D$12,2,FALSE),"")</f>
        <v/>
      </c>
      <c r="BH629" s="53" t="str">
        <f>IFERROR(VLOOKUP(B629,①工事概要!$C$16:$D$21,2,FALSE),"")</f>
        <v/>
      </c>
      <c r="BI629" s="53" t="str">
        <f>IFERROR(VLOOKUP(B629,①工事概要!$C$22:$D$24,2,FALSE),"")</f>
        <v/>
      </c>
      <c r="BJ629" s="53" t="str">
        <f>IF(B629&gt;①工事概要!$C$26,"",IF(B629&gt;=①工事概要!$C$25,$BJ$13,""))</f>
        <v/>
      </c>
      <c r="BK629" s="53" t="str">
        <f>IF(B629&gt;①工事概要!$C$28,"",IF(B629&gt;=①工事概要!$C$27,$BK$13,""))</f>
        <v/>
      </c>
      <c r="BL629" s="53" t="str">
        <f>IF(B629&gt;①工事概要!$C$30,"",IF(B629&gt;=①工事概要!$C$29,$BL$13,""))</f>
        <v/>
      </c>
      <c r="BM629" s="53" t="str">
        <f>IF(B629&gt;①工事概要!$C$32,"",IF(B629&gt;=①工事概要!$C$31,$BM$13,""))</f>
        <v/>
      </c>
      <c r="BN629" s="53" t="str">
        <f>IF(B629&gt;①工事概要!$C$34,"",IF(B629&gt;=①工事概要!$C$33,$BN$13,""))</f>
        <v/>
      </c>
      <c r="BO629" s="53" t="str">
        <f>IF(B629&gt;①工事概要!$C$36,"",IF(B629&gt;=①工事概要!$C$35,$BO$13,""))</f>
        <v/>
      </c>
      <c r="BP629" s="53" t="str">
        <f>IF(B629&gt;①工事概要!$C$38,"",IF(B629&gt;=①工事概要!$C$37,$BP$13,""))</f>
        <v/>
      </c>
      <c r="BQ629" s="53" t="str">
        <f>IF(B629&gt;①工事概要!$C$40,"",IF(B629&gt;=①工事概要!$C$39,$BQ$13,""))</f>
        <v/>
      </c>
      <c r="BR629" s="53" t="str">
        <f>IF(B629&gt;①工事概要!$C$42,"",IF(B629&gt;=①工事概要!$C$41,$BR$13,""))</f>
        <v/>
      </c>
      <c r="BS629" s="53" t="str">
        <f>IF(B629&gt;①工事概要!$C$44,"",IF(B629&gt;=①工事概要!$C$43,$BS$13,""))</f>
        <v/>
      </c>
      <c r="BT629" s="53" t="str">
        <f>IF(B629&gt;①工事概要!$C$46,"",IF(B629&gt;=①工事概要!$C$45,$BT$13,""))</f>
        <v/>
      </c>
      <c r="BU629" s="53" t="str">
        <f>IF(B629&gt;①工事概要!$C$48,"",IF(B629&gt;=①工事概要!$C$47,$BU$13,""))</f>
        <v/>
      </c>
      <c r="BV629" s="53" t="str">
        <f>IF(B629&gt;①工事概要!$C$50,"",IF(B629&gt;=①工事概要!$C$49,$BV$13,""))</f>
        <v/>
      </c>
      <c r="BW629" s="53" t="str">
        <f>IF(B629&gt;①工事概要!$C$52,"",IF(B629&gt;=①工事概要!$C$51,$BW$13,""))</f>
        <v/>
      </c>
      <c r="BX629" s="53" t="str">
        <f>IF(B629&gt;①工事概要!$C$54,"",IF(B629&gt;=①工事概要!$C$53,$BX$13,""))</f>
        <v/>
      </c>
      <c r="BY629" s="53" t="str">
        <f>IF(B629&gt;①工事概要!$C$56,"",IF(B629&gt;=①工事概要!$C$55,$BY$13,""))</f>
        <v/>
      </c>
      <c r="BZ629" s="53" t="str">
        <f>IF(B629&gt;①工事概要!$C$58,"",IF(B629&gt;=①工事概要!$C$57,$BZ$13,""))</f>
        <v/>
      </c>
      <c r="CA629" s="53" t="str">
        <f>IF(B629&gt;①工事概要!$C$60,"",IF(B629&gt;=①工事概要!$C$59,$CA$13,""))</f>
        <v/>
      </c>
      <c r="CB629" s="53" t="str">
        <f>IF(B629&gt;①工事概要!$C$62,"",IF(B629&gt;=①工事概要!$C$61,$CB$13,""))</f>
        <v/>
      </c>
      <c r="CC629" s="53" t="str">
        <f>IF(B629&gt;①工事概要!$C$64,"",IF(B629&gt;=①工事概要!$C$63,$CC$13,""))</f>
        <v/>
      </c>
      <c r="CD629" s="53" t="str">
        <f>IF(B629&gt;①工事概要!$C$66,"",IF(B629&gt;=①工事概要!$C$65,$CD$13,""))</f>
        <v/>
      </c>
      <c r="CE629" s="50" t="str">
        <f t="shared" si="848"/>
        <v/>
      </c>
      <c r="CF629" s="50" t="str">
        <f t="shared" si="834"/>
        <v xml:space="preserve"> </v>
      </c>
    </row>
    <row r="630" spans="1:84" ht="39" customHeight="1" thickTop="1" thickBot="1" x14ac:dyDescent="0.2">
      <c r="A630" s="81" t="str">
        <f t="shared" si="820"/>
        <v>対象期間外</v>
      </c>
      <c r="B630" s="180" t="str">
        <f>IFERROR(IF(B629=①工事概要!$E$12+IF(WEEKDAY(①工事概要!$E$12)=1,①工事概要!$E$12,(8-WEEKDAY(①工事概要!$E$12))),"-",IF(B629="-","-",B629+1)),"-")</f>
        <v>-</v>
      </c>
      <c r="C630" s="89" t="str">
        <f t="shared" si="835"/>
        <v>-</v>
      </c>
      <c r="D630" s="199" t="str">
        <f t="shared" si="836"/>
        <v>×</v>
      </c>
      <c r="E630" s="200" t="str">
        <f t="shared" si="837"/>
        <v xml:space="preserve"> </v>
      </c>
      <c r="F630" s="201" t="s">
        <v>61</v>
      </c>
      <c r="G630" s="202"/>
      <c r="H630" s="203"/>
      <c r="I630" s="204"/>
      <c r="J630" s="187" t="str">
        <f t="shared" si="838"/>
        <v/>
      </c>
      <c r="K630" s="190" t="str">
        <f t="shared" si="821"/>
        <v/>
      </c>
      <c r="L630" s="190" t="str">
        <f t="shared" si="822"/>
        <v/>
      </c>
      <c r="M630" s="188" t="str">
        <f t="shared" si="839"/>
        <v/>
      </c>
      <c r="N630" s="87" t="str">
        <f t="shared" si="823"/>
        <v/>
      </c>
      <c r="O630" s="108"/>
      <c r="P630" s="156" t="str">
        <f>IF(B630&lt;①工事概要!$E$11,"",IF(B630&gt;①工事概要!$E$12,"",IF(LEN(CE630)=0,"○","")))</f>
        <v/>
      </c>
      <c r="Q630" s="162">
        <f t="shared" si="840"/>
        <v>0</v>
      </c>
      <c r="R630" s="93">
        <f t="shared" si="824"/>
        <v>181</v>
      </c>
      <c r="S630" s="156" t="str">
        <f t="shared" si="825"/>
        <v/>
      </c>
      <c r="T630" s="162">
        <f t="shared" si="826"/>
        <v>0</v>
      </c>
      <c r="U630" s="100">
        <f t="shared" si="841"/>
        <v>52</v>
      </c>
      <c r="V630" s="93" t="str">
        <f t="shared" si="827"/>
        <v/>
      </c>
      <c r="W630" s="169" t="str">
        <f t="shared" si="842"/>
        <v/>
      </c>
      <c r="X630" s="80" t="str">
        <f t="shared" si="843"/>
        <v/>
      </c>
      <c r="Y630" s="80" t="str">
        <f t="shared" si="844"/>
        <v/>
      </c>
      <c r="Z630" s="80" t="str">
        <f t="shared" si="828"/>
        <v>-</v>
      </c>
      <c r="AA630" s="80" t="str">
        <f t="shared" si="829"/>
        <v/>
      </c>
      <c r="AB630" s="80" t="str">
        <f t="shared" si="830"/>
        <v>OK（振替済み）</v>
      </c>
      <c r="AC630" s="154">
        <f t="shared" si="831"/>
        <v>0</v>
      </c>
      <c r="AD630" s="154" t="str">
        <f t="shared" si="845"/>
        <v/>
      </c>
      <c r="AE630" s="106">
        <f t="shared" si="846"/>
        <v>0</v>
      </c>
      <c r="AF630" s="106">
        <f t="shared" si="832"/>
        <v>0</v>
      </c>
      <c r="AG630" s="223" t="str">
        <f>IFERROR(IF(AE630=1,①工事概要!$E$11,IF(AE630=2,①工事概要!$E$11,IF(WEEKDAY(Z630)=2,Z623,AG629))),"")</f>
        <v/>
      </c>
      <c r="AH630" s="224" t="str">
        <f t="shared" ref="AH630:BA630" si="886">IFERROR(IF(AG630+1&gt;$BB630,"",AG630+1),"")</f>
        <v/>
      </c>
      <c r="AI630" s="224" t="str">
        <f t="shared" si="886"/>
        <v/>
      </c>
      <c r="AJ630" s="224" t="str">
        <f t="shared" si="886"/>
        <v/>
      </c>
      <c r="AK630" s="224" t="str">
        <f t="shared" si="886"/>
        <v/>
      </c>
      <c r="AL630" s="224" t="str">
        <f t="shared" si="886"/>
        <v/>
      </c>
      <c r="AM630" s="224" t="str">
        <f t="shared" si="886"/>
        <v/>
      </c>
      <c r="AN630" s="224" t="str">
        <f t="shared" si="886"/>
        <v/>
      </c>
      <c r="AO630" s="224" t="str">
        <f t="shared" si="886"/>
        <v/>
      </c>
      <c r="AP630" s="224" t="str">
        <f t="shared" si="886"/>
        <v/>
      </c>
      <c r="AQ630" s="224" t="str">
        <f t="shared" si="886"/>
        <v/>
      </c>
      <c r="AR630" s="224" t="str">
        <f t="shared" si="886"/>
        <v/>
      </c>
      <c r="AS630" s="224" t="str">
        <f t="shared" si="886"/>
        <v/>
      </c>
      <c r="AT630" s="224" t="str">
        <f t="shared" si="886"/>
        <v/>
      </c>
      <c r="AU630" s="224" t="str">
        <f t="shared" si="886"/>
        <v/>
      </c>
      <c r="AV630" s="224" t="str">
        <f t="shared" si="886"/>
        <v/>
      </c>
      <c r="AW630" s="224" t="str">
        <f t="shared" si="886"/>
        <v/>
      </c>
      <c r="AX630" s="224" t="str">
        <f t="shared" si="886"/>
        <v/>
      </c>
      <c r="AY630" s="224" t="str">
        <f t="shared" si="886"/>
        <v/>
      </c>
      <c r="AZ630" s="224" t="str">
        <f t="shared" si="886"/>
        <v/>
      </c>
      <c r="BA630" s="224" t="str">
        <f t="shared" si="886"/>
        <v/>
      </c>
      <c r="BB630" s="225" t="str">
        <f>IFERROR(IF(IF(IF(Z630=①工事概要!$E$12,①工事概要!$E$12,IF(WEEKDAY(Z630)=1,Z637,BB631))&gt;①工事概要!$E$12,①工事概要!$E$12,IF(Z630=①工事概要!$E$12,①工事概要!$E$12,IF(WEEKDAY(Z630)=1,Z637,BB631)))=0,①工事概要!$E$12,IF(IF(Z630=①工事概要!$E$12,①工事概要!$E$12,IF(WEEKDAY(Z630)=1,Z637,BB631))&gt;①工事概要!$E$12,①工事概要!$E$12,IF(Z630=①工事概要!$E$12,①工事概要!$E$12,IF(WEEKDAY(Z630)=1,Z637,BB631)))),"")</f>
        <v/>
      </c>
      <c r="BE630" s="53"/>
      <c r="BF630" s="53"/>
      <c r="BG630" s="53" t="str">
        <f>IFERROR(VLOOKUP(B630,①工事概要!$C$11:$D$12,2,FALSE),"")</f>
        <v/>
      </c>
      <c r="BH630" s="53" t="str">
        <f>IFERROR(VLOOKUP(B630,①工事概要!$C$16:$D$21,2,FALSE),"")</f>
        <v/>
      </c>
      <c r="BI630" s="53" t="str">
        <f>IFERROR(VLOOKUP(B630,①工事概要!$C$22:$D$24,2,FALSE),"")</f>
        <v/>
      </c>
      <c r="BJ630" s="53" t="str">
        <f>IF(B630&gt;①工事概要!$C$26,"",IF(B630&gt;=①工事概要!$C$25,$BJ$13,""))</f>
        <v/>
      </c>
      <c r="BK630" s="53" t="str">
        <f>IF(B630&gt;①工事概要!$C$28,"",IF(B630&gt;=①工事概要!$C$27,$BK$13,""))</f>
        <v/>
      </c>
      <c r="BL630" s="53" t="str">
        <f>IF(B630&gt;①工事概要!$C$30,"",IF(B630&gt;=①工事概要!$C$29,$BL$13,""))</f>
        <v/>
      </c>
      <c r="BM630" s="53" t="str">
        <f>IF(B630&gt;①工事概要!$C$32,"",IF(B630&gt;=①工事概要!$C$31,$BM$13,""))</f>
        <v/>
      </c>
      <c r="BN630" s="53" t="str">
        <f>IF(B630&gt;①工事概要!$C$34,"",IF(B630&gt;=①工事概要!$C$33,$BN$13,""))</f>
        <v/>
      </c>
      <c r="BO630" s="53" t="str">
        <f>IF(B630&gt;①工事概要!$C$36,"",IF(B630&gt;=①工事概要!$C$35,$BO$13,""))</f>
        <v/>
      </c>
      <c r="BP630" s="53" t="str">
        <f>IF(B630&gt;①工事概要!$C$38,"",IF(B630&gt;=①工事概要!$C$37,$BP$13,""))</f>
        <v/>
      </c>
      <c r="BQ630" s="53" t="str">
        <f>IF(B630&gt;①工事概要!$C$40,"",IF(B630&gt;=①工事概要!$C$39,$BQ$13,""))</f>
        <v/>
      </c>
      <c r="BR630" s="53" t="str">
        <f>IF(B630&gt;①工事概要!$C$42,"",IF(B630&gt;=①工事概要!$C$41,$BR$13,""))</f>
        <v/>
      </c>
      <c r="BS630" s="53" t="str">
        <f>IF(B630&gt;①工事概要!$C$44,"",IF(B630&gt;=①工事概要!$C$43,$BS$13,""))</f>
        <v/>
      </c>
      <c r="BT630" s="53" t="str">
        <f>IF(B630&gt;①工事概要!$C$46,"",IF(B630&gt;=①工事概要!$C$45,$BT$13,""))</f>
        <v/>
      </c>
      <c r="BU630" s="53" t="str">
        <f>IF(B630&gt;①工事概要!$C$48,"",IF(B630&gt;=①工事概要!$C$47,$BU$13,""))</f>
        <v/>
      </c>
      <c r="BV630" s="53" t="str">
        <f>IF(B630&gt;①工事概要!$C$50,"",IF(B630&gt;=①工事概要!$C$49,$BV$13,""))</f>
        <v/>
      </c>
      <c r="BW630" s="53" t="str">
        <f>IF(B630&gt;①工事概要!$C$52,"",IF(B630&gt;=①工事概要!$C$51,$BW$13,""))</f>
        <v/>
      </c>
      <c r="BX630" s="53" t="str">
        <f>IF(B630&gt;①工事概要!$C$54,"",IF(B630&gt;=①工事概要!$C$53,$BX$13,""))</f>
        <v/>
      </c>
      <c r="BY630" s="53" t="str">
        <f>IF(B630&gt;①工事概要!$C$56,"",IF(B630&gt;=①工事概要!$C$55,$BY$13,""))</f>
        <v/>
      </c>
      <c r="BZ630" s="53" t="str">
        <f>IF(B630&gt;①工事概要!$C$58,"",IF(B630&gt;=①工事概要!$C$57,$BZ$13,""))</f>
        <v/>
      </c>
      <c r="CA630" s="53" t="str">
        <f>IF(B630&gt;①工事概要!$C$60,"",IF(B630&gt;=①工事概要!$C$59,$CA$13,""))</f>
        <v/>
      </c>
      <c r="CB630" s="53" t="str">
        <f>IF(B630&gt;①工事概要!$C$62,"",IF(B630&gt;=①工事概要!$C$61,$CB$13,""))</f>
        <v/>
      </c>
      <c r="CC630" s="53" t="str">
        <f>IF(B630&gt;①工事概要!$C$64,"",IF(B630&gt;=①工事概要!$C$63,$CC$13,""))</f>
        <v/>
      </c>
      <c r="CD630" s="53" t="str">
        <f>IF(B630&gt;①工事概要!$C$66,"",IF(B630&gt;=①工事概要!$C$65,$CD$13,""))</f>
        <v/>
      </c>
      <c r="CE630" s="50" t="str">
        <f t="shared" si="848"/>
        <v/>
      </c>
      <c r="CF630" s="50" t="str">
        <f t="shared" si="834"/>
        <v xml:space="preserve"> </v>
      </c>
    </row>
    <row r="631" spans="1:84" ht="39" customHeight="1" thickTop="1" thickBot="1" x14ac:dyDescent="0.2">
      <c r="A631" s="81" t="str">
        <f t="shared" si="820"/>
        <v>対象期間外</v>
      </c>
      <c r="B631" s="180" t="str">
        <f>IFERROR(IF(B630=①工事概要!$E$12+IF(WEEKDAY(①工事概要!$E$12)=1,①工事概要!$E$12,(8-WEEKDAY(①工事概要!$E$12))),"-",IF(B630="-","-",B630+1)),"-")</f>
        <v>-</v>
      </c>
      <c r="C631" s="89" t="str">
        <f t="shared" si="835"/>
        <v>-</v>
      </c>
      <c r="D631" s="199" t="str">
        <f t="shared" si="836"/>
        <v>×</v>
      </c>
      <c r="E631" s="200" t="str">
        <f t="shared" si="837"/>
        <v xml:space="preserve"> </v>
      </c>
      <c r="F631" s="201" t="s">
        <v>60</v>
      </c>
      <c r="G631" s="202"/>
      <c r="H631" s="203"/>
      <c r="I631" s="204"/>
      <c r="J631" s="187" t="str">
        <f t="shared" si="838"/>
        <v/>
      </c>
      <c r="K631" s="190" t="str">
        <f t="shared" si="821"/>
        <v/>
      </c>
      <c r="L631" s="190" t="str">
        <f t="shared" si="822"/>
        <v/>
      </c>
      <c r="M631" s="188" t="str">
        <f t="shared" si="839"/>
        <v/>
      </c>
      <c r="N631" s="87" t="str">
        <f t="shared" si="823"/>
        <v/>
      </c>
      <c r="O631" s="108"/>
      <c r="P631" s="156" t="str">
        <f>IF(B631&lt;①工事概要!$E$11,"",IF(B631&gt;①工事概要!$E$12,"",IF(LEN(CE631)=0,"○","")))</f>
        <v/>
      </c>
      <c r="Q631" s="162">
        <f t="shared" si="840"/>
        <v>0</v>
      </c>
      <c r="R631" s="93">
        <f t="shared" si="824"/>
        <v>181</v>
      </c>
      <c r="S631" s="156" t="str">
        <f t="shared" si="825"/>
        <v/>
      </c>
      <c r="T631" s="162">
        <f t="shared" si="826"/>
        <v>0</v>
      </c>
      <c r="U631" s="100">
        <f t="shared" si="841"/>
        <v>52</v>
      </c>
      <c r="V631" s="93" t="str">
        <f t="shared" si="827"/>
        <v/>
      </c>
      <c r="W631" s="169" t="str">
        <f t="shared" si="842"/>
        <v/>
      </c>
      <c r="X631" s="80" t="str">
        <f t="shared" si="843"/>
        <v/>
      </c>
      <c r="Y631" s="80" t="str">
        <f t="shared" si="844"/>
        <v/>
      </c>
      <c r="Z631" s="80" t="str">
        <f t="shared" si="828"/>
        <v>-</v>
      </c>
      <c r="AA631" s="80" t="str">
        <f t="shared" si="829"/>
        <v/>
      </c>
      <c r="AB631" s="80" t="str">
        <f t="shared" si="830"/>
        <v>OK（振替済み）</v>
      </c>
      <c r="AC631" s="154">
        <f t="shared" si="831"/>
        <v>0</v>
      </c>
      <c r="AD631" s="154" t="str">
        <f t="shared" si="845"/>
        <v/>
      </c>
      <c r="AE631" s="106">
        <f t="shared" si="846"/>
        <v>0</v>
      </c>
      <c r="AF631" s="106">
        <f t="shared" si="832"/>
        <v>0</v>
      </c>
      <c r="AG631" s="216" t="str">
        <f>IFERROR(IF(AE631=1,①工事概要!$E$11,IF(AE631=2,①工事概要!$E$11,IF(WEEKDAY(Z631)=2,Z624,AG630))),"")</f>
        <v/>
      </c>
      <c r="AH631" s="221" t="str">
        <f t="shared" ref="AH631:BA631" si="887">IFERROR(IF(AG631+1&gt;$BB631,"",AG631+1),"")</f>
        <v/>
      </c>
      <c r="AI631" s="221" t="str">
        <f t="shared" si="887"/>
        <v/>
      </c>
      <c r="AJ631" s="221" t="str">
        <f t="shared" si="887"/>
        <v/>
      </c>
      <c r="AK631" s="221" t="str">
        <f t="shared" si="887"/>
        <v/>
      </c>
      <c r="AL631" s="221" t="str">
        <f t="shared" si="887"/>
        <v/>
      </c>
      <c r="AM631" s="221" t="str">
        <f t="shared" si="887"/>
        <v/>
      </c>
      <c r="AN631" s="221" t="str">
        <f t="shared" si="887"/>
        <v/>
      </c>
      <c r="AO631" s="221" t="str">
        <f t="shared" si="887"/>
        <v/>
      </c>
      <c r="AP631" s="221" t="str">
        <f t="shared" si="887"/>
        <v/>
      </c>
      <c r="AQ631" s="221" t="str">
        <f t="shared" si="887"/>
        <v/>
      </c>
      <c r="AR631" s="221" t="str">
        <f t="shared" si="887"/>
        <v/>
      </c>
      <c r="AS631" s="221" t="str">
        <f t="shared" si="887"/>
        <v/>
      </c>
      <c r="AT631" s="221" t="str">
        <f t="shared" si="887"/>
        <v/>
      </c>
      <c r="AU631" s="221" t="str">
        <f t="shared" si="887"/>
        <v/>
      </c>
      <c r="AV631" s="221" t="str">
        <f t="shared" si="887"/>
        <v/>
      </c>
      <c r="AW631" s="221" t="str">
        <f t="shared" si="887"/>
        <v/>
      </c>
      <c r="AX631" s="221" t="str">
        <f t="shared" si="887"/>
        <v/>
      </c>
      <c r="AY631" s="221" t="str">
        <f t="shared" si="887"/>
        <v/>
      </c>
      <c r="AZ631" s="221" t="str">
        <f t="shared" si="887"/>
        <v/>
      </c>
      <c r="BA631" s="221" t="str">
        <f t="shared" si="887"/>
        <v/>
      </c>
      <c r="BB631" s="217" t="str">
        <f>IFERROR(IF(IF(IF(Z631=①工事概要!$E$12,①工事概要!$E$12,IF(WEEKDAY(Z631)=1,Z638,BB632))&gt;①工事概要!$E$12,①工事概要!$E$12,IF(Z631=①工事概要!$E$12,①工事概要!$E$12,IF(WEEKDAY(Z631)=1,Z638,BB632)))=0,①工事概要!$E$12,IF(IF(Z631=①工事概要!$E$12,①工事概要!$E$12,IF(WEEKDAY(Z631)=1,Z638,BB632))&gt;①工事概要!$E$12,①工事概要!$E$12,IF(Z631=①工事概要!$E$12,①工事概要!$E$12,IF(WEEKDAY(Z631)=1,Z638,BB632)))),"")</f>
        <v/>
      </c>
      <c r="BE631" s="53"/>
      <c r="BF631" s="53"/>
      <c r="BG631" s="53" t="str">
        <f>IFERROR(VLOOKUP(B631,①工事概要!$C$11:$D$12,2,FALSE),"")</f>
        <v/>
      </c>
      <c r="BH631" s="53" t="str">
        <f>IFERROR(VLOOKUP(B631,①工事概要!$C$16:$D$21,2,FALSE),"")</f>
        <v/>
      </c>
      <c r="BI631" s="53" t="str">
        <f>IFERROR(VLOOKUP(B631,①工事概要!$C$22:$D$24,2,FALSE),"")</f>
        <v/>
      </c>
      <c r="BJ631" s="53" t="str">
        <f>IF(B631&gt;①工事概要!$C$26,"",IF(B631&gt;=①工事概要!$C$25,$BJ$13,""))</f>
        <v/>
      </c>
      <c r="BK631" s="53" t="str">
        <f>IF(B631&gt;①工事概要!$C$28,"",IF(B631&gt;=①工事概要!$C$27,$BK$13,""))</f>
        <v/>
      </c>
      <c r="BL631" s="53" t="str">
        <f>IF(B631&gt;①工事概要!$C$30,"",IF(B631&gt;=①工事概要!$C$29,$BL$13,""))</f>
        <v/>
      </c>
      <c r="BM631" s="53" t="str">
        <f>IF(B631&gt;①工事概要!$C$32,"",IF(B631&gt;=①工事概要!$C$31,$BM$13,""))</f>
        <v/>
      </c>
      <c r="BN631" s="53" t="str">
        <f>IF(B631&gt;①工事概要!$C$34,"",IF(B631&gt;=①工事概要!$C$33,$BN$13,""))</f>
        <v/>
      </c>
      <c r="BO631" s="53" t="str">
        <f>IF(B631&gt;①工事概要!$C$36,"",IF(B631&gt;=①工事概要!$C$35,$BO$13,""))</f>
        <v/>
      </c>
      <c r="BP631" s="53" t="str">
        <f>IF(B631&gt;①工事概要!$C$38,"",IF(B631&gt;=①工事概要!$C$37,$BP$13,""))</f>
        <v/>
      </c>
      <c r="BQ631" s="53" t="str">
        <f>IF(B631&gt;①工事概要!$C$40,"",IF(B631&gt;=①工事概要!$C$39,$BQ$13,""))</f>
        <v/>
      </c>
      <c r="BR631" s="53" t="str">
        <f>IF(B631&gt;①工事概要!$C$42,"",IF(B631&gt;=①工事概要!$C$41,$BR$13,""))</f>
        <v/>
      </c>
      <c r="BS631" s="53" t="str">
        <f>IF(B631&gt;①工事概要!$C$44,"",IF(B631&gt;=①工事概要!$C$43,$BS$13,""))</f>
        <v/>
      </c>
      <c r="BT631" s="53" t="str">
        <f>IF(B631&gt;①工事概要!$C$46,"",IF(B631&gt;=①工事概要!$C$45,$BT$13,""))</f>
        <v/>
      </c>
      <c r="BU631" s="53" t="str">
        <f>IF(B631&gt;①工事概要!$C$48,"",IF(B631&gt;=①工事概要!$C$47,$BU$13,""))</f>
        <v/>
      </c>
      <c r="BV631" s="53" t="str">
        <f>IF(B631&gt;①工事概要!$C$50,"",IF(B631&gt;=①工事概要!$C$49,$BV$13,""))</f>
        <v/>
      </c>
      <c r="BW631" s="53" t="str">
        <f>IF(B631&gt;①工事概要!$C$52,"",IF(B631&gt;=①工事概要!$C$51,$BW$13,""))</f>
        <v/>
      </c>
      <c r="BX631" s="53" t="str">
        <f>IF(B631&gt;①工事概要!$C$54,"",IF(B631&gt;=①工事概要!$C$53,$BX$13,""))</f>
        <v/>
      </c>
      <c r="BY631" s="53" t="str">
        <f>IF(B631&gt;①工事概要!$C$56,"",IF(B631&gt;=①工事概要!$C$55,$BY$13,""))</f>
        <v/>
      </c>
      <c r="BZ631" s="53" t="str">
        <f>IF(B631&gt;①工事概要!$C$58,"",IF(B631&gt;=①工事概要!$C$57,$BZ$13,""))</f>
        <v/>
      </c>
      <c r="CA631" s="53" t="str">
        <f>IF(B631&gt;①工事概要!$C$60,"",IF(B631&gt;=①工事概要!$C$59,$CA$13,""))</f>
        <v/>
      </c>
      <c r="CB631" s="53" t="str">
        <f>IF(B631&gt;①工事概要!$C$62,"",IF(B631&gt;=①工事概要!$C$61,$CB$13,""))</f>
        <v/>
      </c>
      <c r="CC631" s="53" t="str">
        <f>IF(B631&gt;①工事概要!$C$64,"",IF(B631&gt;=①工事概要!$C$63,$CC$13,""))</f>
        <v/>
      </c>
      <c r="CD631" s="53" t="str">
        <f>IF(B631&gt;①工事概要!$C$66,"",IF(B631&gt;=①工事概要!$C$65,$CD$13,""))</f>
        <v/>
      </c>
      <c r="CE631" s="50" t="str">
        <f t="shared" si="848"/>
        <v/>
      </c>
      <c r="CF631" s="50" t="str">
        <f t="shared" si="834"/>
        <v xml:space="preserve"> </v>
      </c>
    </row>
    <row r="632" spans="1:84" ht="39" customHeight="1" thickTop="1" thickBot="1" x14ac:dyDescent="0.2">
      <c r="A632" s="81" t="str">
        <f t="shared" si="820"/>
        <v>対象期間外</v>
      </c>
      <c r="B632" s="180" t="str">
        <f>IFERROR(IF(B631=①工事概要!$E$12+IF(WEEKDAY(①工事概要!$E$12)=1,①工事概要!$E$12,(8-WEEKDAY(①工事概要!$E$12))),"-",IF(B631="-","-",B631+1)),"-")</f>
        <v>-</v>
      </c>
      <c r="C632" s="89" t="str">
        <f t="shared" si="835"/>
        <v>-</v>
      </c>
      <c r="D632" s="199" t="str">
        <f t="shared" si="836"/>
        <v>×</v>
      </c>
      <c r="E632" s="200" t="str">
        <f t="shared" si="837"/>
        <v xml:space="preserve"> </v>
      </c>
      <c r="F632" s="201" t="s">
        <v>60</v>
      </c>
      <c r="G632" s="202"/>
      <c r="H632" s="203"/>
      <c r="I632" s="204"/>
      <c r="J632" s="187" t="str">
        <f t="shared" si="838"/>
        <v/>
      </c>
      <c r="K632" s="190" t="str">
        <f t="shared" si="821"/>
        <v/>
      </c>
      <c r="L632" s="190" t="str">
        <f t="shared" si="822"/>
        <v/>
      </c>
      <c r="M632" s="188" t="str">
        <f t="shared" si="839"/>
        <v/>
      </c>
      <c r="N632" s="87" t="str">
        <f t="shared" si="823"/>
        <v/>
      </c>
      <c r="O632" s="108"/>
      <c r="P632" s="156" t="str">
        <f>IF(B632&lt;①工事概要!$E$11,"",IF(B632&gt;①工事概要!$E$12,"",IF(LEN(CE632)=0,"○","")))</f>
        <v/>
      </c>
      <c r="Q632" s="162">
        <f t="shared" si="840"/>
        <v>0</v>
      </c>
      <c r="R632" s="93">
        <f t="shared" si="824"/>
        <v>181</v>
      </c>
      <c r="S632" s="156" t="str">
        <f t="shared" si="825"/>
        <v/>
      </c>
      <c r="T632" s="162">
        <f t="shared" si="826"/>
        <v>0</v>
      </c>
      <c r="U632" s="100">
        <f t="shared" si="841"/>
        <v>52</v>
      </c>
      <c r="V632" s="93" t="str">
        <f t="shared" si="827"/>
        <v/>
      </c>
      <c r="W632" s="169" t="str">
        <f t="shared" si="842"/>
        <v/>
      </c>
      <c r="X632" s="80" t="str">
        <f t="shared" si="843"/>
        <v/>
      </c>
      <c r="Y632" s="80" t="str">
        <f t="shared" si="844"/>
        <v/>
      </c>
      <c r="Z632" s="80" t="str">
        <f t="shared" si="828"/>
        <v>-</v>
      </c>
      <c r="AA632" s="80" t="str">
        <f t="shared" si="829"/>
        <v/>
      </c>
      <c r="AB632" s="80" t="str">
        <f t="shared" si="830"/>
        <v>OK（振替済み）</v>
      </c>
      <c r="AC632" s="154">
        <f t="shared" si="831"/>
        <v>0</v>
      </c>
      <c r="AD632" s="154" t="str">
        <f t="shared" si="845"/>
        <v/>
      </c>
      <c r="AE632" s="106">
        <f t="shared" si="846"/>
        <v>0</v>
      </c>
      <c r="AF632" s="106">
        <f t="shared" si="832"/>
        <v>0</v>
      </c>
      <c r="AG632" s="218" t="str">
        <f>IFERROR(IF(AE632=1,①工事概要!$E$11,IF(AE632=2,①工事概要!$E$11,IF(WEEKDAY(Z632)=2,Z625,AG631))),"")</f>
        <v/>
      </c>
      <c r="AH632" s="222" t="str">
        <f t="shared" ref="AH632:BA632" si="888">IFERROR(IF(AG632+1&gt;$BB632,"",AG632+1),"")</f>
        <v/>
      </c>
      <c r="AI632" s="222" t="str">
        <f t="shared" si="888"/>
        <v/>
      </c>
      <c r="AJ632" s="222" t="str">
        <f t="shared" si="888"/>
        <v/>
      </c>
      <c r="AK632" s="222" t="str">
        <f t="shared" si="888"/>
        <v/>
      </c>
      <c r="AL632" s="222" t="str">
        <f t="shared" si="888"/>
        <v/>
      </c>
      <c r="AM632" s="222" t="str">
        <f t="shared" si="888"/>
        <v/>
      </c>
      <c r="AN632" s="222" t="str">
        <f t="shared" si="888"/>
        <v/>
      </c>
      <c r="AO632" s="222" t="str">
        <f t="shared" si="888"/>
        <v/>
      </c>
      <c r="AP632" s="222" t="str">
        <f t="shared" si="888"/>
        <v/>
      </c>
      <c r="AQ632" s="222" t="str">
        <f t="shared" si="888"/>
        <v/>
      </c>
      <c r="AR632" s="222" t="str">
        <f t="shared" si="888"/>
        <v/>
      </c>
      <c r="AS632" s="222" t="str">
        <f t="shared" si="888"/>
        <v/>
      </c>
      <c r="AT632" s="222" t="str">
        <f t="shared" si="888"/>
        <v/>
      </c>
      <c r="AU632" s="222" t="str">
        <f t="shared" si="888"/>
        <v/>
      </c>
      <c r="AV632" s="222" t="str">
        <f t="shared" si="888"/>
        <v/>
      </c>
      <c r="AW632" s="222" t="str">
        <f t="shared" si="888"/>
        <v/>
      </c>
      <c r="AX632" s="222" t="str">
        <f t="shared" si="888"/>
        <v/>
      </c>
      <c r="AY632" s="222" t="str">
        <f t="shared" si="888"/>
        <v/>
      </c>
      <c r="AZ632" s="222" t="str">
        <f t="shared" si="888"/>
        <v/>
      </c>
      <c r="BA632" s="222" t="str">
        <f t="shared" si="888"/>
        <v/>
      </c>
      <c r="BB632" s="219" t="str">
        <f>IFERROR(IF(IF(IF(Z632=①工事概要!$E$12,①工事概要!$E$12,IF(WEEKDAY(Z632)=1,Z639,BB633))&gt;①工事概要!$E$12,①工事概要!$E$12,IF(Z632=①工事概要!$E$12,①工事概要!$E$12,IF(WEEKDAY(Z632)=1,Z639,BB633)))=0,①工事概要!$E$12,IF(IF(Z632=①工事概要!$E$12,①工事概要!$E$12,IF(WEEKDAY(Z632)=1,Z639,BB633))&gt;①工事概要!$E$12,①工事概要!$E$12,IF(Z632=①工事概要!$E$12,①工事概要!$E$12,IF(WEEKDAY(Z632)=1,Z639,BB633)))),"")</f>
        <v/>
      </c>
      <c r="BE632" s="53"/>
      <c r="BF632" s="53"/>
      <c r="BG632" s="53" t="str">
        <f>IFERROR(VLOOKUP(B632,①工事概要!$C$11:$D$12,2,FALSE),"")</f>
        <v/>
      </c>
      <c r="BH632" s="53" t="str">
        <f>IFERROR(VLOOKUP(B632,①工事概要!$C$16:$D$21,2,FALSE),"")</f>
        <v/>
      </c>
      <c r="BI632" s="53" t="str">
        <f>IFERROR(VLOOKUP(B632,①工事概要!$C$22:$D$24,2,FALSE),"")</f>
        <v/>
      </c>
      <c r="BJ632" s="53" t="str">
        <f>IF(B632&gt;①工事概要!$C$26,"",IF(B632&gt;=①工事概要!$C$25,$BJ$13,""))</f>
        <v/>
      </c>
      <c r="BK632" s="53" t="str">
        <f>IF(B632&gt;①工事概要!$C$28,"",IF(B632&gt;=①工事概要!$C$27,$BK$13,""))</f>
        <v/>
      </c>
      <c r="BL632" s="53" t="str">
        <f>IF(B632&gt;①工事概要!$C$30,"",IF(B632&gt;=①工事概要!$C$29,$BL$13,""))</f>
        <v/>
      </c>
      <c r="BM632" s="53" t="str">
        <f>IF(B632&gt;①工事概要!$C$32,"",IF(B632&gt;=①工事概要!$C$31,$BM$13,""))</f>
        <v/>
      </c>
      <c r="BN632" s="53" t="str">
        <f>IF(B632&gt;①工事概要!$C$34,"",IF(B632&gt;=①工事概要!$C$33,$BN$13,""))</f>
        <v/>
      </c>
      <c r="BO632" s="53" t="str">
        <f>IF(B632&gt;①工事概要!$C$36,"",IF(B632&gt;=①工事概要!$C$35,$BO$13,""))</f>
        <v/>
      </c>
      <c r="BP632" s="53" t="str">
        <f>IF(B632&gt;①工事概要!$C$38,"",IF(B632&gt;=①工事概要!$C$37,$BP$13,""))</f>
        <v/>
      </c>
      <c r="BQ632" s="53" t="str">
        <f>IF(B632&gt;①工事概要!$C$40,"",IF(B632&gt;=①工事概要!$C$39,$BQ$13,""))</f>
        <v/>
      </c>
      <c r="BR632" s="53" t="str">
        <f>IF(B632&gt;①工事概要!$C$42,"",IF(B632&gt;=①工事概要!$C$41,$BR$13,""))</f>
        <v/>
      </c>
      <c r="BS632" s="53" t="str">
        <f>IF(B632&gt;①工事概要!$C$44,"",IF(B632&gt;=①工事概要!$C$43,$BS$13,""))</f>
        <v/>
      </c>
      <c r="BT632" s="53" t="str">
        <f>IF(B632&gt;①工事概要!$C$46,"",IF(B632&gt;=①工事概要!$C$45,$BT$13,""))</f>
        <v/>
      </c>
      <c r="BU632" s="53" t="str">
        <f>IF(B632&gt;①工事概要!$C$48,"",IF(B632&gt;=①工事概要!$C$47,$BU$13,""))</f>
        <v/>
      </c>
      <c r="BV632" s="53" t="str">
        <f>IF(B632&gt;①工事概要!$C$50,"",IF(B632&gt;=①工事概要!$C$49,$BV$13,""))</f>
        <v/>
      </c>
      <c r="BW632" s="53" t="str">
        <f>IF(B632&gt;①工事概要!$C$52,"",IF(B632&gt;=①工事概要!$C$51,$BW$13,""))</f>
        <v/>
      </c>
      <c r="BX632" s="53" t="str">
        <f>IF(B632&gt;①工事概要!$C$54,"",IF(B632&gt;=①工事概要!$C$53,$BX$13,""))</f>
        <v/>
      </c>
      <c r="BY632" s="53" t="str">
        <f>IF(B632&gt;①工事概要!$C$56,"",IF(B632&gt;=①工事概要!$C$55,$BY$13,""))</f>
        <v/>
      </c>
      <c r="BZ632" s="53" t="str">
        <f>IF(B632&gt;①工事概要!$C$58,"",IF(B632&gt;=①工事概要!$C$57,$BZ$13,""))</f>
        <v/>
      </c>
      <c r="CA632" s="53" t="str">
        <f>IF(B632&gt;①工事概要!$C$60,"",IF(B632&gt;=①工事概要!$C$59,$CA$13,""))</f>
        <v/>
      </c>
      <c r="CB632" s="53" t="str">
        <f>IF(B632&gt;①工事概要!$C$62,"",IF(B632&gt;=①工事概要!$C$61,$CB$13,""))</f>
        <v/>
      </c>
      <c r="CC632" s="53" t="str">
        <f>IF(B632&gt;①工事概要!$C$64,"",IF(B632&gt;=①工事概要!$C$63,$CC$13,""))</f>
        <v/>
      </c>
      <c r="CD632" s="53" t="str">
        <f>IF(B632&gt;①工事概要!$C$66,"",IF(B632&gt;=①工事概要!$C$65,$CD$13,""))</f>
        <v/>
      </c>
      <c r="CE632" s="50" t="str">
        <f t="shared" si="848"/>
        <v/>
      </c>
      <c r="CF632" s="50" t="str">
        <f t="shared" si="834"/>
        <v xml:space="preserve"> </v>
      </c>
    </row>
    <row r="633" spans="1:84" ht="39" customHeight="1" thickTop="1" thickBot="1" x14ac:dyDescent="0.2">
      <c r="A633" s="81" t="str">
        <f t="shared" si="820"/>
        <v>対象期間外</v>
      </c>
      <c r="B633" s="180" t="str">
        <f>IFERROR(IF(B632=①工事概要!$E$12+IF(WEEKDAY(①工事概要!$E$12)=1,①工事概要!$E$12,(8-WEEKDAY(①工事概要!$E$12))),"-",IF(B632="-","-",B632+1)),"-")</f>
        <v>-</v>
      </c>
      <c r="C633" s="89" t="str">
        <f t="shared" si="835"/>
        <v>-</v>
      </c>
      <c r="D633" s="199" t="str">
        <f t="shared" si="836"/>
        <v>×</v>
      </c>
      <c r="E633" s="200" t="str">
        <f t="shared" si="837"/>
        <v xml:space="preserve"> </v>
      </c>
      <c r="F633" s="201" t="s">
        <v>60</v>
      </c>
      <c r="G633" s="202"/>
      <c r="H633" s="203"/>
      <c r="I633" s="204"/>
      <c r="J633" s="187" t="str">
        <f t="shared" si="838"/>
        <v/>
      </c>
      <c r="K633" s="190" t="str">
        <f t="shared" si="821"/>
        <v/>
      </c>
      <c r="L633" s="190" t="str">
        <f t="shared" si="822"/>
        <v/>
      </c>
      <c r="M633" s="188" t="str">
        <f t="shared" si="839"/>
        <v/>
      </c>
      <c r="N633" s="87" t="str">
        <f t="shared" si="823"/>
        <v/>
      </c>
      <c r="O633" s="108"/>
      <c r="P633" s="156" t="str">
        <f>IF(B633&lt;①工事概要!$E$11,"",IF(B633&gt;①工事概要!$E$12,"",IF(LEN(CE633)=0,"○","")))</f>
        <v/>
      </c>
      <c r="Q633" s="162">
        <f t="shared" si="840"/>
        <v>0</v>
      </c>
      <c r="R633" s="93">
        <f t="shared" si="824"/>
        <v>181</v>
      </c>
      <c r="S633" s="156" t="str">
        <f t="shared" si="825"/>
        <v/>
      </c>
      <c r="T633" s="162">
        <f t="shared" si="826"/>
        <v>0</v>
      </c>
      <c r="U633" s="100">
        <f t="shared" si="841"/>
        <v>52</v>
      </c>
      <c r="V633" s="93" t="str">
        <f t="shared" si="827"/>
        <v/>
      </c>
      <c r="W633" s="169" t="str">
        <f t="shared" si="842"/>
        <v/>
      </c>
      <c r="X633" s="80" t="str">
        <f t="shared" si="843"/>
        <v/>
      </c>
      <c r="Y633" s="80" t="str">
        <f t="shared" si="844"/>
        <v/>
      </c>
      <c r="Z633" s="80" t="str">
        <f t="shared" si="828"/>
        <v>-</v>
      </c>
      <c r="AA633" s="80" t="str">
        <f t="shared" si="829"/>
        <v/>
      </c>
      <c r="AB633" s="80" t="str">
        <f t="shared" si="830"/>
        <v>OK（振替済み）</v>
      </c>
      <c r="AC633" s="154">
        <f t="shared" si="831"/>
        <v>0</v>
      </c>
      <c r="AD633" s="154" t="str">
        <f t="shared" si="845"/>
        <v/>
      </c>
      <c r="AE633" s="106">
        <f t="shared" si="846"/>
        <v>0</v>
      </c>
      <c r="AF633" s="106">
        <f t="shared" si="832"/>
        <v>0</v>
      </c>
      <c r="AG633" s="218" t="str">
        <f>IFERROR(IF(AE633=1,①工事概要!$E$11,IF(AE633=2,①工事概要!$E$11,IF(WEEKDAY(Z633)=2,Z626,AG632))),"")</f>
        <v/>
      </c>
      <c r="AH633" s="222" t="str">
        <f t="shared" ref="AH633:BA633" si="889">IFERROR(IF(AG633+1&gt;$BB633,"",AG633+1),"")</f>
        <v/>
      </c>
      <c r="AI633" s="222" t="str">
        <f t="shared" si="889"/>
        <v/>
      </c>
      <c r="AJ633" s="222" t="str">
        <f t="shared" si="889"/>
        <v/>
      </c>
      <c r="AK633" s="222" t="str">
        <f t="shared" si="889"/>
        <v/>
      </c>
      <c r="AL633" s="222" t="str">
        <f t="shared" si="889"/>
        <v/>
      </c>
      <c r="AM633" s="222" t="str">
        <f t="shared" si="889"/>
        <v/>
      </c>
      <c r="AN633" s="222" t="str">
        <f t="shared" si="889"/>
        <v/>
      </c>
      <c r="AO633" s="222" t="str">
        <f t="shared" si="889"/>
        <v/>
      </c>
      <c r="AP633" s="222" t="str">
        <f t="shared" si="889"/>
        <v/>
      </c>
      <c r="AQ633" s="222" t="str">
        <f t="shared" si="889"/>
        <v/>
      </c>
      <c r="AR633" s="222" t="str">
        <f t="shared" si="889"/>
        <v/>
      </c>
      <c r="AS633" s="222" t="str">
        <f t="shared" si="889"/>
        <v/>
      </c>
      <c r="AT633" s="222" t="str">
        <f t="shared" si="889"/>
        <v/>
      </c>
      <c r="AU633" s="222" t="str">
        <f t="shared" si="889"/>
        <v/>
      </c>
      <c r="AV633" s="222" t="str">
        <f t="shared" si="889"/>
        <v/>
      </c>
      <c r="AW633" s="222" t="str">
        <f t="shared" si="889"/>
        <v/>
      </c>
      <c r="AX633" s="222" t="str">
        <f t="shared" si="889"/>
        <v/>
      </c>
      <c r="AY633" s="222" t="str">
        <f t="shared" si="889"/>
        <v/>
      </c>
      <c r="AZ633" s="222" t="str">
        <f t="shared" si="889"/>
        <v/>
      </c>
      <c r="BA633" s="222" t="str">
        <f t="shared" si="889"/>
        <v/>
      </c>
      <c r="BB633" s="219" t="str">
        <f>IFERROR(IF(IF(IF(Z633=①工事概要!$E$12,①工事概要!$E$12,IF(WEEKDAY(Z633)=1,Z640,BB634))&gt;①工事概要!$E$12,①工事概要!$E$12,IF(Z633=①工事概要!$E$12,①工事概要!$E$12,IF(WEEKDAY(Z633)=1,Z640,BB634)))=0,①工事概要!$E$12,IF(IF(Z633=①工事概要!$E$12,①工事概要!$E$12,IF(WEEKDAY(Z633)=1,Z640,BB634))&gt;①工事概要!$E$12,①工事概要!$E$12,IF(Z633=①工事概要!$E$12,①工事概要!$E$12,IF(WEEKDAY(Z633)=1,Z640,BB634)))),"")</f>
        <v/>
      </c>
      <c r="BE633" s="53"/>
      <c r="BF633" s="53"/>
      <c r="BG633" s="53" t="str">
        <f>IFERROR(VLOOKUP(B633,①工事概要!$C$11:$D$12,2,FALSE),"")</f>
        <v/>
      </c>
      <c r="BH633" s="53" t="str">
        <f>IFERROR(VLOOKUP(B633,①工事概要!$C$16:$D$21,2,FALSE),"")</f>
        <v/>
      </c>
      <c r="BI633" s="53" t="str">
        <f>IFERROR(VLOOKUP(B633,①工事概要!$C$22:$D$24,2,FALSE),"")</f>
        <v/>
      </c>
      <c r="BJ633" s="53" t="str">
        <f>IF(B633&gt;①工事概要!$C$26,"",IF(B633&gt;=①工事概要!$C$25,$BJ$13,""))</f>
        <v/>
      </c>
      <c r="BK633" s="53" t="str">
        <f>IF(B633&gt;①工事概要!$C$28,"",IF(B633&gt;=①工事概要!$C$27,$BK$13,""))</f>
        <v/>
      </c>
      <c r="BL633" s="53" t="str">
        <f>IF(B633&gt;①工事概要!$C$30,"",IF(B633&gt;=①工事概要!$C$29,$BL$13,""))</f>
        <v/>
      </c>
      <c r="BM633" s="53" t="str">
        <f>IF(B633&gt;①工事概要!$C$32,"",IF(B633&gt;=①工事概要!$C$31,$BM$13,""))</f>
        <v/>
      </c>
      <c r="BN633" s="53" t="str">
        <f>IF(B633&gt;①工事概要!$C$34,"",IF(B633&gt;=①工事概要!$C$33,$BN$13,""))</f>
        <v/>
      </c>
      <c r="BO633" s="53" t="str">
        <f>IF(B633&gt;①工事概要!$C$36,"",IF(B633&gt;=①工事概要!$C$35,$BO$13,""))</f>
        <v/>
      </c>
      <c r="BP633" s="53" t="str">
        <f>IF(B633&gt;①工事概要!$C$38,"",IF(B633&gt;=①工事概要!$C$37,$BP$13,""))</f>
        <v/>
      </c>
      <c r="BQ633" s="53" t="str">
        <f>IF(B633&gt;①工事概要!$C$40,"",IF(B633&gt;=①工事概要!$C$39,$BQ$13,""))</f>
        <v/>
      </c>
      <c r="BR633" s="53" t="str">
        <f>IF(B633&gt;①工事概要!$C$42,"",IF(B633&gt;=①工事概要!$C$41,$BR$13,""))</f>
        <v/>
      </c>
      <c r="BS633" s="53" t="str">
        <f>IF(B633&gt;①工事概要!$C$44,"",IF(B633&gt;=①工事概要!$C$43,$BS$13,""))</f>
        <v/>
      </c>
      <c r="BT633" s="53" t="str">
        <f>IF(B633&gt;①工事概要!$C$46,"",IF(B633&gt;=①工事概要!$C$45,$BT$13,""))</f>
        <v/>
      </c>
      <c r="BU633" s="53" t="str">
        <f>IF(B633&gt;①工事概要!$C$48,"",IF(B633&gt;=①工事概要!$C$47,$BU$13,""))</f>
        <v/>
      </c>
      <c r="BV633" s="53" t="str">
        <f>IF(B633&gt;①工事概要!$C$50,"",IF(B633&gt;=①工事概要!$C$49,$BV$13,""))</f>
        <v/>
      </c>
      <c r="BW633" s="53" t="str">
        <f>IF(B633&gt;①工事概要!$C$52,"",IF(B633&gt;=①工事概要!$C$51,$BW$13,""))</f>
        <v/>
      </c>
      <c r="BX633" s="53" t="str">
        <f>IF(B633&gt;①工事概要!$C$54,"",IF(B633&gt;=①工事概要!$C$53,$BX$13,""))</f>
        <v/>
      </c>
      <c r="BY633" s="53" t="str">
        <f>IF(B633&gt;①工事概要!$C$56,"",IF(B633&gt;=①工事概要!$C$55,$BY$13,""))</f>
        <v/>
      </c>
      <c r="BZ633" s="53" t="str">
        <f>IF(B633&gt;①工事概要!$C$58,"",IF(B633&gt;=①工事概要!$C$57,$BZ$13,""))</f>
        <v/>
      </c>
      <c r="CA633" s="53" t="str">
        <f>IF(B633&gt;①工事概要!$C$60,"",IF(B633&gt;=①工事概要!$C$59,$CA$13,""))</f>
        <v/>
      </c>
      <c r="CB633" s="53" t="str">
        <f>IF(B633&gt;①工事概要!$C$62,"",IF(B633&gt;=①工事概要!$C$61,$CB$13,""))</f>
        <v/>
      </c>
      <c r="CC633" s="53" t="str">
        <f>IF(B633&gt;①工事概要!$C$64,"",IF(B633&gt;=①工事概要!$C$63,$CC$13,""))</f>
        <v/>
      </c>
      <c r="CD633" s="53" t="str">
        <f>IF(B633&gt;①工事概要!$C$66,"",IF(B633&gt;=①工事概要!$C$65,$CD$13,""))</f>
        <v/>
      </c>
      <c r="CE633" s="50" t="str">
        <f t="shared" si="848"/>
        <v/>
      </c>
      <c r="CF633" s="50" t="str">
        <f t="shared" si="834"/>
        <v xml:space="preserve"> </v>
      </c>
    </row>
    <row r="634" spans="1:84" ht="39" customHeight="1" thickTop="1" thickBot="1" x14ac:dyDescent="0.2">
      <c r="A634" s="81" t="str">
        <f t="shared" si="820"/>
        <v>対象期間外</v>
      </c>
      <c r="B634" s="180" t="str">
        <f>IFERROR(IF(B633=①工事概要!$E$12+IF(WEEKDAY(①工事概要!$E$12)=1,①工事概要!$E$12,(8-WEEKDAY(①工事概要!$E$12))),"-",IF(B633="-","-",B633+1)),"-")</f>
        <v>-</v>
      </c>
      <c r="C634" s="89" t="str">
        <f t="shared" si="835"/>
        <v>-</v>
      </c>
      <c r="D634" s="199" t="str">
        <f t="shared" si="836"/>
        <v>×</v>
      </c>
      <c r="E634" s="200" t="str">
        <f t="shared" si="837"/>
        <v xml:space="preserve"> </v>
      </c>
      <c r="F634" s="201" t="s">
        <v>60</v>
      </c>
      <c r="G634" s="202"/>
      <c r="H634" s="203"/>
      <c r="I634" s="204"/>
      <c r="J634" s="187" t="str">
        <f t="shared" si="838"/>
        <v/>
      </c>
      <c r="K634" s="190" t="str">
        <f t="shared" si="821"/>
        <v/>
      </c>
      <c r="L634" s="190" t="str">
        <f t="shared" si="822"/>
        <v/>
      </c>
      <c r="M634" s="188" t="str">
        <f t="shared" si="839"/>
        <v/>
      </c>
      <c r="N634" s="87" t="str">
        <f t="shared" si="823"/>
        <v/>
      </c>
      <c r="O634" s="108"/>
      <c r="P634" s="156" t="str">
        <f>IF(B634&lt;①工事概要!$E$11,"",IF(B634&gt;①工事概要!$E$12,"",IF(LEN(CE634)=0,"○","")))</f>
        <v/>
      </c>
      <c r="Q634" s="162">
        <f t="shared" si="840"/>
        <v>0</v>
      </c>
      <c r="R634" s="93">
        <f t="shared" si="824"/>
        <v>181</v>
      </c>
      <c r="S634" s="156" t="str">
        <f t="shared" si="825"/>
        <v/>
      </c>
      <c r="T634" s="162">
        <f t="shared" si="826"/>
        <v>0</v>
      </c>
      <c r="U634" s="100">
        <f t="shared" si="841"/>
        <v>52</v>
      </c>
      <c r="V634" s="93" t="str">
        <f t="shared" si="827"/>
        <v/>
      </c>
      <c r="W634" s="169" t="str">
        <f t="shared" si="842"/>
        <v/>
      </c>
      <c r="X634" s="80" t="str">
        <f t="shared" si="843"/>
        <v/>
      </c>
      <c r="Y634" s="80" t="str">
        <f t="shared" si="844"/>
        <v/>
      </c>
      <c r="Z634" s="80" t="str">
        <f t="shared" si="828"/>
        <v>-</v>
      </c>
      <c r="AA634" s="80" t="str">
        <f t="shared" si="829"/>
        <v/>
      </c>
      <c r="AB634" s="80" t="str">
        <f t="shared" si="830"/>
        <v>OK（振替済み）</v>
      </c>
      <c r="AC634" s="154">
        <f t="shared" si="831"/>
        <v>0</v>
      </c>
      <c r="AD634" s="154" t="str">
        <f t="shared" si="845"/>
        <v/>
      </c>
      <c r="AE634" s="106">
        <f t="shared" si="846"/>
        <v>0</v>
      </c>
      <c r="AF634" s="106">
        <f t="shared" si="832"/>
        <v>0</v>
      </c>
      <c r="AG634" s="218" t="str">
        <f>IFERROR(IF(AE634=1,①工事概要!$E$11,IF(AE634=2,①工事概要!$E$11,IF(WEEKDAY(Z634)=2,Z627,AG633))),"")</f>
        <v/>
      </c>
      <c r="AH634" s="222" t="str">
        <f t="shared" ref="AH634:BA634" si="890">IFERROR(IF(AG634+1&gt;$BB634,"",AG634+1),"")</f>
        <v/>
      </c>
      <c r="AI634" s="222" t="str">
        <f t="shared" si="890"/>
        <v/>
      </c>
      <c r="AJ634" s="222" t="str">
        <f t="shared" si="890"/>
        <v/>
      </c>
      <c r="AK634" s="222" t="str">
        <f t="shared" si="890"/>
        <v/>
      </c>
      <c r="AL634" s="222" t="str">
        <f t="shared" si="890"/>
        <v/>
      </c>
      <c r="AM634" s="222" t="str">
        <f t="shared" si="890"/>
        <v/>
      </c>
      <c r="AN634" s="222" t="str">
        <f t="shared" si="890"/>
        <v/>
      </c>
      <c r="AO634" s="222" t="str">
        <f t="shared" si="890"/>
        <v/>
      </c>
      <c r="AP634" s="222" t="str">
        <f t="shared" si="890"/>
        <v/>
      </c>
      <c r="AQ634" s="222" t="str">
        <f t="shared" si="890"/>
        <v/>
      </c>
      <c r="AR634" s="222" t="str">
        <f t="shared" si="890"/>
        <v/>
      </c>
      <c r="AS634" s="222" t="str">
        <f t="shared" si="890"/>
        <v/>
      </c>
      <c r="AT634" s="222" t="str">
        <f t="shared" si="890"/>
        <v/>
      </c>
      <c r="AU634" s="222" t="str">
        <f t="shared" si="890"/>
        <v/>
      </c>
      <c r="AV634" s="222" t="str">
        <f t="shared" si="890"/>
        <v/>
      </c>
      <c r="AW634" s="222" t="str">
        <f t="shared" si="890"/>
        <v/>
      </c>
      <c r="AX634" s="222" t="str">
        <f t="shared" si="890"/>
        <v/>
      </c>
      <c r="AY634" s="222" t="str">
        <f t="shared" si="890"/>
        <v/>
      </c>
      <c r="AZ634" s="222" t="str">
        <f t="shared" si="890"/>
        <v/>
      </c>
      <c r="BA634" s="222" t="str">
        <f t="shared" si="890"/>
        <v/>
      </c>
      <c r="BB634" s="219" t="str">
        <f>IFERROR(IF(IF(IF(Z634=①工事概要!$E$12,①工事概要!$E$12,IF(WEEKDAY(Z634)=1,Z641,BB635))&gt;①工事概要!$E$12,①工事概要!$E$12,IF(Z634=①工事概要!$E$12,①工事概要!$E$12,IF(WEEKDAY(Z634)=1,Z641,BB635)))=0,①工事概要!$E$12,IF(IF(Z634=①工事概要!$E$12,①工事概要!$E$12,IF(WEEKDAY(Z634)=1,Z641,BB635))&gt;①工事概要!$E$12,①工事概要!$E$12,IF(Z634=①工事概要!$E$12,①工事概要!$E$12,IF(WEEKDAY(Z634)=1,Z641,BB635)))),"")</f>
        <v/>
      </c>
      <c r="BE634" s="53"/>
      <c r="BF634" s="53"/>
      <c r="BG634" s="53" t="str">
        <f>IFERROR(VLOOKUP(B634,①工事概要!$C$11:$D$12,2,FALSE),"")</f>
        <v/>
      </c>
      <c r="BH634" s="53" t="str">
        <f>IFERROR(VLOOKUP(B634,①工事概要!$C$16:$D$21,2,FALSE),"")</f>
        <v/>
      </c>
      <c r="BI634" s="53" t="str">
        <f>IFERROR(VLOOKUP(B634,①工事概要!$C$22:$D$24,2,FALSE),"")</f>
        <v/>
      </c>
      <c r="BJ634" s="53" t="str">
        <f>IF(B634&gt;①工事概要!$C$26,"",IF(B634&gt;=①工事概要!$C$25,$BJ$13,""))</f>
        <v/>
      </c>
      <c r="BK634" s="53" t="str">
        <f>IF(B634&gt;①工事概要!$C$28,"",IF(B634&gt;=①工事概要!$C$27,$BK$13,""))</f>
        <v/>
      </c>
      <c r="BL634" s="53" t="str">
        <f>IF(B634&gt;①工事概要!$C$30,"",IF(B634&gt;=①工事概要!$C$29,$BL$13,""))</f>
        <v/>
      </c>
      <c r="BM634" s="53" t="str">
        <f>IF(B634&gt;①工事概要!$C$32,"",IF(B634&gt;=①工事概要!$C$31,$BM$13,""))</f>
        <v/>
      </c>
      <c r="BN634" s="53" t="str">
        <f>IF(B634&gt;①工事概要!$C$34,"",IF(B634&gt;=①工事概要!$C$33,$BN$13,""))</f>
        <v/>
      </c>
      <c r="BO634" s="53" t="str">
        <f>IF(B634&gt;①工事概要!$C$36,"",IF(B634&gt;=①工事概要!$C$35,$BO$13,""))</f>
        <v/>
      </c>
      <c r="BP634" s="53" t="str">
        <f>IF(B634&gt;①工事概要!$C$38,"",IF(B634&gt;=①工事概要!$C$37,$BP$13,""))</f>
        <v/>
      </c>
      <c r="BQ634" s="53" t="str">
        <f>IF(B634&gt;①工事概要!$C$40,"",IF(B634&gt;=①工事概要!$C$39,$BQ$13,""))</f>
        <v/>
      </c>
      <c r="BR634" s="53" t="str">
        <f>IF(B634&gt;①工事概要!$C$42,"",IF(B634&gt;=①工事概要!$C$41,$BR$13,""))</f>
        <v/>
      </c>
      <c r="BS634" s="53" t="str">
        <f>IF(B634&gt;①工事概要!$C$44,"",IF(B634&gt;=①工事概要!$C$43,$BS$13,""))</f>
        <v/>
      </c>
      <c r="BT634" s="53" t="str">
        <f>IF(B634&gt;①工事概要!$C$46,"",IF(B634&gt;=①工事概要!$C$45,$BT$13,""))</f>
        <v/>
      </c>
      <c r="BU634" s="53" t="str">
        <f>IF(B634&gt;①工事概要!$C$48,"",IF(B634&gt;=①工事概要!$C$47,$BU$13,""))</f>
        <v/>
      </c>
      <c r="BV634" s="53" t="str">
        <f>IF(B634&gt;①工事概要!$C$50,"",IF(B634&gt;=①工事概要!$C$49,$BV$13,""))</f>
        <v/>
      </c>
      <c r="BW634" s="53" t="str">
        <f>IF(B634&gt;①工事概要!$C$52,"",IF(B634&gt;=①工事概要!$C$51,$BW$13,""))</f>
        <v/>
      </c>
      <c r="BX634" s="53" t="str">
        <f>IF(B634&gt;①工事概要!$C$54,"",IF(B634&gt;=①工事概要!$C$53,$BX$13,""))</f>
        <v/>
      </c>
      <c r="BY634" s="53" t="str">
        <f>IF(B634&gt;①工事概要!$C$56,"",IF(B634&gt;=①工事概要!$C$55,$BY$13,""))</f>
        <v/>
      </c>
      <c r="BZ634" s="53" t="str">
        <f>IF(B634&gt;①工事概要!$C$58,"",IF(B634&gt;=①工事概要!$C$57,$BZ$13,""))</f>
        <v/>
      </c>
      <c r="CA634" s="53" t="str">
        <f>IF(B634&gt;①工事概要!$C$60,"",IF(B634&gt;=①工事概要!$C$59,$CA$13,""))</f>
        <v/>
      </c>
      <c r="CB634" s="53" t="str">
        <f>IF(B634&gt;①工事概要!$C$62,"",IF(B634&gt;=①工事概要!$C$61,$CB$13,""))</f>
        <v/>
      </c>
      <c r="CC634" s="53" t="str">
        <f>IF(B634&gt;①工事概要!$C$64,"",IF(B634&gt;=①工事概要!$C$63,$CC$13,""))</f>
        <v/>
      </c>
      <c r="CD634" s="53" t="str">
        <f>IF(B634&gt;①工事概要!$C$66,"",IF(B634&gt;=①工事概要!$C$65,$CD$13,""))</f>
        <v/>
      </c>
      <c r="CE634" s="50" t="str">
        <f t="shared" si="848"/>
        <v/>
      </c>
      <c r="CF634" s="50" t="str">
        <f t="shared" si="834"/>
        <v xml:space="preserve"> </v>
      </c>
    </row>
    <row r="635" spans="1:84" ht="39" customHeight="1" thickTop="1" thickBot="1" x14ac:dyDescent="0.2">
      <c r="A635" s="81" t="str">
        <f t="shared" si="820"/>
        <v>対象期間外</v>
      </c>
      <c r="B635" s="180" t="str">
        <f>IFERROR(IF(B634=①工事概要!$E$12+IF(WEEKDAY(①工事概要!$E$12)=1,①工事概要!$E$12,(8-WEEKDAY(①工事概要!$E$12))),"-",IF(B634="-","-",B634+1)),"-")</f>
        <v>-</v>
      </c>
      <c r="C635" s="89" t="str">
        <f t="shared" si="835"/>
        <v>-</v>
      </c>
      <c r="D635" s="199" t="str">
        <f t="shared" si="836"/>
        <v>×</v>
      </c>
      <c r="E635" s="200" t="str">
        <f t="shared" si="837"/>
        <v xml:space="preserve"> </v>
      </c>
      <c r="F635" s="201" t="s">
        <v>60</v>
      </c>
      <c r="G635" s="202"/>
      <c r="H635" s="203"/>
      <c r="I635" s="204"/>
      <c r="J635" s="187" t="str">
        <f t="shared" si="838"/>
        <v/>
      </c>
      <c r="K635" s="190" t="str">
        <f t="shared" si="821"/>
        <v/>
      </c>
      <c r="L635" s="190" t="str">
        <f t="shared" si="822"/>
        <v/>
      </c>
      <c r="M635" s="188" t="str">
        <f t="shared" si="839"/>
        <v/>
      </c>
      <c r="N635" s="87" t="str">
        <f t="shared" si="823"/>
        <v/>
      </c>
      <c r="O635" s="108"/>
      <c r="P635" s="156" t="str">
        <f>IF(B635&lt;①工事概要!$E$11,"",IF(B635&gt;①工事概要!$E$12,"",IF(LEN(CE635)=0,"○","")))</f>
        <v/>
      </c>
      <c r="Q635" s="162">
        <f t="shared" si="840"/>
        <v>0</v>
      </c>
      <c r="R635" s="93">
        <f t="shared" si="824"/>
        <v>181</v>
      </c>
      <c r="S635" s="156" t="str">
        <f t="shared" si="825"/>
        <v/>
      </c>
      <c r="T635" s="162">
        <f t="shared" si="826"/>
        <v>0</v>
      </c>
      <c r="U635" s="100">
        <f t="shared" si="841"/>
        <v>52</v>
      </c>
      <c r="V635" s="93" t="str">
        <f t="shared" si="827"/>
        <v/>
      </c>
      <c r="W635" s="169" t="str">
        <f t="shared" si="842"/>
        <v/>
      </c>
      <c r="X635" s="80" t="str">
        <f t="shared" si="843"/>
        <v/>
      </c>
      <c r="Y635" s="80" t="str">
        <f t="shared" si="844"/>
        <v/>
      </c>
      <c r="Z635" s="80" t="str">
        <f t="shared" si="828"/>
        <v>-</v>
      </c>
      <c r="AA635" s="80" t="str">
        <f t="shared" si="829"/>
        <v/>
      </c>
      <c r="AB635" s="80" t="str">
        <f t="shared" si="830"/>
        <v>OK（振替済み）</v>
      </c>
      <c r="AC635" s="154">
        <f t="shared" si="831"/>
        <v>0</v>
      </c>
      <c r="AD635" s="154" t="str">
        <f t="shared" si="845"/>
        <v/>
      </c>
      <c r="AE635" s="106">
        <f t="shared" si="846"/>
        <v>0</v>
      </c>
      <c r="AF635" s="106">
        <f t="shared" si="832"/>
        <v>0</v>
      </c>
      <c r="AG635" s="218" t="str">
        <f>IFERROR(IF(AE635=1,①工事概要!$E$11,IF(AE635=2,①工事概要!$E$11,IF(WEEKDAY(Z635)=2,Z628,AG634))),"")</f>
        <v/>
      </c>
      <c r="AH635" s="222" t="str">
        <f t="shared" ref="AH635:BA635" si="891">IFERROR(IF(AG635+1&gt;$BB635,"",AG635+1),"")</f>
        <v/>
      </c>
      <c r="AI635" s="222" t="str">
        <f t="shared" si="891"/>
        <v/>
      </c>
      <c r="AJ635" s="222" t="str">
        <f t="shared" si="891"/>
        <v/>
      </c>
      <c r="AK635" s="222" t="str">
        <f t="shared" si="891"/>
        <v/>
      </c>
      <c r="AL635" s="222" t="str">
        <f t="shared" si="891"/>
        <v/>
      </c>
      <c r="AM635" s="222" t="str">
        <f t="shared" si="891"/>
        <v/>
      </c>
      <c r="AN635" s="222" t="str">
        <f t="shared" si="891"/>
        <v/>
      </c>
      <c r="AO635" s="222" t="str">
        <f t="shared" si="891"/>
        <v/>
      </c>
      <c r="AP635" s="222" t="str">
        <f t="shared" si="891"/>
        <v/>
      </c>
      <c r="AQ635" s="222" t="str">
        <f t="shared" si="891"/>
        <v/>
      </c>
      <c r="AR635" s="222" t="str">
        <f t="shared" si="891"/>
        <v/>
      </c>
      <c r="AS635" s="222" t="str">
        <f t="shared" si="891"/>
        <v/>
      </c>
      <c r="AT635" s="222" t="str">
        <f t="shared" si="891"/>
        <v/>
      </c>
      <c r="AU635" s="222" t="str">
        <f t="shared" si="891"/>
        <v/>
      </c>
      <c r="AV635" s="222" t="str">
        <f t="shared" si="891"/>
        <v/>
      </c>
      <c r="AW635" s="222" t="str">
        <f t="shared" si="891"/>
        <v/>
      </c>
      <c r="AX635" s="222" t="str">
        <f t="shared" si="891"/>
        <v/>
      </c>
      <c r="AY635" s="222" t="str">
        <f t="shared" si="891"/>
        <v/>
      </c>
      <c r="AZ635" s="222" t="str">
        <f t="shared" si="891"/>
        <v/>
      </c>
      <c r="BA635" s="222" t="str">
        <f t="shared" si="891"/>
        <v/>
      </c>
      <c r="BB635" s="219" t="str">
        <f>IFERROR(IF(IF(IF(Z635=①工事概要!$E$12,①工事概要!$E$12,IF(WEEKDAY(Z635)=1,Z642,BB636))&gt;①工事概要!$E$12,①工事概要!$E$12,IF(Z635=①工事概要!$E$12,①工事概要!$E$12,IF(WEEKDAY(Z635)=1,Z642,BB636)))=0,①工事概要!$E$12,IF(IF(Z635=①工事概要!$E$12,①工事概要!$E$12,IF(WEEKDAY(Z635)=1,Z642,BB636))&gt;①工事概要!$E$12,①工事概要!$E$12,IF(Z635=①工事概要!$E$12,①工事概要!$E$12,IF(WEEKDAY(Z635)=1,Z642,BB636)))),"")</f>
        <v/>
      </c>
      <c r="BE635" s="53"/>
      <c r="BF635" s="53"/>
      <c r="BG635" s="53" t="str">
        <f>IFERROR(VLOOKUP(B635,①工事概要!$C$11:$D$12,2,FALSE),"")</f>
        <v/>
      </c>
      <c r="BH635" s="53" t="str">
        <f>IFERROR(VLOOKUP(B635,①工事概要!$C$16:$D$21,2,FALSE),"")</f>
        <v/>
      </c>
      <c r="BI635" s="53" t="str">
        <f>IFERROR(VLOOKUP(B635,①工事概要!$C$22:$D$24,2,FALSE),"")</f>
        <v/>
      </c>
      <c r="BJ635" s="53" t="str">
        <f>IF(B635&gt;①工事概要!$C$26,"",IF(B635&gt;=①工事概要!$C$25,$BJ$13,""))</f>
        <v/>
      </c>
      <c r="BK635" s="53" t="str">
        <f>IF(B635&gt;①工事概要!$C$28,"",IF(B635&gt;=①工事概要!$C$27,$BK$13,""))</f>
        <v/>
      </c>
      <c r="BL635" s="53" t="str">
        <f>IF(B635&gt;①工事概要!$C$30,"",IF(B635&gt;=①工事概要!$C$29,$BL$13,""))</f>
        <v/>
      </c>
      <c r="BM635" s="53" t="str">
        <f>IF(B635&gt;①工事概要!$C$32,"",IF(B635&gt;=①工事概要!$C$31,$BM$13,""))</f>
        <v/>
      </c>
      <c r="BN635" s="53" t="str">
        <f>IF(B635&gt;①工事概要!$C$34,"",IF(B635&gt;=①工事概要!$C$33,$BN$13,""))</f>
        <v/>
      </c>
      <c r="BO635" s="53" t="str">
        <f>IF(B635&gt;①工事概要!$C$36,"",IF(B635&gt;=①工事概要!$C$35,$BO$13,""))</f>
        <v/>
      </c>
      <c r="BP635" s="53" t="str">
        <f>IF(B635&gt;①工事概要!$C$38,"",IF(B635&gt;=①工事概要!$C$37,$BP$13,""))</f>
        <v/>
      </c>
      <c r="BQ635" s="53" t="str">
        <f>IF(B635&gt;①工事概要!$C$40,"",IF(B635&gt;=①工事概要!$C$39,$BQ$13,""))</f>
        <v/>
      </c>
      <c r="BR635" s="53" t="str">
        <f>IF(B635&gt;①工事概要!$C$42,"",IF(B635&gt;=①工事概要!$C$41,$BR$13,""))</f>
        <v/>
      </c>
      <c r="BS635" s="53" t="str">
        <f>IF(B635&gt;①工事概要!$C$44,"",IF(B635&gt;=①工事概要!$C$43,$BS$13,""))</f>
        <v/>
      </c>
      <c r="BT635" s="53" t="str">
        <f>IF(B635&gt;①工事概要!$C$46,"",IF(B635&gt;=①工事概要!$C$45,$BT$13,""))</f>
        <v/>
      </c>
      <c r="BU635" s="53" t="str">
        <f>IF(B635&gt;①工事概要!$C$48,"",IF(B635&gt;=①工事概要!$C$47,$BU$13,""))</f>
        <v/>
      </c>
      <c r="BV635" s="53" t="str">
        <f>IF(B635&gt;①工事概要!$C$50,"",IF(B635&gt;=①工事概要!$C$49,$BV$13,""))</f>
        <v/>
      </c>
      <c r="BW635" s="53" t="str">
        <f>IF(B635&gt;①工事概要!$C$52,"",IF(B635&gt;=①工事概要!$C$51,$BW$13,""))</f>
        <v/>
      </c>
      <c r="BX635" s="53" t="str">
        <f>IF(B635&gt;①工事概要!$C$54,"",IF(B635&gt;=①工事概要!$C$53,$BX$13,""))</f>
        <v/>
      </c>
      <c r="BY635" s="53" t="str">
        <f>IF(B635&gt;①工事概要!$C$56,"",IF(B635&gt;=①工事概要!$C$55,$BY$13,""))</f>
        <v/>
      </c>
      <c r="BZ635" s="53" t="str">
        <f>IF(B635&gt;①工事概要!$C$58,"",IF(B635&gt;=①工事概要!$C$57,$BZ$13,""))</f>
        <v/>
      </c>
      <c r="CA635" s="53" t="str">
        <f>IF(B635&gt;①工事概要!$C$60,"",IF(B635&gt;=①工事概要!$C$59,$CA$13,""))</f>
        <v/>
      </c>
      <c r="CB635" s="53" t="str">
        <f>IF(B635&gt;①工事概要!$C$62,"",IF(B635&gt;=①工事概要!$C$61,$CB$13,""))</f>
        <v/>
      </c>
      <c r="CC635" s="53" t="str">
        <f>IF(B635&gt;①工事概要!$C$64,"",IF(B635&gt;=①工事概要!$C$63,$CC$13,""))</f>
        <v/>
      </c>
      <c r="CD635" s="53" t="str">
        <f>IF(B635&gt;①工事概要!$C$66,"",IF(B635&gt;=①工事概要!$C$65,$CD$13,""))</f>
        <v/>
      </c>
      <c r="CE635" s="50" t="str">
        <f t="shared" si="848"/>
        <v/>
      </c>
      <c r="CF635" s="50" t="str">
        <f t="shared" si="834"/>
        <v xml:space="preserve"> </v>
      </c>
    </row>
    <row r="636" spans="1:84" ht="39" customHeight="1" thickTop="1" thickBot="1" x14ac:dyDescent="0.2">
      <c r="A636" s="81" t="str">
        <f t="shared" si="820"/>
        <v>対象期間外</v>
      </c>
      <c r="B636" s="180" t="str">
        <f>IFERROR(IF(B635=①工事概要!$E$12+IF(WEEKDAY(①工事概要!$E$12)=1,①工事概要!$E$12,(8-WEEKDAY(①工事概要!$E$12))),"-",IF(B635="-","-",B635+1)),"-")</f>
        <v>-</v>
      </c>
      <c r="C636" s="89" t="str">
        <f t="shared" si="835"/>
        <v>-</v>
      </c>
      <c r="D636" s="199" t="str">
        <f t="shared" si="836"/>
        <v>×</v>
      </c>
      <c r="E636" s="200" t="str">
        <f t="shared" si="837"/>
        <v xml:space="preserve"> </v>
      </c>
      <c r="F636" s="201" t="s">
        <v>61</v>
      </c>
      <c r="G636" s="202"/>
      <c r="H636" s="203"/>
      <c r="I636" s="204"/>
      <c r="J636" s="187" t="str">
        <f t="shared" si="838"/>
        <v/>
      </c>
      <c r="K636" s="190" t="str">
        <f t="shared" si="821"/>
        <v/>
      </c>
      <c r="L636" s="190" t="str">
        <f t="shared" si="822"/>
        <v/>
      </c>
      <c r="M636" s="188" t="str">
        <f t="shared" si="839"/>
        <v/>
      </c>
      <c r="N636" s="87" t="str">
        <f t="shared" si="823"/>
        <v/>
      </c>
      <c r="O636" s="108"/>
      <c r="P636" s="156" t="str">
        <f>IF(B636&lt;①工事概要!$E$11,"",IF(B636&gt;①工事概要!$E$12,"",IF(LEN(CE636)=0,"○","")))</f>
        <v/>
      </c>
      <c r="Q636" s="162">
        <f t="shared" si="840"/>
        <v>0</v>
      </c>
      <c r="R636" s="93">
        <f t="shared" si="824"/>
        <v>181</v>
      </c>
      <c r="S636" s="156" t="str">
        <f t="shared" si="825"/>
        <v/>
      </c>
      <c r="T636" s="162">
        <f t="shared" si="826"/>
        <v>0</v>
      </c>
      <c r="U636" s="100">
        <f t="shared" si="841"/>
        <v>52</v>
      </c>
      <c r="V636" s="93" t="str">
        <f t="shared" si="827"/>
        <v/>
      </c>
      <c r="W636" s="169" t="str">
        <f t="shared" si="842"/>
        <v/>
      </c>
      <c r="X636" s="80" t="str">
        <f t="shared" si="843"/>
        <v/>
      </c>
      <c r="Y636" s="80" t="str">
        <f t="shared" si="844"/>
        <v/>
      </c>
      <c r="Z636" s="80" t="str">
        <f t="shared" si="828"/>
        <v>-</v>
      </c>
      <c r="AA636" s="80" t="str">
        <f t="shared" si="829"/>
        <v/>
      </c>
      <c r="AB636" s="80" t="str">
        <f t="shared" si="830"/>
        <v>OK（振替済み）</v>
      </c>
      <c r="AC636" s="154">
        <f t="shared" si="831"/>
        <v>0</v>
      </c>
      <c r="AD636" s="154" t="str">
        <f t="shared" si="845"/>
        <v/>
      </c>
      <c r="AE636" s="106">
        <f t="shared" si="846"/>
        <v>0</v>
      </c>
      <c r="AF636" s="106">
        <f t="shared" si="832"/>
        <v>0</v>
      </c>
      <c r="AG636" s="218" t="str">
        <f>IFERROR(IF(AE636=1,①工事概要!$E$11,IF(AE636=2,①工事概要!$E$11,IF(WEEKDAY(Z636)=2,Z629,AG635))),"")</f>
        <v/>
      </c>
      <c r="AH636" s="222" t="str">
        <f t="shared" ref="AH636:BA636" si="892">IFERROR(IF(AG636+1&gt;$BB636,"",AG636+1),"")</f>
        <v/>
      </c>
      <c r="AI636" s="222" t="str">
        <f t="shared" si="892"/>
        <v/>
      </c>
      <c r="AJ636" s="222" t="str">
        <f t="shared" si="892"/>
        <v/>
      </c>
      <c r="AK636" s="222" t="str">
        <f t="shared" si="892"/>
        <v/>
      </c>
      <c r="AL636" s="222" t="str">
        <f t="shared" si="892"/>
        <v/>
      </c>
      <c r="AM636" s="222" t="str">
        <f t="shared" si="892"/>
        <v/>
      </c>
      <c r="AN636" s="222" t="str">
        <f t="shared" si="892"/>
        <v/>
      </c>
      <c r="AO636" s="222" t="str">
        <f t="shared" si="892"/>
        <v/>
      </c>
      <c r="AP636" s="222" t="str">
        <f t="shared" si="892"/>
        <v/>
      </c>
      <c r="AQ636" s="222" t="str">
        <f t="shared" si="892"/>
        <v/>
      </c>
      <c r="AR636" s="222" t="str">
        <f t="shared" si="892"/>
        <v/>
      </c>
      <c r="AS636" s="222" t="str">
        <f t="shared" si="892"/>
        <v/>
      </c>
      <c r="AT636" s="222" t="str">
        <f t="shared" si="892"/>
        <v/>
      </c>
      <c r="AU636" s="222" t="str">
        <f t="shared" si="892"/>
        <v/>
      </c>
      <c r="AV636" s="222" t="str">
        <f t="shared" si="892"/>
        <v/>
      </c>
      <c r="AW636" s="222" t="str">
        <f t="shared" si="892"/>
        <v/>
      </c>
      <c r="AX636" s="222" t="str">
        <f t="shared" si="892"/>
        <v/>
      </c>
      <c r="AY636" s="222" t="str">
        <f t="shared" si="892"/>
        <v/>
      </c>
      <c r="AZ636" s="222" t="str">
        <f t="shared" si="892"/>
        <v/>
      </c>
      <c r="BA636" s="222" t="str">
        <f t="shared" si="892"/>
        <v/>
      </c>
      <c r="BB636" s="219" t="str">
        <f>IFERROR(IF(IF(IF(Z636=①工事概要!$E$12,①工事概要!$E$12,IF(WEEKDAY(Z636)=1,Z643,BB637))&gt;①工事概要!$E$12,①工事概要!$E$12,IF(Z636=①工事概要!$E$12,①工事概要!$E$12,IF(WEEKDAY(Z636)=1,Z643,BB637)))=0,①工事概要!$E$12,IF(IF(Z636=①工事概要!$E$12,①工事概要!$E$12,IF(WEEKDAY(Z636)=1,Z643,BB637))&gt;①工事概要!$E$12,①工事概要!$E$12,IF(Z636=①工事概要!$E$12,①工事概要!$E$12,IF(WEEKDAY(Z636)=1,Z643,BB637)))),"")</f>
        <v/>
      </c>
      <c r="BE636" s="53"/>
      <c r="BF636" s="53"/>
      <c r="BG636" s="53" t="str">
        <f>IFERROR(VLOOKUP(B636,①工事概要!$C$11:$D$12,2,FALSE),"")</f>
        <v/>
      </c>
      <c r="BH636" s="53" t="str">
        <f>IFERROR(VLOOKUP(B636,①工事概要!$C$16:$D$21,2,FALSE),"")</f>
        <v/>
      </c>
      <c r="BI636" s="53" t="str">
        <f>IFERROR(VLOOKUP(B636,①工事概要!$C$22:$D$24,2,FALSE),"")</f>
        <v/>
      </c>
      <c r="BJ636" s="53" t="str">
        <f>IF(B636&gt;①工事概要!$C$26,"",IF(B636&gt;=①工事概要!$C$25,$BJ$13,""))</f>
        <v/>
      </c>
      <c r="BK636" s="53" t="str">
        <f>IF(B636&gt;①工事概要!$C$28,"",IF(B636&gt;=①工事概要!$C$27,$BK$13,""))</f>
        <v/>
      </c>
      <c r="BL636" s="53" t="str">
        <f>IF(B636&gt;①工事概要!$C$30,"",IF(B636&gt;=①工事概要!$C$29,$BL$13,""))</f>
        <v/>
      </c>
      <c r="BM636" s="53" t="str">
        <f>IF(B636&gt;①工事概要!$C$32,"",IF(B636&gt;=①工事概要!$C$31,$BM$13,""))</f>
        <v/>
      </c>
      <c r="BN636" s="53" t="str">
        <f>IF(B636&gt;①工事概要!$C$34,"",IF(B636&gt;=①工事概要!$C$33,$BN$13,""))</f>
        <v/>
      </c>
      <c r="BO636" s="53" t="str">
        <f>IF(B636&gt;①工事概要!$C$36,"",IF(B636&gt;=①工事概要!$C$35,$BO$13,""))</f>
        <v/>
      </c>
      <c r="BP636" s="53" t="str">
        <f>IF(B636&gt;①工事概要!$C$38,"",IF(B636&gt;=①工事概要!$C$37,$BP$13,""))</f>
        <v/>
      </c>
      <c r="BQ636" s="53" t="str">
        <f>IF(B636&gt;①工事概要!$C$40,"",IF(B636&gt;=①工事概要!$C$39,$BQ$13,""))</f>
        <v/>
      </c>
      <c r="BR636" s="53" t="str">
        <f>IF(B636&gt;①工事概要!$C$42,"",IF(B636&gt;=①工事概要!$C$41,$BR$13,""))</f>
        <v/>
      </c>
      <c r="BS636" s="53" t="str">
        <f>IF(B636&gt;①工事概要!$C$44,"",IF(B636&gt;=①工事概要!$C$43,$BS$13,""))</f>
        <v/>
      </c>
      <c r="BT636" s="53" t="str">
        <f>IF(B636&gt;①工事概要!$C$46,"",IF(B636&gt;=①工事概要!$C$45,$BT$13,""))</f>
        <v/>
      </c>
      <c r="BU636" s="53" t="str">
        <f>IF(B636&gt;①工事概要!$C$48,"",IF(B636&gt;=①工事概要!$C$47,$BU$13,""))</f>
        <v/>
      </c>
      <c r="BV636" s="53" t="str">
        <f>IF(B636&gt;①工事概要!$C$50,"",IF(B636&gt;=①工事概要!$C$49,$BV$13,""))</f>
        <v/>
      </c>
      <c r="BW636" s="53" t="str">
        <f>IF(B636&gt;①工事概要!$C$52,"",IF(B636&gt;=①工事概要!$C$51,$BW$13,""))</f>
        <v/>
      </c>
      <c r="BX636" s="53" t="str">
        <f>IF(B636&gt;①工事概要!$C$54,"",IF(B636&gt;=①工事概要!$C$53,$BX$13,""))</f>
        <v/>
      </c>
      <c r="BY636" s="53" t="str">
        <f>IF(B636&gt;①工事概要!$C$56,"",IF(B636&gt;=①工事概要!$C$55,$BY$13,""))</f>
        <v/>
      </c>
      <c r="BZ636" s="53" t="str">
        <f>IF(B636&gt;①工事概要!$C$58,"",IF(B636&gt;=①工事概要!$C$57,$BZ$13,""))</f>
        <v/>
      </c>
      <c r="CA636" s="53" t="str">
        <f>IF(B636&gt;①工事概要!$C$60,"",IF(B636&gt;=①工事概要!$C$59,$CA$13,""))</f>
        <v/>
      </c>
      <c r="CB636" s="53" t="str">
        <f>IF(B636&gt;①工事概要!$C$62,"",IF(B636&gt;=①工事概要!$C$61,$CB$13,""))</f>
        <v/>
      </c>
      <c r="CC636" s="53" t="str">
        <f>IF(B636&gt;①工事概要!$C$64,"",IF(B636&gt;=①工事概要!$C$63,$CC$13,""))</f>
        <v/>
      </c>
      <c r="CD636" s="53" t="str">
        <f>IF(B636&gt;①工事概要!$C$66,"",IF(B636&gt;=①工事概要!$C$65,$CD$13,""))</f>
        <v/>
      </c>
      <c r="CE636" s="50" t="str">
        <f t="shared" si="848"/>
        <v/>
      </c>
      <c r="CF636" s="50" t="str">
        <f t="shared" si="834"/>
        <v xml:space="preserve"> </v>
      </c>
    </row>
    <row r="637" spans="1:84" ht="39" customHeight="1" thickTop="1" thickBot="1" x14ac:dyDescent="0.2">
      <c r="A637" s="81" t="str">
        <f t="shared" si="820"/>
        <v>対象期間外</v>
      </c>
      <c r="B637" s="180" t="str">
        <f>IFERROR(IF(B636=①工事概要!$E$12+IF(WEEKDAY(①工事概要!$E$12)=1,①工事概要!$E$12,(8-WEEKDAY(①工事概要!$E$12))),"-",IF(B636="-","-",B636+1)),"-")</f>
        <v>-</v>
      </c>
      <c r="C637" s="89" t="str">
        <f t="shared" si="835"/>
        <v>-</v>
      </c>
      <c r="D637" s="199" t="str">
        <f t="shared" si="836"/>
        <v>×</v>
      </c>
      <c r="E637" s="200" t="str">
        <f t="shared" si="837"/>
        <v xml:space="preserve"> </v>
      </c>
      <c r="F637" s="201" t="s">
        <v>61</v>
      </c>
      <c r="G637" s="202"/>
      <c r="H637" s="203"/>
      <c r="I637" s="204"/>
      <c r="J637" s="187" t="str">
        <f t="shared" si="838"/>
        <v/>
      </c>
      <c r="K637" s="190" t="str">
        <f t="shared" si="821"/>
        <v/>
      </c>
      <c r="L637" s="190" t="str">
        <f t="shared" si="822"/>
        <v/>
      </c>
      <c r="M637" s="188" t="str">
        <f t="shared" si="839"/>
        <v/>
      </c>
      <c r="N637" s="87" t="str">
        <f t="shared" si="823"/>
        <v/>
      </c>
      <c r="O637" s="108"/>
      <c r="P637" s="156" t="str">
        <f>IF(B637&lt;①工事概要!$E$11,"",IF(B637&gt;①工事概要!$E$12,"",IF(LEN(CE637)=0,"○","")))</f>
        <v/>
      </c>
      <c r="Q637" s="162">
        <f t="shared" si="840"/>
        <v>0</v>
      </c>
      <c r="R637" s="93">
        <f t="shared" si="824"/>
        <v>181</v>
      </c>
      <c r="S637" s="156" t="str">
        <f t="shared" si="825"/>
        <v/>
      </c>
      <c r="T637" s="162">
        <f t="shared" si="826"/>
        <v>0</v>
      </c>
      <c r="U637" s="100">
        <f t="shared" si="841"/>
        <v>52</v>
      </c>
      <c r="V637" s="93" t="str">
        <f t="shared" si="827"/>
        <v/>
      </c>
      <c r="W637" s="169" t="str">
        <f t="shared" si="842"/>
        <v/>
      </c>
      <c r="X637" s="80" t="str">
        <f t="shared" si="843"/>
        <v/>
      </c>
      <c r="Y637" s="80" t="str">
        <f t="shared" si="844"/>
        <v/>
      </c>
      <c r="Z637" s="80" t="str">
        <f t="shared" si="828"/>
        <v>-</v>
      </c>
      <c r="AA637" s="80" t="str">
        <f t="shared" si="829"/>
        <v/>
      </c>
      <c r="AB637" s="80" t="str">
        <f t="shared" si="830"/>
        <v>OK（振替済み）</v>
      </c>
      <c r="AC637" s="154">
        <f t="shared" si="831"/>
        <v>0</v>
      </c>
      <c r="AD637" s="154" t="str">
        <f t="shared" si="845"/>
        <v/>
      </c>
      <c r="AE637" s="106">
        <f t="shared" si="846"/>
        <v>0</v>
      </c>
      <c r="AF637" s="106">
        <f t="shared" si="832"/>
        <v>0</v>
      </c>
      <c r="AG637" s="223" t="str">
        <f>IFERROR(IF(AE637=1,①工事概要!$E$11,IF(AE637=2,①工事概要!$E$11,IF(WEEKDAY(Z637)=2,Z630,AG636))),"")</f>
        <v/>
      </c>
      <c r="AH637" s="224" t="str">
        <f t="shared" ref="AH637:BA637" si="893">IFERROR(IF(AG637+1&gt;$BB637,"",AG637+1),"")</f>
        <v/>
      </c>
      <c r="AI637" s="224" t="str">
        <f t="shared" si="893"/>
        <v/>
      </c>
      <c r="AJ637" s="224" t="str">
        <f t="shared" si="893"/>
        <v/>
      </c>
      <c r="AK637" s="224" t="str">
        <f t="shared" si="893"/>
        <v/>
      </c>
      <c r="AL637" s="224" t="str">
        <f t="shared" si="893"/>
        <v/>
      </c>
      <c r="AM637" s="224" t="str">
        <f t="shared" si="893"/>
        <v/>
      </c>
      <c r="AN637" s="224" t="str">
        <f t="shared" si="893"/>
        <v/>
      </c>
      <c r="AO637" s="224" t="str">
        <f t="shared" si="893"/>
        <v/>
      </c>
      <c r="AP637" s="224" t="str">
        <f t="shared" si="893"/>
        <v/>
      </c>
      <c r="AQ637" s="224" t="str">
        <f t="shared" si="893"/>
        <v/>
      </c>
      <c r="AR637" s="224" t="str">
        <f t="shared" si="893"/>
        <v/>
      </c>
      <c r="AS637" s="224" t="str">
        <f t="shared" si="893"/>
        <v/>
      </c>
      <c r="AT637" s="224" t="str">
        <f t="shared" si="893"/>
        <v/>
      </c>
      <c r="AU637" s="224" t="str">
        <f t="shared" si="893"/>
        <v/>
      </c>
      <c r="AV637" s="224" t="str">
        <f t="shared" si="893"/>
        <v/>
      </c>
      <c r="AW637" s="224" t="str">
        <f t="shared" si="893"/>
        <v/>
      </c>
      <c r="AX637" s="224" t="str">
        <f t="shared" si="893"/>
        <v/>
      </c>
      <c r="AY637" s="224" t="str">
        <f t="shared" si="893"/>
        <v/>
      </c>
      <c r="AZ637" s="224" t="str">
        <f t="shared" si="893"/>
        <v/>
      </c>
      <c r="BA637" s="224" t="str">
        <f t="shared" si="893"/>
        <v/>
      </c>
      <c r="BB637" s="225" t="str">
        <f>IFERROR(IF(IF(IF(Z637=①工事概要!$E$12,①工事概要!$E$12,IF(WEEKDAY(Z637)=1,Z644,BB638))&gt;①工事概要!$E$12,①工事概要!$E$12,IF(Z637=①工事概要!$E$12,①工事概要!$E$12,IF(WEEKDAY(Z637)=1,Z644,BB638)))=0,①工事概要!$E$12,IF(IF(Z637=①工事概要!$E$12,①工事概要!$E$12,IF(WEEKDAY(Z637)=1,Z644,BB638))&gt;①工事概要!$E$12,①工事概要!$E$12,IF(Z637=①工事概要!$E$12,①工事概要!$E$12,IF(WEEKDAY(Z637)=1,Z644,BB638)))),"")</f>
        <v/>
      </c>
      <c r="BE637" s="53"/>
      <c r="BF637" s="53"/>
      <c r="BG637" s="53" t="str">
        <f>IFERROR(VLOOKUP(B637,①工事概要!$C$11:$D$12,2,FALSE),"")</f>
        <v/>
      </c>
      <c r="BH637" s="53" t="str">
        <f>IFERROR(VLOOKUP(B637,①工事概要!$C$16:$D$21,2,FALSE),"")</f>
        <v/>
      </c>
      <c r="BI637" s="53" t="str">
        <f>IFERROR(VLOOKUP(B637,①工事概要!$C$22:$D$24,2,FALSE),"")</f>
        <v/>
      </c>
      <c r="BJ637" s="53" t="str">
        <f>IF(B637&gt;①工事概要!$C$26,"",IF(B637&gt;=①工事概要!$C$25,$BJ$13,""))</f>
        <v/>
      </c>
      <c r="BK637" s="53" t="str">
        <f>IF(B637&gt;①工事概要!$C$28,"",IF(B637&gt;=①工事概要!$C$27,$BK$13,""))</f>
        <v/>
      </c>
      <c r="BL637" s="53" t="str">
        <f>IF(B637&gt;①工事概要!$C$30,"",IF(B637&gt;=①工事概要!$C$29,$BL$13,""))</f>
        <v/>
      </c>
      <c r="BM637" s="53" t="str">
        <f>IF(B637&gt;①工事概要!$C$32,"",IF(B637&gt;=①工事概要!$C$31,$BM$13,""))</f>
        <v/>
      </c>
      <c r="BN637" s="53" t="str">
        <f>IF(B637&gt;①工事概要!$C$34,"",IF(B637&gt;=①工事概要!$C$33,$BN$13,""))</f>
        <v/>
      </c>
      <c r="BO637" s="53" t="str">
        <f>IF(B637&gt;①工事概要!$C$36,"",IF(B637&gt;=①工事概要!$C$35,$BO$13,""))</f>
        <v/>
      </c>
      <c r="BP637" s="53" t="str">
        <f>IF(B637&gt;①工事概要!$C$38,"",IF(B637&gt;=①工事概要!$C$37,$BP$13,""))</f>
        <v/>
      </c>
      <c r="BQ637" s="53" t="str">
        <f>IF(B637&gt;①工事概要!$C$40,"",IF(B637&gt;=①工事概要!$C$39,$BQ$13,""))</f>
        <v/>
      </c>
      <c r="BR637" s="53" t="str">
        <f>IF(B637&gt;①工事概要!$C$42,"",IF(B637&gt;=①工事概要!$C$41,$BR$13,""))</f>
        <v/>
      </c>
      <c r="BS637" s="53" t="str">
        <f>IF(B637&gt;①工事概要!$C$44,"",IF(B637&gt;=①工事概要!$C$43,$BS$13,""))</f>
        <v/>
      </c>
      <c r="BT637" s="53" t="str">
        <f>IF(B637&gt;①工事概要!$C$46,"",IF(B637&gt;=①工事概要!$C$45,$BT$13,""))</f>
        <v/>
      </c>
      <c r="BU637" s="53" t="str">
        <f>IF(B637&gt;①工事概要!$C$48,"",IF(B637&gt;=①工事概要!$C$47,$BU$13,""))</f>
        <v/>
      </c>
      <c r="BV637" s="53" t="str">
        <f>IF(B637&gt;①工事概要!$C$50,"",IF(B637&gt;=①工事概要!$C$49,$BV$13,""))</f>
        <v/>
      </c>
      <c r="BW637" s="53" t="str">
        <f>IF(B637&gt;①工事概要!$C$52,"",IF(B637&gt;=①工事概要!$C$51,$BW$13,""))</f>
        <v/>
      </c>
      <c r="BX637" s="53" t="str">
        <f>IF(B637&gt;①工事概要!$C$54,"",IF(B637&gt;=①工事概要!$C$53,$BX$13,""))</f>
        <v/>
      </c>
      <c r="BY637" s="53" t="str">
        <f>IF(B637&gt;①工事概要!$C$56,"",IF(B637&gt;=①工事概要!$C$55,$BY$13,""))</f>
        <v/>
      </c>
      <c r="BZ637" s="53" t="str">
        <f>IF(B637&gt;①工事概要!$C$58,"",IF(B637&gt;=①工事概要!$C$57,$BZ$13,""))</f>
        <v/>
      </c>
      <c r="CA637" s="53" t="str">
        <f>IF(B637&gt;①工事概要!$C$60,"",IF(B637&gt;=①工事概要!$C$59,$CA$13,""))</f>
        <v/>
      </c>
      <c r="CB637" s="53" t="str">
        <f>IF(B637&gt;①工事概要!$C$62,"",IF(B637&gt;=①工事概要!$C$61,$CB$13,""))</f>
        <v/>
      </c>
      <c r="CC637" s="53" t="str">
        <f>IF(B637&gt;①工事概要!$C$64,"",IF(B637&gt;=①工事概要!$C$63,$CC$13,""))</f>
        <v/>
      </c>
      <c r="CD637" s="53" t="str">
        <f>IF(B637&gt;①工事概要!$C$66,"",IF(B637&gt;=①工事概要!$C$65,$CD$13,""))</f>
        <v/>
      </c>
      <c r="CE637" s="50" t="str">
        <f t="shared" si="848"/>
        <v/>
      </c>
      <c r="CF637" s="50" t="str">
        <f t="shared" si="834"/>
        <v xml:space="preserve"> </v>
      </c>
    </row>
    <row r="638" spans="1:84" ht="39" customHeight="1" thickTop="1" thickBot="1" x14ac:dyDescent="0.2">
      <c r="A638" s="81" t="str">
        <f t="shared" si="820"/>
        <v>対象期間外</v>
      </c>
      <c r="B638" s="180" t="str">
        <f>IFERROR(IF(B637=①工事概要!$E$12+IF(WEEKDAY(①工事概要!$E$12)=1,①工事概要!$E$12,(8-WEEKDAY(①工事概要!$E$12))),"-",IF(B637="-","-",B637+1)),"-")</f>
        <v>-</v>
      </c>
      <c r="C638" s="89" t="str">
        <f t="shared" si="835"/>
        <v>-</v>
      </c>
      <c r="D638" s="199" t="str">
        <f t="shared" si="836"/>
        <v>×</v>
      </c>
      <c r="E638" s="200" t="str">
        <f t="shared" si="837"/>
        <v xml:space="preserve"> </v>
      </c>
      <c r="F638" s="201" t="s">
        <v>60</v>
      </c>
      <c r="G638" s="202"/>
      <c r="H638" s="203"/>
      <c r="I638" s="204"/>
      <c r="J638" s="187" t="str">
        <f t="shared" si="838"/>
        <v/>
      </c>
      <c r="K638" s="190" t="str">
        <f t="shared" si="821"/>
        <v/>
      </c>
      <c r="L638" s="190" t="str">
        <f t="shared" si="822"/>
        <v/>
      </c>
      <c r="M638" s="188" t="str">
        <f t="shared" si="839"/>
        <v/>
      </c>
      <c r="N638" s="87" t="str">
        <f t="shared" si="823"/>
        <v/>
      </c>
      <c r="O638" s="108"/>
      <c r="P638" s="156" t="str">
        <f>IF(B638&lt;①工事概要!$E$11,"",IF(B638&gt;①工事概要!$E$12,"",IF(LEN(CE638)=0,"○","")))</f>
        <v/>
      </c>
      <c r="Q638" s="162">
        <f t="shared" si="840"/>
        <v>0</v>
      </c>
      <c r="R638" s="93">
        <f t="shared" si="824"/>
        <v>181</v>
      </c>
      <c r="S638" s="156" t="str">
        <f t="shared" si="825"/>
        <v/>
      </c>
      <c r="T638" s="162">
        <f t="shared" si="826"/>
        <v>0</v>
      </c>
      <c r="U638" s="100">
        <f t="shared" si="841"/>
        <v>52</v>
      </c>
      <c r="V638" s="93" t="str">
        <f t="shared" si="827"/>
        <v/>
      </c>
      <c r="W638" s="169" t="str">
        <f t="shared" si="842"/>
        <v/>
      </c>
      <c r="X638" s="80" t="str">
        <f t="shared" si="843"/>
        <v/>
      </c>
      <c r="Y638" s="80" t="str">
        <f t="shared" si="844"/>
        <v/>
      </c>
      <c r="Z638" s="80" t="str">
        <f t="shared" si="828"/>
        <v>-</v>
      </c>
      <c r="AA638" s="80" t="str">
        <f t="shared" si="829"/>
        <v/>
      </c>
      <c r="AB638" s="80" t="str">
        <f t="shared" si="830"/>
        <v>OK（振替済み）</v>
      </c>
      <c r="AC638" s="154">
        <f t="shared" si="831"/>
        <v>0</v>
      </c>
      <c r="AD638" s="154" t="str">
        <f t="shared" si="845"/>
        <v/>
      </c>
      <c r="AE638" s="106">
        <f t="shared" si="846"/>
        <v>0</v>
      </c>
      <c r="AF638" s="106">
        <f t="shared" si="832"/>
        <v>0</v>
      </c>
      <c r="AG638" s="216" t="str">
        <f>IFERROR(IF(AE638=1,①工事概要!$E$11,IF(AE638=2,①工事概要!$E$11,IF(WEEKDAY(Z638)=2,Z631,AG637))),"")</f>
        <v/>
      </c>
      <c r="AH638" s="221" t="str">
        <f t="shared" ref="AH638:BA638" si="894">IFERROR(IF(AG638+1&gt;$BB638,"",AG638+1),"")</f>
        <v/>
      </c>
      <c r="AI638" s="221" t="str">
        <f t="shared" si="894"/>
        <v/>
      </c>
      <c r="AJ638" s="221" t="str">
        <f t="shared" si="894"/>
        <v/>
      </c>
      <c r="AK638" s="221" t="str">
        <f t="shared" si="894"/>
        <v/>
      </c>
      <c r="AL638" s="221" t="str">
        <f t="shared" si="894"/>
        <v/>
      </c>
      <c r="AM638" s="221" t="str">
        <f t="shared" si="894"/>
        <v/>
      </c>
      <c r="AN638" s="221" t="str">
        <f t="shared" si="894"/>
        <v/>
      </c>
      <c r="AO638" s="221" t="str">
        <f t="shared" si="894"/>
        <v/>
      </c>
      <c r="AP638" s="221" t="str">
        <f t="shared" si="894"/>
        <v/>
      </c>
      <c r="AQ638" s="221" t="str">
        <f t="shared" si="894"/>
        <v/>
      </c>
      <c r="AR638" s="221" t="str">
        <f t="shared" si="894"/>
        <v/>
      </c>
      <c r="AS638" s="221" t="str">
        <f t="shared" si="894"/>
        <v/>
      </c>
      <c r="AT638" s="221" t="str">
        <f t="shared" si="894"/>
        <v/>
      </c>
      <c r="AU638" s="221" t="str">
        <f t="shared" si="894"/>
        <v/>
      </c>
      <c r="AV638" s="221" t="str">
        <f t="shared" si="894"/>
        <v/>
      </c>
      <c r="AW638" s="221" t="str">
        <f t="shared" si="894"/>
        <v/>
      </c>
      <c r="AX638" s="221" t="str">
        <f t="shared" si="894"/>
        <v/>
      </c>
      <c r="AY638" s="221" t="str">
        <f t="shared" si="894"/>
        <v/>
      </c>
      <c r="AZ638" s="221" t="str">
        <f t="shared" si="894"/>
        <v/>
      </c>
      <c r="BA638" s="221" t="str">
        <f t="shared" si="894"/>
        <v/>
      </c>
      <c r="BB638" s="217" t="str">
        <f>IFERROR(IF(IF(IF(Z638=①工事概要!$E$12,①工事概要!$E$12,IF(WEEKDAY(Z638)=1,Z645,BB639))&gt;①工事概要!$E$12,①工事概要!$E$12,IF(Z638=①工事概要!$E$12,①工事概要!$E$12,IF(WEEKDAY(Z638)=1,Z645,BB639)))=0,①工事概要!$E$12,IF(IF(Z638=①工事概要!$E$12,①工事概要!$E$12,IF(WEEKDAY(Z638)=1,Z645,BB639))&gt;①工事概要!$E$12,①工事概要!$E$12,IF(Z638=①工事概要!$E$12,①工事概要!$E$12,IF(WEEKDAY(Z638)=1,Z645,BB639)))),"")</f>
        <v/>
      </c>
      <c r="BE638" s="53"/>
      <c r="BF638" s="53"/>
      <c r="BG638" s="53" t="str">
        <f>IFERROR(VLOOKUP(B638,①工事概要!$C$11:$D$12,2,FALSE),"")</f>
        <v/>
      </c>
      <c r="BH638" s="53" t="str">
        <f>IFERROR(VLOOKUP(B638,①工事概要!$C$16:$D$21,2,FALSE),"")</f>
        <v/>
      </c>
      <c r="BI638" s="53" t="str">
        <f>IFERROR(VLOOKUP(B638,①工事概要!$C$22:$D$24,2,FALSE),"")</f>
        <v/>
      </c>
      <c r="BJ638" s="53" t="str">
        <f>IF(B638&gt;①工事概要!$C$26,"",IF(B638&gt;=①工事概要!$C$25,$BJ$13,""))</f>
        <v/>
      </c>
      <c r="BK638" s="53" t="str">
        <f>IF(B638&gt;①工事概要!$C$28,"",IF(B638&gt;=①工事概要!$C$27,$BK$13,""))</f>
        <v/>
      </c>
      <c r="BL638" s="53" t="str">
        <f>IF(B638&gt;①工事概要!$C$30,"",IF(B638&gt;=①工事概要!$C$29,$BL$13,""))</f>
        <v/>
      </c>
      <c r="BM638" s="53" t="str">
        <f>IF(B638&gt;①工事概要!$C$32,"",IF(B638&gt;=①工事概要!$C$31,$BM$13,""))</f>
        <v/>
      </c>
      <c r="BN638" s="53" t="str">
        <f>IF(B638&gt;①工事概要!$C$34,"",IF(B638&gt;=①工事概要!$C$33,$BN$13,""))</f>
        <v/>
      </c>
      <c r="BO638" s="53" t="str">
        <f>IF(B638&gt;①工事概要!$C$36,"",IF(B638&gt;=①工事概要!$C$35,$BO$13,""))</f>
        <v/>
      </c>
      <c r="BP638" s="53" t="str">
        <f>IF(B638&gt;①工事概要!$C$38,"",IF(B638&gt;=①工事概要!$C$37,$BP$13,""))</f>
        <v/>
      </c>
      <c r="BQ638" s="53" t="str">
        <f>IF(B638&gt;①工事概要!$C$40,"",IF(B638&gt;=①工事概要!$C$39,$BQ$13,""))</f>
        <v/>
      </c>
      <c r="BR638" s="53" t="str">
        <f>IF(B638&gt;①工事概要!$C$42,"",IF(B638&gt;=①工事概要!$C$41,$BR$13,""))</f>
        <v/>
      </c>
      <c r="BS638" s="53" t="str">
        <f>IF(B638&gt;①工事概要!$C$44,"",IF(B638&gt;=①工事概要!$C$43,$BS$13,""))</f>
        <v/>
      </c>
      <c r="BT638" s="53" t="str">
        <f>IF(B638&gt;①工事概要!$C$46,"",IF(B638&gt;=①工事概要!$C$45,$BT$13,""))</f>
        <v/>
      </c>
      <c r="BU638" s="53" t="str">
        <f>IF(B638&gt;①工事概要!$C$48,"",IF(B638&gt;=①工事概要!$C$47,$BU$13,""))</f>
        <v/>
      </c>
      <c r="BV638" s="53" t="str">
        <f>IF(B638&gt;①工事概要!$C$50,"",IF(B638&gt;=①工事概要!$C$49,$BV$13,""))</f>
        <v/>
      </c>
      <c r="BW638" s="53" t="str">
        <f>IF(B638&gt;①工事概要!$C$52,"",IF(B638&gt;=①工事概要!$C$51,$BW$13,""))</f>
        <v/>
      </c>
      <c r="BX638" s="53" t="str">
        <f>IF(B638&gt;①工事概要!$C$54,"",IF(B638&gt;=①工事概要!$C$53,$BX$13,""))</f>
        <v/>
      </c>
      <c r="BY638" s="53" t="str">
        <f>IF(B638&gt;①工事概要!$C$56,"",IF(B638&gt;=①工事概要!$C$55,$BY$13,""))</f>
        <v/>
      </c>
      <c r="BZ638" s="53" t="str">
        <f>IF(B638&gt;①工事概要!$C$58,"",IF(B638&gt;=①工事概要!$C$57,$BZ$13,""))</f>
        <v/>
      </c>
      <c r="CA638" s="53" t="str">
        <f>IF(B638&gt;①工事概要!$C$60,"",IF(B638&gt;=①工事概要!$C$59,$CA$13,""))</f>
        <v/>
      </c>
      <c r="CB638" s="53" t="str">
        <f>IF(B638&gt;①工事概要!$C$62,"",IF(B638&gt;=①工事概要!$C$61,$CB$13,""))</f>
        <v/>
      </c>
      <c r="CC638" s="53" t="str">
        <f>IF(B638&gt;①工事概要!$C$64,"",IF(B638&gt;=①工事概要!$C$63,$CC$13,""))</f>
        <v/>
      </c>
      <c r="CD638" s="53" t="str">
        <f>IF(B638&gt;①工事概要!$C$66,"",IF(B638&gt;=①工事概要!$C$65,$CD$13,""))</f>
        <v/>
      </c>
      <c r="CE638" s="50" t="str">
        <f t="shared" si="848"/>
        <v/>
      </c>
      <c r="CF638" s="50" t="str">
        <f t="shared" si="834"/>
        <v xml:space="preserve"> </v>
      </c>
    </row>
    <row r="639" spans="1:84" ht="39" customHeight="1" thickTop="1" thickBot="1" x14ac:dyDescent="0.2">
      <c r="A639" s="81" t="str">
        <f t="shared" si="820"/>
        <v>対象期間外</v>
      </c>
      <c r="B639" s="180" t="str">
        <f>IFERROR(IF(B638=①工事概要!$E$12+IF(WEEKDAY(①工事概要!$E$12)=1,①工事概要!$E$12,(8-WEEKDAY(①工事概要!$E$12))),"-",IF(B638="-","-",B638+1)),"-")</f>
        <v>-</v>
      </c>
      <c r="C639" s="89" t="str">
        <f t="shared" si="835"/>
        <v>-</v>
      </c>
      <c r="D639" s="199" t="str">
        <f t="shared" si="836"/>
        <v>×</v>
      </c>
      <c r="E639" s="200" t="str">
        <f t="shared" si="837"/>
        <v xml:space="preserve"> </v>
      </c>
      <c r="F639" s="201" t="s">
        <v>60</v>
      </c>
      <c r="G639" s="202"/>
      <c r="H639" s="203"/>
      <c r="I639" s="204"/>
      <c r="J639" s="187" t="str">
        <f t="shared" si="838"/>
        <v/>
      </c>
      <c r="K639" s="190" t="str">
        <f t="shared" si="821"/>
        <v/>
      </c>
      <c r="L639" s="190" t="str">
        <f t="shared" si="822"/>
        <v/>
      </c>
      <c r="M639" s="188" t="str">
        <f t="shared" si="839"/>
        <v/>
      </c>
      <c r="N639" s="87" t="str">
        <f t="shared" si="823"/>
        <v/>
      </c>
      <c r="O639" s="108"/>
      <c r="P639" s="156" t="str">
        <f>IF(B639&lt;①工事概要!$E$11,"",IF(B639&gt;①工事概要!$E$12,"",IF(LEN(CE639)=0,"○","")))</f>
        <v/>
      </c>
      <c r="Q639" s="162">
        <f t="shared" si="840"/>
        <v>0</v>
      </c>
      <c r="R639" s="93">
        <f t="shared" si="824"/>
        <v>181</v>
      </c>
      <c r="S639" s="156" t="str">
        <f t="shared" si="825"/>
        <v/>
      </c>
      <c r="T639" s="162">
        <f t="shared" si="826"/>
        <v>0</v>
      </c>
      <c r="U639" s="100">
        <f t="shared" si="841"/>
        <v>52</v>
      </c>
      <c r="V639" s="93" t="str">
        <f t="shared" si="827"/>
        <v/>
      </c>
      <c r="W639" s="169" t="str">
        <f t="shared" si="842"/>
        <v/>
      </c>
      <c r="X639" s="80" t="str">
        <f t="shared" si="843"/>
        <v/>
      </c>
      <c r="Y639" s="80" t="str">
        <f t="shared" si="844"/>
        <v/>
      </c>
      <c r="Z639" s="80" t="str">
        <f t="shared" si="828"/>
        <v>-</v>
      </c>
      <c r="AA639" s="80" t="str">
        <f t="shared" si="829"/>
        <v/>
      </c>
      <c r="AB639" s="80" t="str">
        <f t="shared" si="830"/>
        <v>OK（振替済み）</v>
      </c>
      <c r="AC639" s="154">
        <f t="shared" si="831"/>
        <v>0</v>
      </c>
      <c r="AD639" s="154" t="str">
        <f t="shared" si="845"/>
        <v/>
      </c>
      <c r="AE639" s="106">
        <f t="shared" si="846"/>
        <v>0</v>
      </c>
      <c r="AF639" s="106">
        <f t="shared" si="832"/>
        <v>0</v>
      </c>
      <c r="AG639" s="218" t="str">
        <f>IFERROR(IF(AE639=1,①工事概要!$E$11,IF(AE639=2,①工事概要!$E$11,IF(WEEKDAY(Z639)=2,Z632,AG638))),"")</f>
        <v/>
      </c>
      <c r="AH639" s="222" t="str">
        <f t="shared" ref="AH639:BA639" si="895">IFERROR(IF(AG639+1&gt;$BB639,"",AG639+1),"")</f>
        <v/>
      </c>
      <c r="AI639" s="222" t="str">
        <f t="shared" si="895"/>
        <v/>
      </c>
      <c r="AJ639" s="222" t="str">
        <f t="shared" si="895"/>
        <v/>
      </c>
      <c r="AK639" s="222" t="str">
        <f t="shared" si="895"/>
        <v/>
      </c>
      <c r="AL639" s="222" t="str">
        <f t="shared" si="895"/>
        <v/>
      </c>
      <c r="AM639" s="222" t="str">
        <f t="shared" si="895"/>
        <v/>
      </c>
      <c r="AN639" s="222" t="str">
        <f t="shared" si="895"/>
        <v/>
      </c>
      <c r="AO639" s="222" t="str">
        <f t="shared" si="895"/>
        <v/>
      </c>
      <c r="AP639" s="222" t="str">
        <f t="shared" si="895"/>
        <v/>
      </c>
      <c r="AQ639" s="222" t="str">
        <f t="shared" si="895"/>
        <v/>
      </c>
      <c r="AR639" s="222" t="str">
        <f t="shared" si="895"/>
        <v/>
      </c>
      <c r="AS639" s="222" t="str">
        <f t="shared" si="895"/>
        <v/>
      </c>
      <c r="AT639" s="222" t="str">
        <f t="shared" si="895"/>
        <v/>
      </c>
      <c r="AU639" s="222" t="str">
        <f t="shared" si="895"/>
        <v/>
      </c>
      <c r="AV639" s="222" t="str">
        <f t="shared" si="895"/>
        <v/>
      </c>
      <c r="AW639" s="222" t="str">
        <f t="shared" si="895"/>
        <v/>
      </c>
      <c r="AX639" s="222" t="str">
        <f t="shared" si="895"/>
        <v/>
      </c>
      <c r="AY639" s="222" t="str">
        <f t="shared" si="895"/>
        <v/>
      </c>
      <c r="AZ639" s="222" t="str">
        <f t="shared" si="895"/>
        <v/>
      </c>
      <c r="BA639" s="222" t="str">
        <f t="shared" si="895"/>
        <v/>
      </c>
      <c r="BB639" s="219" t="str">
        <f>IFERROR(IF(IF(IF(Z639=①工事概要!$E$12,①工事概要!$E$12,IF(WEEKDAY(Z639)=1,Z646,BB640))&gt;①工事概要!$E$12,①工事概要!$E$12,IF(Z639=①工事概要!$E$12,①工事概要!$E$12,IF(WEEKDAY(Z639)=1,Z646,BB640)))=0,①工事概要!$E$12,IF(IF(Z639=①工事概要!$E$12,①工事概要!$E$12,IF(WEEKDAY(Z639)=1,Z646,BB640))&gt;①工事概要!$E$12,①工事概要!$E$12,IF(Z639=①工事概要!$E$12,①工事概要!$E$12,IF(WEEKDAY(Z639)=1,Z646,BB640)))),"")</f>
        <v/>
      </c>
      <c r="BE639" s="53"/>
      <c r="BF639" s="53"/>
      <c r="BG639" s="53" t="str">
        <f>IFERROR(VLOOKUP(B639,①工事概要!$C$11:$D$12,2,FALSE),"")</f>
        <v/>
      </c>
      <c r="BH639" s="53" t="str">
        <f>IFERROR(VLOOKUP(B639,①工事概要!$C$16:$D$21,2,FALSE),"")</f>
        <v/>
      </c>
      <c r="BI639" s="53" t="str">
        <f>IFERROR(VLOOKUP(B639,①工事概要!$C$22:$D$24,2,FALSE),"")</f>
        <v/>
      </c>
      <c r="BJ639" s="53" t="str">
        <f>IF(B639&gt;①工事概要!$C$26,"",IF(B639&gt;=①工事概要!$C$25,$BJ$13,""))</f>
        <v/>
      </c>
      <c r="BK639" s="53" t="str">
        <f>IF(B639&gt;①工事概要!$C$28,"",IF(B639&gt;=①工事概要!$C$27,$BK$13,""))</f>
        <v/>
      </c>
      <c r="BL639" s="53" t="str">
        <f>IF(B639&gt;①工事概要!$C$30,"",IF(B639&gt;=①工事概要!$C$29,$BL$13,""))</f>
        <v/>
      </c>
      <c r="BM639" s="53" t="str">
        <f>IF(B639&gt;①工事概要!$C$32,"",IF(B639&gt;=①工事概要!$C$31,$BM$13,""))</f>
        <v/>
      </c>
      <c r="BN639" s="53" t="str">
        <f>IF(B639&gt;①工事概要!$C$34,"",IF(B639&gt;=①工事概要!$C$33,$BN$13,""))</f>
        <v/>
      </c>
      <c r="BO639" s="53" t="str">
        <f>IF(B639&gt;①工事概要!$C$36,"",IF(B639&gt;=①工事概要!$C$35,$BO$13,""))</f>
        <v/>
      </c>
      <c r="BP639" s="53" t="str">
        <f>IF(B639&gt;①工事概要!$C$38,"",IF(B639&gt;=①工事概要!$C$37,$BP$13,""))</f>
        <v/>
      </c>
      <c r="BQ639" s="53" t="str">
        <f>IF(B639&gt;①工事概要!$C$40,"",IF(B639&gt;=①工事概要!$C$39,$BQ$13,""))</f>
        <v/>
      </c>
      <c r="BR639" s="53" t="str">
        <f>IF(B639&gt;①工事概要!$C$42,"",IF(B639&gt;=①工事概要!$C$41,$BR$13,""))</f>
        <v/>
      </c>
      <c r="BS639" s="53" t="str">
        <f>IF(B639&gt;①工事概要!$C$44,"",IF(B639&gt;=①工事概要!$C$43,$BS$13,""))</f>
        <v/>
      </c>
      <c r="BT639" s="53" t="str">
        <f>IF(B639&gt;①工事概要!$C$46,"",IF(B639&gt;=①工事概要!$C$45,$BT$13,""))</f>
        <v/>
      </c>
      <c r="BU639" s="53" t="str">
        <f>IF(B639&gt;①工事概要!$C$48,"",IF(B639&gt;=①工事概要!$C$47,$BU$13,""))</f>
        <v/>
      </c>
      <c r="BV639" s="53" t="str">
        <f>IF(B639&gt;①工事概要!$C$50,"",IF(B639&gt;=①工事概要!$C$49,$BV$13,""))</f>
        <v/>
      </c>
      <c r="BW639" s="53" t="str">
        <f>IF(B639&gt;①工事概要!$C$52,"",IF(B639&gt;=①工事概要!$C$51,$BW$13,""))</f>
        <v/>
      </c>
      <c r="BX639" s="53" t="str">
        <f>IF(B639&gt;①工事概要!$C$54,"",IF(B639&gt;=①工事概要!$C$53,$BX$13,""))</f>
        <v/>
      </c>
      <c r="BY639" s="53" t="str">
        <f>IF(B639&gt;①工事概要!$C$56,"",IF(B639&gt;=①工事概要!$C$55,$BY$13,""))</f>
        <v/>
      </c>
      <c r="BZ639" s="53" t="str">
        <f>IF(B639&gt;①工事概要!$C$58,"",IF(B639&gt;=①工事概要!$C$57,$BZ$13,""))</f>
        <v/>
      </c>
      <c r="CA639" s="53" t="str">
        <f>IF(B639&gt;①工事概要!$C$60,"",IF(B639&gt;=①工事概要!$C$59,$CA$13,""))</f>
        <v/>
      </c>
      <c r="CB639" s="53" t="str">
        <f>IF(B639&gt;①工事概要!$C$62,"",IF(B639&gt;=①工事概要!$C$61,$CB$13,""))</f>
        <v/>
      </c>
      <c r="CC639" s="53" t="str">
        <f>IF(B639&gt;①工事概要!$C$64,"",IF(B639&gt;=①工事概要!$C$63,$CC$13,""))</f>
        <v/>
      </c>
      <c r="CD639" s="53" t="str">
        <f>IF(B639&gt;①工事概要!$C$66,"",IF(B639&gt;=①工事概要!$C$65,$CD$13,""))</f>
        <v/>
      </c>
      <c r="CE639" s="50" t="str">
        <f t="shared" si="848"/>
        <v/>
      </c>
      <c r="CF639" s="50" t="str">
        <f t="shared" si="834"/>
        <v xml:space="preserve"> </v>
      </c>
    </row>
    <row r="640" spans="1:84" ht="39" customHeight="1" thickTop="1" thickBot="1" x14ac:dyDescent="0.2">
      <c r="A640" s="81" t="str">
        <f t="shared" si="820"/>
        <v>対象期間外</v>
      </c>
      <c r="B640" s="180" t="str">
        <f>IFERROR(IF(B639=①工事概要!$E$12+IF(WEEKDAY(①工事概要!$E$12)=1,①工事概要!$E$12,(8-WEEKDAY(①工事概要!$E$12))),"-",IF(B639="-","-",B639+1)),"-")</f>
        <v>-</v>
      </c>
      <c r="C640" s="89" t="str">
        <f t="shared" si="835"/>
        <v>-</v>
      </c>
      <c r="D640" s="199" t="str">
        <f t="shared" si="836"/>
        <v>×</v>
      </c>
      <c r="E640" s="200" t="str">
        <f t="shared" si="837"/>
        <v xml:space="preserve"> </v>
      </c>
      <c r="F640" s="201" t="s">
        <v>60</v>
      </c>
      <c r="G640" s="202"/>
      <c r="H640" s="203"/>
      <c r="I640" s="204"/>
      <c r="J640" s="187" t="str">
        <f t="shared" si="838"/>
        <v/>
      </c>
      <c r="K640" s="190" t="str">
        <f t="shared" si="821"/>
        <v/>
      </c>
      <c r="L640" s="190" t="str">
        <f t="shared" si="822"/>
        <v/>
      </c>
      <c r="M640" s="188" t="str">
        <f t="shared" si="839"/>
        <v/>
      </c>
      <c r="N640" s="87" t="str">
        <f t="shared" si="823"/>
        <v/>
      </c>
      <c r="O640" s="108"/>
      <c r="P640" s="156" t="str">
        <f>IF(B640&lt;①工事概要!$E$11,"",IF(B640&gt;①工事概要!$E$12,"",IF(LEN(CE640)=0,"○","")))</f>
        <v/>
      </c>
      <c r="Q640" s="162">
        <f t="shared" si="840"/>
        <v>0</v>
      </c>
      <c r="R640" s="93">
        <f t="shared" si="824"/>
        <v>181</v>
      </c>
      <c r="S640" s="156" t="str">
        <f t="shared" si="825"/>
        <v/>
      </c>
      <c r="T640" s="162">
        <f t="shared" si="826"/>
        <v>0</v>
      </c>
      <c r="U640" s="100">
        <f t="shared" si="841"/>
        <v>52</v>
      </c>
      <c r="V640" s="93" t="str">
        <f t="shared" si="827"/>
        <v/>
      </c>
      <c r="W640" s="169" t="str">
        <f t="shared" si="842"/>
        <v/>
      </c>
      <c r="X640" s="80" t="str">
        <f t="shared" si="843"/>
        <v/>
      </c>
      <c r="Y640" s="80" t="str">
        <f t="shared" si="844"/>
        <v/>
      </c>
      <c r="Z640" s="80" t="str">
        <f t="shared" si="828"/>
        <v>-</v>
      </c>
      <c r="AA640" s="80" t="str">
        <f t="shared" si="829"/>
        <v/>
      </c>
      <c r="AB640" s="80" t="str">
        <f t="shared" si="830"/>
        <v>OK（振替済み）</v>
      </c>
      <c r="AC640" s="154">
        <f t="shared" si="831"/>
        <v>0</v>
      </c>
      <c r="AD640" s="154" t="str">
        <f t="shared" si="845"/>
        <v/>
      </c>
      <c r="AE640" s="106">
        <f t="shared" si="846"/>
        <v>0</v>
      </c>
      <c r="AF640" s="106">
        <f t="shared" si="832"/>
        <v>0</v>
      </c>
      <c r="AG640" s="218" t="str">
        <f>IFERROR(IF(AE640=1,①工事概要!$E$11,IF(AE640=2,①工事概要!$E$11,IF(WEEKDAY(Z640)=2,Z633,AG639))),"")</f>
        <v/>
      </c>
      <c r="AH640" s="222" t="str">
        <f t="shared" ref="AH640:BA640" si="896">IFERROR(IF(AG640+1&gt;$BB640,"",AG640+1),"")</f>
        <v/>
      </c>
      <c r="AI640" s="222" t="str">
        <f t="shared" si="896"/>
        <v/>
      </c>
      <c r="AJ640" s="222" t="str">
        <f t="shared" si="896"/>
        <v/>
      </c>
      <c r="AK640" s="222" t="str">
        <f t="shared" si="896"/>
        <v/>
      </c>
      <c r="AL640" s="222" t="str">
        <f t="shared" si="896"/>
        <v/>
      </c>
      <c r="AM640" s="222" t="str">
        <f t="shared" si="896"/>
        <v/>
      </c>
      <c r="AN640" s="222" t="str">
        <f t="shared" si="896"/>
        <v/>
      </c>
      <c r="AO640" s="222" t="str">
        <f t="shared" si="896"/>
        <v/>
      </c>
      <c r="AP640" s="222" t="str">
        <f t="shared" si="896"/>
        <v/>
      </c>
      <c r="AQ640" s="222" t="str">
        <f t="shared" si="896"/>
        <v/>
      </c>
      <c r="AR640" s="222" t="str">
        <f t="shared" si="896"/>
        <v/>
      </c>
      <c r="AS640" s="222" t="str">
        <f t="shared" si="896"/>
        <v/>
      </c>
      <c r="AT640" s="222" t="str">
        <f t="shared" si="896"/>
        <v/>
      </c>
      <c r="AU640" s="222" t="str">
        <f t="shared" si="896"/>
        <v/>
      </c>
      <c r="AV640" s="222" t="str">
        <f t="shared" si="896"/>
        <v/>
      </c>
      <c r="AW640" s="222" t="str">
        <f t="shared" si="896"/>
        <v/>
      </c>
      <c r="AX640" s="222" t="str">
        <f t="shared" si="896"/>
        <v/>
      </c>
      <c r="AY640" s="222" t="str">
        <f t="shared" si="896"/>
        <v/>
      </c>
      <c r="AZ640" s="222" t="str">
        <f t="shared" si="896"/>
        <v/>
      </c>
      <c r="BA640" s="222" t="str">
        <f t="shared" si="896"/>
        <v/>
      </c>
      <c r="BB640" s="219" t="str">
        <f>IFERROR(IF(IF(IF(Z640=①工事概要!$E$12,①工事概要!$E$12,IF(WEEKDAY(Z640)=1,Z647,BB641))&gt;①工事概要!$E$12,①工事概要!$E$12,IF(Z640=①工事概要!$E$12,①工事概要!$E$12,IF(WEEKDAY(Z640)=1,Z647,BB641)))=0,①工事概要!$E$12,IF(IF(Z640=①工事概要!$E$12,①工事概要!$E$12,IF(WEEKDAY(Z640)=1,Z647,BB641))&gt;①工事概要!$E$12,①工事概要!$E$12,IF(Z640=①工事概要!$E$12,①工事概要!$E$12,IF(WEEKDAY(Z640)=1,Z647,BB641)))),"")</f>
        <v/>
      </c>
      <c r="BE640" s="53"/>
      <c r="BF640" s="53"/>
      <c r="BG640" s="53" t="str">
        <f>IFERROR(VLOOKUP(B640,①工事概要!$C$11:$D$12,2,FALSE),"")</f>
        <v/>
      </c>
      <c r="BH640" s="53" t="str">
        <f>IFERROR(VLOOKUP(B640,①工事概要!$C$16:$D$21,2,FALSE),"")</f>
        <v/>
      </c>
      <c r="BI640" s="53" t="str">
        <f>IFERROR(VLOOKUP(B640,①工事概要!$C$22:$D$24,2,FALSE),"")</f>
        <v/>
      </c>
      <c r="BJ640" s="53" t="str">
        <f>IF(B640&gt;①工事概要!$C$26,"",IF(B640&gt;=①工事概要!$C$25,$BJ$13,""))</f>
        <v/>
      </c>
      <c r="BK640" s="53" t="str">
        <f>IF(B640&gt;①工事概要!$C$28,"",IF(B640&gt;=①工事概要!$C$27,$BK$13,""))</f>
        <v/>
      </c>
      <c r="BL640" s="53" t="str">
        <f>IF(B640&gt;①工事概要!$C$30,"",IF(B640&gt;=①工事概要!$C$29,$BL$13,""))</f>
        <v/>
      </c>
      <c r="BM640" s="53" t="str">
        <f>IF(B640&gt;①工事概要!$C$32,"",IF(B640&gt;=①工事概要!$C$31,$BM$13,""))</f>
        <v/>
      </c>
      <c r="BN640" s="53" t="str">
        <f>IF(B640&gt;①工事概要!$C$34,"",IF(B640&gt;=①工事概要!$C$33,$BN$13,""))</f>
        <v/>
      </c>
      <c r="BO640" s="53" t="str">
        <f>IF(B640&gt;①工事概要!$C$36,"",IF(B640&gt;=①工事概要!$C$35,$BO$13,""))</f>
        <v/>
      </c>
      <c r="BP640" s="53" t="str">
        <f>IF(B640&gt;①工事概要!$C$38,"",IF(B640&gt;=①工事概要!$C$37,$BP$13,""))</f>
        <v/>
      </c>
      <c r="BQ640" s="53" t="str">
        <f>IF(B640&gt;①工事概要!$C$40,"",IF(B640&gt;=①工事概要!$C$39,$BQ$13,""))</f>
        <v/>
      </c>
      <c r="BR640" s="53" t="str">
        <f>IF(B640&gt;①工事概要!$C$42,"",IF(B640&gt;=①工事概要!$C$41,$BR$13,""))</f>
        <v/>
      </c>
      <c r="BS640" s="53" t="str">
        <f>IF(B640&gt;①工事概要!$C$44,"",IF(B640&gt;=①工事概要!$C$43,$BS$13,""))</f>
        <v/>
      </c>
      <c r="BT640" s="53" t="str">
        <f>IF(B640&gt;①工事概要!$C$46,"",IF(B640&gt;=①工事概要!$C$45,$BT$13,""))</f>
        <v/>
      </c>
      <c r="BU640" s="53" t="str">
        <f>IF(B640&gt;①工事概要!$C$48,"",IF(B640&gt;=①工事概要!$C$47,$BU$13,""))</f>
        <v/>
      </c>
      <c r="BV640" s="53" t="str">
        <f>IF(B640&gt;①工事概要!$C$50,"",IF(B640&gt;=①工事概要!$C$49,$BV$13,""))</f>
        <v/>
      </c>
      <c r="BW640" s="53" t="str">
        <f>IF(B640&gt;①工事概要!$C$52,"",IF(B640&gt;=①工事概要!$C$51,$BW$13,""))</f>
        <v/>
      </c>
      <c r="BX640" s="53" t="str">
        <f>IF(B640&gt;①工事概要!$C$54,"",IF(B640&gt;=①工事概要!$C$53,$BX$13,""))</f>
        <v/>
      </c>
      <c r="BY640" s="53" t="str">
        <f>IF(B640&gt;①工事概要!$C$56,"",IF(B640&gt;=①工事概要!$C$55,$BY$13,""))</f>
        <v/>
      </c>
      <c r="BZ640" s="53" t="str">
        <f>IF(B640&gt;①工事概要!$C$58,"",IF(B640&gt;=①工事概要!$C$57,$BZ$13,""))</f>
        <v/>
      </c>
      <c r="CA640" s="53" t="str">
        <f>IF(B640&gt;①工事概要!$C$60,"",IF(B640&gt;=①工事概要!$C$59,$CA$13,""))</f>
        <v/>
      </c>
      <c r="CB640" s="53" t="str">
        <f>IF(B640&gt;①工事概要!$C$62,"",IF(B640&gt;=①工事概要!$C$61,$CB$13,""))</f>
        <v/>
      </c>
      <c r="CC640" s="53" t="str">
        <f>IF(B640&gt;①工事概要!$C$64,"",IF(B640&gt;=①工事概要!$C$63,$CC$13,""))</f>
        <v/>
      </c>
      <c r="CD640" s="53" t="str">
        <f>IF(B640&gt;①工事概要!$C$66,"",IF(B640&gt;=①工事概要!$C$65,$CD$13,""))</f>
        <v/>
      </c>
      <c r="CE640" s="50" t="str">
        <f t="shared" si="848"/>
        <v/>
      </c>
      <c r="CF640" s="50" t="str">
        <f t="shared" si="834"/>
        <v xml:space="preserve"> </v>
      </c>
    </row>
    <row r="641" spans="1:84" ht="39" customHeight="1" thickTop="1" thickBot="1" x14ac:dyDescent="0.2">
      <c r="A641" s="81" t="str">
        <f t="shared" si="820"/>
        <v>対象期間外</v>
      </c>
      <c r="B641" s="180" t="str">
        <f>IFERROR(IF(B640=①工事概要!$E$12+IF(WEEKDAY(①工事概要!$E$12)=1,①工事概要!$E$12,(8-WEEKDAY(①工事概要!$E$12))),"-",IF(B640="-","-",B640+1)),"-")</f>
        <v>-</v>
      </c>
      <c r="C641" s="89" t="str">
        <f t="shared" si="835"/>
        <v>-</v>
      </c>
      <c r="D641" s="199" t="str">
        <f t="shared" si="836"/>
        <v>×</v>
      </c>
      <c r="E641" s="200" t="str">
        <f t="shared" si="837"/>
        <v xml:space="preserve"> </v>
      </c>
      <c r="F641" s="201" t="s">
        <v>60</v>
      </c>
      <c r="G641" s="202"/>
      <c r="H641" s="203"/>
      <c r="I641" s="204"/>
      <c r="J641" s="187" t="str">
        <f t="shared" si="838"/>
        <v/>
      </c>
      <c r="K641" s="190" t="str">
        <f t="shared" si="821"/>
        <v/>
      </c>
      <c r="L641" s="190" t="str">
        <f t="shared" si="822"/>
        <v/>
      </c>
      <c r="M641" s="188" t="str">
        <f t="shared" si="839"/>
        <v/>
      </c>
      <c r="N641" s="87" t="str">
        <f t="shared" si="823"/>
        <v/>
      </c>
      <c r="O641" s="108"/>
      <c r="P641" s="156" t="str">
        <f>IF(B641&lt;①工事概要!$E$11,"",IF(B641&gt;①工事概要!$E$12,"",IF(LEN(CE641)=0,"○","")))</f>
        <v/>
      </c>
      <c r="Q641" s="162">
        <f t="shared" si="840"/>
        <v>0</v>
      </c>
      <c r="R641" s="93">
        <f t="shared" si="824"/>
        <v>181</v>
      </c>
      <c r="S641" s="156" t="str">
        <f t="shared" si="825"/>
        <v/>
      </c>
      <c r="T641" s="162">
        <f t="shared" si="826"/>
        <v>0</v>
      </c>
      <c r="U641" s="100">
        <f t="shared" si="841"/>
        <v>52</v>
      </c>
      <c r="V641" s="93" t="str">
        <f t="shared" si="827"/>
        <v/>
      </c>
      <c r="W641" s="169" t="str">
        <f t="shared" si="842"/>
        <v/>
      </c>
      <c r="X641" s="80" t="str">
        <f t="shared" si="843"/>
        <v/>
      </c>
      <c r="Y641" s="80" t="str">
        <f t="shared" si="844"/>
        <v/>
      </c>
      <c r="Z641" s="80" t="str">
        <f t="shared" si="828"/>
        <v>-</v>
      </c>
      <c r="AA641" s="80" t="str">
        <f t="shared" si="829"/>
        <v/>
      </c>
      <c r="AB641" s="80" t="str">
        <f t="shared" si="830"/>
        <v>OK（振替済み）</v>
      </c>
      <c r="AC641" s="154">
        <f t="shared" si="831"/>
        <v>0</v>
      </c>
      <c r="AD641" s="154" t="str">
        <f t="shared" si="845"/>
        <v/>
      </c>
      <c r="AE641" s="106">
        <f t="shared" si="846"/>
        <v>0</v>
      </c>
      <c r="AF641" s="106">
        <f t="shared" si="832"/>
        <v>0</v>
      </c>
      <c r="AG641" s="218" t="str">
        <f>IFERROR(IF(AE641=1,①工事概要!$E$11,IF(AE641=2,①工事概要!$E$11,IF(WEEKDAY(Z641)=2,Z634,AG640))),"")</f>
        <v/>
      </c>
      <c r="AH641" s="222" t="str">
        <f t="shared" ref="AH641:BA641" si="897">IFERROR(IF(AG641+1&gt;$BB641,"",AG641+1),"")</f>
        <v/>
      </c>
      <c r="AI641" s="222" t="str">
        <f t="shared" si="897"/>
        <v/>
      </c>
      <c r="AJ641" s="222" t="str">
        <f t="shared" si="897"/>
        <v/>
      </c>
      <c r="AK641" s="222" t="str">
        <f t="shared" si="897"/>
        <v/>
      </c>
      <c r="AL641" s="222" t="str">
        <f t="shared" si="897"/>
        <v/>
      </c>
      <c r="AM641" s="222" t="str">
        <f t="shared" si="897"/>
        <v/>
      </c>
      <c r="AN641" s="222" t="str">
        <f t="shared" si="897"/>
        <v/>
      </c>
      <c r="AO641" s="222" t="str">
        <f t="shared" si="897"/>
        <v/>
      </c>
      <c r="AP641" s="222" t="str">
        <f t="shared" si="897"/>
        <v/>
      </c>
      <c r="AQ641" s="222" t="str">
        <f t="shared" si="897"/>
        <v/>
      </c>
      <c r="AR641" s="222" t="str">
        <f t="shared" si="897"/>
        <v/>
      </c>
      <c r="AS641" s="222" t="str">
        <f t="shared" si="897"/>
        <v/>
      </c>
      <c r="AT641" s="222" t="str">
        <f t="shared" si="897"/>
        <v/>
      </c>
      <c r="AU641" s="222" t="str">
        <f t="shared" si="897"/>
        <v/>
      </c>
      <c r="AV641" s="222" t="str">
        <f t="shared" si="897"/>
        <v/>
      </c>
      <c r="AW641" s="222" t="str">
        <f t="shared" si="897"/>
        <v/>
      </c>
      <c r="AX641" s="222" t="str">
        <f t="shared" si="897"/>
        <v/>
      </c>
      <c r="AY641" s="222" t="str">
        <f t="shared" si="897"/>
        <v/>
      </c>
      <c r="AZ641" s="222" t="str">
        <f t="shared" si="897"/>
        <v/>
      </c>
      <c r="BA641" s="222" t="str">
        <f t="shared" si="897"/>
        <v/>
      </c>
      <c r="BB641" s="219" t="str">
        <f>IFERROR(IF(IF(IF(Z641=①工事概要!$E$12,①工事概要!$E$12,IF(WEEKDAY(Z641)=1,Z648,BB642))&gt;①工事概要!$E$12,①工事概要!$E$12,IF(Z641=①工事概要!$E$12,①工事概要!$E$12,IF(WEEKDAY(Z641)=1,Z648,BB642)))=0,①工事概要!$E$12,IF(IF(Z641=①工事概要!$E$12,①工事概要!$E$12,IF(WEEKDAY(Z641)=1,Z648,BB642))&gt;①工事概要!$E$12,①工事概要!$E$12,IF(Z641=①工事概要!$E$12,①工事概要!$E$12,IF(WEEKDAY(Z641)=1,Z648,BB642)))),"")</f>
        <v/>
      </c>
      <c r="BE641" s="53"/>
      <c r="BF641" s="53"/>
      <c r="BG641" s="53" t="str">
        <f>IFERROR(VLOOKUP(B641,①工事概要!$C$11:$D$12,2,FALSE),"")</f>
        <v/>
      </c>
      <c r="BH641" s="53" t="str">
        <f>IFERROR(VLOOKUP(B641,①工事概要!$C$16:$D$21,2,FALSE),"")</f>
        <v/>
      </c>
      <c r="BI641" s="53" t="str">
        <f>IFERROR(VLOOKUP(B641,①工事概要!$C$22:$D$24,2,FALSE),"")</f>
        <v/>
      </c>
      <c r="BJ641" s="53" t="str">
        <f>IF(B641&gt;①工事概要!$C$26,"",IF(B641&gt;=①工事概要!$C$25,$BJ$13,""))</f>
        <v/>
      </c>
      <c r="BK641" s="53" t="str">
        <f>IF(B641&gt;①工事概要!$C$28,"",IF(B641&gt;=①工事概要!$C$27,$BK$13,""))</f>
        <v/>
      </c>
      <c r="BL641" s="53" t="str">
        <f>IF(B641&gt;①工事概要!$C$30,"",IF(B641&gt;=①工事概要!$C$29,$BL$13,""))</f>
        <v/>
      </c>
      <c r="BM641" s="53" t="str">
        <f>IF(B641&gt;①工事概要!$C$32,"",IF(B641&gt;=①工事概要!$C$31,$BM$13,""))</f>
        <v/>
      </c>
      <c r="BN641" s="53" t="str">
        <f>IF(B641&gt;①工事概要!$C$34,"",IF(B641&gt;=①工事概要!$C$33,$BN$13,""))</f>
        <v/>
      </c>
      <c r="BO641" s="53" t="str">
        <f>IF(B641&gt;①工事概要!$C$36,"",IF(B641&gt;=①工事概要!$C$35,$BO$13,""))</f>
        <v/>
      </c>
      <c r="BP641" s="53" t="str">
        <f>IF(B641&gt;①工事概要!$C$38,"",IF(B641&gt;=①工事概要!$C$37,$BP$13,""))</f>
        <v/>
      </c>
      <c r="BQ641" s="53" t="str">
        <f>IF(B641&gt;①工事概要!$C$40,"",IF(B641&gt;=①工事概要!$C$39,$BQ$13,""))</f>
        <v/>
      </c>
      <c r="BR641" s="53" t="str">
        <f>IF(B641&gt;①工事概要!$C$42,"",IF(B641&gt;=①工事概要!$C$41,$BR$13,""))</f>
        <v/>
      </c>
      <c r="BS641" s="53" t="str">
        <f>IF(B641&gt;①工事概要!$C$44,"",IF(B641&gt;=①工事概要!$C$43,$BS$13,""))</f>
        <v/>
      </c>
      <c r="BT641" s="53" t="str">
        <f>IF(B641&gt;①工事概要!$C$46,"",IF(B641&gt;=①工事概要!$C$45,$BT$13,""))</f>
        <v/>
      </c>
      <c r="BU641" s="53" t="str">
        <f>IF(B641&gt;①工事概要!$C$48,"",IF(B641&gt;=①工事概要!$C$47,$BU$13,""))</f>
        <v/>
      </c>
      <c r="BV641" s="53" t="str">
        <f>IF(B641&gt;①工事概要!$C$50,"",IF(B641&gt;=①工事概要!$C$49,$BV$13,""))</f>
        <v/>
      </c>
      <c r="BW641" s="53" t="str">
        <f>IF(B641&gt;①工事概要!$C$52,"",IF(B641&gt;=①工事概要!$C$51,$BW$13,""))</f>
        <v/>
      </c>
      <c r="BX641" s="53" t="str">
        <f>IF(B641&gt;①工事概要!$C$54,"",IF(B641&gt;=①工事概要!$C$53,$BX$13,""))</f>
        <v/>
      </c>
      <c r="BY641" s="53" t="str">
        <f>IF(B641&gt;①工事概要!$C$56,"",IF(B641&gt;=①工事概要!$C$55,$BY$13,""))</f>
        <v/>
      </c>
      <c r="BZ641" s="53" t="str">
        <f>IF(B641&gt;①工事概要!$C$58,"",IF(B641&gt;=①工事概要!$C$57,$BZ$13,""))</f>
        <v/>
      </c>
      <c r="CA641" s="53" t="str">
        <f>IF(B641&gt;①工事概要!$C$60,"",IF(B641&gt;=①工事概要!$C$59,$CA$13,""))</f>
        <v/>
      </c>
      <c r="CB641" s="53" t="str">
        <f>IF(B641&gt;①工事概要!$C$62,"",IF(B641&gt;=①工事概要!$C$61,$CB$13,""))</f>
        <v/>
      </c>
      <c r="CC641" s="53" t="str">
        <f>IF(B641&gt;①工事概要!$C$64,"",IF(B641&gt;=①工事概要!$C$63,$CC$13,""))</f>
        <v/>
      </c>
      <c r="CD641" s="53" t="str">
        <f>IF(B641&gt;①工事概要!$C$66,"",IF(B641&gt;=①工事概要!$C$65,$CD$13,""))</f>
        <v/>
      </c>
      <c r="CE641" s="50" t="str">
        <f t="shared" si="848"/>
        <v/>
      </c>
      <c r="CF641" s="50" t="str">
        <f t="shared" si="834"/>
        <v xml:space="preserve"> </v>
      </c>
    </row>
    <row r="642" spans="1:84" ht="39" customHeight="1" thickTop="1" thickBot="1" x14ac:dyDescent="0.2">
      <c r="A642" s="81" t="str">
        <f t="shared" si="820"/>
        <v>対象期間外</v>
      </c>
      <c r="B642" s="180" t="str">
        <f>IFERROR(IF(B641=①工事概要!$E$12+IF(WEEKDAY(①工事概要!$E$12)=1,①工事概要!$E$12,(8-WEEKDAY(①工事概要!$E$12))),"-",IF(B641="-","-",B641+1)),"-")</f>
        <v>-</v>
      </c>
      <c r="C642" s="89" t="str">
        <f t="shared" si="835"/>
        <v>-</v>
      </c>
      <c r="D642" s="199" t="str">
        <f t="shared" si="836"/>
        <v>×</v>
      </c>
      <c r="E642" s="200" t="str">
        <f t="shared" si="837"/>
        <v xml:space="preserve"> </v>
      </c>
      <c r="F642" s="201" t="s">
        <v>60</v>
      </c>
      <c r="G642" s="202"/>
      <c r="H642" s="203"/>
      <c r="I642" s="204"/>
      <c r="J642" s="187" t="str">
        <f t="shared" si="838"/>
        <v/>
      </c>
      <c r="K642" s="190" t="str">
        <f t="shared" si="821"/>
        <v/>
      </c>
      <c r="L642" s="190" t="str">
        <f t="shared" si="822"/>
        <v/>
      </c>
      <c r="M642" s="188" t="str">
        <f t="shared" si="839"/>
        <v/>
      </c>
      <c r="N642" s="87" t="str">
        <f t="shared" si="823"/>
        <v/>
      </c>
      <c r="O642" s="108"/>
      <c r="P642" s="156" t="str">
        <f>IF(B642&lt;①工事概要!$E$11,"",IF(B642&gt;①工事概要!$E$12,"",IF(LEN(CE642)=0,"○","")))</f>
        <v/>
      </c>
      <c r="Q642" s="162">
        <f t="shared" si="840"/>
        <v>0</v>
      </c>
      <c r="R642" s="93">
        <f t="shared" si="824"/>
        <v>181</v>
      </c>
      <c r="S642" s="156" t="str">
        <f t="shared" si="825"/>
        <v/>
      </c>
      <c r="T642" s="162">
        <f t="shared" si="826"/>
        <v>0</v>
      </c>
      <c r="U642" s="100">
        <f t="shared" si="841"/>
        <v>52</v>
      </c>
      <c r="V642" s="93" t="str">
        <f t="shared" si="827"/>
        <v/>
      </c>
      <c r="W642" s="169" t="str">
        <f t="shared" si="842"/>
        <v/>
      </c>
      <c r="X642" s="80" t="str">
        <f t="shared" si="843"/>
        <v/>
      </c>
      <c r="Y642" s="80" t="str">
        <f t="shared" si="844"/>
        <v/>
      </c>
      <c r="Z642" s="80" t="str">
        <f t="shared" si="828"/>
        <v>-</v>
      </c>
      <c r="AA642" s="80" t="str">
        <f t="shared" si="829"/>
        <v/>
      </c>
      <c r="AB642" s="80" t="str">
        <f t="shared" si="830"/>
        <v>OK（振替済み）</v>
      </c>
      <c r="AC642" s="154">
        <f t="shared" si="831"/>
        <v>0</v>
      </c>
      <c r="AD642" s="154" t="str">
        <f t="shared" si="845"/>
        <v/>
      </c>
      <c r="AE642" s="106">
        <f t="shared" si="846"/>
        <v>0</v>
      </c>
      <c r="AF642" s="106">
        <f t="shared" si="832"/>
        <v>0</v>
      </c>
      <c r="AG642" s="218" t="str">
        <f>IFERROR(IF(AE642=1,①工事概要!$E$11,IF(AE642=2,①工事概要!$E$11,IF(WEEKDAY(Z642)=2,Z635,AG641))),"")</f>
        <v/>
      </c>
      <c r="AH642" s="222" t="str">
        <f t="shared" ref="AH642:BA642" si="898">IFERROR(IF(AG642+1&gt;$BB642,"",AG642+1),"")</f>
        <v/>
      </c>
      <c r="AI642" s="222" t="str">
        <f t="shared" si="898"/>
        <v/>
      </c>
      <c r="AJ642" s="222" t="str">
        <f t="shared" si="898"/>
        <v/>
      </c>
      <c r="AK642" s="222" t="str">
        <f t="shared" si="898"/>
        <v/>
      </c>
      <c r="AL642" s="222" t="str">
        <f t="shared" si="898"/>
        <v/>
      </c>
      <c r="AM642" s="222" t="str">
        <f t="shared" si="898"/>
        <v/>
      </c>
      <c r="AN642" s="222" t="str">
        <f t="shared" si="898"/>
        <v/>
      </c>
      <c r="AO642" s="222" t="str">
        <f t="shared" si="898"/>
        <v/>
      </c>
      <c r="AP642" s="222" t="str">
        <f t="shared" si="898"/>
        <v/>
      </c>
      <c r="AQ642" s="222" t="str">
        <f t="shared" si="898"/>
        <v/>
      </c>
      <c r="AR642" s="222" t="str">
        <f t="shared" si="898"/>
        <v/>
      </c>
      <c r="AS642" s="222" t="str">
        <f t="shared" si="898"/>
        <v/>
      </c>
      <c r="AT642" s="222" t="str">
        <f t="shared" si="898"/>
        <v/>
      </c>
      <c r="AU642" s="222" t="str">
        <f t="shared" si="898"/>
        <v/>
      </c>
      <c r="AV642" s="222" t="str">
        <f t="shared" si="898"/>
        <v/>
      </c>
      <c r="AW642" s="222" t="str">
        <f t="shared" si="898"/>
        <v/>
      </c>
      <c r="AX642" s="222" t="str">
        <f t="shared" si="898"/>
        <v/>
      </c>
      <c r="AY642" s="222" t="str">
        <f t="shared" si="898"/>
        <v/>
      </c>
      <c r="AZ642" s="222" t="str">
        <f t="shared" si="898"/>
        <v/>
      </c>
      <c r="BA642" s="222" t="str">
        <f t="shared" si="898"/>
        <v/>
      </c>
      <c r="BB642" s="219" t="str">
        <f>IFERROR(IF(IF(IF(Z642=①工事概要!$E$12,①工事概要!$E$12,IF(WEEKDAY(Z642)=1,Z649,BB643))&gt;①工事概要!$E$12,①工事概要!$E$12,IF(Z642=①工事概要!$E$12,①工事概要!$E$12,IF(WEEKDAY(Z642)=1,Z649,BB643)))=0,①工事概要!$E$12,IF(IF(Z642=①工事概要!$E$12,①工事概要!$E$12,IF(WEEKDAY(Z642)=1,Z649,BB643))&gt;①工事概要!$E$12,①工事概要!$E$12,IF(Z642=①工事概要!$E$12,①工事概要!$E$12,IF(WEEKDAY(Z642)=1,Z649,BB643)))),"")</f>
        <v/>
      </c>
      <c r="BE642" s="53"/>
      <c r="BF642" s="53"/>
      <c r="BG642" s="53" t="str">
        <f>IFERROR(VLOOKUP(B642,①工事概要!$C$11:$D$12,2,FALSE),"")</f>
        <v/>
      </c>
      <c r="BH642" s="53" t="str">
        <f>IFERROR(VLOOKUP(B642,①工事概要!$C$16:$D$21,2,FALSE),"")</f>
        <v/>
      </c>
      <c r="BI642" s="53" t="str">
        <f>IFERROR(VLOOKUP(B642,①工事概要!$C$22:$D$24,2,FALSE),"")</f>
        <v/>
      </c>
      <c r="BJ642" s="53" t="str">
        <f>IF(B642&gt;①工事概要!$C$26,"",IF(B642&gt;=①工事概要!$C$25,$BJ$13,""))</f>
        <v/>
      </c>
      <c r="BK642" s="53" t="str">
        <f>IF(B642&gt;①工事概要!$C$28,"",IF(B642&gt;=①工事概要!$C$27,$BK$13,""))</f>
        <v/>
      </c>
      <c r="BL642" s="53" t="str">
        <f>IF(B642&gt;①工事概要!$C$30,"",IF(B642&gt;=①工事概要!$C$29,$BL$13,""))</f>
        <v/>
      </c>
      <c r="BM642" s="53" t="str">
        <f>IF(B642&gt;①工事概要!$C$32,"",IF(B642&gt;=①工事概要!$C$31,$BM$13,""))</f>
        <v/>
      </c>
      <c r="BN642" s="53" t="str">
        <f>IF(B642&gt;①工事概要!$C$34,"",IF(B642&gt;=①工事概要!$C$33,$BN$13,""))</f>
        <v/>
      </c>
      <c r="BO642" s="53" t="str">
        <f>IF(B642&gt;①工事概要!$C$36,"",IF(B642&gt;=①工事概要!$C$35,$BO$13,""))</f>
        <v/>
      </c>
      <c r="BP642" s="53" t="str">
        <f>IF(B642&gt;①工事概要!$C$38,"",IF(B642&gt;=①工事概要!$C$37,$BP$13,""))</f>
        <v/>
      </c>
      <c r="BQ642" s="53" t="str">
        <f>IF(B642&gt;①工事概要!$C$40,"",IF(B642&gt;=①工事概要!$C$39,$BQ$13,""))</f>
        <v/>
      </c>
      <c r="BR642" s="53" t="str">
        <f>IF(B642&gt;①工事概要!$C$42,"",IF(B642&gt;=①工事概要!$C$41,$BR$13,""))</f>
        <v/>
      </c>
      <c r="BS642" s="53" t="str">
        <f>IF(B642&gt;①工事概要!$C$44,"",IF(B642&gt;=①工事概要!$C$43,$BS$13,""))</f>
        <v/>
      </c>
      <c r="BT642" s="53" t="str">
        <f>IF(B642&gt;①工事概要!$C$46,"",IF(B642&gt;=①工事概要!$C$45,$BT$13,""))</f>
        <v/>
      </c>
      <c r="BU642" s="53" t="str">
        <f>IF(B642&gt;①工事概要!$C$48,"",IF(B642&gt;=①工事概要!$C$47,$BU$13,""))</f>
        <v/>
      </c>
      <c r="BV642" s="53" t="str">
        <f>IF(B642&gt;①工事概要!$C$50,"",IF(B642&gt;=①工事概要!$C$49,$BV$13,""))</f>
        <v/>
      </c>
      <c r="BW642" s="53" t="str">
        <f>IF(B642&gt;①工事概要!$C$52,"",IF(B642&gt;=①工事概要!$C$51,$BW$13,""))</f>
        <v/>
      </c>
      <c r="BX642" s="53" t="str">
        <f>IF(B642&gt;①工事概要!$C$54,"",IF(B642&gt;=①工事概要!$C$53,$BX$13,""))</f>
        <v/>
      </c>
      <c r="BY642" s="53" t="str">
        <f>IF(B642&gt;①工事概要!$C$56,"",IF(B642&gt;=①工事概要!$C$55,$BY$13,""))</f>
        <v/>
      </c>
      <c r="BZ642" s="53" t="str">
        <f>IF(B642&gt;①工事概要!$C$58,"",IF(B642&gt;=①工事概要!$C$57,$BZ$13,""))</f>
        <v/>
      </c>
      <c r="CA642" s="53" t="str">
        <f>IF(B642&gt;①工事概要!$C$60,"",IF(B642&gt;=①工事概要!$C$59,$CA$13,""))</f>
        <v/>
      </c>
      <c r="CB642" s="53" t="str">
        <f>IF(B642&gt;①工事概要!$C$62,"",IF(B642&gt;=①工事概要!$C$61,$CB$13,""))</f>
        <v/>
      </c>
      <c r="CC642" s="53" t="str">
        <f>IF(B642&gt;①工事概要!$C$64,"",IF(B642&gt;=①工事概要!$C$63,$CC$13,""))</f>
        <v/>
      </c>
      <c r="CD642" s="53" t="str">
        <f>IF(B642&gt;①工事概要!$C$66,"",IF(B642&gt;=①工事概要!$C$65,$CD$13,""))</f>
        <v/>
      </c>
      <c r="CE642" s="50" t="str">
        <f t="shared" si="848"/>
        <v/>
      </c>
      <c r="CF642" s="50" t="str">
        <f t="shared" si="834"/>
        <v xml:space="preserve"> </v>
      </c>
    </row>
    <row r="643" spans="1:84" ht="39" customHeight="1" thickTop="1" thickBot="1" x14ac:dyDescent="0.2">
      <c r="A643" s="81" t="str">
        <f t="shared" si="820"/>
        <v>対象期間外</v>
      </c>
      <c r="B643" s="180" t="str">
        <f>IFERROR(IF(B642=①工事概要!$E$12+IF(WEEKDAY(①工事概要!$E$12)=1,①工事概要!$E$12,(8-WEEKDAY(①工事概要!$E$12))),"-",IF(B642="-","-",B642+1)),"-")</f>
        <v>-</v>
      </c>
      <c r="C643" s="89" t="str">
        <f t="shared" si="835"/>
        <v>-</v>
      </c>
      <c r="D643" s="199" t="str">
        <f t="shared" si="836"/>
        <v>×</v>
      </c>
      <c r="E643" s="200" t="str">
        <f t="shared" si="837"/>
        <v xml:space="preserve"> </v>
      </c>
      <c r="F643" s="201" t="s">
        <v>61</v>
      </c>
      <c r="G643" s="202"/>
      <c r="H643" s="203"/>
      <c r="I643" s="204"/>
      <c r="J643" s="187" t="str">
        <f t="shared" si="838"/>
        <v/>
      </c>
      <c r="K643" s="190" t="str">
        <f t="shared" si="821"/>
        <v/>
      </c>
      <c r="L643" s="190" t="str">
        <f t="shared" si="822"/>
        <v/>
      </c>
      <c r="M643" s="188" t="str">
        <f t="shared" si="839"/>
        <v/>
      </c>
      <c r="N643" s="87" t="str">
        <f t="shared" si="823"/>
        <v/>
      </c>
      <c r="O643" s="108"/>
      <c r="P643" s="156" t="str">
        <f>IF(B643&lt;①工事概要!$E$11,"",IF(B643&gt;①工事概要!$E$12,"",IF(LEN(CE643)=0,"○","")))</f>
        <v/>
      </c>
      <c r="Q643" s="162">
        <f t="shared" si="840"/>
        <v>0</v>
      </c>
      <c r="R643" s="93">
        <f t="shared" si="824"/>
        <v>181</v>
      </c>
      <c r="S643" s="156" t="str">
        <f t="shared" si="825"/>
        <v/>
      </c>
      <c r="T643" s="162">
        <f t="shared" si="826"/>
        <v>0</v>
      </c>
      <c r="U643" s="100">
        <f t="shared" si="841"/>
        <v>52</v>
      </c>
      <c r="V643" s="93" t="str">
        <f t="shared" si="827"/>
        <v/>
      </c>
      <c r="W643" s="169" t="str">
        <f t="shared" si="842"/>
        <v/>
      </c>
      <c r="X643" s="80" t="str">
        <f t="shared" si="843"/>
        <v/>
      </c>
      <c r="Y643" s="80" t="str">
        <f t="shared" si="844"/>
        <v/>
      </c>
      <c r="Z643" s="80" t="str">
        <f t="shared" si="828"/>
        <v>-</v>
      </c>
      <c r="AA643" s="80" t="str">
        <f t="shared" si="829"/>
        <v/>
      </c>
      <c r="AB643" s="80" t="str">
        <f t="shared" si="830"/>
        <v>OK（振替済み）</v>
      </c>
      <c r="AC643" s="154">
        <f t="shared" si="831"/>
        <v>0</v>
      </c>
      <c r="AD643" s="154" t="str">
        <f t="shared" si="845"/>
        <v/>
      </c>
      <c r="AE643" s="106">
        <f t="shared" si="846"/>
        <v>0</v>
      </c>
      <c r="AF643" s="106">
        <f t="shared" si="832"/>
        <v>0</v>
      </c>
      <c r="AG643" s="218" t="str">
        <f>IFERROR(IF(AE643=1,①工事概要!$E$11,IF(AE643=2,①工事概要!$E$11,IF(WEEKDAY(Z643)=2,Z636,AG642))),"")</f>
        <v/>
      </c>
      <c r="AH643" s="222" t="str">
        <f t="shared" ref="AH643:BA643" si="899">IFERROR(IF(AG643+1&gt;$BB643,"",AG643+1),"")</f>
        <v/>
      </c>
      <c r="AI643" s="222" t="str">
        <f t="shared" si="899"/>
        <v/>
      </c>
      <c r="AJ643" s="222" t="str">
        <f t="shared" si="899"/>
        <v/>
      </c>
      <c r="AK643" s="222" t="str">
        <f t="shared" si="899"/>
        <v/>
      </c>
      <c r="AL643" s="222" t="str">
        <f t="shared" si="899"/>
        <v/>
      </c>
      <c r="AM643" s="222" t="str">
        <f t="shared" si="899"/>
        <v/>
      </c>
      <c r="AN643" s="222" t="str">
        <f t="shared" si="899"/>
        <v/>
      </c>
      <c r="AO643" s="222" t="str">
        <f t="shared" si="899"/>
        <v/>
      </c>
      <c r="AP643" s="222" t="str">
        <f t="shared" si="899"/>
        <v/>
      </c>
      <c r="AQ643" s="222" t="str">
        <f t="shared" si="899"/>
        <v/>
      </c>
      <c r="AR643" s="222" t="str">
        <f t="shared" si="899"/>
        <v/>
      </c>
      <c r="AS643" s="222" t="str">
        <f t="shared" si="899"/>
        <v/>
      </c>
      <c r="AT643" s="222" t="str">
        <f t="shared" si="899"/>
        <v/>
      </c>
      <c r="AU643" s="222" t="str">
        <f t="shared" si="899"/>
        <v/>
      </c>
      <c r="AV643" s="222" t="str">
        <f t="shared" si="899"/>
        <v/>
      </c>
      <c r="AW643" s="222" t="str">
        <f t="shared" si="899"/>
        <v/>
      </c>
      <c r="AX643" s="222" t="str">
        <f t="shared" si="899"/>
        <v/>
      </c>
      <c r="AY643" s="222" t="str">
        <f t="shared" si="899"/>
        <v/>
      </c>
      <c r="AZ643" s="222" t="str">
        <f t="shared" si="899"/>
        <v/>
      </c>
      <c r="BA643" s="222" t="str">
        <f t="shared" si="899"/>
        <v/>
      </c>
      <c r="BB643" s="219" t="str">
        <f>IFERROR(IF(IF(IF(Z643=①工事概要!$E$12,①工事概要!$E$12,IF(WEEKDAY(Z643)=1,Z650,BB644))&gt;①工事概要!$E$12,①工事概要!$E$12,IF(Z643=①工事概要!$E$12,①工事概要!$E$12,IF(WEEKDAY(Z643)=1,Z650,BB644)))=0,①工事概要!$E$12,IF(IF(Z643=①工事概要!$E$12,①工事概要!$E$12,IF(WEEKDAY(Z643)=1,Z650,BB644))&gt;①工事概要!$E$12,①工事概要!$E$12,IF(Z643=①工事概要!$E$12,①工事概要!$E$12,IF(WEEKDAY(Z643)=1,Z650,BB644)))),"")</f>
        <v/>
      </c>
      <c r="BE643" s="53"/>
      <c r="BF643" s="53"/>
      <c r="BG643" s="53" t="str">
        <f>IFERROR(VLOOKUP(B643,①工事概要!$C$11:$D$12,2,FALSE),"")</f>
        <v/>
      </c>
      <c r="BH643" s="53" t="str">
        <f>IFERROR(VLOOKUP(B643,①工事概要!$C$16:$D$21,2,FALSE),"")</f>
        <v/>
      </c>
      <c r="BI643" s="53" t="str">
        <f>IFERROR(VLOOKUP(B643,①工事概要!$C$22:$D$24,2,FALSE),"")</f>
        <v/>
      </c>
      <c r="BJ643" s="53" t="str">
        <f>IF(B643&gt;①工事概要!$C$26,"",IF(B643&gt;=①工事概要!$C$25,$BJ$13,""))</f>
        <v/>
      </c>
      <c r="BK643" s="53" t="str">
        <f>IF(B643&gt;①工事概要!$C$28,"",IF(B643&gt;=①工事概要!$C$27,$BK$13,""))</f>
        <v/>
      </c>
      <c r="BL643" s="53" t="str">
        <f>IF(B643&gt;①工事概要!$C$30,"",IF(B643&gt;=①工事概要!$C$29,$BL$13,""))</f>
        <v/>
      </c>
      <c r="BM643" s="53" t="str">
        <f>IF(B643&gt;①工事概要!$C$32,"",IF(B643&gt;=①工事概要!$C$31,$BM$13,""))</f>
        <v/>
      </c>
      <c r="BN643" s="53" t="str">
        <f>IF(B643&gt;①工事概要!$C$34,"",IF(B643&gt;=①工事概要!$C$33,$BN$13,""))</f>
        <v/>
      </c>
      <c r="BO643" s="53" t="str">
        <f>IF(B643&gt;①工事概要!$C$36,"",IF(B643&gt;=①工事概要!$C$35,$BO$13,""))</f>
        <v/>
      </c>
      <c r="BP643" s="53" t="str">
        <f>IF(B643&gt;①工事概要!$C$38,"",IF(B643&gt;=①工事概要!$C$37,$BP$13,""))</f>
        <v/>
      </c>
      <c r="BQ643" s="53" t="str">
        <f>IF(B643&gt;①工事概要!$C$40,"",IF(B643&gt;=①工事概要!$C$39,$BQ$13,""))</f>
        <v/>
      </c>
      <c r="BR643" s="53" t="str">
        <f>IF(B643&gt;①工事概要!$C$42,"",IF(B643&gt;=①工事概要!$C$41,$BR$13,""))</f>
        <v/>
      </c>
      <c r="BS643" s="53" t="str">
        <f>IF(B643&gt;①工事概要!$C$44,"",IF(B643&gt;=①工事概要!$C$43,$BS$13,""))</f>
        <v/>
      </c>
      <c r="BT643" s="53" t="str">
        <f>IF(B643&gt;①工事概要!$C$46,"",IF(B643&gt;=①工事概要!$C$45,$BT$13,""))</f>
        <v/>
      </c>
      <c r="BU643" s="53" t="str">
        <f>IF(B643&gt;①工事概要!$C$48,"",IF(B643&gt;=①工事概要!$C$47,$BU$13,""))</f>
        <v/>
      </c>
      <c r="BV643" s="53" t="str">
        <f>IF(B643&gt;①工事概要!$C$50,"",IF(B643&gt;=①工事概要!$C$49,$BV$13,""))</f>
        <v/>
      </c>
      <c r="BW643" s="53" t="str">
        <f>IF(B643&gt;①工事概要!$C$52,"",IF(B643&gt;=①工事概要!$C$51,$BW$13,""))</f>
        <v/>
      </c>
      <c r="BX643" s="53" t="str">
        <f>IF(B643&gt;①工事概要!$C$54,"",IF(B643&gt;=①工事概要!$C$53,$BX$13,""))</f>
        <v/>
      </c>
      <c r="BY643" s="53" t="str">
        <f>IF(B643&gt;①工事概要!$C$56,"",IF(B643&gt;=①工事概要!$C$55,$BY$13,""))</f>
        <v/>
      </c>
      <c r="BZ643" s="53" t="str">
        <f>IF(B643&gt;①工事概要!$C$58,"",IF(B643&gt;=①工事概要!$C$57,$BZ$13,""))</f>
        <v/>
      </c>
      <c r="CA643" s="53" t="str">
        <f>IF(B643&gt;①工事概要!$C$60,"",IF(B643&gt;=①工事概要!$C$59,$CA$13,""))</f>
        <v/>
      </c>
      <c r="CB643" s="53" t="str">
        <f>IF(B643&gt;①工事概要!$C$62,"",IF(B643&gt;=①工事概要!$C$61,$CB$13,""))</f>
        <v/>
      </c>
      <c r="CC643" s="53" t="str">
        <f>IF(B643&gt;①工事概要!$C$64,"",IF(B643&gt;=①工事概要!$C$63,$CC$13,""))</f>
        <v/>
      </c>
      <c r="CD643" s="53" t="str">
        <f>IF(B643&gt;①工事概要!$C$66,"",IF(B643&gt;=①工事概要!$C$65,$CD$13,""))</f>
        <v/>
      </c>
      <c r="CE643" s="50" t="str">
        <f t="shared" si="848"/>
        <v/>
      </c>
      <c r="CF643" s="50" t="str">
        <f t="shared" si="834"/>
        <v xml:space="preserve"> </v>
      </c>
    </row>
    <row r="644" spans="1:84" ht="39" customHeight="1" thickTop="1" thickBot="1" x14ac:dyDescent="0.2">
      <c r="A644" s="81" t="str">
        <f t="shared" si="820"/>
        <v>対象期間外</v>
      </c>
      <c r="B644" s="180" t="str">
        <f>IFERROR(IF(B643=①工事概要!$E$12+IF(WEEKDAY(①工事概要!$E$12)=1,①工事概要!$E$12,(8-WEEKDAY(①工事概要!$E$12))),"-",IF(B643="-","-",B643+1)),"-")</f>
        <v>-</v>
      </c>
      <c r="C644" s="89" t="str">
        <f t="shared" si="835"/>
        <v>-</v>
      </c>
      <c r="D644" s="199" t="str">
        <f t="shared" si="836"/>
        <v>×</v>
      </c>
      <c r="E644" s="200" t="str">
        <f t="shared" si="837"/>
        <v xml:space="preserve"> </v>
      </c>
      <c r="F644" s="201" t="s">
        <v>61</v>
      </c>
      <c r="G644" s="202"/>
      <c r="H644" s="203"/>
      <c r="I644" s="204"/>
      <c r="J644" s="187" t="str">
        <f t="shared" si="838"/>
        <v/>
      </c>
      <c r="K644" s="190" t="str">
        <f t="shared" si="821"/>
        <v/>
      </c>
      <c r="L644" s="190" t="str">
        <f t="shared" si="822"/>
        <v/>
      </c>
      <c r="M644" s="188" t="str">
        <f t="shared" si="839"/>
        <v/>
      </c>
      <c r="N644" s="87" t="str">
        <f t="shared" si="823"/>
        <v/>
      </c>
      <c r="O644" s="108"/>
      <c r="P644" s="156" t="str">
        <f>IF(B644&lt;①工事概要!$E$11,"",IF(B644&gt;①工事概要!$E$12,"",IF(LEN(CE644)=0,"○","")))</f>
        <v/>
      </c>
      <c r="Q644" s="162">
        <f t="shared" si="840"/>
        <v>0</v>
      </c>
      <c r="R644" s="93">
        <f t="shared" si="824"/>
        <v>181</v>
      </c>
      <c r="S644" s="156" t="str">
        <f t="shared" si="825"/>
        <v/>
      </c>
      <c r="T644" s="162">
        <f t="shared" si="826"/>
        <v>0</v>
      </c>
      <c r="U644" s="100">
        <f t="shared" si="841"/>
        <v>52</v>
      </c>
      <c r="V644" s="93" t="str">
        <f t="shared" si="827"/>
        <v/>
      </c>
      <c r="W644" s="169" t="str">
        <f t="shared" si="842"/>
        <v/>
      </c>
      <c r="X644" s="80" t="str">
        <f t="shared" si="843"/>
        <v/>
      </c>
      <c r="Y644" s="80" t="str">
        <f t="shared" si="844"/>
        <v/>
      </c>
      <c r="Z644" s="80" t="str">
        <f t="shared" si="828"/>
        <v>-</v>
      </c>
      <c r="AA644" s="80" t="str">
        <f t="shared" si="829"/>
        <v/>
      </c>
      <c r="AB644" s="80" t="str">
        <f t="shared" si="830"/>
        <v>OK（振替済み）</v>
      </c>
      <c r="AC644" s="154">
        <f t="shared" si="831"/>
        <v>0</v>
      </c>
      <c r="AD644" s="154" t="str">
        <f t="shared" si="845"/>
        <v/>
      </c>
      <c r="AE644" s="106">
        <f t="shared" si="846"/>
        <v>0</v>
      </c>
      <c r="AF644" s="106">
        <f t="shared" si="832"/>
        <v>0</v>
      </c>
      <c r="AG644" s="223" t="str">
        <f>IFERROR(IF(AE644=1,①工事概要!$E$11,IF(AE644=2,①工事概要!$E$11,IF(WEEKDAY(Z644)=2,Z637,AG643))),"")</f>
        <v/>
      </c>
      <c r="AH644" s="224" t="str">
        <f t="shared" ref="AH644:BA644" si="900">IFERROR(IF(AG644+1&gt;$BB644,"",AG644+1),"")</f>
        <v/>
      </c>
      <c r="AI644" s="224" t="str">
        <f t="shared" si="900"/>
        <v/>
      </c>
      <c r="AJ644" s="224" t="str">
        <f t="shared" si="900"/>
        <v/>
      </c>
      <c r="AK644" s="224" t="str">
        <f t="shared" si="900"/>
        <v/>
      </c>
      <c r="AL644" s="224" t="str">
        <f t="shared" si="900"/>
        <v/>
      </c>
      <c r="AM644" s="224" t="str">
        <f t="shared" si="900"/>
        <v/>
      </c>
      <c r="AN644" s="224" t="str">
        <f t="shared" si="900"/>
        <v/>
      </c>
      <c r="AO644" s="224" t="str">
        <f t="shared" si="900"/>
        <v/>
      </c>
      <c r="AP644" s="224" t="str">
        <f t="shared" si="900"/>
        <v/>
      </c>
      <c r="AQ644" s="224" t="str">
        <f t="shared" si="900"/>
        <v/>
      </c>
      <c r="AR644" s="224" t="str">
        <f t="shared" si="900"/>
        <v/>
      </c>
      <c r="AS644" s="224" t="str">
        <f t="shared" si="900"/>
        <v/>
      </c>
      <c r="AT644" s="224" t="str">
        <f t="shared" si="900"/>
        <v/>
      </c>
      <c r="AU644" s="224" t="str">
        <f t="shared" si="900"/>
        <v/>
      </c>
      <c r="AV644" s="224" t="str">
        <f t="shared" si="900"/>
        <v/>
      </c>
      <c r="AW644" s="224" t="str">
        <f t="shared" si="900"/>
        <v/>
      </c>
      <c r="AX644" s="224" t="str">
        <f t="shared" si="900"/>
        <v/>
      </c>
      <c r="AY644" s="224" t="str">
        <f t="shared" si="900"/>
        <v/>
      </c>
      <c r="AZ644" s="224" t="str">
        <f t="shared" si="900"/>
        <v/>
      </c>
      <c r="BA644" s="224" t="str">
        <f t="shared" si="900"/>
        <v/>
      </c>
      <c r="BB644" s="225" t="str">
        <f>IFERROR(IF(IF(IF(Z644=①工事概要!$E$12,①工事概要!$E$12,IF(WEEKDAY(Z644)=1,Z651,BB645))&gt;①工事概要!$E$12,①工事概要!$E$12,IF(Z644=①工事概要!$E$12,①工事概要!$E$12,IF(WEEKDAY(Z644)=1,Z651,BB645)))=0,①工事概要!$E$12,IF(IF(Z644=①工事概要!$E$12,①工事概要!$E$12,IF(WEEKDAY(Z644)=1,Z651,BB645))&gt;①工事概要!$E$12,①工事概要!$E$12,IF(Z644=①工事概要!$E$12,①工事概要!$E$12,IF(WEEKDAY(Z644)=1,Z651,BB645)))),"")</f>
        <v/>
      </c>
      <c r="BE644" s="53"/>
      <c r="BF644" s="53"/>
      <c r="BG644" s="53" t="str">
        <f>IFERROR(VLOOKUP(B644,①工事概要!$C$11:$D$12,2,FALSE),"")</f>
        <v/>
      </c>
      <c r="BH644" s="53" t="str">
        <f>IFERROR(VLOOKUP(B644,①工事概要!$C$16:$D$21,2,FALSE),"")</f>
        <v/>
      </c>
      <c r="BI644" s="53" t="str">
        <f>IFERROR(VLOOKUP(B644,①工事概要!$C$22:$D$24,2,FALSE),"")</f>
        <v/>
      </c>
      <c r="BJ644" s="53" t="str">
        <f>IF(B644&gt;①工事概要!$C$26,"",IF(B644&gt;=①工事概要!$C$25,$BJ$13,""))</f>
        <v/>
      </c>
      <c r="BK644" s="53" t="str">
        <f>IF(B644&gt;①工事概要!$C$28,"",IF(B644&gt;=①工事概要!$C$27,$BK$13,""))</f>
        <v/>
      </c>
      <c r="BL644" s="53" t="str">
        <f>IF(B644&gt;①工事概要!$C$30,"",IF(B644&gt;=①工事概要!$C$29,$BL$13,""))</f>
        <v/>
      </c>
      <c r="BM644" s="53" t="str">
        <f>IF(B644&gt;①工事概要!$C$32,"",IF(B644&gt;=①工事概要!$C$31,$BM$13,""))</f>
        <v/>
      </c>
      <c r="BN644" s="53" t="str">
        <f>IF(B644&gt;①工事概要!$C$34,"",IF(B644&gt;=①工事概要!$C$33,$BN$13,""))</f>
        <v/>
      </c>
      <c r="BO644" s="53" t="str">
        <f>IF(B644&gt;①工事概要!$C$36,"",IF(B644&gt;=①工事概要!$C$35,$BO$13,""))</f>
        <v/>
      </c>
      <c r="BP644" s="53" t="str">
        <f>IF(B644&gt;①工事概要!$C$38,"",IF(B644&gt;=①工事概要!$C$37,$BP$13,""))</f>
        <v/>
      </c>
      <c r="BQ644" s="53" t="str">
        <f>IF(B644&gt;①工事概要!$C$40,"",IF(B644&gt;=①工事概要!$C$39,$BQ$13,""))</f>
        <v/>
      </c>
      <c r="BR644" s="53" t="str">
        <f>IF(B644&gt;①工事概要!$C$42,"",IF(B644&gt;=①工事概要!$C$41,$BR$13,""))</f>
        <v/>
      </c>
      <c r="BS644" s="53" t="str">
        <f>IF(B644&gt;①工事概要!$C$44,"",IF(B644&gt;=①工事概要!$C$43,$BS$13,""))</f>
        <v/>
      </c>
      <c r="BT644" s="53" t="str">
        <f>IF(B644&gt;①工事概要!$C$46,"",IF(B644&gt;=①工事概要!$C$45,$BT$13,""))</f>
        <v/>
      </c>
      <c r="BU644" s="53" t="str">
        <f>IF(B644&gt;①工事概要!$C$48,"",IF(B644&gt;=①工事概要!$C$47,$BU$13,""))</f>
        <v/>
      </c>
      <c r="BV644" s="53" t="str">
        <f>IF(B644&gt;①工事概要!$C$50,"",IF(B644&gt;=①工事概要!$C$49,$BV$13,""))</f>
        <v/>
      </c>
      <c r="BW644" s="53" t="str">
        <f>IF(B644&gt;①工事概要!$C$52,"",IF(B644&gt;=①工事概要!$C$51,$BW$13,""))</f>
        <v/>
      </c>
      <c r="BX644" s="53" t="str">
        <f>IF(B644&gt;①工事概要!$C$54,"",IF(B644&gt;=①工事概要!$C$53,$BX$13,""))</f>
        <v/>
      </c>
      <c r="BY644" s="53" t="str">
        <f>IF(B644&gt;①工事概要!$C$56,"",IF(B644&gt;=①工事概要!$C$55,$BY$13,""))</f>
        <v/>
      </c>
      <c r="BZ644" s="53" t="str">
        <f>IF(B644&gt;①工事概要!$C$58,"",IF(B644&gt;=①工事概要!$C$57,$BZ$13,""))</f>
        <v/>
      </c>
      <c r="CA644" s="53" t="str">
        <f>IF(B644&gt;①工事概要!$C$60,"",IF(B644&gt;=①工事概要!$C$59,$CA$13,""))</f>
        <v/>
      </c>
      <c r="CB644" s="53" t="str">
        <f>IF(B644&gt;①工事概要!$C$62,"",IF(B644&gt;=①工事概要!$C$61,$CB$13,""))</f>
        <v/>
      </c>
      <c r="CC644" s="53" t="str">
        <f>IF(B644&gt;①工事概要!$C$64,"",IF(B644&gt;=①工事概要!$C$63,$CC$13,""))</f>
        <v/>
      </c>
      <c r="CD644" s="53" t="str">
        <f>IF(B644&gt;①工事概要!$C$66,"",IF(B644&gt;=①工事概要!$C$65,$CD$13,""))</f>
        <v/>
      </c>
      <c r="CE644" s="50" t="str">
        <f t="shared" si="848"/>
        <v/>
      </c>
      <c r="CF644" s="50" t="str">
        <f t="shared" si="834"/>
        <v xml:space="preserve"> </v>
      </c>
    </row>
    <row r="645" spans="1:84" ht="39" customHeight="1" thickTop="1" thickBot="1" x14ac:dyDescent="0.2">
      <c r="A645" s="81" t="str">
        <f t="shared" si="820"/>
        <v>対象期間外</v>
      </c>
      <c r="B645" s="180" t="str">
        <f>IFERROR(IF(B644=①工事概要!$E$12+IF(WEEKDAY(①工事概要!$E$12)=1,①工事概要!$E$12,(8-WEEKDAY(①工事概要!$E$12))),"-",IF(B644="-","-",B644+1)),"-")</f>
        <v>-</v>
      </c>
      <c r="C645" s="89" t="str">
        <f t="shared" si="835"/>
        <v>-</v>
      </c>
      <c r="D645" s="199" t="str">
        <f t="shared" si="836"/>
        <v>×</v>
      </c>
      <c r="E645" s="200" t="str">
        <f t="shared" si="837"/>
        <v xml:space="preserve"> </v>
      </c>
      <c r="F645" s="201" t="s">
        <v>60</v>
      </c>
      <c r="G645" s="202"/>
      <c r="H645" s="203"/>
      <c r="I645" s="204"/>
      <c r="J645" s="187" t="str">
        <f t="shared" si="838"/>
        <v/>
      </c>
      <c r="K645" s="190" t="str">
        <f t="shared" si="821"/>
        <v/>
      </c>
      <c r="L645" s="190" t="str">
        <f t="shared" si="822"/>
        <v/>
      </c>
      <c r="M645" s="188" t="str">
        <f t="shared" si="839"/>
        <v/>
      </c>
      <c r="N645" s="87" t="str">
        <f t="shared" si="823"/>
        <v/>
      </c>
      <c r="O645" s="108"/>
      <c r="P645" s="156" t="str">
        <f>IF(B645&lt;①工事概要!$E$11,"",IF(B645&gt;①工事概要!$E$12,"",IF(LEN(CE645)=0,"○","")))</f>
        <v/>
      </c>
      <c r="Q645" s="162">
        <f t="shared" si="840"/>
        <v>0</v>
      </c>
      <c r="R645" s="93">
        <f t="shared" si="824"/>
        <v>181</v>
      </c>
      <c r="S645" s="156" t="str">
        <f t="shared" si="825"/>
        <v/>
      </c>
      <c r="T645" s="162">
        <f t="shared" si="826"/>
        <v>0</v>
      </c>
      <c r="U645" s="100">
        <f t="shared" si="841"/>
        <v>52</v>
      </c>
      <c r="V645" s="93" t="str">
        <f t="shared" si="827"/>
        <v/>
      </c>
      <c r="W645" s="169" t="str">
        <f t="shared" si="842"/>
        <v/>
      </c>
      <c r="X645" s="80" t="str">
        <f t="shared" si="843"/>
        <v/>
      </c>
      <c r="Y645" s="80" t="str">
        <f t="shared" si="844"/>
        <v/>
      </c>
      <c r="Z645" s="80" t="str">
        <f t="shared" si="828"/>
        <v>-</v>
      </c>
      <c r="AA645" s="80" t="str">
        <f t="shared" si="829"/>
        <v/>
      </c>
      <c r="AB645" s="80" t="str">
        <f t="shared" si="830"/>
        <v>OK（振替済み）</v>
      </c>
      <c r="AC645" s="154">
        <f t="shared" si="831"/>
        <v>0</v>
      </c>
      <c r="AD645" s="154" t="str">
        <f t="shared" si="845"/>
        <v/>
      </c>
      <c r="AE645" s="106">
        <f t="shared" si="846"/>
        <v>0</v>
      </c>
      <c r="AF645" s="106">
        <f t="shared" si="832"/>
        <v>0</v>
      </c>
      <c r="AG645" s="216" t="str">
        <f>IFERROR(IF(AE645=1,①工事概要!$E$11,IF(AE645=2,①工事概要!$E$11,IF(WEEKDAY(Z645)=2,Z638,AG644))),"")</f>
        <v/>
      </c>
      <c r="AH645" s="221" t="str">
        <f t="shared" ref="AH645:BA645" si="901">IFERROR(IF(AG645+1&gt;$BB645,"",AG645+1),"")</f>
        <v/>
      </c>
      <c r="AI645" s="221" t="str">
        <f t="shared" si="901"/>
        <v/>
      </c>
      <c r="AJ645" s="221" t="str">
        <f t="shared" si="901"/>
        <v/>
      </c>
      <c r="AK645" s="221" t="str">
        <f t="shared" si="901"/>
        <v/>
      </c>
      <c r="AL645" s="221" t="str">
        <f t="shared" si="901"/>
        <v/>
      </c>
      <c r="AM645" s="221" t="str">
        <f t="shared" si="901"/>
        <v/>
      </c>
      <c r="AN645" s="221" t="str">
        <f t="shared" si="901"/>
        <v/>
      </c>
      <c r="AO645" s="221" t="str">
        <f t="shared" si="901"/>
        <v/>
      </c>
      <c r="AP645" s="221" t="str">
        <f t="shared" si="901"/>
        <v/>
      </c>
      <c r="AQ645" s="221" t="str">
        <f t="shared" si="901"/>
        <v/>
      </c>
      <c r="AR645" s="221" t="str">
        <f t="shared" si="901"/>
        <v/>
      </c>
      <c r="AS645" s="221" t="str">
        <f t="shared" si="901"/>
        <v/>
      </c>
      <c r="AT645" s="221" t="str">
        <f t="shared" si="901"/>
        <v/>
      </c>
      <c r="AU645" s="221" t="str">
        <f t="shared" si="901"/>
        <v/>
      </c>
      <c r="AV645" s="221" t="str">
        <f t="shared" si="901"/>
        <v/>
      </c>
      <c r="AW645" s="221" t="str">
        <f t="shared" si="901"/>
        <v/>
      </c>
      <c r="AX645" s="221" t="str">
        <f t="shared" si="901"/>
        <v/>
      </c>
      <c r="AY645" s="221" t="str">
        <f t="shared" si="901"/>
        <v/>
      </c>
      <c r="AZ645" s="221" t="str">
        <f t="shared" si="901"/>
        <v/>
      </c>
      <c r="BA645" s="221" t="str">
        <f t="shared" si="901"/>
        <v/>
      </c>
      <c r="BB645" s="217" t="str">
        <f>IFERROR(IF(IF(IF(Z645=①工事概要!$E$12,①工事概要!$E$12,IF(WEEKDAY(Z645)=1,Z652,BB646))&gt;①工事概要!$E$12,①工事概要!$E$12,IF(Z645=①工事概要!$E$12,①工事概要!$E$12,IF(WEEKDAY(Z645)=1,Z652,BB646)))=0,①工事概要!$E$12,IF(IF(Z645=①工事概要!$E$12,①工事概要!$E$12,IF(WEEKDAY(Z645)=1,Z652,BB646))&gt;①工事概要!$E$12,①工事概要!$E$12,IF(Z645=①工事概要!$E$12,①工事概要!$E$12,IF(WEEKDAY(Z645)=1,Z652,BB646)))),"")</f>
        <v/>
      </c>
      <c r="BE645" s="53"/>
      <c r="BF645" s="53"/>
      <c r="BG645" s="53" t="str">
        <f>IFERROR(VLOOKUP(B645,①工事概要!$C$11:$D$12,2,FALSE),"")</f>
        <v/>
      </c>
      <c r="BH645" s="53" t="str">
        <f>IFERROR(VLOOKUP(B645,①工事概要!$C$16:$D$21,2,FALSE),"")</f>
        <v/>
      </c>
      <c r="BI645" s="53" t="str">
        <f>IFERROR(VLOOKUP(B645,①工事概要!$C$22:$D$24,2,FALSE),"")</f>
        <v/>
      </c>
      <c r="BJ645" s="53" t="str">
        <f>IF(B645&gt;①工事概要!$C$26,"",IF(B645&gt;=①工事概要!$C$25,$BJ$13,""))</f>
        <v/>
      </c>
      <c r="BK645" s="53" t="str">
        <f>IF(B645&gt;①工事概要!$C$28,"",IF(B645&gt;=①工事概要!$C$27,$BK$13,""))</f>
        <v/>
      </c>
      <c r="BL645" s="53" t="str">
        <f>IF(B645&gt;①工事概要!$C$30,"",IF(B645&gt;=①工事概要!$C$29,$BL$13,""))</f>
        <v/>
      </c>
      <c r="BM645" s="53" t="str">
        <f>IF(B645&gt;①工事概要!$C$32,"",IF(B645&gt;=①工事概要!$C$31,$BM$13,""))</f>
        <v/>
      </c>
      <c r="BN645" s="53" t="str">
        <f>IF(B645&gt;①工事概要!$C$34,"",IF(B645&gt;=①工事概要!$C$33,$BN$13,""))</f>
        <v/>
      </c>
      <c r="BO645" s="53" t="str">
        <f>IF(B645&gt;①工事概要!$C$36,"",IF(B645&gt;=①工事概要!$C$35,$BO$13,""))</f>
        <v/>
      </c>
      <c r="BP645" s="53" t="str">
        <f>IF(B645&gt;①工事概要!$C$38,"",IF(B645&gt;=①工事概要!$C$37,$BP$13,""))</f>
        <v/>
      </c>
      <c r="BQ645" s="53" t="str">
        <f>IF(B645&gt;①工事概要!$C$40,"",IF(B645&gt;=①工事概要!$C$39,$BQ$13,""))</f>
        <v/>
      </c>
      <c r="BR645" s="53" t="str">
        <f>IF(B645&gt;①工事概要!$C$42,"",IF(B645&gt;=①工事概要!$C$41,$BR$13,""))</f>
        <v/>
      </c>
      <c r="BS645" s="53" t="str">
        <f>IF(B645&gt;①工事概要!$C$44,"",IF(B645&gt;=①工事概要!$C$43,$BS$13,""))</f>
        <v/>
      </c>
      <c r="BT645" s="53" t="str">
        <f>IF(B645&gt;①工事概要!$C$46,"",IF(B645&gt;=①工事概要!$C$45,$BT$13,""))</f>
        <v/>
      </c>
      <c r="BU645" s="53" t="str">
        <f>IF(B645&gt;①工事概要!$C$48,"",IF(B645&gt;=①工事概要!$C$47,$BU$13,""))</f>
        <v/>
      </c>
      <c r="BV645" s="53" t="str">
        <f>IF(B645&gt;①工事概要!$C$50,"",IF(B645&gt;=①工事概要!$C$49,$BV$13,""))</f>
        <v/>
      </c>
      <c r="BW645" s="53" t="str">
        <f>IF(B645&gt;①工事概要!$C$52,"",IF(B645&gt;=①工事概要!$C$51,$BW$13,""))</f>
        <v/>
      </c>
      <c r="BX645" s="53" t="str">
        <f>IF(B645&gt;①工事概要!$C$54,"",IF(B645&gt;=①工事概要!$C$53,$BX$13,""))</f>
        <v/>
      </c>
      <c r="BY645" s="53" t="str">
        <f>IF(B645&gt;①工事概要!$C$56,"",IF(B645&gt;=①工事概要!$C$55,$BY$13,""))</f>
        <v/>
      </c>
      <c r="BZ645" s="53" t="str">
        <f>IF(B645&gt;①工事概要!$C$58,"",IF(B645&gt;=①工事概要!$C$57,$BZ$13,""))</f>
        <v/>
      </c>
      <c r="CA645" s="53" t="str">
        <f>IF(B645&gt;①工事概要!$C$60,"",IF(B645&gt;=①工事概要!$C$59,$CA$13,""))</f>
        <v/>
      </c>
      <c r="CB645" s="53" t="str">
        <f>IF(B645&gt;①工事概要!$C$62,"",IF(B645&gt;=①工事概要!$C$61,$CB$13,""))</f>
        <v/>
      </c>
      <c r="CC645" s="53" t="str">
        <f>IF(B645&gt;①工事概要!$C$64,"",IF(B645&gt;=①工事概要!$C$63,$CC$13,""))</f>
        <v/>
      </c>
      <c r="CD645" s="53" t="str">
        <f>IF(B645&gt;①工事概要!$C$66,"",IF(B645&gt;=①工事概要!$C$65,$CD$13,""))</f>
        <v/>
      </c>
      <c r="CE645" s="50" t="str">
        <f t="shared" si="848"/>
        <v/>
      </c>
      <c r="CF645" s="50" t="str">
        <f t="shared" si="834"/>
        <v xml:space="preserve"> </v>
      </c>
    </row>
    <row r="646" spans="1:84" ht="39" customHeight="1" thickTop="1" thickBot="1" x14ac:dyDescent="0.2">
      <c r="A646" s="81" t="str">
        <f t="shared" si="820"/>
        <v>対象期間外</v>
      </c>
      <c r="B646" s="180" t="str">
        <f>IFERROR(IF(B645=①工事概要!$E$12+IF(WEEKDAY(①工事概要!$E$12)=1,①工事概要!$E$12,(8-WEEKDAY(①工事概要!$E$12))),"-",IF(B645="-","-",B645+1)),"-")</f>
        <v>-</v>
      </c>
      <c r="C646" s="89" t="str">
        <f t="shared" si="835"/>
        <v>-</v>
      </c>
      <c r="D646" s="199" t="str">
        <f t="shared" si="836"/>
        <v>×</v>
      </c>
      <c r="E646" s="200" t="str">
        <f t="shared" si="837"/>
        <v xml:space="preserve"> </v>
      </c>
      <c r="F646" s="201" t="s">
        <v>60</v>
      </c>
      <c r="G646" s="202"/>
      <c r="H646" s="203"/>
      <c r="I646" s="204"/>
      <c r="J646" s="187" t="str">
        <f t="shared" si="838"/>
        <v/>
      </c>
      <c r="K646" s="190" t="str">
        <f t="shared" si="821"/>
        <v/>
      </c>
      <c r="L646" s="190" t="str">
        <f t="shared" si="822"/>
        <v/>
      </c>
      <c r="M646" s="188" t="str">
        <f t="shared" si="839"/>
        <v/>
      </c>
      <c r="N646" s="87" t="str">
        <f t="shared" si="823"/>
        <v/>
      </c>
      <c r="O646" s="108"/>
      <c r="P646" s="156" t="str">
        <f>IF(B646&lt;①工事概要!$E$11,"",IF(B646&gt;①工事概要!$E$12,"",IF(LEN(CE646)=0,"○","")))</f>
        <v/>
      </c>
      <c r="Q646" s="162">
        <f t="shared" si="840"/>
        <v>0</v>
      </c>
      <c r="R646" s="93">
        <f t="shared" si="824"/>
        <v>181</v>
      </c>
      <c r="S646" s="156" t="str">
        <f t="shared" si="825"/>
        <v/>
      </c>
      <c r="T646" s="162">
        <f t="shared" si="826"/>
        <v>0</v>
      </c>
      <c r="U646" s="100">
        <f t="shared" si="841"/>
        <v>52</v>
      </c>
      <c r="V646" s="93" t="str">
        <f t="shared" si="827"/>
        <v/>
      </c>
      <c r="W646" s="169" t="str">
        <f t="shared" si="842"/>
        <v/>
      </c>
      <c r="X646" s="80" t="str">
        <f t="shared" si="843"/>
        <v/>
      </c>
      <c r="Y646" s="80" t="str">
        <f t="shared" si="844"/>
        <v/>
      </c>
      <c r="Z646" s="80" t="str">
        <f t="shared" si="828"/>
        <v>-</v>
      </c>
      <c r="AA646" s="80" t="str">
        <f t="shared" si="829"/>
        <v/>
      </c>
      <c r="AB646" s="80" t="str">
        <f t="shared" si="830"/>
        <v>OK（振替済み）</v>
      </c>
      <c r="AC646" s="154">
        <f t="shared" si="831"/>
        <v>0</v>
      </c>
      <c r="AD646" s="154" t="str">
        <f t="shared" si="845"/>
        <v/>
      </c>
      <c r="AE646" s="106">
        <f t="shared" si="846"/>
        <v>0</v>
      </c>
      <c r="AF646" s="106">
        <f t="shared" si="832"/>
        <v>0</v>
      </c>
      <c r="AG646" s="218" t="str">
        <f>IFERROR(IF(AE646=1,①工事概要!$E$11,IF(AE646=2,①工事概要!$E$11,IF(WEEKDAY(Z646)=2,Z639,AG645))),"")</f>
        <v/>
      </c>
      <c r="AH646" s="222" t="str">
        <f t="shared" ref="AH646:BA646" si="902">IFERROR(IF(AG646+1&gt;$BB646,"",AG646+1),"")</f>
        <v/>
      </c>
      <c r="AI646" s="222" t="str">
        <f t="shared" si="902"/>
        <v/>
      </c>
      <c r="AJ646" s="222" t="str">
        <f t="shared" si="902"/>
        <v/>
      </c>
      <c r="AK646" s="222" t="str">
        <f t="shared" si="902"/>
        <v/>
      </c>
      <c r="AL646" s="222" t="str">
        <f t="shared" si="902"/>
        <v/>
      </c>
      <c r="AM646" s="222" t="str">
        <f t="shared" si="902"/>
        <v/>
      </c>
      <c r="AN646" s="222" t="str">
        <f t="shared" si="902"/>
        <v/>
      </c>
      <c r="AO646" s="222" t="str">
        <f t="shared" si="902"/>
        <v/>
      </c>
      <c r="AP646" s="222" t="str">
        <f t="shared" si="902"/>
        <v/>
      </c>
      <c r="AQ646" s="222" t="str">
        <f t="shared" si="902"/>
        <v/>
      </c>
      <c r="AR646" s="222" t="str">
        <f t="shared" si="902"/>
        <v/>
      </c>
      <c r="AS646" s="222" t="str">
        <f t="shared" si="902"/>
        <v/>
      </c>
      <c r="AT646" s="222" t="str">
        <f t="shared" si="902"/>
        <v/>
      </c>
      <c r="AU646" s="222" t="str">
        <f t="shared" si="902"/>
        <v/>
      </c>
      <c r="AV646" s="222" t="str">
        <f t="shared" si="902"/>
        <v/>
      </c>
      <c r="AW646" s="222" t="str">
        <f t="shared" si="902"/>
        <v/>
      </c>
      <c r="AX646" s="222" t="str">
        <f t="shared" si="902"/>
        <v/>
      </c>
      <c r="AY646" s="222" t="str">
        <f t="shared" si="902"/>
        <v/>
      </c>
      <c r="AZ646" s="222" t="str">
        <f t="shared" si="902"/>
        <v/>
      </c>
      <c r="BA646" s="222" t="str">
        <f t="shared" si="902"/>
        <v/>
      </c>
      <c r="BB646" s="219" t="str">
        <f>IFERROR(IF(IF(IF(Z646=①工事概要!$E$12,①工事概要!$E$12,IF(WEEKDAY(Z646)=1,Z653,BB647))&gt;①工事概要!$E$12,①工事概要!$E$12,IF(Z646=①工事概要!$E$12,①工事概要!$E$12,IF(WEEKDAY(Z646)=1,Z653,BB647)))=0,①工事概要!$E$12,IF(IF(Z646=①工事概要!$E$12,①工事概要!$E$12,IF(WEEKDAY(Z646)=1,Z653,BB647))&gt;①工事概要!$E$12,①工事概要!$E$12,IF(Z646=①工事概要!$E$12,①工事概要!$E$12,IF(WEEKDAY(Z646)=1,Z653,BB647)))),"")</f>
        <v/>
      </c>
      <c r="BE646" s="53"/>
      <c r="BF646" s="53"/>
      <c r="BG646" s="53" t="str">
        <f>IFERROR(VLOOKUP(B646,①工事概要!$C$11:$D$12,2,FALSE),"")</f>
        <v/>
      </c>
      <c r="BH646" s="53" t="str">
        <f>IFERROR(VLOOKUP(B646,①工事概要!$C$16:$D$21,2,FALSE),"")</f>
        <v/>
      </c>
      <c r="BI646" s="53" t="str">
        <f>IFERROR(VLOOKUP(B646,①工事概要!$C$22:$D$24,2,FALSE),"")</f>
        <v/>
      </c>
      <c r="BJ646" s="53" t="str">
        <f>IF(B646&gt;①工事概要!$C$26,"",IF(B646&gt;=①工事概要!$C$25,$BJ$13,""))</f>
        <v/>
      </c>
      <c r="BK646" s="53" t="str">
        <f>IF(B646&gt;①工事概要!$C$28,"",IF(B646&gt;=①工事概要!$C$27,$BK$13,""))</f>
        <v/>
      </c>
      <c r="BL646" s="53" t="str">
        <f>IF(B646&gt;①工事概要!$C$30,"",IF(B646&gt;=①工事概要!$C$29,$BL$13,""))</f>
        <v/>
      </c>
      <c r="BM646" s="53" t="str">
        <f>IF(B646&gt;①工事概要!$C$32,"",IF(B646&gt;=①工事概要!$C$31,$BM$13,""))</f>
        <v/>
      </c>
      <c r="BN646" s="53" t="str">
        <f>IF(B646&gt;①工事概要!$C$34,"",IF(B646&gt;=①工事概要!$C$33,$BN$13,""))</f>
        <v/>
      </c>
      <c r="BO646" s="53" t="str">
        <f>IF(B646&gt;①工事概要!$C$36,"",IF(B646&gt;=①工事概要!$C$35,$BO$13,""))</f>
        <v/>
      </c>
      <c r="BP646" s="53" t="str">
        <f>IF(B646&gt;①工事概要!$C$38,"",IF(B646&gt;=①工事概要!$C$37,$BP$13,""))</f>
        <v/>
      </c>
      <c r="BQ646" s="53" t="str">
        <f>IF(B646&gt;①工事概要!$C$40,"",IF(B646&gt;=①工事概要!$C$39,$BQ$13,""))</f>
        <v/>
      </c>
      <c r="BR646" s="53" t="str">
        <f>IF(B646&gt;①工事概要!$C$42,"",IF(B646&gt;=①工事概要!$C$41,$BR$13,""))</f>
        <v/>
      </c>
      <c r="BS646" s="53" t="str">
        <f>IF(B646&gt;①工事概要!$C$44,"",IF(B646&gt;=①工事概要!$C$43,$BS$13,""))</f>
        <v/>
      </c>
      <c r="BT646" s="53" t="str">
        <f>IF(B646&gt;①工事概要!$C$46,"",IF(B646&gt;=①工事概要!$C$45,$BT$13,""))</f>
        <v/>
      </c>
      <c r="BU646" s="53" t="str">
        <f>IF(B646&gt;①工事概要!$C$48,"",IF(B646&gt;=①工事概要!$C$47,$BU$13,""))</f>
        <v/>
      </c>
      <c r="BV646" s="53" t="str">
        <f>IF(B646&gt;①工事概要!$C$50,"",IF(B646&gt;=①工事概要!$C$49,$BV$13,""))</f>
        <v/>
      </c>
      <c r="BW646" s="53" t="str">
        <f>IF(B646&gt;①工事概要!$C$52,"",IF(B646&gt;=①工事概要!$C$51,$BW$13,""))</f>
        <v/>
      </c>
      <c r="BX646" s="53" t="str">
        <f>IF(B646&gt;①工事概要!$C$54,"",IF(B646&gt;=①工事概要!$C$53,$BX$13,""))</f>
        <v/>
      </c>
      <c r="BY646" s="53" t="str">
        <f>IF(B646&gt;①工事概要!$C$56,"",IF(B646&gt;=①工事概要!$C$55,$BY$13,""))</f>
        <v/>
      </c>
      <c r="BZ646" s="53" t="str">
        <f>IF(B646&gt;①工事概要!$C$58,"",IF(B646&gt;=①工事概要!$C$57,$BZ$13,""))</f>
        <v/>
      </c>
      <c r="CA646" s="53" t="str">
        <f>IF(B646&gt;①工事概要!$C$60,"",IF(B646&gt;=①工事概要!$C$59,$CA$13,""))</f>
        <v/>
      </c>
      <c r="CB646" s="53" t="str">
        <f>IF(B646&gt;①工事概要!$C$62,"",IF(B646&gt;=①工事概要!$C$61,$CB$13,""))</f>
        <v/>
      </c>
      <c r="CC646" s="53" t="str">
        <f>IF(B646&gt;①工事概要!$C$64,"",IF(B646&gt;=①工事概要!$C$63,$CC$13,""))</f>
        <v/>
      </c>
      <c r="CD646" s="53" t="str">
        <f>IF(B646&gt;①工事概要!$C$66,"",IF(B646&gt;=①工事概要!$C$65,$CD$13,""))</f>
        <v/>
      </c>
      <c r="CE646" s="50" t="str">
        <f t="shared" si="848"/>
        <v/>
      </c>
      <c r="CF646" s="50" t="str">
        <f t="shared" si="834"/>
        <v xml:space="preserve"> </v>
      </c>
    </row>
    <row r="647" spans="1:84" ht="39" customHeight="1" thickTop="1" thickBot="1" x14ac:dyDescent="0.2">
      <c r="A647" s="81" t="str">
        <f t="shared" si="820"/>
        <v>対象期間外</v>
      </c>
      <c r="B647" s="180" t="str">
        <f>IFERROR(IF(B646=①工事概要!$E$12+IF(WEEKDAY(①工事概要!$E$12)=1,①工事概要!$E$12,(8-WEEKDAY(①工事概要!$E$12))),"-",IF(B646="-","-",B646+1)),"-")</f>
        <v>-</v>
      </c>
      <c r="C647" s="89" t="str">
        <f t="shared" si="835"/>
        <v>-</v>
      </c>
      <c r="D647" s="199" t="str">
        <f t="shared" si="836"/>
        <v>×</v>
      </c>
      <c r="E647" s="200" t="str">
        <f t="shared" si="837"/>
        <v xml:space="preserve"> </v>
      </c>
      <c r="F647" s="201" t="s">
        <v>60</v>
      </c>
      <c r="G647" s="202"/>
      <c r="H647" s="203"/>
      <c r="I647" s="204"/>
      <c r="J647" s="187" t="str">
        <f t="shared" si="838"/>
        <v/>
      </c>
      <c r="K647" s="190" t="str">
        <f t="shared" si="821"/>
        <v/>
      </c>
      <c r="L647" s="190" t="str">
        <f t="shared" si="822"/>
        <v/>
      </c>
      <c r="M647" s="188" t="str">
        <f t="shared" si="839"/>
        <v/>
      </c>
      <c r="N647" s="87" t="str">
        <f t="shared" si="823"/>
        <v/>
      </c>
      <c r="O647" s="108"/>
      <c r="P647" s="156" t="str">
        <f>IF(B647&lt;①工事概要!$E$11,"",IF(B647&gt;①工事概要!$E$12,"",IF(LEN(CE647)=0,"○","")))</f>
        <v/>
      </c>
      <c r="Q647" s="162">
        <f t="shared" si="840"/>
        <v>0</v>
      </c>
      <c r="R647" s="93">
        <f t="shared" si="824"/>
        <v>181</v>
      </c>
      <c r="S647" s="156" t="str">
        <f t="shared" si="825"/>
        <v/>
      </c>
      <c r="T647" s="162">
        <f t="shared" si="826"/>
        <v>0</v>
      </c>
      <c r="U647" s="100">
        <f t="shared" si="841"/>
        <v>52</v>
      </c>
      <c r="V647" s="93" t="str">
        <f t="shared" si="827"/>
        <v/>
      </c>
      <c r="W647" s="169" t="str">
        <f t="shared" si="842"/>
        <v/>
      </c>
      <c r="X647" s="80" t="str">
        <f t="shared" si="843"/>
        <v/>
      </c>
      <c r="Y647" s="80" t="str">
        <f t="shared" si="844"/>
        <v/>
      </c>
      <c r="Z647" s="80" t="str">
        <f t="shared" si="828"/>
        <v>-</v>
      </c>
      <c r="AA647" s="80" t="str">
        <f t="shared" si="829"/>
        <v/>
      </c>
      <c r="AB647" s="80" t="str">
        <f t="shared" si="830"/>
        <v>OK（振替済み）</v>
      </c>
      <c r="AC647" s="154">
        <f t="shared" si="831"/>
        <v>0</v>
      </c>
      <c r="AD647" s="154" t="str">
        <f t="shared" si="845"/>
        <v/>
      </c>
      <c r="AE647" s="106">
        <f t="shared" si="846"/>
        <v>0</v>
      </c>
      <c r="AF647" s="106">
        <f t="shared" si="832"/>
        <v>0</v>
      </c>
      <c r="AG647" s="218" t="str">
        <f>IFERROR(IF(AE647=1,①工事概要!$E$11,IF(AE647=2,①工事概要!$E$11,IF(WEEKDAY(Z647)=2,Z640,AG646))),"")</f>
        <v/>
      </c>
      <c r="AH647" s="222" t="str">
        <f t="shared" ref="AH647:BA647" si="903">IFERROR(IF(AG647+1&gt;$BB647,"",AG647+1),"")</f>
        <v/>
      </c>
      <c r="AI647" s="222" t="str">
        <f t="shared" si="903"/>
        <v/>
      </c>
      <c r="AJ647" s="222" t="str">
        <f t="shared" si="903"/>
        <v/>
      </c>
      <c r="AK647" s="222" t="str">
        <f t="shared" si="903"/>
        <v/>
      </c>
      <c r="AL647" s="222" t="str">
        <f t="shared" si="903"/>
        <v/>
      </c>
      <c r="AM647" s="222" t="str">
        <f t="shared" si="903"/>
        <v/>
      </c>
      <c r="AN647" s="222" t="str">
        <f t="shared" si="903"/>
        <v/>
      </c>
      <c r="AO647" s="222" t="str">
        <f t="shared" si="903"/>
        <v/>
      </c>
      <c r="AP647" s="222" t="str">
        <f t="shared" si="903"/>
        <v/>
      </c>
      <c r="AQ647" s="222" t="str">
        <f t="shared" si="903"/>
        <v/>
      </c>
      <c r="AR647" s="222" t="str">
        <f t="shared" si="903"/>
        <v/>
      </c>
      <c r="AS647" s="222" t="str">
        <f t="shared" si="903"/>
        <v/>
      </c>
      <c r="AT647" s="222" t="str">
        <f t="shared" si="903"/>
        <v/>
      </c>
      <c r="AU647" s="222" t="str">
        <f t="shared" si="903"/>
        <v/>
      </c>
      <c r="AV647" s="222" t="str">
        <f t="shared" si="903"/>
        <v/>
      </c>
      <c r="AW647" s="222" t="str">
        <f t="shared" si="903"/>
        <v/>
      </c>
      <c r="AX647" s="222" t="str">
        <f t="shared" si="903"/>
        <v/>
      </c>
      <c r="AY647" s="222" t="str">
        <f t="shared" si="903"/>
        <v/>
      </c>
      <c r="AZ647" s="222" t="str">
        <f t="shared" si="903"/>
        <v/>
      </c>
      <c r="BA647" s="222" t="str">
        <f t="shared" si="903"/>
        <v/>
      </c>
      <c r="BB647" s="219" t="str">
        <f>IFERROR(IF(IF(IF(Z647=①工事概要!$E$12,①工事概要!$E$12,IF(WEEKDAY(Z647)=1,Z654,BB648))&gt;①工事概要!$E$12,①工事概要!$E$12,IF(Z647=①工事概要!$E$12,①工事概要!$E$12,IF(WEEKDAY(Z647)=1,Z654,BB648)))=0,①工事概要!$E$12,IF(IF(Z647=①工事概要!$E$12,①工事概要!$E$12,IF(WEEKDAY(Z647)=1,Z654,BB648))&gt;①工事概要!$E$12,①工事概要!$E$12,IF(Z647=①工事概要!$E$12,①工事概要!$E$12,IF(WEEKDAY(Z647)=1,Z654,BB648)))),"")</f>
        <v/>
      </c>
      <c r="BE647" s="53"/>
      <c r="BF647" s="53"/>
      <c r="BG647" s="53" t="str">
        <f>IFERROR(VLOOKUP(B647,①工事概要!$C$11:$D$12,2,FALSE),"")</f>
        <v/>
      </c>
      <c r="BH647" s="53" t="str">
        <f>IFERROR(VLOOKUP(B647,①工事概要!$C$16:$D$21,2,FALSE),"")</f>
        <v/>
      </c>
      <c r="BI647" s="53" t="str">
        <f>IFERROR(VLOOKUP(B647,①工事概要!$C$22:$D$24,2,FALSE),"")</f>
        <v/>
      </c>
      <c r="BJ647" s="53" t="str">
        <f>IF(B647&gt;①工事概要!$C$26,"",IF(B647&gt;=①工事概要!$C$25,$BJ$13,""))</f>
        <v/>
      </c>
      <c r="BK647" s="53" t="str">
        <f>IF(B647&gt;①工事概要!$C$28,"",IF(B647&gt;=①工事概要!$C$27,$BK$13,""))</f>
        <v/>
      </c>
      <c r="BL647" s="53" t="str">
        <f>IF(B647&gt;①工事概要!$C$30,"",IF(B647&gt;=①工事概要!$C$29,$BL$13,""))</f>
        <v/>
      </c>
      <c r="BM647" s="53" t="str">
        <f>IF(B647&gt;①工事概要!$C$32,"",IF(B647&gt;=①工事概要!$C$31,$BM$13,""))</f>
        <v/>
      </c>
      <c r="BN647" s="53" t="str">
        <f>IF(B647&gt;①工事概要!$C$34,"",IF(B647&gt;=①工事概要!$C$33,$BN$13,""))</f>
        <v/>
      </c>
      <c r="BO647" s="53" t="str">
        <f>IF(B647&gt;①工事概要!$C$36,"",IF(B647&gt;=①工事概要!$C$35,$BO$13,""))</f>
        <v/>
      </c>
      <c r="BP647" s="53" t="str">
        <f>IF(B647&gt;①工事概要!$C$38,"",IF(B647&gt;=①工事概要!$C$37,$BP$13,""))</f>
        <v/>
      </c>
      <c r="BQ647" s="53" t="str">
        <f>IF(B647&gt;①工事概要!$C$40,"",IF(B647&gt;=①工事概要!$C$39,$BQ$13,""))</f>
        <v/>
      </c>
      <c r="BR647" s="53" t="str">
        <f>IF(B647&gt;①工事概要!$C$42,"",IF(B647&gt;=①工事概要!$C$41,$BR$13,""))</f>
        <v/>
      </c>
      <c r="BS647" s="53" t="str">
        <f>IF(B647&gt;①工事概要!$C$44,"",IF(B647&gt;=①工事概要!$C$43,$BS$13,""))</f>
        <v/>
      </c>
      <c r="BT647" s="53" t="str">
        <f>IF(B647&gt;①工事概要!$C$46,"",IF(B647&gt;=①工事概要!$C$45,$BT$13,""))</f>
        <v/>
      </c>
      <c r="BU647" s="53" t="str">
        <f>IF(B647&gt;①工事概要!$C$48,"",IF(B647&gt;=①工事概要!$C$47,$BU$13,""))</f>
        <v/>
      </c>
      <c r="BV647" s="53" t="str">
        <f>IF(B647&gt;①工事概要!$C$50,"",IF(B647&gt;=①工事概要!$C$49,$BV$13,""))</f>
        <v/>
      </c>
      <c r="BW647" s="53" t="str">
        <f>IF(B647&gt;①工事概要!$C$52,"",IF(B647&gt;=①工事概要!$C$51,$BW$13,""))</f>
        <v/>
      </c>
      <c r="BX647" s="53" t="str">
        <f>IF(B647&gt;①工事概要!$C$54,"",IF(B647&gt;=①工事概要!$C$53,$BX$13,""))</f>
        <v/>
      </c>
      <c r="BY647" s="53" t="str">
        <f>IF(B647&gt;①工事概要!$C$56,"",IF(B647&gt;=①工事概要!$C$55,$BY$13,""))</f>
        <v/>
      </c>
      <c r="BZ647" s="53" t="str">
        <f>IF(B647&gt;①工事概要!$C$58,"",IF(B647&gt;=①工事概要!$C$57,$BZ$13,""))</f>
        <v/>
      </c>
      <c r="CA647" s="53" t="str">
        <f>IF(B647&gt;①工事概要!$C$60,"",IF(B647&gt;=①工事概要!$C$59,$CA$13,""))</f>
        <v/>
      </c>
      <c r="CB647" s="53" t="str">
        <f>IF(B647&gt;①工事概要!$C$62,"",IF(B647&gt;=①工事概要!$C$61,$CB$13,""))</f>
        <v/>
      </c>
      <c r="CC647" s="53" t="str">
        <f>IF(B647&gt;①工事概要!$C$64,"",IF(B647&gt;=①工事概要!$C$63,$CC$13,""))</f>
        <v/>
      </c>
      <c r="CD647" s="53" t="str">
        <f>IF(B647&gt;①工事概要!$C$66,"",IF(B647&gt;=①工事概要!$C$65,$CD$13,""))</f>
        <v/>
      </c>
      <c r="CE647" s="50" t="str">
        <f t="shared" si="848"/>
        <v/>
      </c>
      <c r="CF647" s="50" t="str">
        <f t="shared" si="834"/>
        <v xml:space="preserve"> </v>
      </c>
    </row>
    <row r="648" spans="1:84" ht="39" customHeight="1" thickTop="1" thickBot="1" x14ac:dyDescent="0.2">
      <c r="A648" s="81" t="str">
        <f t="shared" si="820"/>
        <v>対象期間外</v>
      </c>
      <c r="B648" s="180" t="str">
        <f>IFERROR(IF(B647=①工事概要!$E$12+IF(WEEKDAY(①工事概要!$E$12)=1,①工事概要!$E$12,(8-WEEKDAY(①工事概要!$E$12))),"-",IF(B647="-","-",B647+1)),"-")</f>
        <v>-</v>
      </c>
      <c r="C648" s="89" t="str">
        <f t="shared" si="835"/>
        <v>-</v>
      </c>
      <c r="D648" s="199" t="str">
        <f t="shared" si="836"/>
        <v>×</v>
      </c>
      <c r="E648" s="200" t="str">
        <f t="shared" si="837"/>
        <v xml:space="preserve"> </v>
      </c>
      <c r="F648" s="201" t="s">
        <v>60</v>
      </c>
      <c r="G648" s="202"/>
      <c r="H648" s="203"/>
      <c r="I648" s="204"/>
      <c r="J648" s="187" t="str">
        <f t="shared" si="838"/>
        <v/>
      </c>
      <c r="K648" s="190" t="str">
        <f t="shared" si="821"/>
        <v/>
      </c>
      <c r="L648" s="190" t="str">
        <f t="shared" si="822"/>
        <v/>
      </c>
      <c r="M648" s="188" t="str">
        <f t="shared" si="839"/>
        <v/>
      </c>
      <c r="N648" s="87" t="str">
        <f t="shared" si="823"/>
        <v/>
      </c>
      <c r="O648" s="108"/>
      <c r="P648" s="156" t="str">
        <f>IF(B648&lt;①工事概要!$E$11,"",IF(B648&gt;①工事概要!$E$12,"",IF(LEN(CE648)=0,"○","")))</f>
        <v/>
      </c>
      <c r="Q648" s="162">
        <f t="shared" si="840"/>
        <v>0</v>
      </c>
      <c r="R648" s="93">
        <f t="shared" si="824"/>
        <v>181</v>
      </c>
      <c r="S648" s="156" t="str">
        <f t="shared" si="825"/>
        <v/>
      </c>
      <c r="T648" s="162">
        <f t="shared" si="826"/>
        <v>0</v>
      </c>
      <c r="U648" s="100">
        <f t="shared" si="841"/>
        <v>52</v>
      </c>
      <c r="V648" s="93" t="str">
        <f t="shared" si="827"/>
        <v/>
      </c>
      <c r="W648" s="169" t="str">
        <f t="shared" si="842"/>
        <v/>
      </c>
      <c r="X648" s="80" t="str">
        <f t="shared" si="843"/>
        <v/>
      </c>
      <c r="Y648" s="80" t="str">
        <f t="shared" si="844"/>
        <v/>
      </c>
      <c r="Z648" s="80" t="str">
        <f t="shared" si="828"/>
        <v>-</v>
      </c>
      <c r="AA648" s="80" t="str">
        <f t="shared" si="829"/>
        <v/>
      </c>
      <c r="AB648" s="80" t="str">
        <f t="shared" si="830"/>
        <v>OK（振替済み）</v>
      </c>
      <c r="AC648" s="154">
        <f t="shared" si="831"/>
        <v>0</v>
      </c>
      <c r="AD648" s="154" t="str">
        <f t="shared" si="845"/>
        <v/>
      </c>
      <c r="AE648" s="106">
        <f t="shared" si="846"/>
        <v>0</v>
      </c>
      <c r="AF648" s="106">
        <f t="shared" si="832"/>
        <v>0</v>
      </c>
      <c r="AG648" s="218" t="str">
        <f>IFERROR(IF(AE648=1,①工事概要!$E$11,IF(AE648=2,①工事概要!$E$11,IF(WEEKDAY(Z648)=2,Z641,AG647))),"")</f>
        <v/>
      </c>
      <c r="AH648" s="222" t="str">
        <f t="shared" ref="AH648:BA648" si="904">IFERROR(IF(AG648+1&gt;$BB648,"",AG648+1),"")</f>
        <v/>
      </c>
      <c r="AI648" s="222" t="str">
        <f t="shared" si="904"/>
        <v/>
      </c>
      <c r="AJ648" s="222" t="str">
        <f t="shared" si="904"/>
        <v/>
      </c>
      <c r="AK648" s="222" t="str">
        <f t="shared" si="904"/>
        <v/>
      </c>
      <c r="AL648" s="222" t="str">
        <f t="shared" si="904"/>
        <v/>
      </c>
      <c r="AM648" s="222" t="str">
        <f t="shared" si="904"/>
        <v/>
      </c>
      <c r="AN648" s="222" t="str">
        <f t="shared" si="904"/>
        <v/>
      </c>
      <c r="AO648" s="222" t="str">
        <f t="shared" si="904"/>
        <v/>
      </c>
      <c r="AP648" s="222" t="str">
        <f t="shared" si="904"/>
        <v/>
      </c>
      <c r="AQ648" s="222" t="str">
        <f t="shared" si="904"/>
        <v/>
      </c>
      <c r="AR648" s="222" t="str">
        <f t="shared" si="904"/>
        <v/>
      </c>
      <c r="AS648" s="222" t="str">
        <f t="shared" si="904"/>
        <v/>
      </c>
      <c r="AT648" s="222" t="str">
        <f t="shared" si="904"/>
        <v/>
      </c>
      <c r="AU648" s="222" t="str">
        <f t="shared" si="904"/>
        <v/>
      </c>
      <c r="AV648" s="222" t="str">
        <f t="shared" si="904"/>
        <v/>
      </c>
      <c r="AW648" s="222" t="str">
        <f t="shared" si="904"/>
        <v/>
      </c>
      <c r="AX648" s="222" t="str">
        <f t="shared" si="904"/>
        <v/>
      </c>
      <c r="AY648" s="222" t="str">
        <f t="shared" si="904"/>
        <v/>
      </c>
      <c r="AZ648" s="222" t="str">
        <f t="shared" si="904"/>
        <v/>
      </c>
      <c r="BA648" s="222" t="str">
        <f t="shared" si="904"/>
        <v/>
      </c>
      <c r="BB648" s="219" t="str">
        <f>IFERROR(IF(IF(IF(Z648=①工事概要!$E$12,①工事概要!$E$12,IF(WEEKDAY(Z648)=1,Z655,BB649))&gt;①工事概要!$E$12,①工事概要!$E$12,IF(Z648=①工事概要!$E$12,①工事概要!$E$12,IF(WEEKDAY(Z648)=1,Z655,BB649)))=0,①工事概要!$E$12,IF(IF(Z648=①工事概要!$E$12,①工事概要!$E$12,IF(WEEKDAY(Z648)=1,Z655,BB649))&gt;①工事概要!$E$12,①工事概要!$E$12,IF(Z648=①工事概要!$E$12,①工事概要!$E$12,IF(WEEKDAY(Z648)=1,Z655,BB649)))),"")</f>
        <v/>
      </c>
      <c r="BE648" s="53"/>
      <c r="BF648" s="53"/>
      <c r="BG648" s="53" t="str">
        <f>IFERROR(VLOOKUP(B648,①工事概要!$C$11:$D$12,2,FALSE),"")</f>
        <v/>
      </c>
      <c r="BH648" s="53" t="str">
        <f>IFERROR(VLOOKUP(B648,①工事概要!$C$16:$D$21,2,FALSE),"")</f>
        <v/>
      </c>
      <c r="BI648" s="53" t="str">
        <f>IFERROR(VLOOKUP(B648,①工事概要!$C$22:$D$24,2,FALSE),"")</f>
        <v/>
      </c>
      <c r="BJ648" s="53" t="str">
        <f>IF(B648&gt;①工事概要!$C$26,"",IF(B648&gt;=①工事概要!$C$25,$BJ$13,""))</f>
        <v/>
      </c>
      <c r="BK648" s="53" t="str">
        <f>IF(B648&gt;①工事概要!$C$28,"",IF(B648&gt;=①工事概要!$C$27,$BK$13,""))</f>
        <v/>
      </c>
      <c r="BL648" s="53" t="str">
        <f>IF(B648&gt;①工事概要!$C$30,"",IF(B648&gt;=①工事概要!$C$29,$BL$13,""))</f>
        <v/>
      </c>
      <c r="BM648" s="53" t="str">
        <f>IF(B648&gt;①工事概要!$C$32,"",IF(B648&gt;=①工事概要!$C$31,$BM$13,""))</f>
        <v/>
      </c>
      <c r="BN648" s="53" t="str">
        <f>IF(B648&gt;①工事概要!$C$34,"",IF(B648&gt;=①工事概要!$C$33,$BN$13,""))</f>
        <v/>
      </c>
      <c r="BO648" s="53" t="str">
        <f>IF(B648&gt;①工事概要!$C$36,"",IF(B648&gt;=①工事概要!$C$35,$BO$13,""))</f>
        <v/>
      </c>
      <c r="BP648" s="53" t="str">
        <f>IF(B648&gt;①工事概要!$C$38,"",IF(B648&gt;=①工事概要!$C$37,$BP$13,""))</f>
        <v/>
      </c>
      <c r="BQ648" s="53" t="str">
        <f>IF(B648&gt;①工事概要!$C$40,"",IF(B648&gt;=①工事概要!$C$39,$BQ$13,""))</f>
        <v/>
      </c>
      <c r="BR648" s="53" t="str">
        <f>IF(B648&gt;①工事概要!$C$42,"",IF(B648&gt;=①工事概要!$C$41,$BR$13,""))</f>
        <v/>
      </c>
      <c r="BS648" s="53" t="str">
        <f>IF(B648&gt;①工事概要!$C$44,"",IF(B648&gt;=①工事概要!$C$43,$BS$13,""))</f>
        <v/>
      </c>
      <c r="BT648" s="53" t="str">
        <f>IF(B648&gt;①工事概要!$C$46,"",IF(B648&gt;=①工事概要!$C$45,$BT$13,""))</f>
        <v/>
      </c>
      <c r="BU648" s="53" t="str">
        <f>IF(B648&gt;①工事概要!$C$48,"",IF(B648&gt;=①工事概要!$C$47,$BU$13,""))</f>
        <v/>
      </c>
      <c r="BV648" s="53" t="str">
        <f>IF(B648&gt;①工事概要!$C$50,"",IF(B648&gt;=①工事概要!$C$49,$BV$13,""))</f>
        <v/>
      </c>
      <c r="BW648" s="53" t="str">
        <f>IF(B648&gt;①工事概要!$C$52,"",IF(B648&gt;=①工事概要!$C$51,$BW$13,""))</f>
        <v/>
      </c>
      <c r="BX648" s="53" t="str">
        <f>IF(B648&gt;①工事概要!$C$54,"",IF(B648&gt;=①工事概要!$C$53,$BX$13,""))</f>
        <v/>
      </c>
      <c r="BY648" s="53" t="str">
        <f>IF(B648&gt;①工事概要!$C$56,"",IF(B648&gt;=①工事概要!$C$55,$BY$13,""))</f>
        <v/>
      </c>
      <c r="BZ648" s="53" t="str">
        <f>IF(B648&gt;①工事概要!$C$58,"",IF(B648&gt;=①工事概要!$C$57,$BZ$13,""))</f>
        <v/>
      </c>
      <c r="CA648" s="53" t="str">
        <f>IF(B648&gt;①工事概要!$C$60,"",IF(B648&gt;=①工事概要!$C$59,$CA$13,""))</f>
        <v/>
      </c>
      <c r="CB648" s="53" t="str">
        <f>IF(B648&gt;①工事概要!$C$62,"",IF(B648&gt;=①工事概要!$C$61,$CB$13,""))</f>
        <v/>
      </c>
      <c r="CC648" s="53" t="str">
        <f>IF(B648&gt;①工事概要!$C$64,"",IF(B648&gt;=①工事概要!$C$63,$CC$13,""))</f>
        <v/>
      </c>
      <c r="CD648" s="53" t="str">
        <f>IF(B648&gt;①工事概要!$C$66,"",IF(B648&gt;=①工事概要!$C$65,$CD$13,""))</f>
        <v/>
      </c>
      <c r="CE648" s="50" t="str">
        <f t="shared" si="848"/>
        <v/>
      </c>
      <c r="CF648" s="50" t="str">
        <f t="shared" si="834"/>
        <v xml:space="preserve"> </v>
      </c>
    </row>
    <row r="649" spans="1:84" ht="39" customHeight="1" thickTop="1" thickBot="1" x14ac:dyDescent="0.2">
      <c r="A649" s="81" t="str">
        <f t="shared" si="820"/>
        <v>対象期間外</v>
      </c>
      <c r="B649" s="180" t="str">
        <f>IFERROR(IF(B648=①工事概要!$E$12+IF(WEEKDAY(①工事概要!$E$12)=1,①工事概要!$E$12,(8-WEEKDAY(①工事概要!$E$12))),"-",IF(B648="-","-",B648+1)),"-")</f>
        <v>-</v>
      </c>
      <c r="C649" s="89" t="str">
        <f t="shared" si="835"/>
        <v>-</v>
      </c>
      <c r="D649" s="199" t="str">
        <f t="shared" si="836"/>
        <v>×</v>
      </c>
      <c r="E649" s="200" t="str">
        <f t="shared" si="837"/>
        <v xml:space="preserve"> </v>
      </c>
      <c r="F649" s="201" t="s">
        <v>60</v>
      </c>
      <c r="G649" s="202"/>
      <c r="H649" s="203"/>
      <c r="I649" s="204"/>
      <c r="J649" s="187" t="str">
        <f t="shared" si="838"/>
        <v/>
      </c>
      <c r="K649" s="190" t="str">
        <f t="shared" si="821"/>
        <v/>
      </c>
      <c r="L649" s="190" t="str">
        <f t="shared" si="822"/>
        <v/>
      </c>
      <c r="M649" s="188" t="str">
        <f t="shared" si="839"/>
        <v/>
      </c>
      <c r="N649" s="87" t="str">
        <f t="shared" si="823"/>
        <v/>
      </c>
      <c r="O649" s="108"/>
      <c r="P649" s="156" t="str">
        <f>IF(B649&lt;①工事概要!$E$11,"",IF(B649&gt;①工事概要!$E$12,"",IF(LEN(CE649)=0,"○","")))</f>
        <v/>
      </c>
      <c r="Q649" s="162">
        <f t="shared" si="840"/>
        <v>0</v>
      </c>
      <c r="R649" s="93">
        <f t="shared" si="824"/>
        <v>181</v>
      </c>
      <c r="S649" s="156" t="str">
        <f t="shared" si="825"/>
        <v/>
      </c>
      <c r="T649" s="162">
        <f t="shared" si="826"/>
        <v>0</v>
      </c>
      <c r="U649" s="100">
        <f t="shared" si="841"/>
        <v>52</v>
      </c>
      <c r="V649" s="93" t="str">
        <f t="shared" si="827"/>
        <v/>
      </c>
      <c r="W649" s="169" t="str">
        <f t="shared" si="842"/>
        <v/>
      </c>
      <c r="X649" s="80" t="str">
        <f t="shared" si="843"/>
        <v/>
      </c>
      <c r="Y649" s="80" t="str">
        <f t="shared" si="844"/>
        <v/>
      </c>
      <c r="Z649" s="80" t="str">
        <f t="shared" si="828"/>
        <v>-</v>
      </c>
      <c r="AA649" s="80" t="str">
        <f t="shared" si="829"/>
        <v/>
      </c>
      <c r="AB649" s="80" t="str">
        <f t="shared" si="830"/>
        <v>OK（振替済み）</v>
      </c>
      <c r="AC649" s="154">
        <f t="shared" si="831"/>
        <v>0</v>
      </c>
      <c r="AD649" s="154" t="str">
        <f t="shared" si="845"/>
        <v/>
      </c>
      <c r="AE649" s="106">
        <f t="shared" si="846"/>
        <v>0</v>
      </c>
      <c r="AF649" s="106">
        <f t="shared" si="832"/>
        <v>0</v>
      </c>
      <c r="AG649" s="218" t="str">
        <f>IFERROR(IF(AE649=1,①工事概要!$E$11,IF(AE649=2,①工事概要!$E$11,IF(WEEKDAY(Z649)=2,Z642,AG648))),"")</f>
        <v/>
      </c>
      <c r="AH649" s="222" t="str">
        <f t="shared" ref="AH649:BA649" si="905">IFERROR(IF(AG649+1&gt;$BB649,"",AG649+1),"")</f>
        <v/>
      </c>
      <c r="AI649" s="222" t="str">
        <f t="shared" si="905"/>
        <v/>
      </c>
      <c r="AJ649" s="222" t="str">
        <f t="shared" si="905"/>
        <v/>
      </c>
      <c r="AK649" s="222" t="str">
        <f t="shared" si="905"/>
        <v/>
      </c>
      <c r="AL649" s="222" t="str">
        <f t="shared" si="905"/>
        <v/>
      </c>
      <c r="AM649" s="222" t="str">
        <f t="shared" si="905"/>
        <v/>
      </c>
      <c r="AN649" s="222" t="str">
        <f t="shared" si="905"/>
        <v/>
      </c>
      <c r="AO649" s="222" t="str">
        <f t="shared" si="905"/>
        <v/>
      </c>
      <c r="AP649" s="222" t="str">
        <f t="shared" si="905"/>
        <v/>
      </c>
      <c r="AQ649" s="222" t="str">
        <f t="shared" si="905"/>
        <v/>
      </c>
      <c r="AR649" s="222" t="str">
        <f t="shared" si="905"/>
        <v/>
      </c>
      <c r="AS649" s="222" t="str">
        <f t="shared" si="905"/>
        <v/>
      </c>
      <c r="AT649" s="222" t="str">
        <f t="shared" si="905"/>
        <v/>
      </c>
      <c r="AU649" s="222" t="str">
        <f t="shared" si="905"/>
        <v/>
      </c>
      <c r="AV649" s="222" t="str">
        <f t="shared" si="905"/>
        <v/>
      </c>
      <c r="AW649" s="222" t="str">
        <f t="shared" si="905"/>
        <v/>
      </c>
      <c r="AX649" s="222" t="str">
        <f t="shared" si="905"/>
        <v/>
      </c>
      <c r="AY649" s="222" t="str">
        <f t="shared" si="905"/>
        <v/>
      </c>
      <c r="AZ649" s="222" t="str">
        <f t="shared" si="905"/>
        <v/>
      </c>
      <c r="BA649" s="222" t="str">
        <f t="shared" si="905"/>
        <v/>
      </c>
      <c r="BB649" s="219" t="str">
        <f>IFERROR(IF(IF(IF(Z649=①工事概要!$E$12,①工事概要!$E$12,IF(WEEKDAY(Z649)=1,Z656,BB650))&gt;①工事概要!$E$12,①工事概要!$E$12,IF(Z649=①工事概要!$E$12,①工事概要!$E$12,IF(WEEKDAY(Z649)=1,Z656,BB650)))=0,①工事概要!$E$12,IF(IF(Z649=①工事概要!$E$12,①工事概要!$E$12,IF(WEEKDAY(Z649)=1,Z656,BB650))&gt;①工事概要!$E$12,①工事概要!$E$12,IF(Z649=①工事概要!$E$12,①工事概要!$E$12,IF(WEEKDAY(Z649)=1,Z656,BB650)))),"")</f>
        <v/>
      </c>
      <c r="BE649" s="53"/>
      <c r="BF649" s="53"/>
      <c r="BG649" s="53" t="str">
        <f>IFERROR(VLOOKUP(B649,①工事概要!$C$11:$D$12,2,FALSE),"")</f>
        <v/>
      </c>
      <c r="BH649" s="53" t="str">
        <f>IFERROR(VLOOKUP(B649,①工事概要!$C$16:$D$21,2,FALSE),"")</f>
        <v/>
      </c>
      <c r="BI649" s="53" t="str">
        <f>IFERROR(VLOOKUP(B649,①工事概要!$C$22:$D$24,2,FALSE),"")</f>
        <v/>
      </c>
      <c r="BJ649" s="53" t="str">
        <f>IF(B649&gt;①工事概要!$C$26,"",IF(B649&gt;=①工事概要!$C$25,$BJ$13,""))</f>
        <v/>
      </c>
      <c r="BK649" s="53" t="str">
        <f>IF(B649&gt;①工事概要!$C$28,"",IF(B649&gt;=①工事概要!$C$27,$BK$13,""))</f>
        <v/>
      </c>
      <c r="BL649" s="53" t="str">
        <f>IF(B649&gt;①工事概要!$C$30,"",IF(B649&gt;=①工事概要!$C$29,$BL$13,""))</f>
        <v/>
      </c>
      <c r="BM649" s="53" t="str">
        <f>IF(B649&gt;①工事概要!$C$32,"",IF(B649&gt;=①工事概要!$C$31,$BM$13,""))</f>
        <v/>
      </c>
      <c r="BN649" s="53" t="str">
        <f>IF(B649&gt;①工事概要!$C$34,"",IF(B649&gt;=①工事概要!$C$33,$BN$13,""))</f>
        <v/>
      </c>
      <c r="BO649" s="53" t="str">
        <f>IF(B649&gt;①工事概要!$C$36,"",IF(B649&gt;=①工事概要!$C$35,$BO$13,""))</f>
        <v/>
      </c>
      <c r="BP649" s="53" t="str">
        <f>IF(B649&gt;①工事概要!$C$38,"",IF(B649&gt;=①工事概要!$C$37,$BP$13,""))</f>
        <v/>
      </c>
      <c r="BQ649" s="53" t="str">
        <f>IF(B649&gt;①工事概要!$C$40,"",IF(B649&gt;=①工事概要!$C$39,$BQ$13,""))</f>
        <v/>
      </c>
      <c r="BR649" s="53" t="str">
        <f>IF(B649&gt;①工事概要!$C$42,"",IF(B649&gt;=①工事概要!$C$41,$BR$13,""))</f>
        <v/>
      </c>
      <c r="BS649" s="53" t="str">
        <f>IF(B649&gt;①工事概要!$C$44,"",IF(B649&gt;=①工事概要!$C$43,$BS$13,""))</f>
        <v/>
      </c>
      <c r="BT649" s="53" t="str">
        <f>IF(B649&gt;①工事概要!$C$46,"",IF(B649&gt;=①工事概要!$C$45,$BT$13,""))</f>
        <v/>
      </c>
      <c r="BU649" s="53" t="str">
        <f>IF(B649&gt;①工事概要!$C$48,"",IF(B649&gt;=①工事概要!$C$47,$BU$13,""))</f>
        <v/>
      </c>
      <c r="BV649" s="53" t="str">
        <f>IF(B649&gt;①工事概要!$C$50,"",IF(B649&gt;=①工事概要!$C$49,$BV$13,""))</f>
        <v/>
      </c>
      <c r="BW649" s="53" t="str">
        <f>IF(B649&gt;①工事概要!$C$52,"",IF(B649&gt;=①工事概要!$C$51,$BW$13,""))</f>
        <v/>
      </c>
      <c r="BX649" s="53" t="str">
        <f>IF(B649&gt;①工事概要!$C$54,"",IF(B649&gt;=①工事概要!$C$53,$BX$13,""))</f>
        <v/>
      </c>
      <c r="BY649" s="53" t="str">
        <f>IF(B649&gt;①工事概要!$C$56,"",IF(B649&gt;=①工事概要!$C$55,$BY$13,""))</f>
        <v/>
      </c>
      <c r="BZ649" s="53" t="str">
        <f>IF(B649&gt;①工事概要!$C$58,"",IF(B649&gt;=①工事概要!$C$57,$BZ$13,""))</f>
        <v/>
      </c>
      <c r="CA649" s="53" t="str">
        <f>IF(B649&gt;①工事概要!$C$60,"",IF(B649&gt;=①工事概要!$C$59,$CA$13,""))</f>
        <v/>
      </c>
      <c r="CB649" s="53" t="str">
        <f>IF(B649&gt;①工事概要!$C$62,"",IF(B649&gt;=①工事概要!$C$61,$CB$13,""))</f>
        <v/>
      </c>
      <c r="CC649" s="53" t="str">
        <f>IF(B649&gt;①工事概要!$C$64,"",IF(B649&gt;=①工事概要!$C$63,$CC$13,""))</f>
        <v/>
      </c>
      <c r="CD649" s="53" t="str">
        <f>IF(B649&gt;①工事概要!$C$66,"",IF(B649&gt;=①工事概要!$C$65,$CD$13,""))</f>
        <v/>
      </c>
      <c r="CE649" s="50" t="str">
        <f t="shared" si="848"/>
        <v/>
      </c>
      <c r="CF649" s="50" t="str">
        <f t="shared" si="834"/>
        <v xml:space="preserve"> </v>
      </c>
    </row>
    <row r="650" spans="1:84" ht="39" customHeight="1" thickTop="1" thickBot="1" x14ac:dyDescent="0.2">
      <c r="A650" s="81" t="str">
        <f t="shared" si="820"/>
        <v>対象期間外</v>
      </c>
      <c r="B650" s="180" t="str">
        <f>IFERROR(IF(B649=①工事概要!$E$12+IF(WEEKDAY(①工事概要!$E$12)=1,①工事概要!$E$12,(8-WEEKDAY(①工事概要!$E$12))),"-",IF(B649="-","-",B649+1)),"-")</f>
        <v>-</v>
      </c>
      <c r="C650" s="89" t="str">
        <f t="shared" si="835"/>
        <v>-</v>
      </c>
      <c r="D650" s="199" t="str">
        <f t="shared" si="836"/>
        <v>×</v>
      </c>
      <c r="E650" s="200" t="str">
        <f t="shared" si="837"/>
        <v xml:space="preserve"> </v>
      </c>
      <c r="F650" s="201" t="s">
        <v>61</v>
      </c>
      <c r="G650" s="202"/>
      <c r="H650" s="203"/>
      <c r="I650" s="204"/>
      <c r="J650" s="187" t="str">
        <f t="shared" si="838"/>
        <v/>
      </c>
      <c r="K650" s="190" t="str">
        <f t="shared" si="821"/>
        <v/>
      </c>
      <c r="L650" s="190" t="str">
        <f t="shared" si="822"/>
        <v/>
      </c>
      <c r="M650" s="188" t="str">
        <f t="shared" si="839"/>
        <v/>
      </c>
      <c r="N650" s="87" t="str">
        <f t="shared" si="823"/>
        <v/>
      </c>
      <c r="O650" s="108"/>
      <c r="P650" s="156" t="str">
        <f>IF(B650&lt;①工事概要!$E$11,"",IF(B650&gt;①工事概要!$E$12,"",IF(LEN(CE650)=0,"○","")))</f>
        <v/>
      </c>
      <c r="Q650" s="162">
        <f t="shared" si="840"/>
        <v>0</v>
      </c>
      <c r="R650" s="93">
        <f t="shared" si="824"/>
        <v>181</v>
      </c>
      <c r="S650" s="156" t="str">
        <f t="shared" si="825"/>
        <v/>
      </c>
      <c r="T650" s="162">
        <f t="shared" si="826"/>
        <v>0</v>
      </c>
      <c r="U650" s="100">
        <f t="shared" si="841"/>
        <v>52</v>
      </c>
      <c r="V650" s="93" t="str">
        <f t="shared" si="827"/>
        <v/>
      </c>
      <c r="W650" s="169" t="str">
        <f t="shared" si="842"/>
        <v/>
      </c>
      <c r="X650" s="80" t="str">
        <f t="shared" si="843"/>
        <v/>
      </c>
      <c r="Y650" s="80" t="str">
        <f t="shared" si="844"/>
        <v/>
      </c>
      <c r="Z650" s="80" t="str">
        <f t="shared" si="828"/>
        <v>-</v>
      </c>
      <c r="AA650" s="80" t="str">
        <f t="shared" si="829"/>
        <v/>
      </c>
      <c r="AB650" s="80" t="str">
        <f t="shared" si="830"/>
        <v>OK（振替済み）</v>
      </c>
      <c r="AC650" s="154">
        <f t="shared" si="831"/>
        <v>0</v>
      </c>
      <c r="AD650" s="154" t="str">
        <f t="shared" si="845"/>
        <v/>
      </c>
      <c r="AE650" s="106">
        <f t="shared" si="846"/>
        <v>0</v>
      </c>
      <c r="AF650" s="106">
        <f t="shared" si="832"/>
        <v>0</v>
      </c>
      <c r="AG650" s="218" t="str">
        <f>IFERROR(IF(AE650=1,①工事概要!$E$11,IF(AE650=2,①工事概要!$E$11,IF(WEEKDAY(Z650)=2,Z643,AG649))),"")</f>
        <v/>
      </c>
      <c r="AH650" s="222" t="str">
        <f t="shared" ref="AH650:BA650" si="906">IFERROR(IF(AG650+1&gt;$BB650,"",AG650+1),"")</f>
        <v/>
      </c>
      <c r="AI650" s="222" t="str">
        <f t="shared" si="906"/>
        <v/>
      </c>
      <c r="AJ650" s="222" t="str">
        <f t="shared" si="906"/>
        <v/>
      </c>
      <c r="AK650" s="222" t="str">
        <f t="shared" si="906"/>
        <v/>
      </c>
      <c r="AL650" s="222" t="str">
        <f t="shared" si="906"/>
        <v/>
      </c>
      <c r="AM650" s="222" t="str">
        <f t="shared" si="906"/>
        <v/>
      </c>
      <c r="AN650" s="222" t="str">
        <f t="shared" si="906"/>
        <v/>
      </c>
      <c r="AO650" s="222" t="str">
        <f t="shared" si="906"/>
        <v/>
      </c>
      <c r="AP650" s="222" t="str">
        <f t="shared" si="906"/>
        <v/>
      </c>
      <c r="AQ650" s="222" t="str">
        <f t="shared" si="906"/>
        <v/>
      </c>
      <c r="AR650" s="222" t="str">
        <f t="shared" si="906"/>
        <v/>
      </c>
      <c r="AS650" s="222" t="str">
        <f t="shared" si="906"/>
        <v/>
      </c>
      <c r="AT650" s="222" t="str">
        <f t="shared" si="906"/>
        <v/>
      </c>
      <c r="AU650" s="222" t="str">
        <f t="shared" si="906"/>
        <v/>
      </c>
      <c r="AV650" s="222" t="str">
        <f t="shared" si="906"/>
        <v/>
      </c>
      <c r="AW650" s="222" t="str">
        <f t="shared" si="906"/>
        <v/>
      </c>
      <c r="AX650" s="222" t="str">
        <f t="shared" si="906"/>
        <v/>
      </c>
      <c r="AY650" s="222" t="str">
        <f t="shared" si="906"/>
        <v/>
      </c>
      <c r="AZ650" s="222" t="str">
        <f t="shared" si="906"/>
        <v/>
      </c>
      <c r="BA650" s="222" t="str">
        <f t="shared" si="906"/>
        <v/>
      </c>
      <c r="BB650" s="219" t="str">
        <f>IFERROR(IF(IF(IF(Z650=①工事概要!$E$12,①工事概要!$E$12,IF(WEEKDAY(Z650)=1,Z657,BB651))&gt;①工事概要!$E$12,①工事概要!$E$12,IF(Z650=①工事概要!$E$12,①工事概要!$E$12,IF(WEEKDAY(Z650)=1,Z657,BB651)))=0,①工事概要!$E$12,IF(IF(Z650=①工事概要!$E$12,①工事概要!$E$12,IF(WEEKDAY(Z650)=1,Z657,BB651))&gt;①工事概要!$E$12,①工事概要!$E$12,IF(Z650=①工事概要!$E$12,①工事概要!$E$12,IF(WEEKDAY(Z650)=1,Z657,BB651)))),"")</f>
        <v/>
      </c>
      <c r="BE650" s="53"/>
      <c r="BF650" s="53"/>
      <c r="BG650" s="53" t="str">
        <f>IFERROR(VLOOKUP(B650,①工事概要!$C$11:$D$12,2,FALSE),"")</f>
        <v/>
      </c>
      <c r="BH650" s="53" t="str">
        <f>IFERROR(VLOOKUP(B650,①工事概要!$C$16:$D$21,2,FALSE),"")</f>
        <v/>
      </c>
      <c r="BI650" s="53" t="str">
        <f>IFERROR(VLOOKUP(B650,①工事概要!$C$22:$D$24,2,FALSE),"")</f>
        <v/>
      </c>
      <c r="BJ650" s="53" t="str">
        <f>IF(B650&gt;①工事概要!$C$26,"",IF(B650&gt;=①工事概要!$C$25,$BJ$13,""))</f>
        <v/>
      </c>
      <c r="BK650" s="53" t="str">
        <f>IF(B650&gt;①工事概要!$C$28,"",IF(B650&gt;=①工事概要!$C$27,$BK$13,""))</f>
        <v/>
      </c>
      <c r="BL650" s="53" t="str">
        <f>IF(B650&gt;①工事概要!$C$30,"",IF(B650&gt;=①工事概要!$C$29,$BL$13,""))</f>
        <v/>
      </c>
      <c r="BM650" s="53" t="str">
        <f>IF(B650&gt;①工事概要!$C$32,"",IF(B650&gt;=①工事概要!$C$31,$BM$13,""))</f>
        <v/>
      </c>
      <c r="BN650" s="53" t="str">
        <f>IF(B650&gt;①工事概要!$C$34,"",IF(B650&gt;=①工事概要!$C$33,$BN$13,""))</f>
        <v/>
      </c>
      <c r="BO650" s="53" t="str">
        <f>IF(B650&gt;①工事概要!$C$36,"",IF(B650&gt;=①工事概要!$C$35,$BO$13,""))</f>
        <v/>
      </c>
      <c r="BP650" s="53" t="str">
        <f>IF(B650&gt;①工事概要!$C$38,"",IF(B650&gt;=①工事概要!$C$37,$BP$13,""))</f>
        <v/>
      </c>
      <c r="BQ650" s="53" t="str">
        <f>IF(B650&gt;①工事概要!$C$40,"",IF(B650&gt;=①工事概要!$C$39,$BQ$13,""))</f>
        <v/>
      </c>
      <c r="BR650" s="53" t="str">
        <f>IF(B650&gt;①工事概要!$C$42,"",IF(B650&gt;=①工事概要!$C$41,$BR$13,""))</f>
        <v/>
      </c>
      <c r="BS650" s="53" t="str">
        <f>IF(B650&gt;①工事概要!$C$44,"",IF(B650&gt;=①工事概要!$C$43,$BS$13,""))</f>
        <v/>
      </c>
      <c r="BT650" s="53" t="str">
        <f>IF(B650&gt;①工事概要!$C$46,"",IF(B650&gt;=①工事概要!$C$45,$BT$13,""))</f>
        <v/>
      </c>
      <c r="BU650" s="53" t="str">
        <f>IF(B650&gt;①工事概要!$C$48,"",IF(B650&gt;=①工事概要!$C$47,$BU$13,""))</f>
        <v/>
      </c>
      <c r="BV650" s="53" t="str">
        <f>IF(B650&gt;①工事概要!$C$50,"",IF(B650&gt;=①工事概要!$C$49,$BV$13,""))</f>
        <v/>
      </c>
      <c r="BW650" s="53" t="str">
        <f>IF(B650&gt;①工事概要!$C$52,"",IF(B650&gt;=①工事概要!$C$51,$BW$13,""))</f>
        <v/>
      </c>
      <c r="BX650" s="53" t="str">
        <f>IF(B650&gt;①工事概要!$C$54,"",IF(B650&gt;=①工事概要!$C$53,$BX$13,""))</f>
        <v/>
      </c>
      <c r="BY650" s="53" t="str">
        <f>IF(B650&gt;①工事概要!$C$56,"",IF(B650&gt;=①工事概要!$C$55,$BY$13,""))</f>
        <v/>
      </c>
      <c r="BZ650" s="53" t="str">
        <f>IF(B650&gt;①工事概要!$C$58,"",IF(B650&gt;=①工事概要!$C$57,$BZ$13,""))</f>
        <v/>
      </c>
      <c r="CA650" s="53" t="str">
        <f>IF(B650&gt;①工事概要!$C$60,"",IF(B650&gt;=①工事概要!$C$59,$CA$13,""))</f>
        <v/>
      </c>
      <c r="CB650" s="53" t="str">
        <f>IF(B650&gt;①工事概要!$C$62,"",IF(B650&gt;=①工事概要!$C$61,$CB$13,""))</f>
        <v/>
      </c>
      <c r="CC650" s="53" t="str">
        <f>IF(B650&gt;①工事概要!$C$64,"",IF(B650&gt;=①工事概要!$C$63,$CC$13,""))</f>
        <v/>
      </c>
      <c r="CD650" s="53" t="str">
        <f>IF(B650&gt;①工事概要!$C$66,"",IF(B650&gt;=①工事概要!$C$65,$CD$13,""))</f>
        <v/>
      </c>
      <c r="CE650" s="50" t="str">
        <f t="shared" si="848"/>
        <v/>
      </c>
      <c r="CF650" s="50" t="str">
        <f t="shared" si="834"/>
        <v xml:space="preserve"> </v>
      </c>
    </row>
    <row r="651" spans="1:84" ht="39" customHeight="1" thickTop="1" thickBot="1" x14ac:dyDescent="0.2">
      <c r="A651" s="81" t="str">
        <f t="shared" si="820"/>
        <v>対象期間外</v>
      </c>
      <c r="B651" s="180" t="str">
        <f>IFERROR(IF(B650=①工事概要!$E$12+IF(WEEKDAY(①工事概要!$E$12)=1,①工事概要!$E$12,(8-WEEKDAY(①工事概要!$E$12))),"-",IF(B650="-","-",B650+1)),"-")</f>
        <v>-</v>
      </c>
      <c r="C651" s="89" t="str">
        <f t="shared" si="835"/>
        <v>-</v>
      </c>
      <c r="D651" s="199" t="str">
        <f t="shared" si="836"/>
        <v>×</v>
      </c>
      <c r="E651" s="200" t="str">
        <f t="shared" si="837"/>
        <v xml:space="preserve"> </v>
      </c>
      <c r="F651" s="201" t="s">
        <v>61</v>
      </c>
      <c r="G651" s="202"/>
      <c r="H651" s="203"/>
      <c r="I651" s="204"/>
      <c r="J651" s="187" t="str">
        <f t="shared" si="838"/>
        <v/>
      </c>
      <c r="K651" s="190" t="str">
        <f t="shared" si="821"/>
        <v/>
      </c>
      <c r="L651" s="190" t="str">
        <f t="shared" si="822"/>
        <v/>
      </c>
      <c r="M651" s="188" t="str">
        <f t="shared" si="839"/>
        <v/>
      </c>
      <c r="N651" s="87" t="str">
        <f t="shared" si="823"/>
        <v/>
      </c>
      <c r="O651" s="108"/>
      <c r="P651" s="156" t="str">
        <f>IF(B651&lt;①工事概要!$E$11,"",IF(B651&gt;①工事概要!$E$12,"",IF(LEN(CE651)=0,"○","")))</f>
        <v/>
      </c>
      <c r="Q651" s="162">
        <f t="shared" si="840"/>
        <v>0</v>
      </c>
      <c r="R651" s="93">
        <f t="shared" si="824"/>
        <v>181</v>
      </c>
      <c r="S651" s="156" t="str">
        <f t="shared" si="825"/>
        <v/>
      </c>
      <c r="T651" s="162">
        <f t="shared" si="826"/>
        <v>0</v>
      </c>
      <c r="U651" s="100">
        <f t="shared" si="841"/>
        <v>52</v>
      </c>
      <c r="V651" s="93" t="str">
        <f t="shared" si="827"/>
        <v/>
      </c>
      <c r="W651" s="169" t="str">
        <f t="shared" si="842"/>
        <v/>
      </c>
      <c r="X651" s="80" t="str">
        <f t="shared" si="843"/>
        <v/>
      </c>
      <c r="Y651" s="80" t="str">
        <f t="shared" si="844"/>
        <v/>
      </c>
      <c r="Z651" s="80" t="str">
        <f t="shared" si="828"/>
        <v>-</v>
      </c>
      <c r="AA651" s="80" t="str">
        <f t="shared" si="829"/>
        <v/>
      </c>
      <c r="AB651" s="80" t="str">
        <f t="shared" si="830"/>
        <v>OK（振替済み）</v>
      </c>
      <c r="AC651" s="154">
        <f t="shared" si="831"/>
        <v>0</v>
      </c>
      <c r="AD651" s="154" t="str">
        <f t="shared" si="845"/>
        <v/>
      </c>
      <c r="AE651" s="106">
        <f t="shared" si="846"/>
        <v>0</v>
      </c>
      <c r="AF651" s="106">
        <f t="shared" si="832"/>
        <v>0</v>
      </c>
      <c r="AG651" s="223" t="str">
        <f>IFERROR(IF(AE651=1,①工事概要!$E$11,IF(AE651=2,①工事概要!$E$11,IF(WEEKDAY(Z651)=2,Z644,AG650))),"")</f>
        <v/>
      </c>
      <c r="AH651" s="224" t="str">
        <f t="shared" ref="AH651:BA651" si="907">IFERROR(IF(AG651+1&gt;$BB651,"",AG651+1),"")</f>
        <v/>
      </c>
      <c r="AI651" s="224" t="str">
        <f t="shared" si="907"/>
        <v/>
      </c>
      <c r="AJ651" s="224" t="str">
        <f t="shared" si="907"/>
        <v/>
      </c>
      <c r="AK651" s="224" t="str">
        <f t="shared" si="907"/>
        <v/>
      </c>
      <c r="AL651" s="224" t="str">
        <f t="shared" si="907"/>
        <v/>
      </c>
      <c r="AM651" s="224" t="str">
        <f t="shared" si="907"/>
        <v/>
      </c>
      <c r="AN651" s="224" t="str">
        <f t="shared" si="907"/>
        <v/>
      </c>
      <c r="AO651" s="224" t="str">
        <f t="shared" si="907"/>
        <v/>
      </c>
      <c r="AP651" s="224" t="str">
        <f t="shared" si="907"/>
        <v/>
      </c>
      <c r="AQ651" s="224" t="str">
        <f t="shared" si="907"/>
        <v/>
      </c>
      <c r="AR651" s="224" t="str">
        <f t="shared" si="907"/>
        <v/>
      </c>
      <c r="AS651" s="224" t="str">
        <f t="shared" si="907"/>
        <v/>
      </c>
      <c r="AT651" s="224" t="str">
        <f t="shared" si="907"/>
        <v/>
      </c>
      <c r="AU651" s="224" t="str">
        <f t="shared" si="907"/>
        <v/>
      </c>
      <c r="AV651" s="224" t="str">
        <f t="shared" si="907"/>
        <v/>
      </c>
      <c r="AW651" s="224" t="str">
        <f t="shared" si="907"/>
        <v/>
      </c>
      <c r="AX651" s="224" t="str">
        <f t="shared" si="907"/>
        <v/>
      </c>
      <c r="AY651" s="224" t="str">
        <f t="shared" si="907"/>
        <v/>
      </c>
      <c r="AZ651" s="224" t="str">
        <f t="shared" si="907"/>
        <v/>
      </c>
      <c r="BA651" s="224" t="str">
        <f t="shared" si="907"/>
        <v/>
      </c>
      <c r="BB651" s="225" t="str">
        <f>IFERROR(IF(IF(IF(Z651=①工事概要!$E$12,①工事概要!$E$12,IF(WEEKDAY(Z651)=1,Z658,BB652))&gt;①工事概要!$E$12,①工事概要!$E$12,IF(Z651=①工事概要!$E$12,①工事概要!$E$12,IF(WEEKDAY(Z651)=1,Z658,BB652)))=0,①工事概要!$E$12,IF(IF(Z651=①工事概要!$E$12,①工事概要!$E$12,IF(WEEKDAY(Z651)=1,Z658,BB652))&gt;①工事概要!$E$12,①工事概要!$E$12,IF(Z651=①工事概要!$E$12,①工事概要!$E$12,IF(WEEKDAY(Z651)=1,Z658,BB652)))),"")</f>
        <v/>
      </c>
      <c r="BE651" s="53"/>
      <c r="BF651" s="53"/>
      <c r="BG651" s="53" t="str">
        <f>IFERROR(VLOOKUP(B651,①工事概要!$C$11:$D$12,2,FALSE),"")</f>
        <v/>
      </c>
      <c r="BH651" s="53" t="str">
        <f>IFERROR(VLOOKUP(B651,①工事概要!$C$16:$D$21,2,FALSE),"")</f>
        <v/>
      </c>
      <c r="BI651" s="53" t="str">
        <f>IFERROR(VLOOKUP(B651,①工事概要!$C$22:$D$24,2,FALSE),"")</f>
        <v/>
      </c>
      <c r="BJ651" s="53" t="str">
        <f>IF(B651&gt;①工事概要!$C$26,"",IF(B651&gt;=①工事概要!$C$25,$BJ$13,""))</f>
        <v/>
      </c>
      <c r="BK651" s="53" t="str">
        <f>IF(B651&gt;①工事概要!$C$28,"",IF(B651&gt;=①工事概要!$C$27,$BK$13,""))</f>
        <v/>
      </c>
      <c r="BL651" s="53" t="str">
        <f>IF(B651&gt;①工事概要!$C$30,"",IF(B651&gt;=①工事概要!$C$29,$BL$13,""))</f>
        <v/>
      </c>
      <c r="BM651" s="53" t="str">
        <f>IF(B651&gt;①工事概要!$C$32,"",IF(B651&gt;=①工事概要!$C$31,$BM$13,""))</f>
        <v/>
      </c>
      <c r="BN651" s="53" t="str">
        <f>IF(B651&gt;①工事概要!$C$34,"",IF(B651&gt;=①工事概要!$C$33,$BN$13,""))</f>
        <v/>
      </c>
      <c r="BO651" s="53" t="str">
        <f>IF(B651&gt;①工事概要!$C$36,"",IF(B651&gt;=①工事概要!$C$35,$BO$13,""))</f>
        <v/>
      </c>
      <c r="BP651" s="53" t="str">
        <f>IF(B651&gt;①工事概要!$C$38,"",IF(B651&gt;=①工事概要!$C$37,$BP$13,""))</f>
        <v/>
      </c>
      <c r="BQ651" s="53" t="str">
        <f>IF(B651&gt;①工事概要!$C$40,"",IF(B651&gt;=①工事概要!$C$39,$BQ$13,""))</f>
        <v/>
      </c>
      <c r="BR651" s="53" t="str">
        <f>IF(B651&gt;①工事概要!$C$42,"",IF(B651&gt;=①工事概要!$C$41,$BR$13,""))</f>
        <v/>
      </c>
      <c r="BS651" s="53" t="str">
        <f>IF(B651&gt;①工事概要!$C$44,"",IF(B651&gt;=①工事概要!$C$43,$BS$13,""))</f>
        <v/>
      </c>
      <c r="BT651" s="53" t="str">
        <f>IF(B651&gt;①工事概要!$C$46,"",IF(B651&gt;=①工事概要!$C$45,$BT$13,""))</f>
        <v/>
      </c>
      <c r="BU651" s="53" t="str">
        <f>IF(B651&gt;①工事概要!$C$48,"",IF(B651&gt;=①工事概要!$C$47,$BU$13,""))</f>
        <v/>
      </c>
      <c r="BV651" s="53" t="str">
        <f>IF(B651&gt;①工事概要!$C$50,"",IF(B651&gt;=①工事概要!$C$49,$BV$13,""))</f>
        <v/>
      </c>
      <c r="BW651" s="53" t="str">
        <f>IF(B651&gt;①工事概要!$C$52,"",IF(B651&gt;=①工事概要!$C$51,$BW$13,""))</f>
        <v/>
      </c>
      <c r="BX651" s="53" t="str">
        <f>IF(B651&gt;①工事概要!$C$54,"",IF(B651&gt;=①工事概要!$C$53,$BX$13,""))</f>
        <v/>
      </c>
      <c r="BY651" s="53" t="str">
        <f>IF(B651&gt;①工事概要!$C$56,"",IF(B651&gt;=①工事概要!$C$55,$BY$13,""))</f>
        <v/>
      </c>
      <c r="BZ651" s="53" t="str">
        <f>IF(B651&gt;①工事概要!$C$58,"",IF(B651&gt;=①工事概要!$C$57,$BZ$13,""))</f>
        <v/>
      </c>
      <c r="CA651" s="53" t="str">
        <f>IF(B651&gt;①工事概要!$C$60,"",IF(B651&gt;=①工事概要!$C$59,$CA$13,""))</f>
        <v/>
      </c>
      <c r="CB651" s="53" t="str">
        <f>IF(B651&gt;①工事概要!$C$62,"",IF(B651&gt;=①工事概要!$C$61,$CB$13,""))</f>
        <v/>
      </c>
      <c r="CC651" s="53" t="str">
        <f>IF(B651&gt;①工事概要!$C$64,"",IF(B651&gt;=①工事概要!$C$63,$CC$13,""))</f>
        <v/>
      </c>
      <c r="CD651" s="53" t="str">
        <f>IF(B651&gt;①工事概要!$C$66,"",IF(B651&gt;=①工事概要!$C$65,$CD$13,""))</f>
        <v/>
      </c>
      <c r="CE651" s="50" t="str">
        <f t="shared" si="848"/>
        <v/>
      </c>
      <c r="CF651" s="50" t="str">
        <f t="shared" si="834"/>
        <v xml:space="preserve"> </v>
      </c>
    </row>
    <row r="652" spans="1:84" ht="39" customHeight="1" thickTop="1" thickBot="1" x14ac:dyDescent="0.2">
      <c r="A652" s="81" t="str">
        <f t="shared" si="820"/>
        <v>対象期間外</v>
      </c>
      <c r="B652" s="180" t="str">
        <f>IFERROR(IF(B651=①工事概要!$E$12+IF(WEEKDAY(①工事概要!$E$12)=1,①工事概要!$E$12,(8-WEEKDAY(①工事概要!$E$12))),"-",IF(B651="-","-",B651+1)),"-")</f>
        <v>-</v>
      </c>
      <c r="C652" s="89" t="str">
        <f t="shared" si="835"/>
        <v>-</v>
      </c>
      <c r="D652" s="199" t="str">
        <f t="shared" si="836"/>
        <v>×</v>
      </c>
      <c r="E652" s="200" t="str">
        <f t="shared" si="837"/>
        <v xml:space="preserve"> </v>
      </c>
      <c r="F652" s="201" t="s">
        <v>60</v>
      </c>
      <c r="G652" s="202"/>
      <c r="H652" s="203"/>
      <c r="I652" s="204"/>
      <c r="J652" s="187" t="str">
        <f t="shared" si="838"/>
        <v/>
      </c>
      <c r="K652" s="190" t="str">
        <f t="shared" si="821"/>
        <v/>
      </c>
      <c r="L652" s="190" t="str">
        <f t="shared" si="822"/>
        <v/>
      </c>
      <c r="M652" s="188" t="str">
        <f t="shared" si="839"/>
        <v/>
      </c>
      <c r="N652" s="87" t="str">
        <f t="shared" si="823"/>
        <v/>
      </c>
      <c r="O652" s="108"/>
      <c r="P652" s="156" t="str">
        <f>IF(B652&lt;①工事概要!$E$11,"",IF(B652&gt;①工事概要!$E$12,"",IF(LEN(CE652)=0,"○","")))</f>
        <v/>
      </c>
      <c r="Q652" s="162">
        <f t="shared" si="840"/>
        <v>0</v>
      </c>
      <c r="R652" s="93">
        <f t="shared" si="824"/>
        <v>181</v>
      </c>
      <c r="S652" s="156" t="str">
        <f t="shared" si="825"/>
        <v/>
      </c>
      <c r="T652" s="162">
        <f t="shared" si="826"/>
        <v>0</v>
      </c>
      <c r="U652" s="100">
        <f t="shared" si="841"/>
        <v>52</v>
      </c>
      <c r="V652" s="93" t="str">
        <f t="shared" si="827"/>
        <v/>
      </c>
      <c r="W652" s="169" t="str">
        <f t="shared" si="842"/>
        <v/>
      </c>
      <c r="X652" s="80" t="str">
        <f t="shared" si="843"/>
        <v/>
      </c>
      <c r="Y652" s="80" t="str">
        <f t="shared" si="844"/>
        <v/>
      </c>
      <c r="Z652" s="80" t="str">
        <f t="shared" si="828"/>
        <v>-</v>
      </c>
      <c r="AA652" s="80" t="str">
        <f t="shared" si="829"/>
        <v/>
      </c>
      <c r="AB652" s="80" t="str">
        <f t="shared" si="830"/>
        <v>OK（振替済み）</v>
      </c>
      <c r="AC652" s="154">
        <f t="shared" si="831"/>
        <v>0</v>
      </c>
      <c r="AD652" s="154" t="str">
        <f t="shared" si="845"/>
        <v/>
      </c>
      <c r="AE652" s="106">
        <f t="shared" si="846"/>
        <v>0</v>
      </c>
      <c r="AF652" s="106">
        <f t="shared" si="832"/>
        <v>0</v>
      </c>
      <c r="AG652" s="216" t="str">
        <f>IFERROR(IF(AE652=1,①工事概要!$E$11,IF(AE652=2,①工事概要!$E$11,IF(WEEKDAY(Z652)=2,Z645,AG651))),"")</f>
        <v/>
      </c>
      <c r="AH652" s="221" t="str">
        <f t="shared" ref="AH652:BA652" si="908">IFERROR(IF(AG652+1&gt;$BB652,"",AG652+1),"")</f>
        <v/>
      </c>
      <c r="AI652" s="221" t="str">
        <f t="shared" si="908"/>
        <v/>
      </c>
      <c r="AJ652" s="221" t="str">
        <f t="shared" si="908"/>
        <v/>
      </c>
      <c r="AK652" s="221" t="str">
        <f t="shared" si="908"/>
        <v/>
      </c>
      <c r="AL652" s="221" t="str">
        <f t="shared" si="908"/>
        <v/>
      </c>
      <c r="AM652" s="221" t="str">
        <f t="shared" si="908"/>
        <v/>
      </c>
      <c r="AN652" s="221" t="str">
        <f t="shared" si="908"/>
        <v/>
      </c>
      <c r="AO652" s="221" t="str">
        <f t="shared" si="908"/>
        <v/>
      </c>
      <c r="AP652" s="221" t="str">
        <f t="shared" si="908"/>
        <v/>
      </c>
      <c r="AQ652" s="221" t="str">
        <f t="shared" si="908"/>
        <v/>
      </c>
      <c r="AR652" s="221" t="str">
        <f t="shared" si="908"/>
        <v/>
      </c>
      <c r="AS652" s="221" t="str">
        <f t="shared" si="908"/>
        <v/>
      </c>
      <c r="AT652" s="221" t="str">
        <f t="shared" si="908"/>
        <v/>
      </c>
      <c r="AU652" s="221" t="str">
        <f t="shared" si="908"/>
        <v/>
      </c>
      <c r="AV652" s="221" t="str">
        <f t="shared" si="908"/>
        <v/>
      </c>
      <c r="AW652" s="221" t="str">
        <f t="shared" si="908"/>
        <v/>
      </c>
      <c r="AX652" s="221" t="str">
        <f t="shared" si="908"/>
        <v/>
      </c>
      <c r="AY652" s="221" t="str">
        <f t="shared" si="908"/>
        <v/>
      </c>
      <c r="AZ652" s="221" t="str">
        <f t="shared" si="908"/>
        <v/>
      </c>
      <c r="BA652" s="221" t="str">
        <f t="shared" si="908"/>
        <v/>
      </c>
      <c r="BB652" s="217" t="str">
        <f>IFERROR(IF(IF(IF(Z652=①工事概要!$E$12,①工事概要!$E$12,IF(WEEKDAY(Z652)=1,Z659,BB653))&gt;①工事概要!$E$12,①工事概要!$E$12,IF(Z652=①工事概要!$E$12,①工事概要!$E$12,IF(WEEKDAY(Z652)=1,Z659,BB653)))=0,①工事概要!$E$12,IF(IF(Z652=①工事概要!$E$12,①工事概要!$E$12,IF(WEEKDAY(Z652)=1,Z659,BB653))&gt;①工事概要!$E$12,①工事概要!$E$12,IF(Z652=①工事概要!$E$12,①工事概要!$E$12,IF(WEEKDAY(Z652)=1,Z659,BB653)))),"")</f>
        <v/>
      </c>
      <c r="BE652" s="53"/>
      <c r="BF652" s="53"/>
      <c r="BG652" s="53" t="str">
        <f>IFERROR(VLOOKUP(B652,①工事概要!$C$11:$D$12,2,FALSE),"")</f>
        <v/>
      </c>
      <c r="BH652" s="53" t="str">
        <f>IFERROR(VLOOKUP(B652,①工事概要!$C$16:$D$21,2,FALSE),"")</f>
        <v/>
      </c>
      <c r="BI652" s="53" t="str">
        <f>IFERROR(VLOOKUP(B652,①工事概要!$C$22:$D$24,2,FALSE),"")</f>
        <v/>
      </c>
      <c r="BJ652" s="53" t="str">
        <f>IF(B652&gt;①工事概要!$C$26,"",IF(B652&gt;=①工事概要!$C$25,$BJ$13,""))</f>
        <v/>
      </c>
      <c r="BK652" s="53" t="str">
        <f>IF(B652&gt;①工事概要!$C$28,"",IF(B652&gt;=①工事概要!$C$27,$BK$13,""))</f>
        <v/>
      </c>
      <c r="BL652" s="53" t="str">
        <f>IF(B652&gt;①工事概要!$C$30,"",IF(B652&gt;=①工事概要!$C$29,$BL$13,""))</f>
        <v/>
      </c>
      <c r="BM652" s="53" t="str">
        <f>IF(B652&gt;①工事概要!$C$32,"",IF(B652&gt;=①工事概要!$C$31,$BM$13,""))</f>
        <v/>
      </c>
      <c r="BN652" s="53" t="str">
        <f>IF(B652&gt;①工事概要!$C$34,"",IF(B652&gt;=①工事概要!$C$33,$BN$13,""))</f>
        <v/>
      </c>
      <c r="BO652" s="53" t="str">
        <f>IF(B652&gt;①工事概要!$C$36,"",IF(B652&gt;=①工事概要!$C$35,$BO$13,""))</f>
        <v/>
      </c>
      <c r="BP652" s="53" t="str">
        <f>IF(B652&gt;①工事概要!$C$38,"",IF(B652&gt;=①工事概要!$C$37,$BP$13,""))</f>
        <v/>
      </c>
      <c r="BQ652" s="53" t="str">
        <f>IF(B652&gt;①工事概要!$C$40,"",IF(B652&gt;=①工事概要!$C$39,$BQ$13,""))</f>
        <v/>
      </c>
      <c r="BR652" s="53" t="str">
        <f>IF(B652&gt;①工事概要!$C$42,"",IF(B652&gt;=①工事概要!$C$41,$BR$13,""))</f>
        <v/>
      </c>
      <c r="BS652" s="53" t="str">
        <f>IF(B652&gt;①工事概要!$C$44,"",IF(B652&gt;=①工事概要!$C$43,$BS$13,""))</f>
        <v/>
      </c>
      <c r="BT652" s="53" t="str">
        <f>IF(B652&gt;①工事概要!$C$46,"",IF(B652&gt;=①工事概要!$C$45,$BT$13,""))</f>
        <v/>
      </c>
      <c r="BU652" s="53" t="str">
        <f>IF(B652&gt;①工事概要!$C$48,"",IF(B652&gt;=①工事概要!$C$47,$BU$13,""))</f>
        <v/>
      </c>
      <c r="BV652" s="53" t="str">
        <f>IF(B652&gt;①工事概要!$C$50,"",IF(B652&gt;=①工事概要!$C$49,$BV$13,""))</f>
        <v/>
      </c>
      <c r="BW652" s="53" t="str">
        <f>IF(B652&gt;①工事概要!$C$52,"",IF(B652&gt;=①工事概要!$C$51,$BW$13,""))</f>
        <v/>
      </c>
      <c r="BX652" s="53" t="str">
        <f>IF(B652&gt;①工事概要!$C$54,"",IF(B652&gt;=①工事概要!$C$53,$BX$13,""))</f>
        <v/>
      </c>
      <c r="BY652" s="53" t="str">
        <f>IF(B652&gt;①工事概要!$C$56,"",IF(B652&gt;=①工事概要!$C$55,$BY$13,""))</f>
        <v/>
      </c>
      <c r="BZ652" s="53" t="str">
        <f>IF(B652&gt;①工事概要!$C$58,"",IF(B652&gt;=①工事概要!$C$57,$BZ$13,""))</f>
        <v/>
      </c>
      <c r="CA652" s="53" t="str">
        <f>IF(B652&gt;①工事概要!$C$60,"",IF(B652&gt;=①工事概要!$C$59,$CA$13,""))</f>
        <v/>
      </c>
      <c r="CB652" s="53" t="str">
        <f>IF(B652&gt;①工事概要!$C$62,"",IF(B652&gt;=①工事概要!$C$61,$CB$13,""))</f>
        <v/>
      </c>
      <c r="CC652" s="53" t="str">
        <f>IF(B652&gt;①工事概要!$C$64,"",IF(B652&gt;=①工事概要!$C$63,$CC$13,""))</f>
        <v/>
      </c>
      <c r="CD652" s="53" t="str">
        <f>IF(B652&gt;①工事概要!$C$66,"",IF(B652&gt;=①工事概要!$C$65,$CD$13,""))</f>
        <v/>
      </c>
      <c r="CE652" s="50" t="str">
        <f t="shared" si="848"/>
        <v/>
      </c>
      <c r="CF652" s="50" t="str">
        <f t="shared" si="834"/>
        <v xml:space="preserve"> </v>
      </c>
    </row>
    <row r="653" spans="1:84" ht="39" customHeight="1" thickTop="1" thickBot="1" x14ac:dyDescent="0.2">
      <c r="A653" s="81" t="str">
        <f t="shared" si="820"/>
        <v>対象期間外</v>
      </c>
      <c r="B653" s="180" t="str">
        <f>IFERROR(IF(B652=①工事概要!$E$12+IF(WEEKDAY(①工事概要!$E$12)=1,①工事概要!$E$12,(8-WEEKDAY(①工事概要!$E$12))),"-",IF(B652="-","-",B652+1)),"-")</f>
        <v>-</v>
      </c>
      <c r="C653" s="89" t="str">
        <f t="shared" si="835"/>
        <v>-</v>
      </c>
      <c r="D653" s="199" t="str">
        <f t="shared" si="836"/>
        <v>×</v>
      </c>
      <c r="E653" s="200" t="str">
        <f t="shared" si="837"/>
        <v xml:space="preserve"> </v>
      </c>
      <c r="F653" s="201" t="s">
        <v>60</v>
      </c>
      <c r="G653" s="202"/>
      <c r="H653" s="203"/>
      <c r="I653" s="204"/>
      <c r="J653" s="187" t="str">
        <f t="shared" si="838"/>
        <v/>
      </c>
      <c r="K653" s="190" t="str">
        <f t="shared" si="821"/>
        <v/>
      </c>
      <c r="L653" s="190" t="str">
        <f t="shared" si="822"/>
        <v/>
      </c>
      <c r="M653" s="188" t="str">
        <f t="shared" si="839"/>
        <v/>
      </c>
      <c r="N653" s="87" t="str">
        <f t="shared" si="823"/>
        <v/>
      </c>
      <c r="O653" s="108"/>
      <c r="P653" s="156" t="str">
        <f>IF(B653&lt;①工事概要!$E$11,"",IF(B653&gt;①工事概要!$E$12,"",IF(LEN(CE653)=0,"○","")))</f>
        <v/>
      </c>
      <c r="Q653" s="162">
        <f t="shared" si="840"/>
        <v>0</v>
      </c>
      <c r="R653" s="93">
        <f t="shared" si="824"/>
        <v>181</v>
      </c>
      <c r="S653" s="156" t="str">
        <f t="shared" si="825"/>
        <v/>
      </c>
      <c r="T653" s="162">
        <f t="shared" si="826"/>
        <v>0</v>
      </c>
      <c r="U653" s="100">
        <f t="shared" si="841"/>
        <v>52</v>
      </c>
      <c r="V653" s="93" t="str">
        <f t="shared" si="827"/>
        <v/>
      </c>
      <c r="W653" s="169" t="str">
        <f t="shared" si="842"/>
        <v/>
      </c>
      <c r="X653" s="80" t="str">
        <f t="shared" si="843"/>
        <v/>
      </c>
      <c r="Y653" s="80" t="str">
        <f t="shared" si="844"/>
        <v/>
      </c>
      <c r="Z653" s="80" t="str">
        <f t="shared" si="828"/>
        <v>-</v>
      </c>
      <c r="AA653" s="80" t="str">
        <f t="shared" si="829"/>
        <v/>
      </c>
      <c r="AB653" s="80" t="str">
        <f t="shared" si="830"/>
        <v>OK（振替済み）</v>
      </c>
      <c r="AC653" s="154">
        <f t="shared" si="831"/>
        <v>0</v>
      </c>
      <c r="AD653" s="154" t="str">
        <f t="shared" si="845"/>
        <v/>
      </c>
      <c r="AE653" s="106">
        <f t="shared" si="846"/>
        <v>0</v>
      </c>
      <c r="AF653" s="106">
        <f t="shared" si="832"/>
        <v>0</v>
      </c>
      <c r="AG653" s="218" t="str">
        <f>IFERROR(IF(AE653=1,①工事概要!$E$11,IF(AE653=2,①工事概要!$E$11,IF(WEEKDAY(Z653)=2,Z646,AG652))),"")</f>
        <v/>
      </c>
      <c r="AH653" s="222" t="str">
        <f t="shared" ref="AH653:BA653" si="909">IFERROR(IF(AG653+1&gt;$BB653,"",AG653+1),"")</f>
        <v/>
      </c>
      <c r="AI653" s="222" t="str">
        <f t="shared" si="909"/>
        <v/>
      </c>
      <c r="AJ653" s="222" t="str">
        <f t="shared" si="909"/>
        <v/>
      </c>
      <c r="AK653" s="222" t="str">
        <f t="shared" si="909"/>
        <v/>
      </c>
      <c r="AL653" s="222" t="str">
        <f t="shared" si="909"/>
        <v/>
      </c>
      <c r="AM653" s="222" t="str">
        <f t="shared" si="909"/>
        <v/>
      </c>
      <c r="AN653" s="222" t="str">
        <f t="shared" si="909"/>
        <v/>
      </c>
      <c r="AO653" s="222" t="str">
        <f t="shared" si="909"/>
        <v/>
      </c>
      <c r="AP653" s="222" t="str">
        <f t="shared" si="909"/>
        <v/>
      </c>
      <c r="AQ653" s="222" t="str">
        <f t="shared" si="909"/>
        <v/>
      </c>
      <c r="AR653" s="222" t="str">
        <f t="shared" si="909"/>
        <v/>
      </c>
      <c r="AS653" s="222" t="str">
        <f t="shared" si="909"/>
        <v/>
      </c>
      <c r="AT653" s="222" t="str">
        <f t="shared" si="909"/>
        <v/>
      </c>
      <c r="AU653" s="222" t="str">
        <f t="shared" si="909"/>
        <v/>
      </c>
      <c r="AV653" s="222" t="str">
        <f t="shared" si="909"/>
        <v/>
      </c>
      <c r="AW653" s="222" t="str">
        <f t="shared" si="909"/>
        <v/>
      </c>
      <c r="AX653" s="222" t="str">
        <f t="shared" si="909"/>
        <v/>
      </c>
      <c r="AY653" s="222" t="str">
        <f t="shared" si="909"/>
        <v/>
      </c>
      <c r="AZ653" s="222" t="str">
        <f t="shared" si="909"/>
        <v/>
      </c>
      <c r="BA653" s="222" t="str">
        <f t="shared" si="909"/>
        <v/>
      </c>
      <c r="BB653" s="219" t="str">
        <f>IFERROR(IF(IF(IF(Z653=①工事概要!$E$12,①工事概要!$E$12,IF(WEEKDAY(Z653)=1,Z660,BB654))&gt;①工事概要!$E$12,①工事概要!$E$12,IF(Z653=①工事概要!$E$12,①工事概要!$E$12,IF(WEEKDAY(Z653)=1,Z660,BB654)))=0,①工事概要!$E$12,IF(IF(Z653=①工事概要!$E$12,①工事概要!$E$12,IF(WEEKDAY(Z653)=1,Z660,BB654))&gt;①工事概要!$E$12,①工事概要!$E$12,IF(Z653=①工事概要!$E$12,①工事概要!$E$12,IF(WEEKDAY(Z653)=1,Z660,BB654)))),"")</f>
        <v/>
      </c>
      <c r="BE653" s="53"/>
      <c r="BF653" s="53"/>
      <c r="BG653" s="53" t="str">
        <f>IFERROR(VLOOKUP(B653,①工事概要!$C$11:$D$12,2,FALSE),"")</f>
        <v/>
      </c>
      <c r="BH653" s="53" t="str">
        <f>IFERROR(VLOOKUP(B653,①工事概要!$C$16:$D$21,2,FALSE),"")</f>
        <v/>
      </c>
      <c r="BI653" s="53" t="str">
        <f>IFERROR(VLOOKUP(B653,①工事概要!$C$22:$D$24,2,FALSE),"")</f>
        <v/>
      </c>
      <c r="BJ653" s="53" t="str">
        <f>IF(B653&gt;①工事概要!$C$26,"",IF(B653&gt;=①工事概要!$C$25,$BJ$13,""))</f>
        <v/>
      </c>
      <c r="BK653" s="53" t="str">
        <f>IF(B653&gt;①工事概要!$C$28,"",IF(B653&gt;=①工事概要!$C$27,$BK$13,""))</f>
        <v/>
      </c>
      <c r="BL653" s="53" t="str">
        <f>IF(B653&gt;①工事概要!$C$30,"",IF(B653&gt;=①工事概要!$C$29,$BL$13,""))</f>
        <v/>
      </c>
      <c r="BM653" s="53" t="str">
        <f>IF(B653&gt;①工事概要!$C$32,"",IF(B653&gt;=①工事概要!$C$31,$BM$13,""))</f>
        <v/>
      </c>
      <c r="BN653" s="53" t="str">
        <f>IF(B653&gt;①工事概要!$C$34,"",IF(B653&gt;=①工事概要!$C$33,$BN$13,""))</f>
        <v/>
      </c>
      <c r="BO653" s="53" t="str">
        <f>IF(B653&gt;①工事概要!$C$36,"",IF(B653&gt;=①工事概要!$C$35,$BO$13,""))</f>
        <v/>
      </c>
      <c r="BP653" s="53" t="str">
        <f>IF(B653&gt;①工事概要!$C$38,"",IF(B653&gt;=①工事概要!$C$37,$BP$13,""))</f>
        <v/>
      </c>
      <c r="BQ653" s="53" t="str">
        <f>IF(B653&gt;①工事概要!$C$40,"",IF(B653&gt;=①工事概要!$C$39,$BQ$13,""))</f>
        <v/>
      </c>
      <c r="BR653" s="53" t="str">
        <f>IF(B653&gt;①工事概要!$C$42,"",IF(B653&gt;=①工事概要!$C$41,$BR$13,""))</f>
        <v/>
      </c>
      <c r="BS653" s="53" t="str">
        <f>IF(B653&gt;①工事概要!$C$44,"",IF(B653&gt;=①工事概要!$C$43,$BS$13,""))</f>
        <v/>
      </c>
      <c r="BT653" s="53" t="str">
        <f>IF(B653&gt;①工事概要!$C$46,"",IF(B653&gt;=①工事概要!$C$45,$BT$13,""))</f>
        <v/>
      </c>
      <c r="BU653" s="53" t="str">
        <f>IF(B653&gt;①工事概要!$C$48,"",IF(B653&gt;=①工事概要!$C$47,$BU$13,""))</f>
        <v/>
      </c>
      <c r="BV653" s="53" t="str">
        <f>IF(B653&gt;①工事概要!$C$50,"",IF(B653&gt;=①工事概要!$C$49,$BV$13,""))</f>
        <v/>
      </c>
      <c r="BW653" s="53" t="str">
        <f>IF(B653&gt;①工事概要!$C$52,"",IF(B653&gt;=①工事概要!$C$51,$BW$13,""))</f>
        <v/>
      </c>
      <c r="BX653" s="53" t="str">
        <f>IF(B653&gt;①工事概要!$C$54,"",IF(B653&gt;=①工事概要!$C$53,$BX$13,""))</f>
        <v/>
      </c>
      <c r="BY653" s="53" t="str">
        <f>IF(B653&gt;①工事概要!$C$56,"",IF(B653&gt;=①工事概要!$C$55,$BY$13,""))</f>
        <v/>
      </c>
      <c r="BZ653" s="53" t="str">
        <f>IF(B653&gt;①工事概要!$C$58,"",IF(B653&gt;=①工事概要!$C$57,$BZ$13,""))</f>
        <v/>
      </c>
      <c r="CA653" s="53" t="str">
        <f>IF(B653&gt;①工事概要!$C$60,"",IF(B653&gt;=①工事概要!$C$59,$CA$13,""))</f>
        <v/>
      </c>
      <c r="CB653" s="53" t="str">
        <f>IF(B653&gt;①工事概要!$C$62,"",IF(B653&gt;=①工事概要!$C$61,$CB$13,""))</f>
        <v/>
      </c>
      <c r="CC653" s="53" t="str">
        <f>IF(B653&gt;①工事概要!$C$64,"",IF(B653&gt;=①工事概要!$C$63,$CC$13,""))</f>
        <v/>
      </c>
      <c r="CD653" s="53" t="str">
        <f>IF(B653&gt;①工事概要!$C$66,"",IF(B653&gt;=①工事概要!$C$65,$CD$13,""))</f>
        <v/>
      </c>
      <c r="CE653" s="50" t="str">
        <f t="shared" si="848"/>
        <v/>
      </c>
      <c r="CF653" s="50" t="str">
        <f t="shared" si="834"/>
        <v xml:space="preserve"> </v>
      </c>
    </row>
    <row r="654" spans="1:84" ht="39" customHeight="1" thickTop="1" thickBot="1" x14ac:dyDescent="0.2">
      <c r="A654" s="81" t="str">
        <f t="shared" si="820"/>
        <v>対象期間外</v>
      </c>
      <c r="B654" s="180" t="str">
        <f>IFERROR(IF(B653=①工事概要!$E$12+IF(WEEKDAY(①工事概要!$E$12)=1,①工事概要!$E$12,(8-WEEKDAY(①工事概要!$E$12))),"-",IF(B653="-","-",B653+1)),"-")</f>
        <v>-</v>
      </c>
      <c r="C654" s="89" t="str">
        <f t="shared" si="835"/>
        <v>-</v>
      </c>
      <c r="D654" s="199" t="str">
        <f t="shared" si="836"/>
        <v>×</v>
      </c>
      <c r="E654" s="200" t="str">
        <f t="shared" si="837"/>
        <v xml:space="preserve"> </v>
      </c>
      <c r="F654" s="201" t="s">
        <v>60</v>
      </c>
      <c r="G654" s="202"/>
      <c r="H654" s="203"/>
      <c r="I654" s="204"/>
      <c r="J654" s="187" t="str">
        <f t="shared" si="838"/>
        <v/>
      </c>
      <c r="K654" s="190" t="str">
        <f t="shared" si="821"/>
        <v/>
      </c>
      <c r="L654" s="190" t="str">
        <f t="shared" si="822"/>
        <v/>
      </c>
      <c r="M654" s="188" t="str">
        <f t="shared" si="839"/>
        <v/>
      </c>
      <c r="N654" s="87" t="str">
        <f t="shared" si="823"/>
        <v/>
      </c>
      <c r="O654" s="108"/>
      <c r="P654" s="156" t="str">
        <f>IF(B654&lt;①工事概要!$E$11,"",IF(B654&gt;①工事概要!$E$12,"",IF(LEN(CE654)=0,"○","")))</f>
        <v/>
      </c>
      <c r="Q654" s="162">
        <f t="shared" si="840"/>
        <v>0</v>
      </c>
      <c r="R654" s="93">
        <f t="shared" si="824"/>
        <v>181</v>
      </c>
      <c r="S654" s="156" t="str">
        <f t="shared" si="825"/>
        <v/>
      </c>
      <c r="T654" s="162">
        <f t="shared" si="826"/>
        <v>0</v>
      </c>
      <c r="U654" s="100">
        <f t="shared" si="841"/>
        <v>52</v>
      </c>
      <c r="V654" s="93" t="str">
        <f t="shared" si="827"/>
        <v/>
      </c>
      <c r="W654" s="169" t="str">
        <f t="shared" si="842"/>
        <v/>
      </c>
      <c r="X654" s="80" t="str">
        <f t="shared" si="843"/>
        <v/>
      </c>
      <c r="Y654" s="80" t="str">
        <f t="shared" si="844"/>
        <v/>
      </c>
      <c r="Z654" s="80" t="str">
        <f t="shared" si="828"/>
        <v>-</v>
      </c>
      <c r="AA654" s="80" t="str">
        <f t="shared" si="829"/>
        <v/>
      </c>
      <c r="AB654" s="80" t="str">
        <f t="shared" si="830"/>
        <v>OK（振替済み）</v>
      </c>
      <c r="AC654" s="154">
        <f t="shared" si="831"/>
        <v>0</v>
      </c>
      <c r="AD654" s="154" t="str">
        <f t="shared" si="845"/>
        <v/>
      </c>
      <c r="AE654" s="106">
        <f t="shared" si="846"/>
        <v>0</v>
      </c>
      <c r="AF654" s="106">
        <f t="shared" si="832"/>
        <v>0</v>
      </c>
      <c r="AG654" s="218" t="str">
        <f>IFERROR(IF(AE654=1,①工事概要!$E$11,IF(AE654=2,①工事概要!$E$11,IF(WEEKDAY(Z654)=2,Z647,AG653))),"")</f>
        <v/>
      </c>
      <c r="AH654" s="222" t="str">
        <f t="shared" ref="AH654:BA654" si="910">IFERROR(IF(AG654+1&gt;$BB654,"",AG654+1),"")</f>
        <v/>
      </c>
      <c r="AI654" s="222" t="str">
        <f t="shared" si="910"/>
        <v/>
      </c>
      <c r="AJ654" s="222" t="str">
        <f t="shared" si="910"/>
        <v/>
      </c>
      <c r="AK654" s="222" t="str">
        <f t="shared" si="910"/>
        <v/>
      </c>
      <c r="AL654" s="222" t="str">
        <f t="shared" si="910"/>
        <v/>
      </c>
      <c r="AM654" s="222" t="str">
        <f t="shared" si="910"/>
        <v/>
      </c>
      <c r="AN654" s="222" t="str">
        <f t="shared" si="910"/>
        <v/>
      </c>
      <c r="AO654" s="222" t="str">
        <f t="shared" si="910"/>
        <v/>
      </c>
      <c r="AP654" s="222" t="str">
        <f t="shared" si="910"/>
        <v/>
      </c>
      <c r="AQ654" s="222" t="str">
        <f t="shared" si="910"/>
        <v/>
      </c>
      <c r="AR654" s="222" t="str">
        <f t="shared" si="910"/>
        <v/>
      </c>
      <c r="AS654" s="222" t="str">
        <f t="shared" si="910"/>
        <v/>
      </c>
      <c r="AT654" s="222" t="str">
        <f t="shared" si="910"/>
        <v/>
      </c>
      <c r="AU654" s="222" t="str">
        <f t="shared" si="910"/>
        <v/>
      </c>
      <c r="AV654" s="222" t="str">
        <f t="shared" si="910"/>
        <v/>
      </c>
      <c r="AW654" s="222" t="str">
        <f t="shared" si="910"/>
        <v/>
      </c>
      <c r="AX654" s="222" t="str">
        <f t="shared" si="910"/>
        <v/>
      </c>
      <c r="AY654" s="222" t="str">
        <f t="shared" si="910"/>
        <v/>
      </c>
      <c r="AZ654" s="222" t="str">
        <f t="shared" si="910"/>
        <v/>
      </c>
      <c r="BA654" s="222" t="str">
        <f t="shared" si="910"/>
        <v/>
      </c>
      <c r="BB654" s="219" t="str">
        <f>IFERROR(IF(IF(IF(Z654=①工事概要!$E$12,①工事概要!$E$12,IF(WEEKDAY(Z654)=1,Z661,BB655))&gt;①工事概要!$E$12,①工事概要!$E$12,IF(Z654=①工事概要!$E$12,①工事概要!$E$12,IF(WEEKDAY(Z654)=1,Z661,BB655)))=0,①工事概要!$E$12,IF(IF(Z654=①工事概要!$E$12,①工事概要!$E$12,IF(WEEKDAY(Z654)=1,Z661,BB655))&gt;①工事概要!$E$12,①工事概要!$E$12,IF(Z654=①工事概要!$E$12,①工事概要!$E$12,IF(WEEKDAY(Z654)=1,Z661,BB655)))),"")</f>
        <v/>
      </c>
      <c r="BE654" s="53"/>
      <c r="BF654" s="53"/>
      <c r="BG654" s="53" t="str">
        <f>IFERROR(VLOOKUP(B654,①工事概要!$C$11:$D$12,2,FALSE),"")</f>
        <v/>
      </c>
      <c r="BH654" s="53" t="str">
        <f>IFERROR(VLOOKUP(B654,①工事概要!$C$16:$D$21,2,FALSE),"")</f>
        <v/>
      </c>
      <c r="BI654" s="53" t="str">
        <f>IFERROR(VLOOKUP(B654,①工事概要!$C$22:$D$24,2,FALSE),"")</f>
        <v/>
      </c>
      <c r="BJ654" s="53" t="str">
        <f>IF(B654&gt;①工事概要!$C$26,"",IF(B654&gt;=①工事概要!$C$25,$BJ$13,""))</f>
        <v/>
      </c>
      <c r="BK654" s="53" t="str">
        <f>IF(B654&gt;①工事概要!$C$28,"",IF(B654&gt;=①工事概要!$C$27,$BK$13,""))</f>
        <v/>
      </c>
      <c r="BL654" s="53" t="str">
        <f>IF(B654&gt;①工事概要!$C$30,"",IF(B654&gt;=①工事概要!$C$29,$BL$13,""))</f>
        <v/>
      </c>
      <c r="BM654" s="53" t="str">
        <f>IF(B654&gt;①工事概要!$C$32,"",IF(B654&gt;=①工事概要!$C$31,$BM$13,""))</f>
        <v/>
      </c>
      <c r="BN654" s="53" t="str">
        <f>IF(B654&gt;①工事概要!$C$34,"",IF(B654&gt;=①工事概要!$C$33,$BN$13,""))</f>
        <v/>
      </c>
      <c r="BO654" s="53" t="str">
        <f>IF(B654&gt;①工事概要!$C$36,"",IF(B654&gt;=①工事概要!$C$35,$BO$13,""))</f>
        <v/>
      </c>
      <c r="BP654" s="53" t="str">
        <f>IF(B654&gt;①工事概要!$C$38,"",IF(B654&gt;=①工事概要!$C$37,$BP$13,""))</f>
        <v/>
      </c>
      <c r="BQ654" s="53" t="str">
        <f>IF(B654&gt;①工事概要!$C$40,"",IF(B654&gt;=①工事概要!$C$39,$BQ$13,""))</f>
        <v/>
      </c>
      <c r="BR654" s="53" t="str">
        <f>IF(B654&gt;①工事概要!$C$42,"",IF(B654&gt;=①工事概要!$C$41,$BR$13,""))</f>
        <v/>
      </c>
      <c r="BS654" s="53" t="str">
        <f>IF(B654&gt;①工事概要!$C$44,"",IF(B654&gt;=①工事概要!$C$43,$BS$13,""))</f>
        <v/>
      </c>
      <c r="BT654" s="53" t="str">
        <f>IF(B654&gt;①工事概要!$C$46,"",IF(B654&gt;=①工事概要!$C$45,$BT$13,""))</f>
        <v/>
      </c>
      <c r="BU654" s="53" t="str">
        <f>IF(B654&gt;①工事概要!$C$48,"",IF(B654&gt;=①工事概要!$C$47,$BU$13,""))</f>
        <v/>
      </c>
      <c r="BV654" s="53" t="str">
        <f>IF(B654&gt;①工事概要!$C$50,"",IF(B654&gt;=①工事概要!$C$49,$BV$13,""))</f>
        <v/>
      </c>
      <c r="BW654" s="53" t="str">
        <f>IF(B654&gt;①工事概要!$C$52,"",IF(B654&gt;=①工事概要!$C$51,$BW$13,""))</f>
        <v/>
      </c>
      <c r="BX654" s="53" t="str">
        <f>IF(B654&gt;①工事概要!$C$54,"",IF(B654&gt;=①工事概要!$C$53,$BX$13,""))</f>
        <v/>
      </c>
      <c r="BY654" s="53" t="str">
        <f>IF(B654&gt;①工事概要!$C$56,"",IF(B654&gt;=①工事概要!$C$55,$BY$13,""))</f>
        <v/>
      </c>
      <c r="BZ654" s="53" t="str">
        <f>IF(B654&gt;①工事概要!$C$58,"",IF(B654&gt;=①工事概要!$C$57,$BZ$13,""))</f>
        <v/>
      </c>
      <c r="CA654" s="53" t="str">
        <f>IF(B654&gt;①工事概要!$C$60,"",IF(B654&gt;=①工事概要!$C$59,$CA$13,""))</f>
        <v/>
      </c>
      <c r="CB654" s="53" t="str">
        <f>IF(B654&gt;①工事概要!$C$62,"",IF(B654&gt;=①工事概要!$C$61,$CB$13,""))</f>
        <v/>
      </c>
      <c r="CC654" s="53" t="str">
        <f>IF(B654&gt;①工事概要!$C$64,"",IF(B654&gt;=①工事概要!$C$63,$CC$13,""))</f>
        <v/>
      </c>
      <c r="CD654" s="53" t="str">
        <f>IF(B654&gt;①工事概要!$C$66,"",IF(B654&gt;=①工事概要!$C$65,$CD$13,""))</f>
        <v/>
      </c>
      <c r="CE654" s="50" t="str">
        <f t="shared" si="848"/>
        <v/>
      </c>
      <c r="CF654" s="50" t="str">
        <f t="shared" si="834"/>
        <v xml:space="preserve"> </v>
      </c>
    </row>
    <row r="655" spans="1:84" ht="39" customHeight="1" thickTop="1" thickBot="1" x14ac:dyDescent="0.2">
      <c r="A655" s="97" t="str">
        <f t="shared" si="820"/>
        <v>対象期間外</v>
      </c>
      <c r="B655" s="180" t="str">
        <f>IFERROR(IF(B654=①工事概要!$E$12+IF(WEEKDAY(①工事概要!$E$12)=1,①工事概要!$E$12,(8-WEEKDAY(①工事概要!$E$12))),"-",IF(B654="-","-",B654+1)),"-")</f>
        <v>-</v>
      </c>
      <c r="C655" s="89" t="str">
        <f t="shared" si="835"/>
        <v>-</v>
      </c>
      <c r="D655" s="199" t="str">
        <f t="shared" si="836"/>
        <v>×</v>
      </c>
      <c r="E655" s="200" t="str">
        <f t="shared" si="837"/>
        <v xml:space="preserve"> </v>
      </c>
      <c r="F655" s="201" t="s">
        <v>60</v>
      </c>
      <c r="G655" s="202"/>
      <c r="H655" s="203"/>
      <c r="I655" s="204"/>
      <c r="J655" s="187" t="str">
        <f t="shared" si="838"/>
        <v/>
      </c>
      <c r="K655" s="190" t="str">
        <f t="shared" si="821"/>
        <v/>
      </c>
      <c r="L655" s="190" t="str">
        <f t="shared" si="822"/>
        <v/>
      </c>
      <c r="M655" s="188" t="str">
        <f t="shared" si="839"/>
        <v/>
      </c>
      <c r="N655" s="87" t="str">
        <f t="shared" si="823"/>
        <v/>
      </c>
      <c r="O655" s="108"/>
      <c r="P655" s="156" t="str">
        <f>IF(B655&lt;①工事概要!$E$11,"",IF(B655&gt;①工事概要!$E$12,"",IF(LEN(CE655)=0,"○","")))</f>
        <v/>
      </c>
      <c r="Q655" s="162">
        <f t="shared" si="840"/>
        <v>0</v>
      </c>
      <c r="R655" s="93">
        <f t="shared" si="824"/>
        <v>181</v>
      </c>
      <c r="S655" s="156" t="str">
        <f t="shared" si="825"/>
        <v/>
      </c>
      <c r="T655" s="162">
        <f t="shared" si="826"/>
        <v>0</v>
      </c>
      <c r="U655" s="100">
        <f t="shared" si="841"/>
        <v>52</v>
      </c>
      <c r="V655" s="93" t="str">
        <f t="shared" si="827"/>
        <v/>
      </c>
      <c r="W655" s="169" t="str">
        <f t="shared" si="842"/>
        <v/>
      </c>
      <c r="X655" s="80" t="str">
        <f t="shared" si="843"/>
        <v/>
      </c>
      <c r="Y655" s="80" t="str">
        <f t="shared" si="844"/>
        <v/>
      </c>
      <c r="Z655" s="80" t="str">
        <f t="shared" si="828"/>
        <v>-</v>
      </c>
      <c r="AA655" s="80" t="str">
        <f t="shared" si="829"/>
        <v/>
      </c>
      <c r="AB655" s="80" t="str">
        <f t="shared" ref="AB655" si="911">IF(AA655="","OK（振替済み）",$BE$15)</f>
        <v>OK（振替済み）</v>
      </c>
      <c r="AC655" s="154">
        <f t="shared" si="831"/>
        <v>0</v>
      </c>
      <c r="AD655" s="154" t="str">
        <f t="shared" si="845"/>
        <v/>
      </c>
      <c r="AE655" s="106">
        <f t="shared" si="846"/>
        <v>0</v>
      </c>
      <c r="AF655" s="106">
        <f t="shared" ref="AF655" si="912">IFERROR(VLOOKUP(H655,$B$15:$AE$655,COLUMN(AE655)-COLUMN(B655)+1,FALSE)-AE655,0)</f>
        <v>0</v>
      </c>
      <c r="AG655" s="218" t="str">
        <f>IFERROR(IF(AE655=1,①工事概要!$E$11,IF(AE655=2,①工事概要!$E$11,IF(WEEKDAY(Z655)=2,Z648,AG654))),"")</f>
        <v/>
      </c>
      <c r="AH655" s="222" t="str">
        <f t="shared" ref="AH655:BA655" si="913">IFERROR(IF(AG655+1&gt;$BB655,"",AG655+1),"")</f>
        <v/>
      </c>
      <c r="AI655" s="222" t="str">
        <f t="shared" si="913"/>
        <v/>
      </c>
      <c r="AJ655" s="222" t="str">
        <f t="shared" si="913"/>
        <v/>
      </c>
      <c r="AK655" s="222" t="str">
        <f t="shared" si="913"/>
        <v/>
      </c>
      <c r="AL655" s="222" t="str">
        <f t="shared" si="913"/>
        <v/>
      </c>
      <c r="AM655" s="222" t="str">
        <f t="shared" si="913"/>
        <v/>
      </c>
      <c r="AN655" s="222" t="str">
        <f t="shared" si="913"/>
        <v/>
      </c>
      <c r="AO655" s="222" t="str">
        <f t="shared" si="913"/>
        <v/>
      </c>
      <c r="AP655" s="222" t="str">
        <f t="shared" si="913"/>
        <v/>
      </c>
      <c r="AQ655" s="222" t="str">
        <f t="shared" si="913"/>
        <v/>
      </c>
      <c r="AR655" s="222" t="str">
        <f t="shared" si="913"/>
        <v/>
      </c>
      <c r="AS655" s="222" t="str">
        <f t="shared" si="913"/>
        <v/>
      </c>
      <c r="AT655" s="222" t="str">
        <f t="shared" si="913"/>
        <v/>
      </c>
      <c r="AU655" s="222" t="str">
        <f t="shared" si="913"/>
        <v/>
      </c>
      <c r="AV655" s="222" t="str">
        <f t="shared" si="913"/>
        <v/>
      </c>
      <c r="AW655" s="222" t="str">
        <f t="shared" si="913"/>
        <v/>
      </c>
      <c r="AX655" s="222" t="str">
        <f t="shared" si="913"/>
        <v/>
      </c>
      <c r="AY655" s="222" t="str">
        <f t="shared" si="913"/>
        <v/>
      </c>
      <c r="AZ655" s="222" t="str">
        <f t="shared" si="913"/>
        <v/>
      </c>
      <c r="BA655" s="222" t="str">
        <f t="shared" si="913"/>
        <v/>
      </c>
      <c r="BB655" s="219" t="str">
        <f>IFERROR(IF(IF(IF(Z655=①工事概要!$E$12,①工事概要!$E$12,IF(WEEKDAY(Z655)=1,Z662,BB656))&gt;①工事概要!$E$12,①工事概要!$E$12,IF(Z655=①工事概要!$E$12,①工事概要!$E$12,IF(WEEKDAY(Z655)=1,Z662,BB656)))=0,①工事概要!$E$12,IF(IF(Z655=①工事概要!$E$12,①工事概要!$E$12,IF(WEEKDAY(Z655)=1,Z662,BB656))&gt;①工事概要!$E$12,①工事概要!$E$12,IF(Z655=①工事概要!$E$12,①工事概要!$E$12,IF(WEEKDAY(Z655)=1,Z662,BB656)))),"")</f>
        <v/>
      </c>
      <c r="BE655" s="53"/>
      <c r="BF655" s="53"/>
      <c r="BG655" s="53" t="str">
        <f>IFERROR(VLOOKUP(B655,①工事概要!$C$11:$D$12,2,FALSE),"")</f>
        <v/>
      </c>
      <c r="BH655" s="53" t="str">
        <f>IFERROR(VLOOKUP(B655,①工事概要!$C$16:$D$21,2,FALSE),"")</f>
        <v/>
      </c>
      <c r="BI655" s="53" t="str">
        <f>IFERROR(VLOOKUP(B655,①工事概要!$C$22:$D$24,2,FALSE),"")</f>
        <v/>
      </c>
      <c r="BJ655" s="53" t="str">
        <f>IF(B655&gt;①工事概要!$C$26,"",IF(B655&gt;=①工事概要!$C$25,$BJ$13,""))</f>
        <v/>
      </c>
      <c r="BK655" s="53" t="str">
        <f>IF(B655&gt;①工事概要!$C$28,"",IF(B655&gt;=①工事概要!$C$27,$BK$13,""))</f>
        <v/>
      </c>
      <c r="BL655" s="53" t="str">
        <f>IF(B655&gt;①工事概要!$C$30,"",IF(B655&gt;=①工事概要!$C$29,$BL$13,""))</f>
        <v/>
      </c>
      <c r="BM655" s="53" t="str">
        <f>IF(B655&gt;①工事概要!$C$32,"",IF(B655&gt;=①工事概要!$C$31,$BM$13,""))</f>
        <v/>
      </c>
      <c r="BN655" s="53" t="str">
        <f>IF(B655&gt;①工事概要!$C$34,"",IF(B655&gt;=①工事概要!$C$33,$BN$13,""))</f>
        <v/>
      </c>
      <c r="BO655" s="53" t="str">
        <f>IF(B655&gt;①工事概要!$C$36,"",IF(B655&gt;=①工事概要!$C$35,$BO$13,""))</f>
        <v/>
      </c>
      <c r="BP655" s="53" t="str">
        <f>IF(B655&gt;①工事概要!$C$38,"",IF(B655&gt;=①工事概要!$C$37,$BP$13,""))</f>
        <v/>
      </c>
      <c r="BQ655" s="53" t="str">
        <f>IF(B655&gt;①工事概要!$C$40,"",IF(B655&gt;=①工事概要!$C$39,$BQ$13,""))</f>
        <v/>
      </c>
      <c r="BR655" s="53" t="str">
        <f>IF(B655&gt;①工事概要!$C$42,"",IF(B655&gt;=①工事概要!$C$41,$BR$13,""))</f>
        <v/>
      </c>
      <c r="BS655" s="53" t="str">
        <f>IF(B655&gt;①工事概要!$C$44,"",IF(B655&gt;=①工事概要!$C$43,$BS$13,""))</f>
        <v/>
      </c>
      <c r="BT655" s="53" t="str">
        <f>IF(B655&gt;①工事概要!$C$46,"",IF(B655&gt;=①工事概要!$C$45,$BT$13,""))</f>
        <v/>
      </c>
      <c r="BU655" s="53" t="str">
        <f>IF(B655&gt;①工事概要!$C$48,"",IF(B655&gt;=①工事概要!$C$47,$BU$13,""))</f>
        <v/>
      </c>
      <c r="BV655" s="53" t="str">
        <f>IF(B655&gt;①工事概要!$C$50,"",IF(B655&gt;=①工事概要!$C$49,$BV$13,""))</f>
        <v/>
      </c>
      <c r="BW655" s="53" t="str">
        <f>IF(B655&gt;①工事概要!$C$52,"",IF(B655&gt;=①工事概要!$C$51,$BW$13,""))</f>
        <v/>
      </c>
      <c r="BX655" s="53" t="str">
        <f>IF(B655&gt;①工事概要!$C$54,"",IF(B655&gt;=①工事概要!$C$53,$BX$13,""))</f>
        <v/>
      </c>
      <c r="BY655" s="53" t="str">
        <f>IF(B655&gt;①工事概要!$C$56,"",IF(B655&gt;=①工事概要!$C$55,$BY$13,""))</f>
        <v/>
      </c>
      <c r="BZ655" s="53" t="str">
        <f>IF(B655&gt;①工事概要!$C$58,"",IF(B655&gt;=①工事概要!$C$57,$BZ$13,""))</f>
        <v/>
      </c>
      <c r="CA655" s="53" t="str">
        <f>IF(B655&gt;①工事概要!$C$60,"",IF(B655&gt;=①工事概要!$C$59,$CA$13,""))</f>
        <v/>
      </c>
      <c r="CB655" s="53" t="str">
        <f>IF(B655&gt;①工事概要!$C$62,"",IF(B655&gt;=①工事概要!$C$61,$CB$13,""))</f>
        <v/>
      </c>
      <c r="CC655" s="53" t="str">
        <f>IF(B655&gt;①工事概要!$C$64,"",IF(B655&gt;=①工事概要!$C$63,$CC$13,""))</f>
        <v/>
      </c>
      <c r="CD655" s="53" t="str">
        <f>IF(B655&gt;①工事概要!$C$66,"",IF(B655&gt;=①工事概要!$C$65,$CD$13,""))</f>
        <v/>
      </c>
      <c r="CE655" s="50" t="str">
        <f t="shared" si="848"/>
        <v/>
      </c>
      <c r="CF655" s="50" t="str">
        <f t="shared" ref="CF655" si="914">BG655&amp;" "&amp;CE655</f>
        <v xml:space="preserve"> </v>
      </c>
    </row>
    <row r="656" spans="1:84" ht="39" customHeight="1" thickTop="1" x14ac:dyDescent="0.15"/>
  </sheetData>
  <sheetProtection algorithmName="SHA-512" hashValue="hNDdqtFH29eu6nE3e6Abs1I9Bo7zlncFd4y98I7K6714x0AhGFrM+NaErcYmWqvtBRNbrNXlQp00wt6ZheNnLA==" saltValue="rH+tyJ81/szxi9hmsO3txg==" spinCount="100000" sheet="1" objects="1" scenarios="1"/>
  <mergeCells count="48">
    <mergeCell ref="BL13:BL14"/>
    <mergeCell ref="CC13:CC14"/>
    <mergeCell ref="BP13:BP14"/>
    <mergeCell ref="BX13:BX14"/>
    <mergeCell ref="BY13:BY14"/>
    <mergeCell ref="BZ13:BZ14"/>
    <mergeCell ref="BQ13:BQ14"/>
    <mergeCell ref="BW13:BW14"/>
    <mergeCell ref="CA13:CA14"/>
    <mergeCell ref="CB13:CB14"/>
    <mergeCell ref="BR13:BR14"/>
    <mergeCell ref="BS13:BS14"/>
    <mergeCell ref="BT13:BT14"/>
    <mergeCell ref="BU13:BU14"/>
    <mergeCell ref="BV13:BV14"/>
    <mergeCell ref="BE13:BE14"/>
    <mergeCell ref="BF13:BF14"/>
    <mergeCell ref="BG13:BG14"/>
    <mergeCell ref="BH13:BH14"/>
    <mergeCell ref="BK13:BK14"/>
    <mergeCell ref="A13:A14"/>
    <mergeCell ref="N1:N2"/>
    <mergeCell ref="N13:N14"/>
    <mergeCell ref="P4:R13"/>
    <mergeCell ref="V4:W13"/>
    <mergeCell ref="J13:M13"/>
    <mergeCell ref="B11:M11"/>
    <mergeCell ref="B12:M12"/>
    <mergeCell ref="C3:L3"/>
    <mergeCell ref="G13:I13"/>
    <mergeCell ref="B13:E13"/>
    <mergeCell ref="F13:F14"/>
    <mergeCell ref="AG4:BB13"/>
    <mergeCell ref="C2:E2"/>
    <mergeCell ref="BE12:CD12"/>
    <mergeCell ref="B5:M5"/>
    <mergeCell ref="B6:M7"/>
    <mergeCell ref="B8:M8"/>
    <mergeCell ref="B9:M10"/>
    <mergeCell ref="BO13:BO14"/>
    <mergeCell ref="CD13:CD14"/>
    <mergeCell ref="X4:AB13"/>
    <mergeCell ref="S4:U13"/>
    <mergeCell ref="BI13:BI14"/>
    <mergeCell ref="BJ13:BJ14"/>
    <mergeCell ref="AC4:AF13"/>
    <mergeCell ref="BM13:BM14"/>
    <mergeCell ref="BN13:BN14"/>
  </mergeCells>
  <phoneticPr fontId="1"/>
  <conditionalFormatting sqref="C656:C995">
    <cfRule type="expression" dxfId="54" priority="37">
      <formula>WEEKDAY($C656)=1</formula>
    </cfRule>
    <cfRule type="expression" dxfId="53" priority="38">
      <formula>WEEKDAY($C656)=7</formula>
    </cfRule>
  </conditionalFormatting>
  <conditionalFormatting sqref="A15:A655">
    <cfRule type="expression" dxfId="52" priority="33">
      <formula>$A15="対象期間"</formula>
    </cfRule>
  </conditionalFormatting>
  <conditionalFormatting sqref="F15:H655 L15:L655">
    <cfRule type="containsText" dxfId="51" priority="32" operator="containsText" text="作業日">
      <formula>NOT(ISERROR(SEARCH("作業日",F15)))</formula>
    </cfRule>
  </conditionalFormatting>
  <conditionalFormatting sqref="J15:J655 M15:O655">
    <cfRule type="cellIs" dxfId="50" priority="34" operator="equal">
      <formula>"OK"</formula>
    </cfRule>
  </conditionalFormatting>
  <conditionalFormatting sqref="AA15:AD15 W16:AD655 A15:V655">
    <cfRule type="expression" dxfId="49" priority="3">
      <formula>WEEKDAY($C15)&gt;1</formula>
    </cfRule>
  </conditionalFormatting>
  <conditionalFormatting sqref="B15:C655">
    <cfRule type="expression" dxfId="48" priority="35">
      <formula>WEEKDAY($C15)=1</formula>
    </cfRule>
    <cfRule type="expression" dxfId="47" priority="36">
      <formula>WEEKDAY($C15)=7</formula>
    </cfRule>
  </conditionalFormatting>
  <conditionalFormatting sqref="AA15:AD15 W16:AD655 D15:V655">
    <cfRule type="expression" dxfId="46" priority="28">
      <formula>WEEKDAY($C15)=1</formula>
    </cfRule>
    <cfRule type="expression" dxfId="45" priority="29">
      <formula>WEEKDAY($C15)=7</formula>
    </cfRule>
  </conditionalFormatting>
  <conditionalFormatting sqref="W15:Z15">
    <cfRule type="expression" dxfId="44" priority="18">
      <formula>WEEKDAY($C15)&gt;1</formula>
    </cfRule>
    <cfRule type="expression" dxfId="43" priority="19">
      <formula>$A15="対象期間外"</formula>
    </cfRule>
  </conditionalFormatting>
  <conditionalFormatting sqref="W15:Z15">
    <cfRule type="expression" dxfId="42" priority="22">
      <formula>$G15="完全週休２日の振替休日"</formula>
    </cfRule>
    <cfRule type="expression" dxfId="41" priority="23">
      <formula>$G15="振替休日"</formula>
    </cfRule>
  </conditionalFormatting>
  <conditionalFormatting sqref="W15:Z15">
    <cfRule type="expression" dxfId="40" priority="20">
      <formula>WEEKDAY($C15)=1</formula>
    </cfRule>
    <cfRule type="expression" dxfId="39" priority="21">
      <formula>WEEKDAY($C15)=7</formula>
    </cfRule>
  </conditionalFormatting>
  <conditionalFormatting sqref="H15:H655">
    <cfRule type="expression" dxfId="38" priority="13">
      <formula>ABS(AF15)&gt;1</formula>
    </cfRule>
  </conditionalFormatting>
  <conditionalFormatting sqref="F15:F655">
    <cfRule type="expression" dxfId="37" priority="17">
      <formula>$P15=""</formula>
    </cfRule>
  </conditionalFormatting>
  <conditionalFormatting sqref="H15:I655">
    <cfRule type="expression" dxfId="36" priority="24">
      <formula>$G15="振替休日"</formula>
    </cfRule>
    <cfRule type="expression" dxfId="35" priority="27">
      <formula>$G15="完全週休2日の振替休日"</formula>
    </cfRule>
  </conditionalFormatting>
  <conditionalFormatting sqref="F15:G655">
    <cfRule type="containsText" dxfId="34" priority="31" operator="containsText" text="休日">
      <formula>NOT(ISERROR(SEARCH("休日",F15)))</formula>
    </cfRule>
  </conditionalFormatting>
  <conditionalFormatting sqref="J15:J655">
    <cfRule type="expression" dxfId="33" priority="14">
      <formula>$J15="週2日を超える休日(現場閉所日数に含めない)"</formula>
    </cfRule>
    <cfRule type="expression" dxfId="32" priority="15">
      <formula>$J15="振替は前後の週で行ってください！"</formula>
    </cfRule>
    <cfRule type="expression" dxfId="31" priority="16">
      <formula>$J15="OK（振替済み）"</formula>
    </cfRule>
    <cfRule type="expression" dxfId="30" priority="25">
      <formula>$J15="NG"</formula>
    </cfRule>
  </conditionalFormatting>
  <conditionalFormatting sqref="L15:L655">
    <cfRule type="expression" dxfId="29" priority="8">
      <formula>$J15="振替は前後の週で行ってください！"</formula>
    </cfRule>
  </conditionalFormatting>
  <conditionalFormatting sqref="A15:M655">
    <cfRule type="expression" dxfId="28" priority="7">
      <formula>$A15="対象期間外"</formula>
    </cfRule>
  </conditionalFormatting>
  <dataValidations count="95">
    <dataValidation type="list" allowBlank="1" showInputMessage="1" showErrorMessage="1" sqref="G15:G655">
      <formula1>$BC$2:$BC$6</formula1>
    </dataValidation>
    <dataValidation type="list" allowBlank="1" showInputMessage="1" showErrorMessage="1" sqref="D15:D655">
      <formula1>$BC$14:$BC$16</formula1>
    </dataValidation>
    <dataValidation type="list" allowBlank="1" showInputMessage="1" showErrorMessage="1" sqref="F15:F655">
      <formula1>$BC$8:$BC$10</formula1>
    </dataValidation>
    <dataValidation type="list" allowBlank="1" showInputMessage="1" showErrorMessage="1" sqref="H15:H21">
      <formula1>$AG$15:$BA$15</formula1>
    </dataValidation>
    <dataValidation type="list" allowBlank="1" showInputMessage="1" showErrorMessage="1" sqref="H22:H28">
      <formula1>$AG$22:$BA$22</formula1>
    </dataValidation>
    <dataValidation type="list" allowBlank="1" showInputMessage="1" showErrorMessage="1" sqref="H29:H35">
      <formula1>$AG$29:$BA$29</formula1>
    </dataValidation>
    <dataValidation type="list" allowBlank="1" showInputMessage="1" showErrorMessage="1" sqref="H36:H42">
      <formula1>$AG$36:$BA$36</formula1>
    </dataValidation>
    <dataValidation type="list" allowBlank="1" showInputMessage="1" showErrorMessage="1" sqref="H43:H49">
      <formula1>$AG$43:$BA$43</formula1>
    </dataValidation>
    <dataValidation type="list" allowBlank="1" showInputMessage="1" showErrorMessage="1" sqref="H50:H56">
      <formula1>$AG$50:$BA$50</formula1>
    </dataValidation>
    <dataValidation type="list" allowBlank="1" showInputMessage="1" showErrorMessage="1" sqref="H57:H63">
      <formula1>$AG$57:$BA$57</formula1>
    </dataValidation>
    <dataValidation type="list" allowBlank="1" showInputMessage="1" showErrorMessage="1" sqref="H64:H70">
      <formula1>$AG$64:$BA$64</formula1>
    </dataValidation>
    <dataValidation type="list" allowBlank="1" showInputMessage="1" showErrorMessage="1" sqref="H71:H77">
      <formula1>$AG$71:$BA$71</formula1>
    </dataValidation>
    <dataValidation type="list" allowBlank="1" showInputMessage="1" showErrorMessage="1" sqref="H78:H84">
      <formula1>$AG$78:$BA$78</formula1>
    </dataValidation>
    <dataValidation type="list" allowBlank="1" showInputMessage="1" showErrorMessage="1" sqref="H85:H91">
      <formula1>$AG$85:$BA$85</formula1>
    </dataValidation>
    <dataValidation type="list" allowBlank="1" showInputMessage="1" showErrorMessage="1" sqref="H92:H98">
      <formula1>$AG$92:$BA$92</formula1>
    </dataValidation>
    <dataValidation type="list" allowBlank="1" showInputMessage="1" showErrorMessage="1" sqref="H99:H105">
      <formula1>$AG$99:$BA$99</formula1>
    </dataValidation>
    <dataValidation type="list" allowBlank="1" showInputMessage="1" showErrorMessage="1" sqref="H106:H112">
      <formula1>$AG$106:$BA$106</formula1>
    </dataValidation>
    <dataValidation type="list" allowBlank="1" showInputMessage="1" showErrorMessage="1" sqref="H113:H119">
      <formula1>$AG$113:$BA$113</formula1>
    </dataValidation>
    <dataValidation type="list" allowBlank="1" showInputMessage="1" showErrorMessage="1" sqref="H120:H126">
      <formula1>$AG$120:$BA$120</formula1>
    </dataValidation>
    <dataValidation type="list" allowBlank="1" showInputMessage="1" showErrorMessage="1" sqref="H127:H133">
      <formula1>$AG$127:$BA$127</formula1>
    </dataValidation>
    <dataValidation type="list" allowBlank="1" showInputMessage="1" showErrorMessage="1" sqref="H134:H140">
      <formula1>$AG$134:$BA$134</formula1>
    </dataValidation>
    <dataValidation type="list" allowBlank="1" showInputMessage="1" showErrorMessage="1" sqref="H141:H147">
      <formula1>$AG$141:$BA$141</formula1>
    </dataValidation>
    <dataValidation type="list" allowBlank="1" showInputMessage="1" showErrorMessage="1" sqref="H148:H154">
      <formula1>$AG$148:$BA$148</formula1>
    </dataValidation>
    <dataValidation type="list" allowBlank="1" showInputMessage="1" showErrorMessage="1" sqref="H155:H161">
      <formula1>$AG$155:$BA$155</formula1>
    </dataValidation>
    <dataValidation type="list" allowBlank="1" showInputMessage="1" showErrorMessage="1" sqref="H162:H168">
      <formula1>$AG$162:$BA$162</formula1>
    </dataValidation>
    <dataValidation type="list" allowBlank="1" showInputMessage="1" showErrorMessage="1" sqref="H169:H175">
      <formula1>$AG$169:$BA$169</formula1>
    </dataValidation>
    <dataValidation type="list" allowBlank="1" showInputMessage="1" showErrorMessage="1" sqref="H176:H182">
      <formula1>$AG$176:$BA$176</formula1>
    </dataValidation>
    <dataValidation type="list" allowBlank="1" showInputMessage="1" showErrorMessage="1" sqref="H183:H189">
      <formula1>$AG$183:$BA$183</formula1>
    </dataValidation>
    <dataValidation type="list" allowBlank="1" showInputMessage="1" showErrorMessage="1" sqref="H190:H196">
      <formula1>$AG$190:$BA$190</formula1>
    </dataValidation>
    <dataValidation type="list" allowBlank="1" showInputMessage="1" showErrorMessage="1" sqref="H197:H203">
      <formula1>$AG$197:$BA$197</formula1>
    </dataValidation>
    <dataValidation type="list" allowBlank="1" showInputMessage="1" showErrorMessage="1" sqref="H204:H210">
      <formula1>$AG$204:$BA$204</formula1>
    </dataValidation>
    <dataValidation type="list" allowBlank="1" showInputMessage="1" showErrorMessage="1" sqref="H211:H217">
      <formula1>$AG$211:$BA$211</formula1>
    </dataValidation>
    <dataValidation type="list" allowBlank="1" showInputMessage="1" showErrorMessage="1" sqref="H218:H224">
      <formula1>$AG$218:$BA$218</formula1>
    </dataValidation>
    <dataValidation type="list" allowBlank="1" showInputMessage="1" showErrorMessage="1" sqref="H225:H231">
      <formula1>$AG$225:$BA$225</formula1>
    </dataValidation>
    <dataValidation type="list" allowBlank="1" showInputMessage="1" showErrorMessage="1" sqref="H232:H238">
      <formula1>$AG$232:$BA$232</formula1>
    </dataValidation>
    <dataValidation type="list" allowBlank="1" showInputMessage="1" showErrorMessage="1" sqref="H239:H245">
      <formula1>$AG$239:$BA$239</formula1>
    </dataValidation>
    <dataValidation type="list" allowBlank="1" showInputMessage="1" showErrorMessage="1" sqref="H246:H252">
      <formula1>$AG$246:$BA$246</formula1>
    </dataValidation>
    <dataValidation type="list" allowBlank="1" showInputMessage="1" showErrorMessage="1" sqref="H253:H259">
      <formula1>$AG$253:$BA$253</formula1>
    </dataValidation>
    <dataValidation type="list" allowBlank="1" showInputMessage="1" showErrorMessage="1" sqref="H260:H266">
      <formula1>$AG$260:$BA$260</formula1>
    </dataValidation>
    <dataValidation type="list" allowBlank="1" showInputMessage="1" showErrorMessage="1" sqref="H267:H273">
      <formula1>$AG$267:$BA$267</formula1>
    </dataValidation>
    <dataValidation type="list" allowBlank="1" showInputMessage="1" showErrorMessage="1" sqref="H274:H280">
      <formula1>$AG$274:$BA$274</formula1>
    </dataValidation>
    <dataValidation type="list" allowBlank="1" showInputMessage="1" showErrorMessage="1" sqref="H281:H287">
      <formula1>$AG$281:$BA$281</formula1>
    </dataValidation>
    <dataValidation type="list" allowBlank="1" showInputMessage="1" showErrorMessage="1" sqref="H288:H294">
      <formula1>$AG$288:$BA$288</formula1>
    </dataValidation>
    <dataValidation type="list" allowBlank="1" showInputMessage="1" showErrorMessage="1" sqref="H295:H301">
      <formula1>$AG$295:$BA$295</formula1>
    </dataValidation>
    <dataValidation type="list" allowBlank="1" showInputMessage="1" showErrorMessage="1" sqref="H302:H308">
      <formula1>$AG$302:$BA$302</formula1>
    </dataValidation>
    <dataValidation type="list" allowBlank="1" showInputMessage="1" showErrorMessage="1" sqref="H309:H315">
      <formula1>$AG$309:$BA$309</formula1>
    </dataValidation>
    <dataValidation type="list" allowBlank="1" showInputMessage="1" showErrorMessage="1" sqref="H316:H322">
      <formula1>$AG$316:$BA$316</formula1>
    </dataValidation>
    <dataValidation type="list" allowBlank="1" showInputMessage="1" showErrorMessage="1" sqref="H323:H329">
      <formula1>$AG$323:$BA$323</formula1>
    </dataValidation>
    <dataValidation type="list" allowBlank="1" showInputMessage="1" showErrorMessage="1" sqref="H330:H336">
      <formula1>$AG$330:$BA$330</formula1>
    </dataValidation>
    <dataValidation type="list" allowBlank="1" showInputMessage="1" showErrorMessage="1" sqref="H337:H343">
      <formula1>$AG$337:$BA$337</formula1>
    </dataValidation>
    <dataValidation type="list" allowBlank="1" showInputMessage="1" showErrorMessage="1" sqref="H344:H350">
      <formula1>$AG$344:$BA$344</formula1>
    </dataValidation>
    <dataValidation type="list" allowBlank="1" showInputMessage="1" showErrorMessage="1" sqref="H351:H357">
      <formula1>$AG$351:$BA$351</formula1>
    </dataValidation>
    <dataValidation type="list" allowBlank="1" showInputMessage="1" showErrorMessage="1" sqref="H358:H364">
      <formula1>$AG$358:$BA$358</formula1>
    </dataValidation>
    <dataValidation type="list" allowBlank="1" showInputMessage="1" showErrorMessage="1" sqref="H365:H371">
      <formula1>$AG$365:$BA$365</formula1>
    </dataValidation>
    <dataValidation type="list" allowBlank="1" showInputMessage="1" showErrorMessage="1" sqref="H372:H378">
      <formula1>$AG$372:$BA$372</formula1>
    </dataValidation>
    <dataValidation type="list" allowBlank="1" showInputMessage="1" showErrorMessage="1" sqref="H379:H385">
      <formula1>$AG$379:$BA$379</formula1>
    </dataValidation>
    <dataValidation type="list" allowBlank="1" showInputMessage="1" showErrorMessage="1" sqref="H386:H392">
      <formula1>$AG$386:$BA$386</formula1>
    </dataValidation>
    <dataValidation type="list" allowBlank="1" showInputMessage="1" showErrorMessage="1" sqref="H393:H399">
      <formula1>$AG$393:$BA$393</formula1>
    </dataValidation>
    <dataValidation type="list" allowBlank="1" showInputMessage="1" showErrorMessage="1" sqref="H400:H406">
      <formula1>$AG$400:$BA$400</formula1>
    </dataValidation>
    <dataValidation type="list" allowBlank="1" showInputMessage="1" showErrorMessage="1" sqref="H407:H413">
      <formula1>$AG$407:$BA$407</formula1>
    </dataValidation>
    <dataValidation type="list" allowBlank="1" showInputMessage="1" showErrorMessage="1" sqref="H414:H420">
      <formula1>$AG$414:$BA$414</formula1>
    </dataValidation>
    <dataValidation type="list" allowBlank="1" showInputMessage="1" showErrorMessage="1" sqref="H421:H427">
      <formula1>$AG$421:$BA$421</formula1>
    </dataValidation>
    <dataValidation type="list" allowBlank="1" showInputMessage="1" showErrorMessage="1" sqref="H428:H434">
      <formula1>$AG$428:$BA$428</formula1>
    </dataValidation>
    <dataValidation type="list" allowBlank="1" showInputMessage="1" showErrorMessage="1" sqref="H435:H441">
      <formula1>$AG$435:$BA$435</formula1>
    </dataValidation>
    <dataValidation type="list" allowBlank="1" showInputMessage="1" showErrorMessage="1" sqref="H442:H448">
      <formula1>$AG$442:$BA$442</formula1>
    </dataValidation>
    <dataValidation type="list" allowBlank="1" showInputMessage="1" showErrorMessage="1" sqref="H449:H455">
      <formula1>$AG$449:$BA$449</formula1>
    </dataValidation>
    <dataValidation type="list" allowBlank="1" showInputMessage="1" showErrorMessage="1" sqref="H456:H462">
      <formula1>$AG$456:$BA$456</formula1>
    </dataValidation>
    <dataValidation type="list" allowBlank="1" showInputMessage="1" showErrorMessage="1" sqref="H463:H469">
      <formula1>$AG$463:$BA$463</formula1>
    </dataValidation>
    <dataValidation type="list" allowBlank="1" showInputMessage="1" showErrorMessage="1" sqref="H470:H476">
      <formula1>$AG$470:$BA$470</formula1>
    </dataValidation>
    <dataValidation type="list" allowBlank="1" showInputMessage="1" showErrorMessage="1" sqref="H477:H483">
      <formula1>$AG$477:$BA$477</formula1>
    </dataValidation>
    <dataValidation type="list" allowBlank="1" showInputMessage="1" showErrorMessage="1" sqref="H484:H490">
      <formula1>$AG$484:$BA$484</formula1>
    </dataValidation>
    <dataValidation type="list" allowBlank="1" showInputMessage="1" showErrorMessage="1" sqref="H491:H497">
      <formula1>$AG$491:$BA$491</formula1>
    </dataValidation>
    <dataValidation type="list" allowBlank="1" showInputMessage="1" showErrorMessage="1" sqref="H498:H504">
      <formula1>$AG$498:$BA$498</formula1>
    </dataValidation>
    <dataValidation type="list" allowBlank="1" showInputMessage="1" showErrorMessage="1" sqref="H505:H511">
      <formula1>$AG$505:$BA$505</formula1>
    </dataValidation>
    <dataValidation type="list" allowBlank="1" showInputMessage="1" showErrorMessage="1" sqref="H512:H518">
      <formula1>$AG$512:$BA$512</formula1>
    </dataValidation>
    <dataValidation type="list" allowBlank="1" showInputMessage="1" showErrorMessage="1" sqref="H519:H525">
      <formula1>$AG$519:$BA$519</formula1>
    </dataValidation>
    <dataValidation type="list" allowBlank="1" showInputMessage="1" showErrorMessage="1" sqref="H526:H532">
      <formula1>$AG$526:$BA$526</formula1>
    </dataValidation>
    <dataValidation type="list" allowBlank="1" showInputMessage="1" showErrorMessage="1" sqref="H533:H539">
      <formula1>$AG$533:$BA$533</formula1>
    </dataValidation>
    <dataValidation type="list" allowBlank="1" showInputMessage="1" showErrorMessage="1" sqref="H540:H546">
      <formula1>$AG$540:$BA$540</formula1>
    </dataValidation>
    <dataValidation type="list" allowBlank="1" showInputMessage="1" showErrorMessage="1" sqref="H547:H553">
      <formula1>$AG$547:$BA$547</formula1>
    </dataValidation>
    <dataValidation type="list" allowBlank="1" showInputMessage="1" showErrorMessage="1" sqref="H554:H560">
      <formula1>$AG$554:$BA$554</formula1>
    </dataValidation>
    <dataValidation type="list" allowBlank="1" showInputMessage="1" showErrorMessage="1" sqref="H561:H567">
      <formula1>$AG$561:$BA$561</formula1>
    </dataValidation>
    <dataValidation type="list" allowBlank="1" showInputMessage="1" showErrorMessage="1" sqref="H568:H574">
      <formula1>$AG$568:$BA$568</formula1>
    </dataValidation>
    <dataValidation type="list" allowBlank="1" showInputMessage="1" showErrorMessage="1" sqref="H575:H581">
      <formula1>$AG$575:$BA$575</formula1>
    </dataValidation>
    <dataValidation type="list" allowBlank="1" showInputMessage="1" showErrorMessage="1" sqref="H582:H588">
      <formula1>$AG$582:$BA$582</formula1>
    </dataValidation>
    <dataValidation type="list" allowBlank="1" showInputMessage="1" showErrorMessage="1" sqref="H589:H595">
      <formula1>$AG$589:$BA$589</formula1>
    </dataValidation>
    <dataValidation type="list" allowBlank="1" showInputMessage="1" showErrorMessage="1" sqref="H596:H602">
      <formula1>$AG$596:$BA$596</formula1>
    </dataValidation>
    <dataValidation type="list" allowBlank="1" showInputMessage="1" showErrorMessage="1" sqref="H603:H609">
      <formula1>$AG$603:$BA$603</formula1>
    </dataValidation>
    <dataValidation type="list" allowBlank="1" showInputMessage="1" showErrorMessage="1" sqref="H610:H616">
      <formula1>$AG$610:$BA$610</formula1>
    </dataValidation>
    <dataValidation type="list" allowBlank="1" showInputMessage="1" showErrorMessage="1" sqref="H617:H623">
      <formula1>$AG$617:$BA$617</formula1>
    </dataValidation>
    <dataValidation type="list" allowBlank="1" showInputMessage="1" showErrorMessage="1" sqref="H624:H630">
      <formula1>$AG$624:$BA$624</formula1>
    </dataValidation>
    <dataValidation type="list" allowBlank="1" showInputMessage="1" showErrorMessage="1" sqref="H631:H637">
      <formula1>$AG$631:$BA$631</formula1>
    </dataValidation>
    <dataValidation type="list" allowBlank="1" showInputMessage="1" showErrorMessage="1" sqref="H638:H644">
      <formula1>$AG$638:$BA$638</formula1>
    </dataValidation>
    <dataValidation type="list" allowBlank="1" showInputMessage="1" showErrorMessage="1" sqref="H645:H651">
      <formula1>$AG$645:$BA$645</formula1>
    </dataValidation>
    <dataValidation type="list" allowBlank="1" showInputMessage="1" showErrorMessage="1" sqref="H652:H655">
      <formula1>$AG$652:$BA$652</formula1>
    </dataValidation>
  </dataValidations>
  <printOptions horizontalCentered="1"/>
  <pageMargins left="0.70866141732283472" right="0.70866141732283472" top="0.43307086614173229" bottom="0.43307086614173229" header="0.31496062992125984" footer="0.31496062992125984"/>
  <pageSetup paperSize="9" scale="61" fitToHeight="0" orientation="portrait" r:id="rId1"/>
  <ignoredErrors>
    <ignoredError sqref="D15:E655 I18:I21 I15 I32:I36 I39:I655"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1:S35"/>
  <sheetViews>
    <sheetView view="pageBreakPreview" zoomScale="55" zoomScaleNormal="55" zoomScaleSheetLayoutView="55" workbookViewId="0">
      <selection activeCell="J15" sqref="J15"/>
    </sheetView>
  </sheetViews>
  <sheetFormatPr defaultRowHeight="23.1" customHeight="1" x14ac:dyDescent="0.15"/>
  <cols>
    <col min="1" max="5" width="9" style="1"/>
    <col min="6" max="6" width="11.625" style="1" bestFit="1" customWidth="1"/>
    <col min="7" max="9" width="9" style="1"/>
    <col min="10" max="10" width="12.375" style="1" customWidth="1"/>
    <col min="11" max="14" width="9" style="1"/>
    <col min="15" max="15" width="36.5" style="1" bestFit="1" customWidth="1"/>
    <col min="16" max="17" width="14.625" style="1" bestFit="1" customWidth="1"/>
    <col min="18" max="16384" width="9" style="1"/>
  </cols>
  <sheetData>
    <row r="1" spans="2:12" ht="23.1" customHeight="1" x14ac:dyDescent="0.15">
      <c r="L1" s="159" t="str">
        <f>"【"&amp;③休日取得計画・実績!B1&amp;"】"</f>
        <v>【〇富山県農林水産部　休日取得計画・実績書(H310401適用)】</v>
      </c>
    </row>
    <row r="2" spans="2:12" ht="23.1" customHeight="1" x14ac:dyDescent="0.15">
      <c r="L2" s="158"/>
    </row>
    <row r="3" spans="2:12" ht="22.5" customHeight="1" x14ac:dyDescent="0.15">
      <c r="B3" s="362" t="s">
        <v>119</v>
      </c>
      <c r="C3" s="362"/>
      <c r="D3" s="362"/>
      <c r="E3" s="362"/>
      <c r="F3" s="362"/>
      <c r="G3" s="362"/>
      <c r="H3" s="362"/>
      <c r="I3" s="362"/>
      <c r="J3" s="362"/>
      <c r="K3" s="362"/>
      <c r="L3" s="362"/>
    </row>
    <row r="4" spans="2:12" ht="22.5" customHeight="1" x14ac:dyDescent="0.15">
      <c r="B4" s="362"/>
      <c r="C4" s="362"/>
      <c r="D4" s="362"/>
      <c r="E4" s="362"/>
      <c r="F4" s="362"/>
      <c r="G4" s="362"/>
      <c r="H4" s="362"/>
      <c r="I4" s="362"/>
      <c r="J4" s="362"/>
      <c r="K4" s="362"/>
      <c r="L4" s="362"/>
    </row>
    <row r="6" spans="2:12" ht="23.1" customHeight="1" x14ac:dyDescent="0.15">
      <c r="B6" s="363" t="s">
        <v>1</v>
      </c>
      <c r="C6" s="363"/>
      <c r="D6" s="364" t="str">
        <f>①工事概要!E5</f>
        <v>〇〇〇〇〇〇〇</v>
      </c>
      <c r="E6" s="364"/>
      <c r="F6" s="364"/>
      <c r="G6" s="2"/>
      <c r="H6" s="2"/>
      <c r="I6" s="2"/>
      <c r="J6" s="2"/>
      <c r="K6" s="2"/>
      <c r="L6" s="2"/>
    </row>
    <row r="7" spans="2:12" ht="23.1" customHeight="1" x14ac:dyDescent="0.15">
      <c r="B7" s="363" t="s">
        <v>8</v>
      </c>
      <c r="C7" s="363"/>
      <c r="D7" s="364" t="str">
        <f>①工事概要!E6</f>
        <v>〇〇〇〇〇〇　〇〇〇〇〇〇　〇〇〇〇〇〇</v>
      </c>
      <c r="E7" s="364"/>
      <c r="F7" s="364"/>
      <c r="G7" s="364"/>
      <c r="H7" s="364"/>
      <c r="I7" s="364"/>
      <c r="J7" s="364"/>
      <c r="K7" s="364"/>
      <c r="L7" s="364"/>
    </row>
    <row r="9" spans="2:12" ht="23.1" customHeight="1" x14ac:dyDescent="0.15">
      <c r="B9" s="14" t="s">
        <v>19</v>
      </c>
    </row>
    <row r="10" spans="2:12" ht="23.1" customHeight="1" x14ac:dyDescent="0.15">
      <c r="B10" s="111" t="s">
        <v>20</v>
      </c>
    </row>
    <row r="11" spans="2:12" ht="23.1" customHeight="1" x14ac:dyDescent="0.15">
      <c r="C11" s="13" t="s">
        <v>21</v>
      </c>
      <c r="D11" s="12"/>
      <c r="E11" s="12"/>
      <c r="F11" s="12"/>
      <c r="G11" s="12"/>
      <c r="H11" s="12"/>
      <c r="I11" s="12"/>
      <c r="J11" s="12"/>
      <c r="K11" s="12"/>
    </row>
    <row r="12" spans="2:12" ht="23.1" customHeight="1" x14ac:dyDescent="0.15">
      <c r="C12" s="11" t="s">
        <v>22</v>
      </c>
      <c r="D12" s="12"/>
      <c r="E12" s="12"/>
      <c r="F12" s="12"/>
      <c r="G12" s="12"/>
      <c r="H12" s="12"/>
      <c r="I12" s="12"/>
      <c r="J12" s="12"/>
      <c r="K12" s="12"/>
    </row>
    <row r="13" spans="2:12" ht="23.1" customHeight="1" thickBot="1" x14ac:dyDescent="0.2">
      <c r="B13" s="111" t="s">
        <v>23</v>
      </c>
    </row>
    <row r="14" spans="2:12" ht="23.1" customHeight="1" thickBot="1" x14ac:dyDescent="0.2">
      <c r="C14" s="360" t="s">
        <v>4</v>
      </c>
      <c r="D14" s="361"/>
      <c r="E14" s="361"/>
      <c r="F14" s="361"/>
      <c r="G14" s="361"/>
      <c r="H14" s="361"/>
      <c r="I14" s="361"/>
      <c r="J14" s="78" t="s">
        <v>29</v>
      </c>
      <c r="K14" s="79" t="s">
        <v>28</v>
      </c>
    </row>
    <row r="15" spans="2:12" ht="23.1" customHeight="1" thickTop="1" x14ac:dyDescent="0.15">
      <c r="C15" s="356" t="s">
        <v>24</v>
      </c>
      <c r="D15" s="357"/>
      <c r="E15" s="357"/>
      <c r="F15" s="357"/>
      <c r="G15" s="357"/>
      <c r="H15" s="357"/>
      <c r="I15" s="357"/>
      <c r="J15" s="4">
        <f>COUNTIF(③休日取得計画・実績!W15:W655,"休日")+COUNTIF(③休日取得計画・実績!W15:W655,"振替休日")+COUNTIF(③休日取得計画・実績!W15:W655,"完全週休2日の振替休日")</f>
        <v>0</v>
      </c>
      <c r="K15" s="5" t="s">
        <v>0</v>
      </c>
    </row>
    <row r="16" spans="2:12" ht="23.1" customHeight="1" x14ac:dyDescent="0.15">
      <c r="C16" s="358" t="s">
        <v>25</v>
      </c>
      <c r="D16" s="359"/>
      <c r="E16" s="359"/>
      <c r="F16" s="359"/>
      <c r="G16" s="359"/>
      <c r="H16" s="359"/>
      <c r="I16" s="359"/>
      <c r="J16" s="3">
        <f>COUNTIF(③休日取得計画・実績!D15:D655,"〇")</f>
        <v>181</v>
      </c>
      <c r="K16" s="6" t="s">
        <v>0</v>
      </c>
    </row>
    <row r="17" spans="2:19" ht="29.1" customHeight="1" thickBot="1" x14ac:dyDescent="0.2">
      <c r="C17" s="354" t="s">
        <v>26</v>
      </c>
      <c r="D17" s="355"/>
      <c r="E17" s="355"/>
      <c r="F17" s="355"/>
      <c r="G17" s="355"/>
      <c r="H17" s="355"/>
      <c r="I17" s="355"/>
      <c r="J17" s="15">
        <f>ROUNDDOWN(J15/J16*100,1)</f>
        <v>0</v>
      </c>
      <c r="K17" s="7" t="s">
        <v>27</v>
      </c>
    </row>
    <row r="19" spans="2:19" ht="23.1" customHeight="1" x14ac:dyDescent="0.15">
      <c r="B19" s="14" t="s">
        <v>34</v>
      </c>
    </row>
    <row r="20" spans="2:19" ht="23.1" customHeight="1" x14ac:dyDescent="0.15">
      <c r="B20" s="111" t="s">
        <v>73</v>
      </c>
    </row>
    <row r="21" spans="2:19" ht="23.1" customHeight="1" x14ac:dyDescent="0.15">
      <c r="C21" s="13" t="s">
        <v>30</v>
      </c>
      <c r="D21" s="10"/>
      <c r="E21" s="10"/>
      <c r="F21" s="10"/>
      <c r="G21" s="10"/>
      <c r="H21" s="10"/>
      <c r="I21" s="10"/>
      <c r="J21" s="10"/>
      <c r="K21" s="10"/>
    </row>
    <row r="22" spans="2:19" ht="23.1" customHeight="1" x14ac:dyDescent="0.15">
      <c r="C22" s="11" t="s">
        <v>46</v>
      </c>
      <c r="D22" s="10"/>
      <c r="E22" s="10"/>
      <c r="F22" s="10"/>
      <c r="G22" s="10"/>
      <c r="H22" s="10"/>
      <c r="I22" s="10"/>
      <c r="J22" s="10"/>
      <c r="K22" s="10"/>
    </row>
    <row r="23" spans="2:19" ht="23.1" customHeight="1" x14ac:dyDescent="0.15">
      <c r="C23" s="11" t="s">
        <v>45</v>
      </c>
      <c r="D23" s="10"/>
      <c r="E23" s="10"/>
      <c r="F23" s="10"/>
      <c r="G23" s="10"/>
      <c r="H23" s="10"/>
      <c r="I23" s="10"/>
      <c r="J23" s="10"/>
      <c r="K23" s="10"/>
    </row>
    <row r="24" spans="2:19" ht="23.1" customHeight="1" thickBot="1" x14ac:dyDescent="0.2">
      <c r="B24" s="111" t="s">
        <v>74</v>
      </c>
    </row>
    <row r="25" spans="2:19" ht="23.1" customHeight="1" thickBot="1" x14ac:dyDescent="0.2">
      <c r="C25" s="360" t="s">
        <v>4</v>
      </c>
      <c r="D25" s="361"/>
      <c r="E25" s="361"/>
      <c r="F25" s="361"/>
      <c r="G25" s="361"/>
      <c r="H25" s="361"/>
      <c r="I25" s="361"/>
      <c r="J25" s="78" t="s">
        <v>29</v>
      </c>
      <c r="K25" s="79" t="s">
        <v>28</v>
      </c>
    </row>
    <row r="26" spans="2:19" ht="23.1" customHeight="1" thickTop="1" x14ac:dyDescent="0.15">
      <c r="C26" s="356" t="s">
        <v>31</v>
      </c>
      <c r="D26" s="357"/>
      <c r="E26" s="357"/>
      <c r="F26" s="357"/>
      <c r="G26" s="357"/>
      <c r="H26" s="357"/>
      <c r="I26" s="357"/>
      <c r="J26" s="4">
        <f>COUNTIF(③休日取得計画・実績!J15:J655,"OK")+COUNTIF(③休日取得計画・実績!J15:J655,"OK（振替済み）")</f>
        <v>0</v>
      </c>
      <c r="K26" s="5" t="s">
        <v>0</v>
      </c>
    </row>
    <row r="27" spans="2:19" ht="23.1" customHeight="1" x14ac:dyDescent="0.15">
      <c r="C27" s="358" t="s">
        <v>32</v>
      </c>
      <c r="D27" s="359"/>
      <c r="E27" s="359"/>
      <c r="F27" s="359"/>
      <c r="G27" s="359"/>
      <c r="H27" s="359"/>
      <c r="I27" s="359"/>
      <c r="J27" s="3">
        <f>COUNTIF(③休日取得計画・実績!S15:S655,"〇")</f>
        <v>52</v>
      </c>
      <c r="K27" s="6" t="s">
        <v>0</v>
      </c>
      <c r="S27" s="1" t="s">
        <v>75</v>
      </c>
    </row>
    <row r="28" spans="2:19" ht="29.1" customHeight="1" thickBot="1" x14ac:dyDescent="0.2">
      <c r="C28" s="354" t="s">
        <v>33</v>
      </c>
      <c r="D28" s="355"/>
      <c r="E28" s="355"/>
      <c r="F28" s="355"/>
      <c r="G28" s="355"/>
      <c r="H28" s="355"/>
      <c r="I28" s="355"/>
      <c r="J28" s="109">
        <f>ROUNDDOWN(J26/J27*100,1)</f>
        <v>0</v>
      </c>
      <c r="K28" s="7" t="s">
        <v>27</v>
      </c>
      <c r="O28" s="1" t="s">
        <v>47</v>
      </c>
      <c r="P28" s="8">
        <v>28.5</v>
      </c>
      <c r="Q28" s="9"/>
      <c r="S28" s="1" t="s">
        <v>76</v>
      </c>
    </row>
    <row r="29" spans="2:19" ht="23.1" customHeight="1" x14ac:dyDescent="0.15">
      <c r="O29" s="1" t="s">
        <v>115</v>
      </c>
      <c r="P29" s="8">
        <v>25</v>
      </c>
      <c r="Q29" s="9">
        <v>28.5</v>
      </c>
      <c r="S29" s="1" t="s">
        <v>77</v>
      </c>
    </row>
    <row r="30" spans="2:19" ht="23.1" customHeight="1" thickBot="1" x14ac:dyDescent="0.2">
      <c r="B30" s="14" t="s">
        <v>35</v>
      </c>
      <c r="O30" s="1" t="s">
        <v>116</v>
      </c>
      <c r="P30" s="8">
        <v>21.4</v>
      </c>
      <c r="Q30" s="9">
        <v>25</v>
      </c>
    </row>
    <row r="31" spans="2:19" ht="23.1" customHeight="1" thickBot="1" x14ac:dyDescent="0.2">
      <c r="C31" s="353" t="s">
        <v>4</v>
      </c>
      <c r="D31" s="349"/>
      <c r="E31" s="349"/>
      <c r="F31" s="349"/>
      <c r="G31" s="349" t="s">
        <v>36</v>
      </c>
      <c r="H31" s="349"/>
      <c r="I31" s="349"/>
      <c r="J31" s="349"/>
      <c r="K31" s="350"/>
    </row>
    <row r="32" spans="2:19" ht="57.75" customHeight="1" thickTop="1" x14ac:dyDescent="0.15">
      <c r="C32" s="351" t="s">
        <v>114</v>
      </c>
      <c r="D32" s="352"/>
      <c r="E32" s="352"/>
      <c r="F32" s="352"/>
      <c r="G32" s="341" t="str">
        <f>IF(J17&gt;=P28,O28,IF(J17&gt;=P29,O29,IF(J17&gt;=P30,O30,"補正なし（４週６休未満）")))</f>
        <v>補正なし（４週６休未満）</v>
      </c>
      <c r="H32" s="341"/>
      <c r="I32" s="341"/>
      <c r="J32" s="341"/>
      <c r="K32" s="342"/>
    </row>
    <row r="33" spans="3:11" ht="57.75" customHeight="1" x14ac:dyDescent="0.15">
      <c r="C33" s="347" t="s">
        <v>112</v>
      </c>
      <c r="D33" s="348"/>
      <c r="E33" s="348"/>
      <c r="F33" s="348"/>
      <c r="G33" s="339" t="str">
        <f>IF(J17&gt;=P28,S27,IF(J17&gt;=P29,S28,"創意工夫　加点なし"))</f>
        <v>創意工夫　加点なし</v>
      </c>
      <c r="H33" s="339"/>
      <c r="I33" s="339"/>
      <c r="J33" s="339"/>
      <c r="K33" s="340"/>
    </row>
    <row r="34" spans="3:11" ht="32.1" customHeight="1" x14ac:dyDescent="0.15">
      <c r="C34" s="343" t="s">
        <v>113</v>
      </c>
      <c r="D34" s="344"/>
      <c r="E34" s="344"/>
      <c r="F34" s="344"/>
      <c r="G34" s="335" t="str">
        <f>IF(J17&gt;=P28,IF(J28=100,S29,"社会性　加点なし"),"社会性　加点なし")</f>
        <v>社会性　加点なし</v>
      </c>
      <c r="H34" s="335"/>
      <c r="I34" s="335"/>
      <c r="J34" s="335"/>
      <c r="K34" s="336"/>
    </row>
    <row r="35" spans="3:11" ht="32.1" customHeight="1" thickBot="1" x14ac:dyDescent="0.2">
      <c r="C35" s="345"/>
      <c r="D35" s="346"/>
      <c r="E35" s="346"/>
      <c r="F35" s="346"/>
      <c r="G35" s="337"/>
      <c r="H35" s="337"/>
      <c r="I35" s="337"/>
      <c r="J35" s="337"/>
      <c r="K35" s="338"/>
    </row>
  </sheetData>
  <mergeCells count="21">
    <mergeCell ref="B3:L4"/>
    <mergeCell ref="C14:I14"/>
    <mergeCell ref="B6:C6"/>
    <mergeCell ref="B7:C7"/>
    <mergeCell ref="D7:L7"/>
    <mergeCell ref="D6:F6"/>
    <mergeCell ref="G31:K31"/>
    <mergeCell ref="C32:F32"/>
    <mergeCell ref="C31:F31"/>
    <mergeCell ref="C28:I28"/>
    <mergeCell ref="C15:I15"/>
    <mergeCell ref="C16:I16"/>
    <mergeCell ref="C17:I17"/>
    <mergeCell ref="C25:I25"/>
    <mergeCell ref="C26:I26"/>
    <mergeCell ref="C27:I27"/>
    <mergeCell ref="G34:K35"/>
    <mergeCell ref="G33:K33"/>
    <mergeCell ref="G32:K32"/>
    <mergeCell ref="C34:F35"/>
    <mergeCell ref="C33:F33"/>
  </mergeCells>
  <phoneticPr fontId="1"/>
  <printOptions horizontalCentered="1"/>
  <pageMargins left="0.59055118110236227" right="0.59055118110236227" top="0.6692913385826772" bottom="0.39370078740157483" header="0.31496062992125984" footer="0.31496062992125984"/>
  <pageSetup paperSize="9" scale="8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W66"/>
  <sheetViews>
    <sheetView view="pageBreakPreview" zoomScale="70" zoomScaleNormal="70" zoomScaleSheetLayoutView="70" workbookViewId="0">
      <selection activeCell="E10" sqref="E10:J10"/>
    </sheetView>
  </sheetViews>
  <sheetFormatPr defaultRowHeight="23.1" customHeight="1" outlineLevelRow="1" x14ac:dyDescent="0.15"/>
  <cols>
    <col min="1" max="1" width="9" style="16"/>
    <col min="2" max="2" width="5.625" style="17" customWidth="1"/>
    <col min="3" max="3" width="13.625" style="17" hidden="1" customWidth="1"/>
    <col min="4" max="4" width="30.625" style="17" customWidth="1"/>
    <col min="5" max="10" width="13.625" style="17" customWidth="1"/>
    <col min="11" max="22" width="9" style="17"/>
    <col min="23" max="23" width="0" style="17" hidden="1" customWidth="1"/>
    <col min="24" max="16384" width="9" style="17"/>
  </cols>
  <sheetData>
    <row r="1" spans="1:23" ht="29.1" customHeight="1" x14ac:dyDescent="0.15">
      <c r="A1" s="239" t="s">
        <v>109</v>
      </c>
      <c r="B1" s="240"/>
      <c r="C1" s="240"/>
      <c r="D1" s="240"/>
      <c r="E1" s="240"/>
      <c r="F1" s="240"/>
      <c r="G1" s="240"/>
      <c r="H1" s="240"/>
      <c r="I1" s="240"/>
      <c r="J1" s="240"/>
      <c r="K1" s="241" t="s">
        <v>58</v>
      </c>
    </row>
    <row r="2" spans="1:23" ht="23.1" customHeight="1" x14ac:dyDescent="0.15">
      <c r="A2" s="241"/>
      <c r="B2" s="252" t="s">
        <v>42</v>
      </c>
      <c r="C2" s="252"/>
      <c r="D2" s="252"/>
      <c r="E2" s="252"/>
      <c r="F2" s="252"/>
      <c r="G2" s="252"/>
      <c r="H2" s="252"/>
      <c r="I2" s="252"/>
      <c r="J2" s="252"/>
      <c r="K2" s="241"/>
    </row>
    <row r="3" spans="1:23" ht="23.1" customHeight="1" thickBot="1" x14ac:dyDescent="0.2">
      <c r="A3" s="241"/>
      <c r="B3" s="252"/>
      <c r="C3" s="252"/>
      <c r="D3" s="252"/>
      <c r="E3" s="252"/>
      <c r="F3" s="252"/>
      <c r="G3" s="252"/>
      <c r="H3" s="252"/>
      <c r="I3" s="252"/>
      <c r="J3" s="252"/>
    </row>
    <row r="4" spans="1:23" ht="23.1" customHeight="1" thickBot="1" x14ac:dyDescent="0.2">
      <c r="B4" s="18" t="s">
        <v>7</v>
      </c>
      <c r="C4" s="19"/>
      <c r="D4" s="227" t="s">
        <v>4</v>
      </c>
      <c r="E4" s="253" t="s">
        <v>44</v>
      </c>
      <c r="F4" s="253"/>
      <c r="G4" s="253"/>
      <c r="H4" s="253"/>
      <c r="I4" s="253"/>
      <c r="J4" s="254"/>
    </row>
    <row r="5" spans="1:23" s="23" customFormat="1" ht="23.1" customHeight="1" thickTop="1" x14ac:dyDescent="0.15">
      <c r="A5" s="20" t="s">
        <v>18</v>
      </c>
      <c r="B5" s="21">
        <v>1</v>
      </c>
      <c r="C5" s="22"/>
      <c r="D5" s="22" t="s">
        <v>1</v>
      </c>
      <c r="E5" s="255" t="s">
        <v>121</v>
      </c>
      <c r="F5" s="256"/>
      <c r="G5" s="256"/>
      <c r="H5" s="256"/>
      <c r="I5" s="256"/>
      <c r="J5" s="257"/>
    </row>
    <row r="6" spans="1:23" s="23" customFormat="1" ht="23.1" customHeight="1" x14ac:dyDescent="0.15">
      <c r="A6" s="20" t="s">
        <v>18</v>
      </c>
      <c r="B6" s="24">
        <v>2</v>
      </c>
      <c r="C6" s="25"/>
      <c r="D6" s="25" t="s">
        <v>8</v>
      </c>
      <c r="E6" s="258" t="s">
        <v>122</v>
      </c>
      <c r="F6" s="259"/>
      <c r="G6" s="259"/>
      <c r="H6" s="259"/>
      <c r="I6" s="259"/>
      <c r="J6" s="260"/>
      <c r="W6" s="23" t="s">
        <v>53</v>
      </c>
    </row>
    <row r="7" spans="1:23" s="23" customFormat="1" ht="23.1" customHeight="1" x14ac:dyDescent="0.15">
      <c r="A7" s="20" t="s">
        <v>18</v>
      </c>
      <c r="B7" s="24">
        <v>3</v>
      </c>
      <c r="C7" s="25"/>
      <c r="D7" s="25" t="s">
        <v>17</v>
      </c>
      <c r="E7" s="261" t="s">
        <v>106</v>
      </c>
      <c r="F7" s="261"/>
      <c r="G7" s="261"/>
      <c r="H7" s="261"/>
      <c r="I7" s="261"/>
      <c r="J7" s="262"/>
      <c r="W7" s="23" t="s">
        <v>54</v>
      </c>
    </row>
    <row r="8" spans="1:23" s="23" customFormat="1" ht="23.1" customHeight="1" x14ac:dyDescent="0.15">
      <c r="A8" s="20" t="s">
        <v>18</v>
      </c>
      <c r="B8" s="24">
        <v>4</v>
      </c>
      <c r="C8" s="25"/>
      <c r="D8" s="25" t="s">
        <v>14</v>
      </c>
      <c r="E8" s="261" t="s">
        <v>78</v>
      </c>
      <c r="F8" s="261"/>
      <c r="G8" s="261"/>
      <c r="H8" s="261"/>
      <c r="I8" s="261"/>
      <c r="J8" s="262"/>
      <c r="W8" s="23" t="s">
        <v>55</v>
      </c>
    </row>
    <row r="9" spans="1:23" s="23" customFormat="1" ht="23.1" customHeight="1" x14ac:dyDescent="0.15">
      <c r="A9" s="20" t="s">
        <v>18</v>
      </c>
      <c r="B9" s="24">
        <v>5</v>
      </c>
      <c r="C9" s="25"/>
      <c r="D9" s="25" t="s">
        <v>15</v>
      </c>
      <c r="E9" s="261" t="s">
        <v>79</v>
      </c>
      <c r="F9" s="261"/>
      <c r="G9" s="261"/>
      <c r="H9" s="261"/>
      <c r="I9" s="261"/>
      <c r="J9" s="262"/>
      <c r="W9" s="23" t="s">
        <v>56</v>
      </c>
    </row>
    <row r="10" spans="1:23" s="23" customFormat="1" ht="23.1" customHeight="1" thickBot="1" x14ac:dyDescent="0.2">
      <c r="A10" s="20" t="s">
        <v>18</v>
      </c>
      <c r="B10" s="62">
        <v>6</v>
      </c>
      <c r="C10" s="63"/>
      <c r="D10" s="63" t="s">
        <v>16</v>
      </c>
      <c r="E10" s="263" t="s">
        <v>79</v>
      </c>
      <c r="F10" s="263"/>
      <c r="G10" s="263"/>
      <c r="H10" s="263"/>
      <c r="I10" s="263"/>
      <c r="J10" s="264"/>
      <c r="W10" s="23" t="s">
        <v>57</v>
      </c>
    </row>
    <row r="11" spans="1:23" ht="23.1" customHeight="1" x14ac:dyDescent="0.15">
      <c r="A11" s="20" t="s">
        <v>18</v>
      </c>
      <c r="B11" s="226">
        <v>7</v>
      </c>
      <c r="C11" s="29">
        <f t="shared" ref="C11:C12" si="0">E11</f>
        <v>43556</v>
      </c>
      <c r="D11" s="96" t="s">
        <v>123</v>
      </c>
      <c r="E11" s="32">
        <v>43556</v>
      </c>
      <c r="F11" s="67"/>
      <c r="G11" s="68"/>
      <c r="H11" s="69"/>
      <c r="I11" s="69"/>
      <c r="J11" s="69"/>
      <c r="K11" s="17" t="s">
        <v>12</v>
      </c>
      <c r="W11" s="23"/>
    </row>
    <row r="12" spans="1:23" ht="23.1" customHeight="1" thickBot="1" x14ac:dyDescent="0.2">
      <c r="A12" s="20" t="s">
        <v>18</v>
      </c>
      <c r="B12" s="59">
        <v>8</v>
      </c>
      <c r="C12" s="36">
        <f t="shared" si="0"/>
        <v>43739</v>
      </c>
      <c r="D12" s="60" t="s">
        <v>124</v>
      </c>
      <c r="E12" s="66">
        <v>43739</v>
      </c>
      <c r="F12" s="94" t="str">
        <f>IF(E12&lt;E11,"←入力ミスを検知　（工事着手日よりも前の年月日となっています。）","←当初は見込みで入力し、工事完了月の前月までに変更してください。")</f>
        <v>←当初は見込みで入力し、工事完了月の前月までに変更してください。</v>
      </c>
      <c r="G12" s="27"/>
      <c r="H12" s="28"/>
      <c r="I12" s="28"/>
      <c r="J12" s="28"/>
      <c r="K12" s="17" t="s">
        <v>13</v>
      </c>
    </row>
    <row r="13" spans="1:23" ht="23.1" customHeight="1" x14ac:dyDescent="0.15">
      <c r="A13" s="61"/>
      <c r="B13" s="252" t="s">
        <v>50</v>
      </c>
      <c r="C13" s="252"/>
      <c r="D13" s="252"/>
      <c r="E13" s="252"/>
      <c r="F13" s="252"/>
      <c r="G13" s="252"/>
      <c r="H13" s="252"/>
      <c r="I13" s="252"/>
      <c r="J13" s="252"/>
    </row>
    <row r="14" spans="1:23" ht="23.1" customHeight="1" thickBot="1" x14ac:dyDescent="0.2">
      <c r="A14" s="61"/>
      <c r="B14" s="252"/>
      <c r="C14" s="252"/>
      <c r="D14" s="252"/>
      <c r="E14" s="252"/>
      <c r="F14" s="252"/>
      <c r="G14" s="252"/>
      <c r="H14" s="252"/>
      <c r="I14" s="252"/>
      <c r="J14" s="252"/>
      <c r="W14" s="23"/>
    </row>
    <row r="15" spans="1:23" ht="23.1" customHeight="1" thickBot="1" x14ac:dyDescent="0.2">
      <c r="B15" s="18" t="s">
        <v>7</v>
      </c>
      <c r="C15" s="19"/>
      <c r="D15" s="227" t="s">
        <v>51</v>
      </c>
      <c r="E15" s="253" t="s">
        <v>52</v>
      </c>
      <c r="F15" s="253"/>
      <c r="G15" s="253"/>
      <c r="H15" s="253"/>
      <c r="I15" s="253"/>
      <c r="J15" s="254"/>
    </row>
    <row r="16" spans="1:23" ht="23.1" customHeight="1" thickTop="1" thickBot="1" x14ac:dyDescent="0.2">
      <c r="A16" s="31" t="s">
        <v>41</v>
      </c>
      <c r="B16" s="64">
        <v>1</v>
      </c>
      <c r="C16" s="65">
        <f>E16</f>
        <v>43828</v>
      </c>
      <c r="D16" s="157" t="s">
        <v>48</v>
      </c>
      <c r="E16" s="70">
        <v>43828</v>
      </c>
      <c r="F16" s="70">
        <f>IF(E16="","",E16+1)</f>
        <v>43829</v>
      </c>
      <c r="G16" s="70">
        <f t="shared" ref="G16:J16" si="1">IF(F16="","",F16+1)</f>
        <v>43830</v>
      </c>
      <c r="H16" s="71">
        <f t="shared" si="1"/>
        <v>43831</v>
      </c>
      <c r="I16" s="71">
        <f t="shared" si="1"/>
        <v>43832</v>
      </c>
      <c r="J16" s="72">
        <f t="shared" si="1"/>
        <v>43833</v>
      </c>
      <c r="W16" s="23"/>
    </row>
    <row r="17" spans="1:11" ht="45.95" hidden="1" customHeight="1" outlineLevel="1" x14ac:dyDescent="0.15">
      <c r="A17" s="38"/>
      <c r="B17" s="39"/>
      <c r="C17" s="40">
        <f>F16</f>
        <v>43829</v>
      </c>
      <c r="D17" s="41" t="str">
        <f>D16</f>
        <v>年末年始(12/29～1/3)</v>
      </c>
      <c r="E17" s="42"/>
      <c r="F17" s="43"/>
      <c r="G17" s="43"/>
      <c r="H17" s="43"/>
      <c r="I17" s="43"/>
      <c r="J17" s="44"/>
    </row>
    <row r="18" spans="1:11" ht="45.95" hidden="1" customHeight="1" outlineLevel="1" x14ac:dyDescent="0.15">
      <c r="A18" s="38"/>
      <c r="B18" s="39"/>
      <c r="C18" s="40">
        <f>G16</f>
        <v>43830</v>
      </c>
      <c r="D18" s="41" t="str">
        <f>D17</f>
        <v>年末年始(12/29～1/3)</v>
      </c>
      <c r="E18" s="42"/>
      <c r="F18" s="43"/>
      <c r="G18" s="43"/>
      <c r="H18" s="43"/>
      <c r="I18" s="43"/>
      <c r="J18" s="44"/>
    </row>
    <row r="19" spans="1:11" ht="45.95" hidden="1" customHeight="1" outlineLevel="1" x14ac:dyDescent="0.15">
      <c r="A19" s="38"/>
      <c r="B19" s="39"/>
      <c r="C19" s="40">
        <f>H16</f>
        <v>43831</v>
      </c>
      <c r="D19" s="41" t="str">
        <f>D18</f>
        <v>年末年始(12/29～1/3)</v>
      </c>
      <c r="E19" s="42"/>
      <c r="F19" s="43"/>
      <c r="G19" s="43"/>
      <c r="H19" s="43"/>
      <c r="I19" s="43"/>
      <c r="J19" s="44"/>
    </row>
    <row r="20" spans="1:11" ht="45.95" hidden="1" customHeight="1" outlineLevel="1" x14ac:dyDescent="0.15">
      <c r="A20" s="38"/>
      <c r="B20" s="39"/>
      <c r="C20" s="40">
        <f>I16</f>
        <v>43832</v>
      </c>
      <c r="D20" s="41" t="str">
        <f>D19</f>
        <v>年末年始(12/29～1/3)</v>
      </c>
      <c r="E20" s="42"/>
      <c r="F20" s="43"/>
      <c r="G20" s="43"/>
      <c r="H20" s="43"/>
      <c r="I20" s="43"/>
      <c r="J20" s="44"/>
    </row>
    <row r="21" spans="1:11" ht="45.95" hidden="1" customHeight="1" outlineLevel="1" x14ac:dyDescent="0.15">
      <c r="A21" s="38"/>
      <c r="B21" s="39"/>
      <c r="C21" s="40">
        <f>J16</f>
        <v>43833</v>
      </c>
      <c r="D21" s="41" t="str">
        <f>D20</f>
        <v>年末年始(12/29～1/3)</v>
      </c>
      <c r="E21" s="42"/>
      <c r="F21" s="43"/>
      <c r="G21" s="43"/>
      <c r="H21" s="43"/>
      <c r="I21" s="43"/>
      <c r="J21" s="44"/>
    </row>
    <row r="22" spans="1:11" ht="23.1" customHeight="1" collapsed="1" thickBot="1" x14ac:dyDescent="0.2">
      <c r="A22" s="31" t="s">
        <v>41</v>
      </c>
      <c r="B22" s="226">
        <v>2</v>
      </c>
      <c r="C22" s="29">
        <f>E22</f>
        <v>43690</v>
      </c>
      <c r="D22" s="41" t="s">
        <v>49</v>
      </c>
      <c r="E22" s="30">
        <v>43690</v>
      </c>
      <c r="F22" s="30">
        <v>43691</v>
      </c>
      <c r="G22" s="66">
        <v>43692</v>
      </c>
      <c r="H22" s="265" t="s">
        <v>68</v>
      </c>
      <c r="I22" s="266"/>
      <c r="J22" s="266"/>
    </row>
    <row r="23" spans="1:11" ht="23.1" hidden="1" customHeight="1" outlineLevel="1" x14ac:dyDescent="0.15">
      <c r="A23" s="45" t="s">
        <v>41</v>
      </c>
      <c r="B23" s="46"/>
      <c r="C23" s="47">
        <f>F22</f>
        <v>43691</v>
      </c>
      <c r="D23" s="48" t="str">
        <f>D22</f>
        <v>夏季休暇(3日間)</v>
      </c>
      <c r="E23" s="43"/>
      <c r="F23" s="42"/>
      <c r="G23" s="43"/>
      <c r="H23" s="49"/>
      <c r="I23" s="49"/>
      <c r="J23" s="49"/>
    </row>
    <row r="24" spans="1:11" ht="23.1" hidden="1" customHeight="1" outlineLevel="1" x14ac:dyDescent="0.15">
      <c r="A24" s="45" t="s">
        <v>41</v>
      </c>
      <c r="B24" s="46"/>
      <c r="C24" s="47">
        <f>G22</f>
        <v>43692</v>
      </c>
      <c r="D24" s="48" t="str">
        <f>D23</f>
        <v>夏季休暇(3日間)</v>
      </c>
      <c r="E24" s="43"/>
      <c r="F24" s="42"/>
      <c r="G24" s="43"/>
      <c r="H24" s="49"/>
      <c r="I24" s="49"/>
      <c r="J24" s="49"/>
    </row>
    <row r="25" spans="1:11" ht="23.1" customHeight="1" collapsed="1" x14ac:dyDescent="0.15">
      <c r="A25" s="31" t="s">
        <v>41</v>
      </c>
      <c r="B25" s="251">
        <v>3</v>
      </c>
      <c r="C25" s="29" t="str">
        <f t="shared" ref="C25:C66" si="2">IF(F25="","",F25)</f>
        <v/>
      </c>
      <c r="D25" s="244" t="s">
        <v>142</v>
      </c>
      <c r="E25" s="34" t="s">
        <v>5</v>
      </c>
      <c r="F25" s="32"/>
      <c r="G25" s="33"/>
      <c r="H25" s="35"/>
      <c r="I25" s="35"/>
      <c r="J25" s="35"/>
      <c r="K25" s="17" t="str">
        <f>"「"&amp;D25&amp;"」"&amp;"がある場合のみ、"&amp;"「"&amp;D25&amp;"」"&amp;"の開始日と最終日を入力してください。"</f>
        <v>「工場製作のみ」がある場合のみ、「工場製作のみ」の開始日と最終日を入力してください。</v>
      </c>
    </row>
    <row r="26" spans="1:11" ht="23.1" customHeight="1" x14ac:dyDescent="0.15">
      <c r="A26" s="31" t="s">
        <v>41</v>
      </c>
      <c r="B26" s="251"/>
      <c r="C26" s="29" t="str">
        <f t="shared" si="2"/>
        <v/>
      </c>
      <c r="D26" s="245"/>
      <c r="E26" s="34" t="s">
        <v>6</v>
      </c>
      <c r="F26" s="32"/>
      <c r="G26" s="33"/>
      <c r="H26" s="35"/>
      <c r="I26" s="35"/>
      <c r="J26" s="35"/>
    </row>
    <row r="27" spans="1:11" ht="23.1" customHeight="1" x14ac:dyDescent="0.15">
      <c r="A27" s="31" t="s">
        <v>41</v>
      </c>
      <c r="B27" s="251">
        <v>4</v>
      </c>
      <c r="C27" s="29" t="str">
        <f t="shared" si="2"/>
        <v/>
      </c>
      <c r="D27" s="244" t="s">
        <v>143</v>
      </c>
      <c r="E27" s="34" t="s">
        <v>5</v>
      </c>
      <c r="F27" s="32"/>
      <c r="G27" s="33"/>
      <c r="H27" s="35"/>
      <c r="I27" s="35"/>
      <c r="J27" s="35"/>
      <c r="K27" s="17" t="str">
        <f>"「"&amp;D27&amp;"」"&amp;"がある場合のみ、"&amp;"「"&amp;D27&amp;"」"&amp;"の開始日と最終日を入力してください。"</f>
        <v>「工事事故等」がある場合のみ、「工事事故等」の開始日と最終日を入力してください。</v>
      </c>
    </row>
    <row r="28" spans="1:11" ht="23.1" customHeight="1" x14ac:dyDescent="0.15">
      <c r="A28" s="31" t="s">
        <v>41</v>
      </c>
      <c r="B28" s="251"/>
      <c r="C28" s="29" t="str">
        <f t="shared" si="2"/>
        <v/>
      </c>
      <c r="D28" s="245"/>
      <c r="E28" s="34" t="s">
        <v>6</v>
      </c>
      <c r="F28" s="32"/>
      <c r="G28" s="33"/>
      <c r="H28" s="35"/>
      <c r="I28" s="35"/>
      <c r="J28" s="35"/>
    </row>
    <row r="29" spans="1:11" ht="23.1" customHeight="1" x14ac:dyDescent="0.15">
      <c r="A29" s="31" t="s">
        <v>41</v>
      </c>
      <c r="B29" s="251">
        <v>5</v>
      </c>
      <c r="C29" s="29" t="str">
        <f t="shared" si="2"/>
        <v/>
      </c>
      <c r="D29" s="250" t="s">
        <v>144</v>
      </c>
      <c r="E29" s="34" t="s">
        <v>5</v>
      </c>
      <c r="F29" s="32"/>
      <c r="G29" s="33"/>
      <c r="H29" s="35"/>
      <c r="I29" s="35"/>
      <c r="J29" s="35"/>
      <c r="K29" s="17" t="str">
        <f>"「"&amp;D29&amp;"」"&amp;"がある場合のみ、"&amp;"「"&amp;D29&amp;"」"&amp;"の開始日と最終日を入力してください。"</f>
        <v>「天災への対応」がある場合のみ、「天災への対応」の開始日と最終日を入力してください。</v>
      </c>
    </row>
    <row r="30" spans="1:11" ht="23.1" customHeight="1" x14ac:dyDescent="0.15">
      <c r="A30" s="31" t="s">
        <v>41</v>
      </c>
      <c r="B30" s="251"/>
      <c r="C30" s="29" t="str">
        <f t="shared" si="2"/>
        <v/>
      </c>
      <c r="D30" s="250"/>
      <c r="E30" s="34" t="s">
        <v>6</v>
      </c>
      <c r="F30" s="32"/>
      <c r="G30" s="33"/>
      <c r="H30" s="35"/>
      <c r="I30" s="35"/>
      <c r="J30" s="35"/>
    </row>
    <row r="31" spans="1:11" ht="23.1" customHeight="1" x14ac:dyDescent="0.15">
      <c r="A31" s="31" t="s">
        <v>41</v>
      </c>
      <c r="B31" s="251">
        <v>6</v>
      </c>
      <c r="C31" s="29" t="str">
        <f t="shared" si="2"/>
        <v/>
      </c>
      <c r="D31" s="250" t="s">
        <v>145</v>
      </c>
      <c r="E31" s="34" t="s">
        <v>5</v>
      </c>
      <c r="F31" s="32"/>
      <c r="G31" s="33"/>
      <c r="H31" s="35"/>
      <c r="I31" s="35"/>
      <c r="J31" s="35"/>
      <c r="K31" s="17" t="str">
        <f>"「"&amp;D31&amp;"」"&amp;"がある場合のみ、"&amp;"「"&amp;D31&amp;"」"&amp;"の開始日と最終日を入力してください。"</f>
        <v>「受注者の責によらぬ休工」がある場合のみ、「受注者の責によらぬ休工」の開始日と最終日を入力してください。</v>
      </c>
    </row>
    <row r="32" spans="1:11" ht="23.1" customHeight="1" x14ac:dyDescent="0.15">
      <c r="A32" s="31" t="s">
        <v>41</v>
      </c>
      <c r="B32" s="251"/>
      <c r="C32" s="29" t="str">
        <f t="shared" si="2"/>
        <v/>
      </c>
      <c r="D32" s="250"/>
      <c r="E32" s="34" t="s">
        <v>6</v>
      </c>
      <c r="F32" s="32"/>
      <c r="G32" s="33"/>
      <c r="H32" s="35"/>
      <c r="I32" s="35"/>
      <c r="J32" s="35"/>
    </row>
    <row r="33" spans="1:11" ht="23.1" customHeight="1" x14ac:dyDescent="0.15">
      <c r="A33" s="31" t="s">
        <v>41</v>
      </c>
      <c r="B33" s="251">
        <v>7</v>
      </c>
      <c r="C33" s="29" t="str">
        <f t="shared" si="2"/>
        <v/>
      </c>
      <c r="D33" s="250" t="s">
        <v>146</v>
      </c>
      <c r="E33" s="34" t="s">
        <v>5</v>
      </c>
      <c r="F33" s="32"/>
      <c r="G33" s="33"/>
      <c r="H33" s="35"/>
      <c r="I33" s="35"/>
      <c r="J33" s="35"/>
      <c r="K33" s="17" t="str">
        <f>"「"&amp;D33&amp;"」"&amp;"がある場合のみ、"&amp;"「"&amp;D33&amp;"」"&amp;"の開始日と最終日を入力してください。"</f>
        <v>「受注者の責によらぬ現場作業」がある場合のみ、「受注者の責によらぬ現場作業」の開始日と最終日を入力してください。</v>
      </c>
    </row>
    <row r="34" spans="1:11" ht="23.1" customHeight="1" x14ac:dyDescent="0.15">
      <c r="A34" s="31" t="s">
        <v>41</v>
      </c>
      <c r="B34" s="251"/>
      <c r="C34" s="29" t="str">
        <f t="shared" si="2"/>
        <v/>
      </c>
      <c r="D34" s="250"/>
      <c r="E34" s="34" t="s">
        <v>6</v>
      </c>
      <c r="F34" s="32"/>
      <c r="G34" s="33"/>
      <c r="H34" s="35"/>
      <c r="I34" s="35"/>
      <c r="J34" s="35"/>
    </row>
    <row r="35" spans="1:11" ht="23.1" customHeight="1" x14ac:dyDescent="0.15">
      <c r="A35" s="31" t="s">
        <v>41</v>
      </c>
      <c r="B35" s="251">
        <v>8</v>
      </c>
      <c r="C35" s="29" t="str">
        <f t="shared" si="2"/>
        <v/>
      </c>
      <c r="D35" s="250" t="s">
        <v>147</v>
      </c>
      <c r="E35" s="34" t="s">
        <v>5</v>
      </c>
      <c r="F35" s="32"/>
      <c r="G35" s="33"/>
      <c r="H35" s="35"/>
      <c r="I35" s="35"/>
      <c r="J35" s="35"/>
      <c r="K35" s="17" t="str">
        <f>"「"&amp;D35&amp;"」"&amp;"がある場合のみ、"&amp;"「"&amp;D35&amp;"」"&amp;"の開始日と最終日を入力してください。"</f>
        <v>「工事中止期間」がある場合のみ、「工事中止期間」の開始日と最終日を入力してください。</v>
      </c>
    </row>
    <row r="36" spans="1:11" ht="23.1" customHeight="1" x14ac:dyDescent="0.15">
      <c r="A36" s="31" t="s">
        <v>41</v>
      </c>
      <c r="B36" s="251"/>
      <c r="C36" s="29" t="str">
        <f t="shared" si="2"/>
        <v/>
      </c>
      <c r="D36" s="250"/>
      <c r="E36" s="34" t="s">
        <v>6</v>
      </c>
      <c r="F36" s="32"/>
      <c r="G36" s="33"/>
      <c r="H36" s="35"/>
      <c r="I36" s="35"/>
      <c r="J36" s="35"/>
    </row>
    <row r="37" spans="1:11" ht="23.1" customHeight="1" x14ac:dyDescent="0.15">
      <c r="A37" s="31" t="s">
        <v>41</v>
      </c>
      <c r="B37" s="251">
        <v>9</v>
      </c>
      <c r="C37" s="29" t="str">
        <f t="shared" si="2"/>
        <v/>
      </c>
      <c r="D37" s="250" t="s">
        <v>148</v>
      </c>
      <c r="E37" s="34" t="s">
        <v>5</v>
      </c>
      <c r="F37" s="32"/>
      <c r="G37" s="191"/>
      <c r="H37" s="192"/>
      <c r="I37" s="192"/>
      <c r="J37" s="192"/>
      <c r="K37" s="17" t="str">
        <f>"「"&amp;D37&amp;"」"&amp;"がある場合のみ、"&amp;"「"&amp;D37&amp;"」"&amp;"の開始日と最終日を入力してください。"</f>
        <v>「その他、外的要因により現場が不稼働となる期間」がある場合のみ、「その他、外的要因により現場が不稼働となる期間」の開始日と最終日を入力してください。</v>
      </c>
    </row>
    <row r="38" spans="1:11" ht="23.1" customHeight="1" x14ac:dyDescent="0.15">
      <c r="A38" s="31" t="s">
        <v>41</v>
      </c>
      <c r="B38" s="251"/>
      <c r="C38" s="29" t="str">
        <f t="shared" si="2"/>
        <v/>
      </c>
      <c r="D38" s="250"/>
      <c r="E38" s="34" t="s">
        <v>6</v>
      </c>
      <c r="F38" s="32"/>
      <c r="G38" s="191"/>
      <c r="H38" s="192"/>
      <c r="I38" s="192"/>
      <c r="J38" s="192"/>
    </row>
    <row r="39" spans="1:11" ht="23.1" customHeight="1" x14ac:dyDescent="0.15">
      <c r="A39" s="31" t="s">
        <v>41</v>
      </c>
      <c r="B39" s="242">
        <v>10</v>
      </c>
      <c r="C39" s="29" t="str">
        <f t="shared" si="2"/>
        <v/>
      </c>
      <c r="D39" s="250"/>
      <c r="E39" s="34" t="s">
        <v>5</v>
      </c>
      <c r="F39" s="32"/>
      <c r="G39" s="191"/>
      <c r="H39" s="192"/>
      <c r="I39" s="192"/>
      <c r="J39" s="192"/>
      <c r="K39" s="17" t="s">
        <v>149</v>
      </c>
    </row>
    <row r="40" spans="1:11" ht="23.1" customHeight="1" x14ac:dyDescent="0.15">
      <c r="A40" s="31" t="s">
        <v>41</v>
      </c>
      <c r="B40" s="243"/>
      <c r="C40" s="29" t="str">
        <f t="shared" si="2"/>
        <v/>
      </c>
      <c r="D40" s="250"/>
      <c r="E40" s="34" t="s">
        <v>6</v>
      </c>
      <c r="F40" s="32"/>
      <c r="G40" s="191"/>
      <c r="H40" s="192"/>
      <c r="I40" s="192"/>
      <c r="J40" s="192"/>
    </row>
    <row r="41" spans="1:11" ht="23.1" customHeight="1" x14ac:dyDescent="0.15">
      <c r="A41" s="31" t="s">
        <v>41</v>
      </c>
      <c r="B41" s="242">
        <v>11</v>
      </c>
      <c r="C41" s="29" t="str">
        <f t="shared" si="2"/>
        <v/>
      </c>
      <c r="D41" s="250"/>
      <c r="E41" s="34" t="s">
        <v>5</v>
      </c>
      <c r="F41" s="32"/>
      <c r="G41" s="73"/>
      <c r="H41" s="35"/>
      <c r="I41" s="35"/>
      <c r="J41" s="35"/>
      <c r="K41" s="17" t="s">
        <v>149</v>
      </c>
    </row>
    <row r="42" spans="1:11" ht="23.1" customHeight="1" x14ac:dyDescent="0.15">
      <c r="A42" s="31" t="s">
        <v>41</v>
      </c>
      <c r="B42" s="243"/>
      <c r="C42" s="29" t="str">
        <f t="shared" si="2"/>
        <v/>
      </c>
      <c r="D42" s="250"/>
      <c r="E42" s="34" t="s">
        <v>6</v>
      </c>
      <c r="F42" s="32"/>
      <c r="G42" s="73"/>
      <c r="H42" s="35"/>
      <c r="I42" s="35"/>
      <c r="J42" s="35"/>
    </row>
    <row r="43" spans="1:11" ht="23.1" customHeight="1" x14ac:dyDescent="0.15">
      <c r="A43" s="31" t="s">
        <v>41</v>
      </c>
      <c r="B43" s="242">
        <v>12</v>
      </c>
      <c r="C43" s="29" t="str">
        <f t="shared" si="2"/>
        <v/>
      </c>
      <c r="D43" s="244"/>
      <c r="E43" s="34" t="s">
        <v>5</v>
      </c>
      <c r="F43" s="32"/>
      <c r="G43" s="73"/>
      <c r="H43" s="35"/>
      <c r="I43" s="35"/>
      <c r="J43" s="35"/>
      <c r="K43" s="17" t="s">
        <v>149</v>
      </c>
    </row>
    <row r="44" spans="1:11" ht="23.1" customHeight="1" x14ac:dyDescent="0.15">
      <c r="A44" s="31" t="s">
        <v>41</v>
      </c>
      <c r="B44" s="243"/>
      <c r="C44" s="29" t="str">
        <f t="shared" si="2"/>
        <v/>
      </c>
      <c r="D44" s="245"/>
      <c r="E44" s="34" t="s">
        <v>6</v>
      </c>
      <c r="F44" s="32"/>
      <c r="G44" s="73"/>
      <c r="H44" s="35"/>
      <c r="I44" s="35"/>
      <c r="J44" s="35"/>
    </row>
    <row r="45" spans="1:11" ht="23.1" customHeight="1" x14ac:dyDescent="0.15">
      <c r="A45" s="31" t="s">
        <v>41</v>
      </c>
      <c r="B45" s="242">
        <v>13</v>
      </c>
      <c r="C45" s="29" t="str">
        <f t="shared" si="2"/>
        <v/>
      </c>
      <c r="D45" s="244"/>
      <c r="E45" s="34" t="s">
        <v>5</v>
      </c>
      <c r="F45" s="32"/>
      <c r="G45" s="73"/>
      <c r="H45" s="35"/>
      <c r="I45" s="35"/>
      <c r="J45" s="35"/>
      <c r="K45" s="17" t="s">
        <v>149</v>
      </c>
    </row>
    <row r="46" spans="1:11" ht="23.1" customHeight="1" x14ac:dyDescent="0.15">
      <c r="A46" s="31" t="s">
        <v>41</v>
      </c>
      <c r="B46" s="243"/>
      <c r="C46" s="29" t="str">
        <f t="shared" si="2"/>
        <v/>
      </c>
      <c r="D46" s="245"/>
      <c r="E46" s="34" t="s">
        <v>6</v>
      </c>
      <c r="F46" s="32"/>
      <c r="G46" s="73"/>
      <c r="H46" s="35"/>
      <c r="I46" s="35"/>
      <c r="J46" s="35"/>
    </row>
    <row r="47" spans="1:11" ht="23.1" customHeight="1" x14ac:dyDescent="0.15">
      <c r="A47" s="31" t="s">
        <v>41</v>
      </c>
      <c r="B47" s="242">
        <v>14</v>
      </c>
      <c r="C47" s="29" t="str">
        <f t="shared" si="2"/>
        <v/>
      </c>
      <c r="D47" s="244"/>
      <c r="E47" s="34" t="s">
        <v>5</v>
      </c>
      <c r="F47" s="32"/>
      <c r="G47" s="73"/>
      <c r="H47" s="35"/>
      <c r="I47" s="35"/>
      <c r="J47" s="35"/>
      <c r="K47" s="17" t="s">
        <v>149</v>
      </c>
    </row>
    <row r="48" spans="1:11" ht="23.1" customHeight="1" x14ac:dyDescent="0.15">
      <c r="A48" s="31" t="s">
        <v>41</v>
      </c>
      <c r="B48" s="243"/>
      <c r="C48" s="29" t="str">
        <f t="shared" si="2"/>
        <v/>
      </c>
      <c r="D48" s="245"/>
      <c r="E48" s="34" t="s">
        <v>6</v>
      </c>
      <c r="F48" s="32"/>
      <c r="G48" s="73"/>
      <c r="H48" s="35"/>
      <c r="I48" s="35"/>
      <c r="J48" s="35"/>
    </row>
    <row r="49" spans="1:11" ht="23.1" customHeight="1" x14ac:dyDescent="0.15">
      <c r="A49" s="31" t="s">
        <v>41</v>
      </c>
      <c r="B49" s="242">
        <v>15</v>
      </c>
      <c r="C49" s="29" t="str">
        <f t="shared" si="2"/>
        <v/>
      </c>
      <c r="D49" s="244"/>
      <c r="E49" s="34" t="s">
        <v>5</v>
      </c>
      <c r="F49" s="32"/>
      <c r="G49" s="73"/>
      <c r="H49" s="35"/>
      <c r="I49" s="35"/>
      <c r="J49" s="35"/>
      <c r="K49" s="17" t="s">
        <v>149</v>
      </c>
    </row>
    <row r="50" spans="1:11" ht="23.1" customHeight="1" x14ac:dyDescent="0.15">
      <c r="A50" s="31" t="s">
        <v>41</v>
      </c>
      <c r="B50" s="243"/>
      <c r="C50" s="29" t="str">
        <f t="shared" si="2"/>
        <v/>
      </c>
      <c r="D50" s="245"/>
      <c r="E50" s="34" t="s">
        <v>6</v>
      </c>
      <c r="F50" s="32"/>
      <c r="G50" s="73"/>
      <c r="H50" s="35"/>
      <c r="I50" s="35"/>
      <c r="J50" s="35"/>
    </row>
    <row r="51" spans="1:11" ht="23.1" customHeight="1" x14ac:dyDescent="0.15">
      <c r="A51" s="31" t="s">
        <v>41</v>
      </c>
      <c r="B51" s="242">
        <v>16</v>
      </c>
      <c r="C51" s="29" t="str">
        <f t="shared" si="2"/>
        <v/>
      </c>
      <c r="D51" s="244"/>
      <c r="E51" s="34" t="s">
        <v>5</v>
      </c>
      <c r="F51" s="32"/>
      <c r="G51" s="73"/>
      <c r="H51" s="35"/>
      <c r="I51" s="35"/>
      <c r="J51" s="35"/>
      <c r="K51" s="17" t="s">
        <v>149</v>
      </c>
    </row>
    <row r="52" spans="1:11" ht="23.1" customHeight="1" thickBot="1" x14ac:dyDescent="0.2">
      <c r="A52" s="31" t="s">
        <v>41</v>
      </c>
      <c r="B52" s="246"/>
      <c r="C52" s="36" t="str">
        <f t="shared" si="2"/>
        <v/>
      </c>
      <c r="D52" s="247"/>
      <c r="E52" s="37" t="s">
        <v>6</v>
      </c>
      <c r="F52" s="66"/>
      <c r="G52" s="73"/>
      <c r="H52" s="35"/>
      <c r="I52" s="35"/>
      <c r="J52" s="35"/>
    </row>
    <row r="53" spans="1:11" ht="23.1" customHeight="1" x14ac:dyDescent="0.15">
      <c r="A53" s="31" t="s">
        <v>41</v>
      </c>
      <c r="B53" s="248">
        <v>17</v>
      </c>
      <c r="C53" s="26" t="str">
        <f t="shared" si="2"/>
        <v/>
      </c>
      <c r="D53" s="249"/>
      <c r="E53" s="74" t="s">
        <v>5</v>
      </c>
      <c r="F53" s="75"/>
      <c r="G53" s="73"/>
      <c r="H53" s="35"/>
      <c r="I53" s="35"/>
      <c r="J53" s="35"/>
      <c r="K53" s="17" t="s">
        <v>149</v>
      </c>
    </row>
    <row r="54" spans="1:11" ht="23.1" customHeight="1" x14ac:dyDescent="0.15">
      <c r="A54" s="31" t="s">
        <v>41</v>
      </c>
      <c r="B54" s="243"/>
      <c r="C54" s="29" t="str">
        <f t="shared" si="2"/>
        <v/>
      </c>
      <c r="D54" s="245"/>
      <c r="E54" s="34" t="s">
        <v>6</v>
      </c>
      <c r="F54" s="32"/>
      <c r="G54" s="73"/>
      <c r="H54" s="35"/>
      <c r="I54" s="35"/>
      <c r="J54" s="35"/>
    </row>
    <row r="55" spans="1:11" ht="23.1" customHeight="1" x14ac:dyDescent="0.15">
      <c r="A55" s="31" t="s">
        <v>41</v>
      </c>
      <c r="B55" s="242">
        <v>18</v>
      </c>
      <c r="C55" s="29" t="str">
        <f t="shared" si="2"/>
        <v/>
      </c>
      <c r="D55" s="244"/>
      <c r="E55" s="34" t="s">
        <v>5</v>
      </c>
      <c r="F55" s="32"/>
      <c r="G55" s="73"/>
      <c r="H55" s="35"/>
      <c r="I55" s="35"/>
      <c r="J55" s="35"/>
      <c r="K55" s="17" t="s">
        <v>149</v>
      </c>
    </row>
    <row r="56" spans="1:11" ht="23.1" customHeight="1" x14ac:dyDescent="0.15">
      <c r="A56" s="31" t="s">
        <v>41</v>
      </c>
      <c r="B56" s="243"/>
      <c r="C56" s="29" t="str">
        <f t="shared" si="2"/>
        <v/>
      </c>
      <c r="D56" s="245"/>
      <c r="E56" s="34" t="s">
        <v>6</v>
      </c>
      <c r="F56" s="32"/>
      <c r="G56" s="73"/>
      <c r="H56" s="35"/>
      <c r="I56" s="35"/>
      <c r="J56" s="35"/>
    </row>
    <row r="57" spans="1:11" ht="23.1" customHeight="1" x14ac:dyDescent="0.15">
      <c r="A57" s="31" t="s">
        <v>41</v>
      </c>
      <c r="B57" s="242">
        <v>19</v>
      </c>
      <c r="C57" s="29" t="str">
        <f t="shared" si="2"/>
        <v/>
      </c>
      <c r="D57" s="244"/>
      <c r="E57" s="34" t="s">
        <v>5</v>
      </c>
      <c r="F57" s="32"/>
      <c r="G57" s="73"/>
      <c r="H57" s="35"/>
      <c r="I57" s="35"/>
      <c r="J57" s="35"/>
      <c r="K57" s="17" t="s">
        <v>149</v>
      </c>
    </row>
    <row r="58" spans="1:11" ht="23.1" customHeight="1" x14ac:dyDescent="0.15">
      <c r="A58" s="31" t="s">
        <v>41</v>
      </c>
      <c r="B58" s="243"/>
      <c r="C58" s="29" t="str">
        <f t="shared" si="2"/>
        <v/>
      </c>
      <c r="D58" s="245"/>
      <c r="E58" s="34" t="s">
        <v>6</v>
      </c>
      <c r="F58" s="32"/>
      <c r="G58" s="73"/>
      <c r="H58" s="35"/>
      <c r="I58" s="35"/>
      <c r="J58" s="35"/>
    </row>
    <row r="59" spans="1:11" ht="23.1" customHeight="1" x14ac:dyDescent="0.15">
      <c r="A59" s="31" t="s">
        <v>41</v>
      </c>
      <c r="B59" s="242">
        <v>20</v>
      </c>
      <c r="C59" s="29" t="str">
        <f t="shared" si="2"/>
        <v/>
      </c>
      <c r="D59" s="244"/>
      <c r="E59" s="34" t="s">
        <v>5</v>
      </c>
      <c r="F59" s="32"/>
      <c r="G59" s="73"/>
      <c r="H59" s="35"/>
      <c r="I59" s="35"/>
      <c r="J59" s="35"/>
      <c r="K59" s="17" t="s">
        <v>149</v>
      </c>
    </row>
    <row r="60" spans="1:11" ht="23.1" customHeight="1" x14ac:dyDescent="0.15">
      <c r="A60" s="31" t="s">
        <v>41</v>
      </c>
      <c r="B60" s="243"/>
      <c r="C60" s="29" t="str">
        <f t="shared" si="2"/>
        <v/>
      </c>
      <c r="D60" s="245"/>
      <c r="E60" s="34" t="s">
        <v>6</v>
      </c>
      <c r="F60" s="32"/>
      <c r="G60" s="73"/>
      <c r="H60" s="35"/>
      <c r="I60" s="35"/>
      <c r="J60" s="35"/>
    </row>
    <row r="61" spans="1:11" ht="23.1" customHeight="1" x14ac:dyDescent="0.15">
      <c r="A61" s="31" t="s">
        <v>41</v>
      </c>
      <c r="B61" s="242">
        <v>21</v>
      </c>
      <c r="C61" s="29" t="str">
        <f t="shared" si="2"/>
        <v/>
      </c>
      <c r="D61" s="244"/>
      <c r="E61" s="34" t="s">
        <v>5</v>
      </c>
      <c r="F61" s="32"/>
      <c r="G61" s="73"/>
      <c r="H61" s="35"/>
      <c r="I61" s="35"/>
      <c r="J61" s="35"/>
      <c r="K61" s="17" t="s">
        <v>149</v>
      </c>
    </row>
    <row r="62" spans="1:11" ht="23.1" customHeight="1" x14ac:dyDescent="0.15">
      <c r="A62" s="31" t="s">
        <v>41</v>
      </c>
      <c r="B62" s="243"/>
      <c r="C62" s="29" t="str">
        <f t="shared" si="2"/>
        <v/>
      </c>
      <c r="D62" s="245"/>
      <c r="E62" s="34" t="s">
        <v>6</v>
      </c>
      <c r="F62" s="32"/>
      <c r="G62" s="73"/>
      <c r="H62" s="35"/>
      <c r="I62" s="35"/>
      <c r="J62" s="35"/>
    </row>
    <row r="63" spans="1:11" ht="23.1" customHeight="1" x14ac:dyDescent="0.15">
      <c r="A63" s="31" t="s">
        <v>41</v>
      </c>
      <c r="B63" s="242">
        <v>22</v>
      </c>
      <c r="C63" s="29" t="str">
        <f t="shared" si="2"/>
        <v/>
      </c>
      <c r="D63" s="244"/>
      <c r="E63" s="34" t="s">
        <v>5</v>
      </c>
      <c r="F63" s="32"/>
      <c r="G63" s="73"/>
      <c r="H63" s="35"/>
      <c r="I63" s="35"/>
      <c r="J63" s="35"/>
      <c r="K63" s="17" t="s">
        <v>149</v>
      </c>
    </row>
    <row r="64" spans="1:11" ht="23.1" customHeight="1" x14ac:dyDescent="0.15">
      <c r="A64" s="31" t="s">
        <v>41</v>
      </c>
      <c r="B64" s="243"/>
      <c r="C64" s="29" t="str">
        <f t="shared" si="2"/>
        <v/>
      </c>
      <c r="D64" s="245"/>
      <c r="E64" s="34" t="s">
        <v>6</v>
      </c>
      <c r="F64" s="32"/>
      <c r="G64" s="73"/>
      <c r="H64" s="35"/>
      <c r="I64" s="35"/>
      <c r="J64" s="35"/>
    </row>
    <row r="65" spans="1:11" ht="23.1" customHeight="1" x14ac:dyDescent="0.15">
      <c r="A65" s="31" t="s">
        <v>41</v>
      </c>
      <c r="B65" s="242">
        <v>23</v>
      </c>
      <c r="C65" s="29" t="str">
        <f t="shared" si="2"/>
        <v/>
      </c>
      <c r="D65" s="244"/>
      <c r="E65" s="34" t="s">
        <v>5</v>
      </c>
      <c r="F65" s="32"/>
      <c r="G65" s="73"/>
      <c r="H65" s="35"/>
      <c r="I65" s="35"/>
      <c r="J65" s="35"/>
      <c r="K65" s="17" t="s">
        <v>149</v>
      </c>
    </row>
    <row r="66" spans="1:11" ht="23.1" customHeight="1" thickBot="1" x14ac:dyDescent="0.2">
      <c r="A66" s="31" t="s">
        <v>41</v>
      </c>
      <c r="B66" s="246"/>
      <c r="C66" s="36" t="str">
        <f t="shared" si="2"/>
        <v/>
      </c>
      <c r="D66" s="247"/>
      <c r="E66" s="37" t="s">
        <v>6</v>
      </c>
      <c r="F66" s="66"/>
      <c r="G66" s="73"/>
      <c r="H66" s="35"/>
      <c r="I66" s="35"/>
      <c r="J66" s="35"/>
    </row>
  </sheetData>
  <sheetProtection algorithmName="SHA-512" hashValue="k8dA+JbhVLgF5Pz9QQs1U0PPVNV2Gq+iIcJApF0XcVoZAccLYPTmMxkQXmIdhVhZTD2d62lrwT91PTp3Iz2LpA==" saltValue="xpsFkghmSHl7526tNImrWg==" spinCount="100000" sheet="1" objects="1" scenarios="1" formatCells="0" formatColumns="0" formatRows="0" deleteColumns="0" deleteRows="0"/>
  <mergeCells count="56">
    <mergeCell ref="B13:J14"/>
    <mergeCell ref="A1:J1"/>
    <mergeCell ref="K1:K2"/>
    <mergeCell ref="A2:A3"/>
    <mergeCell ref="B2:J3"/>
    <mergeCell ref="E4:J4"/>
    <mergeCell ref="E5:J5"/>
    <mergeCell ref="E6:J6"/>
    <mergeCell ref="E7:J7"/>
    <mergeCell ref="E8:J8"/>
    <mergeCell ref="E9:J9"/>
    <mergeCell ref="E10:J10"/>
    <mergeCell ref="E15:J15"/>
    <mergeCell ref="H22:J22"/>
    <mergeCell ref="B25:B26"/>
    <mergeCell ref="D25:D26"/>
    <mergeCell ref="B27:B28"/>
    <mergeCell ref="D27:D28"/>
    <mergeCell ref="B29:B30"/>
    <mergeCell ref="D29:D30"/>
    <mergeCell ref="B31:B32"/>
    <mergeCell ref="D31:D32"/>
    <mergeCell ref="B33:B34"/>
    <mergeCell ref="D33:D34"/>
    <mergeCell ref="B35:B36"/>
    <mergeCell ref="D35:D36"/>
    <mergeCell ref="B37:B38"/>
    <mergeCell ref="D37:D38"/>
    <mergeCell ref="B39:B40"/>
    <mergeCell ref="D39:D40"/>
    <mergeCell ref="B41:B42"/>
    <mergeCell ref="D41:D42"/>
    <mergeCell ref="B43:B44"/>
    <mergeCell ref="D43:D44"/>
    <mergeCell ref="B45:B46"/>
    <mergeCell ref="D45:D46"/>
    <mergeCell ref="B47:B48"/>
    <mergeCell ref="D47:D48"/>
    <mergeCell ref="B49:B50"/>
    <mergeCell ref="D49:D50"/>
    <mergeCell ref="B51:B52"/>
    <mergeCell ref="D51:D52"/>
    <mergeCell ref="B53:B54"/>
    <mergeCell ref="D53:D54"/>
    <mergeCell ref="B55:B56"/>
    <mergeCell ref="D55:D56"/>
    <mergeCell ref="B57:B58"/>
    <mergeCell ref="D57:D58"/>
    <mergeCell ref="B65:B66"/>
    <mergeCell ref="D65:D66"/>
    <mergeCell ref="B59:B60"/>
    <mergeCell ref="D59:D60"/>
    <mergeCell ref="B61:B62"/>
    <mergeCell ref="D61:D62"/>
    <mergeCell ref="B63:B64"/>
    <mergeCell ref="D63:D64"/>
  </mergeCells>
  <phoneticPr fontId="1"/>
  <conditionalFormatting sqref="E12">
    <cfRule type="expression" dxfId="27" priority="1">
      <formula>$E$12&lt;$E$11</formula>
    </cfRule>
  </conditionalFormatting>
  <pageMargins left="0.70866141732283472" right="0.70866141732283472" top="0.74803149606299213" bottom="0.74803149606299213" header="0.31496062992125984" footer="0.31496062992125984"/>
  <pageSetup paperSize="9" scale="70" orientation="portrait" r:id="rId1"/>
  <headerFooter>
    <oddHeader xml:space="preserve">&amp;R&amp;12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D119"/>
  <sheetViews>
    <sheetView view="pageBreakPreview" zoomScale="85" zoomScaleNormal="100" zoomScaleSheetLayoutView="85" workbookViewId="0">
      <selection activeCell="E10" sqref="E10:J10"/>
    </sheetView>
  </sheetViews>
  <sheetFormatPr defaultColWidth="3" defaultRowHeight="18" customHeight="1" x14ac:dyDescent="0.15"/>
  <cols>
    <col min="1" max="1" width="1.375" style="113" customWidth="1"/>
    <col min="2" max="29" width="3" style="113"/>
    <col min="30" max="30" width="1.125" style="113" customWidth="1"/>
    <col min="31" max="256" width="3" style="113"/>
    <col min="257" max="257" width="1.375" style="113" customWidth="1"/>
    <col min="258" max="285" width="3" style="113"/>
    <col min="286" max="286" width="1.125" style="113" customWidth="1"/>
    <col min="287" max="512" width="3" style="113"/>
    <col min="513" max="513" width="1.375" style="113" customWidth="1"/>
    <col min="514" max="541" width="3" style="113"/>
    <col min="542" max="542" width="1.125" style="113" customWidth="1"/>
    <col min="543" max="768" width="3" style="113"/>
    <col min="769" max="769" width="1.375" style="113" customWidth="1"/>
    <col min="770" max="797" width="3" style="113"/>
    <col min="798" max="798" width="1.125" style="113" customWidth="1"/>
    <col min="799" max="1024" width="3" style="113"/>
    <col min="1025" max="1025" width="1.375" style="113" customWidth="1"/>
    <col min="1026" max="1053" width="3" style="113"/>
    <col min="1054" max="1054" width="1.125" style="113" customWidth="1"/>
    <col min="1055" max="1280" width="3" style="113"/>
    <col min="1281" max="1281" width="1.375" style="113" customWidth="1"/>
    <col min="1282" max="1309" width="3" style="113"/>
    <col min="1310" max="1310" width="1.125" style="113" customWidth="1"/>
    <col min="1311" max="1536" width="3" style="113"/>
    <col min="1537" max="1537" width="1.375" style="113" customWidth="1"/>
    <col min="1538" max="1565" width="3" style="113"/>
    <col min="1566" max="1566" width="1.125" style="113" customWidth="1"/>
    <col min="1567" max="1792" width="3" style="113"/>
    <col min="1793" max="1793" width="1.375" style="113" customWidth="1"/>
    <col min="1794" max="1821" width="3" style="113"/>
    <col min="1822" max="1822" width="1.125" style="113" customWidth="1"/>
    <col min="1823" max="2048" width="3" style="113"/>
    <col min="2049" max="2049" width="1.375" style="113" customWidth="1"/>
    <col min="2050" max="2077" width="3" style="113"/>
    <col min="2078" max="2078" width="1.125" style="113" customWidth="1"/>
    <col min="2079" max="2304" width="3" style="113"/>
    <col min="2305" max="2305" width="1.375" style="113" customWidth="1"/>
    <col min="2306" max="2333" width="3" style="113"/>
    <col min="2334" max="2334" width="1.125" style="113" customWidth="1"/>
    <col min="2335" max="2560" width="3" style="113"/>
    <col min="2561" max="2561" width="1.375" style="113" customWidth="1"/>
    <col min="2562" max="2589" width="3" style="113"/>
    <col min="2590" max="2590" width="1.125" style="113" customWidth="1"/>
    <col min="2591" max="2816" width="3" style="113"/>
    <col min="2817" max="2817" width="1.375" style="113" customWidth="1"/>
    <col min="2818" max="2845" width="3" style="113"/>
    <col min="2846" max="2846" width="1.125" style="113" customWidth="1"/>
    <col min="2847" max="3072" width="3" style="113"/>
    <col min="3073" max="3073" width="1.375" style="113" customWidth="1"/>
    <col min="3074" max="3101" width="3" style="113"/>
    <col min="3102" max="3102" width="1.125" style="113" customWidth="1"/>
    <col min="3103" max="3328" width="3" style="113"/>
    <col min="3329" max="3329" width="1.375" style="113" customWidth="1"/>
    <col min="3330" max="3357" width="3" style="113"/>
    <col min="3358" max="3358" width="1.125" style="113" customWidth="1"/>
    <col min="3359" max="3584" width="3" style="113"/>
    <col min="3585" max="3585" width="1.375" style="113" customWidth="1"/>
    <col min="3586" max="3613" width="3" style="113"/>
    <col min="3614" max="3614" width="1.125" style="113" customWidth="1"/>
    <col min="3615" max="3840" width="3" style="113"/>
    <col min="3841" max="3841" width="1.375" style="113" customWidth="1"/>
    <col min="3842" max="3869" width="3" style="113"/>
    <col min="3870" max="3870" width="1.125" style="113" customWidth="1"/>
    <col min="3871" max="4096" width="3" style="113"/>
    <col min="4097" max="4097" width="1.375" style="113" customWidth="1"/>
    <col min="4098" max="4125" width="3" style="113"/>
    <col min="4126" max="4126" width="1.125" style="113" customWidth="1"/>
    <col min="4127" max="4352" width="3" style="113"/>
    <col min="4353" max="4353" width="1.375" style="113" customWidth="1"/>
    <col min="4354" max="4381" width="3" style="113"/>
    <col min="4382" max="4382" width="1.125" style="113" customWidth="1"/>
    <col min="4383" max="4608" width="3" style="113"/>
    <col min="4609" max="4609" width="1.375" style="113" customWidth="1"/>
    <col min="4610" max="4637" width="3" style="113"/>
    <col min="4638" max="4638" width="1.125" style="113" customWidth="1"/>
    <col min="4639" max="4864" width="3" style="113"/>
    <col min="4865" max="4865" width="1.375" style="113" customWidth="1"/>
    <col min="4866" max="4893" width="3" style="113"/>
    <col min="4894" max="4894" width="1.125" style="113" customWidth="1"/>
    <col min="4895" max="5120" width="3" style="113"/>
    <col min="5121" max="5121" width="1.375" style="113" customWidth="1"/>
    <col min="5122" max="5149" width="3" style="113"/>
    <col min="5150" max="5150" width="1.125" style="113" customWidth="1"/>
    <col min="5151" max="5376" width="3" style="113"/>
    <col min="5377" max="5377" width="1.375" style="113" customWidth="1"/>
    <col min="5378" max="5405" width="3" style="113"/>
    <col min="5406" max="5406" width="1.125" style="113" customWidth="1"/>
    <col min="5407" max="5632" width="3" style="113"/>
    <col min="5633" max="5633" width="1.375" style="113" customWidth="1"/>
    <col min="5634" max="5661" width="3" style="113"/>
    <col min="5662" max="5662" width="1.125" style="113" customWidth="1"/>
    <col min="5663" max="5888" width="3" style="113"/>
    <col min="5889" max="5889" width="1.375" style="113" customWidth="1"/>
    <col min="5890" max="5917" width="3" style="113"/>
    <col min="5918" max="5918" width="1.125" style="113" customWidth="1"/>
    <col min="5919" max="6144" width="3" style="113"/>
    <col min="6145" max="6145" width="1.375" style="113" customWidth="1"/>
    <col min="6146" max="6173" width="3" style="113"/>
    <col min="6174" max="6174" width="1.125" style="113" customWidth="1"/>
    <col min="6175" max="6400" width="3" style="113"/>
    <col min="6401" max="6401" width="1.375" style="113" customWidth="1"/>
    <col min="6402" max="6429" width="3" style="113"/>
    <col min="6430" max="6430" width="1.125" style="113" customWidth="1"/>
    <col min="6431" max="6656" width="3" style="113"/>
    <col min="6657" max="6657" width="1.375" style="113" customWidth="1"/>
    <col min="6658" max="6685" width="3" style="113"/>
    <col min="6686" max="6686" width="1.125" style="113" customWidth="1"/>
    <col min="6687" max="6912" width="3" style="113"/>
    <col min="6913" max="6913" width="1.375" style="113" customWidth="1"/>
    <col min="6914" max="6941" width="3" style="113"/>
    <col min="6942" max="6942" width="1.125" style="113" customWidth="1"/>
    <col min="6943" max="7168" width="3" style="113"/>
    <col min="7169" max="7169" width="1.375" style="113" customWidth="1"/>
    <col min="7170" max="7197" width="3" style="113"/>
    <col min="7198" max="7198" width="1.125" style="113" customWidth="1"/>
    <col min="7199" max="7424" width="3" style="113"/>
    <col min="7425" max="7425" width="1.375" style="113" customWidth="1"/>
    <col min="7426" max="7453" width="3" style="113"/>
    <col min="7454" max="7454" width="1.125" style="113" customWidth="1"/>
    <col min="7455" max="7680" width="3" style="113"/>
    <col min="7681" max="7681" width="1.375" style="113" customWidth="1"/>
    <col min="7682" max="7709" width="3" style="113"/>
    <col min="7710" max="7710" width="1.125" style="113" customWidth="1"/>
    <col min="7711" max="7936" width="3" style="113"/>
    <col min="7937" max="7937" width="1.375" style="113" customWidth="1"/>
    <col min="7938" max="7965" width="3" style="113"/>
    <col min="7966" max="7966" width="1.125" style="113" customWidth="1"/>
    <col min="7967" max="8192" width="3" style="113"/>
    <col min="8193" max="8193" width="1.375" style="113" customWidth="1"/>
    <col min="8194" max="8221" width="3" style="113"/>
    <col min="8222" max="8222" width="1.125" style="113" customWidth="1"/>
    <col min="8223" max="8448" width="3" style="113"/>
    <col min="8449" max="8449" width="1.375" style="113" customWidth="1"/>
    <col min="8450" max="8477" width="3" style="113"/>
    <col min="8478" max="8478" width="1.125" style="113" customWidth="1"/>
    <col min="8479" max="8704" width="3" style="113"/>
    <col min="8705" max="8705" width="1.375" style="113" customWidth="1"/>
    <col min="8706" max="8733" width="3" style="113"/>
    <col min="8734" max="8734" width="1.125" style="113" customWidth="1"/>
    <col min="8735" max="8960" width="3" style="113"/>
    <col min="8961" max="8961" width="1.375" style="113" customWidth="1"/>
    <col min="8962" max="8989" width="3" style="113"/>
    <col min="8990" max="8990" width="1.125" style="113" customWidth="1"/>
    <col min="8991" max="9216" width="3" style="113"/>
    <col min="9217" max="9217" width="1.375" style="113" customWidth="1"/>
    <col min="9218" max="9245" width="3" style="113"/>
    <col min="9246" max="9246" width="1.125" style="113" customWidth="1"/>
    <col min="9247" max="9472" width="3" style="113"/>
    <col min="9473" max="9473" width="1.375" style="113" customWidth="1"/>
    <col min="9474" max="9501" width="3" style="113"/>
    <col min="9502" max="9502" width="1.125" style="113" customWidth="1"/>
    <col min="9503" max="9728" width="3" style="113"/>
    <col min="9729" max="9729" width="1.375" style="113" customWidth="1"/>
    <col min="9730" max="9757" width="3" style="113"/>
    <col min="9758" max="9758" width="1.125" style="113" customWidth="1"/>
    <col min="9759" max="9984" width="3" style="113"/>
    <col min="9985" max="9985" width="1.375" style="113" customWidth="1"/>
    <col min="9986" max="10013" width="3" style="113"/>
    <col min="10014" max="10014" width="1.125" style="113" customWidth="1"/>
    <col min="10015" max="10240" width="3" style="113"/>
    <col min="10241" max="10241" width="1.375" style="113" customWidth="1"/>
    <col min="10242" max="10269" width="3" style="113"/>
    <col min="10270" max="10270" width="1.125" style="113" customWidth="1"/>
    <col min="10271" max="10496" width="3" style="113"/>
    <col min="10497" max="10497" width="1.375" style="113" customWidth="1"/>
    <col min="10498" max="10525" width="3" style="113"/>
    <col min="10526" max="10526" width="1.125" style="113" customWidth="1"/>
    <col min="10527" max="10752" width="3" style="113"/>
    <col min="10753" max="10753" width="1.375" style="113" customWidth="1"/>
    <col min="10754" max="10781" width="3" style="113"/>
    <col min="10782" max="10782" width="1.125" style="113" customWidth="1"/>
    <col min="10783" max="11008" width="3" style="113"/>
    <col min="11009" max="11009" width="1.375" style="113" customWidth="1"/>
    <col min="11010" max="11037" width="3" style="113"/>
    <col min="11038" max="11038" width="1.125" style="113" customWidth="1"/>
    <col min="11039" max="11264" width="3" style="113"/>
    <col min="11265" max="11265" width="1.375" style="113" customWidth="1"/>
    <col min="11266" max="11293" width="3" style="113"/>
    <col min="11294" max="11294" width="1.125" style="113" customWidth="1"/>
    <col min="11295" max="11520" width="3" style="113"/>
    <col min="11521" max="11521" width="1.375" style="113" customWidth="1"/>
    <col min="11522" max="11549" width="3" style="113"/>
    <col min="11550" max="11550" width="1.125" style="113" customWidth="1"/>
    <col min="11551" max="11776" width="3" style="113"/>
    <col min="11777" max="11777" width="1.375" style="113" customWidth="1"/>
    <col min="11778" max="11805" width="3" style="113"/>
    <col min="11806" max="11806" width="1.125" style="113" customWidth="1"/>
    <col min="11807" max="12032" width="3" style="113"/>
    <col min="12033" max="12033" width="1.375" style="113" customWidth="1"/>
    <col min="12034" max="12061" width="3" style="113"/>
    <col min="12062" max="12062" width="1.125" style="113" customWidth="1"/>
    <col min="12063" max="12288" width="3" style="113"/>
    <col min="12289" max="12289" width="1.375" style="113" customWidth="1"/>
    <col min="12290" max="12317" width="3" style="113"/>
    <col min="12318" max="12318" width="1.125" style="113" customWidth="1"/>
    <col min="12319" max="12544" width="3" style="113"/>
    <col min="12545" max="12545" width="1.375" style="113" customWidth="1"/>
    <col min="12546" max="12573" width="3" style="113"/>
    <col min="12574" max="12574" width="1.125" style="113" customWidth="1"/>
    <col min="12575" max="12800" width="3" style="113"/>
    <col min="12801" max="12801" width="1.375" style="113" customWidth="1"/>
    <col min="12802" max="12829" width="3" style="113"/>
    <col min="12830" max="12830" width="1.125" style="113" customWidth="1"/>
    <col min="12831" max="13056" width="3" style="113"/>
    <col min="13057" max="13057" width="1.375" style="113" customWidth="1"/>
    <col min="13058" max="13085" width="3" style="113"/>
    <col min="13086" max="13086" width="1.125" style="113" customWidth="1"/>
    <col min="13087" max="13312" width="3" style="113"/>
    <col min="13313" max="13313" width="1.375" style="113" customWidth="1"/>
    <col min="13314" max="13341" width="3" style="113"/>
    <col min="13342" max="13342" width="1.125" style="113" customWidth="1"/>
    <col min="13343" max="13568" width="3" style="113"/>
    <col min="13569" max="13569" width="1.375" style="113" customWidth="1"/>
    <col min="13570" max="13597" width="3" style="113"/>
    <col min="13598" max="13598" width="1.125" style="113" customWidth="1"/>
    <col min="13599" max="13824" width="3" style="113"/>
    <col min="13825" max="13825" width="1.375" style="113" customWidth="1"/>
    <col min="13826" max="13853" width="3" style="113"/>
    <col min="13854" max="13854" width="1.125" style="113" customWidth="1"/>
    <col min="13855" max="14080" width="3" style="113"/>
    <col min="14081" max="14081" width="1.375" style="113" customWidth="1"/>
    <col min="14082" max="14109" width="3" style="113"/>
    <col min="14110" max="14110" width="1.125" style="113" customWidth="1"/>
    <col min="14111" max="14336" width="3" style="113"/>
    <col min="14337" max="14337" width="1.375" style="113" customWidth="1"/>
    <col min="14338" max="14365" width="3" style="113"/>
    <col min="14366" max="14366" width="1.125" style="113" customWidth="1"/>
    <col min="14367" max="14592" width="3" style="113"/>
    <col min="14593" max="14593" width="1.375" style="113" customWidth="1"/>
    <col min="14594" max="14621" width="3" style="113"/>
    <col min="14622" max="14622" width="1.125" style="113" customWidth="1"/>
    <col min="14623" max="14848" width="3" style="113"/>
    <col min="14849" max="14849" width="1.375" style="113" customWidth="1"/>
    <col min="14850" max="14877" width="3" style="113"/>
    <col min="14878" max="14878" width="1.125" style="113" customWidth="1"/>
    <col min="14879" max="15104" width="3" style="113"/>
    <col min="15105" max="15105" width="1.375" style="113" customWidth="1"/>
    <col min="15106" max="15133" width="3" style="113"/>
    <col min="15134" max="15134" width="1.125" style="113" customWidth="1"/>
    <col min="15135" max="15360" width="3" style="113"/>
    <col min="15361" max="15361" width="1.375" style="113" customWidth="1"/>
    <col min="15362" max="15389" width="3" style="113"/>
    <col min="15390" max="15390" width="1.125" style="113" customWidth="1"/>
    <col min="15391" max="15616" width="3" style="113"/>
    <col min="15617" max="15617" width="1.375" style="113" customWidth="1"/>
    <col min="15618" max="15645" width="3" style="113"/>
    <col min="15646" max="15646" width="1.125" style="113" customWidth="1"/>
    <col min="15647" max="15872" width="3" style="113"/>
    <col min="15873" max="15873" width="1.375" style="113" customWidth="1"/>
    <col min="15874" max="15901" width="3" style="113"/>
    <col min="15902" max="15902" width="1.125" style="113" customWidth="1"/>
    <col min="15903" max="16128" width="3" style="113"/>
    <col min="16129" max="16129" width="1.375" style="113" customWidth="1"/>
    <col min="16130" max="16157" width="3" style="113"/>
    <col min="16158" max="16158" width="1.125" style="113" customWidth="1"/>
    <col min="16159" max="16384" width="3" style="113"/>
  </cols>
  <sheetData>
    <row r="1" spans="1:30" ht="18" customHeight="1" x14ac:dyDescent="0.15">
      <c r="A1" s="285" t="s">
        <v>80</v>
      </c>
      <c r="B1" s="285"/>
      <c r="C1" s="285"/>
      <c r="D1" s="285"/>
      <c r="E1" s="112"/>
      <c r="F1" s="112"/>
      <c r="G1" s="112"/>
      <c r="H1" s="112"/>
      <c r="I1" s="112"/>
      <c r="J1" s="112"/>
      <c r="K1" s="112"/>
      <c r="L1" s="112"/>
      <c r="M1" s="112"/>
      <c r="N1" s="112"/>
      <c r="O1" s="112"/>
      <c r="P1" s="112"/>
      <c r="Q1" s="112"/>
      <c r="R1" s="112"/>
      <c r="S1" s="112"/>
      <c r="T1" s="112"/>
      <c r="U1" s="112"/>
      <c r="V1" s="112"/>
      <c r="W1" s="112"/>
      <c r="X1" s="112"/>
      <c r="Y1" s="112"/>
      <c r="Z1" s="112"/>
    </row>
    <row r="2" spans="1:30" s="114" customFormat="1" ht="23.1" customHeight="1" x14ac:dyDescent="0.15">
      <c r="A2" s="286" t="s">
        <v>81</v>
      </c>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row>
    <row r="3" spans="1:30" ht="9" customHeight="1" x14ac:dyDescent="0.15">
      <c r="A3" s="115"/>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row>
    <row r="4" spans="1:30" s="121" customFormat="1" ht="20.100000000000001" customHeight="1" x14ac:dyDescent="0.15">
      <c r="A4" s="231"/>
      <c r="B4" s="273" t="s">
        <v>82</v>
      </c>
      <c r="C4" s="274"/>
      <c r="D4" s="274"/>
      <c r="E4" s="228" t="s">
        <v>83</v>
      </c>
      <c r="F4" s="118" t="s">
        <v>84</v>
      </c>
      <c r="G4" s="118"/>
      <c r="H4" s="118"/>
      <c r="I4" s="287" t="s">
        <v>85</v>
      </c>
      <c r="J4" s="287"/>
      <c r="K4" s="287"/>
      <c r="L4" s="288" t="str">
        <f>例①!E10</f>
        <v>〇〇　〇〇</v>
      </c>
      <c r="M4" s="288"/>
      <c r="N4" s="288"/>
      <c r="O4" s="288"/>
      <c r="P4" s="288"/>
      <c r="Q4" s="288"/>
      <c r="R4" s="118" t="s">
        <v>86</v>
      </c>
      <c r="S4" s="118"/>
      <c r="T4" s="289" t="s">
        <v>87</v>
      </c>
      <c r="U4" s="274"/>
      <c r="V4" s="290"/>
      <c r="W4" s="118"/>
      <c r="X4" s="118"/>
      <c r="Y4" s="118"/>
      <c r="Z4" s="118"/>
      <c r="AA4" s="118"/>
      <c r="AB4" s="118"/>
      <c r="AC4" s="119"/>
      <c r="AD4" s="235"/>
    </row>
    <row r="5" spans="1:30" s="121" customFormat="1" ht="20.100000000000001" customHeight="1" x14ac:dyDescent="0.15">
      <c r="A5" s="231"/>
      <c r="B5" s="275"/>
      <c r="C5" s="276"/>
      <c r="D5" s="276"/>
      <c r="E5" s="230" t="s">
        <v>110</v>
      </c>
      <c r="F5" s="235" t="s">
        <v>88</v>
      </c>
      <c r="G5" s="235"/>
      <c r="H5" s="231"/>
      <c r="I5" s="293" t="s">
        <v>89</v>
      </c>
      <c r="J5" s="293"/>
      <c r="K5" s="293"/>
      <c r="L5" s="294" t="str">
        <f>例①!E8</f>
        <v>〇〇　株式会社</v>
      </c>
      <c r="M5" s="294"/>
      <c r="N5" s="294"/>
      <c r="O5" s="294"/>
      <c r="P5" s="294"/>
      <c r="Q5" s="294"/>
      <c r="R5" s="235"/>
      <c r="S5" s="235"/>
      <c r="T5" s="275"/>
      <c r="U5" s="276"/>
      <c r="V5" s="291"/>
      <c r="W5" s="275" t="s">
        <v>90</v>
      </c>
      <c r="X5" s="276"/>
      <c r="Y5" s="276"/>
      <c r="Z5" s="276"/>
      <c r="AA5" s="276"/>
      <c r="AB5" s="276"/>
      <c r="AC5" s="291"/>
      <c r="AD5" s="235"/>
    </row>
    <row r="6" spans="1:30" s="121" customFormat="1" ht="20.100000000000001" customHeight="1" x14ac:dyDescent="0.15">
      <c r="A6" s="235"/>
      <c r="B6" s="275"/>
      <c r="C6" s="276"/>
      <c r="D6" s="276"/>
      <c r="E6" s="230"/>
      <c r="F6" s="235"/>
      <c r="G6" s="235"/>
      <c r="H6" s="235"/>
      <c r="I6" s="295" t="s">
        <v>91</v>
      </c>
      <c r="J6" s="295"/>
      <c r="K6" s="295"/>
      <c r="L6" s="272" t="str">
        <f>例①!E9</f>
        <v>〇〇　〇〇</v>
      </c>
      <c r="M6" s="272"/>
      <c r="N6" s="272"/>
      <c r="O6" s="272"/>
      <c r="P6" s="272"/>
      <c r="Q6" s="272"/>
      <c r="R6" s="235" t="s">
        <v>86</v>
      </c>
      <c r="S6" s="235"/>
      <c r="T6" s="277"/>
      <c r="U6" s="278"/>
      <c r="V6" s="292"/>
      <c r="W6" s="235"/>
      <c r="X6" s="235"/>
      <c r="Y6" s="235"/>
      <c r="Z6" s="235"/>
      <c r="AA6" s="235"/>
      <c r="AB6" s="235"/>
      <c r="AC6" s="123"/>
      <c r="AD6" s="235"/>
    </row>
    <row r="7" spans="1:30" s="121" customFormat="1" ht="20.100000000000001" customHeight="1" x14ac:dyDescent="0.15">
      <c r="A7" s="231"/>
      <c r="B7" s="273" t="s">
        <v>92</v>
      </c>
      <c r="C7" s="274"/>
      <c r="D7" s="274"/>
      <c r="E7" s="228" t="s">
        <v>83</v>
      </c>
      <c r="F7" s="124" t="s">
        <v>94</v>
      </c>
      <c r="G7" s="124"/>
      <c r="H7" s="229"/>
      <c r="I7" s="124"/>
      <c r="J7" s="124"/>
      <c r="K7" s="229"/>
      <c r="L7" s="124"/>
      <c r="M7" s="124"/>
      <c r="N7" s="229"/>
      <c r="O7" s="124"/>
      <c r="P7" s="124"/>
      <c r="Q7" s="229"/>
      <c r="R7" s="124"/>
      <c r="S7" s="124"/>
      <c r="T7" s="229"/>
      <c r="U7" s="124"/>
      <c r="V7" s="124"/>
      <c r="W7" s="124"/>
      <c r="X7" s="124"/>
      <c r="Y7" s="229"/>
      <c r="Z7" s="124"/>
      <c r="AA7" s="124"/>
      <c r="AB7" s="229"/>
      <c r="AC7" s="126"/>
      <c r="AD7" s="127"/>
    </row>
    <row r="8" spans="1:30" ht="20.100000000000001" customHeight="1" x14ac:dyDescent="0.15">
      <c r="A8" s="127"/>
      <c r="B8" s="275"/>
      <c r="C8" s="276"/>
      <c r="D8" s="276"/>
      <c r="E8" s="230" t="s">
        <v>110</v>
      </c>
      <c r="F8" s="235" t="s">
        <v>95</v>
      </c>
      <c r="G8" s="235"/>
      <c r="H8" s="235"/>
      <c r="I8" s="235"/>
      <c r="J8" s="235"/>
      <c r="K8" s="235"/>
      <c r="L8" s="235"/>
      <c r="M8" s="235"/>
      <c r="N8" s="235"/>
      <c r="O8" s="235"/>
      <c r="P8" s="235"/>
      <c r="Q8" s="235"/>
      <c r="R8" s="235"/>
      <c r="S8" s="235"/>
      <c r="T8" s="235"/>
      <c r="U8" s="235"/>
      <c r="V8" s="235"/>
      <c r="W8" s="235"/>
      <c r="X8" s="235"/>
      <c r="Y8" s="235"/>
      <c r="Z8" s="235"/>
      <c r="AA8" s="235"/>
      <c r="AB8" s="235"/>
      <c r="AC8" s="123"/>
      <c r="AD8" s="127"/>
    </row>
    <row r="9" spans="1:30" ht="20.100000000000001" customHeight="1" x14ac:dyDescent="0.15">
      <c r="A9" s="231"/>
      <c r="B9" s="275"/>
      <c r="C9" s="276"/>
      <c r="D9" s="276"/>
      <c r="E9" s="230" t="s">
        <v>83</v>
      </c>
      <c r="F9" s="235" t="s">
        <v>96</v>
      </c>
      <c r="G9" s="235"/>
      <c r="H9" s="235"/>
      <c r="I9" s="235"/>
      <c r="J9" s="235"/>
      <c r="K9" s="235"/>
      <c r="L9" s="235"/>
      <c r="M9" s="235"/>
      <c r="N9" s="235"/>
      <c r="O9" s="235"/>
      <c r="P9" s="235"/>
      <c r="Q9" s="235"/>
      <c r="R9" s="235"/>
      <c r="S9" s="235"/>
      <c r="T9" s="235"/>
      <c r="U9" s="235"/>
      <c r="V9" s="235"/>
      <c r="W9" s="235"/>
      <c r="X9" s="235"/>
      <c r="Y9" s="235"/>
      <c r="Z9" s="235"/>
      <c r="AA9" s="235"/>
      <c r="AB9" s="235"/>
      <c r="AC9" s="123"/>
      <c r="AD9" s="127"/>
    </row>
    <row r="10" spans="1:30" ht="20.100000000000001" customHeight="1" x14ac:dyDescent="0.15">
      <c r="A10" s="231"/>
      <c r="B10" s="277"/>
      <c r="C10" s="278"/>
      <c r="D10" s="278"/>
      <c r="E10" s="232" t="s">
        <v>83</v>
      </c>
      <c r="F10" s="129" t="s">
        <v>97</v>
      </c>
      <c r="G10" s="129"/>
      <c r="H10" s="129"/>
      <c r="I10" s="129"/>
      <c r="J10" s="129"/>
      <c r="K10" s="129"/>
      <c r="L10" s="129"/>
      <c r="M10" s="129"/>
      <c r="N10" s="129"/>
      <c r="O10" s="129"/>
      <c r="P10" s="129"/>
      <c r="Q10" s="129"/>
      <c r="R10" s="129"/>
      <c r="S10" s="129"/>
      <c r="T10" s="129"/>
      <c r="U10" s="129"/>
      <c r="V10" s="129"/>
      <c r="W10" s="129"/>
      <c r="X10" s="129"/>
      <c r="Y10" s="129"/>
      <c r="Z10" s="129"/>
      <c r="AA10" s="129"/>
      <c r="AB10" s="129"/>
      <c r="AC10" s="130"/>
      <c r="AD10" s="127"/>
    </row>
    <row r="11" spans="1:30" ht="20.100000000000001" customHeight="1" x14ac:dyDescent="0.15">
      <c r="A11" s="112"/>
      <c r="B11" s="279" t="s">
        <v>98</v>
      </c>
      <c r="C11" s="280"/>
      <c r="D11" s="280"/>
      <c r="E11" s="131" t="str">
        <f>例①!E6</f>
        <v>〇〇〇〇〇〇　〇〇〇〇〇〇　〇〇〇〇〇〇</v>
      </c>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32"/>
      <c r="AD11" s="112"/>
    </row>
    <row r="12" spans="1:30" ht="20.100000000000001" customHeight="1" x14ac:dyDescent="0.15">
      <c r="A12" s="133"/>
      <c r="B12" s="281" t="s">
        <v>99</v>
      </c>
      <c r="C12" s="282"/>
      <c r="D12" s="282"/>
      <c r="E12" s="283" t="str">
        <f>例①!E7</f>
        <v>〇〇</v>
      </c>
      <c r="F12" s="284"/>
      <c r="G12" s="284"/>
      <c r="H12" s="284"/>
      <c r="I12" s="284"/>
      <c r="J12" s="284"/>
      <c r="K12" s="284"/>
      <c r="L12" s="284"/>
      <c r="M12" s="284"/>
      <c r="N12" s="284"/>
      <c r="O12" s="284"/>
      <c r="P12" s="134" t="s">
        <v>100</v>
      </c>
      <c r="Q12" s="134"/>
      <c r="R12" s="134"/>
      <c r="S12" s="134"/>
      <c r="T12" s="134"/>
      <c r="U12" s="134"/>
      <c r="V12" s="134"/>
      <c r="W12" s="134"/>
      <c r="X12" s="134"/>
      <c r="Y12" s="134"/>
      <c r="Z12" s="134"/>
      <c r="AA12" s="134"/>
      <c r="AB12" s="134"/>
      <c r="AC12" s="135"/>
      <c r="AD12" s="112"/>
    </row>
    <row r="13" spans="1:30" ht="20.100000000000001" customHeight="1" x14ac:dyDescent="0.15">
      <c r="A13" s="112"/>
      <c r="B13" s="281" t="s">
        <v>101</v>
      </c>
      <c r="C13" s="282"/>
      <c r="D13" s="282"/>
      <c r="E13" s="136"/>
      <c r="F13" s="134"/>
      <c r="G13" s="134"/>
      <c r="H13" s="134"/>
      <c r="I13" s="134"/>
      <c r="J13" s="134"/>
      <c r="K13" s="134"/>
      <c r="L13" s="134"/>
      <c r="M13" s="134"/>
      <c r="N13" s="134"/>
      <c r="O13" s="134"/>
      <c r="P13" s="234" t="s">
        <v>102</v>
      </c>
      <c r="Q13" s="134"/>
      <c r="R13" s="134"/>
      <c r="S13" s="134"/>
      <c r="T13" s="134"/>
      <c r="U13" s="134"/>
      <c r="V13" s="134"/>
      <c r="W13" s="134"/>
      <c r="X13" s="134"/>
      <c r="Y13" s="134"/>
      <c r="Z13" s="134"/>
      <c r="AA13" s="134"/>
      <c r="AB13" s="134"/>
      <c r="AC13" s="135"/>
      <c r="AD13" s="112"/>
    </row>
    <row r="14" spans="1:30" ht="20.100000000000001" customHeight="1" x14ac:dyDescent="0.15">
      <c r="A14" s="112"/>
      <c r="B14" s="138"/>
      <c r="C14" s="112"/>
      <c r="D14" s="112"/>
      <c r="E14" s="138"/>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32"/>
      <c r="AD14" s="112"/>
    </row>
    <row r="15" spans="1:30" ht="20.100000000000001" customHeight="1" x14ac:dyDescent="0.15">
      <c r="A15" s="112"/>
      <c r="B15" s="138"/>
      <c r="C15" s="112"/>
      <c r="D15" s="112"/>
      <c r="E15" s="138"/>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32"/>
      <c r="AD15" s="112"/>
    </row>
    <row r="16" spans="1:30" ht="20.100000000000001" customHeight="1" x14ac:dyDescent="0.15">
      <c r="A16" s="112"/>
      <c r="B16" s="138"/>
      <c r="C16" s="112"/>
      <c r="D16" s="112"/>
      <c r="E16" s="269" t="s">
        <v>107</v>
      </c>
      <c r="F16" s="270"/>
      <c r="G16" s="270"/>
      <c r="H16" s="270"/>
      <c r="I16" s="270"/>
      <c r="J16" s="270"/>
      <c r="K16" s="270"/>
      <c r="L16" s="270"/>
      <c r="M16" s="270"/>
      <c r="N16" s="270"/>
      <c r="O16" s="270"/>
      <c r="P16" s="270"/>
      <c r="Q16" s="270"/>
      <c r="R16" s="270"/>
      <c r="S16" s="270"/>
      <c r="T16" s="270"/>
      <c r="U16" s="270"/>
      <c r="V16" s="270"/>
      <c r="W16" s="270"/>
      <c r="X16" s="270"/>
      <c r="Y16" s="270"/>
      <c r="Z16" s="270"/>
      <c r="AA16" s="270"/>
      <c r="AB16" s="270"/>
      <c r="AC16" s="271"/>
      <c r="AD16" s="112"/>
    </row>
    <row r="17" spans="1:30" ht="20.100000000000001" customHeight="1" x14ac:dyDescent="0.15">
      <c r="A17" s="112"/>
      <c r="B17" s="138"/>
      <c r="C17" s="112"/>
      <c r="D17" s="112"/>
      <c r="E17" s="269"/>
      <c r="F17" s="270"/>
      <c r="G17" s="270"/>
      <c r="H17" s="270"/>
      <c r="I17" s="270"/>
      <c r="J17" s="270"/>
      <c r="K17" s="270"/>
      <c r="L17" s="270"/>
      <c r="M17" s="270"/>
      <c r="N17" s="270"/>
      <c r="O17" s="270"/>
      <c r="P17" s="270"/>
      <c r="Q17" s="270"/>
      <c r="R17" s="270"/>
      <c r="S17" s="270"/>
      <c r="T17" s="270"/>
      <c r="U17" s="270"/>
      <c r="V17" s="270"/>
      <c r="W17" s="270"/>
      <c r="X17" s="270"/>
      <c r="Y17" s="270"/>
      <c r="Z17" s="270"/>
      <c r="AA17" s="270"/>
      <c r="AB17" s="270"/>
      <c r="AC17" s="271"/>
      <c r="AD17" s="112"/>
    </row>
    <row r="18" spans="1:30" ht="20.100000000000001" customHeight="1" x14ac:dyDescent="0.15">
      <c r="A18" s="112"/>
      <c r="B18" s="138"/>
      <c r="C18" s="112"/>
      <c r="D18" s="112"/>
      <c r="E18" s="269"/>
      <c r="F18" s="270"/>
      <c r="G18" s="270"/>
      <c r="H18" s="270"/>
      <c r="I18" s="270"/>
      <c r="J18" s="270"/>
      <c r="K18" s="270"/>
      <c r="L18" s="270"/>
      <c r="M18" s="270"/>
      <c r="N18" s="270"/>
      <c r="O18" s="270"/>
      <c r="P18" s="270"/>
      <c r="Q18" s="270"/>
      <c r="R18" s="270"/>
      <c r="S18" s="270"/>
      <c r="T18" s="270"/>
      <c r="U18" s="270"/>
      <c r="V18" s="270"/>
      <c r="W18" s="270"/>
      <c r="X18" s="270"/>
      <c r="Y18" s="270"/>
      <c r="Z18" s="270"/>
      <c r="AA18" s="270"/>
      <c r="AB18" s="270"/>
      <c r="AC18" s="271"/>
      <c r="AD18" s="112"/>
    </row>
    <row r="19" spans="1:30" ht="20.100000000000001" customHeight="1" x14ac:dyDescent="0.15">
      <c r="A19" s="112"/>
      <c r="B19" s="138"/>
      <c r="C19" s="112"/>
      <c r="D19" s="112"/>
      <c r="E19" s="138"/>
      <c r="F19" s="112"/>
      <c r="G19" s="112"/>
      <c r="H19" s="112"/>
      <c r="I19" s="112"/>
      <c r="J19" s="112"/>
      <c r="K19" s="112"/>
      <c r="L19" s="112"/>
      <c r="M19" s="112"/>
      <c r="N19" s="112"/>
      <c r="O19" s="112"/>
      <c r="P19" s="112"/>
      <c r="Q19" s="112"/>
      <c r="R19" s="112"/>
      <c r="S19" s="112"/>
      <c r="T19" s="112"/>
      <c r="U19" s="112"/>
      <c r="V19" s="112"/>
      <c r="W19" s="112"/>
      <c r="X19" s="112"/>
      <c r="Y19" s="112"/>
      <c r="Z19" s="112"/>
      <c r="AA19" s="112"/>
      <c r="AB19" s="112"/>
      <c r="AC19" s="132"/>
      <c r="AD19" s="112"/>
    </row>
    <row r="20" spans="1:30" ht="20.100000000000001" customHeight="1" x14ac:dyDescent="0.15">
      <c r="A20" s="112"/>
      <c r="B20" s="138"/>
      <c r="C20" s="112"/>
      <c r="D20" s="112"/>
      <c r="E20" s="138"/>
      <c r="F20" s="112"/>
      <c r="G20" s="112"/>
      <c r="H20" s="112"/>
      <c r="I20" s="112"/>
      <c r="J20" s="112"/>
      <c r="K20" s="112"/>
      <c r="L20" s="112"/>
      <c r="M20" s="112"/>
      <c r="N20" s="112"/>
      <c r="O20" s="112"/>
      <c r="P20" s="112"/>
      <c r="Q20" s="112"/>
      <c r="R20" s="112"/>
      <c r="S20" s="112"/>
      <c r="T20" s="112"/>
      <c r="U20" s="112"/>
      <c r="V20" s="112"/>
      <c r="W20" s="112"/>
      <c r="X20" s="112"/>
      <c r="Y20" s="112"/>
      <c r="Z20" s="112"/>
      <c r="AA20" s="112"/>
      <c r="AB20" s="112"/>
      <c r="AC20" s="132"/>
      <c r="AD20" s="112"/>
    </row>
    <row r="21" spans="1:30" ht="20.100000000000001" customHeight="1" x14ac:dyDescent="0.15">
      <c r="A21" s="112"/>
      <c r="B21" s="138"/>
      <c r="C21" s="112"/>
      <c r="D21" s="112"/>
      <c r="E21" s="138"/>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32"/>
      <c r="AD21" s="112"/>
    </row>
    <row r="22" spans="1:30" ht="20.100000000000001" customHeight="1" x14ac:dyDescent="0.15">
      <c r="A22" s="112"/>
      <c r="B22" s="138"/>
      <c r="C22" s="112"/>
      <c r="D22" s="112"/>
      <c r="E22" s="138"/>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32"/>
      <c r="AD22" s="112"/>
    </row>
    <row r="23" spans="1:30" ht="20.100000000000001" customHeight="1" x14ac:dyDescent="0.15">
      <c r="A23" s="112"/>
      <c r="B23" s="138"/>
      <c r="C23" s="112"/>
      <c r="D23" s="112"/>
      <c r="E23" s="138"/>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32"/>
      <c r="AD23" s="112"/>
    </row>
    <row r="24" spans="1:30" ht="20.100000000000001" customHeight="1" x14ac:dyDescent="0.15">
      <c r="A24" s="112"/>
      <c r="B24" s="138"/>
      <c r="C24" s="112"/>
      <c r="D24" s="112"/>
      <c r="E24" s="138"/>
      <c r="F24" s="112"/>
      <c r="G24" s="112"/>
      <c r="H24" s="112"/>
      <c r="I24" s="112"/>
      <c r="J24" s="112"/>
      <c r="K24" s="112"/>
      <c r="L24" s="112"/>
      <c r="M24" s="112"/>
      <c r="N24" s="112"/>
      <c r="O24" s="112"/>
      <c r="P24" s="112"/>
      <c r="Q24" s="112"/>
      <c r="R24" s="112"/>
      <c r="S24" s="112"/>
      <c r="T24" s="112"/>
      <c r="U24" s="112"/>
      <c r="V24" s="112"/>
      <c r="W24" s="112"/>
      <c r="X24" s="112"/>
      <c r="Y24" s="112"/>
      <c r="Z24" s="112"/>
      <c r="AA24" s="112"/>
      <c r="AB24" s="112"/>
      <c r="AC24" s="132"/>
      <c r="AD24" s="112"/>
    </row>
    <row r="25" spans="1:30" ht="20.100000000000001" customHeight="1" x14ac:dyDescent="0.15">
      <c r="A25" s="112"/>
      <c r="B25" s="138"/>
      <c r="C25" s="112"/>
      <c r="D25" s="112"/>
      <c r="E25" s="138"/>
      <c r="F25" s="112"/>
      <c r="G25" s="112"/>
      <c r="H25" s="112"/>
      <c r="I25" s="112"/>
      <c r="J25" s="112"/>
      <c r="K25" s="112"/>
      <c r="L25" s="112"/>
      <c r="M25" s="112"/>
      <c r="N25" s="112"/>
      <c r="O25" s="112"/>
      <c r="P25" s="112"/>
      <c r="Q25" s="112"/>
      <c r="R25" s="112"/>
      <c r="S25" s="112"/>
      <c r="T25" s="112"/>
      <c r="U25" s="112"/>
      <c r="V25" s="112"/>
      <c r="W25" s="112"/>
      <c r="X25" s="112"/>
      <c r="Y25" s="112"/>
      <c r="Z25" s="112"/>
      <c r="AA25" s="112"/>
      <c r="AB25" s="112"/>
      <c r="AC25" s="132"/>
      <c r="AD25" s="112"/>
    </row>
    <row r="26" spans="1:30" ht="20.100000000000001" customHeight="1" x14ac:dyDescent="0.15">
      <c r="A26" s="112"/>
      <c r="B26" s="138"/>
      <c r="C26" s="112"/>
      <c r="D26" s="112"/>
      <c r="E26" s="138"/>
      <c r="F26" s="112"/>
      <c r="G26" s="112"/>
      <c r="H26" s="112"/>
      <c r="I26" s="112"/>
      <c r="J26" s="112"/>
      <c r="K26" s="112"/>
      <c r="L26" s="112"/>
      <c r="M26" s="112"/>
      <c r="N26" s="112"/>
      <c r="O26" s="112"/>
      <c r="P26" s="112"/>
      <c r="Q26" s="112"/>
      <c r="R26" s="112"/>
      <c r="S26" s="112"/>
      <c r="T26" s="112"/>
      <c r="U26" s="112"/>
      <c r="V26" s="112"/>
      <c r="W26" s="112"/>
      <c r="X26" s="112"/>
      <c r="Y26" s="112"/>
      <c r="Z26" s="112"/>
      <c r="AA26" s="112"/>
      <c r="AB26" s="112"/>
      <c r="AC26" s="132"/>
      <c r="AD26" s="112"/>
    </row>
    <row r="27" spans="1:30" ht="20.100000000000001" customHeight="1" x14ac:dyDescent="0.15">
      <c r="A27" s="112"/>
      <c r="B27" s="138"/>
      <c r="C27" s="112"/>
      <c r="D27" s="112"/>
      <c r="E27" s="138"/>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32"/>
      <c r="AD27" s="112"/>
    </row>
    <row r="28" spans="1:30" ht="20.100000000000001" customHeight="1" x14ac:dyDescent="0.15">
      <c r="A28" s="112"/>
      <c r="B28" s="138"/>
      <c r="C28" s="112"/>
      <c r="D28" s="112"/>
      <c r="E28" s="138"/>
      <c r="F28" s="112"/>
      <c r="G28" s="112"/>
      <c r="H28" s="112"/>
      <c r="I28" s="112"/>
      <c r="J28" s="112"/>
      <c r="K28" s="112"/>
      <c r="L28" s="112"/>
      <c r="M28" s="112"/>
      <c r="N28" s="112"/>
      <c r="O28" s="112"/>
      <c r="P28" s="112"/>
      <c r="Q28" s="112"/>
      <c r="R28" s="112"/>
      <c r="S28" s="112"/>
      <c r="T28" s="112"/>
      <c r="U28" s="112"/>
      <c r="V28" s="112"/>
      <c r="W28" s="112"/>
      <c r="X28" s="112"/>
      <c r="Y28" s="112"/>
      <c r="Z28" s="112"/>
      <c r="AA28" s="112"/>
      <c r="AB28" s="112"/>
      <c r="AC28" s="132"/>
      <c r="AD28" s="112"/>
    </row>
    <row r="29" spans="1:30" ht="20.100000000000001" customHeight="1" x14ac:dyDescent="0.15">
      <c r="A29" s="112"/>
      <c r="B29" s="138"/>
      <c r="C29" s="112"/>
      <c r="D29" s="112"/>
      <c r="E29" s="138"/>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32"/>
      <c r="AD29" s="112"/>
    </row>
    <row r="30" spans="1:30" ht="20.100000000000001" customHeight="1" x14ac:dyDescent="0.15">
      <c r="A30" s="112"/>
      <c r="B30" s="138"/>
      <c r="C30" s="112"/>
      <c r="D30" s="112"/>
      <c r="E30" s="138"/>
      <c r="F30" s="112"/>
      <c r="G30" s="112"/>
      <c r="H30" s="112"/>
      <c r="I30" s="112"/>
      <c r="J30" s="112"/>
      <c r="K30" s="112"/>
      <c r="L30" s="112"/>
      <c r="M30" s="112"/>
      <c r="N30" s="112"/>
      <c r="O30" s="112"/>
      <c r="P30" s="112"/>
      <c r="Q30" s="112"/>
      <c r="R30" s="112"/>
      <c r="S30" s="112"/>
      <c r="T30" s="112"/>
      <c r="U30" s="112"/>
      <c r="V30" s="112"/>
      <c r="W30" s="112"/>
      <c r="X30" s="112"/>
      <c r="Y30" s="112"/>
      <c r="Z30" s="112"/>
      <c r="AA30" s="112"/>
      <c r="AB30" s="112"/>
      <c r="AC30" s="132"/>
      <c r="AD30" s="112"/>
    </row>
    <row r="31" spans="1:30" ht="20.100000000000001" customHeight="1" x14ac:dyDescent="0.15">
      <c r="A31" s="112"/>
      <c r="B31" s="138"/>
      <c r="C31" s="112"/>
      <c r="D31" s="112"/>
      <c r="E31" s="138"/>
      <c r="F31" s="112"/>
      <c r="G31" s="112"/>
      <c r="H31" s="112"/>
      <c r="I31" s="112"/>
      <c r="J31" s="112"/>
      <c r="K31" s="112"/>
      <c r="L31" s="112"/>
      <c r="M31" s="112"/>
      <c r="N31" s="112"/>
      <c r="O31" s="112"/>
      <c r="P31" s="112"/>
      <c r="Q31" s="112"/>
      <c r="R31" s="112"/>
      <c r="S31" s="112"/>
      <c r="T31" s="112"/>
      <c r="U31" s="112"/>
      <c r="V31" s="112"/>
      <c r="W31" s="112"/>
      <c r="X31" s="112"/>
      <c r="Y31" s="112"/>
      <c r="Z31" s="112"/>
      <c r="AA31" s="112"/>
      <c r="AB31" s="112"/>
      <c r="AC31" s="132"/>
      <c r="AD31" s="112"/>
    </row>
    <row r="32" spans="1:30" ht="20.100000000000001" customHeight="1" x14ac:dyDescent="0.15">
      <c r="A32" s="127"/>
      <c r="B32" s="139"/>
      <c r="C32" s="127"/>
      <c r="D32" s="127"/>
      <c r="E32" s="139"/>
      <c r="F32" s="127"/>
      <c r="G32" s="127"/>
      <c r="H32" s="127"/>
      <c r="I32" s="127"/>
      <c r="J32" s="127"/>
      <c r="K32" s="112"/>
      <c r="L32" s="112"/>
      <c r="M32" s="112"/>
      <c r="N32" s="112"/>
      <c r="O32" s="112"/>
      <c r="P32" s="112"/>
      <c r="Q32" s="112"/>
      <c r="R32" s="112"/>
      <c r="S32" s="112"/>
      <c r="T32" s="112"/>
      <c r="U32" s="112"/>
      <c r="V32" s="112"/>
      <c r="W32" s="112"/>
      <c r="X32" s="112"/>
      <c r="Y32" s="112"/>
      <c r="Z32" s="112"/>
      <c r="AA32" s="112"/>
      <c r="AB32" s="112"/>
      <c r="AC32" s="132"/>
      <c r="AD32" s="112"/>
    </row>
    <row r="33" spans="1:30" ht="20.100000000000001" customHeight="1" x14ac:dyDescent="0.15">
      <c r="A33" s="127"/>
      <c r="B33" s="139"/>
      <c r="C33" s="127"/>
      <c r="D33" s="127"/>
      <c r="E33" s="139"/>
      <c r="F33" s="127"/>
      <c r="G33" s="127"/>
      <c r="H33" s="127"/>
      <c r="I33" s="127"/>
      <c r="J33" s="127"/>
      <c r="K33" s="112"/>
      <c r="L33" s="112"/>
      <c r="M33" s="112"/>
      <c r="N33" s="112"/>
      <c r="O33" s="112"/>
      <c r="P33" s="112"/>
      <c r="Q33" s="112"/>
      <c r="R33" s="112"/>
      <c r="S33" s="112"/>
      <c r="T33" s="112"/>
      <c r="U33" s="112"/>
      <c r="V33" s="112"/>
      <c r="W33" s="112"/>
      <c r="X33" s="112"/>
      <c r="Y33" s="112"/>
      <c r="Z33" s="112"/>
      <c r="AA33" s="112"/>
      <c r="AB33" s="112"/>
      <c r="AC33" s="132"/>
      <c r="AD33" s="112"/>
    </row>
    <row r="34" spans="1:30" ht="20.100000000000001" customHeight="1" x14ac:dyDescent="0.15">
      <c r="A34" s="112"/>
      <c r="B34" s="138"/>
      <c r="C34" s="112"/>
      <c r="D34" s="233"/>
      <c r="E34" s="141"/>
      <c r="F34" s="142"/>
      <c r="G34" s="233"/>
      <c r="H34" s="142"/>
      <c r="I34" s="142"/>
      <c r="J34" s="233"/>
      <c r="K34" s="142"/>
      <c r="L34" s="142"/>
      <c r="M34" s="233"/>
      <c r="N34" s="142"/>
      <c r="O34" s="142"/>
      <c r="P34" s="233"/>
      <c r="Q34" s="233"/>
      <c r="R34" s="233"/>
      <c r="S34" s="112"/>
      <c r="T34" s="112"/>
      <c r="U34" s="233"/>
      <c r="V34" s="233"/>
      <c r="W34" s="233"/>
      <c r="X34" s="233"/>
      <c r="Y34" s="233"/>
      <c r="Z34" s="233"/>
      <c r="AA34" s="233"/>
      <c r="AB34" s="233"/>
      <c r="AC34" s="143"/>
      <c r="AD34" s="112"/>
    </row>
    <row r="35" spans="1:30" ht="20.100000000000001" customHeight="1" x14ac:dyDescent="0.15">
      <c r="A35" s="112"/>
      <c r="B35" s="138"/>
      <c r="C35" s="112"/>
      <c r="D35" s="142"/>
      <c r="E35" s="141"/>
      <c r="F35" s="142"/>
      <c r="G35" s="142"/>
      <c r="H35" s="142"/>
      <c r="I35" s="142"/>
      <c r="J35" s="142"/>
      <c r="K35" s="142"/>
      <c r="L35" s="142"/>
      <c r="M35" s="142"/>
      <c r="N35" s="142"/>
      <c r="O35" s="142"/>
      <c r="P35" s="233"/>
      <c r="Q35" s="233"/>
      <c r="R35" s="233"/>
      <c r="S35" s="112"/>
      <c r="T35" s="112"/>
      <c r="U35" s="233"/>
      <c r="V35" s="233"/>
      <c r="W35" s="233"/>
      <c r="X35" s="233"/>
      <c r="Y35" s="233"/>
      <c r="Z35" s="233"/>
      <c r="AA35" s="233"/>
      <c r="AB35" s="233"/>
      <c r="AC35" s="143"/>
      <c r="AD35" s="112"/>
    </row>
    <row r="36" spans="1:30" ht="20.100000000000001" customHeight="1" x14ac:dyDescent="0.15">
      <c r="A36" s="112"/>
      <c r="B36" s="144"/>
      <c r="C36" s="145"/>
      <c r="D36" s="146"/>
      <c r="E36" s="147"/>
      <c r="F36" s="148"/>
      <c r="G36" s="146"/>
      <c r="H36" s="148"/>
      <c r="I36" s="148"/>
      <c r="J36" s="146"/>
      <c r="K36" s="148"/>
      <c r="L36" s="148"/>
      <c r="M36" s="146"/>
      <c r="N36" s="148"/>
      <c r="O36" s="148"/>
      <c r="P36" s="146"/>
      <c r="Q36" s="146"/>
      <c r="R36" s="146"/>
      <c r="S36" s="145"/>
      <c r="T36" s="149"/>
      <c r="U36" s="146"/>
      <c r="V36" s="146"/>
      <c r="W36" s="146"/>
      <c r="X36" s="146"/>
      <c r="Y36" s="146"/>
      <c r="Z36" s="146"/>
      <c r="AA36" s="146"/>
      <c r="AB36" s="146"/>
      <c r="AC36" s="150"/>
      <c r="AD36" s="112"/>
    </row>
    <row r="37" spans="1:30" ht="20.100000000000001" customHeight="1" x14ac:dyDescent="0.15">
      <c r="A37" s="112"/>
      <c r="B37" s="112"/>
      <c r="C37" s="112" t="s">
        <v>103</v>
      </c>
      <c r="D37" s="142"/>
      <c r="E37" s="142"/>
      <c r="F37" s="142"/>
      <c r="G37" s="142"/>
      <c r="H37" s="142"/>
      <c r="I37" s="142"/>
      <c r="J37" s="142"/>
      <c r="K37" s="142"/>
      <c r="L37" s="142"/>
      <c r="M37" s="142"/>
      <c r="N37" s="142"/>
      <c r="O37" s="142"/>
      <c r="P37" s="233"/>
      <c r="Q37" s="233"/>
      <c r="R37" s="233"/>
      <c r="S37" s="112"/>
      <c r="T37" s="127"/>
      <c r="U37" s="233"/>
      <c r="V37" s="233"/>
      <c r="W37" s="233"/>
      <c r="X37" s="233"/>
      <c r="Y37" s="233"/>
      <c r="Z37" s="233"/>
      <c r="AA37" s="233"/>
      <c r="AB37" s="233"/>
      <c r="AC37" s="233"/>
      <c r="AD37" s="112"/>
    </row>
    <row r="38" spans="1:30" ht="18" customHeight="1" x14ac:dyDescent="0.15">
      <c r="A38" s="112"/>
      <c r="B38" s="112"/>
      <c r="C38" s="112" t="s">
        <v>104</v>
      </c>
      <c r="D38" s="112"/>
      <c r="E38" s="112"/>
      <c r="F38" s="112"/>
      <c r="G38" s="112"/>
      <c r="H38" s="112"/>
      <c r="I38" s="112"/>
      <c r="J38" s="112"/>
      <c r="K38" s="112"/>
      <c r="L38" s="112"/>
      <c r="M38" s="112"/>
      <c r="N38" s="112"/>
      <c r="O38" s="112"/>
      <c r="P38" s="112"/>
      <c r="Q38" s="112"/>
      <c r="R38" s="112"/>
      <c r="S38" s="112"/>
      <c r="T38" s="112"/>
      <c r="U38" s="112"/>
      <c r="V38" s="112"/>
      <c r="W38" s="112"/>
      <c r="X38" s="112"/>
      <c r="Y38" s="112"/>
    </row>
    <row r="39" spans="1:30" ht="31.5" customHeight="1" x14ac:dyDescent="0.15">
      <c r="A39" s="112"/>
      <c r="B39" s="112"/>
      <c r="C39" s="267" t="s">
        <v>105</v>
      </c>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row>
    <row r="40" spans="1:30" ht="18" customHeight="1" x14ac:dyDescent="0.15">
      <c r="A40" s="112"/>
      <c r="B40" s="112"/>
      <c r="C40" s="112"/>
      <c r="D40" s="112"/>
      <c r="E40" s="112"/>
      <c r="F40" s="112"/>
      <c r="G40" s="112"/>
      <c r="H40" s="112"/>
      <c r="I40" s="112"/>
      <c r="J40" s="112"/>
      <c r="K40" s="112"/>
      <c r="L40" s="112"/>
      <c r="M40" s="112"/>
      <c r="N40" s="112"/>
      <c r="O40" s="112"/>
      <c r="P40" s="112"/>
      <c r="Q40" s="112"/>
      <c r="R40" s="112"/>
      <c r="S40" s="112"/>
      <c r="T40" s="112"/>
      <c r="U40" s="112"/>
      <c r="V40" s="112"/>
      <c r="W40" s="112"/>
      <c r="X40" s="112"/>
      <c r="Y40" s="112"/>
    </row>
    <row r="41" spans="1:30" ht="18" customHeight="1" x14ac:dyDescent="0.15">
      <c r="A41" s="112"/>
      <c r="B41" s="112"/>
      <c r="C41" s="112"/>
      <c r="D41" s="112"/>
      <c r="E41" s="112"/>
      <c r="F41" s="112"/>
      <c r="G41" s="112"/>
      <c r="H41" s="112"/>
      <c r="I41" s="112"/>
      <c r="J41" s="112"/>
      <c r="K41" s="112"/>
      <c r="L41" s="112"/>
      <c r="M41" s="112"/>
      <c r="N41" s="112"/>
      <c r="O41" s="112"/>
      <c r="P41" s="112"/>
      <c r="Q41" s="112"/>
      <c r="R41" s="112"/>
      <c r="S41" s="112"/>
      <c r="T41" s="112"/>
      <c r="U41" s="112"/>
      <c r="V41" s="112"/>
      <c r="W41" s="112"/>
      <c r="X41" s="112"/>
      <c r="Y41" s="112"/>
    </row>
    <row r="42" spans="1:30" ht="18" customHeight="1" x14ac:dyDescent="0.15">
      <c r="A42" s="112"/>
      <c r="B42" s="112"/>
      <c r="C42" s="112"/>
      <c r="D42" s="112"/>
      <c r="E42" s="112"/>
      <c r="F42" s="112"/>
      <c r="G42" s="112"/>
      <c r="H42" s="112"/>
      <c r="I42" s="112"/>
      <c r="J42" s="112"/>
      <c r="K42" s="112"/>
      <c r="L42" s="112"/>
      <c r="M42" s="112"/>
      <c r="N42" s="112"/>
      <c r="O42" s="112"/>
      <c r="P42" s="112"/>
      <c r="Q42" s="112"/>
      <c r="R42" s="112"/>
      <c r="S42" s="112"/>
      <c r="T42" s="112"/>
      <c r="U42" s="112"/>
      <c r="V42" s="112"/>
      <c r="W42" s="112"/>
      <c r="X42" s="112"/>
      <c r="Y42" s="112"/>
    </row>
    <row r="43" spans="1:30" ht="18" customHeight="1" x14ac:dyDescent="0.15">
      <c r="A43" s="112"/>
      <c r="B43" s="112"/>
      <c r="C43" s="112"/>
      <c r="D43" s="112"/>
      <c r="E43" s="112"/>
      <c r="F43" s="112"/>
      <c r="G43" s="112"/>
      <c r="H43" s="112"/>
      <c r="I43" s="112"/>
      <c r="J43" s="112"/>
      <c r="K43" s="112"/>
      <c r="L43" s="112"/>
      <c r="M43" s="112"/>
      <c r="N43" s="112"/>
      <c r="O43" s="112"/>
      <c r="P43" s="112"/>
      <c r="Q43" s="112"/>
      <c r="R43" s="112"/>
      <c r="S43" s="112"/>
      <c r="T43" s="112"/>
      <c r="U43" s="112"/>
      <c r="V43" s="112"/>
      <c r="W43" s="112"/>
      <c r="X43" s="112"/>
      <c r="Y43" s="112"/>
    </row>
    <row r="44" spans="1:30" ht="18" customHeight="1" x14ac:dyDescent="0.15">
      <c r="A44" s="112"/>
      <c r="B44" s="112"/>
      <c r="C44" s="112"/>
      <c r="D44" s="112"/>
      <c r="E44" s="112"/>
      <c r="F44" s="112"/>
      <c r="G44" s="112"/>
      <c r="H44" s="112"/>
      <c r="I44" s="112"/>
      <c r="J44" s="112"/>
      <c r="K44" s="112"/>
      <c r="L44" s="112"/>
      <c r="M44" s="112"/>
      <c r="N44" s="112"/>
      <c r="O44" s="112"/>
      <c r="P44" s="112"/>
      <c r="Q44" s="112"/>
      <c r="R44" s="112"/>
      <c r="S44" s="112"/>
      <c r="T44" s="112"/>
      <c r="U44" s="112"/>
      <c r="V44" s="112"/>
      <c r="W44" s="112"/>
      <c r="X44" s="112"/>
      <c r="Y44" s="112"/>
    </row>
    <row r="45" spans="1:30" ht="18" customHeight="1" x14ac:dyDescent="0.15">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row>
    <row r="46" spans="1:30" ht="18" customHeight="1" x14ac:dyDescent="0.15">
      <c r="A46" s="112"/>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row>
    <row r="47" spans="1:30" ht="18" customHeight="1" x14ac:dyDescent="0.15">
      <c r="A47" s="112"/>
      <c r="B47" s="112"/>
      <c r="C47" s="112"/>
      <c r="D47" s="112"/>
      <c r="E47" s="112"/>
      <c r="F47" s="112"/>
      <c r="G47" s="112"/>
      <c r="H47" s="112"/>
      <c r="I47" s="112"/>
      <c r="J47" s="112"/>
      <c r="K47" s="112"/>
      <c r="L47" s="112"/>
      <c r="M47" s="112"/>
      <c r="N47" s="112"/>
      <c r="O47" s="112"/>
      <c r="P47" s="112"/>
      <c r="Q47" s="112"/>
      <c r="R47" s="112"/>
      <c r="S47" s="112"/>
      <c r="T47" s="112"/>
      <c r="U47" s="112"/>
      <c r="V47" s="112"/>
      <c r="W47" s="112"/>
      <c r="X47" s="112"/>
      <c r="Y47" s="112"/>
    </row>
    <row r="48" spans="1:30" ht="18" customHeight="1" x14ac:dyDescent="0.15">
      <c r="A48" s="112"/>
      <c r="B48" s="112"/>
      <c r="C48" s="112"/>
      <c r="D48" s="112"/>
      <c r="E48" s="112"/>
      <c r="F48" s="112"/>
      <c r="G48" s="112"/>
      <c r="H48" s="112"/>
      <c r="I48" s="112"/>
      <c r="J48" s="112"/>
      <c r="K48" s="112"/>
      <c r="L48" s="112"/>
      <c r="M48" s="112"/>
      <c r="N48" s="112"/>
      <c r="O48" s="112"/>
      <c r="P48" s="112"/>
      <c r="Q48" s="112"/>
      <c r="R48" s="112"/>
      <c r="S48" s="112"/>
      <c r="T48" s="112"/>
      <c r="U48" s="112"/>
      <c r="V48" s="112"/>
      <c r="W48" s="112"/>
      <c r="X48" s="112"/>
      <c r="Y48" s="112"/>
    </row>
    <row r="49" spans="1:25" ht="18" customHeight="1" x14ac:dyDescent="0.15">
      <c r="A49" s="112"/>
      <c r="B49" s="112"/>
      <c r="C49" s="112"/>
      <c r="D49" s="112"/>
      <c r="E49" s="112"/>
      <c r="F49" s="112"/>
      <c r="G49" s="112"/>
      <c r="H49" s="112"/>
      <c r="I49" s="112"/>
      <c r="J49" s="112"/>
      <c r="K49" s="112"/>
      <c r="L49" s="112"/>
      <c r="M49" s="112"/>
      <c r="N49" s="112"/>
      <c r="O49" s="112"/>
      <c r="P49" s="112"/>
      <c r="Q49" s="112"/>
      <c r="R49" s="112"/>
      <c r="S49" s="112"/>
      <c r="T49" s="112"/>
      <c r="U49" s="112"/>
      <c r="V49" s="112"/>
      <c r="W49" s="112"/>
      <c r="X49" s="112"/>
      <c r="Y49" s="112"/>
    </row>
    <row r="50" spans="1:25" ht="18" customHeight="1" x14ac:dyDescent="0.15">
      <c r="A50" s="112"/>
      <c r="B50" s="112"/>
      <c r="C50" s="112"/>
      <c r="D50" s="112"/>
      <c r="E50" s="112"/>
      <c r="F50" s="112"/>
      <c r="G50" s="112"/>
      <c r="H50" s="112"/>
      <c r="I50" s="112"/>
      <c r="J50" s="112"/>
      <c r="K50" s="112"/>
      <c r="L50" s="112"/>
      <c r="M50" s="112"/>
      <c r="N50" s="112"/>
      <c r="O50" s="112"/>
      <c r="P50" s="112"/>
      <c r="Q50" s="112"/>
      <c r="R50" s="112"/>
      <c r="S50" s="112"/>
      <c r="T50" s="112"/>
      <c r="U50" s="112"/>
      <c r="V50" s="112"/>
      <c r="W50" s="112"/>
      <c r="X50" s="112"/>
      <c r="Y50" s="112"/>
    </row>
    <row r="51" spans="1:25" ht="18" customHeight="1" x14ac:dyDescent="0.15">
      <c r="A51" s="112"/>
      <c r="B51" s="112"/>
      <c r="C51" s="112"/>
      <c r="D51" s="112"/>
      <c r="E51" s="112"/>
      <c r="F51" s="112"/>
      <c r="G51" s="112"/>
      <c r="H51" s="112"/>
      <c r="I51" s="112"/>
      <c r="J51" s="112"/>
      <c r="K51" s="112"/>
      <c r="L51" s="112"/>
      <c r="M51" s="112"/>
      <c r="N51" s="112"/>
      <c r="O51" s="112"/>
      <c r="P51" s="112"/>
      <c r="Q51" s="112"/>
      <c r="R51" s="112"/>
      <c r="S51" s="112"/>
      <c r="T51" s="112"/>
      <c r="U51" s="112"/>
      <c r="V51" s="112"/>
      <c r="W51" s="112"/>
      <c r="X51" s="112"/>
      <c r="Y51" s="112"/>
    </row>
    <row r="52" spans="1:25" ht="18" customHeight="1" x14ac:dyDescent="0.15">
      <c r="A52" s="112"/>
      <c r="B52" s="112"/>
      <c r="C52" s="112"/>
      <c r="D52" s="112"/>
      <c r="E52" s="112"/>
      <c r="F52" s="112"/>
      <c r="G52" s="112"/>
      <c r="H52" s="112"/>
      <c r="I52" s="112"/>
      <c r="J52" s="112"/>
      <c r="K52" s="112"/>
      <c r="L52" s="112"/>
      <c r="M52" s="112"/>
      <c r="N52" s="112"/>
      <c r="O52" s="112"/>
      <c r="P52" s="112"/>
      <c r="Q52" s="112"/>
      <c r="R52" s="112"/>
      <c r="S52" s="112"/>
      <c r="T52" s="112"/>
      <c r="U52" s="112"/>
      <c r="V52" s="112"/>
      <c r="W52" s="112"/>
      <c r="X52" s="112"/>
      <c r="Y52" s="112"/>
    </row>
    <row r="53" spans="1:25" ht="18" customHeight="1" x14ac:dyDescent="0.15">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row>
    <row r="54" spans="1:25" ht="18" customHeight="1" x14ac:dyDescent="0.15">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row>
    <row r="55" spans="1:25" ht="18" customHeight="1" x14ac:dyDescent="0.15">
      <c r="A55" s="112"/>
      <c r="B55" s="112"/>
      <c r="C55" s="112"/>
      <c r="D55" s="112"/>
      <c r="E55" s="112"/>
      <c r="F55" s="112"/>
      <c r="G55" s="112"/>
      <c r="H55" s="112"/>
      <c r="I55" s="112"/>
      <c r="J55" s="112"/>
      <c r="K55" s="112"/>
      <c r="L55" s="112"/>
      <c r="M55" s="112"/>
      <c r="N55" s="112"/>
      <c r="O55" s="112"/>
      <c r="P55" s="112"/>
      <c r="Q55" s="112"/>
      <c r="R55" s="112"/>
      <c r="S55" s="112"/>
      <c r="T55" s="112"/>
      <c r="U55" s="112"/>
      <c r="V55" s="112"/>
      <c r="W55" s="112"/>
      <c r="X55" s="112"/>
      <c r="Y55" s="112"/>
    </row>
    <row r="56" spans="1:25" ht="18" customHeight="1" x14ac:dyDescent="0.15">
      <c r="A56" s="112"/>
      <c r="B56" s="112"/>
      <c r="C56" s="112"/>
      <c r="D56" s="112"/>
      <c r="E56" s="112"/>
      <c r="F56" s="112"/>
      <c r="G56" s="112"/>
      <c r="H56" s="112"/>
      <c r="I56" s="112"/>
      <c r="J56" s="112"/>
      <c r="K56" s="112"/>
      <c r="L56" s="112"/>
      <c r="M56" s="112"/>
      <c r="N56" s="112"/>
      <c r="O56" s="112"/>
      <c r="P56" s="112"/>
      <c r="Q56" s="112"/>
      <c r="R56" s="112"/>
      <c r="S56" s="112"/>
      <c r="T56" s="112"/>
      <c r="U56" s="112"/>
      <c r="V56" s="112"/>
      <c r="W56" s="112"/>
      <c r="X56" s="112"/>
      <c r="Y56" s="112"/>
    </row>
    <row r="57" spans="1:25" ht="18" customHeight="1" x14ac:dyDescent="0.15">
      <c r="A57" s="112"/>
      <c r="B57" s="112"/>
      <c r="C57" s="112"/>
      <c r="D57" s="112"/>
      <c r="E57" s="112"/>
      <c r="F57" s="112"/>
      <c r="G57" s="112"/>
      <c r="H57" s="112"/>
      <c r="I57" s="112"/>
      <c r="J57" s="112"/>
      <c r="K57" s="112"/>
      <c r="L57" s="112"/>
      <c r="M57" s="112"/>
      <c r="N57" s="112"/>
      <c r="O57" s="112"/>
      <c r="P57" s="112"/>
      <c r="Q57" s="112"/>
      <c r="R57" s="112"/>
      <c r="S57" s="112"/>
      <c r="T57" s="112"/>
      <c r="U57" s="112"/>
      <c r="V57" s="112"/>
      <c r="W57" s="112"/>
      <c r="X57" s="112"/>
      <c r="Y57" s="112"/>
    </row>
    <row r="58" spans="1:25" ht="18" customHeight="1" x14ac:dyDescent="0.15">
      <c r="A58" s="112"/>
      <c r="B58" s="112"/>
      <c r="C58" s="112"/>
      <c r="D58" s="112"/>
      <c r="E58" s="112"/>
      <c r="F58" s="112"/>
      <c r="G58" s="112"/>
      <c r="H58" s="112"/>
      <c r="I58" s="112"/>
      <c r="J58" s="112"/>
      <c r="K58" s="112"/>
      <c r="L58" s="112"/>
      <c r="M58" s="112"/>
      <c r="N58" s="112"/>
      <c r="O58" s="112"/>
      <c r="P58" s="112"/>
      <c r="Q58" s="112"/>
      <c r="R58" s="112"/>
      <c r="S58" s="112"/>
      <c r="T58" s="112"/>
      <c r="U58" s="112"/>
      <c r="V58" s="112"/>
      <c r="W58" s="112"/>
      <c r="X58" s="112"/>
      <c r="Y58" s="112"/>
    </row>
    <row r="59" spans="1:25" ht="18" customHeight="1" x14ac:dyDescent="0.15">
      <c r="A59" s="112"/>
      <c r="B59" s="112"/>
      <c r="C59" s="112"/>
      <c r="D59" s="112"/>
      <c r="E59" s="112"/>
      <c r="F59" s="112"/>
      <c r="G59" s="112"/>
      <c r="H59" s="112"/>
      <c r="I59" s="112"/>
      <c r="J59" s="112"/>
      <c r="K59" s="112"/>
      <c r="L59" s="112"/>
      <c r="M59" s="112"/>
      <c r="N59" s="112"/>
      <c r="O59" s="112"/>
      <c r="P59" s="112"/>
      <c r="Q59" s="112"/>
      <c r="R59" s="112"/>
      <c r="S59" s="112"/>
      <c r="T59" s="112"/>
      <c r="U59" s="112"/>
      <c r="V59" s="112"/>
      <c r="W59" s="112"/>
      <c r="X59" s="112"/>
      <c r="Y59" s="112"/>
    </row>
    <row r="60" spans="1:25" ht="18" customHeight="1" x14ac:dyDescent="0.15">
      <c r="A60" s="112"/>
      <c r="B60" s="112"/>
      <c r="C60" s="112"/>
      <c r="D60" s="112"/>
      <c r="E60" s="112"/>
      <c r="F60" s="112"/>
      <c r="G60" s="112"/>
      <c r="H60" s="112"/>
      <c r="I60" s="112"/>
      <c r="J60" s="112"/>
      <c r="K60" s="112"/>
      <c r="L60" s="112"/>
      <c r="M60" s="112"/>
      <c r="N60" s="112"/>
      <c r="O60" s="112"/>
      <c r="P60" s="112"/>
      <c r="Q60" s="112"/>
      <c r="R60" s="112"/>
      <c r="S60" s="112"/>
      <c r="T60" s="112"/>
      <c r="U60" s="112"/>
      <c r="V60" s="112"/>
      <c r="W60" s="112"/>
      <c r="X60" s="112"/>
      <c r="Y60" s="112"/>
    </row>
    <row r="61" spans="1:25" ht="18" customHeight="1" x14ac:dyDescent="0.15">
      <c r="A61" s="112"/>
      <c r="B61" s="112"/>
      <c r="C61" s="112"/>
      <c r="D61" s="112"/>
      <c r="E61" s="112"/>
      <c r="F61" s="112"/>
      <c r="G61" s="112"/>
      <c r="H61" s="112"/>
      <c r="I61" s="112"/>
      <c r="J61" s="112"/>
      <c r="K61" s="112"/>
      <c r="L61" s="112"/>
      <c r="M61" s="112"/>
      <c r="N61" s="112"/>
      <c r="O61" s="112"/>
      <c r="P61" s="112"/>
      <c r="Q61" s="112"/>
      <c r="R61" s="112"/>
      <c r="S61" s="112"/>
      <c r="T61" s="112"/>
      <c r="U61" s="112"/>
      <c r="V61" s="112"/>
      <c r="W61" s="112"/>
      <c r="X61" s="112"/>
      <c r="Y61" s="112"/>
    </row>
    <row r="62" spans="1:25" ht="18" customHeight="1" x14ac:dyDescent="0.15">
      <c r="A62" s="112"/>
      <c r="B62" s="112"/>
      <c r="C62" s="112"/>
      <c r="D62" s="112"/>
      <c r="E62" s="112"/>
      <c r="F62" s="112"/>
      <c r="G62" s="112"/>
      <c r="H62" s="112"/>
      <c r="I62" s="112"/>
      <c r="J62" s="112"/>
      <c r="K62" s="112"/>
      <c r="L62" s="112"/>
      <c r="M62" s="112"/>
      <c r="N62" s="112"/>
      <c r="O62" s="112"/>
      <c r="P62" s="112"/>
      <c r="Q62" s="112"/>
      <c r="R62" s="112"/>
      <c r="S62" s="112"/>
      <c r="T62" s="112"/>
      <c r="U62" s="112"/>
      <c r="V62" s="112"/>
      <c r="W62" s="112"/>
      <c r="X62" s="112"/>
      <c r="Y62" s="112"/>
    </row>
    <row r="63" spans="1:25" ht="18" customHeight="1" x14ac:dyDescent="0.15">
      <c r="A63" s="112"/>
      <c r="B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2"/>
    </row>
    <row r="64" spans="1:25" ht="18" customHeight="1" x14ac:dyDescent="0.15">
      <c r="A64" s="112"/>
      <c r="B64" s="112"/>
      <c r="C64" s="112"/>
      <c r="D64" s="112"/>
      <c r="E64" s="112"/>
      <c r="F64" s="112"/>
      <c r="G64" s="112"/>
      <c r="H64" s="112"/>
      <c r="I64" s="112"/>
      <c r="J64" s="112"/>
      <c r="K64" s="112"/>
      <c r="L64" s="112"/>
      <c r="M64" s="112"/>
      <c r="N64" s="112"/>
      <c r="O64" s="112"/>
      <c r="P64" s="112"/>
      <c r="Q64" s="112"/>
      <c r="R64" s="112"/>
      <c r="S64" s="112"/>
      <c r="T64" s="112"/>
      <c r="U64" s="112"/>
      <c r="V64" s="112"/>
      <c r="W64" s="112"/>
      <c r="X64" s="112"/>
      <c r="Y64" s="112"/>
    </row>
    <row r="65" spans="1:25" ht="18" customHeight="1" x14ac:dyDescent="0.15">
      <c r="A65" s="112"/>
      <c r="B65" s="112"/>
      <c r="C65" s="112"/>
      <c r="D65" s="112"/>
      <c r="E65" s="112"/>
      <c r="F65" s="112"/>
      <c r="G65" s="112"/>
      <c r="H65" s="112"/>
      <c r="I65" s="112"/>
      <c r="J65" s="112"/>
      <c r="K65" s="112"/>
      <c r="L65" s="112"/>
      <c r="M65" s="112"/>
      <c r="N65" s="112"/>
      <c r="O65" s="112"/>
      <c r="P65" s="112"/>
      <c r="Q65" s="112"/>
      <c r="R65" s="112"/>
      <c r="S65" s="112"/>
      <c r="T65" s="112"/>
      <c r="U65" s="112"/>
      <c r="V65" s="112"/>
      <c r="W65" s="112"/>
      <c r="X65" s="112"/>
      <c r="Y65" s="112"/>
    </row>
    <row r="66" spans="1:25" ht="18" customHeight="1" x14ac:dyDescent="0.15">
      <c r="A66" s="112"/>
      <c r="B66" s="112"/>
      <c r="C66" s="112"/>
      <c r="D66" s="112"/>
      <c r="E66" s="112"/>
      <c r="F66" s="112"/>
      <c r="G66" s="112"/>
      <c r="H66" s="112"/>
      <c r="I66" s="112"/>
      <c r="J66" s="112"/>
      <c r="K66" s="112"/>
      <c r="L66" s="112"/>
      <c r="M66" s="112"/>
      <c r="N66" s="112"/>
      <c r="O66" s="112"/>
      <c r="P66" s="112"/>
      <c r="Q66" s="112"/>
      <c r="R66" s="112"/>
      <c r="S66" s="112"/>
      <c r="T66" s="112"/>
      <c r="U66" s="112"/>
      <c r="V66" s="112"/>
      <c r="W66" s="112"/>
      <c r="X66" s="112"/>
      <c r="Y66" s="112"/>
    </row>
    <row r="67" spans="1:25" ht="18" customHeight="1" x14ac:dyDescent="0.15">
      <c r="A67" s="112"/>
      <c r="B67" s="112"/>
      <c r="C67" s="112"/>
      <c r="D67" s="112"/>
      <c r="E67" s="112"/>
      <c r="F67" s="112"/>
      <c r="G67" s="112"/>
      <c r="H67" s="112"/>
      <c r="I67" s="112"/>
      <c r="J67" s="112"/>
      <c r="K67" s="112"/>
      <c r="L67" s="112"/>
      <c r="M67" s="112"/>
      <c r="N67" s="112"/>
      <c r="O67" s="112"/>
      <c r="P67" s="112"/>
      <c r="Q67" s="112"/>
      <c r="R67" s="112"/>
      <c r="S67" s="112"/>
      <c r="T67" s="112"/>
      <c r="U67" s="112"/>
      <c r="V67" s="112"/>
      <c r="W67" s="112"/>
      <c r="X67" s="112"/>
      <c r="Y67" s="112"/>
    </row>
    <row r="68" spans="1:25" ht="18" customHeight="1" x14ac:dyDescent="0.15">
      <c r="A68" s="112"/>
      <c r="B68" s="112"/>
      <c r="C68" s="112"/>
      <c r="D68" s="112"/>
      <c r="E68" s="112"/>
      <c r="F68" s="112"/>
      <c r="G68" s="112"/>
      <c r="H68" s="112"/>
      <c r="I68" s="112"/>
      <c r="J68" s="112"/>
      <c r="K68" s="112"/>
      <c r="L68" s="112"/>
      <c r="M68" s="112"/>
      <c r="N68" s="112"/>
      <c r="O68" s="112"/>
      <c r="P68" s="112"/>
      <c r="Q68" s="112"/>
      <c r="R68" s="112"/>
      <c r="S68" s="112"/>
      <c r="T68" s="112"/>
      <c r="U68" s="112"/>
      <c r="V68" s="112"/>
      <c r="W68" s="112"/>
      <c r="X68" s="112"/>
      <c r="Y68" s="112"/>
    </row>
    <row r="69" spans="1:25" ht="18" customHeight="1" x14ac:dyDescent="0.15">
      <c r="A69" s="112"/>
      <c r="B69" s="112"/>
      <c r="C69" s="112"/>
      <c r="D69" s="112"/>
      <c r="E69" s="112"/>
      <c r="F69" s="112"/>
      <c r="G69" s="112"/>
      <c r="H69" s="112"/>
      <c r="I69" s="112"/>
      <c r="J69" s="112"/>
      <c r="K69" s="112"/>
      <c r="L69" s="112"/>
      <c r="M69" s="112"/>
      <c r="N69" s="112"/>
      <c r="O69" s="112"/>
      <c r="P69" s="112"/>
      <c r="Q69" s="112"/>
      <c r="R69" s="112"/>
      <c r="S69" s="112"/>
      <c r="T69" s="112"/>
      <c r="U69" s="112"/>
      <c r="V69" s="112"/>
      <c r="W69" s="112"/>
      <c r="X69" s="112"/>
      <c r="Y69" s="112"/>
    </row>
    <row r="70" spans="1:25" ht="18" customHeight="1" x14ac:dyDescent="0.15">
      <c r="A70" s="112"/>
      <c r="B70" s="112"/>
      <c r="C70" s="112"/>
      <c r="D70" s="112"/>
      <c r="E70" s="112"/>
      <c r="F70" s="112"/>
      <c r="G70" s="112"/>
      <c r="H70" s="112"/>
      <c r="I70" s="112"/>
      <c r="J70" s="112"/>
      <c r="K70" s="112"/>
      <c r="L70" s="112"/>
      <c r="M70" s="112"/>
      <c r="N70" s="112"/>
      <c r="O70" s="112"/>
      <c r="P70" s="112"/>
      <c r="Q70" s="112"/>
      <c r="R70" s="112"/>
      <c r="S70" s="112"/>
      <c r="T70" s="112"/>
      <c r="U70" s="112"/>
      <c r="V70" s="112"/>
      <c r="W70" s="112"/>
      <c r="X70" s="112"/>
      <c r="Y70" s="112"/>
    </row>
    <row r="71" spans="1:25" ht="18" customHeight="1" x14ac:dyDescent="0.15">
      <c r="A71" s="112"/>
      <c r="B71" s="112"/>
      <c r="C71" s="112"/>
      <c r="D71" s="112"/>
      <c r="E71" s="112"/>
      <c r="F71" s="112"/>
      <c r="G71" s="112"/>
      <c r="H71" s="112"/>
      <c r="I71" s="112"/>
      <c r="J71" s="112"/>
      <c r="K71" s="112"/>
      <c r="L71" s="112"/>
      <c r="M71" s="112"/>
      <c r="N71" s="112"/>
      <c r="O71" s="112"/>
      <c r="P71" s="112"/>
      <c r="Q71" s="112"/>
      <c r="R71" s="112"/>
      <c r="S71" s="112"/>
      <c r="T71" s="112"/>
      <c r="U71" s="112"/>
      <c r="V71" s="112"/>
      <c r="W71" s="112"/>
      <c r="X71" s="112"/>
      <c r="Y71" s="112"/>
    </row>
    <row r="72" spans="1:25" ht="18" customHeight="1" x14ac:dyDescent="0.15">
      <c r="A72" s="112"/>
      <c r="B72" s="112"/>
      <c r="C72" s="112"/>
      <c r="D72" s="112"/>
      <c r="E72" s="112"/>
      <c r="F72" s="112"/>
      <c r="G72" s="112"/>
      <c r="H72" s="112"/>
      <c r="I72" s="112"/>
      <c r="J72" s="112"/>
      <c r="K72" s="112"/>
      <c r="L72" s="112"/>
      <c r="M72" s="112"/>
      <c r="N72" s="112"/>
      <c r="O72" s="112"/>
      <c r="P72" s="112"/>
      <c r="Q72" s="112"/>
      <c r="R72" s="112"/>
      <c r="S72" s="112"/>
      <c r="T72" s="112"/>
      <c r="U72" s="112"/>
      <c r="V72" s="112"/>
      <c r="W72" s="112"/>
      <c r="X72" s="112"/>
      <c r="Y72" s="112"/>
    </row>
    <row r="73" spans="1:25" ht="18" customHeight="1" x14ac:dyDescent="0.15">
      <c r="A73" s="112"/>
      <c r="B73" s="112"/>
      <c r="C73" s="112"/>
      <c r="D73" s="112"/>
      <c r="E73" s="112"/>
      <c r="F73" s="112"/>
      <c r="G73" s="112"/>
      <c r="H73" s="112"/>
      <c r="I73" s="112"/>
      <c r="J73" s="112"/>
      <c r="K73" s="112"/>
      <c r="L73" s="112"/>
      <c r="M73" s="112"/>
      <c r="N73" s="112"/>
      <c r="O73" s="112"/>
      <c r="P73" s="112"/>
      <c r="Q73" s="112"/>
      <c r="R73" s="112"/>
      <c r="S73" s="112"/>
      <c r="T73" s="112"/>
      <c r="U73" s="112"/>
      <c r="V73" s="112"/>
      <c r="W73" s="112"/>
      <c r="X73" s="112"/>
      <c r="Y73" s="112"/>
    </row>
    <row r="74" spans="1:25" ht="18" customHeight="1" x14ac:dyDescent="0.15">
      <c r="A74" s="112"/>
      <c r="B74" s="112"/>
      <c r="C74" s="112"/>
      <c r="D74" s="112"/>
      <c r="E74" s="112"/>
      <c r="F74" s="112"/>
      <c r="G74" s="112"/>
      <c r="H74" s="112"/>
      <c r="I74" s="112"/>
      <c r="J74" s="112"/>
      <c r="K74" s="112"/>
      <c r="L74" s="112"/>
      <c r="M74" s="112"/>
      <c r="N74" s="112"/>
      <c r="O74" s="112"/>
      <c r="P74" s="112"/>
      <c r="Q74" s="112"/>
      <c r="R74" s="112"/>
      <c r="S74" s="112"/>
      <c r="T74" s="112"/>
      <c r="U74" s="112"/>
      <c r="V74" s="112"/>
      <c r="W74" s="112"/>
      <c r="X74" s="112"/>
      <c r="Y74" s="112"/>
    </row>
    <row r="75" spans="1:25" ht="18" customHeight="1" x14ac:dyDescent="0.15">
      <c r="A75" s="112"/>
      <c r="B75" s="112"/>
      <c r="C75" s="112"/>
      <c r="D75" s="112"/>
      <c r="E75" s="112"/>
      <c r="F75" s="112"/>
      <c r="G75" s="112"/>
      <c r="H75" s="112"/>
      <c r="I75" s="112"/>
      <c r="J75" s="112"/>
      <c r="K75" s="112"/>
      <c r="L75" s="112"/>
      <c r="M75" s="112"/>
      <c r="N75" s="112"/>
      <c r="O75" s="112"/>
      <c r="P75" s="112"/>
      <c r="Q75" s="112"/>
      <c r="R75" s="112"/>
      <c r="S75" s="112"/>
      <c r="T75" s="112"/>
      <c r="U75" s="112"/>
      <c r="V75" s="112"/>
      <c r="W75" s="112"/>
      <c r="X75" s="112"/>
      <c r="Y75" s="112"/>
    </row>
    <row r="76" spans="1:25" ht="18" customHeight="1" x14ac:dyDescent="0.15">
      <c r="A76" s="112"/>
      <c r="B76" s="112"/>
      <c r="C76" s="112"/>
      <c r="D76" s="112"/>
      <c r="E76" s="112"/>
      <c r="F76" s="112"/>
      <c r="G76" s="112"/>
      <c r="H76" s="112"/>
      <c r="I76" s="112"/>
      <c r="J76" s="112"/>
      <c r="K76" s="112"/>
      <c r="L76" s="112"/>
      <c r="M76" s="112"/>
      <c r="N76" s="112"/>
      <c r="O76" s="112"/>
      <c r="P76" s="112"/>
      <c r="Q76" s="112"/>
      <c r="R76" s="112"/>
      <c r="S76" s="112"/>
      <c r="T76" s="112"/>
      <c r="U76" s="112"/>
      <c r="V76" s="112"/>
      <c r="W76" s="112"/>
      <c r="X76" s="112"/>
      <c r="Y76" s="112"/>
    </row>
    <row r="77" spans="1:25" ht="18" customHeight="1" x14ac:dyDescent="0.15">
      <c r="A77" s="112"/>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2"/>
    </row>
    <row r="78" spans="1:25" ht="18" customHeight="1" x14ac:dyDescent="0.15">
      <c r="A78" s="112"/>
      <c r="B78" s="112"/>
      <c r="C78" s="112"/>
      <c r="D78" s="112"/>
      <c r="E78" s="112"/>
      <c r="F78" s="112"/>
      <c r="G78" s="112"/>
      <c r="H78" s="112"/>
      <c r="I78" s="112"/>
      <c r="J78" s="112"/>
      <c r="K78" s="112"/>
      <c r="L78" s="112"/>
      <c r="M78" s="112"/>
      <c r="N78" s="112"/>
      <c r="O78" s="112"/>
      <c r="P78" s="112"/>
      <c r="Q78" s="112"/>
      <c r="R78" s="112"/>
      <c r="S78" s="112"/>
      <c r="T78" s="112"/>
      <c r="U78" s="112"/>
      <c r="V78" s="112"/>
      <c r="W78" s="112"/>
      <c r="X78" s="112"/>
      <c r="Y78" s="112"/>
    </row>
    <row r="79" spans="1:25" ht="18" customHeight="1" x14ac:dyDescent="0.15">
      <c r="A79" s="112"/>
      <c r="B79" s="112"/>
      <c r="C79" s="112"/>
      <c r="D79" s="112"/>
      <c r="E79" s="112"/>
      <c r="F79" s="112"/>
      <c r="G79" s="112"/>
      <c r="H79" s="112"/>
      <c r="I79" s="112"/>
      <c r="J79" s="112"/>
      <c r="K79" s="112"/>
      <c r="L79" s="112"/>
      <c r="M79" s="112"/>
      <c r="N79" s="112"/>
      <c r="O79" s="112"/>
      <c r="P79" s="112"/>
      <c r="Q79" s="112"/>
      <c r="R79" s="112"/>
      <c r="S79" s="112"/>
      <c r="T79" s="112"/>
      <c r="U79" s="112"/>
      <c r="V79" s="112"/>
      <c r="W79" s="112"/>
      <c r="X79" s="112"/>
      <c r="Y79" s="112"/>
    </row>
    <row r="80" spans="1:25" ht="18" customHeight="1" x14ac:dyDescent="0.15">
      <c r="A80" s="112"/>
      <c r="B80" s="112"/>
      <c r="C80" s="112"/>
      <c r="D80" s="112"/>
      <c r="E80" s="112"/>
      <c r="F80" s="112"/>
      <c r="G80" s="112"/>
      <c r="H80" s="112"/>
      <c r="I80" s="112"/>
      <c r="J80" s="112"/>
      <c r="K80" s="112"/>
      <c r="L80" s="112"/>
      <c r="M80" s="112"/>
      <c r="N80" s="112"/>
      <c r="O80" s="112"/>
      <c r="P80" s="112"/>
      <c r="Q80" s="112"/>
      <c r="R80" s="112"/>
      <c r="S80" s="112"/>
      <c r="T80" s="112"/>
      <c r="U80" s="112"/>
      <c r="V80" s="112"/>
      <c r="W80" s="112"/>
      <c r="X80" s="112"/>
      <c r="Y80" s="112"/>
    </row>
    <row r="81" spans="1:25" ht="18" customHeight="1" x14ac:dyDescent="0.15">
      <c r="A81" s="112"/>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2"/>
    </row>
    <row r="82" spans="1:25" ht="18" customHeight="1" x14ac:dyDescent="0.15">
      <c r="A82" s="112"/>
      <c r="B82" s="112"/>
      <c r="C82" s="112"/>
      <c r="D82" s="112"/>
      <c r="E82" s="112"/>
      <c r="F82" s="112"/>
      <c r="G82" s="112"/>
      <c r="H82" s="112"/>
      <c r="I82" s="112"/>
      <c r="J82" s="112"/>
      <c r="K82" s="112"/>
      <c r="L82" s="112"/>
      <c r="M82" s="112"/>
      <c r="N82" s="112"/>
      <c r="O82" s="112"/>
      <c r="P82" s="112"/>
      <c r="Q82" s="112"/>
      <c r="R82" s="112"/>
      <c r="S82" s="112"/>
      <c r="T82" s="112"/>
      <c r="U82" s="112"/>
      <c r="V82" s="112"/>
      <c r="W82" s="112"/>
      <c r="X82" s="112"/>
      <c r="Y82" s="112"/>
    </row>
    <row r="83" spans="1:25" ht="18" customHeight="1" x14ac:dyDescent="0.15">
      <c r="A83" s="112"/>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row>
    <row r="84" spans="1:25" ht="18" customHeight="1" x14ac:dyDescent="0.15">
      <c r="A84" s="112"/>
      <c r="B84" s="112"/>
      <c r="C84" s="112"/>
      <c r="D84" s="112"/>
      <c r="E84" s="112"/>
      <c r="F84" s="112"/>
      <c r="G84" s="112"/>
      <c r="H84" s="112"/>
      <c r="I84" s="112"/>
      <c r="J84" s="112"/>
      <c r="K84" s="112"/>
      <c r="L84" s="112"/>
      <c r="M84" s="112"/>
      <c r="N84" s="112"/>
      <c r="O84" s="112"/>
      <c r="P84" s="112"/>
      <c r="Q84" s="112"/>
      <c r="R84" s="112"/>
      <c r="S84" s="112"/>
      <c r="T84" s="112"/>
      <c r="U84" s="112"/>
      <c r="V84" s="112"/>
      <c r="W84" s="112"/>
      <c r="X84" s="112"/>
      <c r="Y84" s="112"/>
    </row>
    <row r="85" spans="1:25" ht="18" customHeight="1" x14ac:dyDescent="0.15">
      <c r="A85" s="112"/>
      <c r="B85" s="112"/>
      <c r="C85" s="112"/>
      <c r="D85" s="112"/>
      <c r="E85" s="112"/>
      <c r="F85" s="112"/>
      <c r="G85" s="112"/>
      <c r="H85" s="112"/>
      <c r="I85" s="112"/>
      <c r="J85" s="112"/>
      <c r="K85" s="112"/>
      <c r="L85" s="112"/>
      <c r="M85" s="112"/>
      <c r="N85" s="112"/>
      <c r="O85" s="112"/>
      <c r="P85" s="112"/>
      <c r="Q85" s="112"/>
      <c r="R85" s="112"/>
      <c r="S85" s="112"/>
      <c r="T85" s="112"/>
      <c r="U85" s="112"/>
      <c r="V85" s="112"/>
      <c r="W85" s="112"/>
      <c r="X85" s="112"/>
      <c r="Y85" s="112"/>
    </row>
    <row r="86" spans="1:25" ht="18" customHeight="1" x14ac:dyDescent="0.15">
      <c r="A86" s="112"/>
      <c r="B86" s="112"/>
      <c r="C86" s="112"/>
      <c r="D86" s="112"/>
      <c r="E86" s="112"/>
      <c r="F86" s="112"/>
      <c r="G86" s="112"/>
      <c r="H86" s="112"/>
      <c r="I86" s="112"/>
      <c r="J86" s="112"/>
      <c r="K86" s="112"/>
      <c r="L86" s="112"/>
      <c r="M86" s="112"/>
      <c r="N86" s="112"/>
      <c r="O86" s="112"/>
      <c r="P86" s="112"/>
      <c r="Q86" s="112"/>
      <c r="R86" s="112"/>
      <c r="S86" s="112"/>
      <c r="T86" s="112"/>
      <c r="U86" s="112"/>
      <c r="V86" s="112"/>
      <c r="W86" s="112"/>
      <c r="X86" s="112"/>
      <c r="Y86" s="112"/>
    </row>
    <row r="87" spans="1:25" ht="18" customHeight="1" x14ac:dyDescent="0.15">
      <c r="A87" s="112"/>
      <c r="B87" s="112"/>
      <c r="C87" s="112"/>
      <c r="D87" s="112"/>
      <c r="E87" s="112"/>
      <c r="F87" s="112"/>
      <c r="G87" s="112"/>
      <c r="H87" s="112"/>
      <c r="I87" s="112"/>
      <c r="J87" s="112"/>
      <c r="K87" s="112"/>
      <c r="L87" s="112"/>
      <c r="M87" s="112"/>
      <c r="N87" s="112"/>
      <c r="O87" s="112"/>
      <c r="P87" s="112"/>
      <c r="Q87" s="112"/>
      <c r="R87" s="112"/>
      <c r="S87" s="112"/>
      <c r="T87" s="112"/>
      <c r="U87" s="112"/>
      <c r="V87" s="112"/>
      <c r="W87" s="112"/>
      <c r="X87" s="112"/>
      <c r="Y87" s="112"/>
    </row>
    <row r="88" spans="1:25" ht="18" customHeight="1" x14ac:dyDescent="0.15">
      <c r="A88" s="112"/>
      <c r="B88" s="112"/>
      <c r="C88" s="112"/>
      <c r="D88" s="112"/>
      <c r="E88" s="112"/>
      <c r="F88" s="112"/>
      <c r="G88" s="112"/>
      <c r="H88" s="112"/>
      <c r="I88" s="112"/>
      <c r="J88" s="112"/>
      <c r="K88" s="112"/>
      <c r="L88" s="112"/>
      <c r="M88" s="112"/>
      <c r="N88" s="112"/>
      <c r="O88" s="112"/>
      <c r="P88" s="112"/>
      <c r="Q88" s="112"/>
      <c r="R88" s="112"/>
      <c r="S88" s="112"/>
      <c r="T88" s="112"/>
      <c r="U88" s="112"/>
      <c r="V88" s="112"/>
      <c r="W88" s="112"/>
      <c r="X88" s="112"/>
      <c r="Y88" s="112"/>
    </row>
    <row r="89" spans="1:25" ht="18" customHeight="1" x14ac:dyDescent="0.15">
      <c r="A89" s="112"/>
      <c r="B89" s="112"/>
      <c r="C89" s="112"/>
      <c r="D89" s="112"/>
      <c r="E89" s="112"/>
      <c r="F89" s="112"/>
      <c r="G89" s="112"/>
      <c r="H89" s="112"/>
      <c r="I89" s="112"/>
      <c r="J89" s="112"/>
      <c r="K89" s="112"/>
      <c r="L89" s="112"/>
      <c r="M89" s="112"/>
      <c r="N89" s="112"/>
      <c r="O89" s="112"/>
      <c r="P89" s="112"/>
      <c r="Q89" s="112"/>
      <c r="R89" s="112"/>
      <c r="S89" s="112"/>
      <c r="T89" s="112"/>
      <c r="U89" s="112"/>
      <c r="V89" s="112"/>
      <c r="W89" s="112"/>
      <c r="X89" s="112"/>
      <c r="Y89" s="112"/>
    </row>
    <row r="90" spans="1:25" ht="18" customHeight="1" x14ac:dyDescent="0.15">
      <c r="A90" s="112"/>
      <c r="B90" s="112"/>
      <c r="C90" s="112"/>
      <c r="D90" s="112"/>
      <c r="E90" s="112"/>
      <c r="F90" s="112"/>
      <c r="G90" s="112"/>
      <c r="H90" s="112"/>
      <c r="I90" s="112"/>
      <c r="J90" s="112"/>
      <c r="K90" s="112"/>
      <c r="L90" s="112"/>
      <c r="M90" s="112"/>
      <c r="N90" s="112"/>
      <c r="O90" s="112"/>
      <c r="P90" s="112"/>
      <c r="Q90" s="112"/>
      <c r="R90" s="112"/>
      <c r="S90" s="112"/>
      <c r="T90" s="112"/>
      <c r="U90" s="112"/>
      <c r="V90" s="112"/>
      <c r="W90" s="112"/>
      <c r="X90" s="112"/>
      <c r="Y90" s="112"/>
    </row>
    <row r="91" spans="1:25" ht="18" customHeight="1" x14ac:dyDescent="0.15">
      <c r="A91" s="112"/>
      <c r="B91" s="112"/>
      <c r="C91" s="112"/>
      <c r="D91" s="112"/>
      <c r="E91" s="112"/>
      <c r="F91" s="112"/>
      <c r="G91" s="112"/>
      <c r="H91" s="112"/>
      <c r="I91" s="112"/>
      <c r="J91" s="112"/>
      <c r="K91" s="112"/>
      <c r="L91" s="112"/>
      <c r="M91" s="112"/>
      <c r="N91" s="112"/>
      <c r="O91" s="112"/>
      <c r="P91" s="112"/>
      <c r="Q91" s="112"/>
      <c r="R91" s="112"/>
      <c r="S91" s="112"/>
      <c r="T91" s="112"/>
      <c r="U91" s="112"/>
      <c r="V91" s="112"/>
      <c r="W91" s="112"/>
      <c r="X91" s="112"/>
      <c r="Y91" s="112"/>
    </row>
    <row r="92" spans="1:25" ht="18" customHeight="1" x14ac:dyDescent="0.15">
      <c r="A92" s="112"/>
      <c r="B92" s="112"/>
      <c r="C92" s="112"/>
      <c r="D92" s="112"/>
      <c r="E92" s="112"/>
      <c r="F92" s="112"/>
      <c r="G92" s="112"/>
      <c r="H92" s="112"/>
      <c r="I92" s="112"/>
      <c r="J92" s="112"/>
      <c r="K92" s="112"/>
      <c r="L92" s="112"/>
      <c r="M92" s="112"/>
      <c r="N92" s="112"/>
      <c r="O92" s="112"/>
      <c r="P92" s="112"/>
      <c r="Q92" s="112"/>
      <c r="R92" s="112"/>
      <c r="S92" s="112"/>
      <c r="T92" s="112"/>
      <c r="U92" s="112"/>
      <c r="V92" s="112"/>
      <c r="W92" s="112"/>
      <c r="X92" s="112"/>
      <c r="Y92" s="112"/>
    </row>
    <row r="93" spans="1:25" ht="18" customHeight="1" x14ac:dyDescent="0.15">
      <c r="A93" s="112"/>
      <c r="B93" s="112"/>
      <c r="C93" s="112"/>
      <c r="D93" s="112"/>
      <c r="E93" s="112"/>
      <c r="F93" s="112"/>
      <c r="G93" s="112"/>
      <c r="H93" s="112"/>
      <c r="I93" s="112"/>
      <c r="J93" s="112"/>
      <c r="K93" s="112"/>
      <c r="L93" s="112"/>
      <c r="M93" s="112"/>
      <c r="N93" s="112"/>
      <c r="O93" s="112"/>
      <c r="P93" s="112"/>
      <c r="Q93" s="112"/>
      <c r="R93" s="112"/>
      <c r="S93" s="112"/>
      <c r="T93" s="112"/>
      <c r="U93" s="112"/>
      <c r="V93" s="112"/>
      <c r="W93" s="112"/>
      <c r="X93" s="112"/>
      <c r="Y93" s="112"/>
    </row>
    <row r="94" spans="1:25" ht="18" customHeight="1" x14ac:dyDescent="0.15">
      <c r="A94" s="112"/>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2"/>
    </row>
    <row r="95" spans="1:25" ht="18" customHeight="1" x14ac:dyDescent="0.15">
      <c r="A95" s="112"/>
      <c r="B95" s="112"/>
      <c r="C95" s="112"/>
      <c r="D95" s="112"/>
      <c r="E95" s="112"/>
      <c r="F95" s="112"/>
      <c r="G95" s="112"/>
      <c r="H95" s="112"/>
      <c r="I95" s="112"/>
      <c r="J95" s="112"/>
      <c r="K95" s="112"/>
      <c r="L95" s="112"/>
      <c r="M95" s="112"/>
      <c r="N95" s="112"/>
      <c r="O95" s="112"/>
      <c r="P95" s="112"/>
      <c r="Q95" s="112"/>
      <c r="R95" s="112"/>
      <c r="S95" s="112"/>
      <c r="T95" s="112"/>
      <c r="U95" s="112"/>
      <c r="V95" s="112"/>
      <c r="W95" s="112"/>
      <c r="X95" s="112"/>
      <c r="Y95" s="112"/>
    </row>
    <row r="96" spans="1:25" ht="18" customHeight="1" x14ac:dyDescent="0.15">
      <c r="A96" s="112"/>
      <c r="B96" s="112"/>
      <c r="C96" s="112"/>
      <c r="D96" s="112"/>
      <c r="E96" s="112"/>
      <c r="F96" s="112"/>
      <c r="G96" s="112"/>
      <c r="H96" s="112"/>
      <c r="I96" s="112"/>
      <c r="J96" s="112"/>
      <c r="K96" s="112"/>
      <c r="L96" s="112"/>
      <c r="M96" s="112"/>
      <c r="N96" s="112"/>
      <c r="O96" s="112"/>
      <c r="P96" s="112"/>
      <c r="Q96" s="112"/>
      <c r="R96" s="112"/>
      <c r="S96" s="112"/>
      <c r="T96" s="112"/>
      <c r="U96" s="112"/>
      <c r="V96" s="112"/>
      <c r="W96" s="112"/>
      <c r="X96" s="112"/>
      <c r="Y96" s="112"/>
    </row>
    <row r="97" spans="1:25" ht="18" customHeight="1" x14ac:dyDescent="0.15">
      <c r="A97" s="112"/>
      <c r="B97" s="112"/>
      <c r="C97" s="112"/>
      <c r="D97" s="112"/>
      <c r="E97" s="112"/>
      <c r="F97" s="112"/>
      <c r="G97" s="112"/>
      <c r="H97" s="112"/>
      <c r="I97" s="112"/>
      <c r="J97" s="112"/>
      <c r="K97" s="112"/>
      <c r="L97" s="112"/>
      <c r="M97" s="112"/>
      <c r="N97" s="112"/>
      <c r="O97" s="112"/>
      <c r="P97" s="112"/>
      <c r="Q97" s="112"/>
      <c r="R97" s="112"/>
      <c r="S97" s="112"/>
      <c r="T97" s="112"/>
      <c r="U97" s="112"/>
      <c r="V97" s="112"/>
      <c r="W97" s="112"/>
      <c r="X97" s="112"/>
      <c r="Y97" s="112"/>
    </row>
    <row r="98" spans="1:25" ht="18" customHeight="1" x14ac:dyDescent="0.15">
      <c r="A98" s="112"/>
      <c r="B98" s="112"/>
      <c r="C98" s="112"/>
      <c r="D98" s="112"/>
      <c r="E98" s="112"/>
      <c r="F98" s="112"/>
      <c r="G98" s="112"/>
      <c r="H98" s="112"/>
      <c r="I98" s="112"/>
      <c r="J98" s="112"/>
      <c r="K98" s="112"/>
      <c r="L98" s="112"/>
      <c r="M98" s="112"/>
      <c r="N98" s="112"/>
      <c r="O98" s="112"/>
      <c r="P98" s="112"/>
      <c r="Q98" s="112"/>
      <c r="R98" s="112"/>
      <c r="S98" s="112"/>
      <c r="T98" s="112"/>
      <c r="U98" s="112"/>
      <c r="V98" s="112"/>
      <c r="W98" s="112"/>
      <c r="X98" s="112"/>
      <c r="Y98" s="112"/>
    </row>
    <row r="99" spans="1:25" ht="18" customHeight="1" x14ac:dyDescent="0.15">
      <c r="A99" s="112"/>
      <c r="B99" s="112"/>
      <c r="C99" s="112"/>
      <c r="D99" s="112"/>
      <c r="E99" s="112"/>
      <c r="F99" s="112"/>
      <c r="G99" s="112"/>
      <c r="H99" s="112"/>
      <c r="I99" s="112"/>
      <c r="J99" s="112"/>
      <c r="K99" s="112"/>
      <c r="L99" s="112"/>
      <c r="M99" s="112"/>
      <c r="N99" s="112"/>
      <c r="O99" s="112"/>
      <c r="P99" s="112"/>
      <c r="Q99" s="112"/>
      <c r="R99" s="112"/>
      <c r="S99" s="112"/>
      <c r="T99" s="112"/>
      <c r="U99" s="112"/>
      <c r="V99" s="112"/>
      <c r="W99" s="112"/>
      <c r="X99" s="112"/>
      <c r="Y99" s="112"/>
    </row>
    <row r="100" spans="1:25" ht="18" customHeight="1" x14ac:dyDescent="0.15">
      <c r="A100" s="112"/>
      <c r="B100" s="112"/>
      <c r="C100" s="112"/>
      <c r="D100" s="112"/>
      <c r="E100" s="112"/>
      <c r="F100" s="112"/>
      <c r="G100" s="112"/>
      <c r="H100" s="112"/>
      <c r="I100" s="112"/>
      <c r="J100" s="112"/>
      <c r="K100" s="112"/>
      <c r="L100" s="112"/>
      <c r="M100" s="112"/>
      <c r="N100" s="112"/>
      <c r="O100" s="112"/>
      <c r="P100" s="112"/>
      <c r="Q100" s="112"/>
      <c r="R100" s="112"/>
      <c r="S100" s="112"/>
      <c r="T100" s="112"/>
      <c r="U100" s="112"/>
      <c r="V100" s="112"/>
      <c r="W100" s="112"/>
      <c r="X100" s="112"/>
      <c r="Y100" s="112"/>
    </row>
    <row r="101" spans="1:25" ht="18" customHeight="1" x14ac:dyDescent="0.15">
      <c r="A101" s="112"/>
      <c r="B101" s="112"/>
      <c r="C101" s="112"/>
      <c r="D101" s="112"/>
      <c r="E101" s="112"/>
      <c r="F101" s="112"/>
      <c r="G101" s="112"/>
      <c r="H101" s="112"/>
      <c r="I101" s="112"/>
      <c r="J101" s="112"/>
      <c r="K101" s="112"/>
      <c r="L101" s="112"/>
      <c r="M101" s="112"/>
      <c r="N101" s="112"/>
      <c r="O101" s="112"/>
      <c r="P101" s="112"/>
      <c r="Q101" s="112"/>
      <c r="R101" s="112"/>
      <c r="S101" s="112"/>
      <c r="T101" s="112"/>
      <c r="U101" s="112"/>
      <c r="V101" s="112"/>
      <c r="W101" s="112"/>
      <c r="X101" s="112"/>
      <c r="Y101" s="112"/>
    </row>
    <row r="102" spans="1:25" ht="18" customHeight="1" x14ac:dyDescent="0.15">
      <c r="A102" s="112"/>
      <c r="B102" s="112"/>
      <c r="C102" s="112"/>
      <c r="D102" s="112"/>
      <c r="E102" s="112"/>
      <c r="F102" s="112"/>
      <c r="G102" s="112"/>
      <c r="H102" s="112"/>
      <c r="I102" s="112"/>
      <c r="J102" s="112"/>
      <c r="K102" s="112"/>
      <c r="L102" s="112"/>
      <c r="M102" s="112"/>
      <c r="N102" s="112"/>
      <c r="O102" s="112"/>
      <c r="P102" s="112"/>
      <c r="Q102" s="112"/>
      <c r="R102" s="112"/>
      <c r="S102" s="112"/>
      <c r="T102" s="112"/>
      <c r="U102" s="112"/>
      <c r="V102" s="112"/>
      <c r="W102" s="112"/>
      <c r="X102" s="112"/>
      <c r="Y102" s="112"/>
    </row>
    <row r="103" spans="1:25" ht="18" customHeight="1" x14ac:dyDescent="0.15">
      <c r="A103" s="112"/>
      <c r="B103" s="112"/>
      <c r="C103" s="112"/>
      <c r="D103" s="112"/>
      <c r="E103" s="112"/>
      <c r="F103" s="112"/>
      <c r="G103" s="112"/>
      <c r="H103" s="112"/>
      <c r="I103" s="112"/>
      <c r="J103" s="112"/>
      <c r="K103" s="112"/>
      <c r="L103" s="112"/>
      <c r="M103" s="112"/>
      <c r="N103" s="112"/>
      <c r="O103" s="112"/>
      <c r="P103" s="112"/>
      <c r="Q103" s="112"/>
      <c r="R103" s="112"/>
      <c r="S103" s="112"/>
      <c r="T103" s="112"/>
      <c r="U103" s="112"/>
      <c r="V103" s="112"/>
      <c r="W103" s="112"/>
      <c r="X103" s="112"/>
      <c r="Y103" s="112"/>
    </row>
    <row r="104" spans="1:25" ht="18" customHeight="1" x14ac:dyDescent="0.15">
      <c r="A104" s="112"/>
      <c r="B104" s="112"/>
      <c r="C104" s="112"/>
      <c r="D104" s="112"/>
      <c r="E104" s="112"/>
      <c r="F104" s="112"/>
      <c r="G104" s="112"/>
      <c r="H104" s="112"/>
      <c r="I104" s="112"/>
      <c r="J104" s="112"/>
      <c r="K104" s="112"/>
      <c r="L104" s="112"/>
      <c r="M104" s="112"/>
      <c r="N104" s="112"/>
      <c r="O104" s="112"/>
      <c r="P104" s="112"/>
      <c r="Q104" s="112"/>
      <c r="R104" s="112"/>
      <c r="S104" s="112"/>
      <c r="T104" s="112"/>
      <c r="U104" s="112"/>
      <c r="V104" s="112"/>
      <c r="W104" s="112"/>
      <c r="X104" s="112"/>
      <c r="Y104" s="112"/>
    </row>
    <row r="105" spans="1:25" ht="18" customHeight="1" x14ac:dyDescent="0.15">
      <c r="A105" s="112"/>
      <c r="B105" s="112"/>
      <c r="C105" s="112"/>
      <c r="D105" s="112"/>
      <c r="E105" s="112"/>
      <c r="F105" s="112"/>
      <c r="G105" s="112"/>
      <c r="H105" s="112"/>
      <c r="I105" s="112"/>
      <c r="J105" s="112"/>
      <c r="K105" s="112"/>
      <c r="L105" s="112"/>
      <c r="M105" s="112"/>
      <c r="N105" s="112"/>
      <c r="O105" s="112"/>
      <c r="P105" s="112"/>
      <c r="Q105" s="112"/>
      <c r="R105" s="112"/>
      <c r="S105" s="112"/>
      <c r="T105" s="112"/>
      <c r="U105" s="112"/>
      <c r="V105" s="112"/>
      <c r="W105" s="112"/>
      <c r="X105" s="112"/>
      <c r="Y105" s="112"/>
    </row>
    <row r="106" spans="1:25" ht="18" customHeight="1" x14ac:dyDescent="0.15">
      <c r="A106" s="112"/>
      <c r="B106" s="112"/>
      <c r="C106" s="112"/>
      <c r="D106" s="112"/>
      <c r="E106" s="112"/>
      <c r="F106" s="112"/>
      <c r="G106" s="112"/>
      <c r="H106" s="112"/>
      <c r="I106" s="112"/>
      <c r="J106" s="112"/>
      <c r="K106" s="112"/>
      <c r="L106" s="112"/>
      <c r="M106" s="112"/>
      <c r="N106" s="112"/>
      <c r="O106" s="112"/>
      <c r="P106" s="112"/>
      <c r="Q106" s="112"/>
      <c r="R106" s="112"/>
      <c r="S106" s="112"/>
      <c r="T106" s="112"/>
      <c r="U106" s="112"/>
      <c r="V106" s="112"/>
      <c r="W106" s="112"/>
      <c r="X106" s="112"/>
      <c r="Y106" s="112"/>
    </row>
    <row r="107" spans="1:25" ht="18" customHeight="1" x14ac:dyDescent="0.15">
      <c r="A107" s="112"/>
      <c r="B107" s="112"/>
      <c r="C107" s="112"/>
      <c r="D107" s="112"/>
      <c r="E107" s="112"/>
      <c r="F107" s="112"/>
      <c r="G107" s="112"/>
      <c r="H107" s="112"/>
      <c r="I107" s="112"/>
      <c r="J107" s="112"/>
      <c r="K107" s="112"/>
      <c r="L107" s="112"/>
      <c r="M107" s="112"/>
      <c r="N107" s="112"/>
      <c r="O107" s="112"/>
      <c r="P107" s="112"/>
      <c r="Q107" s="112"/>
      <c r="R107" s="112"/>
      <c r="S107" s="112"/>
      <c r="T107" s="112"/>
      <c r="U107" s="112"/>
      <c r="V107" s="112"/>
      <c r="W107" s="112"/>
      <c r="X107" s="112"/>
      <c r="Y107" s="112"/>
    </row>
    <row r="108" spans="1:25" ht="18" customHeight="1" x14ac:dyDescent="0.15">
      <c r="A108" s="112"/>
      <c r="B108" s="112"/>
      <c r="C108" s="112"/>
      <c r="D108" s="112"/>
      <c r="E108" s="112"/>
      <c r="F108" s="112"/>
      <c r="G108" s="112"/>
      <c r="H108" s="112"/>
      <c r="I108" s="112"/>
      <c r="J108" s="112"/>
      <c r="K108" s="112"/>
      <c r="L108" s="112"/>
      <c r="M108" s="112"/>
      <c r="N108" s="112"/>
      <c r="O108" s="112"/>
      <c r="P108" s="112"/>
      <c r="Q108" s="112"/>
      <c r="R108" s="112"/>
      <c r="S108" s="112"/>
      <c r="T108" s="112"/>
      <c r="U108" s="112"/>
      <c r="V108" s="112"/>
      <c r="W108" s="112"/>
      <c r="X108" s="112"/>
      <c r="Y108" s="112"/>
    </row>
    <row r="109" spans="1:25" ht="18" customHeight="1" x14ac:dyDescent="0.15">
      <c r="A109" s="112"/>
      <c r="B109" s="112"/>
      <c r="C109" s="112"/>
      <c r="D109" s="112"/>
      <c r="E109" s="112"/>
      <c r="F109" s="112"/>
      <c r="G109" s="112"/>
      <c r="H109" s="112"/>
      <c r="I109" s="112"/>
      <c r="J109" s="112"/>
      <c r="K109" s="112"/>
      <c r="L109" s="112"/>
      <c r="M109" s="112"/>
      <c r="N109" s="112"/>
      <c r="O109" s="112"/>
      <c r="P109" s="112"/>
      <c r="Q109" s="112"/>
      <c r="R109" s="112"/>
      <c r="S109" s="112"/>
      <c r="T109" s="112"/>
      <c r="U109" s="112"/>
      <c r="V109" s="112"/>
      <c r="W109" s="112"/>
      <c r="X109" s="112"/>
      <c r="Y109" s="112"/>
    </row>
    <row r="110" spans="1:25" ht="18" customHeight="1" x14ac:dyDescent="0.15">
      <c r="A110" s="112"/>
      <c r="B110" s="112"/>
      <c r="C110" s="112"/>
      <c r="D110" s="112"/>
      <c r="E110" s="112"/>
      <c r="F110" s="112"/>
      <c r="G110" s="112"/>
      <c r="H110" s="112"/>
      <c r="I110" s="112"/>
      <c r="J110" s="112"/>
      <c r="K110" s="112"/>
      <c r="L110" s="112"/>
      <c r="M110" s="112"/>
      <c r="N110" s="112"/>
      <c r="O110" s="112"/>
      <c r="P110" s="112"/>
      <c r="Q110" s="112"/>
      <c r="R110" s="112"/>
      <c r="S110" s="112"/>
      <c r="T110" s="112"/>
      <c r="U110" s="112"/>
      <c r="V110" s="112"/>
      <c r="W110" s="112"/>
      <c r="X110" s="112"/>
      <c r="Y110" s="112"/>
    </row>
    <row r="111" spans="1:25" ht="18" customHeight="1" x14ac:dyDescent="0.15">
      <c r="A111" s="112"/>
      <c r="B111" s="112"/>
      <c r="C111" s="112"/>
      <c r="D111" s="112"/>
      <c r="E111" s="112"/>
      <c r="F111" s="112"/>
      <c r="G111" s="112"/>
      <c r="H111" s="112"/>
      <c r="I111" s="112"/>
      <c r="J111" s="112"/>
      <c r="K111" s="112"/>
      <c r="L111" s="112"/>
      <c r="M111" s="112"/>
      <c r="N111" s="112"/>
      <c r="O111" s="112"/>
      <c r="P111" s="112"/>
      <c r="Q111" s="112"/>
      <c r="R111" s="112"/>
      <c r="S111" s="112"/>
      <c r="T111" s="112"/>
      <c r="U111" s="112"/>
      <c r="V111" s="112"/>
      <c r="W111" s="112"/>
      <c r="X111" s="112"/>
      <c r="Y111" s="112"/>
    </row>
    <row r="112" spans="1:25" ht="18" customHeight="1" x14ac:dyDescent="0.15">
      <c r="A112" s="112"/>
      <c r="B112" s="112"/>
      <c r="C112" s="112"/>
      <c r="D112" s="112"/>
      <c r="E112" s="112"/>
      <c r="F112" s="112"/>
      <c r="G112" s="112"/>
      <c r="H112" s="112"/>
      <c r="I112" s="112"/>
      <c r="J112" s="112"/>
      <c r="K112" s="112"/>
      <c r="L112" s="112"/>
      <c r="M112" s="112"/>
      <c r="N112" s="112"/>
      <c r="O112" s="112"/>
      <c r="P112" s="112"/>
      <c r="Q112" s="112"/>
      <c r="R112" s="112"/>
      <c r="S112" s="112"/>
      <c r="T112" s="112"/>
      <c r="U112" s="112"/>
      <c r="V112" s="112"/>
      <c r="W112" s="112"/>
      <c r="X112" s="112"/>
      <c r="Y112" s="112"/>
    </row>
    <row r="113" spans="1:25" ht="18" customHeight="1" x14ac:dyDescent="0.15">
      <c r="A113" s="112"/>
      <c r="B113" s="112"/>
      <c r="C113" s="112"/>
      <c r="D113" s="112"/>
      <c r="E113" s="112"/>
      <c r="F113" s="112"/>
      <c r="G113" s="112"/>
      <c r="H113" s="112"/>
      <c r="I113" s="112"/>
      <c r="J113" s="112"/>
      <c r="K113" s="112"/>
      <c r="L113" s="112"/>
      <c r="M113" s="112"/>
      <c r="N113" s="112"/>
      <c r="O113" s="112"/>
      <c r="P113" s="112"/>
      <c r="Q113" s="112"/>
      <c r="R113" s="112"/>
      <c r="S113" s="112"/>
      <c r="T113" s="112"/>
      <c r="U113" s="112"/>
      <c r="V113" s="112"/>
      <c r="W113" s="112"/>
      <c r="X113" s="112"/>
      <c r="Y113" s="112"/>
    </row>
    <row r="114" spans="1:25" ht="18" customHeight="1" x14ac:dyDescent="0.15">
      <c r="A114" s="112"/>
      <c r="B114" s="112"/>
      <c r="C114" s="112"/>
      <c r="D114" s="112"/>
      <c r="E114" s="112"/>
      <c r="F114" s="112"/>
      <c r="G114" s="112"/>
      <c r="H114" s="112"/>
      <c r="I114" s="112"/>
      <c r="J114" s="112"/>
      <c r="K114" s="112"/>
      <c r="L114" s="112"/>
      <c r="M114" s="112"/>
      <c r="N114" s="112"/>
      <c r="O114" s="112"/>
      <c r="P114" s="112"/>
      <c r="Q114" s="112"/>
      <c r="R114" s="112"/>
      <c r="S114" s="112"/>
      <c r="T114" s="112"/>
      <c r="U114" s="112"/>
      <c r="V114" s="112"/>
      <c r="W114" s="112"/>
      <c r="X114" s="112"/>
      <c r="Y114" s="112"/>
    </row>
    <row r="115" spans="1:25" ht="18" customHeight="1" x14ac:dyDescent="0.15">
      <c r="A115" s="112"/>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row>
    <row r="116" spans="1:25" ht="18" customHeight="1" x14ac:dyDescent="0.15">
      <c r="A116" s="112"/>
      <c r="B116" s="112"/>
      <c r="C116" s="112"/>
      <c r="D116" s="112"/>
      <c r="E116" s="112"/>
      <c r="F116" s="112"/>
      <c r="G116" s="112"/>
      <c r="H116" s="112"/>
      <c r="I116" s="112"/>
      <c r="J116" s="112"/>
      <c r="K116" s="112"/>
      <c r="L116" s="112"/>
      <c r="M116" s="112"/>
      <c r="N116" s="112"/>
      <c r="O116" s="112"/>
      <c r="P116" s="112"/>
      <c r="Q116" s="112"/>
      <c r="R116" s="112"/>
      <c r="S116" s="112"/>
      <c r="T116" s="112"/>
      <c r="U116" s="112"/>
      <c r="V116" s="112"/>
      <c r="W116" s="112"/>
      <c r="X116" s="112"/>
      <c r="Y116" s="112"/>
    </row>
    <row r="117" spans="1:25" ht="18" customHeight="1" x14ac:dyDescent="0.15">
      <c r="A117" s="112"/>
      <c r="B117" s="112"/>
      <c r="C117" s="112"/>
      <c r="D117" s="112"/>
      <c r="E117" s="112"/>
      <c r="F117" s="112"/>
      <c r="G117" s="112"/>
      <c r="H117" s="112"/>
      <c r="I117" s="112"/>
      <c r="J117" s="112"/>
      <c r="K117" s="112"/>
      <c r="L117" s="112"/>
      <c r="M117" s="112"/>
      <c r="N117" s="112"/>
      <c r="O117" s="112"/>
      <c r="P117" s="112"/>
      <c r="Q117" s="112"/>
      <c r="R117" s="112"/>
      <c r="S117" s="112"/>
      <c r="T117" s="112"/>
      <c r="U117" s="112"/>
      <c r="V117" s="112"/>
      <c r="W117" s="112"/>
      <c r="X117" s="112"/>
      <c r="Y117" s="112"/>
    </row>
    <row r="118" spans="1:25" ht="18" customHeight="1" x14ac:dyDescent="0.15">
      <c r="A118" s="112"/>
      <c r="B118" s="112"/>
      <c r="C118" s="112"/>
      <c r="D118" s="112"/>
      <c r="E118" s="112"/>
      <c r="F118" s="112"/>
      <c r="G118" s="112"/>
      <c r="H118" s="112"/>
      <c r="I118" s="112"/>
      <c r="J118" s="112"/>
      <c r="K118" s="112"/>
      <c r="L118" s="112"/>
      <c r="M118" s="112"/>
      <c r="N118" s="112"/>
      <c r="O118" s="112"/>
      <c r="P118" s="112"/>
      <c r="Q118" s="112"/>
      <c r="R118" s="112"/>
      <c r="S118" s="112"/>
      <c r="T118" s="112"/>
      <c r="U118" s="112"/>
      <c r="V118" s="112"/>
      <c r="W118" s="112"/>
      <c r="X118" s="112"/>
      <c r="Y118" s="112"/>
    </row>
    <row r="119" spans="1:25" ht="18" customHeight="1" x14ac:dyDescent="0.15">
      <c r="A119" s="112"/>
      <c r="B119" s="112"/>
      <c r="C119" s="112"/>
      <c r="D119" s="112"/>
      <c r="E119" s="112"/>
      <c r="F119" s="112"/>
      <c r="G119" s="112"/>
      <c r="H119" s="112"/>
      <c r="I119" s="112"/>
      <c r="J119" s="112"/>
      <c r="K119" s="112"/>
      <c r="L119" s="112"/>
      <c r="M119" s="112"/>
      <c r="N119" s="112"/>
      <c r="O119" s="112"/>
      <c r="P119" s="112"/>
      <c r="Q119" s="112"/>
      <c r="R119" s="112"/>
      <c r="S119" s="112"/>
      <c r="T119" s="112"/>
      <c r="U119" s="112"/>
      <c r="V119" s="112"/>
      <c r="W119" s="112"/>
      <c r="X119" s="112"/>
      <c r="Y119" s="112"/>
    </row>
  </sheetData>
  <mergeCells count="18">
    <mergeCell ref="A1:D1"/>
    <mergeCell ref="A2:AD2"/>
    <mergeCell ref="B4:D6"/>
    <mergeCell ref="I4:K4"/>
    <mergeCell ref="L4:Q4"/>
    <mergeCell ref="T4:V6"/>
    <mergeCell ref="I5:K5"/>
    <mergeCell ref="L5:Q5"/>
    <mergeCell ref="W5:AC5"/>
    <mergeCell ref="I6:K6"/>
    <mergeCell ref="E16:AC18"/>
    <mergeCell ref="C39:AC39"/>
    <mergeCell ref="L6:Q6"/>
    <mergeCell ref="B7:D10"/>
    <mergeCell ref="B11:D11"/>
    <mergeCell ref="B12:D12"/>
    <mergeCell ref="E12:O12"/>
    <mergeCell ref="B13:D13"/>
  </mergeCells>
  <phoneticPr fontId="1"/>
  <printOptions horizontalCentered="1"/>
  <pageMargins left="0.78740157480314965" right="0.19685039370078741" top="0.98425196850393704" bottom="0.59055118110236227"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1:CI656"/>
  <sheetViews>
    <sheetView view="pageBreakPreview" topLeftCell="A25" zoomScale="55" zoomScaleNormal="40" zoomScaleSheetLayoutView="55" zoomScalePageLayoutView="77" workbookViewId="0">
      <selection activeCell="G32" sqref="G32"/>
    </sheetView>
  </sheetViews>
  <sheetFormatPr defaultRowHeight="39" customHeight="1" outlineLevelCol="1" x14ac:dyDescent="0.15"/>
  <cols>
    <col min="1" max="1" width="13.375" style="51" customWidth="1"/>
    <col min="2" max="2" width="14.125" style="50" customWidth="1"/>
    <col min="3" max="3" width="6" style="50" bestFit="1" customWidth="1"/>
    <col min="4" max="4" width="5.375" style="50" customWidth="1"/>
    <col min="5" max="5" width="22.375" style="50" customWidth="1"/>
    <col min="6" max="6" width="11.75" style="92" customWidth="1"/>
    <col min="7" max="7" width="16.625" style="92" customWidth="1"/>
    <col min="8" max="8" width="13.625" style="50" customWidth="1"/>
    <col min="9" max="9" width="19" style="50" customWidth="1"/>
    <col min="10" max="10" width="25.375" style="50" customWidth="1"/>
    <col min="11" max="11" width="4.125" style="50" customWidth="1"/>
    <col min="12" max="12" width="4.125" style="92" customWidth="1"/>
    <col min="13" max="13" width="3.625" style="50" customWidth="1"/>
    <col min="14" max="14" width="11.75" style="57" customWidth="1"/>
    <col min="15" max="15" width="11.75" style="107" customWidth="1"/>
    <col min="16" max="17" width="10.75" style="50" hidden="1" customWidth="1" outlineLevel="1"/>
    <col min="18" max="18" width="6" style="50" hidden="1" customWidth="1" outlineLevel="1"/>
    <col min="19" max="19" width="10.75" style="50" hidden="1" customWidth="1" outlineLevel="1"/>
    <col min="20" max="21" width="4.875" style="50" hidden="1" customWidth="1" outlineLevel="1"/>
    <col min="22" max="22" width="10.75" style="50" hidden="1" customWidth="1" outlineLevel="1"/>
    <col min="23" max="23" width="16.625" style="151" hidden="1" customWidth="1" outlineLevel="1"/>
    <col min="24" max="24" width="17.125" style="50" hidden="1" customWidth="1" outlineLevel="1"/>
    <col min="25" max="27" width="13.375" style="50" hidden="1" customWidth="1" outlineLevel="1"/>
    <col min="28" max="28" width="10" style="50" hidden="1" customWidth="1" outlineLevel="1"/>
    <col min="29" max="30" width="5" style="151" hidden="1" customWidth="1" outlineLevel="1"/>
    <col min="31" max="31" width="10.625" style="50" hidden="1" customWidth="1" outlineLevel="1"/>
    <col min="32" max="32" width="12.125" style="151" hidden="1" customWidth="1" outlineLevel="1"/>
    <col min="33" max="54" width="8.625" style="213" hidden="1" customWidth="1" outlineLevel="1"/>
    <col min="55" max="55" width="13.25" style="50" hidden="1" customWidth="1" outlineLevel="1"/>
    <col min="56" max="84" width="9" style="50" hidden="1" customWidth="1" outlineLevel="1"/>
    <col min="85" max="86" width="0" style="50" hidden="1" customWidth="1" outlineLevel="1"/>
    <col min="87" max="87" width="9" style="50" collapsed="1"/>
    <col min="88" max="16384" width="9" style="50"/>
  </cols>
  <sheetData>
    <row r="1" spans="1:84" ht="25.5" customHeight="1" thickBot="1" x14ac:dyDescent="0.2">
      <c r="B1" s="110" t="str">
        <f>例①!A1</f>
        <v>〇富山県農林水産部　休日取得計画・実績書(H310401適用)</v>
      </c>
      <c r="F1" s="50"/>
      <c r="G1" s="50"/>
      <c r="J1" s="90"/>
      <c r="L1" s="50"/>
      <c r="M1" s="90"/>
      <c r="N1" s="241" t="s">
        <v>58</v>
      </c>
      <c r="O1" s="212"/>
      <c r="BC1" s="50" t="s">
        <v>10</v>
      </c>
      <c r="BE1" s="50" t="s">
        <v>10</v>
      </c>
    </row>
    <row r="2" spans="1:84" ht="23.1" customHeight="1" x14ac:dyDescent="0.15">
      <c r="B2" s="58" t="s">
        <v>1</v>
      </c>
      <c r="C2" s="303" t="str">
        <f>例①!E5</f>
        <v>〇〇〇〇〇〇〇</v>
      </c>
      <c r="D2" s="303"/>
      <c r="E2" s="303"/>
      <c r="F2" s="52"/>
      <c r="G2" s="52"/>
      <c r="H2" s="52"/>
      <c r="I2" s="52"/>
      <c r="K2" s="102"/>
      <c r="L2" s="52"/>
      <c r="N2" s="241"/>
      <c r="O2" s="212"/>
      <c r="P2" s="52"/>
      <c r="Q2" s="52"/>
      <c r="R2" s="52"/>
      <c r="S2" s="52"/>
      <c r="T2" s="52"/>
      <c r="U2" s="52"/>
      <c r="V2" s="52"/>
      <c r="W2" s="152"/>
      <c r="X2" s="52"/>
      <c r="Y2" s="52"/>
      <c r="Z2" s="52"/>
      <c r="AA2" s="52"/>
      <c r="AB2" s="52"/>
      <c r="AC2" s="152"/>
      <c r="AD2" s="152"/>
      <c r="BC2" s="206" t="s">
        <v>60</v>
      </c>
    </row>
    <row r="3" spans="1:84" ht="23.1" customHeight="1" x14ac:dyDescent="0.15">
      <c r="B3" s="91" t="s">
        <v>8</v>
      </c>
      <c r="C3" s="325" t="str">
        <f>例①!E6</f>
        <v>〇〇〇〇〇〇　〇〇〇〇〇〇　〇〇〇〇〇〇</v>
      </c>
      <c r="D3" s="325"/>
      <c r="E3" s="325"/>
      <c r="F3" s="325"/>
      <c r="G3" s="325"/>
      <c r="H3" s="325"/>
      <c r="I3" s="325"/>
      <c r="J3" s="325"/>
      <c r="K3" s="325"/>
      <c r="L3" s="325"/>
      <c r="P3" s="99"/>
      <c r="Q3" s="99"/>
      <c r="R3" s="99"/>
      <c r="S3" s="99"/>
      <c r="T3" s="99"/>
      <c r="U3" s="99"/>
      <c r="V3" s="99"/>
      <c r="W3" s="167"/>
      <c r="X3" s="58"/>
      <c r="Y3" s="58"/>
      <c r="Z3" s="58"/>
      <c r="AA3" s="58"/>
      <c r="AB3" s="58"/>
      <c r="AC3" s="153"/>
      <c r="AD3" s="153"/>
      <c r="BC3" s="207" t="s">
        <v>61</v>
      </c>
    </row>
    <row r="4" spans="1:84" ht="9.75" customHeight="1" x14ac:dyDescent="0.15">
      <c r="B4" s="54"/>
      <c r="C4" s="55"/>
      <c r="D4" s="55"/>
      <c r="E4" s="55"/>
      <c r="F4" s="55"/>
      <c r="G4" s="55"/>
      <c r="H4" s="55"/>
      <c r="I4" s="55"/>
      <c r="K4" s="55"/>
      <c r="L4" s="55"/>
      <c r="P4" s="313" t="s">
        <v>126</v>
      </c>
      <c r="Q4" s="313"/>
      <c r="R4" s="313"/>
      <c r="S4" s="313" t="s">
        <v>125</v>
      </c>
      <c r="T4" s="313"/>
      <c r="U4" s="313"/>
      <c r="V4" s="312" t="s">
        <v>128</v>
      </c>
      <c r="W4" s="312"/>
      <c r="X4" s="312" t="s">
        <v>127</v>
      </c>
      <c r="Y4" s="312"/>
      <c r="Z4" s="312"/>
      <c r="AA4" s="312"/>
      <c r="AB4" s="312"/>
      <c r="AC4" s="315" t="s">
        <v>129</v>
      </c>
      <c r="AD4" s="316"/>
      <c r="AE4" s="316"/>
      <c r="AF4" s="316"/>
      <c r="AG4" s="296" t="s">
        <v>150</v>
      </c>
      <c r="AH4" s="297"/>
      <c r="AI4" s="297"/>
      <c r="AJ4" s="297"/>
      <c r="AK4" s="297"/>
      <c r="AL4" s="297"/>
      <c r="AM4" s="297"/>
      <c r="AN4" s="297"/>
      <c r="AO4" s="297"/>
      <c r="AP4" s="297"/>
      <c r="AQ4" s="297"/>
      <c r="AR4" s="297"/>
      <c r="AS4" s="297"/>
      <c r="AT4" s="297"/>
      <c r="AU4" s="297"/>
      <c r="AV4" s="297"/>
      <c r="AW4" s="297"/>
      <c r="AX4" s="297"/>
      <c r="AY4" s="297"/>
      <c r="AZ4" s="297"/>
      <c r="BA4" s="297"/>
      <c r="BB4" s="298"/>
      <c r="BC4" s="207" t="s">
        <v>43</v>
      </c>
    </row>
    <row r="5" spans="1:84" ht="18" customHeight="1" x14ac:dyDescent="0.15">
      <c r="B5" s="305" t="s">
        <v>9</v>
      </c>
      <c r="C5" s="305"/>
      <c r="D5" s="305"/>
      <c r="E5" s="305"/>
      <c r="F5" s="305"/>
      <c r="G5" s="305"/>
      <c r="H5" s="305"/>
      <c r="I5" s="305"/>
      <c r="J5" s="305"/>
      <c r="K5" s="305"/>
      <c r="L5" s="305"/>
      <c r="M5" s="305"/>
      <c r="N5" s="84"/>
      <c r="O5" s="84"/>
      <c r="P5" s="313"/>
      <c r="Q5" s="313"/>
      <c r="R5" s="313"/>
      <c r="S5" s="313"/>
      <c r="T5" s="313"/>
      <c r="U5" s="313"/>
      <c r="V5" s="312"/>
      <c r="W5" s="312"/>
      <c r="X5" s="312"/>
      <c r="Y5" s="312"/>
      <c r="Z5" s="312"/>
      <c r="AA5" s="312"/>
      <c r="AB5" s="312"/>
      <c r="AC5" s="315"/>
      <c r="AD5" s="316"/>
      <c r="AE5" s="316"/>
      <c r="AF5" s="316"/>
      <c r="AG5" s="299"/>
      <c r="AH5" s="300"/>
      <c r="AI5" s="300"/>
      <c r="AJ5" s="300"/>
      <c r="AK5" s="300"/>
      <c r="AL5" s="300"/>
      <c r="AM5" s="300"/>
      <c r="AN5" s="300"/>
      <c r="AO5" s="300"/>
      <c r="AP5" s="300"/>
      <c r="AQ5" s="300"/>
      <c r="AR5" s="300"/>
      <c r="AS5" s="300"/>
      <c r="AT5" s="300"/>
      <c r="AU5" s="300"/>
      <c r="AV5" s="300"/>
      <c r="AW5" s="300"/>
      <c r="AX5" s="300"/>
      <c r="AY5" s="300"/>
      <c r="AZ5" s="300"/>
      <c r="BA5" s="300"/>
      <c r="BB5" s="300"/>
      <c r="BC5" s="207" t="s">
        <v>108</v>
      </c>
    </row>
    <row r="6" spans="1:84" ht="18" customHeight="1" thickBot="1" x14ac:dyDescent="0.2">
      <c r="B6" s="306" t="s">
        <v>72</v>
      </c>
      <c r="C6" s="306"/>
      <c r="D6" s="306"/>
      <c r="E6" s="306"/>
      <c r="F6" s="306"/>
      <c r="G6" s="306"/>
      <c r="H6" s="306"/>
      <c r="I6" s="306"/>
      <c r="J6" s="306"/>
      <c r="K6" s="306"/>
      <c r="L6" s="306"/>
      <c r="M6" s="306"/>
      <c r="N6" s="82"/>
      <c r="O6" s="82"/>
      <c r="P6" s="313"/>
      <c r="Q6" s="313"/>
      <c r="R6" s="313"/>
      <c r="S6" s="313"/>
      <c r="T6" s="313"/>
      <c r="U6" s="313"/>
      <c r="V6" s="312"/>
      <c r="W6" s="312"/>
      <c r="X6" s="312"/>
      <c r="Y6" s="312"/>
      <c r="Z6" s="312"/>
      <c r="AA6" s="312"/>
      <c r="AB6" s="312"/>
      <c r="AC6" s="315"/>
      <c r="AD6" s="316"/>
      <c r="AE6" s="316"/>
      <c r="AF6" s="316"/>
      <c r="AG6" s="299"/>
      <c r="AH6" s="300"/>
      <c r="AI6" s="300"/>
      <c r="AJ6" s="300"/>
      <c r="AK6" s="300"/>
      <c r="AL6" s="300"/>
      <c r="AM6" s="300"/>
      <c r="AN6" s="300"/>
      <c r="AO6" s="300"/>
      <c r="AP6" s="300"/>
      <c r="AQ6" s="300"/>
      <c r="AR6" s="300"/>
      <c r="AS6" s="300"/>
      <c r="AT6" s="300"/>
      <c r="AU6" s="300"/>
      <c r="AV6" s="300"/>
      <c r="AW6" s="300"/>
      <c r="AX6" s="300"/>
      <c r="AY6" s="300"/>
      <c r="AZ6" s="300"/>
      <c r="BA6" s="300"/>
      <c r="BB6" s="300"/>
      <c r="BC6" s="210"/>
      <c r="BD6" s="173"/>
      <c r="BE6" s="173"/>
      <c r="BF6" s="173"/>
      <c r="BG6" s="173"/>
      <c r="BH6" s="173"/>
    </row>
    <row r="7" spans="1:84" ht="18" customHeight="1" thickBot="1" x14ac:dyDescent="0.2">
      <c r="B7" s="306"/>
      <c r="C7" s="306"/>
      <c r="D7" s="306"/>
      <c r="E7" s="306"/>
      <c r="F7" s="306"/>
      <c r="G7" s="306"/>
      <c r="H7" s="306"/>
      <c r="I7" s="306"/>
      <c r="J7" s="306"/>
      <c r="K7" s="306"/>
      <c r="L7" s="306"/>
      <c r="M7" s="306"/>
      <c r="N7" s="82"/>
      <c r="O7" s="82"/>
      <c r="P7" s="313"/>
      <c r="Q7" s="313"/>
      <c r="R7" s="313"/>
      <c r="S7" s="313"/>
      <c r="T7" s="313"/>
      <c r="U7" s="313"/>
      <c r="V7" s="312"/>
      <c r="W7" s="312"/>
      <c r="X7" s="312"/>
      <c r="Y7" s="312"/>
      <c r="Z7" s="312"/>
      <c r="AA7" s="312"/>
      <c r="AB7" s="312"/>
      <c r="AC7" s="315"/>
      <c r="AD7" s="316"/>
      <c r="AE7" s="316"/>
      <c r="AF7" s="316"/>
      <c r="AG7" s="299"/>
      <c r="AH7" s="300"/>
      <c r="AI7" s="300"/>
      <c r="AJ7" s="300"/>
      <c r="AK7" s="300"/>
      <c r="AL7" s="300"/>
      <c r="AM7" s="300"/>
      <c r="AN7" s="300"/>
      <c r="AO7" s="300"/>
      <c r="AP7" s="300"/>
      <c r="AQ7" s="300"/>
      <c r="AR7" s="300"/>
      <c r="AS7" s="300"/>
      <c r="AT7" s="300"/>
      <c r="AU7" s="300"/>
      <c r="AV7" s="300"/>
      <c r="AW7" s="300"/>
      <c r="AX7" s="300"/>
      <c r="AY7" s="300"/>
      <c r="AZ7" s="300"/>
      <c r="BA7" s="300"/>
      <c r="BB7" s="300"/>
      <c r="BC7" s="211"/>
      <c r="BD7" s="173"/>
      <c r="BE7" s="173"/>
      <c r="BF7" s="173"/>
      <c r="BG7" s="173"/>
      <c r="BH7" s="173"/>
    </row>
    <row r="8" spans="1:84" ht="18" customHeight="1" x14ac:dyDescent="0.15">
      <c r="B8" s="306" t="s">
        <v>139</v>
      </c>
      <c r="C8" s="306"/>
      <c r="D8" s="306"/>
      <c r="E8" s="306"/>
      <c r="F8" s="306"/>
      <c r="G8" s="306"/>
      <c r="H8" s="306"/>
      <c r="I8" s="306"/>
      <c r="J8" s="306"/>
      <c r="K8" s="306"/>
      <c r="L8" s="306"/>
      <c r="M8" s="306"/>
      <c r="N8" s="85"/>
      <c r="O8" s="85"/>
      <c r="P8" s="313"/>
      <c r="Q8" s="313"/>
      <c r="R8" s="313"/>
      <c r="S8" s="313"/>
      <c r="T8" s="313"/>
      <c r="U8" s="313"/>
      <c r="V8" s="312"/>
      <c r="W8" s="312"/>
      <c r="X8" s="312"/>
      <c r="Y8" s="312"/>
      <c r="Z8" s="312"/>
      <c r="AA8" s="312"/>
      <c r="AB8" s="312"/>
      <c r="AC8" s="315"/>
      <c r="AD8" s="316"/>
      <c r="AE8" s="316"/>
      <c r="AF8" s="316"/>
      <c r="AG8" s="299"/>
      <c r="AH8" s="300"/>
      <c r="AI8" s="300"/>
      <c r="AJ8" s="300"/>
      <c r="AK8" s="300"/>
      <c r="AL8" s="300"/>
      <c r="AM8" s="300"/>
      <c r="AN8" s="300"/>
      <c r="AO8" s="300"/>
      <c r="AP8" s="300"/>
      <c r="AQ8" s="300"/>
      <c r="AR8" s="300"/>
      <c r="AS8" s="300"/>
      <c r="AT8" s="300"/>
      <c r="AU8" s="300"/>
      <c r="AV8" s="300"/>
      <c r="AW8" s="300"/>
      <c r="AX8" s="300"/>
      <c r="AY8" s="300"/>
      <c r="AZ8" s="300"/>
      <c r="BA8" s="300"/>
      <c r="BB8" s="300"/>
      <c r="BC8" s="206" t="s">
        <v>60</v>
      </c>
      <c r="BD8" s="173"/>
      <c r="BE8" s="173"/>
      <c r="BF8" s="173"/>
      <c r="BG8" s="173"/>
      <c r="BH8" s="173"/>
    </row>
    <row r="9" spans="1:84" ht="18" customHeight="1" x14ac:dyDescent="0.15">
      <c r="B9" s="307" t="s">
        <v>140</v>
      </c>
      <c r="C9" s="307"/>
      <c r="D9" s="307"/>
      <c r="E9" s="307"/>
      <c r="F9" s="307"/>
      <c r="G9" s="307"/>
      <c r="H9" s="307"/>
      <c r="I9" s="307"/>
      <c r="J9" s="307"/>
      <c r="K9" s="307"/>
      <c r="L9" s="307"/>
      <c r="M9" s="307"/>
      <c r="N9" s="83"/>
      <c r="O9" s="83"/>
      <c r="P9" s="313"/>
      <c r="Q9" s="313"/>
      <c r="R9" s="313"/>
      <c r="S9" s="313"/>
      <c r="T9" s="313"/>
      <c r="U9" s="313"/>
      <c r="V9" s="312"/>
      <c r="W9" s="312"/>
      <c r="X9" s="312"/>
      <c r="Y9" s="312"/>
      <c r="Z9" s="312"/>
      <c r="AA9" s="312"/>
      <c r="AB9" s="312"/>
      <c r="AC9" s="315"/>
      <c r="AD9" s="316"/>
      <c r="AE9" s="316"/>
      <c r="AF9" s="316"/>
      <c r="AG9" s="299"/>
      <c r="AH9" s="300"/>
      <c r="AI9" s="300"/>
      <c r="AJ9" s="300"/>
      <c r="AK9" s="300"/>
      <c r="AL9" s="300"/>
      <c r="AM9" s="300"/>
      <c r="AN9" s="300"/>
      <c r="AO9" s="300"/>
      <c r="AP9" s="300"/>
      <c r="AQ9" s="300"/>
      <c r="AR9" s="300"/>
      <c r="AS9" s="300"/>
      <c r="AT9" s="300"/>
      <c r="AU9" s="300"/>
      <c r="AV9" s="300"/>
      <c r="AW9" s="300"/>
      <c r="AX9" s="300"/>
      <c r="AY9" s="300"/>
      <c r="AZ9" s="300"/>
      <c r="BA9" s="300"/>
      <c r="BB9" s="300"/>
      <c r="BC9" s="207" t="s">
        <v>61</v>
      </c>
      <c r="BD9" s="173"/>
      <c r="BE9" s="173"/>
      <c r="BF9" s="173"/>
      <c r="BG9" s="173"/>
      <c r="BH9" s="173"/>
    </row>
    <row r="10" spans="1:84" ht="18" customHeight="1" thickBot="1" x14ac:dyDescent="0.2">
      <c r="B10" s="307"/>
      <c r="C10" s="307"/>
      <c r="D10" s="307"/>
      <c r="E10" s="307"/>
      <c r="F10" s="307"/>
      <c r="G10" s="307"/>
      <c r="H10" s="307"/>
      <c r="I10" s="307"/>
      <c r="J10" s="307"/>
      <c r="K10" s="307"/>
      <c r="L10" s="307"/>
      <c r="M10" s="307"/>
      <c r="N10" s="83"/>
      <c r="O10" s="83" t="s">
        <v>120</v>
      </c>
      <c r="P10" s="313"/>
      <c r="Q10" s="313"/>
      <c r="R10" s="313"/>
      <c r="S10" s="313"/>
      <c r="T10" s="313"/>
      <c r="U10" s="313"/>
      <c r="V10" s="312"/>
      <c r="W10" s="312"/>
      <c r="X10" s="312"/>
      <c r="Y10" s="312"/>
      <c r="Z10" s="312"/>
      <c r="AA10" s="312"/>
      <c r="AB10" s="312"/>
      <c r="AC10" s="315"/>
      <c r="AD10" s="316"/>
      <c r="AE10" s="316"/>
      <c r="AF10" s="316"/>
      <c r="AG10" s="299"/>
      <c r="AH10" s="300"/>
      <c r="AI10" s="300"/>
      <c r="AJ10" s="300"/>
      <c r="AK10" s="300"/>
      <c r="AL10" s="300"/>
      <c r="AM10" s="300"/>
      <c r="AN10" s="300"/>
      <c r="AO10" s="300"/>
      <c r="AP10" s="300"/>
      <c r="AQ10" s="300"/>
      <c r="AR10" s="300"/>
      <c r="AS10" s="300"/>
      <c r="AT10" s="300"/>
      <c r="AU10" s="300"/>
      <c r="AV10" s="300"/>
      <c r="AW10" s="300"/>
      <c r="AX10" s="300"/>
      <c r="AY10" s="300"/>
      <c r="AZ10" s="300"/>
      <c r="BA10" s="300"/>
      <c r="BB10" s="300"/>
      <c r="BC10" s="208"/>
      <c r="BD10" s="173"/>
      <c r="BE10" s="173"/>
      <c r="BF10" s="173"/>
      <c r="BG10" s="173"/>
      <c r="BH10" s="173"/>
    </row>
    <row r="11" spans="1:84" ht="18" customHeight="1" x14ac:dyDescent="0.15">
      <c r="B11" s="307" t="s">
        <v>138</v>
      </c>
      <c r="C11" s="307"/>
      <c r="D11" s="307"/>
      <c r="E11" s="307"/>
      <c r="F11" s="307"/>
      <c r="G11" s="307"/>
      <c r="H11" s="307"/>
      <c r="I11" s="307"/>
      <c r="J11" s="307"/>
      <c r="K11" s="307"/>
      <c r="L11" s="307"/>
      <c r="M11" s="307"/>
      <c r="N11" s="83"/>
      <c r="O11" s="83"/>
      <c r="P11" s="313"/>
      <c r="Q11" s="313"/>
      <c r="R11" s="313"/>
      <c r="S11" s="313"/>
      <c r="T11" s="313"/>
      <c r="U11" s="313"/>
      <c r="V11" s="312"/>
      <c r="W11" s="312"/>
      <c r="X11" s="312"/>
      <c r="Y11" s="312"/>
      <c r="Z11" s="312"/>
      <c r="AA11" s="312"/>
      <c r="AB11" s="312"/>
      <c r="AC11" s="315"/>
      <c r="AD11" s="316"/>
      <c r="AE11" s="316"/>
      <c r="AF11" s="316"/>
      <c r="AG11" s="299"/>
      <c r="AH11" s="300"/>
      <c r="AI11" s="300"/>
      <c r="AJ11" s="300"/>
      <c r="AK11" s="300"/>
      <c r="AL11" s="300"/>
      <c r="AM11" s="300"/>
      <c r="AN11" s="300"/>
      <c r="AO11" s="300"/>
      <c r="AP11" s="300"/>
      <c r="AQ11" s="300"/>
      <c r="AR11" s="300"/>
      <c r="AS11" s="300"/>
      <c r="AT11" s="300"/>
      <c r="AU11" s="300"/>
      <c r="AV11" s="300"/>
      <c r="AW11" s="300"/>
      <c r="AX11" s="300"/>
      <c r="AY11" s="300"/>
      <c r="AZ11" s="300"/>
      <c r="BA11" s="300"/>
      <c r="BB11" s="300"/>
      <c r="BC11" s="56"/>
      <c r="BD11" s="98"/>
      <c r="BE11" s="98"/>
      <c r="BF11" s="98"/>
      <c r="BG11" s="98"/>
      <c r="BH11" s="98"/>
    </row>
    <row r="12" spans="1:84" ht="18" customHeight="1" thickBot="1" x14ac:dyDescent="0.2">
      <c r="B12" s="324" t="s">
        <v>137</v>
      </c>
      <c r="C12" s="324"/>
      <c r="D12" s="324"/>
      <c r="E12" s="324"/>
      <c r="F12" s="324"/>
      <c r="G12" s="324"/>
      <c r="H12" s="324"/>
      <c r="I12" s="324"/>
      <c r="J12" s="324"/>
      <c r="K12" s="324"/>
      <c r="L12" s="324"/>
      <c r="M12" s="324"/>
      <c r="N12" s="83"/>
      <c r="O12" s="83"/>
      <c r="P12" s="313"/>
      <c r="Q12" s="313"/>
      <c r="R12" s="313"/>
      <c r="S12" s="313"/>
      <c r="T12" s="313"/>
      <c r="U12" s="313"/>
      <c r="V12" s="312"/>
      <c r="W12" s="312"/>
      <c r="X12" s="312"/>
      <c r="Y12" s="312"/>
      <c r="Z12" s="312"/>
      <c r="AA12" s="312"/>
      <c r="AB12" s="312"/>
      <c r="AC12" s="315"/>
      <c r="AD12" s="316"/>
      <c r="AE12" s="316"/>
      <c r="AF12" s="316"/>
      <c r="AG12" s="299"/>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56"/>
      <c r="BE12" s="304"/>
      <c r="BF12" s="304"/>
      <c r="BG12" s="304" t="s">
        <v>11</v>
      </c>
      <c r="BH12" s="304"/>
      <c r="BI12" s="304"/>
      <c r="BJ12" s="304"/>
      <c r="BK12" s="304"/>
      <c r="BL12" s="304"/>
      <c r="BM12" s="304"/>
      <c r="BN12" s="304"/>
      <c r="BO12" s="304"/>
      <c r="BP12" s="304"/>
      <c r="BQ12" s="304"/>
      <c r="BR12" s="304"/>
      <c r="BS12" s="304"/>
      <c r="BT12" s="304"/>
      <c r="BU12" s="304"/>
      <c r="BV12" s="304"/>
      <c r="BW12" s="304"/>
      <c r="BX12" s="304"/>
      <c r="BY12" s="304"/>
      <c r="BZ12" s="304"/>
      <c r="CA12" s="304"/>
      <c r="CB12" s="304"/>
      <c r="CC12" s="304"/>
      <c r="CD12" s="304"/>
    </row>
    <row r="13" spans="1:84" ht="23.25" customHeight="1" x14ac:dyDescent="0.15">
      <c r="A13" s="317" t="s">
        <v>136</v>
      </c>
      <c r="B13" s="329" t="s">
        <v>66</v>
      </c>
      <c r="C13" s="330"/>
      <c r="D13" s="330"/>
      <c r="E13" s="331"/>
      <c r="F13" s="332" t="s">
        <v>117</v>
      </c>
      <c r="G13" s="326" t="s">
        <v>70</v>
      </c>
      <c r="H13" s="327"/>
      <c r="I13" s="328"/>
      <c r="J13" s="321" t="s">
        <v>135</v>
      </c>
      <c r="K13" s="322"/>
      <c r="L13" s="322"/>
      <c r="M13" s="323"/>
      <c r="N13" s="319" t="s">
        <v>136</v>
      </c>
      <c r="O13" s="209"/>
      <c r="P13" s="313"/>
      <c r="Q13" s="313"/>
      <c r="R13" s="313"/>
      <c r="S13" s="313"/>
      <c r="T13" s="313"/>
      <c r="U13" s="313"/>
      <c r="V13" s="312"/>
      <c r="W13" s="312"/>
      <c r="X13" s="312"/>
      <c r="Y13" s="312"/>
      <c r="Z13" s="312"/>
      <c r="AA13" s="312"/>
      <c r="AB13" s="312"/>
      <c r="AC13" s="315"/>
      <c r="AD13" s="316"/>
      <c r="AE13" s="316"/>
      <c r="AF13" s="316"/>
      <c r="AG13" s="301"/>
      <c r="AH13" s="302"/>
      <c r="AI13" s="302"/>
      <c r="AJ13" s="302"/>
      <c r="AK13" s="302"/>
      <c r="AL13" s="302"/>
      <c r="AM13" s="302"/>
      <c r="AN13" s="302"/>
      <c r="AO13" s="302"/>
      <c r="AP13" s="302"/>
      <c r="AQ13" s="302"/>
      <c r="AR13" s="302"/>
      <c r="AS13" s="302"/>
      <c r="AT13" s="302"/>
      <c r="AU13" s="302"/>
      <c r="AV13" s="302"/>
      <c r="AW13" s="302"/>
      <c r="AX13" s="302"/>
      <c r="AY13" s="302"/>
      <c r="AZ13" s="302"/>
      <c r="BA13" s="302"/>
      <c r="BB13" s="302"/>
      <c r="BC13" s="50" t="s">
        <v>71</v>
      </c>
      <c r="BE13" s="334" t="s">
        <v>40</v>
      </c>
      <c r="BF13" s="314"/>
      <c r="BG13" s="314"/>
      <c r="BH13" s="314" t="str">
        <f>例①!D16</f>
        <v>年末年始(12/29～1/3)</v>
      </c>
      <c r="BI13" s="314" t="str">
        <f>例①!D22</f>
        <v>夏季休暇(3日間)</v>
      </c>
      <c r="BJ13" s="314" t="str">
        <f>例①!D25</f>
        <v>工場製作のみ</v>
      </c>
      <c r="BK13" s="314" t="str">
        <f>例①!D27</f>
        <v>工事事故等</v>
      </c>
      <c r="BL13" s="314" t="str">
        <f>例①!D29</f>
        <v>天災への対応</v>
      </c>
      <c r="BM13" s="314" t="str">
        <f>例①!D31</f>
        <v>受注者の責によらぬ休工</v>
      </c>
      <c r="BN13" s="314" t="str">
        <f>例①!D33</f>
        <v>受注者の責によらぬ現場作業</v>
      </c>
      <c r="BO13" s="308" t="str">
        <f>例①!D35</f>
        <v>工事中止期間</v>
      </c>
      <c r="BP13" s="308" t="str">
        <f>例①!D37</f>
        <v>その他、外的要因により現場が不稼働となる期間</v>
      </c>
      <c r="BQ13" s="308">
        <f>例①!D39</f>
        <v>0</v>
      </c>
      <c r="BR13" s="308">
        <f>例①!D41</f>
        <v>0</v>
      </c>
      <c r="BS13" s="308">
        <f>例①!D43</f>
        <v>0</v>
      </c>
      <c r="BT13" s="308">
        <f>例①!D45</f>
        <v>0</v>
      </c>
      <c r="BU13" s="308">
        <f>例①!D47</f>
        <v>0</v>
      </c>
      <c r="BV13" s="308">
        <f>例①!D49</f>
        <v>0</v>
      </c>
      <c r="BW13" s="308">
        <f>例①!D51</f>
        <v>0</v>
      </c>
      <c r="BX13" s="308">
        <f>例①!D53</f>
        <v>0</v>
      </c>
      <c r="BY13" s="308">
        <f>例①!D53</f>
        <v>0</v>
      </c>
      <c r="BZ13" s="308">
        <f>例①!D57</f>
        <v>0</v>
      </c>
      <c r="CA13" s="308">
        <f>例①!D59</f>
        <v>0</v>
      </c>
      <c r="CB13" s="308">
        <f>例①!D61</f>
        <v>0</v>
      </c>
      <c r="CC13" s="310">
        <f>例①!D63</f>
        <v>0</v>
      </c>
      <c r="CD13" s="310">
        <f>例①!D65</f>
        <v>0</v>
      </c>
      <c r="CE13" s="50" t="s">
        <v>59</v>
      </c>
      <c r="CF13" s="50" t="s">
        <v>59</v>
      </c>
    </row>
    <row r="14" spans="1:84" ht="48" customHeight="1" thickBot="1" x14ac:dyDescent="0.2">
      <c r="A14" s="318"/>
      <c r="B14" s="103" t="s">
        <v>2</v>
      </c>
      <c r="C14" s="104" t="s">
        <v>3</v>
      </c>
      <c r="D14" s="181" t="s">
        <v>131</v>
      </c>
      <c r="E14" s="105" t="s">
        <v>69</v>
      </c>
      <c r="F14" s="333"/>
      <c r="G14" s="166" t="s">
        <v>118</v>
      </c>
      <c r="H14" s="104" t="s">
        <v>67</v>
      </c>
      <c r="I14" s="105" t="s">
        <v>130</v>
      </c>
      <c r="J14" s="182" t="s">
        <v>141</v>
      </c>
      <c r="K14" s="183" t="s">
        <v>132</v>
      </c>
      <c r="L14" s="183" t="s">
        <v>133</v>
      </c>
      <c r="M14" s="184" t="s">
        <v>134</v>
      </c>
      <c r="N14" s="320"/>
      <c r="O14" s="209"/>
      <c r="P14" s="163"/>
      <c r="Q14" s="164"/>
      <c r="R14" s="165"/>
      <c r="S14" s="170"/>
      <c r="T14" s="164"/>
      <c r="U14" s="165"/>
      <c r="V14" s="171"/>
      <c r="W14" s="172"/>
      <c r="X14" s="170"/>
      <c r="Y14" s="164"/>
      <c r="Z14" s="164"/>
      <c r="AA14" s="164"/>
      <c r="AB14" s="164"/>
      <c r="AC14" s="175"/>
      <c r="AD14" s="176"/>
      <c r="AE14" s="177"/>
      <c r="AF14" s="178"/>
      <c r="AG14" s="214"/>
      <c r="AH14" s="220"/>
      <c r="AI14" s="220"/>
      <c r="AJ14" s="220"/>
      <c r="AK14" s="220"/>
      <c r="AL14" s="220"/>
      <c r="AM14" s="220"/>
      <c r="AN14" s="220"/>
      <c r="AO14" s="220"/>
      <c r="AP14" s="220"/>
      <c r="AQ14" s="220"/>
      <c r="AR14" s="220"/>
      <c r="AS14" s="220"/>
      <c r="AT14" s="220"/>
      <c r="AU14" s="220"/>
      <c r="AV14" s="220"/>
      <c r="AW14" s="220"/>
      <c r="AX14" s="220"/>
      <c r="AY14" s="220"/>
      <c r="AZ14" s="220"/>
      <c r="BA14" s="220"/>
      <c r="BB14" s="215"/>
      <c r="BC14" s="174" t="s">
        <v>65</v>
      </c>
      <c r="BE14" s="334" t="s">
        <v>37</v>
      </c>
      <c r="BF14" s="314"/>
      <c r="BG14" s="314"/>
      <c r="BH14" s="314"/>
      <c r="BI14" s="314"/>
      <c r="BJ14" s="314"/>
      <c r="BK14" s="314"/>
      <c r="BL14" s="314"/>
      <c r="BM14" s="314"/>
      <c r="BN14" s="314"/>
      <c r="BO14" s="309"/>
      <c r="BP14" s="309"/>
      <c r="BQ14" s="309"/>
      <c r="BR14" s="309"/>
      <c r="BS14" s="309"/>
      <c r="BT14" s="309"/>
      <c r="BU14" s="309"/>
      <c r="BV14" s="309"/>
      <c r="BW14" s="309"/>
      <c r="BX14" s="309"/>
      <c r="BY14" s="309"/>
      <c r="BZ14" s="309"/>
      <c r="CA14" s="309"/>
      <c r="CB14" s="309"/>
      <c r="CC14" s="311"/>
      <c r="CD14" s="311"/>
    </row>
    <row r="15" spans="1:84" ht="39" customHeight="1" thickTop="1" thickBot="1" x14ac:dyDescent="0.2">
      <c r="A15" s="81" t="str">
        <f t="shared" ref="A15:A78" si="0">IF(D15="×","対象期間外",IF(D15="〇","対象期間",""))</f>
        <v>対象期間</v>
      </c>
      <c r="B15" s="179">
        <f>IF(例①!E11="","-",(例①!E11-(WEEKDAY(例①!E11)-2)))</f>
        <v>43556</v>
      </c>
      <c r="C15" s="88">
        <f>IFERROR(WEEKDAY(B15),"-")</f>
        <v>2</v>
      </c>
      <c r="D15" s="193" t="str">
        <f>IF(P15="","×","〇")</f>
        <v>〇</v>
      </c>
      <c r="E15" s="194" t="str">
        <f>CF15</f>
        <v xml:space="preserve">工事着手日 </v>
      </c>
      <c r="F15" s="195" t="s">
        <v>60</v>
      </c>
      <c r="G15" s="196" t="s">
        <v>60</v>
      </c>
      <c r="H15" s="197"/>
      <c r="I15" s="198"/>
      <c r="J15" s="185" t="str">
        <f>IFERROR(IF(S15="","",IF(G15="","",IF(G15="休日","OK",IF(G15="振替休日",IF(ABS(AF15)&gt;1,"","OK"),IF(G15="作業日",VLOOKUP(B15,$Y$15:$AB$655,4,FALSE),"NG")))))&amp;IF(F15&amp;G15="休日振替休日","当初休日と計画した日に振替ないでください！",IF(F15&amp;G15="休日完全週休2日の振替休日","当初休日と計画した日に振替ないでください！",IF(G15="休日",IF(W15="作業日","週2日を超える休日(現場閉所日数に含めない)",""),""))),"NG")</f>
        <v/>
      </c>
      <c r="K15" s="189">
        <f t="shared" ref="K15:K78" si="1">IF(D15="×","",IF(R15&gt;0,R15,""))</f>
        <v>1</v>
      </c>
      <c r="L15" s="189" t="str">
        <f t="shared" ref="L15:L78" si="2">IF(D15="×","",IF(Q15&gt;0,IF(Q15=Q14,"",Q15),""))</f>
        <v/>
      </c>
      <c r="M15" s="186" t="str">
        <f>IF(G15="","",IF(S15="〇",IF(J15="NG","×",T15&amp;"／"&amp;U15),""))</f>
        <v/>
      </c>
      <c r="N15" s="86" t="str">
        <f t="shared" ref="N15:N78" si="3">IFERROR(IF(WEEKDAY(C15)=2,"週の始まり",IF(WEEKDAY(C15)=1,"週の終わり",IF(WEEKDAY(C15)&gt;2,"↓",""))),"")</f>
        <v>週の始まり</v>
      </c>
      <c r="O15" s="108"/>
      <c r="P15" s="155" t="str">
        <f>IF(B15&lt;例①!$E$11,"",IF(B15&gt;例①!$E$12,"",IF(LEN(CE15)=0,"○","")))</f>
        <v>○</v>
      </c>
      <c r="Q15" s="161">
        <f>IF(W15="休日",Q14+1,IF(W15="振替休日",Q14+1,IF(W15="完全週休2日の振替休日",Q14+1,Q14)))</f>
        <v>0</v>
      </c>
      <c r="R15" s="160">
        <f t="shared" ref="R15:R78" si="4">IF(D15="〇",R14+1,R14)</f>
        <v>1</v>
      </c>
      <c r="S15" s="155" t="str">
        <f t="shared" ref="S15:S78" si="5">IF(D15="×","",IF(P15="","",IF(G15="休日",IF(W15="作業日","",IF(WEEKDAY(B15)=1,"〇",IF(WEEKDAY(B15)=7,"〇",""))),IF(WEEKDAY(B15)=1,"〇",IF(WEEKDAY(B15)=7,"〇","")))))</f>
        <v/>
      </c>
      <c r="T15" s="161">
        <f t="shared" ref="T15:T78" si="6">IF(J15="OK",T14+1,IF(J15="OK（振替済み）",T14+1,T14))</f>
        <v>0</v>
      </c>
      <c r="U15" s="160">
        <f>IF(S15="〇",U14+1,U14)</f>
        <v>0</v>
      </c>
      <c r="V15" s="100" t="str">
        <f t="shared" ref="V15:V78" si="7">IF(D15="〇",G15,"")</f>
        <v>作業日</v>
      </c>
      <c r="W15" s="168" t="str">
        <f>IF(D15="×",IF(G15="完全週休2日の振替休日",G15,""),IF(V15="","",IF(WEEKDAY(B15)=1,V15,IF(WEEKDAY(B15)=7,V15,IF(V15="振替休日",V15,IF(V15="完全週休2日の振替休日",V15,IF(WEEKDAY(B15)=6,IF(COUNTIF(V16:V17,"休日")&lt;2,V15,"作業日"),IF(WEEKDAY(B15)=5,IF(COUNTIF(V16:V18,"休日")&lt;2,V15,"作業日"),IF(WEEKDAY(B15)=4,IF(COUNTIF(V16:V19,"休日")&lt;2,V15,"作業日"),IF(WEEKDAY(B15)=3,IF(COUNTIF(V16:V20,"休日")&lt;2,V15,"作業日"),IF(WEEKDAY(B15)=2,IF(COUNTIF(V16:V21,"休日")&lt;2,V15,"作業日"))))))))))))</f>
        <v>作業日</v>
      </c>
      <c r="X15" s="101" t="str">
        <f>IF(W15="完全週休2日の振替休日",H15,"")</f>
        <v/>
      </c>
      <c r="Y15" s="101" t="str">
        <f>IF(X15="","",X15)</f>
        <v/>
      </c>
      <c r="Z15" s="101">
        <f t="shared" ref="Z15:Z78" si="8">B15</f>
        <v>43556</v>
      </c>
      <c r="AA15" s="101" t="str">
        <f t="shared" ref="AA15:AA78" si="9">IF(F15&amp;W15="休日"&amp;"作業日","NG","")</f>
        <v/>
      </c>
      <c r="AB15" s="101" t="str">
        <f t="shared" ref="AB15:AB78" si="10">IF(AA15="","OK（振替済み）",$BE$15)</f>
        <v>OK（振替済み）</v>
      </c>
      <c r="AC15" s="154">
        <f t="shared" ref="AC15:AC78" si="11">IF(J15="OK",AC14+1,IF(J15="OK（振替済み）",AC14+1,AC14))</f>
        <v>0</v>
      </c>
      <c r="AD15" s="154" t="str">
        <f>IF(AC15=AC14,"",AC15)</f>
        <v/>
      </c>
      <c r="AE15" s="106">
        <f>IFERROR(IF(WEEKDAY(B15)=1,AE8+1,AE16),0)</f>
        <v>1</v>
      </c>
      <c r="AF15" s="106">
        <f t="shared" ref="AF15:AF78" si="12">IFERROR(VLOOKUP(H15,$B$15:$AE$655,COLUMN(AE15)-COLUMN(B15)+1,FALSE)-AE15,0)</f>
        <v>0</v>
      </c>
      <c r="AG15" s="216">
        <f>IFERROR(IF(AE15=1,例①!$E$11,IF(AE15=2,例①!$E$11,IF(WEEKDAY(Z15)=2,Z8,AG14))),"")</f>
        <v>43556</v>
      </c>
      <c r="AH15" s="221">
        <f>IFERROR(IF(AG15+1&gt;$BB15,"",AG15+1),"")</f>
        <v>43557</v>
      </c>
      <c r="AI15" s="221">
        <f>IFERROR(IF(AH15+1&gt;$BB15,"",AH15+1),"")</f>
        <v>43558</v>
      </c>
      <c r="AJ15" s="221">
        <f>IFERROR(IF(AI15+1&gt;$BB15,"",AI15+1),"")</f>
        <v>43559</v>
      </c>
      <c r="AK15" s="221">
        <f>IFERROR(IF(AJ15+1&gt;$BB15,"",AJ15+1),"")</f>
        <v>43560</v>
      </c>
      <c r="AL15" s="221">
        <f t="shared" ref="AL15:BA15" si="13">IFERROR(IF(AK15+1&gt;$BB15,"",AK15+1),"")</f>
        <v>43561</v>
      </c>
      <c r="AM15" s="221">
        <f t="shared" si="13"/>
        <v>43562</v>
      </c>
      <c r="AN15" s="221">
        <f t="shared" si="13"/>
        <v>43563</v>
      </c>
      <c r="AO15" s="221">
        <f t="shared" si="13"/>
        <v>43564</v>
      </c>
      <c r="AP15" s="221">
        <f t="shared" si="13"/>
        <v>43565</v>
      </c>
      <c r="AQ15" s="221">
        <f t="shared" si="13"/>
        <v>43566</v>
      </c>
      <c r="AR15" s="221">
        <f t="shared" si="13"/>
        <v>43567</v>
      </c>
      <c r="AS15" s="221">
        <f t="shared" si="13"/>
        <v>43568</v>
      </c>
      <c r="AT15" s="221">
        <f t="shared" si="13"/>
        <v>43569</v>
      </c>
      <c r="AU15" s="221" t="str">
        <f t="shared" si="13"/>
        <v/>
      </c>
      <c r="AV15" s="221" t="str">
        <f t="shared" si="13"/>
        <v/>
      </c>
      <c r="AW15" s="221" t="str">
        <f t="shared" si="13"/>
        <v/>
      </c>
      <c r="AX15" s="221" t="str">
        <f t="shared" si="13"/>
        <v/>
      </c>
      <c r="AY15" s="221" t="str">
        <f t="shared" si="13"/>
        <v/>
      </c>
      <c r="AZ15" s="221" t="str">
        <f t="shared" si="13"/>
        <v/>
      </c>
      <c r="BA15" s="221" t="str">
        <f t="shared" si="13"/>
        <v/>
      </c>
      <c r="BB15" s="217">
        <f>IFERROR(IF(IF(Z15=例①!$E$12,例①!$E$12,IF(WEEKDAY(Z15)=1,Z22,BB16))&gt;例①!$E$12,例①!$E$12,IF(Z15=例①!$E$12,例①!$E$12,IF(WEEKDAY(Z15)=1,Z22,BB16))),"")</f>
        <v>43569</v>
      </c>
      <c r="BC15" s="53" t="s">
        <v>62</v>
      </c>
      <c r="BD15" s="50" t="str">
        <f>IFERROR(VLOOKUP(B15,Y15:Z22,1,FALSE),"")</f>
        <v/>
      </c>
      <c r="BE15" s="53" t="s">
        <v>38</v>
      </c>
      <c r="BF15" s="53"/>
      <c r="BG15" s="53" t="str">
        <f>IFERROR(VLOOKUP(B15,例①!$C$11:$D$12,2,FALSE),"")</f>
        <v>工事着手日</v>
      </c>
      <c r="BH15" s="53" t="str">
        <f>IFERROR(VLOOKUP(B15,例①!$C$16:$D$21,2,FALSE),"")</f>
        <v/>
      </c>
      <c r="BI15" s="53" t="str">
        <f>IFERROR(VLOOKUP(B15,例①!$C$22:$D$24,2,FALSE),"")</f>
        <v/>
      </c>
      <c r="BJ15" s="53" t="str">
        <f>IF(B15&gt;例①!$C$26,"",IF(B15&gt;=例①!$C$25,$BJ$13,""))</f>
        <v/>
      </c>
      <c r="BK15" s="53" t="str">
        <f>IF(B15&gt;例①!$C$28,"",IF(B15&gt;=例①!$C$27,$BK$13,""))</f>
        <v/>
      </c>
      <c r="BL15" s="53" t="str">
        <f>IF(B15&gt;例①!$C$30,"",IF(B15&gt;=例①!$C$29,$BL$13,""))</f>
        <v/>
      </c>
      <c r="BM15" s="53" t="str">
        <f>IF(B15&gt;例①!$C$32,"",IF(B15&gt;=例①!$C$31,$BM$13,""))</f>
        <v/>
      </c>
      <c r="BN15" s="53" t="str">
        <f>IF(B15&gt;例①!$C$34,"",IF(B15&gt;=例①!$C$33,$BN$13,""))</f>
        <v/>
      </c>
      <c r="BO15" s="53" t="str">
        <f>IF(B15&gt;例①!$C$36,"",IF(B15&gt;=例①!$C$35,$BO$13,""))</f>
        <v/>
      </c>
      <c r="BP15" s="53" t="str">
        <f>IF(B15&gt;例①!$C$38,"",IF(B15&gt;=例①!$C$37,$BP$13,""))</f>
        <v/>
      </c>
      <c r="BQ15" s="53" t="str">
        <f>IF(B15&gt;例①!$C$40,"",IF(B15&gt;=例①!$C$39,$BQ$13,""))</f>
        <v/>
      </c>
      <c r="BR15" s="53" t="str">
        <f>IF(B15&gt;例①!$C$42,"",IF(B15&gt;=例①!$C$41,$BR$13,""))</f>
        <v/>
      </c>
      <c r="BS15" s="53" t="str">
        <f>IF(B15&gt;例①!$C$44,"",IF(B15&gt;=例①!$C$43,$BS$13,""))</f>
        <v/>
      </c>
      <c r="BT15" s="53" t="str">
        <f>IF(B15&gt;例①!$C$46,"",IF(B15&gt;=例①!$C$45,$BT$13,""))</f>
        <v/>
      </c>
      <c r="BU15" s="53" t="str">
        <f>IF(B15&gt;例①!$C$48,"",IF(B15&gt;=例①!$C$47,$BU$13,""))</f>
        <v/>
      </c>
      <c r="BV15" s="53" t="str">
        <f>IF(B15&gt;例①!$C$50,"",IF(B15&gt;=例①!$C$49,$BV$13,""))</f>
        <v/>
      </c>
      <c r="BW15" s="53" t="str">
        <f>IF(B15&gt;例①!$C$52,"",IF(B15&gt;=例①!$C$51,$BW$13,""))</f>
        <v/>
      </c>
      <c r="BX15" s="53" t="str">
        <f>IF(B15&gt;例①!$C$54,"",IF(B15&gt;=例①!$C$53,$BX$13,""))</f>
        <v/>
      </c>
      <c r="BY15" s="53" t="str">
        <f>IF(B15&gt;例①!$C$56,"",IF(B15&gt;=例①!$C$55,$BY$13,""))</f>
        <v/>
      </c>
      <c r="BZ15" s="53" t="str">
        <f>IF(B15&gt;例①!$C$58,"",IF(B15&gt;=例①!$C$57,$BZ$13,""))</f>
        <v/>
      </c>
      <c r="CA15" s="53" t="str">
        <f>IF(B15&gt;例①!$C$60,"",IF(B15&gt;=例①!$C$59,$CA$13,""))</f>
        <v/>
      </c>
      <c r="CB15" s="53" t="str">
        <f>IF(B15&gt;例①!$C$62,"",IF(B15&gt;=例①!$C$61,$CB$13,""))</f>
        <v/>
      </c>
      <c r="CC15" s="53" t="str">
        <f>IF(B15&gt;例①!$C$64,"",IF(B15&gt;=例①!$C$63,$CC$13,""))</f>
        <v/>
      </c>
      <c r="CD15" s="53" t="str">
        <f>IF(B15&gt;例①!$C$66,"",IF(B15&gt;=例①!$C$65,$CD$13,""))</f>
        <v/>
      </c>
      <c r="CE15" s="50" t="str">
        <f>IF(COUNTA(BH15:BP15)=0,"",BH15&amp;BI15&amp;BJ15&amp;BK15&amp;BL15&amp;BM15&amp;BN15&amp;BO15&amp;BP15&amp;BQ15&amp;BR15&amp;BS15&amp;BT15&amp;BU15&amp;BV15&amp;BW15&amp;BX15&amp;BY15&amp;BZ15&amp;CA15&amp;CB15&amp;CC15&amp;CD15)</f>
        <v/>
      </c>
      <c r="CF15" s="50" t="str">
        <f t="shared" ref="CF15:CF78" si="14">BG15&amp;" "&amp;CE15</f>
        <v xml:space="preserve">工事着手日 </v>
      </c>
    </row>
    <row r="16" spans="1:84" ht="39" customHeight="1" thickTop="1" thickBot="1" x14ac:dyDescent="0.2">
      <c r="A16" s="81" t="str">
        <f t="shared" si="0"/>
        <v>対象期間</v>
      </c>
      <c r="B16" s="180">
        <f>IFERROR(IF(B15=例①!$E$12+IF(WEEKDAY(例①!$E$12)=1,例①!$E$12,(8-WEEKDAY(例①!$E$12))),"-",IF(B15="-","-",B15+1)),"-")</f>
        <v>43557</v>
      </c>
      <c r="C16" s="89">
        <f t="shared" ref="C16:C79" si="15">IFERROR(WEEKDAY(B16),"-")</f>
        <v>3</v>
      </c>
      <c r="D16" s="199" t="str">
        <f t="shared" ref="D16:D79" si="16">IF(P16="","×","〇")</f>
        <v>〇</v>
      </c>
      <c r="E16" s="200" t="str">
        <f t="shared" ref="E16:E79" si="17">CF16</f>
        <v xml:space="preserve"> </v>
      </c>
      <c r="F16" s="201" t="s">
        <v>60</v>
      </c>
      <c r="G16" s="202" t="s">
        <v>60</v>
      </c>
      <c r="H16" s="203"/>
      <c r="I16" s="204"/>
      <c r="J16" s="187" t="str">
        <f t="shared" ref="J16:J79" si="18">IFERROR(IF(S16="","",IF(G16="","",IF(G16="休日","OK",IF(G16="振替休日",IF(ABS(AF16)&gt;1,"","OK"),IF(G16="作業日",VLOOKUP(B16,$Y$15:$AB$655,4,FALSE),"NG")))))&amp;IF(F16&amp;G16="休日振替休日","当初休日と計画した日に振替ないでください！",IF(F16&amp;G16="休日完全週休2日の振替休日","当初休日と計画した日に振替ないでください！",IF(G16="休日",IF(W16="作業日","週2日を超える休日(現場閉所日数に含めない)",""),""))),"NG")</f>
        <v/>
      </c>
      <c r="K16" s="190">
        <f t="shared" si="1"/>
        <v>2</v>
      </c>
      <c r="L16" s="190" t="str">
        <f t="shared" si="2"/>
        <v/>
      </c>
      <c r="M16" s="188" t="str">
        <f t="shared" ref="M16:M79" si="19">IF(G16="","",IF(S16="〇",IF(J16="NG","×",T16&amp;"／"&amp;U16),""))</f>
        <v/>
      </c>
      <c r="N16" s="87" t="str">
        <f t="shared" si="3"/>
        <v>↓</v>
      </c>
      <c r="O16" s="108"/>
      <c r="P16" s="156" t="str">
        <f>IF(B16&lt;例①!$E$11,"",IF(B16&gt;例①!$E$12,"",IF(LEN(CE16)=0,"○","")))</f>
        <v>○</v>
      </c>
      <c r="Q16" s="162">
        <f t="shared" ref="Q16:Q79" si="20">IF(W16="休日",Q15+1,IF(W16="振替休日",Q15+1,IF(W16="完全週休2日の振替休日",Q15+1,Q15)))</f>
        <v>0</v>
      </c>
      <c r="R16" s="93">
        <f t="shared" si="4"/>
        <v>2</v>
      </c>
      <c r="S16" s="156" t="str">
        <f t="shared" si="5"/>
        <v/>
      </c>
      <c r="T16" s="162">
        <f t="shared" si="6"/>
        <v>0</v>
      </c>
      <c r="U16" s="100">
        <f t="shared" ref="U16:U79" si="21">IF(S16="〇",U15+1,U15)</f>
        <v>0</v>
      </c>
      <c r="V16" s="93" t="str">
        <f t="shared" si="7"/>
        <v>作業日</v>
      </c>
      <c r="W16" s="169" t="str">
        <f t="shared" ref="W16:W79" si="22">IF(D16="×",IF(G16="完全週休2日の振替休日",G16,""),IF(V16="","",IF(WEEKDAY(B16)=1,V16,IF(WEEKDAY(B16)=7,V16,IF(V16="振替休日",V16,IF(V16="完全週休2日の振替休日",V16,IF(WEEKDAY(B16)=6,IF(COUNTIF(V17:V18,"休日")&lt;2,V16,"作業日"),IF(WEEKDAY(B16)=5,IF(COUNTIF(V17:V19,"休日")&lt;2,V16,"作業日"),IF(WEEKDAY(B16)=4,IF(COUNTIF(V17:V20,"休日")&lt;2,V16,"作業日"),IF(WEEKDAY(B16)=3,IF(COUNTIF(V17:V21,"休日")&lt;2,V16,"作業日"),IF(WEEKDAY(B16)=2,IF(COUNTIF(V17:V22,"休日")&lt;2,V16,"作業日"))))))))))))</f>
        <v>作業日</v>
      </c>
      <c r="X16" s="80" t="str">
        <f t="shared" ref="X16:X79" si="23">IF(W16="完全週休2日の振替休日",H16,"")</f>
        <v/>
      </c>
      <c r="Y16" s="80" t="str">
        <f t="shared" ref="Y16:Y79" si="24">IF(X16="","",X16)</f>
        <v/>
      </c>
      <c r="Z16" s="80">
        <f t="shared" si="8"/>
        <v>43557</v>
      </c>
      <c r="AA16" s="80" t="str">
        <f t="shared" si="9"/>
        <v/>
      </c>
      <c r="AB16" s="80" t="str">
        <f t="shared" si="10"/>
        <v>OK（振替済み）</v>
      </c>
      <c r="AC16" s="154">
        <f t="shared" si="11"/>
        <v>0</v>
      </c>
      <c r="AD16" s="154" t="str">
        <f t="shared" ref="AD16:AD79" si="25">IF(AC16=AC15,"",AC16)</f>
        <v/>
      </c>
      <c r="AE16" s="106">
        <f t="shared" ref="AE16:AE79" si="26">IFERROR(IF(WEEKDAY(B16)=1,AE9+1,AE17),0)</f>
        <v>1</v>
      </c>
      <c r="AF16" s="106">
        <f t="shared" si="12"/>
        <v>0</v>
      </c>
      <c r="AG16" s="218">
        <f>IFERROR(IF(AE16=1,例①!$E$11,IF(AE16=2,例①!$E$11,IF(WEEKDAY(Z16)=2,Z9,AG15))),"")</f>
        <v>43556</v>
      </c>
      <c r="AH16" s="222">
        <f t="shared" ref="AH16:BA28" si="27">IFERROR(IF(AG16+1&gt;$BB16,"",AG16+1),"")</f>
        <v>43557</v>
      </c>
      <c r="AI16" s="222">
        <f t="shared" si="27"/>
        <v>43558</v>
      </c>
      <c r="AJ16" s="222">
        <f t="shared" si="27"/>
        <v>43559</v>
      </c>
      <c r="AK16" s="222">
        <f t="shared" si="27"/>
        <v>43560</v>
      </c>
      <c r="AL16" s="222">
        <f t="shared" si="27"/>
        <v>43561</v>
      </c>
      <c r="AM16" s="222">
        <f t="shared" si="27"/>
        <v>43562</v>
      </c>
      <c r="AN16" s="222">
        <f t="shared" si="27"/>
        <v>43563</v>
      </c>
      <c r="AO16" s="222">
        <f t="shared" si="27"/>
        <v>43564</v>
      </c>
      <c r="AP16" s="222">
        <f t="shared" si="27"/>
        <v>43565</v>
      </c>
      <c r="AQ16" s="222">
        <f t="shared" si="27"/>
        <v>43566</v>
      </c>
      <c r="AR16" s="222">
        <f t="shared" si="27"/>
        <v>43567</v>
      </c>
      <c r="AS16" s="222">
        <f t="shared" si="27"/>
        <v>43568</v>
      </c>
      <c r="AT16" s="222">
        <f t="shared" si="27"/>
        <v>43569</v>
      </c>
      <c r="AU16" s="222" t="str">
        <f t="shared" si="27"/>
        <v/>
      </c>
      <c r="AV16" s="222" t="str">
        <f t="shared" si="27"/>
        <v/>
      </c>
      <c r="AW16" s="222" t="str">
        <f t="shared" si="27"/>
        <v/>
      </c>
      <c r="AX16" s="222" t="str">
        <f t="shared" si="27"/>
        <v/>
      </c>
      <c r="AY16" s="222" t="str">
        <f t="shared" si="27"/>
        <v/>
      </c>
      <c r="AZ16" s="222" t="str">
        <f t="shared" si="27"/>
        <v/>
      </c>
      <c r="BA16" s="222" t="str">
        <f t="shared" si="27"/>
        <v/>
      </c>
      <c r="BB16" s="219">
        <f>IFERROR(IF(IF(Z16=例①!$E$12,例①!$E$12,IF(WEEKDAY(Z16)=1,Z23,BB17))&gt;例①!$E$12,例①!$E$12,IF(Z16=例①!$E$12,例①!$E$12,IF(WEEKDAY(Z16)=1,Z23,BB17))),"")</f>
        <v>43569</v>
      </c>
      <c r="BC16" s="53"/>
      <c r="BD16" s="50" t="str">
        <f t="shared" ref="BD16:BD28" si="28">IFERROR(VLOOKUP(B16,Y16:Z23,2,FALSE),"")</f>
        <v/>
      </c>
      <c r="BE16" s="53" t="s">
        <v>39</v>
      </c>
      <c r="BF16" s="53"/>
      <c r="BG16" s="53" t="str">
        <f>IFERROR(VLOOKUP(B16,例①!$C$11:$D$12,2,FALSE),"")</f>
        <v/>
      </c>
      <c r="BH16" s="53" t="str">
        <f>IFERROR(VLOOKUP(B16,例①!$C$16:$D$21,2,FALSE),"")</f>
        <v/>
      </c>
      <c r="BI16" s="53" t="str">
        <f>IFERROR(VLOOKUP(B16,例①!$C$22:$D$24,2,FALSE),"")</f>
        <v/>
      </c>
      <c r="BJ16" s="53" t="str">
        <f>IF(B16&gt;例①!$C$26,"",IF(B16&gt;=例①!$C$25,$BJ$13,""))</f>
        <v/>
      </c>
      <c r="BK16" s="53" t="str">
        <f>IF(B16&gt;例①!$C$28,"",IF(B16&gt;=例①!$C$27,$BK$13,""))</f>
        <v/>
      </c>
      <c r="BL16" s="53" t="str">
        <f>IF(B16&gt;例①!$C$30,"",IF(B16&gt;=例①!$C$29,$BL$13,""))</f>
        <v/>
      </c>
      <c r="BM16" s="53" t="str">
        <f>IF(B16&gt;例①!$C$32,"",IF(B16&gt;=例①!$C$31,$BM$13,""))</f>
        <v/>
      </c>
      <c r="BN16" s="53" t="str">
        <f>IF(B16&gt;例①!$C$34,"",IF(B16&gt;=例①!$C$33,$BN$13,""))</f>
        <v/>
      </c>
      <c r="BO16" s="53" t="str">
        <f>IF(B16&gt;例①!$C$36,"",IF(B16&gt;=例①!$C$35,$BO$13,""))</f>
        <v/>
      </c>
      <c r="BP16" s="53" t="str">
        <f>IF(B16&gt;例①!$C$38,"",IF(B16&gt;=例①!$C$37,$BP$13,""))</f>
        <v/>
      </c>
      <c r="BQ16" s="53" t="str">
        <f>IF(B16&gt;例①!$C$40,"",IF(B16&gt;=例①!$C$39,$BQ$13,""))</f>
        <v/>
      </c>
      <c r="BR16" s="53" t="str">
        <f>IF(B16&gt;例①!$C$42,"",IF(B16&gt;=例①!$C$41,$BR$13,""))</f>
        <v/>
      </c>
      <c r="BS16" s="53" t="str">
        <f>IF(B16&gt;例①!$C$44,"",IF(B16&gt;=例①!$C$43,$BS$13,""))</f>
        <v/>
      </c>
      <c r="BT16" s="53" t="str">
        <f>IF(B16&gt;例①!$C$46,"",IF(B16&gt;=例①!$C$45,$BT$13,""))</f>
        <v/>
      </c>
      <c r="BU16" s="53" t="str">
        <f>IF(B16&gt;例①!$C$48,"",IF(B16&gt;=例①!$C$47,$BU$13,""))</f>
        <v/>
      </c>
      <c r="BV16" s="53" t="str">
        <f>IF(B16&gt;例①!$C$50,"",IF(B16&gt;=例①!$C$49,$BV$13,""))</f>
        <v/>
      </c>
      <c r="BW16" s="53" t="str">
        <f>IF(B16&gt;例①!$C$52,"",IF(B16&gt;=例①!$C$51,$BW$13,""))</f>
        <v/>
      </c>
      <c r="BX16" s="53" t="str">
        <f>IF(B16&gt;例①!$C$54,"",IF(B16&gt;=例①!$C$53,$BX$13,""))</f>
        <v/>
      </c>
      <c r="BY16" s="53" t="str">
        <f>IF(B16&gt;例①!$C$56,"",IF(B16&gt;=例①!$C$55,$BY$13,""))</f>
        <v/>
      </c>
      <c r="BZ16" s="53" t="str">
        <f>IF(B16&gt;例①!$C$58,"",IF(B16&gt;=例①!$C$57,$BZ$13,""))</f>
        <v/>
      </c>
      <c r="CA16" s="53" t="str">
        <f>IF(B16&gt;例①!$C$60,"",IF(B16&gt;=例①!$C$59,$CA$13,""))</f>
        <v/>
      </c>
      <c r="CB16" s="53" t="str">
        <f>IF(B16&gt;例①!$C$62,"",IF(B16&gt;=例①!$C$61,$CB$13,""))</f>
        <v/>
      </c>
      <c r="CC16" s="53" t="str">
        <f>IF(B16&gt;例①!$C$64,"",IF(B16&gt;=例①!$C$63,$CC$13,""))</f>
        <v/>
      </c>
      <c r="CD16" s="53" t="str">
        <f>IF(B16&gt;例①!$C$66,"",IF(B16&gt;=例①!$C$65,$CD$13,""))</f>
        <v/>
      </c>
      <c r="CE16" s="50" t="str">
        <f t="shared" ref="CE16:CE79" si="29">IF(COUNTA(BH16:BP16)=0,"",BH16&amp;BI16&amp;BJ16&amp;BK16&amp;BL16&amp;BM16&amp;BN16&amp;BO16&amp;BP16&amp;BQ16&amp;BR16&amp;BS16&amp;BT16&amp;BU16&amp;BV16&amp;BW16&amp;BX16&amp;BY16&amp;BZ16&amp;CA16&amp;CB16&amp;CC16&amp;CD16)</f>
        <v/>
      </c>
      <c r="CF16" s="50" t="str">
        <f t="shared" si="14"/>
        <v xml:space="preserve"> </v>
      </c>
    </row>
    <row r="17" spans="1:84" ht="39" customHeight="1" thickTop="1" thickBot="1" x14ac:dyDescent="0.2">
      <c r="A17" s="81" t="str">
        <f t="shared" si="0"/>
        <v>対象期間</v>
      </c>
      <c r="B17" s="180">
        <f>IFERROR(IF(B16=例①!$E$12+IF(WEEKDAY(例①!$E$12)=1,例①!$E$12,(8-WEEKDAY(例①!$E$12))),"-",IF(B16="-","-",B16+1)),"-")</f>
        <v>43558</v>
      </c>
      <c r="C17" s="89">
        <f t="shared" si="15"/>
        <v>4</v>
      </c>
      <c r="D17" s="199" t="str">
        <f t="shared" si="16"/>
        <v>〇</v>
      </c>
      <c r="E17" s="200" t="str">
        <f t="shared" si="17"/>
        <v xml:space="preserve"> </v>
      </c>
      <c r="F17" s="201" t="s">
        <v>60</v>
      </c>
      <c r="G17" s="202" t="s">
        <v>60</v>
      </c>
      <c r="H17" s="203"/>
      <c r="I17" s="204"/>
      <c r="J17" s="187" t="str">
        <f t="shared" si="18"/>
        <v/>
      </c>
      <c r="K17" s="190">
        <f t="shared" si="1"/>
        <v>3</v>
      </c>
      <c r="L17" s="190" t="str">
        <f t="shared" si="2"/>
        <v/>
      </c>
      <c r="M17" s="188" t="str">
        <f t="shared" si="19"/>
        <v/>
      </c>
      <c r="N17" s="87" t="str">
        <f t="shared" si="3"/>
        <v>↓</v>
      </c>
      <c r="O17" s="108"/>
      <c r="P17" s="156" t="str">
        <f>IF(B17&lt;例①!$E$11,"",IF(B17&gt;例①!$E$12,"",IF(LEN(CE17)=0,"○","")))</f>
        <v>○</v>
      </c>
      <c r="Q17" s="162">
        <f t="shared" si="20"/>
        <v>0</v>
      </c>
      <c r="R17" s="93">
        <f t="shared" si="4"/>
        <v>3</v>
      </c>
      <c r="S17" s="156" t="str">
        <f t="shared" si="5"/>
        <v/>
      </c>
      <c r="T17" s="162">
        <f t="shared" si="6"/>
        <v>0</v>
      </c>
      <c r="U17" s="100">
        <f t="shared" si="21"/>
        <v>0</v>
      </c>
      <c r="V17" s="93" t="str">
        <f t="shared" si="7"/>
        <v>作業日</v>
      </c>
      <c r="W17" s="169" t="str">
        <f t="shared" si="22"/>
        <v>作業日</v>
      </c>
      <c r="X17" s="80" t="str">
        <f t="shared" si="23"/>
        <v/>
      </c>
      <c r="Y17" s="80" t="str">
        <f t="shared" si="24"/>
        <v/>
      </c>
      <c r="Z17" s="80">
        <f t="shared" si="8"/>
        <v>43558</v>
      </c>
      <c r="AA17" s="80" t="str">
        <f t="shared" si="9"/>
        <v/>
      </c>
      <c r="AB17" s="80" t="str">
        <f t="shared" si="10"/>
        <v>OK（振替済み）</v>
      </c>
      <c r="AC17" s="154">
        <f t="shared" si="11"/>
        <v>0</v>
      </c>
      <c r="AD17" s="154" t="str">
        <f t="shared" si="25"/>
        <v/>
      </c>
      <c r="AE17" s="106">
        <f t="shared" si="26"/>
        <v>1</v>
      </c>
      <c r="AF17" s="106">
        <f t="shared" si="12"/>
        <v>0</v>
      </c>
      <c r="AG17" s="218">
        <f>IFERROR(IF(AE17=1,例①!$E$11,IF(AE17=2,例①!$E$11,IF(WEEKDAY(Z17)=2,Z10,AG16))),"")</f>
        <v>43556</v>
      </c>
      <c r="AH17" s="222">
        <f t="shared" si="27"/>
        <v>43557</v>
      </c>
      <c r="AI17" s="222">
        <f t="shared" si="27"/>
        <v>43558</v>
      </c>
      <c r="AJ17" s="222">
        <f t="shared" si="27"/>
        <v>43559</v>
      </c>
      <c r="AK17" s="222">
        <f t="shared" si="27"/>
        <v>43560</v>
      </c>
      <c r="AL17" s="222">
        <f t="shared" si="27"/>
        <v>43561</v>
      </c>
      <c r="AM17" s="222">
        <f t="shared" si="27"/>
        <v>43562</v>
      </c>
      <c r="AN17" s="222">
        <f t="shared" si="27"/>
        <v>43563</v>
      </c>
      <c r="AO17" s="222">
        <f t="shared" si="27"/>
        <v>43564</v>
      </c>
      <c r="AP17" s="222">
        <f t="shared" si="27"/>
        <v>43565</v>
      </c>
      <c r="AQ17" s="222">
        <f t="shared" si="27"/>
        <v>43566</v>
      </c>
      <c r="AR17" s="222">
        <f t="shared" si="27"/>
        <v>43567</v>
      </c>
      <c r="AS17" s="222">
        <f t="shared" si="27"/>
        <v>43568</v>
      </c>
      <c r="AT17" s="222">
        <f t="shared" si="27"/>
        <v>43569</v>
      </c>
      <c r="AU17" s="222" t="str">
        <f t="shared" si="27"/>
        <v/>
      </c>
      <c r="AV17" s="222" t="str">
        <f t="shared" si="27"/>
        <v/>
      </c>
      <c r="AW17" s="222" t="str">
        <f t="shared" si="27"/>
        <v/>
      </c>
      <c r="AX17" s="222" t="str">
        <f t="shared" si="27"/>
        <v/>
      </c>
      <c r="AY17" s="222" t="str">
        <f t="shared" si="27"/>
        <v/>
      </c>
      <c r="AZ17" s="222" t="str">
        <f t="shared" si="27"/>
        <v/>
      </c>
      <c r="BA17" s="222" t="str">
        <f t="shared" si="27"/>
        <v/>
      </c>
      <c r="BB17" s="219">
        <f>IFERROR(IF(IF(Z17=例①!$E$12,例①!$E$12,IF(WEEKDAY(Z17)=1,Z24,BB18))&gt;例①!$E$12,例①!$E$12,IF(Z17=例①!$E$12,例①!$E$12,IF(WEEKDAY(Z17)=1,Z24,BB18))),"")</f>
        <v>43569</v>
      </c>
      <c r="BD17" s="50" t="str">
        <f t="shared" si="28"/>
        <v/>
      </c>
      <c r="BE17" s="53"/>
      <c r="BF17" s="53"/>
      <c r="BG17" s="53" t="str">
        <f>IFERROR(VLOOKUP(B17,例①!$C$11:$D$12,2,FALSE),"")</f>
        <v/>
      </c>
      <c r="BH17" s="53" t="str">
        <f>IFERROR(VLOOKUP(B17,例①!$C$16:$D$21,2,FALSE),"")</f>
        <v/>
      </c>
      <c r="BI17" s="53" t="str">
        <f>IFERROR(VLOOKUP(B17,例①!$C$22:$D$24,2,FALSE),"")</f>
        <v/>
      </c>
      <c r="BJ17" s="53" t="str">
        <f>IF(B17&gt;例①!$C$26,"",IF(B17&gt;=例①!$C$25,$BJ$13,""))</f>
        <v/>
      </c>
      <c r="BK17" s="53" t="str">
        <f>IF(B17&gt;例①!$C$28,"",IF(B17&gt;=例①!$C$27,$BK$13,""))</f>
        <v/>
      </c>
      <c r="BL17" s="53" t="str">
        <f>IF(B17&gt;例①!$C$30,"",IF(B17&gt;=例①!$C$29,$BL$13,""))</f>
        <v/>
      </c>
      <c r="BM17" s="53" t="str">
        <f>IF(B17&gt;例①!$C$32,"",IF(B17&gt;=例①!$C$31,$BM$13,""))</f>
        <v/>
      </c>
      <c r="BN17" s="53" t="str">
        <f>IF(B17&gt;例①!$C$34,"",IF(B17&gt;=例①!$C$33,$BN$13,""))</f>
        <v/>
      </c>
      <c r="BO17" s="53" t="str">
        <f>IF(B17&gt;例①!$C$36,"",IF(B17&gt;=例①!$C$35,$BO$13,""))</f>
        <v/>
      </c>
      <c r="BP17" s="53" t="str">
        <f>IF(B17&gt;例①!$C$38,"",IF(B17&gt;=例①!$C$37,$BP$13,""))</f>
        <v/>
      </c>
      <c r="BQ17" s="53" t="str">
        <f>IF(B17&gt;例①!$C$40,"",IF(B17&gt;=例①!$C$39,$BQ$13,""))</f>
        <v/>
      </c>
      <c r="BR17" s="53" t="str">
        <f>IF(B17&gt;例①!$C$42,"",IF(B17&gt;=例①!$C$41,$BR$13,""))</f>
        <v/>
      </c>
      <c r="BS17" s="53" t="str">
        <f>IF(B17&gt;例①!$C$44,"",IF(B17&gt;=例①!$C$43,$BS$13,""))</f>
        <v/>
      </c>
      <c r="BT17" s="53" t="str">
        <f>IF(B17&gt;例①!$C$46,"",IF(B17&gt;=例①!$C$45,$BT$13,""))</f>
        <v/>
      </c>
      <c r="BU17" s="53" t="str">
        <f>IF(B17&gt;例①!$C$48,"",IF(B17&gt;=例①!$C$47,$BU$13,""))</f>
        <v/>
      </c>
      <c r="BV17" s="53" t="str">
        <f>IF(B17&gt;例①!$C$50,"",IF(B17&gt;=例①!$C$49,$BV$13,""))</f>
        <v/>
      </c>
      <c r="BW17" s="53" t="str">
        <f>IF(B17&gt;例①!$C$52,"",IF(B17&gt;=例①!$C$51,$BW$13,""))</f>
        <v/>
      </c>
      <c r="BX17" s="53" t="str">
        <f>IF(B17&gt;例①!$C$54,"",IF(B17&gt;=例①!$C$53,$BX$13,""))</f>
        <v/>
      </c>
      <c r="BY17" s="53" t="str">
        <f>IF(B17&gt;例①!$C$56,"",IF(B17&gt;=例①!$C$55,$BY$13,""))</f>
        <v/>
      </c>
      <c r="BZ17" s="53" t="str">
        <f>IF(B17&gt;例①!$C$58,"",IF(B17&gt;=例①!$C$57,$BZ$13,""))</f>
        <v/>
      </c>
      <c r="CA17" s="53" t="str">
        <f>IF(B17&gt;例①!$C$60,"",IF(B17&gt;=例①!$C$59,$CA$13,""))</f>
        <v/>
      </c>
      <c r="CB17" s="53" t="str">
        <f>IF(B17&gt;例①!$C$62,"",IF(B17&gt;=例①!$C$61,$CB$13,""))</f>
        <v/>
      </c>
      <c r="CC17" s="53" t="str">
        <f>IF(B17&gt;例①!$C$64,"",IF(B17&gt;=例①!$C$63,$CC$13,""))</f>
        <v/>
      </c>
      <c r="CD17" s="53" t="str">
        <f>IF(B17&gt;例①!$C$66,"",IF(B17&gt;=例①!$C$65,$CD$13,""))</f>
        <v/>
      </c>
      <c r="CE17" s="50" t="str">
        <f t="shared" si="29"/>
        <v/>
      </c>
      <c r="CF17" s="50" t="str">
        <f t="shared" si="14"/>
        <v xml:space="preserve"> </v>
      </c>
    </row>
    <row r="18" spans="1:84" ht="39" customHeight="1" thickTop="1" thickBot="1" x14ac:dyDescent="0.2">
      <c r="A18" s="81" t="str">
        <f t="shared" si="0"/>
        <v>対象期間</v>
      </c>
      <c r="B18" s="180">
        <f>IFERROR(IF(B17=例①!$E$12+IF(WEEKDAY(例①!$E$12)=1,例①!$E$12,(8-WEEKDAY(例①!$E$12))),"-",IF(B17="-","-",B17+1)),"-")</f>
        <v>43559</v>
      </c>
      <c r="C18" s="89">
        <f t="shared" si="15"/>
        <v>5</v>
      </c>
      <c r="D18" s="199" t="str">
        <f t="shared" si="16"/>
        <v>〇</v>
      </c>
      <c r="E18" s="200" t="str">
        <f t="shared" si="17"/>
        <v xml:space="preserve"> </v>
      </c>
      <c r="F18" s="201" t="s">
        <v>60</v>
      </c>
      <c r="G18" s="202" t="s">
        <v>60</v>
      </c>
      <c r="H18" s="203"/>
      <c r="I18" s="204"/>
      <c r="J18" s="187" t="str">
        <f t="shared" si="18"/>
        <v/>
      </c>
      <c r="K18" s="190">
        <f t="shared" si="1"/>
        <v>4</v>
      </c>
      <c r="L18" s="190" t="str">
        <f t="shared" si="2"/>
        <v/>
      </c>
      <c r="M18" s="188" t="str">
        <f t="shared" si="19"/>
        <v/>
      </c>
      <c r="N18" s="87" t="str">
        <f t="shared" si="3"/>
        <v>↓</v>
      </c>
      <c r="O18" s="108"/>
      <c r="P18" s="156" t="str">
        <f>IF(B18&lt;例①!$E$11,"",IF(B18&gt;例①!$E$12,"",IF(LEN(CE18)=0,"○","")))</f>
        <v>○</v>
      </c>
      <c r="Q18" s="162">
        <f t="shared" si="20"/>
        <v>0</v>
      </c>
      <c r="R18" s="93">
        <f t="shared" si="4"/>
        <v>4</v>
      </c>
      <c r="S18" s="156" t="str">
        <f t="shared" si="5"/>
        <v/>
      </c>
      <c r="T18" s="162">
        <f t="shared" si="6"/>
        <v>0</v>
      </c>
      <c r="U18" s="100">
        <f t="shared" si="21"/>
        <v>0</v>
      </c>
      <c r="V18" s="93" t="str">
        <f t="shared" si="7"/>
        <v>作業日</v>
      </c>
      <c r="W18" s="169" t="str">
        <f t="shared" si="22"/>
        <v>作業日</v>
      </c>
      <c r="X18" s="80" t="str">
        <f t="shared" si="23"/>
        <v/>
      </c>
      <c r="Y18" s="80" t="str">
        <f t="shared" si="24"/>
        <v/>
      </c>
      <c r="Z18" s="80">
        <f t="shared" si="8"/>
        <v>43559</v>
      </c>
      <c r="AA18" s="80" t="str">
        <f t="shared" si="9"/>
        <v/>
      </c>
      <c r="AB18" s="80" t="str">
        <f t="shared" si="10"/>
        <v>OK（振替済み）</v>
      </c>
      <c r="AC18" s="154">
        <f t="shared" si="11"/>
        <v>0</v>
      </c>
      <c r="AD18" s="154" t="str">
        <f t="shared" si="25"/>
        <v/>
      </c>
      <c r="AE18" s="106">
        <f t="shared" si="26"/>
        <v>1</v>
      </c>
      <c r="AF18" s="106">
        <f t="shared" si="12"/>
        <v>0</v>
      </c>
      <c r="AG18" s="218">
        <f>IFERROR(IF(AE18=1,例①!$E$11,IF(AE18=2,例①!$E$11,IF(WEEKDAY(Z18)=2,Z11,AG17))),"")</f>
        <v>43556</v>
      </c>
      <c r="AH18" s="222">
        <f t="shared" si="27"/>
        <v>43557</v>
      </c>
      <c r="AI18" s="222">
        <f t="shared" si="27"/>
        <v>43558</v>
      </c>
      <c r="AJ18" s="222">
        <f t="shared" si="27"/>
        <v>43559</v>
      </c>
      <c r="AK18" s="222">
        <f t="shared" si="27"/>
        <v>43560</v>
      </c>
      <c r="AL18" s="222">
        <f t="shared" si="27"/>
        <v>43561</v>
      </c>
      <c r="AM18" s="222">
        <f t="shared" si="27"/>
        <v>43562</v>
      </c>
      <c r="AN18" s="222">
        <f t="shared" si="27"/>
        <v>43563</v>
      </c>
      <c r="AO18" s="222">
        <f t="shared" si="27"/>
        <v>43564</v>
      </c>
      <c r="AP18" s="222">
        <f t="shared" si="27"/>
        <v>43565</v>
      </c>
      <c r="AQ18" s="222">
        <f t="shared" si="27"/>
        <v>43566</v>
      </c>
      <c r="AR18" s="222">
        <f t="shared" si="27"/>
        <v>43567</v>
      </c>
      <c r="AS18" s="222">
        <f t="shared" si="27"/>
        <v>43568</v>
      </c>
      <c r="AT18" s="222">
        <f t="shared" si="27"/>
        <v>43569</v>
      </c>
      <c r="AU18" s="222" t="str">
        <f t="shared" si="27"/>
        <v/>
      </c>
      <c r="AV18" s="222" t="str">
        <f t="shared" si="27"/>
        <v/>
      </c>
      <c r="AW18" s="222" t="str">
        <f t="shared" si="27"/>
        <v/>
      </c>
      <c r="AX18" s="222" t="str">
        <f t="shared" si="27"/>
        <v/>
      </c>
      <c r="AY18" s="222" t="str">
        <f t="shared" si="27"/>
        <v/>
      </c>
      <c r="AZ18" s="222" t="str">
        <f t="shared" si="27"/>
        <v/>
      </c>
      <c r="BA18" s="222" t="str">
        <f t="shared" si="27"/>
        <v/>
      </c>
      <c r="BB18" s="219">
        <f>IFERROR(IF(IF(Z18=例①!$E$12,例①!$E$12,IF(WEEKDAY(Z18)=1,Z25,BB19))&gt;例①!$E$12,例①!$E$12,IF(Z18=例①!$E$12,例①!$E$12,IF(WEEKDAY(Z18)=1,Z25,BB19))),"")</f>
        <v>43569</v>
      </c>
      <c r="BD18" s="50" t="str">
        <f t="shared" si="28"/>
        <v/>
      </c>
      <c r="BE18" s="53" t="s">
        <v>64</v>
      </c>
      <c r="BF18" s="53"/>
      <c r="BG18" s="53" t="str">
        <f>IFERROR(VLOOKUP(B18,例①!$C$11:$D$12,2,FALSE),"")</f>
        <v/>
      </c>
      <c r="BH18" s="53" t="str">
        <f>IFERROR(VLOOKUP(B18,例①!$C$16:$D$21,2,FALSE),"")</f>
        <v/>
      </c>
      <c r="BI18" s="53" t="str">
        <f>IFERROR(VLOOKUP(B18,例①!$C$22:$D$24,2,FALSE),"")</f>
        <v/>
      </c>
      <c r="BJ18" s="53" t="str">
        <f>IF(B18&gt;例①!$C$26,"",IF(B18&gt;=例①!$C$25,$BJ$13,""))</f>
        <v/>
      </c>
      <c r="BK18" s="53" t="str">
        <f>IF(B18&gt;例①!$C$28,"",IF(B18&gt;=例①!$C$27,$BK$13,""))</f>
        <v/>
      </c>
      <c r="BL18" s="53" t="str">
        <f>IF(B18&gt;例①!$C$30,"",IF(B18&gt;=例①!$C$29,$BL$13,""))</f>
        <v/>
      </c>
      <c r="BM18" s="53" t="str">
        <f>IF(B18&gt;例①!$C$32,"",IF(B18&gt;=例①!$C$31,$BM$13,""))</f>
        <v/>
      </c>
      <c r="BN18" s="53" t="str">
        <f>IF(B18&gt;例①!$C$34,"",IF(B18&gt;=例①!$C$33,$BN$13,""))</f>
        <v/>
      </c>
      <c r="BO18" s="53" t="str">
        <f>IF(B18&gt;例①!$C$36,"",IF(B18&gt;=例①!$C$35,$BO$13,""))</f>
        <v/>
      </c>
      <c r="BP18" s="53" t="str">
        <f>IF(B18&gt;例①!$C$38,"",IF(B18&gt;=例①!$C$37,$BP$13,""))</f>
        <v/>
      </c>
      <c r="BQ18" s="53" t="str">
        <f>IF(B18&gt;例①!$C$40,"",IF(B18&gt;=例①!$C$39,$BQ$13,""))</f>
        <v/>
      </c>
      <c r="BR18" s="53" t="str">
        <f>IF(B18&gt;例①!$C$42,"",IF(B18&gt;=例①!$C$41,$BR$13,""))</f>
        <v/>
      </c>
      <c r="BS18" s="53" t="str">
        <f>IF(B18&gt;例①!$C$44,"",IF(B18&gt;=例①!$C$43,$BS$13,""))</f>
        <v/>
      </c>
      <c r="BT18" s="53" t="str">
        <f>IF(B18&gt;例①!$C$46,"",IF(B18&gt;=例①!$C$45,$BT$13,""))</f>
        <v/>
      </c>
      <c r="BU18" s="53" t="str">
        <f>IF(B18&gt;例①!$C$48,"",IF(B18&gt;=例①!$C$47,$BU$13,""))</f>
        <v/>
      </c>
      <c r="BV18" s="53" t="str">
        <f>IF(B18&gt;例①!$C$50,"",IF(B18&gt;=例①!$C$49,$BV$13,""))</f>
        <v/>
      </c>
      <c r="BW18" s="53" t="str">
        <f>IF(B18&gt;例①!$C$52,"",IF(B18&gt;=例①!$C$51,$BW$13,""))</f>
        <v/>
      </c>
      <c r="BX18" s="53" t="str">
        <f>IF(B18&gt;例①!$C$54,"",IF(B18&gt;=例①!$C$53,$BX$13,""))</f>
        <v/>
      </c>
      <c r="BY18" s="53" t="str">
        <f>IF(B18&gt;例①!$C$56,"",IF(B18&gt;=例①!$C$55,$BY$13,""))</f>
        <v/>
      </c>
      <c r="BZ18" s="53" t="str">
        <f>IF(B18&gt;例①!$C$58,"",IF(B18&gt;=例①!$C$57,$BZ$13,""))</f>
        <v/>
      </c>
      <c r="CA18" s="53" t="str">
        <f>IF(B18&gt;例①!$C$60,"",IF(B18&gt;=例①!$C$59,$CA$13,""))</f>
        <v/>
      </c>
      <c r="CB18" s="53" t="str">
        <f>IF(B18&gt;例①!$C$62,"",IF(B18&gt;=例①!$C$61,$CB$13,""))</f>
        <v/>
      </c>
      <c r="CC18" s="53" t="str">
        <f>IF(B18&gt;例①!$C$64,"",IF(B18&gt;=例①!$C$63,$CC$13,""))</f>
        <v/>
      </c>
      <c r="CD18" s="53" t="str">
        <f>IF(B18&gt;例①!$C$66,"",IF(B18&gt;=例①!$C$65,$CD$13,""))</f>
        <v/>
      </c>
      <c r="CE18" s="50" t="str">
        <f t="shared" si="29"/>
        <v/>
      </c>
      <c r="CF18" s="50" t="str">
        <f t="shared" si="14"/>
        <v xml:space="preserve"> </v>
      </c>
    </row>
    <row r="19" spans="1:84" ht="39" customHeight="1" thickTop="1" thickBot="1" x14ac:dyDescent="0.2">
      <c r="A19" s="236" t="str">
        <f t="shared" si="0"/>
        <v>対象期間</v>
      </c>
      <c r="B19" s="180">
        <f>IFERROR(IF(B18=例①!$E$12+IF(WEEKDAY(例①!$E$12)=1,例①!$E$12,(8-WEEKDAY(例①!$E$12))),"-",IF(B18="-","-",B18+1)),"-")</f>
        <v>43560</v>
      </c>
      <c r="C19" s="89">
        <f t="shared" si="15"/>
        <v>6</v>
      </c>
      <c r="D19" s="199" t="str">
        <f t="shared" si="16"/>
        <v>〇</v>
      </c>
      <c r="E19" s="200" t="str">
        <f t="shared" si="17"/>
        <v xml:space="preserve"> </v>
      </c>
      <c r="F19" s="201" t="s">
        <v>60</v>
      </c>
      <c r="G19" s="202" t="s">
        <v>60</v>
      </c>
      <c r="H19" s="203"/>
      <c r="I19" s="204"/>
      <c r="J19" s="187" t="str">
        <f t="shared" si="18"/>
        <v/>
      </c>
      <c r="K19" s="190">
        <f t="shared" si="1"/>
        <v>5</v>
      </c>
      <c r="L19" s="190" t="str">
        <f t="shared" si="2"/>
        <v/>
      </c>
      <c r="M19" s="188" t="str">
        <f t="shared" si="19"/>
        <v/>
      </c>
      <c r="N19" s="87" t="str">
        <f t="shared" si="3"/>
        <v>↓</v>
      </c>
      <c r="O19" s="108"/>
      <c r="P19" s="156" t="str">
        <f>IF(B19&lt;例①!$E$11,"",IF(B19&gt;例①!$E$12,"",IF(LEN(CE19)=0,"○","")))</f>
        <v>○</v>
      </c>
      <c r="Q19" s="162">
        <f t="shared" si="20"/>
        <v>0</v>
      </c>
      <c r="R19" s="93">
        <f t="shared" si="4"/>
        <v>5</v>
      </c>
      <c r="S19" s="156" t="str">
        <f t="shared" si="5"/>
        <v/>
      </c>
      <c r="T19" s="162">
        <f t="shared" si="6"/>
        <v>0</v>
      </c>
      <c r="U19" s="100">
        <f t="shared" si="21"/>
        <v>0</v>
      </c>
      <c r="V19" s="93" t="str">
        <f t="shared" si="7"/>
        <v>作業日</v>
      </c>
      <c r="W19" s="169" t="str">
        <f t="shared" si="22"/>
        <v>作業日</v>
      </c>
      <c r="X19" s="80" t="str">
        <f t="shared" si="23"/>
        <v/>
      </c>
      <c r="Y19" s="80" t="str">
        <f t="shared" si="24"/>
        <v/>
      </c>
      <c r="Z19" s="80">
        <f t="shared" si="8"/>
        <v>43560</v>
      </c>
      <c r="AA19" s="80" t="str">
        <f t="shared" si="9"/>
        <v/>
      </c>
      <c r="AB19" s="80" t="str">
        <f t="shared" si="10"/>
        <v>OK（振替済み）</v>
      </c>
      <c r="AC19" s="154">
        <f t="shared" si="11"/>
        <v>0</v>
      </c>
      <c r="AD19" s="154" t="str">
        <f t="shared" si="25"/>
        <v/>
      </c>
      <c r="AE19" s="106">
        <f t="shared" si="26"/>
        <v>1</v>
      </c>
      <c r="AF19" s="106">
        <f t="shared" si="12"/>
        <v>0</v>
      </c>
      <c r="AG19" s="218">
        <f>IFERROR(IF(AE19=1,例①!$E$11,IF(AE19=2,例①!$E$11,IF(WEEKDAY(Z19)=2,Z12,AG18))),"")</f>
        <v>43556</v>
      </c>
      <c r="AH19" s="222">
        <f t="shared" si="27"/>
        <v>43557</v>
      </c>
      <c r="AI19" s="222">
        <f t="shared" si="27"/>
        <v>43558</v>
      </c>
      <c r="AJ19" s="222">
        <f t="shared" si="27"/>
        <v>43559</v>
      </c>
      <c r="AK19" s="222">
        <f t="shared" si="27"/>
        <v>43560</v>
      </c>
      <c r="AL19" s="222">
        <f t="shared" si="27"/>
        <v>43561</v>
      </c>
      <c r="AM19" s="222">
        <f t="shared" si="27"/>
        <v>43562</v>
      </c>
      <c r="AN19" s="222">
        <f t="shared" si="27"/>
        <v>43563</v>
      </c>
      <c r="AO19" s="222">
        <f t="shared" si="27"/>
        <v>43564</v>
      </c>
      <c r="AP19" s="222">
        <f t="shared" si="27"/>
        <v>43565</v>
      </c>
      <c r="AQ19" s="222">
        <f t="shared" si="27"/>
        <v>43566</v>
      </c>
      <c r="AR19" s="222">
        <f t="shared" si="27"/>
        <v>43567</v>
      </c>
      <c r="AS19" s="222">
        <f t="shared" si="27"/>
        <v>43568</v>
      </c>
      <c r="AT19" s="222">
        <f t="shared" si="27"/>
        <v>43569</v>
      </c>
      <c r="AU19" s="222" t="str">
        <f t="shared" si="27"/>
        <v/>
      </c>
      <c r="AV19" s="222" t="str">
        <f t="shared" si="27"/>
        <v/>
      </c>
      <c r="AW19" s="222" t="str">
        <f t="shared" si="27"/>
        <v/>
      </c>
      <c r="AX19" s="222" t="str">
        <f t="shared" si="27"/>
        <v/>
      </c>
      <c r="AY19" s="222" t="str">
        <f t="shared" si="27"/>
        <v/>
      </c>
      <c r="AZ19" s="222" t="str">
        <f t="shared" si="27"/>
        <v/>
      </c>
      <c r="BA19" s="222" t="str">
        <f t="shared" si="27"/>
        <v/>
      </c>
      <c r="BB19" s="219">
        <f>IFERROR(IF(IF(Z19=例①!$E$12,例①!$E$12,IF(WEEKDAY(Z19)=1,Z26,BB20))&gt;例①!$E$12,例①!$E$12,IF(Z19=例①!$E$12,例①!$E$12,IF(WEEKDAY(Z19)=1,Z26,BB20))),"")</f>
        <v>43569</v>
      </c>
      <c r="BD19" s="50" t="str">
        <f t="shared" si="28"/>
        <v/>
      </c>
      <c r="BE19" s="53" t="s">
        <v>65</v>
      </c>
      <c r="BF19" s="53"/>
      <c r="BG19" s="53" t="str">
        <f>IFERROR(VLOOKUP(B19,例①!$C$11:$D$12,2,FALSE),"")</f>
        <v/>
      </c>
      <c r="BH19" s="53" t="str">
        <f>IFERROR(VLOOKUP(B19,例①!$C$16:$D$21,2,FALSE),"")</f>
        <v/>
      </c>
      <c r="BI19" s="53" t="str">
        <f>IFERROR(VLOOKUP(B19,例①!$C$22:$D$24,2,FALSE),"")</f>
        <v/>
      </c>
      <c r="BJ19" s="53" t="str">
        <f>IF(B19&gt;例①!$C$26,"",IF(B19&gt;=例①!$C$25,$BJ$13,""))</f>
        <v/>
      </c>
      <c r="BK19" s="53" t="str">
        <f>IF(B19&gt;例①!$C$28,"",IF(B19&gt;=例①!$C$27,$BK$13,""))</f>
        <v/>
      </c>
      <c r="BL19" s="53" t="str">
        <f>IF(B19&gt;例①!$C$30,"",IF(B19&gt;=例①!$C$29,$BL$13,""))</f>
        <v/>
      </c>
      <c r="BM19" s="53" t="str">
        <f>IF(B19&gt;例①!$C$32,"",IF(B19&gt;=例①!$C$31,$BM$13,""))</f>
        <v/>
      </c>
      <c r="BN19" s="53" t="str">
        <f>IF(B19&gt;例①!$C$34,"",IF(B19&gt;=例①!$C$33,$BN$13,""))</f>
        <v/>
      </c>
      <c r="BO19" s="53" t="str">
        <f>IF(B19&gt;例①!$C$36,"",IF(B19&gt;=例①!$C$35,$BO$13,""))</f>
        <v/>
      </c>
      <c r="BP19" s="53" t="str">
        <f>IF(B19&gt;例①!$C$38,"",IF(B19&gt;=例①!$C$37,$BP$13,""))</f>
        <v/>
      </c>
      <c r="BQ19" s="53" t="str">
        <f>IF(B19&gt;例①!$C$40,"",IF(B19&gt;=例①!$C$39,$BQ$13,""))</f>
        <v/>
      </c>
      <c r="BR19" s="53" t="str">
        <f>IF(B19&gt;例①!$C$42,"",IF(B19&gt;=例①!$C$41,$BR$13,""))</f>
        <v/>
      </c>
      <c r="BS19" s="53" t="str">
        <f>IF(B19&gt;例①!$C$44,"",IF(B19&gt;=例①!$C$43,$BS$13,""))</f>
        <v/>
      </c>
      <c r="BT19" s="53" t="str">
        <f>IF(B19&gt;例①!$C$46,"",IF(B19&gt;=例①!$C$45,$BT$13,""))</f>
        <v/>
      </c>
      <c r="BU19" s="53" t="str">
        <f>IF(B19&gt;例①!$C$48,"",IF(B19&gt;=例①!$C$47,$BU$13,""))</f>
        <v/>
      </c>
      <c r="BV19" s="53" t="str">
        <f>IF(B19&gt;例①!$C$50,"",IF(B19&gt;=例①!$C$49,$BV$13,""))</f>
        <v/>
      </c>
      <c r="BW19" s="53" t="str">
        <f>IF(B19&gt;例①!$C$52,"",IF(B19&gt;=例①!$C$51,$BW$13,""))</f>
        <v/>
      </c>
      <c r="BX19" s="53" t="str">
        <f>IF(B19&gt;例①!$C$54,"",IF(B19&gt;=例①!$C$53,$BX$13,""))</f>
        <v/>
      </c>
      <c r="BY19" s="53" t="str">
        <f>IF(B19&gt;例①!$C$56,"",IF(B19&gt;=例①!$C$55,$BY$13,""))</f>
        <v/>
      </c>
      <c r="BZ19" s="53" t="str">
        <f>IF(B19&gt;例①!$C$58,"",IF(B19&gt;=例①!$C$57,$BZ$13,""))</f>
        <v/>
      </c>
      <c r="CA19" s="53" t="str">
        <f>IF(B19&gt;例①!$C$60,"",IF(B19&gt;=例①!$C$59,$CA$13,""))</f>
        <v/>
      </c>
      <c r="CB19" s="53" t="str">
        <f>IF(B19&gt;例①!$C$62,"",IF(B19&gt;=例①!$C$61,$CB$13,""))</f>
        <v/>
      </c>
      <c r="CC19" s="53" t="str">
        <f>IF(B19&gt;例①!$C$64,"",IF(B19&gt;=例①!$C$63,$CC$13,""))</f>
        <v/>
      </c>
      <c r="CD19" s="53" t="str">
        <f>IF(B19&gt;例①!$C$66,"",IF(B19&gt;=例①!$C$65,$CD$13,""))</f>
        <v/>
      </c>
      <c r="CE19" s="50" t="str">
        <f t="shared" si="29"/>
        <v/>
      </c>
      <c r="CF19" s="50" t="str">
        <f t="shared" si="14"/>
        <v xml:space="preserve"> </v>
      </c>
    </row>
    <row r="20" spans="1:84" ht="39" customHeight="1" thickTop="1" thickBot="1" x14ac:dyDescent="0.2">
      <c r="A20" s="81" t="str">
        <f t="shared" si="0"/>
        <v>対象期間</v>
      </c>
      <c r="B20" s="180">
        <f>IFERROR(IF(B19=例①!$E$12+IF(WEEKDAY(例①!$E$12)=1,例①!$E$12,(8-WEEKDAY(例①!$E$12))),"-",IF(B19="-","-",B19+1)),"-")</f>
        <v>43561</v>
      </c>
      <c r="C20" s="89">
        <f t="shared" si="15"/>
        <v>7</v>
      </c>
      <c r="D20" s="199" t="str">
        <f t="shared" si="16"/>
        <v>〇</v>
      </c>
      <c r="E20" s="200" t="str">
        <f t="shared" si="17"/>
        <v xml:space="preserve"> </v>
      </c>
      <c r="F20" s="201" t="s">
        <v>61</v>
      </c>
      <c r="G20" s="202" t="s">
        <v>61</v>
      </c>
      <c r="H20" s="203"/>
      <c r="I20" s="205"/>
      <c r="J20" s="187" t="str">
        <f t="shared" si="18"/>
        <v>OK</v>
      </c>
      <c r="K20" s="190">
        <f t="shared" si="1"/>
        <v>6</v>
      </c>
      <c r="L20" s="190">
        <f t="shared" si="2"/>
        <v>1</v>
      </c>
      <c r="M20" s="188" t="str">
        <f t="shared" si="19"/>
        <v>1／1</v>
      </c>
      <c r="N20" s="87" t="str">
        <f t="shared" si="3"/>
        <v>↓</v>
      </c>
      <c r="O20" s="108"/>
      <c r="P20" s="156" t="str">
        <f>IF(B20&lt;例①!$E$11,"",IF(B20&gt;例①!$E$12,"",IF(LEN(CE20)=0,"○","")))</f>
        <v>○</v>
      </c>
      <c r="Q20" s="162">
        <f t="shared" si="20"/>
        <v>1</v>
      </c>
      <c r="R20" s="93">
        <f t="shared" si="4"/>
        <v>6</v>
      </c>
      <c r="S20" s="156" t="str">
        <f t="shared" si="5"/>
        <v>〇</v>
      </c>
      <c r="T20" s="162">
        <f t="shared" si="6"/>
        <v>1</v>
      </c>
      <c r="U20" s="100">
        <f t="shared" si="21"/>
        <v>1</v>
      </c>
      <c r="V20" s="93" t="str">
        <f t="shared" si="7"/>
        <v>休日</v>
      </c>
      <c r="W20" s="169" t="str">
        <f t="shared" si="22"/>
        <v>休日</v>
      </c>
      <c r="X20" s="80" t="str">
        <f t="shared" si="23"/>
        <v/>
      </c>
      <c r="Y20" s="80" t="str">
        <f t="shared" si="24"/>
        <v/>
      </c>
      <c r="Z20" s="80">
        <f t="shared" si="8"/>
        <v>43561</v>
      </c>
      <c r="AA20" s="80" t="str">
        <f t="shared" si="9"/>
        <v/>
      </c>
      <c r="AB20" s="80" t="str">
        <f t="shared" si="10"/>
        <v>OK（振替済み）</v>
      </c>
      <c r="AC20" s="154">
        <f t="shared" si="11"/>
        <v>1</v>
      </c>
      <c r="AD20" s="154">
        <f t="shared" si="25"/>
        <v>1</v>
      </c>
      <c r="AE20" s="106">
        <f t="shared" si="26"/>
        <v>1</v>
      </c>
      <c r="AF20" s="106">
        <f t="shared" si="12"/>
        <v>0</v>
      </c>
      <c r="AG20" s="218">
        <f>IFERROR(IF(AE20=1,例①!$E$11,IF(AE20=2,例①!$E$11,IF(WEEKDAY(Z20)=2,Z13,AG19))),"")</f>
        <v>43556</v>
      </c>
      <c r="AH20" s="222">
        <f t="shared" si="27"/>
        <v>43557</v>
      </c>
      <c r="AI20" s="222">
        <f t="shared" si="27"/>
        <v>43558</v>
      </c>
      <c r="AJ20" s="222">
        <f t="shared" si="27"/>
        <v>43559</v>
      </c>
      <c r="AK20" s="222">
        <f t="shared" si="27"/>
        <v>43560</v>
      </c>
      <c r="AL20" s="222">
        <f t="shared" si="27"/>
        <v>43561</v>
      </c>
      <c r="AM20" s="222">
        <f t="shared" si="27"/>
        <v>43562</v>
      </c>
      <c r="AN20" s="222">
        <f t="shared" si="27"/>
        <v>43563</v>
      </c>
      <c r="AO20" s="222">
        <f t="shared" si="27"/>
        <v>43564</v>
      </c>
      <c r="AP20" s="222">
        <f t="shared" si="27"/>
        <v>43565</v>
      </c>
      <c r="AQ20" s="222">
        <f t="shared" si="27"/>
        <v>43566</v>
      </c>
      <c r="AR20" s="222">
        <f t="shared" si="27"/>
        <v>43567</v>
      </c>
      <c r="AS20" s="222">
        <f t="shared" si="27"/>
        <v>43568</v>
      </c>
      <c r="AT20" s="222">
        <f t="shared" si="27"/>
        <v>43569</v>
      </c>
      <c r="AU20" s="222" t="str">
        <f t="shared" si="27"/>
        <v/>
      </c>
      <c r="AV20" s="222" t="str">
        <f t="shared" si="27"/>
        <v/>
      </c>
      <c r="AW20" s="222" t="str">
        <f t="shared" si="27"/>
        <v/>
      </c>
      <c r="AX20" s="222" t="str">
        <f t="shared" si="27"/>
        <v/>
      </c>
      <c r="AY20" s="222" t="str">
        <f t="shared" si="27"/>
        <v/>
      </c>
      <c r="AZ20" s="222" t="str">
        <f t="shared" si="27"/>
        <v/>
      </c>
      <c r="BA20" s="222" t="str">
        <f t="shared" si="27"/>
        <v/>
      </c>
      <c r="BB20" s="219">
        <f>IFERROR(IF(IF(Z20=例①!$E$12,例①!$E$12,IF(WEEKDAY(Z20)=1,Z27,BB21))&gt;例①!$E$12,例①!$E$12,IF(Z20=例①!$E$12,例①!$E$12,IF(WEEKDAY(Z20)=1,Z27,BB21))),"")</f>
        <v>43569</v>
      </c>
      <c r="BD20" s="50" t="str">
        <f t="shared" si="28"/>
        <v/>
      </c>
      <c r="BE20" s="53" t="s">
        <v>62</v>
      </c>
      <c r="BF20" s="53"/>
      <c r="BG20" s="53" t="str">
        <f>IFERROR(VLOOKUP(B20,例①!$C$11:$D$12,2,FALSE),"")</f>
        <v/>
      </c>
      <c r="BH20" s="53" t="str">
        <f>IFERROR(VLOOKUP(B20,例①!$C$16:$D$21,2,FALSE),"")</f>
        <v/>
      </c>
      <c r="BI20" s="53" t="str">
        <f>IFERROR(VLOOKUP(B20,例①!$C$22:$D$24,2,FALSE),"")</f>
        <v/>
      </c>
      <c r="BJ20" s="53" t="str">
        <f>IF(B20&gt;例①!$C$26,"",IF(B20&gt;=例①!$C$25,$BJ$13,""))</f>
        <v/>
      </c>
      <c r="BK20" s="53" t="str">
        <f>IF(B20&gt;例①!$C$28,"",IF(B20&gt;=例①!$C$27,$BK$13,""))</f>
        <v/>
      </c>
      <c r="BL20" s="53" t="str">
        <f>IF(B20&gt;例①!$C$30,"",IF(B20&gt;=例①!$C$29,$BL$13,""))</f>
        <v/>
      </c>
      <c r="BM20" s="53" t="str">
        <f>IF(B20&gt;例①!$C$32,"",IF(B20&gt;=例①!$C$31,$BM$13,""))</f>
        <v/>
      </c>
      <c r="BN20" s="53" t="str">
        <f>IF(B20&gt;例①!$C$34,"",IF(B20&gt;=例①!$C$33,$BN$13,""))</f>
        <v/>
      </c>
      <c r="BO20" s="53" t="str">
        <f>IF(B20&gt;例①!$C$36,"",IF(B20&gt;=例①!$C$35,$BO$13,""))</f>
        <v/>
      </c>
      <c r="BP20" s="53" t="str">
        <f>IF(B20&gt;例①!$C$38,"",IF(B20&gt;=例①!$C$37,$BP$13,""))</f>
        <v/>
      </c>
      <c r="BQ20" s="53" t="str">
        <f>IF(B20&gt;例①!$C$40,"",IF(B20&gt;=例①!$C$39,$BQ$13,""))</f>
        <v/>
      </c>
      <c r="BR20" s="53" t="str">
        <f>IF(B20&gt;例①!$C$42,"",IF(B20&gt;=例①!$C$41,$BR$13,""))</f>
        <v/>
      </c>
      <c r="BS20" s="53" t="str">
        <f>IF(B20&gt;例①!$C$44,"",IF(B20&gt;=例①!$C$43,$BS$13,""))</f>
        <v/>
      </c>
      <c r="BT20" s="53" t="str">
        <f>IF(B20&gt;例①!$C$46,"",IF(B20&gt;=例①!$C$45,$BT$13,""))</f>
        <v/>
      </c>
      <c r="BU20" s="53" t="str">
        <f>IF(B20&gt;例①!$C$48,"",IF(B20&gt;=例①!$C$47,$BU$13,""))</f>
        <v/>
      </c>
      <c r="BV20" s="53" t="str">
        <f>IF(B20&gt;例①!$C$50,"",IF(B20&gt;=例①!$C$49,$BV$13,""))</f>
        <v/>
      </c>
      <c r="BW20" s="53" t="str">
        <f>IF(B20&gt;例①!$C$52,"",IF(B20&gt;=例①!$C$51,$BW$13,""))</f>
        <v/>
      </c>
      <c r="BX20" s="53" t="str">
        <f>IF(B20&gt;例①!$C$54,"",IF(B20&gt;=例①!$C$53,$BX$13,""))</f>
        <v/>
      </c>
      <c r="BY20" s="53" t="str">
        <f>IF(B20&gt;例①!$C$56,"",IF(B20&gt;=例①!$C$55,$BY$13,""))</f>
        <v/>
      </c>
      <c r="BZ20" s="53" t="str">
        <f>IF(B20&gt;例①!$C$58,"",IF(B20&gt;=例①!$C$57,$BZ$13,""))</f>
        <v/>
      </c>
      <c r="CA20" s="53" t="str">
        <f>IF(B20&gt;例①!$C$60,"",IF(B20&gt;=例①!$C$59,$CA$13,""))</f>
        <v/>
      </c>
      <c r="CB20" s="53" t="str">
        <f>IF(B20&gt;例①!$C$62,"",IF(B20&gt;=例①!$C$61,$CB$13,""))</f>
        <v/>
      </c>
      <c r="CC20" s="53" t="str">
        <f>IF(B20&gt;例①!$C$64,"",IF(B20&gt;=例①!$C$63,$CC$13,""))</f>
        <v/>
      </c>
      <c r="CD20" s="53" t="str">
        <f>IF(B20&gt;例①!$C$66,"",IF(B20&gt;=例①!$C$65,$CD$13,""))</f>
        <v/>
      </c>
      <c r="CE20" s="50" t="str">
        <f t="shared" si="29"/>
        <v/>
      </c>
      <c r="CF20" s="50" t="str">
        <f t="shared" si="14"/>
        <v xml:space="preserve"> </v>
      </c>
    </row>
    <row r="21" spans="1:84" ht="39" customHeight="1" thickTop="1" thickBot="1" x14ac:dyDescent="0.2">
      <c r="A21" s="81" t="str">
        <f t="shared" si="0"/>
        <v>対象期間</v>
      </c>
      <c r="B21" s="180">
        <f>IFERROR(IF(B20=例①!$E$12+IF(WEEKDAY(例①!$E$12)=1,例①!$E$12,(8-WEEKDAY(例①!$E$12))),"-",IF(B20="-","-",B20+1)),"-")</f>
        <v>43562</v>
      </c>
      <c r="C21" s="89">
        <f t="shared" si="15"/>
        <v>1</v>
      </c>
      <c r="D21" s="199" t="str">
        <f t="shared" si="16"/>
        <v>〇</v>
      </c>
      <c r="E21" s="200" t="str">
        <f t="shared" si="17"/>
        <v xml:space="preserve"> </v>
      </c>
      <c r="F21" s="201" t="s">
        <v>61</v>
      </c>
      <c r="G21" s="202" t="s">
        <v>61</v>
      </c>
      <c r="H21" s="203"/>
      <c r="I21" s="204"/>
      <c r="J21" s="187" t="str">
        <f t="shared" si="18"/>
        <v>OK</v>
      </c>
      <c r="K21" s="190">
        <f t="shared" si="1"/>
        <v>7</v>
      </c>
      <c r="L21" s="190">
        <f t="shared" si="2"/>
        <v>2</v>
      </c>
      <c r="M21" s="188" t="str">
        <f t="shared" si="19"/>
        <v>2／2</v>
      </c>
      <c r="N21" s="87" t="str">
        <f t="shared" si="3"/>
        <v>週の終わり</v>
      </c>
      <c r="O21" s="108"/>
      <c r="P21" s="156" t="str">
        <f>IF(B21&lt;例①!$E$11,"",IF(B21&gt;例①!$E$12,"",IF(LEN(CE21)=0,"○","")))</f>
        <v>○</v>
      </c>
      <c r="Q21" s="162">
        <f t="shared" si="20"/>
        <v>2</v>
      </c>
      <c r="R21" s="93">
        <f t="shared" si="4"/>
        <v>7</v>
      </c>
      <c r="S21" s="156" t="str">
        <f t="shared" si="5"/>
        <v>〇</v>
      </c>
      <c r="T21" s="162">
        <f t="shared" si="6"/>
        <v>2</v>
      </c>
      <c r="U21" s="100">
        <f t="shared" si="21"/>
        <v>2</v>
      </c>
      <c r="V21" s="93" t="str">
        <f t="shared" si="7"/>
        <v>休日</v>
      </c>
      <c r="W21" s="169" t="str">
        <f t="shared" si="22"/>
        <v>休日</v>
      </c>
      <c r="X21" s="80" t="str">
        <f t="shared" si="23"/>
        <v/>
      </c>
      <c r="Y21" s="80" t="str">
        <f t="shared" si="24"/>
        <v/>
      </c>
      <c r="Z21" s="80">
        <f t="shared" si="8"/>
        <v>43562</v>
      </c>
      <c r="AA21" s="80" t="str">
        <f t="shared" si="9"/>
        <v/>
      </c>
      <c r="AB21" s="80" t="str">
        <f t="shared" si="10"/>
        <v>OK（振替済み）</v>
      </c>
      <c r="AC21" s="154">
        <f t="shared" si="11"/>
        <v>2</v>
      </c>
      <c r="AD21" s="154">
        <f t="shared" si="25"/>
        <v>2</v>
      </c>
      <c r="AE21" s="106">
        <f t="shared" si="26"/>
        <v>1</v>
      </c>
      <c r="AF21" s="106">
        <f t="shared" si="12"/>
        <v>0</v>
      </c>
      <c r="AG21" s="223">
        <f>IFERROR(IF(AE21=1,例①!$E$11,IF(AE21=2,例①!$E$11,IF(WEEKDAY(Z21)=2,Z14,AG20))),"")</f>
        <v>43556</v>
      </c>
      <c r="AH21" s="224">
        <f t="shared" si="27"/>
        <v>43557</v>
      </c>
      <c r="AI21" s="224">
        <f t="shared" si="27"/>
        <v>43558</v>
      </c>
      <c r="AJ21" s="224">
        <f t="shared" si="27"/>
        <v>43559</v>
      </c>
      <c r="AK21" s="224">
        <f t="shared" si="27"/>
        <v>43560</v>
      </c>
      <c r="AL21" s="224">
        <f t="shared" si="27"/>
        <v>43561</v>
      </c>
      <c r="AM21" s="224">
        <f t="shared" si="27"/>
        <v>43562</v>
      </c>
      <c r="AN21" s="224">
        <f t="shared" si="27"/>
        <v>43563</v>
      </c>
      <c r="AO21" s="224">
        <f t="shared" si="27"/>
        <v>43564</v>
      </c>
      <c r="AP21" s="224">
        <f t="shared" si="27"/>
        <v>43565</v>
      </c>
      <c r="AQ21" s="224">
        <f t="shared" si="27"/>
        <v>43566</v>
      </c>
      <c r="AR21" s="224">
        <f t="shared" si="27"/>
        <v>43567</v>
      </c>
      <c r="AS21" s="224">
        <f t="shared" si="27"/>
        <v>43568</v>
      </c>
      <c r="AT21" s="224">
        <f t="shared" si="27"/>
        <v>43569</v>
      </c>
      <c r="AU21" s="224" t="str">
        <f t="shared" si="27"/>
        <v/>
      </c>
      <c r="AV21" s="224" t="str">
        <f t="shared" si="27"/>
        <v/>
      </c>
      <c r="AW21" s="224" t="str">
        <f t="shared" si="27"/>
        <v/>
      </c>
      <c r="AX21" s="224" t="str">
        <f t="shared" si="27"/>
        <v/>
      </c>
      <c r="AY21" s="224" t="str">
        <f t="shared" si="27"/>
        <v/>
      </c>
      <c r="AZ21" s="224" t="str">
        <f t="shared" si="27"/>
        <v/>
      </c>
      <c r="BA21" s="224" t="str">
        <f t="shared" si="27"/>
        <v/>
      </c>
      <c r="BB21" s="225">
        <f>IFERROR(IF(IF(Z21=例①!$E$12,例①!$E$12,IF(WEEKDAY(Z21)=1,Z28,BB22))&gt;例①!$E$12,例①!$E$12,IF(Z21=例①!$E$12,例①!$E$12,IF(WEEKDAY(Z21)=1,Z28,BB22))),"")</f>
        <v>43569</v>
      </c>
      <c r="BD21" s="50" t="str">
        <f t="shared" si="28"/>
        <v/>
      </c>
      <c r="BE21" s="53"/>
      <c r="BF21" s="53"/>
      <c r="BG21" s="53" t="str">
        <f>IFERROR(VLOOKUP(B21,例①!$C$11:$D$12,2,FALSE),"")</f>
        <v/>
      </c>
      <c r="BH21" s="53" t="str">
        <f>IFERROR(VLOOKUP(B21,例①!$C$16:$D$21,2,FALSE),"")</f>
        <v/>
      </c>
      <c r="BI21" s="53" t="str">
        <f>IFERROR(VLOOKUP(B21,例①!$C$22:$D$24,2,FALSE),"")</f>
        <v/>
      </c>
      <c r="BJ21" s="53" t="str">
        <f>IF(B21&gt;例①!$C$26,"",IF(B21&gt;=例①!$C$25,$BJ$13,""))</f>
        <v/>
      </c>
      <c r="BK21" s="53" t="str">
        <f>IF(B21&gt;例①!$C$28,"",IF(B21&gt;=例①!$C$27,$BK$13,""))</f>
        <v/>
      </c>
      <c r="BL21" s="53" t="str">
        <f>IF(B21&gt;例①!$C$30,"",IF(B21&gt;=例①!$C$29,$BL$13,""))</f>
        <v/>
      </c>
      <c r="BM21" s="53" t="str">
        <f>IF(B21&gt;例①!$C$32,"",IF(B21&gt;=例①!$C$31,$BM$13,""))</f>
        <v/>
      </c>
      <c r="BN21" s="53" t="str">
        <f>IF(B21&gt;例①!$C$34,"",IF(B21&gt;=例①!$C$33,$BN$13,""))</f>
        <v/>
      </c>
      <c r="BO21" s="53" t="str">
        <f>IF(B21&gt;例①!$C$36,"",IF(B21&gt;=例①!$C$35,$BO$13,""))</f>
        <v/>
      </c>
      <c r="BP21" s="53" t="str">
        <f>IF(B21&gt;例①!$C$38,"",IF(B21&gt;=例①!$C$37,$BP$13,""))</f>
        <v/>
      </c>
      <c r="BQ21" s="53" t="str">
        <f>IF(B21&gt;例①!$C$40,"",IF(B21&gt;=例①!$C$39,$BQ$13,""))</f>
        <v/>
      </c>
      <c r="BR21" s="53" t="str">
        <f>IF(B21&gt;例①!$C$42,"",IF(B21&gt;=例①!$C$41,$BR$13,""))</f>
        <v/>
      </c>
      <c r="BS21" s="53" t="str">
        <f>IF(B21&gt;例①!$C$44,"",IF(B21&gt;=例①!$C$43,$BS$13,""))</f>
        <v/>
      </c>
      <c r="BT21" s="53" t="str">
        <f>IF(B21&gt;例①!$C$46,"",IF(B21&gt;=例①!$C$45,$BT$13,""))</f>
        <v/>
      </c>
      <c r="BU21" s="53" t="str">
        <f>IF(B21&gt;例①!$C$48,"",IF(B21&gt;=例①!$C$47,$BU$13,""))</f>
        <v/>
      </c>
      <c r="BV21" s="53" t="str">
        <f>IF(B21&gt;例①!$C$50,"",IF(B21&gt;=例①!$C$49,$BV$13,""))</f>
        <v/>
      </c>
      <c r="BW21" s="53" t="str">
        <f>IF(B21&gt;例①!$C$52,"",IF(B21&gt;=例①!$C$51,$BW$13,""))</f>
        <v/>
      </c>
      <c r="BX21" s="53" t="str">
        <f>IF(B21&gt;例①!$C$54,"",IF(B21&gt;=例①!$C$53,$BX$13,""))</f>
        <v/>
      </c>
      <c r="BY21" s="53" t="str">
        <f>IF(B21&gt;例①!$C$56,"",IF(B21&gt;=例①!$C$55,$BY$13,""))</f>
        <v/>
      </c>
      <c r="BZ21" s="53" t="str">
        <f>IF(B21&gt;例①!$C$58,"",IF(B21&gt;=例①!$C$57,$BZ$13,""))</f>
        <v/>
      </c>
      <c r="CA21" s="53" t="str">
        <f>IF(B21&gt;例①!$C$60,"",IF(B21&gt;=例①!$C$59,$CA$13,""))</f>
        <v/>
      </c>
      <c r="CB21" s="53" t="str">
        <f>IF(B21&gt;例①!$C$62,"",IF(B21&gt;=例①!$C$61,$CB$13,""))</f>
        <v/>
      </c>
      <c r="CC21" s="53" t="str">
        <f>IF(B21&gt;例①!$C$64,"",IF(B21&gt;=例①!$C$63,$CC$13,""))</f>
        <v/>
      </c>
      <c r="CD21" s="53" t="str">
        <f>IF(B21&gt;例①!$C$66,"",IF(B21&gt;=例①!$C$65,$CD$13,""))</f>
        <v/>
      </c>
      <c r="CE21" s="50" t="str">
        <f t="shared" si="29"/>
        <v/>
      </c>
      <c r="CF21" s="50" t="str">
        <f t="shared" si="14"/>
        <v xml:space="preserve"> </v>
      </c>
    </row>
    <row r="22" spans="1:84" ht="39" customHeight="1" thickTop="1" thickBot="1" x14ac:dyDescent="0.2">
      <c r="A22" s="81" t="str">
        <f t="shared" si="0"/>
        <v>対象期間</v>
      </c>
      <c r="B22" s="180">
        <f>IFERROR(IF(B21=例①!$E$12+IF(WEEKDAY(例①!$E$12)=1,例①!$E$12,(8-WEEKDAY(例①!$E$12))),"-",IF(B21="-","-",B21+1)),"-")</f>
        <v>43563</v>
      </c>
      <c r="C22" s="89">
        <f t="shared" si="15"/>
        <v>2</v>
      </c>
      <c r="D22" s="199" t="str">
        <f t="shared" si="16"/>
        <v>〇</v>
      </c>
      <c r="E22" s="200" t="str">
        <f t="shared" si="17"/>
        <v xml:space="preserve"> </v>
      </c>
      <c r="F22" s="201" t="s">
        <v>60</v>
      </c>
      <c r="G22" s="202" t="s">
        <v>60</v>
      </c>
      <c r="H22" s="203"/>
      <c r="I22" s="204"/>
      <c r="J22" s="187" t="str">
        <f t="shared" si="18"/>
        <v/>
      </c>
      <c r="K22" s="190">
        <f t="shared" si="1"/>
        <v>8</v>
      </c>
      <c r="L22" s="190" t="str">
        <f t="shared" si="2"/>
        <v/>
      </c>
      <c r="M22" s="188" t="str">
        <f t="shared" si="19"/>
        <v/>
      </c>
      <c r="N22" s="87" t="str">
        <f t="shared" si="3"/>
        <v>週の始まり</v>
      </c>
      <c r="O22" s="108"/>
      <c r="P22" s="156" t="str">
        <f>IF(B22&lt;例①!$E$11,"",IF(B22&gt;例①!$E$12,"",IF(LEN(CE22)=0,"○","")))</f>
        <v>○</v>
      </c>
      <c r="Q22" s="162">
        <f t="shared" si="20"/>
        <v>2</v>
      </c>
      <c r="R22" s="93">
        <f t="shared" si="4"/>
        <v>8</v>
      </c>
      <c r="S22" s="156" t="str">
        <f t="shared" si="5"/>
        <v/>
      </c>
      <c r="T22" s="162">
        <f t="shared" si="6"/>
        <v>2</v>
      </c>
      <c r="U22" s="100">
        <f t="shared" si="21"/>
        <v>2</v>
      </c>
      <c r="V22" s="93" t="str">
        <f t="shared" si="7"/>
        <v>作業日</v>
      </c>
      <c r="W22" s="169" t="str">
        <f t="shared" si="22"/>
        <v>作業日</v>
      </c>
      <c r="X22" s="80" t="str">
        <f t="shared" si="23"/>
        <v/>
      </c>
      <c r="Y22" s="80" t="str">
        <f t="shared" si="24"/>
        <v/>
      </c>
      <c r="Z22" s="80">
        <f t="shared" si="8"/>
        <v>43563</v>
      </c>
      <c r="AA22" s="80" t="str">
        <f t="shared" si="9"/>
        <v/>
      </c>
      <c r="AB22" s="80" t="str">
        <f t="shared" si="10"/>
        <v>OK（振替済み）</v>
      </c>
      <c r="AC22" s="154">
        <f t="shared" si="11"/>
        <v>2</v>
      </c>
      <c r="AD22" s="154" t="str">
        <f t="shared" si="25"/>
        <v/>
      </c>
      <c r="AE22" s="106">
        <f t="shared" si="26"/>
        <v>2</v>
      </c>
      <c r="AF22" s="106">
        <f t="shared" si="12"/>
        <v>0</v>
      </c>
      <c r="AG22" s="216">
        <f>IFERROR(IF(AE22=1,例①!$E$11,IF(AE22=2,例①!$E$11,IF(WEEKDAY(Z22)=2,Z15,AG21))),"")</f>
        <v>43556</v>
      </c>
      <c r="AH22" s="221">
        <f t="shared" si="27"/>
        <v>43557</v>
      </c>
      <c r="AI22" s="221">
        <f t="shared" si="27"/>
        <v>43558</v>
      </c>
      <c r="AJ22" s="221">
        <f t="shared" si="27"/>
        <v>43559</v>
      </c>
      <c r="AK22" s="221">
        <f t="shared" si="27"/>
        <v>43560</v>
      </c>
      <c r="AL22" s="221">
        <f t="shared" si="27"/>
        <v>43561</v>
      </c>
      <c r="AM22" s="221">
        <f t="shared" si="27"/>
        <v>43562</v>
      </c>
      <c r="AN22" s="221">
        <f t="shared" si="27"/>
        <v>43563</v>
      </c>
      <c r="AO22" s="221">
        <f t="shared" si="27"/>
        <v>43564</v>
      </c>
      <c r="AP22" s="221">
        <f t="shared" si="27"/>
        <v>43565</v>
      </c>
      <c r="AQ22" s="221">
        <f t="shared" si="27"/>
        <v>43566</v>
      </c>
      <c r="AR22" s="221">
        <f t="shared" si="27"/>
        <v>43567</v>
      </c>
      <c r="AS22" s="221">
        <f t="shared" si="27"/>
        <v>43568</v>
      </c>
      <c r="AT22" s="221">
        <f t="shared" si="27"/>
        <v>43569</v>
      </c>
      <c r="AU22" s="221">
        <f t="shared" si="27"/>
        <v>43570</v>
      </c>
      <c r="AV22" s="221">
        <f t="shared" si="27"/>
        <v>43571</v>
      </c>
      <c r="AW22" s="221">
        <f t="shared" si="27"/>
        <v>43572</v>
      </c>
      <c r="AX22" s="221">
        <f t="shared" si="27"/>
        <v>43573</v>
      </c>
      <c r="AY22" s="221">
        <f t="shared" si="27"/>
        <v>43574</v>
      </c>
      <c r="AZ22" s="221">
        <f t="shared" si="27"/>
        <v>43575</v>
      </c>
      <c r="BA22" s="221">
        <f t="shared" si="27"/>
        <v>43576</v>
      </c>
      <c r="BB22" s="217">
        <f>IFERROR(IF(IF(Z22=例①!$E$12,例①!$E$12,IF(WEEKDAY(Z22)=1,Z29,BB23))&gt;例①!$E$12,例①!$E$12,IF(Z22=例①!$E$12,例①!$E$12,IF(WEEKDAY(Z22)=1,Z29,BB23))),"")</f>
        <v>43576</v>
      </c>
      <c r="BD22" s="50" t="str">
        <f t="shared" si="28"/>
        <v/>
      </c>
      <c r="BE22" s="53"/>
      <c r="BF22" s="53"/>
      <c r="BG22" s="53" t="str">
        <f>IFERROR(VLOOKUP(B22,例①!$C$11:$D$12,2,FALSE),"")</f>
        <v/>
      </c>
      <c r="BH22" s="53" t="str">
        <f>IFERROR(VLOOKUP(B22,例①!$C$16:$D$21,2,FALSE),"")</f>
        <v/>
      </c>
      <c r="BI22" s="53" t="str">
        <f>IFERROR(VLOOKUP(B22,例①!$C$22:$D$24,2,FALSE),"")</f>
        <v/>
      </c>
      <c r="BJ22" s="53" t="str">
        <f>IF(B22&gt;例①!$C$26,"",IF(B22&gt;=例①!$C$25,$BJ$13,""))</f>
        <v/>
      </c>
      <c r="BK22" s="53" t="str">
        <f>IF(B22&gt;例①!$C$28,"",IF(B22&gt;=例①!$C$27,$BK$13,""))</f>
        <v/>
      </c>
      <c r="BL22" s="53" t="str">
        <f>IF(B22&gt;例①!$C$30,"",IF(B22&gt;=例①!$C$29,$BL$13,""))</f>
        <v/>
      </c>
      <c r="BM22" s="53" t="str">
        <f>IF(B22&gt;例①!$C$32,"",IF(B22&gt;=例①!$C$31,$BM$13,""))</f>
        <v/>
      </c>
      <c r="BN22" s="53" t="str">
        <f>IF(B22&gt;例①!$C$34,"",IF(B22&gt;=例①!$C$33,$BN$13,""))</f>
        <v/>
      </c>
      <c r="BO22" s="53" t="str">
        <f>IF(B22&gt;例①!$C$36,"",IF(B22&gt;=例①!$C$35,$BO$13,""))</f>
        <v/>
      </c>
      <c r="BP22" s="53" t="str">
        <f>IF(B22&gt;例①!$C$38,"",IF(B22&gt;=例①!$C$37,$BP$13,""))</f>
        <v/>
      </c>
      <c r="BQ22" s="53" t="str">
        <f>IF(B22&gt;例①!$C$40,"",IF(B22&gt;=例①!$C$39,$BQ$13,""))</f>
        <v/>
      </c>
      <c r="BR22" s="53" t="str">
        <f>IF(B22&gt;例①!$C$42,"",IF(B22&gt;=例①!$C$41,$BR$13,""))</f>
        <v/>
      </c>
      <c r="BS22" s="53" t="str">
        <f>IF(B22&gt;例①!$C$44,"",IF(B22&gt;=例①!$C$43,$BS$13,""))</f>
        <v/>
      </c>
      <c r="BT22" s="53" t="str">
        <f>IF(B22&gt;例①!$C$46,"",IF(B22&gt;=例①!$C$45,$BT$13,""))</f>
        <v/>
      </c>
      <c r="BU22" s="53" t="str">
        <f>IF(B22&gt;例①!$C$48,"",IF(B22&gt;=例①!$C$47,$BU$13,""))</f>
        <v/>
      </c>
      <c r="BV22" s="53" t="str">
        <f>IF(B22&gt;例①!$C$50,"",IF(B22&gt;=例①!$C$49,$BV$13,""))</f>
        <v/>
      </c>
      <c r="BW22" s="53" t="str">
        <f>IF(B22&gt;例①!$C$52,"",IF(B22&gt;=例①!$C$51,$BW$13,""))</f>
        <v/>
      </c>
      <c r="BX22" s="53" t="str">
        <f>IF(B22&gt;例①!$C$54,"",IF(B22&gt;=例①!$C$53,$BX$13,""))</f>
        <v/>
      </c>
      <c r="BY22" s="53" t="str">
        <f>IF(B22&gt;例①!$C$56,"",IF(B22&gt;=例①!$C$55,$BY$13,""))</f>
        <v/>
      </c>
      <c r="BZ22" s="53" t="str">
        <f>IF(B22&gt;例①!$C$58,"",IF(B22&gt;=例①!$C$57,$BZ$13,""))</f>
        <v/>
      </c>
      <c r="CA22" s="53" t="str">
        <f>IF(B22&gt;例①!$C$60,"",IF(B22&gt;=例①!$C$59,$CA$13,""))</f>
        <v/>
      </c>
      <c r="CB22" s="53" t="str">
        <f>IF(B22&gt;例①!$C$62,"",IF(B22&gt;=例①!$C$61,$CB$13,""))</f>
        <v/>
      </c>
      <c r="CC22" s="53" t="str">
        <f>IF(B22&gt;例①!$C$64,"",IF(B22&gt;=例①!$C$63,$CC$13,""))</f>
        <v/>
      </c>
      <c r="CD22" s="53" t="str">
        <f>IF(B22&gt;例①!$C$66,"",IF(B22&gt;=例①!$C$65,$CD$13,""))</f>
        <v/>
      </c>
      <c r="CE22" s="50" t="str">
        <f t="shared" si="29"/>
        <v/>
      </c>
      <c r="CF22" s="50" t="str">
        <f t="shared" si="14"/>
        <v xml:space="preserve"> </v>
      </c>
    </row>
    <row r="23" spans="1:84" ht="39" customHeight="1" thickTop="1" thickBot="1" x14ac:dyDescent="0.2">
      <c r="A23" s="81" t="str">
        <f t="shared" si="0"/>
        <v>対象期間</v>
      </c>
      <c r="B23" s="180">
        <f>IFERROR(IF(B22=例①!$E$12+IF(WEEKDAY(例①!$E$12)=1,例①!$E$12,(8-WEEKDAY(例①!$E$12))),"-",IF(B22="-","-",B22+1)),"-")</f>
        <v>43564</v>
      </c>
      <c r="C23" s="89">
        <f t="shared" si="15"/>
        <v>3</v>
      </c>
      <c r="D23" s="199" t="str">
        <f t="shared" si="16"/>
        <v>〇</v>
      </c>
      <c r="E23" s="200" t="str">
        <f t="shared" si="17"/>
        <v xml:space="preserve"> </v>
      </c>
      <c r="F23" s="201" t="s">
        <v>60</v>
      </c>
      <c r="G23" s="202" t="s">
        <v>60</v>
      </c>
      <c r="H23" s="203"/>
      <c r="I23" s="205"/>
      <c r="J23" s="187" t="str">
        <f t="shared" si="18"/>
        <v/>
      </c>
      <c r="K23" s="190">
        <f t="shared" si="1"/>
        <v>9</v>
      </c>
      <c r="L23" s="190" t="str">
        <f t="shared" si="2"/>
        <v/>
      </c>
      <c r="M23" s="188" t="str">
        <f t="shared" si="19"/>
        <v/>
      </c>
      <c r="N23" s="87" t="str">
        <f t="shared" si="3"/>
        <v>↓</v>
      </c>
      <c r="O23" s="108"/>
      <c r="P23" s="156" t="str">
        <f>IF(B23&lt;例①!$E$11,"",IF(B23&gt;例①!$E$12,"",IF(LEN(CE23)=0,"○","")))</f>
        <v>○</v>
      </c>
      <c r="Q23" s="162">
        <f t="shared" si="20"/>
        <v>2</v>
      </c>
      <c r="R23" s="93">
        <f t="shared" si="4"/>
        <v>9</v>
      </c>
      <c r="S23" s="156" t="str">
        <f t="shared" si="5"/>
        <v/>
      </c>
      <c r="T23" s="162">
        <f t="shared" si="6"/>
        <v>2</v>
      </c>
      <c r="U23" s="100">
        <f t="shared" si="21"/>
        <v>2</v>
      </c>
      <c r="V23" s="93" t="str">
        <f t="shared" si="7"/>
        <v>作業日</v>
      </c>
      <c r="W23" s="169" t="str">
        <f t="shared" si="22"/>
        <v>作業日</v>
      </c>
      <c r="X23" s="80" t="str">
        <f t="shared" si="23"/>
        <v/>
      </c>
      <c r="Y23" s="80" t="str">
        <f t="shared" si="24"/>
        <v/>
      </c>
      <c r="Z23" s="80">
        <f t="shared" si="8"/>
        <v>43564</v>
      </c>
      <c r="AA23" s="80" t="str">
        <f t="shared" si="9"/>
        <v/>
      </c>
      <c r="AB23" s="80" t="str">
        <f t="shared" si="10"/>
        <v>OK（振替済み）</v>
      </c>
      <c r="AC23" s="154">
        <f t="shared" si="11"/>
        <v>2</v>
      </c>
      <c r="AD23" s="154" t="str">
        <f t="shared" si="25"/>
        <v/>
      </c>
      <c r="AE23" s="106">
        <f t="shared" si="26"/>
        <v>2</v>
      </c>
      <c r="AF23" s="106">
        <f t="shared" si="12"/>
        <v>0</v>
      </c>
      <c r="AG23" s="218">
        <f>IFERROR(IF(AE23=1,例①!$E$11,IF(AE23=2,例①!$E$11,IF(WEEKDAY(Z23)=2,Z16,AG22))),"")</f>
        <v>43556</v>
      </c>
      <c r="AH23" s="222">
        <f t="shared" si="27"/>
        <v>43557</v>
      </c>
      <c r="AI23" s="222">
        <f t="shared" si="27"/>
        <v>43558</v>
      </c>
      <c r="AJ23" s="222">
        <f t="shared" si="27"/>
        <v>43559</v>
      </c>
      <c r="AK23" s="222">
        <f t="shared" si="27"/>
        <v>43560</v>
      </c>
      <c r="AL23" s="222">
        <f t="shared" si="27"/>
        <v>43561</v>
      </c>
      <c r="AM23" s="222">
        <f t="shared" si="27"/>
        <v>43562</v>
      </c>
      <c r="AN23" s="222">
        <f t="shared" si="27"/>
        <v>43563</v>
      </c>
      <c r="AO23" s="222">
        <f t="shared" si="27"/>
        <v>43564</v>
      </c>
      <c r="AP23" s="222">
        <f t="shared" si="27"/>
        <v>43565</v>
      </c>
      <c r="AQ23" s="222">
        <f t="shared" si="27"/>
        <v>43566</v>
      </c>
      <c r="AR23" s="222">
        <f t="shared" si="27"/>
        <v>43567</v>
      </c>
      <c r="AS23" s="222">
        <f t="shared" si="27"/>
        <v>43568</v>
      </c>
      <c r="AT23" s="222">
        <f t="shared" si="27"/>
        <v>43569</v>
      </c>
      <c r="AU23" s="222">
        <f t="shared" si="27"/>
        <v>43570</v>
      </c>
      <c r="AV23" s="222">
        <f t="shared" si="27"/>
        <v>43571</v>
      </c>
      <c r="AW23" s="222">
        <f t="shared" si="27"/>
        <v>43572</v>
      </c>
      <c r="AX23" s="222">
        <f t="shared" si="27"/>
        <v>43573</v>
      </c>
      <c r="AY23" s="222">
        <f t="shared" si="27"/>
        <v>43574</v>
      </c>
      <c r="AZ23" s="222">
        <f t="shared" si="27"/>
        <v>43575</v>
      </c>
      <c r="BA23" s="222">
        <f t="shared" si="27"/>
        <v>43576</v>
      </c>
      <c r="BB23" s="219">
        <f>IFERROR(IF(IF(Z23=例①!$E$12,例①!$E$12,IF(WEEKDAY(Z23)=1,Z30,BB24))&gt;例①!$E$12,例①!$E$12,IF(Z23=例①!$E$12,例①!$E$12,IF(WEEKDAY(Z23)=1,Z30,BB24))),"")</f>
        <v>43576</v>
      </c>
      <c r="BD23" s="50" t="str">
        <f t="shared" si="28"/>
        <v/>
      </c>
      <c r="BE23" s="53"/>
      <c r="BF23" s="53"/>
      <c r="BG23" s="53" t="str">
        <f>IFERROR(VLOOKUP(B23,例①!$C$11:$D$12,2,FALSE),"")</f>
        <v/>
      </c>
      <c r="BH23" s="53" t="str">
        <f>IFERROR(VLOOKUP(B23,例①!$C$16:$D$21,2,FALSE),"")</f>
        <v/>
      </c>
      <c r="BI23" s="53" t="str">
        <f>IFERROR(VLOOKUP(B23,例①!$C$22:$D$24,2,FALSE),"")</f>
        <v/>
      </c>
      <c r="BJ23" s="53" t="str">
        <f>IF(B23&gt;例①!$C$26,"",IF(B23&gt;=例①!$C$25,$BJ$13,""))</f>
        <v/>
      </c>
      <c r="BK23" s="53" t="str">
        <f>IF(B23&gt;例①!$C$28,"",IF(B23&gt;=例①!$C$27,$BK$13,""))</f>
        <v/>
      </c>
      <c r="BL23" s="53" t="str">
        <f>IF(B23&gt;例①!$C$30,"",IF(B23&gt;=例①!$C$29,$BL$13,""))</f>
        <v/>
      </c>
      <c r="BM23" s="53" t="str">
        <f>IF(B23&gt;例①!$C$32,"",IF(B23&gt;=例①!$C$31,$BM$13,""))</f>
        <v/>
      </c>
      <c r="BN23" s="53" t="str">
        <f>IF(B23&gt;例①!$C$34,"",IF(B23&gt;=例①!$C$33,$BN$13,""))</f>
        <v/>
      </c>
      <c r="BO23" s="53" t="str">
        <f>IF(B23&gt;例①!$C$36,"",IF(B23&gt;=例①!$C$35,$BO$13,""))</f>
        <v/>
      </c>
      <c r="BP23" s="53" t="str">
        <f>IF(B23&gt;例①!$C$38,"",IF(B23&gt;=例①!$C$37,$BP$13,""))</f>
        <v/>
      </c>
      <c r="BQ23" s="53" t="str">
        <f>IF(B23&gt;例①!$C$40,"",IF(B23&gt;=例①!$C$39,$BQ$13,""))</f>
        <v/>
      </c>
      <c r="BR23" s="53" t="str">
        <f>IF(B23&gt;例①!$C$42,"",IF(B23&gt;=例①!$C$41,$BR$13,""))</f>
        <v/>
      </c>
      <c r="BS23" s="53" t="str">
        <f>IF(B23&gt;例①!$C$44,"",IF(B23&gt;=例①!$C$43,$BS$13,""))</f>
        <v/>
      </c>
      <c r="BT23" s="53" t="str">
        <f>IF(B23&gt;例①!$C$46,"",IF(B23&gt;=例①!$C$45,$BT$13,""))</f>
        <v/>
      </c>
      <c r="BU23" s="53" t="str">
        <f>IF(B23&gt;例①!$C$48,"",IF(B23&gt;=例①!$C$47,$BU$13,""))</f>
        <v/>
      </c>
      <c r="BV23" s="53" t="str">
        <f>IF(B23&gt;例①!$C$50,"",IF(B23&gt;=例①!$C$49,$BV$13,""))</f>
        <v/>
      </c>
      <c r="BW23" s="53" t="str">
        <f>IF(B23&gt;例①!$C$52,"",IF(B23&gt;=例①!$C$51,$BW$13,""))</f>
        <v/>
      </c>
      <c r="BX23" s="53" t="str">
        <f>IF(B23&gt;例①!$C$54,"",IF(B23&gt;=例①!$C$53,$BX$13,""))</f>
        <v/>
      </c>
      <c r="BY23" s="53" t="str">
        <f>IF(B23&gt;例①!$C$56,"",IF(B23&gt;=例①!$C$55,$BY$13,""))</f>
        <v/>
      </c>
      <c r="BZ23" s="53" t="str">
        <f>IF(B23&gt;例①!$C$58,"",IF(B23&gt;=例①!$C$57,$BZ$13,""))</f>
        <v/>
      </c>
      <c r="CA23" s="53" t="str">
        <f>IF(B23&gt;例①!$C$60,"",IF(B23&gt;=例①!$C$59,$CA$13,""))</f>
        <v/>
      </c>
      <c r="CB23" s="53" t="str">
        <f>IF(B23&gt;例①!$C$62,"",IF(B23&gt;=例①!$C$61,$CB$13,""))</f>
        <v/>
      </c>
      <c r="CC23" s="53" t="str">
        <f>IF(B23&gt;例①!$C$64,"",IF(B23&gt;=例①!$C$63,$CC$13,""))</f>
        <v/>
      </c>
      <c r="CD23" s="53" t="str">
        <f>IF(B23&gt;例①!$C$66,"",IF(B23&gt;=例①!$C$65,$CD$13,""))</f>
        <v/>
      </c>
      <c r="CE23" s="50" t="str">
        <f t="shared" si="29"/>
        <v/>
      </c>
      <c r="CF23" s="50" t="str">
        <f t="shared" si="14"/>
        <v xml:space="preserve"> </v>
      </c>
    </row>
    <row r="24" spans="1:84" ht="39" customHeight="1" thickTop="1" thickBot="1" x14ac:dyDescent="0.2">
      <c r="A24" s="81" t="str">
        <f t="shared" si="0"/>
        <v>対象期間</v>
      </c>
      <c r="B24" s="180">
        <f>IFERROR(IF(B23=例①!$E$12+IF(WEEKDAY(例①!$E$12)=1,例①!$E$12,(8-WEEKDAY(例①!$E$12))),"-",IF(B23="-","-",B23+1)),"-")</f>
        <v>43565</v>
      </c>
      <c r="C24" s="89">
        <f t="shared" si="15"/>
        <v>4</v>
      </c>
      <c r="D24" s="199" t="str">
        <f t="shared" si="16"/>
        <v>〇</v>
      </c>
      <c r="E24" s="200" t="str">
        <f t="shared" si="17"/>
        <v xml:space="preserve"> </v>
      </c>
      <c r="F24" s="201" t="s">
        <v>60</v>
      </c>
      <c r="G24" s="202" t="s">
        <v>43</v>
      </c>
      <c r="H24" s="203">
        <v>43568</v>
      </c>
      <c r="I24" s="204" t="s">
        <v>151</v>
      </c>
      <c r="J24" s="187" t="str">
        <f t="shared" si="18"/>
        <v/>
      </c>
      <c r="K24" s="190">
        <f t="shared" si="1"/>
        <v>10</v>
      </c>
      <c r="L24" s="190">
        <f t="shared" si="2"/>
        <v>3</v>
      </c>
      <c r="M24" s="188" t="str">
        <f t="shared" si="19"/>
        <v/>
      </c>
      <c r="N24" s="87" t="str">
        <f t="shared" si="3"/>
        <v>↓</v>
      </c>
      <c r="O24" s="108"/>
      <c r="P24" s="156" t="str">
        <f>IF(B24&lt;例①!$E$11,"",IF(B24&gt;例①!$E$12,"",IF(LEN(CE24)=0,"○","")))</f>
        <v>○</v>
      </c>
      <c r="Q24" s="162">
        <f t="shared" si="20"/>
        <v>3</v>
      </c>
      <c r="R24" s="93">
        <f t="shared" si="4"/>
        <v>10</v>
      </c>
      <c r="S24" s="156" t="str">
        <f t="shared" si="5"/>
        <v/>
      </c>
      <c r="T24" s="162">
        <f t="shared" si="6"/>
        <v>2</v>
      </c>
      <c r="U24" s="100">
        <f t="shared" si="21"/>
        <v>2</v>
      </c>
      <c r="V24" s="93" t="str">
        <f t="shared" si="7"/>
        <v>振替休日</v>
      </c>
      <c r="W24" s="169" t="str">
        <f t="shared" si="22"/>
        <v>振替休日</v>
      </c>
      <c r="X24" s="80" t="str">
        <f t="shared" si="23"/>
        <v/>
      </c>
      <c r="Y24" s="80" t="str">
        <f t="shared" si="24"/>
        <v/>
      </c>
      <c r="Z24" s="80">
        <f t="shared" si="8"/>
        <v>43565</v>
      </c>
      <c r="AA24" s="80" t="str">
        <f t="shared" si="9"/>
        <v/>
      </c>
      <c r="AB24" s="80" t="str">
        <f t="shared" si="10"/>
        <v>OK（振替済み）</v>
      </c>
      <c r="AC24" s="154">
        <f t="shared" si="11"/>
        <v>2</v>
      </c>
      <c r="AD24" s="154" t="str">
        <f t="shared" si="25"/>
        <v/>
      </c>
      <c r="AE24" s="106">
        <f t="shared" si="26"/>
        <v>2</v>
      </c>
      <c r="AF24" s="106">
        <f t="shared" si="12"/>
        <v>0</v>
      </c>
      <c r="AG24" s="218">
        <f>IFERROR(IF(AE24=1,例①!$E$11,IF(AE24=2,例①!$E$11,IF(WEEKDAY(Z24)=2,Z17,AG23))),"")</f>
        <v>43556</v>
      </c>
      <c r="AH24" s="222">
        <f t="shared" si="27"/>
        <v>43557</v>
      </c>
      <c r="AI24" s="222">
        <f t="shared" si="27"/>
        <v>43558</v>
      </c>
      <c r="AJ24" s="222">
        <f t="shared" si="27"/>
        <v>43559</v>
      </c>
      <c r="AK24" s="222">
        <f t="shared" si="27"/>
        <v>43560</v>
      </c>
      <c r="AL24" s="222">
        <f t="shared" si="27"/>
        <v>43561</v>
      </c>
      <c r="AM24" s="222">
        <f t="shared" si="27"/>
        <v>43562</v>
      </c>
      <c r="AN24" s="222">
        <f t="shared" si="27"/>
        <v>43563</v>
      </c>
      <c r="AO24" s="222">
        <f t="shared" si="27"/>
        <v>43564</v>
      </c>
      <c r="AP24" s="222">
        <f t="shared" si="27"/>
        <v>43565</v>
      </c>
      <c r="AQ24" s="222">
        <f t="shared" si="27"/>
        <v>43566</v>
      </c>
      <c r="AR24" s="222">
        <f t="shared" si="27"/>
        <v>43567</v>
      </c>
      <c r="AS24" s="222">
        <f t="shared" si="27"/>
        <v>43568</v>
      </c>
      <c r="AT24" s="222">
        <f t="shared" si="27"/>
        <v>43569</v>
      </c>
      <c r="AU24" s="222">
        <f t="shared" si="27"/>
        <v>43570</v>
      </c>
      <c r="AV24" s="222">
        <f t="shared" si="27"/>
        <v>43571</v>
      </c>
      <c r="AW24" s="222">
        <f t="shared" si="27"/>
        <v>43572</v>
      </c>
      <c r="AX24" s="222">
        <f t="shared" si="27"/>
        <v>43573</v>
      </c>
      <c r="AY24" s="222">
        <f t="shared" si="27"/>
        <v>43574</v>
      </c>
      <c r="AZ24" s="222">
        <f t="shared" si="27"/>
        <v>43575</v>
      </c>
      <c r="BA24" s="222">
        <f t="shared" si="27"/>
        <v>43576</v>
      </c>
      <c r="BB24" s="219">
        <f>IFERROR(IF(IF(Z24=例①!$E$12,例①!$E$12,IF(WEEKDAY(Z24)=1,Z31,BB25))&gt;例①!$E$12,例①!$E$12,IF(Z24=例①!$E$12,例①!$E$12,IF(WEEKDAY(Z24)=1,Z31,BB25))),"")</f>
        <v>43576</v>
      </c>
      <c r="BD24" s="50" t="str">
        <f t="shared" si="28"/>
        <v/>
      </c>
      <c r="BE24" s="53"/>
      <c r="BF24" s="53"/>
      <c r="BG24" s="53" t="str">
        <f>IFERROR(VLOOKUP(B24,例①!$C$11:$D$12,2,FALSE),"")</f>
        <v/>
      </c>
      <c r="BH24" s="53" t="str">
        <f>IFERROR(VLOOKUP(B24,例①!$C$16:$D$21,2,FALSE),"")</f>
        <v/>
      </c>
      <c r="BI24" s="53" t="str">
        <f>IFERROR(VLOOKUP(B24,例①!$C$22:$D$24,2,FALSE),"")</f>
        <v/>
      </c>
      <c r="BJ24" s="53" t="str">
        <f>IF(B24&gt;例①!$C$26,"",IF(B24&gt;=例①!$C$25,$BJ$13,""))</f>
        <v/>
      </c>
      <c r="BK24" s="53" t="str">
        <f>IF(B24&gt;例①!$C$28,"",IF(B24&gt;=例①!$C$27,$BK$13,""))</f>
        <v/>
      </c>
      <c r="BL24" s="53" t="str">
        <f>IF(B24&gt;例①!$C$30,"",IF(B24&gt;=例①!$C$29,$BL$13,""))</f>
        <v/>
      </c>
      <c r="BM24" s="53" t="str">
        <f>IF(B24&gt;例①!$C$32,"",IF(B24&gt;=例①!$C$31,$BM$13,""))</f>
        <v/>
      </c>
      <c r="BN24" s="53" t="str">
        <f>IF(B24&gt;例①!$C$34,"",IF(B24&gt;=例①!$C$33,$BN$13,""))</f>
        <v/>
      </c>
      <c r="BO24" s="53" t="str">
        <f>IF(B24&gt;例①!$C$36,"",IF(B24&gt;=例①!$C$35,$BO$13,""))</f>
        <v/>
      </c>
      <c r="BP24" s="53" t="str">
        <f>IF(B24&gt;例①!$C$38,"",IF(B24&gt;=例①!$C$37,$BP$13,""))</f>
        <v/>
      </c>
      <c r="BQ24" s="53" t="str">
        <f>IF(B24&gt;例①!$C$40,"",IF(B24&gt;=例①!$C$39,$BQ$13,""))</f>
        <v/>
      </c>
      <c r="BR24" s="53" t="str">
        <f>IF(B24&gt;例①!$C$42,"",IF(B24&gt;=例①!$C$41,$BR$13,""))</f>
        <v/>
      </c>
      <c r="BS24" s="53" t="str">
        <f>IF(B24&gt;例①!$C$44,"",IF(B24&gt;=例①!$C$43,$BS$13,""))</f>
        <v/>
      </c>
      <c r="BT24" s="53" t="str">
        <f>IF(B24&gt;例①!$C$46,"",IF(B24&gt;=例①!$C$45,$BT$13,""))</f>
        <v/>
      </c>
      <c r="BU24" s="53" t="str">
        <f>IF(B24&gt;例①!$C$48,"",IF(B24&gt;=例①!$C$47,$BU$13,""))</f>
        <v/>
      </c>
      <c r="BV24" s="53" t="str">
        <f>IF(B24&gt;例①!$C$50,"",IF(B24&gt;=例①!$C$49,$BV$13,""))</f>
        <v/>
      </c>
      <c r="BW24" s="53" t="str">
        <f>IF(B24&gt;例①!$C$52,"",IF(B24&gt;=例①!$C$51,$BW$13,""))</f>
        <v/>
      </c>
      <c r="BX24" s="53" t="str">
        <f>IF(B24&gt;例①!$C$54,"",IF(B24&gt;=例①!$C$53,$BX$13,""))</f>
        <v/>
      </c>
      <c r="BY24" s="53" t="str">
        <f>IF(B24&gt;例①!$C$56,"",IF(B24&gt;=例①!$C$55,$BY$13,""))</f>
        <v/>
      </c>
      <c r="BZ24" s="53" t="str">
        <f>IF(B24&gt;例①!$C$58,"",IF(B24&gt;=例①!$C$57,$BZ$13,""))</f>
        <v/>
      </c>
      <c r="CA24" s="53" t="str">
        <f>IF(B24&gt;例①!$C$60,"",IF(B24&gt;=例①!$C$59,$CA$13,""))</f>
        <v/>
      </c>
      <c r="CB24" s="53" t="str">
        <f>IF(B24&gt;例①!$C$62,"",IF(B24&gt;=例①!$C$61,$CB$13,""))</f>
        <v/>
      </c>
      <c r="CC24" s="53" t="str">
        <f>IF(B24&gt;例①!$C$64,"",IF(B24&gt;=例①!$C$63,$CC$13,""))</f>
        <v/>
      </c>
      <c r="CD24" s="53" t="str">
        <f>IF(B24&gt;例①!$C$66,"",IF(B24&gt;=例①!$C$65,$CD$13,""))</f>
        <v/>
      </c>
      <c r="CE24" s="50" t="str">
        <f t="shared" si="29"/>
        <v/>
      </c>
      <c r="CF24" s="50" t="str">
        <f t="shared" si="14"/>
        <v xml:space="preserve"> </v>
      </c>
    </row>
    <row r="25" spans="1:84" ht="39" customHeight="1" thickTop="1" thickBot="1" x14ac:dyDescent="0.2">
      <c r="A25" s="81" t="str">
        <f t="shared" si="0"/>
        <v>対象期間</v>
      </c>
      <c r="B25" s="180">
        <f>IFERROR(IF(B24=例①!$E$12+IF(WEEKDAY(例①!$E$12)=1,例①!$E$12,(8-WEEKDAY(例①!$E$12))),"-",IF(B24="-","-",B24+1)),"-")</f>
        <v>43566</v>
      </c>
      <c r="C25" s="89">
        <f t="shared" si="15"/>
        <v>5</v>
      </c>
      <c r="D25" s="199" t="str">
        <f t="shared" si="16"/>
        <v>〇</v>
      </c>
      <c r="E25" s="200" t="str">
        <f t="shared" si="17"/>
        <v xml:space="preserve"> </v>
      </c>
      <c r="F25" s="201" t="s">
        <v>60</v>
      </c>
      <c r="G25" s="202" t="s">
        <v>60</v>
      </c>
      <c r="H25" s="203"/>
      <c r="I25" s="204"/>
      <c r="J25" s="187" t="str">
        <f t="shared" si="18"/>
        <v/>
      </c>
      <c r="K25" s="190">
        <f t="shared" si="1"/>
        <v>11</v>
      </c>
      <c r="L25" s="190" t="str">
        <f t="shared" si="2"/>
        <v/>
      </c>
      <c r="M25" s="188" t="str">
        <f t="shared" si="19"/>
        <v/>
      </c>
      <c r="N25" s="87" t="str">
        <f t="shared" si="3"/>
        <v>↓</v>
      </c>
      <c r="O25" s="108"/>
      <c r="P25" s="156" t="str">
        <f>IF(B25&lt;例①!$E$11,"",IF(B25&gt;例①!$E$12,"",IF(LEN(CE25)=0,"○","")))</f>
        <v>○</v>
      </c>
      <c r="Q25" s="162">
        <f t="shared" si="20"/>
        <v>3</v>
      </c>
      <c r="R25" s="93">
        <f t="shared" si="4"/>
        <v>11</v>
      </c>
      <c r="S25" s="156" t="str">
        <f t="shared" si="5"/>
        <v/>
      </c>
      <c r="T25" s="162">
        <f t="shared" si="6"/>
        <v>2</v>
      </c>
      <c r="U25" s="100">
        <f t="shared" si="21"/>
        <v>2</v>
      </c>
      <c r="V25" s="93" t="str">
        <f t="shared" si="7"/>
        <v>作業日</v>
      </c>
      <c r="W25" s="169" t="str">
        <f t="shared" si="22"/>
        <v>作業日</v>
      </c>
      <c r="X25" s="80" t="str">
        <f t="shared" si="23"/>
        <v/>
      </c>
      <c r="Y25" s="80" t="str">
        <f t="shared" si="24"/>
        <v/>
      </c>
      <c r="Z25" s="80">
        <f t="shared" si="8"/>
        <v>43566</v>
      </c>
      <c r="AA25" s="80" t="str">
        <f t="shared" si="9"/>
        <v/>
      </c>
      <c r="AB25" s="80" t="str">
        <f t="shared" si="10"/>
        <v>OK（振替済み）</v>
      </c>
      <c r="AC25" s="154">
        <f t="shared" si="11"/>
        <v>2</v>
      </c>
      <c r="AD25" s="154" t="str">
        <f t="shared" si="25"/>
        <v/>
      </c>
      <c r="AE25" s="106">
        <f t="shared" si="26"/>
        <v>2</v>
      </c>
      <c r="AF25" s="106">
        <f t="shared" si="12"/>
        <v>0</v>
      </c>
      <c r="AG25" s="218">
        <f>IFERROR(IF(AE25=1,例①!$E$11,IF(AE25=2,例①!$E$11,IF(WEEKDAY(Z25)=2,Z18,AG24))),"")</f>
        <v>43556</v>
      </c>
      <c r="AH25" s="222">
        <f t="shared" si="27"/>
        <v>43557</v>
      </c>
      <c r="AI25" s="222">
        <f t="shared" si="27"/>
        <v>43558</v>
      </c>
      <c r="AJ25" s="222">
        <f t="shared" si="27"/>
        <v>43559</v>
      </c>
      <c r="AK25" s="222">
        <f t="shared" si="27"/>
        <v>43560</v>
      </c>
      <c r="AL25" s="222">
        <f t="shared" si="27"/>
        <v>43561</v>
      </c>
      <c r="AM25" s="222">
        <f t="shared" si="27"/>
        <v>43562</v>
      </c>
      <c r="AN25" s="222">
        <f t="shared" si="27"/>
        <v>43563</v>
      </c>
      <c r="AO25" s="222">
        <f t="shared" si="27"/>
        <v>43564</v>
      </c>
      <c r="AP25" s="222">
        <f t="shared" si="27"/>
        <v>43565</v>
      </c>
      <c r="AQ25" s="222">
        <f t="shared" si="27"/>
        <v>43566</v>
      </c>
      <c r="AR25" s="222">
        <f t="shared" si="27"/>
        <v>43567</v>
      </c>
      <c r="AS25" s="222">
        <f t="shared" si="27"/>
        <v>43568</v>
      </c>
      <c r="AT25" s="222">
        <f t="shared" si="27"/>
        <v>43569</v>
      </c>
      <c r="AU25" s="222">
        <f t="shared" si="27"/>
        <v>43570</v>
      </c>
      <c r="AV25" s="222">
        <f t="shared" si="27"/>
        <v>43571</v>
      </c>
      <c r="AW25" s="222">
        <f t="shared" si="27"/>
        <v>43572</v>
      </c>
      <c r="AX25" s="222">
        <f t="shared" si="27"/>
        <v>43573</v>
      </c>
      <c r="AY25" s="222">
        <f t="shared" si="27"/>
        <v>43574</v>
      </c>
      <c r="AZ25" s="222">
        <f t="shared" si="27"/>
        <v>43575</v>
      </c>
      <c r="BA25" s="222">
        <f t="shared" si="27"/>
        <v>43576</v>
      </c>
      <c r="BB25" s="219">
        <f>IFERROR(IF(IF(Z25=例①!$E$12,例①!$E$12,IF(WEEKDAY(Z25)=1,Z32,BB26))&gt;例①!$E$12,例①!$E$12,IF(Z25=例①!$E$12,例①!$E$12,IF(WEEKDAY(Z25)=1,Z32,BB26))),"")</f>
        <v>43576</v>
      </c>
      <c r="BD25" s="50" t="str">
        <f t="shared" si="28"/>
        <v/>
      </c>
      <c r="BE25" s="53"/>
      <c r="BF25" s="53"/>
      <c r="BG25" s="53" t="str">
        <f>IFERROR(VLOOKUP(B25,例①!$C$11:$D$12,2,FALSE),"")</f>
        <v/>
      </c>
      <c r="BH25" s="53" t="str">
        <f>IFERROR(VLOOKUP(B25,例①!$C$16:$D$21,2,FALSE),"")</f>
        <v/>
      </c>
      <c r="BI25" s="53" t="str">
        <f>IFERROR(VLOOKUP(B25,例①!$C$22:$D$24,2,FALSE),"")</f>
        <v/>
      </c>
      <c r="BJ25" s="53" t="str">
        <f>IF(B25&gt;例①!$C$26,"",IF(B25&gt;=例①!$C$25,$BJ$13,""))</f>
        <v/>
      </c>
      <c r="BK25" s="53" t="str">
        <f>IF(B25&gt;例①!$C$28,"",IF(B25&gt;=例①!$C$27,$BK$13,""))</f>
        <v/>
      </c>
      <c r="BL25" s="53" t="str">
        <f>IF(B25&gt;例①!$C$30,"",IF(B25&gt;=例①!$C$29,$BL$13,""))</f>
        <v/>
      </c>
      <c r="BM25" s="53" t="str">
        <f>IF(B25&gt;例①!$C$32,"",IF(B25&gt;=例①!$C$31,$BM$13,""))</f>
        <v/>
      </c>
      <c r="BN25" s="53" t="str">
        <f>IF(B25&gt;例①!$C$34,"",IF(B25&gt;=例①!$C$33,$BN$13,""))</f>
        <v/>
      </c>
      <c r="BO25" s="53" t="str">
        <f>IF(B25&gt;例①!$C$36,"",IF(B25&gt;=例①!$C$35,$BO$13,""))</f>
        <v/>
      </c>
      <c r="BP25" s="53" t="str">
        <f>IF(B25&gt;例①!$C$38,"",IF(B25&gt;=例①!$C$37,$BP$13,""))</f>
        <v/>
      </c>
      <c r="BQ25" s="53" t="str">
        <f>IF(B25&gt;例①!$C$40,"",IF(B25&gt;=例①!$C$39,$BQ$13,""))</f>
        <v/>
      </c>
      <c r="BR25" s="53" t="str">
        <f>IF(B25&gt;例①!$C$42,"",IF(B25&gt;=例①!$C$41,$BR$13,""))</f>
        <v/>
      </c>
      <c r="BS25" s="53" t="str">
        <f>IF(B25&gt;例①!$C$44,"",IF(B25&gt;=例①!$C$43,$BS$13,""))</f>
        <v/>
      </c>
      <c r="BT25" s="53" t="str">
        <f>IF(B25&gt;例①!$C$46,"",IF(B25&gt;=例①!$C$45,$BT$13,""))</f>
        <v/>
      </c>
      <c r="BU25" s="53" t="str">
        <f>IF(B25&gt;例①!$C$48,"",IF(B25&gt;=例①!$C$47,$BU$13,""))</f>
        <v/>
      </c>
      <c r="BV25" s="53" t="str">
        <f>IF(B25&gt;例①!$C$50,"",IF(B25&gt;=例①!$C$49,$BV$13,""))</f>
        <v/>
      </c>
      <c r="BW25" s="53" t="str">
        <f>IF(B25&gt;例①!$C$52,"",IF(B25&gt;=例①!$C$51,$BW$13,""))</f>
        <v/>
      </c>
      <c r="BX25" s="53" t="str">
        <f>IF(B25&gt;例①!$C$54,"",IF(B25&gt;=例①!$C$53,$BX$13,""))</f>
        <v/>
      </c>
      <c r="BY25" s="53" t="str">
        <f>IF(B25&gt;例①!$C$56,"",IF(B25&gt;=例①!$C$55,$BY$13,""))</f>
        <v/>
      </c>
      <c r="BZ25" s="53" t="str">
        <f>IF(B25&gt;例①!$C$58,"",IF(B25&gt;=例①!$C$57,$BZ$13,""))</f>
        <v/>
      </c>
      <c r="CA25" s="53" t="str">
        <f>IF(B25&gt;例①!$C$60,"",IF(B25&gt;=例①!$C$59,$CA$13,""))</f>
        <v/>
      </c>
      <c r="CB25" s="53" t="str">
        <f>IF(B25&gt;例①!$C$62,"",IF(B25&gt;=例①!$C$61,$CB$13,""))</f>
        <v/>
      </c>
      <c r="CC25" s="53" t="str">
        <f>IF(B25&gt;例①!$C$64,"",IF(B25&gt;=例①!$C$63,$CC$13,""))</f>
        <v/>
      </c>
      <c r="CD25" s="53" t="str">
        <f>IF(B25&gt;例①!$C$66,"",IF(B25&gt;=例①!$C$65,$CD$13,""))</f>
        <v/>
      </c>
      <c r="CE25" s="50" t="str">
        <f t="shared" si="29"/>
        <v/>
      </c>
      <c r="CF25" s="50" t="str">
        <f t="shared" si="14"/>
        <v xml:space="preserve"> </v>
      </c>
    </row>
    <row r="26" spans="1:84" ht="39" customHeight="1" thickTop="1" thickBot="1" x14ac:dyDescent="0.2">
      <c r="A26" s="81" t="str">
        <f t="shared" si="0"/>
        <v>対象期間</v>
      </c>
      <c r="B26" s="180">
        <f>IFERROR(IF(B25=例①!$E$12+IF(WEEKDAY(例①!$E$12)=1,例①!$E$12,(8-WEEKDAY(例①!$E$12))),"-",IF(B25="-","-",B25+1)),"-")</f>
        <v>43567</v>
      </c>
      <c r="C26" s="89">
        <f t="shared" si="15"/>
        <v>6</v>
      </c>
      <c r="D26" s="199" t="str">
        <f t="shared" si="16"/>
        <v>〇</v>
      </c>
      <c r="E26" s="200" t="str">
        <f t="shared" si="17"/>
        <v xml:space="preserve"> </v>
      </c>
      <c r="F26" s="201" t="s">
        <v>60</v>
      </c>
      <c r="G26" s="202" t="s">
        <v>60</v>
      </c>
      <c r="H26" s="203"/>
      <c r="I26" s="204"/>
      <c r="J26" s="187" t="str">
        <f t="shared" si="18"/>
        <v/>
      </c>
      <c r="K26" s="190">
        <f t="shared" si="1"/>
        <v>12</v>
      </c>
      <c r="L26" s="190" t="str">
        <f t="shared" si="2"/>
        <v/>
      </c>
      <c r="M26" s="188" t="str">
        <f t="shared" si="19"/>
        <v/>
      </c>
      <c r="N26" s="87" t="str">
        <f t="shared" si="3"/>
        <v>↓</v>
      </c>
      <c r="O26" s="108"/>
      <c r="P26" s="156" t="str">
        <f>IF(B26&lt;例①!$E$11,"",IF(B26&gt;例①!$E$12,"",IF(LEN(CE26)=0,"○","")))</f>
        <v>○</v>
      </c>
      <c r="Q26" s="162">
        <f t="shared" si="20"/>
        <v>3</v>
      </c>
      <c r="R26" s="93">
        <f t="shared" si="4"/>
        <v>12</v>
      </c>
      <c r="S26" s="156" t="str">
        <f t="shared" si="5"/>
        <v/>
      </c>
      <c r="T26" s="162">
        <f t="shared" si="6"/>
        <v>2</v>
      </c>
      <c r="U26" s="100">
        <f t="shared" si="21"/>
        <v>2</v>
      </c>
      <c r="V26" s="93" t="str">
        <f t="shared" si="7"/>
        <v>作業日</v>
      </c>
      <c r="W26" s="169" t="str">
        <f t="shared" si="22"/>
        <v>作業日</v>
      </c>
      <c r="X26" s="80" t="str">
        <f t="shared" si="23"/>
        <v/>
      </c>
      <c r="Y26" s="80" t="str">
        <f t="shared" si="24"/>
        <v/>
      </c>
      <c r="Z26" s="80">
        <f t="shared" si="8"/>
        <v>43567</v>
      </c>
      <c r="AA26" s="80" t="str">
        <f t="shared" si="9"/>
        <v/>
      </c>
      <c r="AB26" s="80" t="str">
        <f t="shared" si="10"/>
        <v>OK（振替済み）</v>
      </c>
      <c r="AC26" s="154">
        <f t="shared" si="11"/>
        <v>2</v>
      </c>
      <c r="AD26" s="154" t="str">
        <f t="shared" si="25"/>
        <v/>
      </c>
      <c r="AE26" s="106">
        <f t="shared" si="26"/>
        <v>2</v>
      </c>
      <c r="AF26" s="106">
        <f t="shared" si="12"/>
        <v>0</v>
      </c>
      <c r="AG26" s="218">
        <f>IFERROR(IF(AE26=1,例①!$E$11,IF(AE26=2,例①!$E$11,IF(WEEKDAY(Z26)=2,Z19,AG25))),"")</f>
        <v>43556</v>
      </c>
      <c r="AH26" s="222">
        <f t="shared" si="27"/>
        <v>43557</v>
      </c>
      <c r="AI26" s="222">
        <f t="shared" si="27"/>
        <v>43558</v>
      </c>
      <c r="AJ26" s="222">
        <f t="shared" si="27"/>
        <v>43559</v>
      </c>
      <c r="AK26" s="222">
        <f t="shared" si="27"/>
        <v>43560</v>
      </c>
      <c r="AL26" s="222">
        <f t="shared" si="27"/>
        <v>43561</v>
      </c>
      <c r="AM26" s="222">
        <f t="shared" si="27"/>
        <v>43562</v>
      </c>
      <c r="AN26" s="222">
        <f t="shared" si="27"/>
        <v>43563</v>
      </c>
      <c r="AO26" s="222">
        <f t="shared" si="27"/>
        <v>43564</v>
      </c>
      <c r="AP26" s="222">
        <f t="shared" si="27"/>
        <v>43565</v>
      </c>
      <c r="AQ26" s="222">
        <f t="shared" si="27"/>
        <v>43566</v>
      </c>
      <c r="AR26" s="222">
        <f t="shared" si="27"/>
        <v>43567</v>
      </c>
      <c r="AS26" s="222">
        <f t="shared" si="27"/>
        <v>43568</v>
      </c>
      <c r="AT26" s="222">
        <f t="shared" si="27"/>
        <v>43569</v>
      </c>
      <c r="AU26" s="222">
        <f t="shared" si="27"/>
        <v>43570</v>
      </c>
      <c r="AV26" s="222">
        <f t="shared" si="27"/>
        <v>43571</v>
      </c>
      <c r="AW26" s="222">
        <f t="shared" si="27"/>
        <v>43572</v>
      </c>
      <c r="AX26" s="222">
        <f t="shared" si="27"/>
        <v>43573</v>
      </c>
      <c r="AY26" s="222">
        <f t="shared" si="27"/>
        <v>43574</v>
      </c>
      <c r="AZ26" s="222">
        <f t="shared" si="27"/>
        <v>43575</v>
      </c>
      <c r="BA26" s="222">
        <f t="shared" si="27"/>
        <v>43576</v>
      </c>
      <c r="BB26" s="219">
        <f>IFERROR(IF(IF(Z26=例①!$E$12,例①!$E$12,IF(WEEKDAY(Z26)=1,Z33,BB27))&gt;例①!$E$12,例①!$E$12,IF(Z26=例①!$E$12,例①!$E$12,IF(WEEKDAY(Z26)=1,Z33,BB27))),"")</f>
        <v>43576</v>
      </c>
      <c r="BD26" s="50" t="str">
        <f t="shared" si="28"/>
        <v/>
      </c>
      <c r="BE26" s="53"/>
      <c r="BF26" s="53"/>
      <c r="BG26" s="53" t="str">
        <f>IFERROR(VLOOKUP(B26,例①!$C$11:$D$12,2,FALSE),"")</f>
        <v/>
      </c>
      <c r="BH26" s="53" t="str">
        <f>IFERROR(VLOOKUP(B26,例①!$C$16:$D$21,2,FALSE),"")</f>
        <v/>
      </c>
      <c r="BI26" s="53" t="str">
        <f>IFERROR(VLOOKUP(B26,例①!$C$22:$D$24,2,FALSE),"")</f>
        <v/>
      </c>
      <c r="BJ26" s="53" t="str">
        <f>IF(B26&gt;例①!$C$26,"",IF(B26&gt;=例①!$C$25,$BJ$13,""))</f>
        <v/>
      </c>
      <c r="BK26" s="53" t="str">
        <f>IF(B26&gt;例①!$C$28,"",IF(B26&gt;=例①!$C$27,$BK$13,""))</f>
        <v/>
      </c>
      <c r="BL26" s="53" t="str">
        <f>IF(B26&gt;例①!$C$30,"",IF(B26&gt;=例①!$C$29,$BL$13,""))</f>
        <v/>
      </c>
      <c r="BM26" s="53" t="str">
        <f>IF(B26&gt;例①!$C$32,"",IF(B26&gt;=例①!$C$31,$BM$13,""))</f>
        <v/>
      </c>
      <c r="BN26" s="53" t="str">
        <f>IF(B26&gt;例①!$C$34,"",IF(B26&gt;=例①!$C$33,$BN$13,""))</f>
        <v/>
      </c>
      <c r="BO26" s="53" t="str">
        <f>IF(B26&gt;例①!$C$36,"",IF(B26&gt;=例①!$C$35,$BO$13,""))</f>
        <v/>
      </c>
      <c r="BP26" s="53" t="str">
        <f>IF(B26&gt;例①!$C$38,"",IF(B26&gt;=例①!$C$37,$BP$13,""))</f>
        <v/>
      </c>
      <c r="BQ26" s="53" t="str">
        <f>IF(B26&gt;例①!$C$40,"",IF(B26&gt;=例①!$C$39,$BQ$13,""))</f>
        <v/>
      </c>
      <c r="BR26" s="53" t="str">
        <f>IF(B26&gt;例①!$C$42,"",IF(B26&gt;=例①!$C$41,$BR$13,""))</f>
        <v/>
      </c>
      <c r="BS26" s="53" t="str">
        <f>IF(B26&gt;例①!$C$44,"",IF(B26&gt;=例①!$C$43,$BS$13,""))</f>
        <v/>
      </c>
      <c r="BT26" s="53" t="str">
        <f>IF(B26&gt;例①!$C$46,"",IF(B26&gt;=例①!$C$45,$BT$13,""))</f>
        <v/>
      </c>
      <c r="BU26" s="53" t="str">
        <f>IF(B26&gt;例①!$C$48,"",IF(B26&gt;=例①!$C$47,$BU$13,""))</f>
        <v/>
      </c>
      <c r="BV26" s="53" t="str">
        <f>IF(B26&gt;例①!$C$50,"",IF(B26&gt;=例①!$C$49,$BV$13,""))</f>
        <v/>
      </c>
      <c r="BW26" s="53" t="str">
        <f>IF(B26&gt;例①!$C$52,"",IF(B26&gt;=例①!$C$51,$BW$13,""))</f>
        <v/>
      </c>
      <c r="BX26" s="53" t="str">
        <f>IF(B26&gt;例①!$C$54,"",IF(B26&gt;=例①!$C$53,$BX$13,""))</f>
        <v/>
      </c>
      <c r="BY26" s="53" t="str">
        <f>IF(B26&gt;例①!$C$56,"",IF(B26&gt;=例①!$C$55,$BY$13,""))</f>
        <v/>
      </c>
      <c r="BZ26" s="53" t="str">
        <f>IF(B26&gt;例①!$C$58,"",IF(B26&gt;=例①!$C$57,$BZ$13,""))</f>
        <v/>
      </c>
      <c r="CA26" s="53" t="str">
        <f>IF(B26&gt;例①!$C$60,"",IF(B26&gt;=例①!$C$59,$CA$13,""))</f>
        <v/>
      </c>
      <c r="CB26" s="53" t="str">
        <f>IF(B26&gt;例①!$C$62,"",IF(B26&gt;=例①!$C$61,$CB$13,""))</f>
        <v/>
      </c>
      <c r="CC26" s="53" t="str">
        <f>IF(B26&gt;例①!$C$64,"",IF(B26&gt;=例①!$C$63,$CC$13,""))</f>
        <v/>
      </c>
      <c r="CD26" s="53" t="str">
        <f>IF(B26&gt;例①!$C$66,"",IF(B26&gt;=例①!$C$65,$CD$13,""))</f>
        <v/>
      </c>
      <c r="CE26" s="50" t="str">
        <f t="shared" si="29"/>
        <v/>
      </c>
      <c r="CF26" s="50" t="str">
        <f t="shared" si="14"/>
        <v xml:space="preserve"> </v>
      </c>
    </row>
    <row r="27" spans="1:84" ht="39" customHeight="1" thickTop="1" thickBot="1" x14ac:dyDescent="0.2">
      <c r="A27" s="81" t="str">
        <f t="shared" si="0"/>
        <v>対象期間</v>
      </c>
      <c r="B27" s="180">
        <f>IFERROR(IF(B26=例①!$E$12+IF(WEEKDAY(例①!$E$12)=1,例①!$E$12,(8-WEEKDAY(例①!$E$12))),"-",IF(B26="-","-",B26+1)),"-")</f>
        <v>43568</v>
      </c>
      <c r="C27" s="89">
        <f t="shared" si="15"/>
        <v>7</v>
      </c>
      <c r="D27" s="199" t="str">
        <f t="shared" si="16"/>
        <v>〇</v>
      </c>
      <c r="E27" s="200" t="str">
        <f t="shared" si="17"/>
        <v xml:space="preserve"> </v>
      </c>
      <c r="F27" s="201" t="s">
        <v>61</v>
      </c>
      <c r="G27" s="202" t="s">
        <v>60</v>
      </c>
      <c r="H27" s="203"/>
      <c r="I27" s="204"/>
      <c r="J27" s="187" t="str">
        <f t="shared" si="18"/>
        <v>NG</v>
      </c>
      <c r="K27" s="190">
        <f t="shared" si="1"/>
        <v>13</v>
      </c>
      <c r="L27" s="190" t="str">
        <f t="shared" si="2"/>
        <v/>
      </c>
      <c r="M27" s="188" t="str">
        <f t="shared" si="19"/>
        <v>×</v>
      </c>
      <c r="N27" s="87" t="str">
        <f t="shared" si="3"/>
        <v>↓</v>
      </c>
      <c r="O27" s="108"/>
      <c r="P27" s="156" t="str">
        <f>IF(B27&lt;例①!$E$11,"",IF(B27&gt;例①!$E$12,"",IF(LEN(CE27)=0,"○","")))</f>
        <v>○</v>
      </c>
      <c r="Q27" s="162">
        <f t="shared" si="20"/>
        <v>3</v>
      </c>
      <c r="R27" s="93">
        <f t="shared" si="4"/>
        <v>13</v>
      </c>
      <c r="S27" s="156" t="str">
        <f t="shared" si="5"/>
        <v>〇</v>
      </c>
      <c r="T27" s="162">
        <f t="shared" si="6"/>
        <v>2</v>
      </c>
      <c r="U27" s="100">
        <f t="shared" si="21"/>
        <v>3</v>
      </c>
      <c r="V27" s="93" t="str">
        <f t="shared" si="7"/>
        <v>作業日</v>
      </c>
      <c r="W27" s="169" t="str">
        <f t="shared" si="22"/>
        <v>作業日</v>
      </c>
      <c r="X27" s="80" t="str">
        <f t="shared" si="23"/>
        <v/>
      </c>
      <c r="Y27" s="80" t="str">
        <f t="shared" si="24"/>
        <v/>
      </c>
      <c r="Z27" s="80">
        <f t="shared" si="8"/>
        <v>43568</v>
      </c>
      <c r="AA27" s="80" t="str">
        <f t="shared" si="9"/>
        <v>NG</v>
      </c>
      <c r="AB27" s="80" t="str">
        <f t="shared" si="10"/>
        <v>NG</v>
      </c>
      <c r="AC27" s="154">
        <f t="shared" si="11"/>
        <v>2</v>
      </c>
      <c r="AD27" s="154" t="str">
        <f t="shared" si="25"/>
        <v/>
      </c>
      <c r="AE27" s="106">
        <f t="shared" si="26"/>
        <v>2</v>
      </c>
      <c r="AF27" s="106">
        <f t="shared" si="12"/>
        <v>0</v>
      </c>
      <c r="AG27" s="218">
        <f>IFERROR(IF(AE27=1,例①!$E$11,IF(AE27=2,例①!$E$11,IF(WEEKDAY(Z27)=2,Z20,AG26))),"")</f>
        <v>43556</v>
      </c>
      <c r="AH27" s="222">
        <f t="shared" si="27"/>
        <v>43557</v>
      </c>
      <c r="AI27" s="222">
        <f t="shared" si="27"/>
        <v>43558</v>
      </c>
      <c r="AJ27" s="222">
        <f t="shared" si="27"/>
        <v>43559</v>
      </c>
      <c r="AK27" s="222">
        <f t="shared" si="27"/>
        <v>43560</v>
      </c>
      <c r="AL27" s="222">
        <f t="shared" si="27"/>
        <v>43561</v>
      </c>
      <c r="AM27" s="222">
        <f t="shared" si="27"/>
        <v>43562</v>
      </c>
      <c r="AN27" s="222">
        <f t="shared" si="27"/>
        <v>43563</v>
      </c>
      <c r="AO27" s="222">
        <f t="shared" si="27"/>
        <v>43564</v>
      </c>
      <c r="AP27" s="222">
        <f t="shared" si="27"/>
        <v>43565</v>
      </c>
      <c r="AQ27" s="222">
        <f t="shared" si="27"/>
        <v>43566</v>
      </c>
      <c r="AR27" s="222">
        <f t="shared" si="27"/>
        <v>43567</v>
      </c>
      <c r="AS27" s="222">
        <f t="shared" si="27"/>
        <v>43568</v>
      </c>
      <c r="AT27" s="222">
        <f t="shared" si="27"/>
        <v>43569</v>
      </c>
      <c r="AU27" s="222">
        <f t="shared" si="27"/>
        <v>43570</v>
      </c>
      <c r="AV27" s="222">
        <f t="shared" si="27"/>
        <v>43571</v>
      </c>
      <c r="AW27" s="222">
        <f t="shared" si="27"/>
        <v>43572</v>
      </c>
      <c r="AX27" s="222">
        <f t="shared" si="27"/>
        <v>43573</v>
      </c>
      <c r="AY27" s="222">
        <f t="shared" si="27"/>
        <v>43574</v>
      </c>
      <c r="AZ27" s="222">
        <f t="shared" si="27"/>
        <v>43575</v>
      </c>
      <c r="BA27" s="222">
        <f t="shared" si="27"/>
        <v>43576</v>
      </c>
      <c r="BB27" s="219">
        <f>IFERROR(IF(IF(Z27=例①!$E$12,例①!$E$12,IF(WEEKDAY(Z27)=1,Z34,BB28))&gt;例①!$E$12,例①!$E$12,IF(Z27=例①!$E$12,例①!$E$12,IF(WEEKDAY(Z27)=1,Z34,BB28))),"")</f>
        <v>43576</v>
      </c>
      <c r="BD27" s="50" t="str">
        <f t="shared" si="28"/>
        <v/>
      </c>
      <c r="BE27" s="53"/>
      <c r="BF27" s="53"/>
      <c r="BG27" s="53" t="str">
        <f>IFERROR(VLOOKUP(B27,例①!$C$11:$D$12,2,FALSE),"")</f>
        <v/>
      </c>
      <c r="BH27" s="53" t="str">
        <f>IFERROR(VLOOKUP(B27,例①!$C$16:$D$21,2,FALSE),"")</f>
        <v/>
      </c>
      <c r="BI27" s="53" t="str">
        <f>IFERROR(VLOOKUP(B27,例①!$C$22:$D$24,2,FALSE),"")</f>
        <v/>
      </c>
      <c r="BJ27" s="53" t="str">
        <f>IF(B27&gt;例①!$C$26,"",IF(B27&gt;=例①!$C$25,$BJ$13,""))</f>
        <v/>
      </c>
      <c r="BK27" s="53" t="str">
        <f>IF(B27&gt;例①!$C$28,"",IF(B27&gt;=例①!$C$27,$BK$13,""))</f>
        <v/>
      </c>
      <c r="BL27" s="53" t="str">
        <f>IF(B27&gt;例①!$C$30,"",IF(B27&gt;=例①!$C$29,$BL$13,""))</f>
        <v/>
      </c>
      <c r="BM27" s="53" t="str">
        <f>IF(B27&gt;例①!$C$32,"",IF(B27&gt;=例①!$C$31,$BM$13,""))</f>
        <v/>
      </c>
      <c r="BN27" s="53" t="str">
        <f>IF(B27&gt;例①!$C$34,"",IF(B27&gt;=例①!$C$33,$BN$13,""))</f>
        <v/>
      </c>
      <c r="BO27" s="53" t="str">
        <f>IF(B27&gt;例①!$C$36,"",IF(B27&gt;=例①!$C$35,$BO$13,""))</f>
        <v/>
      </c>
      <c r="BP27" s="53" t="str">
        <f>IF(B27&gt;例①!$C$38,"",IF(B27&gt;=例①!$C$37,$BP$13,""))</f>
        <v/>
      </c>
      <c r="BQ27" s="53" t="str">
        <f>IF(B27&gt;例①!$C$40,"",IF(B27&gt;=例①!$C$39,$BQ$13,""))</f>
        <v/>
      </c>
      <c r="BR27" s="53" t="str">
        <f>IF(B27&gt;例①!$C$42,"",IF(B27&gt;=例①!$C$41,$BR$13,""))</f>
        <v/>
      </c>
      <c r="BS27" s="53" t="str">
        <f>IF(B27&gt;例①!$C$44,"",IF(B27&gt;=例①!$C$43,$BS$13,""))</f>
        <v/>
      </c>
      <c r="BT27" s="53" t="str">
        <f>IF(B27&gt;例①!$C$46,"",IF(B27&gt;=例①!$C$45,$BT$13,""))</f>
        <v/>
      </c>
      <c r="BU27" s="53" t="str">
        <f>IF(B27&gt;例①!$C$48,"",IF(B27&gt;=例①!$C$47,$BU$13,""))</f>
        <v/>
      </c>
      <c r="BV27" s="53" t="str">
        <f>IF(B27&gt;例①!$C$50,"",IF(B27&gt;=例①!$C$49,$BV$13,""))</f>
        <v/>
      </c>
      <c r="BW27" s="53" t="str">
        <f>IF(B27&gt;例①!$C$52,"",IF(B27&gt;=例①!$C$51,$BW$13,""))</f>
        <v/>
      </c>
      <c r="BX27" s="53" t="str">
        <f>IF(B27&gt;例①!$C$54,"",IF(B27&gt;=例①!$C$53,$BX$13,""))</f>
        <v/>
      </c>
      <c r="BY27" s="53" t="str">
        <f>IF(B27&gt;例①!$C$56,"",IF(B27&gt;=例①!$C$55,$BY$13,""))</f>
        <v/>
      </c>
      <c r="BZ27" s="53" t="str">
        <f>IF(B27&gt;例①!$C$58,"",IF(B27&gt;=例①!$C$57,$BZ$13,""))</f>
        <v/>
      </c>
      <c r="CA27" s="53" t="str">
        <f>IF(B27&gt;例①!$C$60,"",IF(B27&gt;=例①!$C$59,$CA$13,""))</f>
        <v/>
      </c>
      <c r="CB27" s="53" t="str">
        <f>IF(B27&gt;例①!$C$62,"",IF(B27&gt;=例①!$C$61,$CB$13,""))</f>
        <v/>
      </c>
      <c r="CC27" s="53" t="str">
        <f>IF(B27&gt;例①!$C$64,"",IF(B27&gt;=例①!$C$63,$CC$13,""))</f>
        <v/>
      </c>
      <c r="CD27" s="53" t="str">
        <f>IF(B27&gt;例①!$C$66,"",IF(B27&gt;=例①!$C$65,$CD$13,""))</f>
        <v/>
      </c>
      <c r="CE27" s="50" t="str">
        <f t="shared" si="29"/>
        <v/>
      </c>
      <c r="CF27" s="50" t="str">
        <f t="shared" si="14"/>
        <v xml:space="preserve"> </v>
      </c>
    </row>
    <row r="28" spans="1:84" ht="39" customHeight="1" thickTop="1" thickBot="1" x14ac:dyDescent="0.2">
      <c r="A28" s="81" t="str">
        <f t="shared" si="0"/>
        <v>対象期間</v>
      </c>
      <c r="B28" s="180">
        <f>IFERROR(IF(B27=例①!$E$12+IF(WEEKDAY(例①!$E$12)=1,例①!$E$12,(8-WEEKDAY(例①!$E$12))),"-",IF(B27="-","-",B27+1)),"-")</f>
        <v>43569</v>
      </c>
      <c r="C28" s="89">
        <f t="shared" si="15"/>
        <v>1</v>
      </c>
      <c r="D28" s="199" t="str">
        <f t="shared" si="16"/>
        <v>〇</v>
      </c>
      <c r="E28" s="200" t="str">
        <f t="shared" si="17"/>
        <v xml:space="preserve"> </v>
      </c>
      <c r="F28" s="201" t="s">
        <v>61</v>
      </c>
      <c r="G28" s="202" t="s">
        <v>61</v>
      </c>
      <c r="H28" s="203"/>
      <c r="I28" s="204"/>
      <c r="J28" s="187" t="str">
        <f t="shared" si="18"/>
        <v>OK</v>
      </c>
      <c r="K28" s="190">
        <f t="shared" si="1"/>
        <v>14</v>
      </c>
      <c r="L28" s="190">
        <f t="shared" si="2"/>
        <v>4</v>
      </c>
      <c r="M28" s="188" t="str">
        <f t="shared" si="19"/>
        <v>3／4</v>
      </c>
      <c r="N28" s="87" t="str">
        <f t="shared" si="3"/>
        <v>週の終わり</v>
      </c>
      <c r="O28" s="108"/>
      <c r="P28" s="156" t="str">
        <f>IF(B28&lt;例①!$E$11,"",IF(B28&gt;例①!$E$12,"",IF(LEN(CE28)=0,"○","")))</f>
        <v>○</v>
      </c>
      <c r="Q28" s="162">
        <f t="shared" si="20"/>
        <v>4</v>
      </c>
      <c r="R28" s="93">
        <f t="shared" si="4"/>
        <v>14</v>
      </c>
      <c r="S28" s="156" t="str">
        <f t="shared" si="5"/>
        <v>〇</v>
      </c>
      <c r="T28" s="162">
        <f t="shared" si="6"/>
        <v>3</v>
      </c>
      <c r="U28" s="100">
        <f t="shared" si="21"/>
        <v>4</v>
      </c>
      <c r="V28" s="93" t="str">
        <f t="shared" si="7"/>
        <v>休日</v>
      </c>
      <c r="W28" s="169" t="str">
        <f t="shared" si="22"/>
        <v>休日</v>
      </c>
      <c r="X28" s="80" t="str">
        <f t="shared" si="23"/>
        <v/>
      </c>
      <c r="Y28" s="80" t="str">
        <f t="shared" si="24"/>
        <v/>
      </c>
      <c r="Z28" s="80">
        <f t="shared" si="8"/>
        <v>43569</v>
      </c>
      <c r="AA28" s="80" t="str">
        <f t="shared" si="9"/>
        <v/>
      </c>
      <c r="AB28" s="80" t="str">
        <f t="shared" si="10"/>
        <v>OK（振替済み）</v>
      </c>
      <c r="AC28" s="154">
        <f t="shared" si="11"/>
        <v>3</v>
      </c>
      <c r="AD28" s="154">
        <f t="shared" si="25"/>
        <v>3</v>
      </c>
      <c r="AE28" s="106">
        <f t="shared" si="26"/>
        <v>2</v>
      </c>
      <c r="AF28" s="106">
        <f t="shared" si="12"/>
        <v>0</v>
      </c>
      <c r="AG28" s="223">
        <f>IFERROR(IF(AE28=1,例①!$E$11,IF(AE28=2,例①!$E$11,IF(WEEKDAY(Z28)=2,Z21,AG27))),"")</f>
        <v>43556</v>
      </c>
      <c r="AH28" s="224">
        <f t="shared" si="27"/>
        <v>43557</v>
      </c>
      <c r="AI28" s="224">
        <f t="shared" si="27"/>
        <v>43558</v>
      </c>
      <c r="AJ28" s="224">
        <f t="shared" si="27"/>
        <v>43559</v>
      </c>
      <c r="AK28" s="224">
        <f t="shared" si="27"/>
        <v>43560</v>
      </c>
      <c r="AL28" s="224">
        <f t="shared" si="27"/>
        <v>43561</v>
      </c>
      <c r="AM28" s="224">
        <f t="shared" si="27"/>
        <v>43562</v>
      </c>
      <c r="AN28" s="224">
        <f t="shared" si="27"/>
        <v>43563</v>
      </c>
      <c r="AO28" s="224">
        <f t="shared" si="27"/>
        <v>43564</v>
      </c>
      <c r="AP28" s="224">
        <f t="shared" si="27"/>
        <v>43565</v>
      </c>
      <c r="AQ28" s="224">
        <f t="shared" si="27"/>
        <v>43566</v>
      </c>
      <c r="AR28" s="224">
        <f t="shared" si="27"/>
        <v>43567</v>
      </c>
      <c r="AS28" s="224">
        <f t="shared" si="27"/>
        <v>43568</v>
      </c>
      <c r="AT28" s="224">
        <f t="shared" si="27"/>
        <v>43569</v>
      </c>
      <c r="AU28" s="224">
        <f t="shared" si="27"/>
        <v>43570</v>
      </c>
      <c r="AV28" s="224">
        <f t="shared" si="27"/>
        <v>43571</v>
      </c>
      <c r="AW28" s="224">
        <f t="shared" ref="AW28:BA28" si="30">IFERROR(IF(AV28+1&gt;$BB28,"",AV28+1),"")</f>
        <v>43572</v>
      </c>
      <c r="AX28" s="224">
        <f t="shared" si="30"/>
        <v>43573</v>
      </c>
      <c r="AY28" s="224">
        <f t="shared" si="30"/>
        <v>43574</v>
      </c>
      <c r="AZ28" s="224">
        <f t="shared" si="30"/>
        <v>43575</v>
      </c>
      <c r="BA28" s="224">
        <f t="shared" si="30"/>
        <v>43576</v>
      </c>
      <c r="BB28" s="225">
        <f>IFERROR(IF(IF(Z28=例①!$E$12,例①!$E$12,IF(WEEKDAY(Z28)=1,Z35,BB29))&gt;例①!$E$12,例①!$E$12,IF(Z28=例①!$E$12,例①!$E$12,IF(WEEKDAY(Z28)=1,Z35,BB29))),"")</f>
        <v>43576</v>
      </c>
      <c r="BD28" s="50" t="str">
        <f t="shared" si="28"/>
        <v/>
      </c>
      <c r="BE28" s="53"/>
      <c r="BF28" s="53"/>
      <c r="BG28" s="53" t="str">
        <f>IFERROR(VLOOKUP(B28,例①!$C$11:$D$12,2,FALSE),"")</f>
        <v/>
      </c>
      <c r="BH28" s="53" t="str">
        <f>IFERROR(VLOOKUP(B28,例①!$C$16:$D$21,2,FALSE),"")</f>
        <v/>
      </c>
      <c r="BI28" s="53" t="str">
        <f>IFERROR(VLOOKUP(B28,例①!$C$22:$D$24,2,FALSE),"")</f>
        <v/>
      </c>
      <c r="BJ28" s="53" t="str">
        <f>IF(B28&gt;例①!$C$26,"",IF(B28&gt;=例①!$C$25,$BJ$13,""))</f>
        <v/>
      </c>
      <c r="BK28" s="53" t="str">
        <f>IF(B28&gt;例①!$C$28,"",IF(B28&gt;=例①!$C$27,$BK$13,""))</f>
        <v/>
      </c>
      <c r="BL28" s="53" t="str">
        <f>IF(B28&gt;例①!$C$30,"",IF(B28&gt;=例①!$C$29,$BL$13,""))</f>
        <v/>
      </c>
      <c r="BM28" s="53" t="str">
        <f>IF(B28&gt;例①!$C$32,"",IF(B28&gt;=例①!$C$31,$BM$13,""))</f>
        <v/>
      </c>
      <c r="BN28" s="53" t="str">
        <f>IF(B28&gt;例①!$C$34,"",IF(B28&gt;=例①!$C$33,$BN$13,""))</f>
        <v/>
      </c>
      <c r="BO28" s="53" t="str">
        <f>IF(B28&gt;例①!$C$36,"",IF(B28&gt;=例①!$C$35,$BO$13,""))</f>
        <v/>
      </c>
      <c r="BP28" s="53" t="str">
        <f>IF(B28&gt;例①!$C$38,"",IF(B28&gt;=例①!$C$37,$BP$13,""))</f>
        <v/>
      </c>
      <c r="BQ28" s="53" t="str">
        <f>IF(B28&gt;例①!$C$40,"",IF(B28&gt;=例①!$C$39,$BQ$13,""))</f>
        <v/>
      </c>
      <c r="BR28" s="53" t="str">
        <f>IF(B28&gt;例①!$C$42,"",IF(B28&gt;=例①!$C$41,$BR$13,""))</f>
        <v/>
      </c>
      <c r="BS28" s="53" t="str">
        <f>IF(B28&gt;例①!$C$44,"",IF(B28&gt;=例①!$C$43,$BS$13,""))</f>
        <v/>
      </c>
      <c r="BT28" s="53" t="str">
        <f>IF(B28&gt;例①!$C$46,"",IF(B28&gt;=例①!$C$45,$BT$13,""))</f>
        <v/>
      </c>
      <c r="BU28" s="53" t="str">
        <f>IF(B28&gt;例①!$C$48,"",IF(B28&gt;=例①!$C$47,$BU$13,""))</f>
        <v/>
      </c>
      <c r="BV28" s="53" t="str">
        <f>IF(B28&gt;例①!$C$50,"",IF(B28&gt;=例①!$C$49,$BV$13,""))</f>
        <v/>
      </c>
      <c r="BW28" s="53" t="str">
        <f>IF(B28&gt;例①!$C$52,"",IF(B28&gt;=例①!$C$51,$BW$13,""))</f>
        <v/>
      </c>
      <c r="BX28" s="53" t="str">
        <f>IF(B28&gt;例①!$C$54,"",IF(B28&gt;=例①!$C$53,$BX$13,""))</f>
        <v/>
      </c>
      <c r="BY28" s="53" t="str">
        <f>IF(B28&gt;例①!$C$56,"",IF(B28&gt;=例①!$C$55,$BY$13,""))</f>
        <v/>
      </c>
      <c r="BZ28" s="53" t="str">
        <f>IF(B28&gt;例①!$C$58,"",IF(B28&gt;=例①!$C$57,$BZ$13,""))</f>
        <v/>
      </c>
      <c r="CA28" s="53" t="str">
        <f>IF(B28&gt;例①!$C$60,"",IF(B28&gt;=例①!$C$59,$CA$13,""))</f>
        <v/>
      </c>
      <c r="CB28" s="53" t="str">
        <f>IF(B28&gt;例①!$C$62,"",IF(B28&gt;=例①!$C$61,$CB$13,""))</f>
        <v/>
      </c>
      <c r="CC28" s="53" t="str">
        <f>IF(B28&gt;例①!$C$64,"",IF(B28&gt;=例①!$C$63,$CC$13,""))</f>
        <v/>
      </c>
      <c r="CD28" s="53" t="str">
        <f>IF(B28&gt;例①!$C$66,"",IF(B28&gt;=例①!$C$65,$CD$13,""))</f>
        <v/>
      </c>
      <c r="CE28" s="50" t="str">
        <f t="shared" si="29"/>
        <v/>
      </c>
      <c r="CF28" s="50" t="str">
        <f t="shared" si="14"/>
        <v xml:space="preserve"> </v>
      </c>
    </row>
    <row r="29" spans="1:84" ht="39" customHeight="1" thickTop="1" thickBot="1" x14ac:dyDescent="0.2">
      <c r="A29" s="81" t="str">
        <f t="shared" si="0"/>
        <v>対象期間</v>
      </c>
      <c r="B29" s="180">
        <f>IFERROR(IF(B28=例①!$E$12+IF(WEEKDAY(例①!$E$12)=1,例①!$E$12,(8-WEEKDAY(例①!$E$12))),"-",IF(B28="-","-",B28+1)),"-")</f>
        <v>43570</v>
      </c>
      <c r="C29" s="89">
        <f t="shared" si="15"/>
        <v>2</v>
      </c>
      <c r="D29" s="199" t="str">
        <f t="shared" si="16"/>
        <v>〇</v>
      </c>
      <c r="E29" s="200" t="str">
        <f t="shared" si="17"/>
        <v xml:space="preserve"> </v>
      </c>
      <c r="F29" s="201" t="s">
        <v>60</v>
      </c>
      <c r="G29" s="202" t="s">
        <v>60</v>
      </c>
      <c r="H29" s="203"/>
      <c r="I29" s="204"/>
      <c r="J29" s="187" t="str">
        <f t="shared" si="18"/>
        <v/>
      </c>
      <c r="K29" s="190">
        <f t="shared" si="1"/>
        <v>15</v>
      </c>
      <c r="L29" s="190" t="str">
        <f t="shared" si="2"/>
        <v/>
      </c>
      <c r="M29" s="188" t="str">
        <f t="shared" si="19"/>
        <v/>
      </c>
      <c r="N29" s="87" t="str">
        <f t="shared" si="3"/>
        <v>週の始まり</v>
      </c>
      <c r="O29" s="108"/>
      <c r="P29" s="156" t="str">
        <f>IF(B29&lt;例①!$E$11,"",IF(B29&gt;例①!$E$12,"",IF(LEN(CE29)=0,"○","")))</f>
        <v>○</v>
      </c>
      <c r="Q29" s="162">
        <f t="shared" si="20"/>
        <v>4</v>
      </c>
      <c r="R29" s="93">
        <f t="shared" si="4"/>
        <v>15</v>
      </c>
      <c r="S29" s="156" t="str">
        <f t="shared" si="5"/>
        <v/>
      </c>
      <c r="T29" s="162">
        <f t="shared" si="6"/>
        <v>3</v>
      </c>
      <c r="U29" s="100">
        <f t="shared" si="21"/>
        <v>4</v>
      </c>
      <c r="V29" s="93" t="str">
        <f t="shared" si="7"/>
        <v>作業日</v>
      </c>
      <c r="W29" s="169" t="str">
        <f t="shared" si="22"/>
        <v>作業日</v>
      </c>
      <c r="X29" s="80" t="str">
        <f t="shared" si="23"/>
        <v/>
      </c>
      <c r="Y29" s="80" t="str">
        <f t="shared" si="24"/>
        <v/>
      </c>
      <c r="Z29" s="80">
        <f t="shared" si="8"/>
        <v>43570</v>
      </c>
      <c r="AA29" s="80" t="str">
        <f t="shared" si="9"/>
        <v/>
      </c>
      <c r="AB29" s="80" t="str">
        <f t="shared" si="10"/>
        <v>OK（振替済み）</v>
      </c>
      <c r="AC29" s="154">
        <f t="shared" si="11"/>
        <v>3</v>
      </c>
      <c r="AD29" s="154" t="str">
        <f t="shared" si="25"/>
        <v/>
      </c>
      <c r="AE29" s="106">
        <f t="shared" si="26"/>
        <v>3</v>
      </c>
      <c r="AF29" s="106">
        <f t="shared" si="12"/>
        <v>0</v>
      </c>
      <c r="AG29" s="216">
        <f>IFERROR(IF(AE29=1,例①!$E$11,IF(AE29=2,例①!$E$11,IF(WEEKDAY(Z29)=2,Z22,AG28))),"")</f>
        <v>43563</v>
      </c>
      <c r="AH29" s="221">
        <f t="shared" ref="AH29:BA41" si="31">IFERROR(IF(AG29+1&gt;$BB29,"",AG29+1),"")</f>
        <v>43564</v>
      </c>
      <c r="AI29" s="221">
        <f t="shared" si="31"/>
        <v>43565</v>
      </c>
      <c r="AJ29" s="221">
        <f t="shared" si="31"/>
        <v>43566</v>
      </c>
      <c r="AK29" s="221">
        <f t="shared" si="31"/>
        <v>43567</v>
      </c>
      <c r="AL29" s="221">
        <f t="shared" si="31"/>
        <v>43568</v>
      </c>
      <c r="AM29" s="221">
        <f t="shared" si="31"/>
        <v>43569</v>
      </c>
      <c r="AN29" s="221">
        <f t="shared" si="31"/>
        <v>43570</v>
      </c>
      <c r="AO29" s="221">
        <f t="shared" si="31"/>
        <v>43571</v>
      </c>
      <c r="AP29" s="221">
        <f t="shared" si="31"/>
        <v>43572</v>
      </c>
      <c r="AQ29" s="221">
        <f t="shared" si="31"/>
        <v>43573</v>
      </c>
      <c r="AR29" s="221">
        <f t="shared" si="31"/>
        <v>43574</v>
      </c>
      <c r="AS29" s="221">
        <f t="shared" si="31"/>
        <v>43575</v>
      </c>
      <c r="AT29" s="221">
        <f t="shared" si="31"/>
        <v>43576</v>
      </c>
      <c r="AU29" s="221">
        <f t="shared" si="31"/>
        <v>43577</v>
      </c>
      <c r="AV29" s="221">
        <f t="shared" si="31"/>
        <v>43578</v>
      </c>
      <c r="AW29" s="221">
        <f t="shared" si="31"/>
        <v>43579</v>
      </c>
      <c r="AX29" s="221">
        <f t="shared" si="31"/>
        <v>43580</v>
      </c>
      <c r="AY29" s="221">
        <f t="shared" si="31"/>
        <v>43581</v>
      </c>
      <c r="AZ29" s="221">
        <f t="shared" si="31"/>
        <v>43582</v>
      </c>
      <c r="BA29" s="221">
        <f t="shared" si="31"/>
        <v>43583</v>
      </c>
      <c r="BB29" s="217">
        <f>IFERROR(IF(IF(Z29=例①!$E$12,例①!$E$12,IF(WEEKDAY(Z29)=1,Z36,BB30))&gt;例①!$E$12,例①!$E$12,IF(Z29=例①!$E$12,例①!$E$12,IF(WEEKDAY(Z29)=1,Z36,BB30))),"")</f>
        <v>43583</v>
      </c>
      <c r="BE29" s="53"/>
      <c r="BF29" s="53"/>
      <c r="BG29" s="53" t="str">
        <f>IFERROR(VLOOKUP(B29,例①!$C$11:$D$12,2,FALSE),"")</f>
        <v/>
      </c>
      <c r="BH29" s="53" t="str">
        <f>IFERROR(VLOOKUP(B29,例①!$C$16:$D$21,2,FALSE),"")</f>
        <v/>
      </c>
      <c r="BI29" s="53" t="str">
        <f>IFERROR(VLOOKUP(B29,例①!$C$22:$D$24,2,FALSE),"")</f>
        <v/>
      </c>
      <c r="BJ29" s="53" t="str">
        <f>IF(B29&gt;例①!$C$26,"",IF(B29&gt;=例①!$C$25,$BJ$13,""))</f>
        <v/>
      </c>
      <c r="BK29" s="53" t="str">
        <f>IF(B29&gt;例①!$C$28,"",IF(B29&gt;=例①!$C$27,$BK$13,""))</f>
        <v/>
      </c>
      <c r="BL29" s="53" t="str">
        <f>IF(B29&gt;例①!$C$30,"",IF(B29&gt;=例①!$C$29,$BL$13,""))</f>
        <v/>
      </c>
      <c r="BM29" s="53" t="str">
        <f>IF(B29&gt;例①!$C$32,"",IF(B29&gt;=例①!$C$31,$BM$13,""))</f>
        <v/>
      </c>
      <c r="BN29" s="53" t="str">
        <f>IF(B29&gt;例①!$C$34,"",IF(B29&gt;=例①!$C$33,$BN$13,""))</f>
        <v/>
      </c>
      <c r="BO29" s="53" t="str">
        <f>IF(B29&gt;例①!$C$36,"",IF(B29&gt;=例①!$C$35,$BO$13,""))</f>
        <v/>
      </c>
      <c r="BP29" s="53" t="str">
        <f>IF(B29&gt;例①!$C$38,"",IF(B29&gt;=例①!$C$37,$BP$13,""))</f>
        <v/>
      </c>
      <c r="BQ29" s="53" t="str">
        <f>IF(B29&gt;例①!$C$40,"",IF(B29&gt;=例①!$C$39,$BQ$13,""))</f>
        <v/>
      </c>
      <c r="BR29" s="53" t="str">
        <f>IF(B29&gt;例①!$C$42,"",IF(B29&gt;=例①!$C$41,$BR$13,""))</f>
        <v/>
      </c>
      <c r="BS29" s="53" t="str">
        <f>IF(B29&gt;例①!$C$44,"",IF(B29&gt;=例①!$C$43,$BS$13,""))</f>
        <v/>
      </c>
      <c r="BT29" s="53" t="str">
        <f>IF(B29&gt;例①!$C$46,"",IF(B29&gt;=例①!$C$45,$BT$13,""))</f>
        <v/>
      </c>
      <c r="BU29" s="53" t="str">
        <f>IF(B29&gt;例①!$C$48,"",IF(B29&gt;=例①!$C$47,$BU$13,""))</f>
        <v/>
      </c>
      <c r="BV29" s="53" t="str">
        <f>IF(B29&gt;例①!$C$50,"",IF(B29&gt;=例①!$C$49,$BV$13,""))</f>
        <v/>
      </c>
      <c r="BW29" s="53" t="str">
        <f>IF(B29&gt;例①!$C$52,"",IF(B29&gt;=例①!$C$51,$BW$13,""))</f>
        <v/>
      </c>
      <c r="BX29" s="53" t="str">
        <f>IF(B29&gt;例①!$C$54,"",IF(B29&gt;=例①!$C$53,$BX$13,""))</f>
        <v/>
      </c>
      <c r="BY29" s="53" t="str">
        <f>IF(B29&gt;例①!$C$56,"",IF(B29&gt;=例①!$C$55,$BY$13,""))</f>
        <v/>
      </c>
      <c r="BZ29" s="53" t="str">
        <f>IF(B29&gt;例①!$C$58,"",IF(B29&gt;=例①!$C$57,$BZ$13,""))</f>
        <v/>
      </c>
      <c r="CA29" s="53" t="str">
        <f>IF(B29&gt;例①!$C$60,"",IF(B29&gt;=例①!$C$59,$CA$13,""))</f>
        <v/>
      </c>
      <c r="CB29" s="53" t="str">
        <f>IF(B29&gt;例①!$C$62,"",IF(B29&gt;=例①!$C$61,$CB$13,""))</f>
        <v/>
      </c>
      <c r="CC29" s="53" t="str">
        <f>IF(B29&gt;例①!$C$64,"",IF(B29&gt;=例①!$C$63,$CC$13,""))</f>
        <v/>
      </c>
      <c r="CD29" s="53" t="str">
        <f>IF(B29&gt;例①!$C$66,"",IF(B29&gt;=例①!$C$65,$CD$13,""))</f>
        <v/>
      </c>
      <c r="CE29" s="50" t="str">
        <f t="shared" si="29"/>
        <v/>
      </c>
      <c r="CF29" s="50" t="str">
        <f t="shared" si="14"/>
        <v xml:space="preserve"> </v>
      </c>
    </row>
    <row r="30" spans="1:84" ht="39" customHeight="1" thickTop="1" thickBot="1" x14ac:dyDescent="0.2">
      <c r="A30" s="81" t="str">
        <f t="shared" si="0"/>
        <v>対象期間</v>
      </c>
      <c r="B30" s="180">
        <f>IFERROR(IF(B29=例①!$E$12+IF(WEEKDAY(例①!$E$12)=1,例①!$E$12,(8-WEEKDAY(例①!$E$12))),"-",IF(B29="-","-",B29+1)),"-")</f>
        <v>43571</v>
      </c>
      <c r="C30" s="89">
        <f t="shared" si="15"/>
        <v>3</v>
      </c>
      <c r="D30" s="199" t="str">
        <f t="shared" si="16"/>
        <v>〇</v>
      </c>
      <c r="E30" s="200" t="str">
        <f t="shared" si="17"/>
        <v xml:space="preserve"> </v>
      </c>
      <c r="F30" s="201" t="s">
        <v>60</v>
      </c>
      <c r="G30" s="202" t="s">
        <v>60</v>
      </c>
      <c r="H30" s="203"/>
      <c r="I30" s="204"/>
      <c r="J30" s="187" t="str">
        <f t="shared" si="18"/>
        <v/>
      </c>
      <c r="K30" s="190">
        <f t="shared" si="1"/>
        <v>16</v>
      </c>
      <c r="L30" s="190" t="str">
        <f t="shared" si="2"/>
        <v/>
      </c>
      <c r="M30" s="188" t="str">
        <f t="shared" si="19"/>
        <v/>
      </c>
      <c r="N30" s="87" t="str">
        <f t="shared" si="3"/>
        <v>↓</v>
      </c>
      <c r="O30" s="108"/>
      <c r="P30" s="156" t="str">
        <f>IF(B30&lt;例①!$E$11,"",IF(B30&gt;例①!$E$12,"",IF(LEN(CE30)=0,"○","")))</f>
        <v>○</v>
      </c>
      <c r="Q30" s="162">
        <f t="shared" si="20"/>
        <v>4</v>
      </c>
      <c r="R30" s="93">
        <f t="shared" si="4"/>
        <v>16</v>
      </c>
      <c r="S30" s="156" t="str">
        <f t="shared" si="5"/>
        <v/>
      </c>
      <c r="T30" s="162">
        <f t="shared" si="6"/>
        <v>3</v>
      </c>
      <c r="U30" s="100">
        <f t="shared" si="21"/>
        <v>4</v>
      </c>
      <c r="V30" s="93" t="str">
        <f t="shared" si="7"/>
        <v>作業日</v>
      </c>
      <c r="W30" s="169" t="str">
        <f t="shared" si="22"/>
        <v>作業日</v>
      </c>
      <c r="X30" s="80" t="str">
        <f t="shared" si="23"/>
        <v/>
      </c>
      <c r="Y30" s="80" t="str">
        <f t="shared" si="24"/>
        <v/>
      </c>
      <c r="Z30" s="80">
        <f t="shared" si="8"/>
        <v>43571</v>
      </c>
      <c r="AA30" s="80" t="str">
        <f t="shared" si="9"/>
        <v/>
      </c>
      <c r="AB30" s="80" t="str">
        <f t="shared" si="10"/>
        <v>OK（振替済み）</v>
      </c>
      <c r="AC30" s="154">
        <f t="shared" si="11"/>
        <v>3</v>
      </c>
      <c r="AD30" s="154" t="str">
        <f t="shared" si="25"/>
        <v/>
      </c>
      <c r="AE30" s="106">
        <f t="shared" si="26"/>
        <v>3</v>
      </c>
      <c r="AF30" s="106">
        <f t="shared" si="12"/>
        <v>0</v>
      </c>
      <c r="AG30" s="218">
        <f>IFERROR(IF(AE30=1,例①!$E$11,IF(AE30=2,例①!$E$11,IF(WEEKDAY(Z30)=2,Z23,AG29))),"")</f>
        <v>43563</v>
      </c>
      <c r="AH30" s="222">
        <f t="shared" si="31"/>
        <v>43564</v>
      </c>
      <c r="AI30" s="222">
        <f t="shared" si="31"/>
        <v>43565</v>
      </c>
      <c r="AJ30" s="222">
        <f t="shared" si="31"/>
        <v>43566</v>
      </c>
      <c r="AK30" s="222">
        <f t="shared" si="31"/>
        <v>43567</v>
      </c>
      <c r="AL30" s="222">
        <f t="shared" si="31"/>
        <v>43568</v>
      </c>
      <c r="AM30" s="222">
        <f t="shared" si="31"/>
        <v>43569</v>
      </c>
      <c r="AN30" s="222">
        <f t="shared" si="31"/>
        <v>43570</v>
      </c>
      <c r="AO30" s="222">
        <f t="shared" si="31"/>
        <v>43571</v>
      </c>
      <c r="AP30" s="222">
        <f t="shared" si="31"/>
        <v>43572</v>
      </c>
      <c r="AQ30" s="222">
        <f t="shared" si="31"/>
        <v>43573</v>
      </c>
      <c r="AR30" s="222">
        <f t="shared" si="31"/>
        <v>43574</v>
      </c>
      <c r="AS30" s="222">
        <f t="shared" si="31"/>
        <v>43575</v>
      </c>
      <c r="AT30" s="222">
        <f t="shared" si="31"/>
        <v>43576</v>
      </c>
      <c r="AU30" s="222">
        <f t="shared" si="31"/>
        <v>43577</v>
      </c>
      <c r="AV30" s="222">
        <f t="shared" si="31"/>
        <v>43578</v>
      </c>
      <c r="AW30" s="222">
        <f t="shared" si="31"/>
        <v>43579</v>
      </c>
      <c r="AX30" s="222">
        <f t="shared" si="31"/>
        <v>43580</v>
      </c>
      <c r="AY30" s="222">
        <f t="shared" si="31"/>
        <v>43581</v>
      </c>
      <c r="AZ30" s="222">
        <f t="shared" si="31"/>
        <v>43582</v>
      </c>
      <c r="BA30" s="222">
        <f t="shared" si="31"/>
        <v>43583</v>
      </c>
      <c r="BB30" s="219">
        <f>IFERROR(IF(IF(Z30=例①!$E$12,例①!$E$12,IF(WEEKDAY(Z30)=1,Z37,BB31))&gt;例①!$E$12,例①!$E$12,IF(Z30=例①!$E$12,例①!$E$12,IF(WEEKDAY(Z30)=1,Z37,BB31))),"")</f>
        <v>43583</v>
      </c>
      <c r="BE30" s="53"/>
      <c r="BF30" s="53"/>
      <c r="BG30" s="53" t="str">
        <f>IFERROR(VLOOKUP(B30,例①!$C$11:$D$12,2,FALSE),"")</f>
        <v/>
      </c>
      <c r="BH30" s="53" t="str">
        <f>IFERROR(VLOOKUP(B30,例①!$C$16:$D$21,2,FALSE),"")</f>
        <v/>
      </c>
      <c r="BI30" s="53" t="str">
        <f>IFERROR(VLOOKUP(B30,例①!$C$22:$D$24,2,FALSE),"")</f>
        <v/>
      </c>
      <c r="BJ30" s="53" t="str">
        <f>IF(B30&gt;例①!$C$26,"",IF(B30&gt;=例①!$C$25,$BJ$13,""))</f>
        <v/>
      </c>
      <c r="BK30" s="53" t="str">
        <f>IF(B30&gt;例①!$C$28,"",IF(B30&gt;=例①!$C$27,$BK$13,""))</f>
        <v/>
      </c>
      <c r="BL30" s="53" t="str">
        <f>IF(B30&gt;例①!$C$30,"",IF(B30&gt;=例①!$C$29,$BL$13,""))</f>
        <v/>
      </c>
      <c r="BM30" s="53" t="str">
        <f>IF(B30&gt;例①!$C$32,"",IF(B30&gt;=例①!$C$31,$BM$13,""))</f>
        <v/>
      </c>
      <c r="BN30" s="53" t="str">
        <f>IF(B30&gt;例①!$C$34,"",IF(B30&gt;=例①!$C$33,$BN$13,""))</f>
        <v/>
      </c>
      <c r="BO30" s="53" t="str">
        <f>IF(B30&gt;例①!$C$36,"",IF(B30&gt;=例①!$C$35,$BO$13,""))</f>
        <v/>
      </c>
      <c r="BP30" s="53" t="str">
        <f>IF(B30&gt;例①!$C$38,"",IF(B30&gt;=例①!$C$37,$BP$13,""))</f>
        <v/>
      </c>
      <c r="BQ30" s="53" t="str">
        <f>IF(B30&gt;例①!$C$40,"",IF(B30&gt;=例①!$C$39,$BQ$13,""))</f>
        <v/>
      </c>
      <c r="BR30" s="53" t="str">
        <f>IF(B30&gt;例①!$C$42,"",IF(B30&gt;=例①!$C$41,$BR$13,""))</f>
        <v/>
      </c>
      <c r="BS30" s="53" t="str">
        <f>IF(B30&gt;例①!$C$44,"",IF(B30&gt;=例①!$C$43,$BS$13,""))</f>
        <v/>
      </c>
      <c r="BT30" s="53" t="str">
        <f>IF(B30&gt;例①!$C$46,"",IF(B30&gt;=例①!$C$45,$BT$13,""))</f>
        <v/>
      </c>
      <c r="BU30" s="53" t="str">
        <f>IF(B30&gt;例①!$C$48,"",IF(B30&gt;=例①!$C$47,$BU$13,""))</f>
        <v/>
      </c>
      <c r="BV30" s="53" t="str">
        <f>IF(B30&gt;例①!$C$50,"",IF(B30&gt;=例①!$C$49,$BV$13,""))</f>
        <v/>
      </c>
      <c r="BW30" s="53" t="str">
        <f>IF(B30&gt;例①!$C$52,"",IF(B30&gt;=例①!$C$51,$BW$13,""))</f>
        <v/>
      </c>
      <c r="BX30" s="53" t="str">
        <f>IF(B30&gt;例①!$C$54,"",IF(B30&gt;=例①!$C$53,$BX$13,""))</f>
        <v/>
      </c>
      <c r="BY30" s="53" t="str">
        <f>IF(B30&gt;例①!$C$56,"",IF(B30&gt;=例①!$C$55,$BY$13,""))</f>
        <v/>
      </c>
      <c r="BZ30" s="53" t="str">
        <f>IF(B30&gt;例①!$C$58,"",IF(B30&gt;=例①!$C$57,$BZ$13,""))</f>
        <v/>
      </c>
      <c r="CA30" s="53" t="str">
        <f>IF(B30&gt;例①!$C$60,"",IF(B30&gt;=例①!$C$59,$CA$13,""))</f>
        <v/>
      </c>
      <c r="CB30" s="53" t="str">
        <f>IF(B30&gt;例①!$C$62,"",IF(B30&gt;=例①!$C$61,$CB$13,""))</f>
        <v/>
      </c>
      <c r="CC30" s="53" t="str">
        <f>IF(B30&gt;例①!$C$64,"",IF(B30&gt;=例①!$C$63,$CC$13,""))</f>
        <v/>
      </c>
      <c r="CD30" s="53" t="str">
        <f>IF(B30&gt;例①!$C$66,"",IF(B30&gt;=例①!$C$65,$CD$13,""))</f>
        <v/>
      </c>
      <c r="CE30" s="50" t="str">
        <f t="shared" si="29"/>
        <v/>
      </c>
      <c r="CF30" s="50" t="str">
        <f t="shared" si="14"/>
        <v xml:space="preserve"> </v>
      </c>
    </row>
    <row r="31" spans="1:84" ht="39" customHeight="1" thickTop="1" thickBot="1" x14ac:dyDescent="0.2">
      <c r="A31" s="81" t="str">
        <f t="shared" si="0"/>
        <v>対象期間</v>
      </c>
      <c r="B31" s="180">
        <f>IFERROR(IF(B30=例①!$E$12+IF(WEEKDAY(例①!$E$12)=1,例①!$E$12,(8-WEEKDAY(例①!$E$12))),"-",IF(B30="-","-",B30+1)),"-")</f>
        <v>43572</v>
      </c>
      <c r="C31" s="89">
        <f t="shared" si="15"/>
        <v>4</v>
      </c>
      <c r="D31" s="199" t="str">
        <f t="shared" si="16"/>
        <v>〇</v>
      </c>
      <c r="E31" s="200" t="str">
        <f t="shared" si="17"/>
        <v xml:space="preserve"> </v>
      </c>
      <c r="F31" s="201" t="s">
        <v>60</v>
      </c>
      <c r="G31" s="202" t="s">
        <v>108</v>
      </c>
      <c r="H31" s="203">
        <v>43575</v>
      </c>
      <c r="I31" s="204" t="s">
        <v>152</v>
      </c>
      <c r="J31" s="187" t="str">
        <f t="shared" si="18"/>
        <v/>
      </c>
      <c r="K31" s="190">
        <f t="shared" si="1"/>
        <v>17</v>
      </c>
      <c r="L31" s="190">
        <f t="shared" si="2"/>
        <v>5</v>
      </c>
      <c r="M31" s="188" t="str">
        <f t="shared" si="19"/>
        <v/>
      </c>
      <c r="N31" s="87" t="str">
        <f t="shared" si="3"/>
        <v>↓</v>
      </c>
      <c r="O31" s="108"/>
      <c r="P31" s="156" t="str">
        <f>IF(B31&lt;例①!$E$11,"",IF(B31&gt;例①!$E$12,"",IF(LEN(CE31)=0,"○","")))</f>
        <v>○</v>
      </c>
      <c r="Q31" s="162">
        <f t="shared" si="20"/>
        <v>5</v>
      </c>
      <c r="R31" s="93">
        <f t="shared" si="4"/>
        <v>17</v>
      </c>
      <c r="S31" s="156" t="str">
        <f t="shared" si="5"/>
        <v/>
      </c>
      <c r="T31" s="162">
        <f t="shared" si="6"/>
        <v>3</v>
      </c>
      <c r="U31" s="100">
        <f t="shared" si="21"/>
        <v>4</v>
      </c>
      <c r="V31" s="93" t="str">
        <f t="shared" si="7"/>
        <v>完全週休2日の振替休日</v>
      </c>
      <c r="W31" s="169" t="str">
        <f t="shared" si="22"/>
        <v>完全週休2日の振替休日</v>
      </c>
      <c r="X31" s="80">
        <f t="shared" si="23"/>
        <v>43575</v>
      </c>
      <c r="Y31" s="80">
        <f t="shared" si="24"/>
        <v>43575</v>
      </c>
      <c r="Z31" s="80">
        <f t="shared" si="8"/>
        <v>43572</v>
      </c>
      <c r="AA31" s="80" t="str">
        <f t="shared" si="9"/>
        <v/>
      </c>
      <c r="AB31" s="80" t="str">
        <f t="shared" si="10"/>
        <v>OK（振替済み）</v>
      </c>
      <c r="AC31" s="154">
        <f t="shared" si="11"/>
        <v>3</v>
      </c>
      <c r="AD31" s="154" t="str">
        <f t="shared" si="25"/>
        <v/>
      </c>
      <c r="AE31" s="106">
        <f t="shared" si="26"/>
        <v>3</v>
      </c>
      <c r="AF31" s="106">
        <f t="shared" si="12"/>
        <v>0</v>
      </c>
      <c r="AG31" s="218">
        <f>IFERROR(IF(AE31=1,例①!$E$11,IF(AE31=2,例①!$E$11,IF(WEEKDAY(Z31)=2,Z24,AG30))),"")</f>
        <v>43563</v>
      </c>
      <c r="AH31" s="222">
        <f t="shared" si="31"/>
        <v>43564</v>
      </c>
      <c r="AI31" s="222">
        <f t="shared" si="31"/>
        <v>43565</v>
      </c>
      <c r="AJ31" s="222">
        <f t="shared" si="31"/>
        <v>43566</v>
      </c>
      <c r="AK31" s="222">
        <f t="shared" si="31"/>
        <v>43567</v>
      </c>
      <c r="AL31" s="222">
        <f t="shared" si="31"/>
        <v>43568</v>
      </c>
      <c r="AM31" s="222">
        <f t="shared" si="31"/>
        <v>43569</v>
      </c>
      <c r="AN31" s="222">
        <f t="shared" si="31"/>
        <v>43570</v>
      </c>
      <c r="AO31" s="222">
        <f t="shared" si="31"/>
        <v>43571</v>
      </c>
      <c r="AP31" s="222">
        <f t="shared" si="31"/>
        <v>43572</v>
      </c>
      <c r="AQ31" s="222">
        <f t="shared" si="31"/>
        <v>43573</v>
      </c>
      <c r="AR31" s="222">
        <f t="shared" si="31"/>
        <v>43574</v>
      </c>
      <c r="AS31" s="222">
        <f t="shared" si="31"/>
        <v>43575</v>
      </c>
      <c r="AT31" s="222">
        <f t="shared" si="31"/>
        <v>43576</v>
      </c>
      <c r="AU31" s="222">
        <f t="shared" si="31"/>
        <v>43577</v>
      </c>
      <c r="AV31" s="222">
        <f t="shared" si="31"/>
        <v>43578</v>
      </c>
      <c r="AW31" s="222">
        <f t="shared" si="31"/>
        <v>43579</v>
      </c>
      <c r="AX31" s="222">
        <f t="shared" si="31"/>
        <v>43580</v>
      </c>
      <c r="AY31" s="222">
        <f t="shared" si="31"/>
        <v>43581</v>
      </c>
      <c r="AZ31" s="222">
        <f t="shared" si="31"/>
        <v>43582</v>
      </c>
      <c r="BA31" s="222">
        <f t="shared" si="31"/>
        <v>43583</v>
      </c>
      <c r="BB31" s="219">
        <f>IFERROR(IF(IF(Z31=例①!$E$12,例①!$E$12,IF(WEEKDAY(Z31)=1,Z38,BB32))&gt;例①!$E$12,例①!$E$12,IF(Z31=例①!$E$12,例①!$E$12,IF(WEEKDAY(Z31)=1,Z38,BB32))),"")</f>
        <v>43583</v>
      </c>
      <c r="BE31" s="53"/>
      <c r="BF31" s="53"/>
      <c r="BG31" s="53" t="str">
        <f>IFERROR(VLOOKUP(B31,例①!$C$11:$D$12,2,FALSE),"")</f>
        <v/>
      </c>
      <c r="BH31" s="53" t="str">
        <f>IFERROR(VLOOKUP(B31,例①!$C$16:$D$21,2,FALSE),"")</f>
        <v/>
      </c>
      <c r="BI31" s="53" t="str">
        <f>IFERROR(VLOOKUP(B31,例①!$C$22:$D$24,2,FALSE),"")</f>
        <v/>
      </c>
      <c r="BJ31" s="53" t="str">
        <f>IF(B31&gt;例①!$C$26,"",IF(B31&gt;=例①!$C$25,$BJ$13,""))</f>
        <v/>
      </c>
      <c r="BK31" s="53" t="str">
        <f>IF(B31&gt;例①!$C$28,"",IF(B31&gt;=例①!$C$27,$BK$13,""))</f>
        <v/>
      </c>
      <c r="BL31" s="53" t="str">
        <f>IF(B31&gt;例①!$C$30,"",IF(B31&gt;=例①!$C$29,$BL$13,""))</f>
        <v/>
      </c>
      <c r="BM31" s="53" t="str">
        <f>IF(B31&gt;例①!$C$32,"",IF(B31&gt;=例①!$C$31,$BM$13,""))</f>
        <v/>
      </c>
      <c r="BN31" s="53" t="str">
        <f>IF(B31&gt;例①!$C$34,"",IF(B31&gt;=例①!$C$33,$BN$13,""))</f>
        <v/>
      </c>
      <c r="BO31" s="53" t="str">
        <f>IF(B31&gt;例①!$C$36,"",IF(B31&gt;=例①!$C$35,$BO$13,""))</f>
        <v/>
      </c>
      <c r="BP31" s="53" t="str">
        <f>IF(B31&gt;例①!$C$38,"",IF(B31&gt;=例①!$C$37,$BP$13,""))</f>
        <v/>
      </c>
      <c r="BQ31" s="53" t="str">
        <f>IF(B31&gt;例①!$C$40,"",IF(B31&gt;=例①!$C$39,$BQ$13,""))</f>
        <v/>
      </c>
      <c r="BR31" s="53" t="str">
        <f>IF(B31&gt;例①!$C$42,"",IF(B31&gt;=例①!$C$41,$BR$13,""))</f>
        <v/>
      </c>
      <c r="BS31" s="53" t="str">
        <f>IF(B31&gt;例①!$C$44,"",IF(B31&gt;=例①!$C$43,$BS$13,""))</f>
        <v/>
      </c>
      <c r="BT31" s="53" t="str">
        <f>IF(B31&gt;例①!$C$46,"",IF(B31&gt;=例①!$C$45,$BT$13,""))</f>
        <v/>
      </c>
      <c r="BU31" s="53" t="str">
        <f>IF(B31&gt;例①!$C$48,"",IF(B31&gt;=例①!$C$47,$BU$13,""))</f>
        <v/>
      </c>
      <c r="BV31" s="53" t="str">
        <f>IF(B31&gt;例①!$C$50,"",IF(B31&gt;=例①!$C$49,$BV$13,""))</f>
        <v/>
      </c>
      <c r="BW31" s="53" t="str">
        <f>IF(B31&gt;例①!$C$52,"",IF(B31&gt;=例①!$C$51,$BW$13,""))</f>
        <v/>
      </c>
      <c r="BX31" s="53" t="str">
        <f>IF(B31&gt;例①!$C$54,"",IF(B31&gt;=例①!$C$53,$BX$13,""))</f>
        <v/>
      </c>
      <c r="BY31" s="53" t="str">
        <f>IF(B31&gt;例①!$C$56,"",IF(B31&gt;=例①!$C$55,$BY$13,""))</f>
        <v/>
      </c>
      <c r="BZ31" s="53" t="str">
        <f>IF(B31&gt;例①!$C$58,"",IF(B31&gt;=例①!$C$57,$BZ$13,""))</f>
        <v/>
      </c>
      <c r="CA31" s="53" t="str">
        <f>IF(B31&gt;例①!$C$60,"",IF(B31&gt;=例①!$C$59,$CA$13,""))</f>
        <v/>
      </c>
      <c r="CB31" s="53" t="str">
        <f>IF(B31&gt;例①!$C$62,"",IF(B31&gt;=例①!$C$61,$CB$13,""))</f>
        <v/>
      </c>
      <c r="CC31" s="53" t="str">
        <f>IF(B31&gt;例①!$C$64,"",IF(B31&gt;=例①!$C$63,$CC$13,""))</f>
        <v/>
      </c>
      <c r="CD31" s="53" t="str">
        <f>IF(B31&gt;例①!$C$66,"",IF(B31&gt;=例①!$C$65,$CD$13,""))</f>
        <v/>
      </c>
      <c r="CE31" s="50" t="str">
        <f t="shared" si="29"/>
        <v/>
      </c>
      <c r="CF31" s="50" t="str">
        <f t="shared" si="14"/>
        <v xml:space="preserve"> </v>
      </c>
    </row>
    <row r="32" spans="1:84" ht="39" customHeight="1" thickTop="1" thickBot="1" x14ac:dyDescent="0.2">
      <c r="A32" s="81" t="str">
        <f t="shared" si="0"/>
        <v>対象期間</v>
      </c>
      <c r="B32" s="180">
        <f>IFERROR(IF(B31=例①!$E$12+IF(WEEKDAY(例①!$E$12)=1,例①!$E$12,(8-WEEKDAY(例①!$E$12))),"-",IF(B31="-","-",B31+1)),"-")</f>
        <v>43573</v>
      </c>
      <c r="C32" s="89">
        <f t="shared" si="15"/>
        <v>5</v>
      </c>
      <c r="D32" s="199" t="str">
        <f t="shared" si="16"/>
        <v>〇</v>
      </c>
      <c r="E32" s="200" t="str">
        <f t="shared" si="17"/>
        <v xml:space="preserve"> </v>
      </c>
      <c r="F32" s="201" t="s">
        <v>60</v>
      </c>
      <c r="G32" s="202" t="s">
        <v>60</v>
      </c>
      <c r="H32" s="203"/>
      <c r="I32" s="204"/>
      <c r="J32" s="187" t="str">
        <f t="shared" si="18"/>
        <v/>
      </c>
      <c r="K32" s="190">
        <f t="shared" si="1"/>
        <v>18</v>
      </c>
      <c r="L32" s="190" t="str">
        <f t="shared" si="2"/>
        <v/>
      </c>
      <c r="M32" s="188" t="str">
        <f t="shared" si="19"/>
        <v/>
      </c>
      <c r="N32" s="87" t="str">
        <f t="shared" si="3"/>
        <v>↓</v>
      </c>
      <c r="O32" s="108"/>
      <c r="P32" s="156" t="str">
        <f>IF(B32&lt;例①!$E$11,"",IF(B32&gt;例①!$E$12,"",IF(LEN(CE32)=0,"○","")))</f>
        <v>○</v>
      </c>
      <c r="Q32" s="162">
        <f t="shared" si="20"/>
        <v>5</v>
      </c>
      <c r="R32" s="93">
        <f t="shared" si="4"/>
        <v>18</v>
      </c>
      <c r="S32" s="156" t="str">
        <f t="shared" si="5"/>
        <v/>
      </c>
      <c r="T32" s="162">
        <f t="shared" si="6"/>
        <v>3</v>
      </c>
      <c r="U32" s="100">
        <f t="shared" si="21"/>
        <v>4</v>
      </c>
      <c r="V32" s="93" t="str">
        <f t="shared" si="7"/>
        <v>作業日</v>
      </c>
      <c r="W32" s="169" t="str">
        <f t="shared" si="22"/>
        <v>作業日</v>
      </c>
      <c r="X32" s="80" t="str">
        <f t="shared" si="23"/>
        <v/>
      </c>
      <c r="Y32" s="80" t="str">
        <f t="shared" si="24"/>
        <v/>
      </c>
      <c r="Z32" s="80">
        <f t="shared" si="8"/>
        <v>43573</v>
      </c>
      <c r="AA32" s="80" t="str">
        <f t="shared" si="9"/>
        <v/>
      </c>
      <c r="AB32" s="80" t="str">
        <f t="shared" si="10"/>
        <v>OK（振替済み）</v>
      </c>
      <c r="AC32" s="154">
        <f t="shared" si="11"/>
        <v>3</v>
      </c>
      <c r="AD32" s="154" t="str">
        <f t="shared" si="25"/>
        <v/>
      </c>
      <c r="AE32" s="106">
        <f t="shared" si="26"/>
        <v>3</v>
      </c>
      <c r="AF32" s="106">
        <f t="shared" si="12"/>
        <v>0</v>
      </c>
      <c r="AG32" s="218">
        <f>IFERROR(IF(AE32=1,例①!$E$11,IF(AE32=2,例①!$E$11,IF(WEEKDAY(Z32)=2,Z25,AG31))),"")</f>
        <v>43563</v>
      </c>
      <c r="AH32" s="222">
        <f t="shared" si="31"/>
        <v>43564</v>
      </c>
      <c r="AI32" s="222">
        <f t="shared" si="31"/>
        <v>43565</v>
      </c>
      <c r="AJ32" s="222">
        <f t="shared" si="31"/>
        <v>43566</v>
      </c>
      <c r="AK32" s="222">
        <f t="shared" si="31"/>
        <v>43567</v>
      </c>
      <c r="AL32" s="222">
        <f t="shared" si="31"/>
        <v>43568</v>
      </c>
      <c r="AM32" s="222">
        <f t="shared" si="31"/>
        <v>43569</v>
      </c>
      <c r="AN32" s="222">
        <f t="shared" si="31"/>
        <v>43570</v>
      </c>
      <c r="AO32" s="222">
        <f t="shared" si="31"/>
        <v>43571</v>
      </c>
      <c r="AP32" s="222">
        <f t="shared" si="31"/>
        <v>43572</v>
      </c>
      <c r="AQ32" s="222">
        <f t="shared" si="31"/>
        <v>43573</v>
      </c>
      <c r="AR32" s="222">
        <f t="shared" si="31"/>
        <v>43574</v>
      </c>
      <c r="AS32" s="222">
        <f t="shared" si="31"/>
        <v>43575</v>
      </c>
      <c r="AT32" s="222">
        <f t="shared" si="31"/>
        <v>43576</v>
      </c>
      <c r="AU32" s="222">
        <f t="shared" si="31"/>
        <v>43577</v>
      </c>
      <c r="AV32" s="222">
        <f t="shared" si="31"/>
        <v>43578</v>
      </c>
      <c r="AW32" s="222">
        <f t="shared" si="31"/>
        <v>43579</v>
      </c>
      <c r="AX32" s="222">
        <f t="shared" si="31"/>
        <v>43580</v>
      </c>
      <c r="AY32" s="222">
        <f t="shared" si="31"/>
        <v>43581</v>
      </c>
      <c r="AZ32" s="222">
        <f t="shared" si="31"/>
        <v>43582</v>
      </c>
      <c r="BA32" s="222">
        <f t="shared" si="31"/>
        <v>43583</v>
      </c>
      <c r="BB32" s="219">
        <f>IFERROR(IF(IF(Z32=例①!$E$12,例①!$E$12,IF(WEEKDAY(Z32)=1,Z39,BB33))&gt;例①!$E$12,例①!$E$12,IF(Z32=例①!$E$12,例①!$E$12,IF(WEEKDAY(Z32)=1,Z39,BB33))),"")</f>
        <v>43583</v>
      </c>
      <c r="BE32" s="53"/>
      <c r="BF32" s="53"/>
      <c r="BG32" s="53" t="str">
        <f>IFERROR(VLOOKUP(B32,例①!$C$11:$D$12,2,FALSE),"")</f>
        <v/>
      </c>
      <c r="BH32" s="53" t="str">
        <f>IFERROR(VLOOKUP(B32,例①!$C$16:$D$21,2,FALSE),"")</f>
        <v/>
      </c>
      <c r="BI32" s="53" t="str">
        <f>IFERROR(VLOOKUP(B32,例①!$C$22:$D$24,2,FALSE),"")</f>
        <v/>
      </c>
      <c r="BJ32" s="53" t="str">
        <f>IF(B32&gt;例①!$C$26,"",IF(B32&gt;=例①!$C$25,$BJ$13,""))</f>
        <v/>
      </c>
      <c r="BK32" s="53" t="str">
        <f>IF(B32&gt;例①!$C$28,"",IF(B32&gt;=例①!$C$27,$BK$13,""))</f>
        <v/>
      </c>
      <c r="BL32" s="53" t="str">
        <f>IF(B32&gt;例①!$C$30,"",IF(B32&gt;=例①!$C$29,$BL$13,""))</f>
        <v/>
      </c>
      <c r="BM32" s="53" t="str">
        <f>IF(B32&gt;例①!$C$32,"",IF(B32&gt;=例①!$C$31,$BM$13,""))</f>
        <v/>
      </c>
      <c r="BN32" s="53" t="str">
        <f>IF(B32&gt;例①!$C$34,"",IF(B32&gt;=例①!$C$33,$BN$13,""))</f>
        <v/>
      </c>
      <c r="BO32" s="53" t="str">
        <f>IF(B32&gt;例①!$C$36,"",IF(B32&gt;=例①!$C$35,$BO$13,""))</f>
        <v/>
      </c>
      <c r="BP32" s="53" t="str">
        <f>IF(B32&gt;例①!$C$38,"",IF(B32&gt;=例①!$C$37,$BP$13,""))</f>
        <v/>
      </c>
      <c r="BQ32" s="53" t="str">
        <f>IF(B32&gt;例①!$C$40,"",IF(B32&gt;=例①!$C$39,$BQ$13,""))</f>
        <v/>
      </c>
      <c r="BR32" s="53" t="str">
        <f>IF(B32&gt;例①!$C$42,"",IF(B32&gt;=例①!$C$41,$BR$13,""))</f>
        <v/>
      </c>
      <c r="BS32" s="53" t="str">
        <f>IF(B32&gt;例①!$C$44,"",IF(B32&gt;=例①!$C$43,$BS$13,""))</f>
        <v/>
      </c>
      <c r="BT32" s="53" t="str">
        <f>IF(B32&gt;例①!$C$46,"",IF(B32&gt;=例①!$C$45,$BT$13,""))</f>
        <v/>
      </c>
      <c r="BU32" s="53" t="str">
        <f>IF(B32&gt;例①!$C$48,"",IF(B32&gt;=例①!$C$47,$BU$13,""))</f>
        <v/>
      </c>
      <c r="BV32" s="53" t="str">
        <f>IF(B32&gt;例①!$C$50,"",IF(B32&gt;=例①!$C$49,$BV$13,""))</f>
        <v/>
      </c>
      <c r="BW32" s="53" t="str">
        <f>IF(B32&gt;例①!$C$52,"",IF(B32&gt;=例①!$C$51,$BW$13,""))</f>
        <v/>
      </c>
      <c r="BX32" s="53" t="str">
        <f>IF(B32&gt;例①!$C$54,"",IF(B32&gt;=例①!$C$53,$BX$13,""))</f>
        <v/>
      </c>
      <c r="BY32" s="53" t="str">
        <f>IF(B32&gt;例①!$C$56,"",IF(B32&gt;=例①!$C$55,$BY$13,""))</f>
        <v/>
      </c>
      <c r="BZ32" s="53" t="str">
        <f>IF(B32&gt;例①!$C$58,"",IF(B32&gt;=例①!$C$57,$BZ$13,""))</f>
        <v/>
      </c>
      <c r="CA32" s="53" t="str">
        <f>IF(B32&gt;例①!$C$60,"",IF(B32&gt;=例①!$C$59,$CA$13,""))</f>
        <v/>
      </c>
      <c r="CB32" s="53" t="str">
        <f>IF(B32&gt;例①!$C$62,"",IF(B32&gt;=例①!$C$61,$CB$13,""))</f>
        <v/>
      </c>
      <c r="CC32" s="53" t="str">
        <f>IF(B32&gt;例①!$C$64,"",IF(B32&gt;=例①!$C$63,$CC$13,""))</f>
        <v/>
      </c>
      <c r="CD32" s="53" t="str">
        <f>IF(B32&gt;例①!$C$66,"",IF(B32&gt;=例①!$C$65,$CD$13,""))</f>
        <v/>
      </c>
      <c r="CE32" s="50" t="str">
        <f t="shared" si="29"/>
        <v/>
      </c>
      <c r="CF32" s="50" t="str">
        <f t="shared" si="14"/>
        <v xml:space="preserve"> </v>
      </c>
    </row>
    <row r="33" spans="1:84" ht="39" customHeight="1" thickTop="1" thickBot="1" x14ac:dyDescent="0.2">
      <c r="A33" s="81" t="str">
        <f t="shared" si="0"/>
        <v>対象期間</v>
      </c>
      <c r="B33" s="180">
        <f>IFERROR(IF(B32=例①!$E$12+IF(WEEKDAY(例①!$E$12)=1,例①!$E$12,(8-WEEKDAY(例①!$E$12))),"-",IF(B32="-","-",B32+1)),"-")</f>
        <v>43574</v>
      </c>
      <c r="C33" s="89">
        <f t="shared" si="15"/>
        <v>6</v>
      </c>
      <c r="D33" s="199" t="str">
        <f t="shared" si="16"/>
        <v>〇</v>
      </c>
      <c r="E33" s="200" t="str">
        <f t="shared" si="17"/>
        <v xml:space="preserve"> </v>
      </c>
      <c r="F33" s="201" t="s">
        <v>60</v>
      </c>
      <c r="G33" s="202" t="s">
        <v>60</v>
      </c>
      <c r="H33" s="203"/>
      <c r="I33" s="204"/>
      <c r="J33" s="187" t="str">
        <f t="shared" si="18"/>
        <v/>
      </c>
      <c r="K33" s="190">
        <f t="shared" si="1"/>
        <v>19</v>
      </c>
      <c r="L33" s="190" t="str">
        <f t="shared" si="2"/>
        <v/>
      </c>
      <c r="M33" s="188" t="str">
        <f t="shared" si="19"/>
        <v/>
      </c>
      <c r="N33" s="87" t="str">
        <f t="shared" si="3"/>
        <v>↓</v>
      </c>
      <c r="O33" s="108"/>
      <c r="P33" s="156" t="str">
        <f>IF(B33&lt;例①!$E$11,"",IF(B33&gt;例①!$E$12,"",IF(LEN(CE33)=0,"○","")))</f>
        <v>○</v>
      </c>
      <c r="Q33" s="162">
        <f t="shared" si="20"/>
        <v>5</v>
      </c>
      <c r="R33" s="93">
        <f t="shared" si="4"/>
        <v>19</v>
      </c>
      <c r="S33" s="156" t="str">
        <f t="shared" si="5"/>
        <v/>
      </c>
      <c r="T33" s="162">
        <f t="shared" si="6"/>
        <v>3</v>
      </c>
      <c r="U33" s="100">
        <f t="shared" si="21"/>
        <v>4</v>
      </c>
      <c r="V33" s="93" t="str">
        <f t="shared" si="7"/>
        <v>作業日</v>
      </c>
      <c r="W33" s="169" t="str">
        <f t="shared" si="22"/>
        <v>作業日</v>
      </c>
      <c r="X33" s="80" t="str">
        <f t="shared" si="23"/>
        <v/>
      </c>
      <c r="Y33" s="80" t="str">
        <f t="shared" si="24"/>
        <v/>
      </c>
      <c r="Z33" s="80">
        <f t="shared" si="8"/>
        <v>43574</v>
      </c>
      <c r="AA33" s="80" t="str">
        <f t="shared" si="9"/>
        <v/>
      </c>
      <c r="AB33" s="80" t="str">
        <f t="shared" si="10"/>
        <v>OK（振替済み）</v>
      </c>
      <c r="AC33" s="154">
        <f t="shared" si="11"/>
        <v>3</v>
      </c>
      <c r="AD33" s="154" t="str">
        <f t="shared" si="25"/>
        <v/>
      </c>
      <c r="AE33" s="106">
        <f t="shared" si="26"/>
        <v>3</v>
      </c>
      <c r="AF33" s="106">
        <f t="shared" si="12"/>
        <v>0</v>
      </c>
      <c r="AG33" s="218">
        <f>IFERROR(IF(AE33=1,例①!$E$11,IF(AE33=2,例①!$E$11,IF(WEEKDAY(Z33)=2,Z26,AG32))),"")</f>
        <v>43563</v>
      </c>
      <c r="AH33" s="222">
        <f t="shared" si="31"/>
        <v>43564</v>
      </c>
      <c r="AI33" s="222">
        <f t="shared" si="31"/>
        <v>43565</v>
      </c>
      <c r="AJ33" s="222">
        <f t="shared" si="31"/>
        <v>43566</v>
      </c>
      <c r="AK33" s="222">
        <f t="shared" si="31"/>
        <v>43567</v>
      </c>
      <c r="AL33" s="222">
        <f t="shared" si="31"/>
        <v>43568</v>
      </c>
      <c r="AM33" s="222">
        <f t="shared" si="31"/>
        <v>43569</v>
      </c>
      <c r="AN33" s="222">
        <f t="shared" si="31"/>
        <v>43570</v>
      </c>
      <c r="AO33" s="222">
        <f t="shared" si="31"/>
        <v>43571</v>
      </c>
      <c r="AP33" s="222">
        <f t="shared" si="31"/>
        <v>43572</v>
      </c>
      <c r="AQ33" s="222">
        <f t="shared" si="31"/>
        <v>43573</v>
      </c>
      <c r="AR33" s="222">
        <f t="shared" si="31"/>
        <v>43574</v>
      </c>
      <c r="AS33" s="222">
        <f t="shared" si="31"/>
        <v>43575</v>
      </c>
      <c r="AT33" s="222">
        <f t="shared" si="31"/>
        <v>43576</v>
      </c>
      <c r="AU33" s="222">
        <f t="shared" si="31"/>
        <v>43577</v>
      </c>
      <c r="AV33" s="222">
        <f t="shared" si="31"/>
        <v>43578</v>
      </c>
      <c r="AW33" s="222">
        <f t="shared" si="31"/>
        <v>43579</v>
      </c>
      <c r="AX33" s="222">
        <f t="shared" si="31"/>
        <v>43580</v>
      </c>
      <c r="AY33" s="222">
        <f t="shared" si="31"/>
        <v>43581</v>
      </c>
      <c r="AZ33" s="222">
        <f t="shared" si="31"/>
        <v>43582</v>
      </c>
      <c r="BA33" s="222">
        <f t="shared" si="31"/>
        <v>43583</v>
      </c>
      <c r="BB33" s="219">
        <f>IFERROR(IF(IF(Z33=例①!$E$12,例①!$E$12,IF(WEEKDAY(Z33)=1,Z40,BB34))&gt;例①!$E$12,例①!$E$12,IF(Z33=例①!$E$12,例①!$E$12,IF(WEEKDAY(Z33)=1,Z40,BB34))),"")</f>
        <v>43583</v>
      </c>
      <c r="BE33" s="53"/>
      <c r="BF33" s="53"/>
      <c r="BG33" s="53" t="str">
        <f>IFERROR(VLOOKUP(B33,例①!$C$11:$D$12,2,FALSE),"")</f>
        <v/>
      </c>
      <c r="BH33" s="53" t="str">
        <f>IFERROR(VLOOKUP(B33,例①!$C$16:$D$21,2,FALSE),"")</f>
        <v/>
      </c>
      <c r="BI33" s="53" t="str">
        <f>IFERROR(VLOOKUP(B33,例①!$C$22:$D$24,2,FALSE),"")</f>
        <v/>
      </c>
      <c r="BJ33" s="53" t="str">
        <f>IF(B33&gt;例①!$C$26,"",IF(B33&gt;=例①!$C$25,$BJ$13,""))</f>
        <v/>
      </c>
      <c r="BK33" s="53" t="str">
        <f>IF(B33&gt;例①!$C$28,"",IF(B33&gt;=例①!$C$27,$BK$13,""))</f>
        <v/>
      </c>
      <c r="BL33" s="53" t="str">
        <f>IF(B33&gt;例①!$C$30,"",IF(B33&gt;=例①!$C$29,$BL$13,""))</f>
        <v/>
      </c>
      <c r="BM33" s="53" t="str">
        <f>IF(B33&gt;例①!$C$32,"",IF(B33&gt;=例①!$C$31,$BM$13,""))</f>
        <v/>
      </c>
      <c r="BN33" s="53" t="str">
        <f>IF(B33&gt;例①!$C$34,"",IF(B33&gt;=例①!$C$33,$BN$13,""))</f>
        <v/>
      </c>
      <c r="BO33" s="53" t="str">
        <f>IF(B33&gt;例①!$C$36,"",IF(B33&gt;=例①!$C$35,$BO$13,""))</f>
        <v/>
      </c>
      <c r="BP33" s="53" t="str">
        <f>IF(B33&gt;例①!$C$38,"",IF(B33&gt;=例①!$C$37,$BP$13,""))</f>
        <v/>
      </c>
      <c r="BQ33" s="53" t="str">
        <f>IF(B33&gt;例①!$C$40,"",IF(B33&gt;=例①!$C$39,$BQ$13,""))</f>
        <v/>
      </c>
      <c r="BR33" s="53" t="str">
        <f>IF(B33&gt;例①!$C$42,"",IF(B33&gt;=例①!$C$41,$BR$13,""))</f>
        <v/>
      </c>
      <c r="BS33" s="53" t="str">
        <f>IF(B33&gt;例①!$C$44,"",IF(B33&gt;=例①!$C$43,$BS$13,""))</f>
        <v/>
      </c>
      <c r="BT33" s="53" t="str">
        <f>IF(B33&gt;例①!$C$46,"",IF(B33&gt;=例①!$C$45,$BT$13,""))</f>
        <v/>
      </c>
      <c r="BU33" s="53" t="str">
        <f>IF(B33&gt;例①!$C$48,"",IF(B33&gt;=例①!$C$47,$BU$13,""))</f>
        <v/>
      </c>
      <c r="BV33" s="53" t="str">
        <f>IF(B33&gt;例①!$C$50,"",IF(B33&gt;=例①!$C$49,$BV$13,""))</f>
        <v/>
      </c>
      <c r="BW33" s="53" t="str">
        <f>IF(B33&gt;例①!$C$52,"",IF(B33&gt;=例①!$C$51,$BW$13,""))</f>
        <v/>
      </c>
      <c r="BX33" s="53" t="str">
        <f>IF(B33&gt;例①!$C$54,"",IF(B33&gt;=例①!$C$53,$BX$13,""))</f>
        <v/>
      </c>
      <c r="BY33" s="53" t="str">
        <f>IF(B33&gt;例①!$C$56,"",IF(B33&gt;=例①!$C$55,$BY$13,""))</f>
        <v/>
      </c>
      <c r="BZ33" s="53" t="str">
        <f>IF(B33&gt;例①!$C$58,"",IF(B33&gt;=例①!$C$57,$BZ$13,""))</f>
        <v/>
      </c>
      <c r="CA33" s="53" t="str">
        <f>IF(B33&gt;例①!$C$60,"",IF(B33&gt;=例①!$C$59,$CA$13,""))</f>
        <v/>
      </c>
      <c r="CB33" s="53" t="str">
        <f>IF(B33&gt;例①!$C$62,"",IF(B33&gt;=例①!$C$61,$CB$13,""))</f>
        <v/>
      </c>
      <c r="CC33" s="53" t="str">
        <f>IF(B33&gt;例①!$C$64,"",IF(B33&gt;=例①!$C$63,$CC$13,""))</f>
        <v/>
      </c>
      <c r="CD33" s="53" t="str">
        <f>IF(B33&gt;例①!$C$66,"",IF(B33&gt;=例①!$C$65,$CD$13,""))</f>
        <v/>
      </c>
      <c r="CE33" s="50" t="str">
        <f t="shared" si="29"/>
        <v/>
      </c>
      <c r="CF33" s="50" t="str">
        <f t="shared" si="14"/>
        <v xml:space="preserve"> </v>
      </c>
    </row>
    <row r="34" spans="1:84" ht="39" customHeight="1" thickTop="1" thickBot="1" x14ac:dyDescent="0.2">
      <c r="A34" s="81" t="str">
        <f t="shared" si="0"/>
        <v>対象期間</v>
      </c>
      <c r="B34" s="180">
        <f>IFERROR(IF(B33=例①!$E$12+IF(WEEKDAY(例①!$E$12)=1,例①!$E$12,(8-WEEKDAY(例①!$E$12))),"-",IF(B33="-","-",B33+1)),"-")</f>
        <v>43575</v>
      </c>
      <c r="C34" s="89">
        <f t="shared" si="15"/>
        <v>7</v>
      </c>
      <c r="D34" s="199" t="str">
        <f t="shared" si="16"/>
        <v>〇</v>
      </c>
      <c r="E34" s="200" t="str">
        <f t="shared" si="17"/>
        <v xml:space="preserve"> </v>
      </c>
      <c r="F34" s="201" t="s">
        <v>61</v>
      </c>
      <c r="G34" s="202" t="s">
        <v>60</v>
      </c>
      <c r="H34" s="203"/>
      <c r="I34" s="204" t="s">
        <v>153</v>
      </c>
      <c r="J34" s="187" t="str">
        <f t="shared" si="18"/>
        <v>OK（振替済み）</v>
      </c>
      <c r="K34" s="190">
        <f t="shared" si="1"/>
        <v>20</v>
      </c>
      <c r="L34" s="190" t="str">
        <f t="shared" si="2"/>
        <v/>
      </c>
      <c r="M34" s="188" t="str">
        <f t="shared" si="19"/>
        <v>4／5</v>
      </c>
      <c r="N34" s="87" t="str">
        <f t="shared" si="3"/>
        <v>↓</v>
      </c>
      <c r="O34" s="108"/>
      <c r="P34" s="156" t="str">
        <f>IF(B34&lt;例①!$E$11,"",IF(B34&gt;例①!$E$12,"",IF(LEN(CE34)=0,"○","")))</f>
        <v>○</v>
      </c>
      <c r="Q34" s="162">
        <f t="shared" si="20"/>
        <v>5</v>
      </c>
      <c r="R34" s="93">
        <f t="shared" si="4"/>
        <v>20</v>
      </c>
      <c r="S34" s="156" t="str">
        <f t="shared" si="5"/>
        <v>〇</v>
      </c>
      <c r="T34" s="162">
        <f t="shared" si="6"/>
        <v>4</v>
      </c>
      <c r="U34" s="100">
        <f t="shared" si="21"/>
        <v>5</v>
      </c>
      <c r="V34" s="93" t="str">
        <f t="shared" si="7"/>
        <v>作業日</v>
      </c>
      <c r="W34" s="169" t="str">
        <f t="shared" si="22"/>
        <v>作業日</v>
      </c>
      <c r="X34" s="80" t="str">
        <f t="shared" si="23"/>
        <v/>
      </c>
      <c r="Y34" s="80" t="str">
        <f t="shared" si="24"/>
        <v/>
      </c>
      <c r="Z34" s="80">
        <f t="shared" si="8"/>
        <v>43575</v>
      </c>
      <c r="AA34" s="80" t="str">
        <f t="shared" si="9"/>
        <v>NG</v>
      </c>
      <c r="AB34" s="80" t="str">
        <f t="shared" si="10"/>
        <v>NG</v>
      </c>
      <c r="AC34" s="154">
        <f t="shared" si="11"/>
        <v>4</v>
      </c>
      <c r="AD34" s="154">
        <f t="shared" si="25"/>
        <v>4</v>
      </c>
      <c r="AE34" s="106">
        <f t="shared" si="26"/>
        <v>3</v>
      </c>
      <c r="AF34" s="106">
        <f t="shared" si="12"/>
        <v>0</v>
      </c>
      <c r="AG34" s="218">
        <f>IFERROR(IF(AE34=1,例①!$E$11,IF(AE34=2,例①!$E$11,IF(WEEKDAY(Z34)=2,Z27,AG33))),"")</f>
        <v>43563</v>
      </c>
      <c r="AH34" s="222">
        <f t="shared" si="31"/>
        <v>43564</v>
      </c>
      <c r="AI34" s="222">
        <f t="shared" si="31"/>
        <v>43565</v>
      </c>
      <c r="AJ34" s="222">
        <f t="shared" si="31"/>
        <v>43566</v>
      </c>
      <c r="AK34" s="222">
        <f t="shared" si="31"/>
        <v>43567</v>
      </c>
      <c r="AL34" s="222">
        <f t="shared" si="31"/>
        <v>43568</v>
      </c>
      <c r="AM34" s="222">
        <f t="shared" si="31"/>
        <v>43569</v>
      </c>
      <c r="AN34" s="222">
        <f t="shared" si="31"/>
        <v>43570</v>
      </c>
      <c r="AO34" s="222">
        <f t="shared" si="31"/>
        <v>43571</v>
      </c>
      <c r="AP34" s="222">
        <f t="shared" si="31"/>
        <v>43572</v>
      </c>
      <c r="AQ34" s="222">
        <f t="shared" si="31"/>
        <v>43573</v>
      </c>
      <c r="AR34" s="222">
        <f t="shared" si="31"/>
        <v>43574</v>
      </c>
      <c r="AS34" s="222">
        <f t="shared" si="31"/>
        <v>43575</v>
      </c>
      <c r="AT34" s="222">
        <f t="shared" si="31"/>
        <v>43576</v>
      </c>
      <c r="AU34" s="222">
        <f t="shared" si="31"/>
        <v>43577</v>
      </c>
      <c r="AV34" s="222">
        <f t="shared" si="31"/>
        <v>43578</v>
      </c>
      <c r="AW34" s="222">
        <f t="shared" si="31"/>
        <v>43579</v>
      </c>
      <c r="AX34" s="222">
        <f t="shared" si="31"/>
        <v>43580</v>
      </c>
      <c r="AY34" s="222">
        <f t="shared" si="31"/>
        <v>43581</v>
      </c>
      <c r="AZ34" s="222">
        <f t="shared" si="31"/>
        <v>43582</v>
      </c>
      <c r="BA34" s="222">
        <f t="shared" si="31"/>
        <v>43583</v>
      </c>
      <c r="BB34" s="219">
        <f>IFERROR(IF(IF(Z34=例①!$E$12,例①!$E$12,IF(WEEKDAY(Z34)=1,Z41,BB35))&gt;例①!$E$12,例①!$E$12,IF(Z34=例①!$E$12,例①!$E$12,IF(WEEKDAY(Z34)=1,Z41,BB35))),"")</f>
        <v>43583</v>
      </c>
      <c r="BE34" s="53"/>
      <c r="BF34" s="53"/>
      <c r="BG34" s="53" t="str">
        <f>IFERROR(VLOOKUP(B34,例①!$C$11:$D$12,2,FALSE),"")</f>
        <v/>
      </c>
      <c r="BH34" s="53" t="str">
        <f>IFERROR(VLOOKUP(B34,例①!$C$16:$D$21,2,FALSE),"")</f>
        <v/>
      </c>
      <c r="BI34" s="53" t="str">
        <f>IFERROR(VLOOKUP(B34,例①!$C$22:$D$24,2,FALSE),"")</f>
        <v/>
      </c>
      <c r="BJ34" s="53" t="str">
        <f>IF(B34&gt;例①!$C$26,"",IF(B34&gt;=例①!$C$25,$BJ$13,""))</f>
        <v/>
      </c>
      <c r="BK34" s="53" t="str">
        <f>IF(B34&gt;例①!$C$28,"",IF(B34&gt;=例①!$C$27,$BK$13,""))</f>
        <v/>
      </c>
      <c r="BL34" s="53" t="str">
        <f>IF(B34&gt;例①!$C$30,"",IF(B34&gt;=例①!$C$29,$BL$13,""))</f>
        <v/>
      </c>
      <c r="BM34" s="53" t="str">
        <f>IF(B34&gt;例①!$C$32,"",IF(B34&gt;=例①!$C$31,$BM$13,""))</f>
        <v/>
      </c>
      <c r="BN34" s="53" t="str">
        <f>IF(B34&gt;例①!$C$34,"",IF(B34&gt;=例①!$C$33,$BN$13,""))</f>
        <v/>
      </c>
      <c r="BO34" s="53" t="str">
        <f>IF(B34&gt;例①!$C$36,"",IF(B34&gt;=例①!$C$35,$BO$13,""))</f>
        <v/>
      </c>
      <c r="BP34" s="53" t="str">
        <f>IF(B34&gt;例①!$C$38,"",IF(B34&gt;=例①!$C$37,$BP$13,""))</f>
        <v/>
      </c>
      <c r="BQ34" s="53" t="str">
        <f>IF(B34&gt;例①!$C$40,"",IF(B34&gt;=例①!$C$39,$BQ$13,""))</f>
        <v/>
      </c>
      <c r="BR34" s="53" t="str">
        <f>IF(B34&gt;例①!$C$42,"",IF(B34&gt;=例①!$C$41,$BR$13,""))</f>
        <v/>
      </c>
      <c r="BS34" s="53" t="str">
        <f>IF(B34&gt;例①!$C$44,"",IF(B34&gt;=例①!$C$43,$BS$13,""))</f>
        <v/>
      </c>
      <c r="BT34" s="53" t="str">
        <f>IF(B34&gt;例①!$C$46,"",IF(B34&gt;=例①!$C$45,$BT$13,""))</f>
        <v/>
      </c>
      <c r="BU34" s="53" t="str">
        <f>IF(B34&gt;例①!$C$48,"",IF(B34&gt;=例①!$C$47,$BU$13,""))</f>
        <v/>
      </c>
      <c r="BV34" s="53" t="str">
        <f>IF(B34&gt;例①!$C$50,"",IF(B34&gt;=例①!$C$49,$BV$13,""))</f>
        <v/>
      </c>
      <c r="BW34" s="53" t="str">
        <f>IF(B34&gt;例①!$C$52,"",IF(B34&gt;=例①!$C$51,$BW$13,""))</f>
        <v/>
      </c>
      <c r="BX34" s="53" t="str">
        <f>IF(B34&gt;例①!$C$54,"",IF(B34&gt;=例①!$C$53,$BX$13,""))</f>
        <v/>
      </c>
      <c r="BY34" s="53" t="str">
        <f>IF(B34&gt;例①!$C$56,"",IF(B34&gt;=例①!$C$55,$BY$13,""))</f>
        <v/>
      </c>
      <c r="BZ34" s="53" t="str">
        <f>IF(B34&gt;例①!$C$58,"",IF(B34&gt;=例①!$C$57,$BZ$13,""))</f>
        <v/>
      </c>
      <c r="CA34" s="53" t="str">
        <f>IF(B34&gt;例①!$C$60,"",IF(B34&gt;=例①!$C$59,$CA$13,""))</f>
        <v/>
      </c>
      <c r="CB34" s="53" t="str">
        <f>IF(B34&gt;例①!$C$62,"",IF(B34&gt;=例①!$C$61,$CB$13,""))</f>
        <v/>
      </c>
      <c r="CC34" s="53" t="str">
        <f>IF(B34&gt;例①!$C$64,"",IF(B34&gt;=例①!$C$63,$CC$13,""))</f>
        <v/>
      </c>
      <c r="CD34" s="53" t="str">
        <f>IF(B34&gt;例①!$C$66,"",IF(B34&gt;=例①!$C$65,$CD$13,""))</f>
        <v/>
      </c>
      <c r="CE34" s="50" t="str">
        <f t="shared" si="29"/>
        <v/>
      </c>
      <c r="CF34" s="50" t="str">
        <f t="shared" si="14"/>
        <v xml:space="preserve"> </v>
      </c>
    </row>
    <row r="35" spans="1:84" ht="39" customHeight="1" thickTop="1" thickBot="1" x14ac:dyDescent="0.2">
      <c r="A35" s="81" t="str">
        <f t="shared" si="0"/>
        <v>対象期間</v>
      </c>
      <c r="B35" s="180">
        <f>IFERROR(IF(B34=例①!$E$12+IF(WEEKDAY(例①!$E$12)=1,例①!$E$12,(8-WEEKDAY(例①!$E$12))),"-",IF(B34="-","-",B34+1)),"-")</f>
        <v>43576</v>
      </c>
      <c r="C35" s="89">
        <f t="shared" si="15"/>
        <v>1</v>
      </c>
      <c r="D35" s="199" t="str">
        <f t="shared" si="16"/>
        <v>〇</v>
      </c>
      <c r="E35" s="200" t="str">
        <f t="shared" si="17"/>
        <v xml:space="preserve"> </v>
      </c>
      <c r="F35" s="201" t="s">
        <v>61</v>
      </c>
      <c r="G35" s="202" t="s">
        <v>61</v>
      </c>
      <c r="H35" s="203"/>
      <c r="I35" s="204"/>
      <c r="J35" s="187" t="str">
        <f t="shared" si="18"/>
        <v>OK</v>
      </c>
      <c r="K35" s="190">
        <f t="shared" si="1"/>
        <v>21</v>
      </c>
      <c r="L35" s="190">
        <f t="shared" si="2"/>
        <v>6</v>
      </c>
      <c r="M35" s="188" t="str">
        <f t="shared" si="19"/>
        <v>5／6</v>
      </c>
      <c r="N35" s="87" t="str">
        <f t="shared" si="3"/>
        <v>週の終わり</v>
      </c>
      <c r="O35" s="108"/>
      <c r="P35" s="156" t="str">
        <f>IF(B35&lt;例①!$E$11,"",IF(B35&gt;例①!$E$12,"",IF(LEN(CE35)=0,"○","")))</f>
        <v>○</v>
      </c>
      <c r="Q35" s="162">
        <f t="shared" si="20"/>
        <v>6</v>
      </c>
      <c r="R35" s="93">
        <f t="shared" si="4"/>
        <v>21</v>
      </c>
      <c r="S35" s="156" t="str">
        <f t="shared" si="5"/>
        <v>〇</v>
      </c>
      <c r="T35" s="162">
        <f t="shared" si="6"/>
        <v>5</v>
      </c>
      <c r="U35" s="100">
        <f t="shared" si="21"/>
        <v>6</v>
      </c>
      <c r="V35" s="93" t="str">
        <f t="shared" si="7"/>
        <v>休日</v>
      </c>
      <c r="W35" s="169" t="str">
        <f t="shared" si="22"/>
        <v>休日</v>
      </c>
      <c r="X35" s="80" t="str">
        <f t="shared" si="23"/>
        <v/>
      </c>
      <c r="Y35" s="80" t="str">
        <f t="shared" si="24"/>
        <v/>
      </c>
      <c r="Z35" s="80">
        <f t="shared" si="8"/>
        <v>43576</v>
      </c>
      <c r="AA35" s="80" t="str">
        <f t="shared" si="9"/>
        <v/>
      </c>
      <c r="AB35" s="80" t="str">
        <f t="shared" si="10"/>
        <v>OK（振替済み）</v>
      </c>
      <c r="AC35" s="154">
        <f t="shared" si="11"/>
        <v>5</v>
      </c>
      <c r="AD35" s="154">
        <f t="shared" si="25"/>
        <v>5</v>
      </c>
      <c r="AE35" s="106">
        <f t="shared" si="26"/>
        <v>3</v>
      </c>
      <c r="AF35" s="106">
        <f t="shared" si="12"/>
        <v>0</v>
      </c>
      <c r="AG35" s="223">
        <f>IFERROR(IF(AE35=1,例①!$E$11,IF(AE35=2,例①!$E$11,IF(WEEKDAY(Z35)=2,Z28,AG34))),"")</f>
        <v>43563</v>
      </c>
      <c r="AH35" s="224">
        <f t="shared" si="31"/>
        <v>43564</v>
      </c>
      <c r="AI35" s="224">
        <f t="shared" si="31"/>
        <v>43565</v>
      </c>
      <c r="AJ35" s="224">
        <f t="shared" si="31"/>
        <v>43566</v>
      </c>
      <c r="AK35" s="224">
        <f t="shared" si="31"/>
        <v>43567</v>
      </c>
      <c r="AL35" s="224">
        <f t="shared" si="31"/>
        <v>43568</v>
      </c>
      <c r="AM35" s="224">
        <f t="shared" si="31"/>
        <v>43569</v>
      </c>
      <c r="AN35" s="224">
        <f t="shared" si="31"/>
        <v>43570</v>
      </c>
      <c r="AO35" s="224">
        <f t="shared" si="31"/>
        <v>43571</v>
      </c>
      <c r="AP35" s="224">
        <f t="shared" si="31"/>
        <v>43572</v>
      </c>
      <c r="AQ35" s="224">
        <f t="shared" si="31"/>
        <v>43573</v>
      </c>
      <c r="AR35" s="224">
        <f t="shared" si="31"/>
        <v>43574</v>
      </c>
      <c r="AS35" s="224">
        <f t="shared" si="31"/>
        <v>43575</v>
      </c>
      <c r="AT35" s="224">
        <f t="shared" si="31"/>
        <v>43576</v>
      </c>
      <c r="AU35" s="224">
        <f t="shared" si="31"/>
        <v>43577</v>
      </c>
      <c r="AV35" s="224">
        <f t="shared" si="31"/>
        <v>43578</v>
      </c>
      <c r="AW35" s="224">
        <f t="shared" si="31"/>
        <v>43579</v>
      </c>
      <c r="AX35" s="224">
        <f t="shared" si="31"/>
        <v>43580</v>
      </c>
      <c r="AY35" s="224">
        <f t="shared" si="31"/>
        <v>43581</v>
      </c>
      <c r="AZ35" s="224">
        <f t="shared" si="31"/>
        <v>43582</v>
      </c>
      <c r="BA35" s="224">
        <f t="shared" si="31"/>
        <v>43583</v>
      </c>
      <c r="BB35" s="225">
        <f>IFERROR(IF(IF(Z35=例①!$E$12,例①!$E$12,IF(WEEKDAY(Z35)=1,Z42,BB36))&gt;例①!$E$12,例①!$E$12,IF(Z35=例①!$E$12,例①!$E$12,IF(WEEKDAY(Z35)=1,Z42,BB36))),"")</f>
        <v>43583</v>
      </c>
      <c r="BE35" s="53"/>
      <c r="BF35" s="53"/>
      <c r="BG35" s="53" t="str">
        <f>IFERROR(VLOOKUP(B35,例①!$C$11:$D$12,2,FALSE),"")</f>
        <v/>
      </c>
      <c r="BH35" s="53" t="str">
        <f>IFERROR(VLOOKUP(B35,例①!$C$16:$D$21,2,FALSE),"")</f>
        <v/>
      </c>
      <c r="BI35" s="53" t="str">
        <f>IFERROR(VLOOKUP(B35,例①!$C$22:$D$24,2,FALSE),"")</f>
        <v/>
      </c>
      <c r="BJ35" s="53" t="str">
        <f>IF(B35&gt;例①!$C$26,"",IF(B35&gt;=例①!$C$25,$BJ$13,""))</f>
        <v/>
      </c>
      <c r="BK35" s="53" t="str">
        <f>IF(B35&gt;例①!$C$28,"",IF(B35&gt;=例①!$C$27,$BK$13,""))</f>
        <v/>
      </c>
      <c r="BL35" s="53" t="str">
        <f>IF(B35&gt;例①!$C$30,"",IF(B35&gt;=例①!$C$29,$BL$13,""))</f>
        <v/>
      </c>
      <c r="BM35" s="53" t="str">
        <f>IF(B35&gt;例①!$C$32,"",IF(B35&gt;=例①!$C$31,$BM$13,""))</f>
        <v/>
      </c>
      <c r="BN35" s="53" t="str">
        <f>IF(B35&gt;例①!$C$34,"",IF(B35&gt;=例①!$C$33,$BN$13,""))</f>
        <v/>
      </c>
      <c r="BO35" s="53" t="str">
        <f>IF(B35&gt;例①!$C$36,"",IF(B35&gt;=例①!$C$35,$BO$13,""))</f>
        <v/>
      </c>
      <c r="BP35" s="53" t="str">
        <f>IF(B35&gt;例①!$C$38,"",IF(B35&gt;=例①!$C$37,$BP$13,""))</f>
        <v/>
      </c>
      <c r="BQ35" s="53" t="str">
        <f>IF(B35&gt;例①!$C$40,"",IF(B35&gt;=例①!$C$39,$BQ$13,""))</f>
        <v/>
      </c>
      <c r="BR35" s="53" t="str">
        <f>IF(B35&gt;例①!$C$42,"",IF(B35&gt;=例①!$C$41,$BR$13,""))</f>
        <v/>
      </c>
      <c r="BS35" s="53" t="str">
        <f>IF(B35&gt;例①!$C$44,"",IF(B35&gt;=例①!$C$43,$BS$13,""))</f>
        <v/>
      </c>
      <c r="BT35" s="53" t="str">
        <f>IF(B35&gt;例①!$C$46,"",IF(B35&gt;=例①!$C$45,$BT$13,""))</f>
        <v/>
      </c>
      <c r="BU35" s="53" t="str">
        <f>IF(B35&gt;例①!$C$48,"",IF(B35&gt;=例①!$C$47,$BU$13,""))</f>
        <v/>
      </c>
      <c r="BV35" s="53" t="str">
        <f>IF(B35&gt;例①!$C$50,"",IF(B35&gt;=例①!$C$49,$BV$13,""))</f>
        <v/>
      </c>
      <c r="BW35" s="53" t="str">
        <f>IF(B35&gt;例①!$C$52,"",IF(B35&gt;=例①!$C$51,$BW$13,""))</f>
        <v/>
      </c>
      <c r="BX35" s="53" t="str">
        <f>IF(B35&gt;例①!$C$54,"",IF(B35&gt;=例①!$C$53,$BX$13,""))</f>
        <v/>
      </c>
      <c r="BY35" s="53" t="str">
        <f>IF(B35&gt;例①!$C$56,"",IF(B35&gt;=例①!$C$55,$BY$13,""))</f>
        <v/>
      </c>
      <c r="BZ35" s="53" t="str">
        <f>IF(B35&gt;例①!$C$58,"",IF(B35&gt;=例①!$C$57,$BZ$13,""))</f>
        <v/>
      </c>
      <c r="CA35" s="53" t="str">
        <f>IF(B35&gt;例①!$C$60,"",IF(B35&gt;=例①!$C$59,$CA$13,""))</f>
        <v/>
      </c>
      <c r="CB35" s="53" t="str">
        <f>IF(B35&gt;例①!$C$62,"",IF(B35&gt;=例①!$C$61,$CB$13,""))</f>
        <v/>
      </c>
      <c r="CC35" s="53" t="str">
        <f>IF(B35&gt;例①!$C$64,"",IF(B35&gt;=例①!$C$63,$CC$13,""))</f>
        <v/>
      </c>
      <c r="CD35" s="53" t="str">
        <f>IF(B35&gt;例①!$C$66,"",IF(B35&gt;=例①!$C$65,$CD$13,""))</f>
        <v/>
      </c>
      <c r="CE35" s="50" t="str">
        <f t="shared" si="29"/>
        <v/>
      </c>
      <c r="CF35" s="50" t="str">
        <f t="shared" si="14"/>
        <v xml:space="preserve"> </v>
      </c>
    </row>
    <row r="36" spans="1:84" ht="39" customHeight="1" thickTop="1" thickBot="1" x14ac:dyDescent="0.2">
      <c r="A36" s="81" t="str">
        <f t="shared" si="0"/>
        <v>対象期間</v>
      </c>
      <c r="B36" s="180">
        <f>IFERROR(IF(B35=例①!$E$12+IF(WEEKDAY(例①!$E$12)=1,例①!$E$12,(8-WEEKDAY(例①!$E$12))),"-",IF(B35="-","-",B35+1)),"-")</f>
        <v>43577</v>
      </c>
      <c r="C36" s="89">
        <f t="shared" si="15"/>
        <v>2</v>
      </c>
      <c r="D36" s="199" t="str">
        <f t="shared" si="16"/>
        <v>〇</v>
      </c>
      <c r="E36" s="200" t="str">
        <f t="shared" si="17"/>
        <v xml:space="preserve"> </v>
      </c>
      <c r="F36" s="201" t="s">
        <v>60</v>
      </c>
      <c r="G36" s="202" t="s">
        <v>61</v>
      </c>
      <c r="H36" s="203"/>
      <c r="I36" s="204"/>
      <c r="J36" s="187" t="str">
        <f t="shared" si="18"/>
        <v>週2日を超える休日(現場閉所日数に含めない)</v>
      </c>
      <c r="K36" s="190">
        <f t="shared" si="1"/>
        <v>22</v>
      </c>
      <c r="L36" s="190" t="str">
        <f t="shared" si="2"/>
        <v/>
      </c>
      <c r="M36" s="188" t="str">
        <f t="shared" si="19"/>
        <v/>
      </c>
      <c r="N36" s="87" t="str">
        <f t="shared" si="3"/>
        <v>週の始まり</v>
      </c>
      <c r="O36" s="108"/>
      <c r="P36" s="156" t="str">
        <f>IF(B36&lt;例①!$E$11,"",IF(B36&gt;例①!$E$12,"",IF(LEN(CE36)=0,"○","")))</f>
        <v>○</v>
      </c>
      <c r="Q36" s="162">
        <f t="shared" si="20"/>
        <v>6</v>
      </c>
      <c r="R36" s="93">
        <f t="shared" si="4"/>
        <v>22</v>
      </c>
      <c r="S36" s="156" t="str">
        <f t="shared" si="5"/>
        <v/>
      </c>
      <c r="T36" s="162">
        <f t="shared" si="6"/>
        <v>5</v>
      </c>
      <c r="U36" s="100">
        <f t="shared" si="21"/>
        <v>6</v>
      </c>
      <c r="V36" s="93" t="str">
        <f t="shared" si="7"/>
        <v>休日</v>
      </c>
      <c r="W36" s="169" t="str">
        <f t="shared" si="22"/>
        <v>作業日</v>
      </c>
      <c r="X36" s="80" t="str">
        <f t="shared" si="23"/>
        <v/>
      </c>
      <c r="Y36" s="80" t="str">
        <f t="shared" si="24"/>
        <v/>
      </c>
      <c r="Z36" s="80">
        <f t="shared" si="8"/>
        <v>43577</v>
      </c>
      <c r="AA36" s="80" t="str">
        <f t="shared" si="9"/>
        <v/>
      </c>
      <c r="AB36" s="80" t="str">
        <f t="shared" si="10"/>
        <v>OK（振替済み）</v>
      </c>
      <c r="AC36" s="154">
        <f t="shared" si="11"/>
        <v>5</v>
      </c>
      <c r="AD36" s="154" t="str">
        <f t="shared" si="25"/>
        <v/>
      </c>
      <c r="AE36" s="106">
        <f t="shared" si="26"/>
        <v>4</v>
      </c>
      <c r="AF36" s="106">
        <f t="shared" si="12"/>
        <v>0</v>
      </c>
      <c r="AG36" s="216">
        <f>IFERROR(IF(AE36=1,例①!$E$11,IF(AE36=2,例①!$E$11,IF(WEEKDAY(Z36)=2,Z29,AG35))),"")</f>
        <v>43570</v>
      </c>
      <c r="AH36" s="221">
        <f t="shared" si="31"/>
        <v>43571</v>
      </c>
      <c r="AI36" s="221">
        <f t="shared" si="31"/>
        <v>43572</v>
      </c>
      <c r="AJ36" s="221">
        <f t="shared" si="31"/>
        <v>43573</v>
      </c>
      <c r="AK36" s="221">
        <f t="shared" si="31"/>
        <v>43574</v>
      </c>
      <c r="AL36" s="221">
        <f t="shared" si="31"/>
        <v>43575</v>
      </c>
      <c r="AM36" s="221">
        <f t="shared" si="31"/>
        <v>43576</v>
      </c>
      <c r="AN36" s="221">
        <f t="shared" si="31"/>
        <v>43577</v>
      </c>
      <c r="AO36" s="221">
        <f t="shared" si="31"/>
        <v>43578</v>
      </c>
      <c r="AP36" s="221">
        <f t="shared" si="31"/>
        <v>43579</v>
      </c>
      <c r="AQ36" s="221">
        <f t="shared" si="31"/>
        <v>43580</v>
      </c>
      <c r="AR36" s="221">
        <f t="shared" si="31"/>
        <v>43581</v>
      </c>
      <c r="AS36" s="221">
        <f t="shared" si="31"/>
        <v>43582</v>
      </c>
      <c r="AT36" s="221">
        <f t="shared" si="31"/>
        <v>43583</v>
      </c>
      <c r="AU36" s="221">
        <f t="shared" si="31"/>
        <v>43584</v>
      </c>
      <c r="AV36" s="221">
        <f t="shared" si="31"/>
        <v>43585</v>
      </c>
      <c r="AW36" s="221">
        <f t="shared" si="31"/>
        <v>43586</v>
      </c>
      <c r="AX36" s="221">
        <f t="shared" si="31"/>
        <v>43587</v>
      </c>
      <c r="AY36" s="221">
        <f t="shared" si="31"/>
        <v>43588</v>
      </c>
      <c r="AZ36" s="221">
        <f t="shared" si="31"/>
        <v>43589</v>
      </c>
      <c r="BA36" s="221">
        <f t="shared" si="31"/>
        <v>43590</v>
      </c>
      <c r="BB36" s="217">
        <f>IFERROR(IF(IF(Z36=例①!$E$12,例①!$E$12,IF(WEEKDAY(Z36)=1,Z43,BB37))&gt;例①!$E$12,例①!$E$12,IF(Z36=例①!$E$12,例①!$E$12,IF(WEEKDAY(Z36)=1,Z43,BB37))),"")</f>
        <v>43590</v>
      </c>
      <c r="BE36" s="53"/>
      <c r="BF36" s="53"/>
      <c r="BG36" s="53" t="str">
        <f>IFERROR(VLOOKUP(B36,例①!$C$11:$D$12,2,FALSE),"")</f>
        <v/>
      </c>
      <c r="BH36" s="53" t="str">
        <f>IFERROR(VLOOKUP(B36,例①!$C$16:$D$21,2,FALSE),"")</f>
        <v/>
      </c>
      <c r="BI36" s="53" t="str">
        <f>IFERROR(VLOOKUP(B36,例①!$C$22:$D$24,2,FALSE),"")</f>
        <v/>
      </c>
      <c r="BJ36" s="53" t="str">
        <f>IF(B36&gt;例①!$C$26,"",IF(B36&gt;=例①!$C$25,$BJ$13,""))</f>
        <v/>
      </c>
      <c r="BK36" s="53" t="str">
        <f>IF(B36&gt;例①!$C$28,"",IF(B36&gt;=例①!$C$27,$BK$13,""))</f>
        <v/>
      </c>
      <c r="BL36" s="53" t="str">
        <f>IF(B36&gt;例①!$C$30,"",IF(B36&gt;=例①!$C$29,$BL$13,""))</f>
        <v/>
      </c>
      <c r="BM36" s="53" t="str">
        <f>IF(B36&gt;例①!$C$32,"",IF(B36&gt;=例①!$C$31,$BM$13,""))</f>
        <v/>
      </c>
      <c r="BN36" s="53" t="str">
        <f>IF(B36&gt;例①!$C$34,"",IF(B36&gt;=例①!$C$33,$BN$13,""))</f>
        <v/>
      </c>
      <c r="BO36" s="53" t="str">
        <f>IF(B36&gt;例①!$C$36,"",IF(B36&gt;=例①!$C$35,$BO$13,""))</f>
        <v/>
      </c>
      <c r="BP36" s="53" t="str">
        <f>IF(B36&gt;例①!$C$38,"",IF(B36&gt;=例①!$C$37,$BP$13,""))</f>
        <v/>
      </c>
      <c r="BQ36" s="53" t="str">
        <f>IF(B36&gt;例①!$C$40,"",IF(B36&gt;=例①!$C$39,$BQ$13,""))</f>
        <v/>
      </c>
      <c r="BR36" s="53" t="str">
        <f>IF(B36&gt;例①!$C$42,"",IF(B36&gt;=例①!$C$41,$BR$13,""))</f>
        <v/>
      </c>
      <c r="BS36" s="53" t="str">
        <f>IF(B36&gt;例①!$C$44,"",IF(B36&gt;=例①!$C$43,$BS$13,""))</f>
        <v/>
      </c>
      <c r="BT36" s="53" t="str">
        <f>IF(B36&gt;例①!$C$46,"",IF(B36&gt;=例①!$C$45,$BT$13,""))</f>
        <v/>
      </c>
      <c r="BU36" s="53" t="str">
        <f>IF(B36&gt;例①!$C$48,"",IF(B36&gt;=例①!$C$47,$BU$13,""))</f>
        <v/>
      </c>
      <c r="BV36" s="53" t="str">
        <f>IF(B36&gt;例①!$C$50,"",IF(B36&gt;=例①!$C$49,$BV$13,""))</f>
        <v/>
      </c>
      <c r="BW36" s="53" t="str">
        <f>IF(B36&gt;例①!$C$52,"",IF(B36&gt;=例①!$C$51,$BW$13,""))</f>
        <v/>
      </c>
      <c r="BX36" s="53" t="str">
        <f>IF(B36&gt;例①!$C$54,"",IF(B36&gt;=例①!$C$53,$BX$13,""))</f>
        <v/>
      </c>
      <c r="BY36" s="53" t="str">
        <f>IF(B36&gt;例①!$C$56,"",IF(B36&gt;=例①!$C$55,$BY$13,""))</f>
        <v/>
      </c>
      <c r="BZ36" s="53" t="str">
        <f>IF(B36&gt;例①!$C$58,"",IF(B36&gt;=例①!$C$57,$BZ$13,""))</f>
        <v/>
      </c>
      <c r="CA36" s="53" t="str">
        <f>IF(B36&gt;例①!$C$60,"",IF(B36&gt;=例①!$C$59,$CA$13,""))</f>
        <v/>
      </c>
      <c r="CB36" s="53" t="str">
        <f>IF(B36&gt;例①!$C$62,"",IF(B36&gt;=例①!$C$61,$CB$13,""))</f>
        <v/>
      </c>
      <c r="CC36" s="53" t="str">
        <f>IF(B36&gt;例①!$C$64,"",IF(B36&gt;=例①!$C$63,$CC$13,""))</f>
        <v/>
      </c>
      <c r="CD36" s="53" t="str">
        <f>IF(B36&gt;例①!$C$66,"",IF(B36&gt;=例①!$C$65,$CD$13,""))</f>
        <v/>
      </c>
      <c r="CE36" s="50" t="str">
        <f t="shared" si="29"/>
        <v/>
      </c>
      <c r="CF36" s="50" t="str">
        <f t="shared" si="14"/>
        <v xml:space="preserve"> </v>
      </c>
    </row>
    <row r="37" spans="1:84" ht="39" customHeight="1" thickTop="1" thickBot="1" x14ac:dyDescent="0.2">
      <c r="A37" s="81" t="str">
        <f t="shared" si="0"/>
        <v>対象期間</v>
      </c>
      <c r="B37" s="180">
        <f>IFERROR(IF(B36=例①!$E$12+IF(WEEKDAY(例①!$E$12)=1,例①!$E$12,(8-WEEKDAY(例①!$E$12))),"-",IF(B36="-","-",B36+1)),"-")</f>
        <v>43578</v>
      </c>
      <c r="C37" s="89">
        <f t="shared" si="15"/>
        <v>3</v>
      </c>
      <c r="D37" s="199" t="str">
        <f t="shared" si="16"/>
        <v>〇</v>
      </c>
      <c r="E37" s="200" t="str">
        <f t="shared" si="17"/>
        <v xml:space="preserve"> </v>
      </c>
      <c r="F37" s="201" t="s">
        <v>60</v>
      </c>
      <c r="G37" s="202" t="s">
        <v>61</v>
      </c>
      <c r="H37" s="203"/>
      <c r="I37" s="204"/>
      <c r="J37" s="187" t="str">
        <f t="shared" si="18"/>
        <v>週2日を超える休日(現場閉所日数に含めない)</v>
      </c>
      <c r="K37" s="190">
        <f t="shared" si="1"/>
        <v>23</v>
      </c>
      <c r="L37" s="190" t="str">
        <f t="shared" si="2"/>
        <v/>
      </c>
      <c r="M37" s="188" t="str">
        <f t="shared" si="19"/>
        <v/>
      </c>
      <c r="N37" s="87" t="str">
        <f t="shared" si="3"/>
        <v>↓</v>
      </c>
      <c r="O37" s="108"/>
      <c r="P37" s="156" t="str">
        <f>IF(B37&lt;例①!$E$11,"",IF(B37&gt;例①!$E$12,"",IF(LEN(CE37)=0,"○","")))</f>
        <v>○</v>
      </c>
      <c r="Q37" s="162">
        <f t="shared" si="20"/>
        <v>6</v>
      </c>
      <c r="R37" s="93">
        <f t="shared" si="4"/>
        <v>23</v>
      </c>
      <c r="S37" s="156" t="str">
        <f t="shared" si="5"/>
        <v/>
      </c>
      <c r="T37" s="162">
        <f t="shared" si="6"/>
        <v>5</v>
      </c>
      <c r="U37" s="100">
        <f t="shared" si="21"/>
        <v>6</v>
      </c>
      <c r="V37" s="93" t="str">
        <f t="shared" si="7"/>
        <v>休日</v>
      </c>
      <c r="W37" s="169" t="str">
        <f t="shared" si="22"/>
        <v>作業日</v>
      </c>
      <c r="X37" s="80" t="str">
        <f t="shared" si="23"/>
        <v/>
      </c>
      <c r="Y37" s="80" t="str">
        <f t="shared" si="24"/>
        <v/>
      </c>
      <c r="Z37" s="80">
        <f t="shared" si="8"/>
        <v>43578</v>
      </c>
      <c r="AA37" s="80" t="str">
        <f t="shared" si="9"/>
        <v/>
      </c>
      <c r="AB37" s="80" t="str">
        <f t="shared" si="10"/>
        <v>OK（振替済み）</v>
      </c>
      <c r="AC37" s="154">
        <f t="shared" si="11"/>
        <v>5</v>
      </c>
      <c r="AD37" s="154" t="str">
        <f t="shared" si="25"/>
        <v/>
      </c>
      <c r="AE37" s="106">
        <f t="shared" si="26"/>
        <v>4</v>
      </c>
      <c r="AF37" s="106">
        <f t="shared" si="12"/>
        <v>0</v>
      </c>
      <c r="AG37" s="218">
        <f>IFERROR(IF(AE37=1,例①!$E$11,IF(AE37=2,例①!$E$11,IF(WEEKDAY(Z37)=2,Z30,AG36))),"")</f>
        <v>43570</v>
      </c>
      <c r="AH37" s="222">
        <f t="shared" si="31"/>
        <v>43571</v>
      </c>
      <c r="AI37" s="222">
        <f t="shared" si="31"/>
        <v>43572</v>
      </c>
      <c r="AJ37" s="222">
        <f t="shared" si="31"/>
        <v>43573</v>
      </c>
      <c r="AK37" s="222">
        <f t="shared" si="31"/>
        <v>43574</v>
      </c>
      <c r="AL37" s="222">
        <f t="shared" si="31"/>
        <v>43575</v>
      </c>
      <c r="AM37" s="222">
        <f t="shared" si="31"/>
        <v>43576</v>
      </c>
      <c r="AN37" s="222">
        <f t="shared" si="31"/>
        <v>43577</v>
      </c>
      <c r="AO37" s="222">
        <f t="shared" si="31"/>
        <v>43578</v>
      </c>
      <c r="AP37" s="222">
        <f t="shared" si="31"/>
        <v>43579</v>
      </c>
      <c r="AQ37" s="222">
        <f t="shared" si="31"/>
        <v>43580</v>
      </c>
      <c r="AR37" s="222">
        <f t="shared" si="31"/>
        <v>43581</v>
      </c>
      <c r="AS37" s="222">
        <f t="shared" si="31"/>
        <v>43582</v>
      </c>
      <c r="AT37" s="222">
        <f t="shared" si="31"/>
        <v>43583</v>
      </c>
      <c r="AU37" s="222">
        <f t="shared" si="31"/>
        <v>43584</v>
      </c>
      <c r="AV37" s="222">
        <f t="shared" si="31"/>
        <v>43585</v>
      </c>
      <c r="AW37" s="222">
        <f t="shared" si="31"/>
        <v>43586</v>
      </c>
      <c r="AX37" s="222">
        <f t="shared" si="31"/>
        <v>43587</v>
      </c>
      <c r="AY37" s="222">
        <f t="shared" si="31"/>
        <v>43588</v>
      </c>
      <c r="AZ37" s="222">
        <f t="shared" si="31"/>
        <v>43589</v>
      </c>
      <c r="BA37" s="222">
        <f t="shared" si="31"/>
        <v>43590</v>
      </c>
      <c r="BB37" s="219">
        <f>IFERROR(IF(IF(Z37=例①!$E$12,例①!$E$12,IF(WEEKDAY(Z37)=1,Z44,BB38))&gt;例①!$E$12,例①!$E$12,IF(Z37=例①!$E$12,例①!$E$12,IF(WEEKDAY(Z37)=1,Z44,BB38))),"")</f>
        <v>43590</v>
      </c>
      <c r="BE37" s="53"/>
      <c r="BF37" s="53"/>
      <c r="BG37" s="53" t="str">
        <f>IFERROR(VLOOKUP(B37,例①!$C$11:$D$12,2,FALSE),"")</f>
        <v/>
      </c>
      <c r="BH37" s="53" t="str">
        <f>IFERROR(VLOOKUP(B37,例①!$C$16:$D$21,2,FALSE),"")</f>
        <v/>
      </c>
      <c r="BI37" s="53" t="str">
        <f>IFERROR(VLOOKUP(B37,例①!$C$22:$D$24,2,FALSE),"")</f>
        <v/>
      </c>
      <c r="BJ37" s="53" t="str">
        <f>IF(B37&gt;例①!$C$26,"",IF(B37&gt;=例①!$C$25,$BJ$13,""))</f>
        <v/>
      </c>
      <c r="BK37" s="53" t="str">
        <f>IF(B37&gt;例①!$C$28,"",IF(B37&gt;=例①!$C$27,$BK$13,""))</f>
        <v/>
      </c>
      <c r="BL37" s="53" t="str">
        <f>IF(B37&gt;例①!$C$30,"",IF(B37&gt;=例①!$C$29,$BL$13,""))</f>
        <v/>
      </c>
      <c r="BM37" s="53" t="str">
        <f>IF(B37&gt;例①!$C$32,"",IF(B37&gt;=例①!$C$31,$BM$13,""))</f>
        <v/>
      </c>
      <c r="BN37" s="53" t="str">
        <f>IF(B37&gt;例①!$C$34,"",IF(B37&gt;=例①!$C$33,$BN$13,""))</f>
        <v/>
      </c>
      <c r="BO37" s="53" t="str">
        <f>IF(B37&gt;例①!$C$36,"",IF(B37&gt;=例①!$C$35,$BO$13,""))</f>
        <v/>
      </c>
      <c r="BP37" s="53" t="str">
        <f>IF(B37&gt;例①!$C$38,"",IF(B37&gt;=例①!$C$37,$BP$13,""))</f>
        <v/>
      </c>
      <c r="BQ37" s="53" t="str">
        <f>IF(B37&gt;例①!$C$40,"",IF(B37&gt;=例①!$C$39,$BQ$13,""))</f>
        <v/>
      </c>
      <c r="BR37" s="53" t="str">
        <f>IF(B37&gt;例①!$C$42,"",IF(B37&gt;=例①!$C$41,$BR$13,""))</f>
        <v/>
      </c>
      <c r="BS37" s="53" t="str">
        <f>IF(B37&gt;例①!$C$44,"",IF(B37&gt;=例①!$C$43,$BS$13,""))</f>
        <v/>
      </c>
      <c r="BT37" s="53" t="str">
        <f>IF(B37&gt;例①!$C$46,"",IF(B37&gt;=例①!$C$45,$BT$13,""))</f>
        <v/>
      </c>
      <c r="BU37" s="53" t="str">
        <f>IF(B37&gt;例①!$C$48,"",IF(B37&gt;=例①!$C$47,$BU$13,""))</f>
        <v/>
      </c>
      <c r="BV37" s="53" t="str">
        <f>IF(B37&gt;例①!$C$50,"",IF(B37&gt;=例①!$C$49,$BV$13,""))</f>
        <v/>
      </c>
      <c r="BW37" s="53" t="str">
        <f>IF(B37&gt;例①!$C$52,"",IF(B37&gt;=例①!$C$51,$BW$13,""))</f>
        <v/>
      </c>
      <c r="BX37" s="53" t="str">
        <f>IF(B37&gt;例①!$C$54,"",IF(B37&gt;=例①!$C$53,$BX$13,""))</f>
        <v/>
      </c>
      <c r="BY37" s="53" t="str">
        <f>IF(B37&gt;例①!$C$56,"",IF(B37&gt;=例①!$C$55,$BY$13,""))</f>
        <v/>
      </c>
      <c r="BZ37" s="53" t="str">
        <f>IF(B37&gt;例①!$C$58,"",IF(B37&gt;=例①!$C$57,$BZ$13,""))</f>
        <v/>
      </c>
      <c r="CA37" s="53" t="str">
        <f>IF(B37&gt;例①!$C$60,"",IF(B37&gt;=例①!$C$59,$CA$13,""))</f>
        <v/>
      </c>
      <c r="CB37" s="53" t="str">
        <f>IF(B37&gt;例①!$C$62,"",IF(B37&gt;=例①!$C$61,$CB$13,""))</f>
        <v/>
      </c>
      <c r="CC37" s="53" t="str">
        <f>IF(B37&gt;例①!$C$64,"",IF(B37&gt;=例①!$C$63,$CC$13,""))</f>
        <v/>
      </c>
      <c r="CD37" s="53" t="str">
        <f>IF(B37&gt;例①!$C$66,"",IF(B37&gt;=例①!$C$65,$CD$13,""))</f>
        <v/>
      </c>
      <c r="CE37" s="50" t="str">
        <f t="shared" si="29"/>
        <v/>
      </c>
      <c r="CF37" s="50" t="str">
        <f t="shared" si="14"/>
        <v xml:space="preserve"> </v>
      </c>
    </row>
    <row r="38" spans="1:84" ht="39" customHeight="1" thickTop="1" thickBot="1" x14ac:dyDescent="0.2">
      <c r="A38" s="81" t="str">
        <f t="shared" si="0"/>
        <v>対象期間</v>
      </c>
      <c r="B38" s="180">
        <f>IFERROR(IF(B37=例①!$E$12+IF(WEEKDAY(例①!$E$12)=1,例①!$E$12,(8-WEEKDAY(例①!$E$12))),"-",IF(B37="-","-",B37+1)),"-")</f>
        <v>43579</v>
      </c>
      <c r="C38" s="89">
        <f t="shared" si="15"/>
        <v>4</v>
      </c>
      <c r="D38" s="199" t="str">
        <f t="shared" si="16"/>
        <v>〇</v>
      </c>
      <c r="E38" s="200" t="str">
        <f t="shared" si="17"/>
        <v xml:space="preserve"> </v>
      </c>
      <c r="F38" s="201" t="s">
        <v>60</v>
      </c>
      <c r="G38" s="202" t="s">
        <v>61</v>
      </c>
      <c r="H38" s="203"/>
      <c r="I38" s="204"/>
      <c r="J38" s="187" t="str">
        <f t="shared" si="18"/>
        <v>週2日を超える休日(現場閉所日数に含めない)</v>
      </c>
      <c r="K38" s="190">
        <f t="shared" si="1"/>
        <v>24</v>
      </c>
      <c r="L38" s="190" t="str">
        <f t="shared" si="2"/>
        <v/>
      </c>
      <c r="M38" s="188" t="str">
        <f t="shared" si="19"/>
        <v/>
      </c>
      <c r="N38" s="87" t="str">
        <f t="shared" si="3"/>
        <v>↓</v>
      </c>
      <c r="O38" s="108"/>
      <c r="P38" s="156" t="str">
        <f>IF(B38&lt;例①!$E$11,"",IF(B38&gt;例①!$E$12,"",IF(LEN(CE38)=0,"○","")))</f>
        <v>○</v>
      </c>
      <c r="Q38" s="162">
        <f t="shared" si="20"/>
        <v>6</v>
      </c>
      <c r="R38" s="93">
        <f t="shared" si="4"/>
        <v>24</v>
      </c>
      <c r="S38" s="156" t="str">
        <f t="shared" si="5"/>
        <v/>
      </c>
      <c r="T38" s="162">
        <f t="shared" si="6"/>
        <v>5</v>
      </c>
      <c r="U38" s="100">
        <f t="shared" si="21"/>
        <v>6</v>
      </c>
      <c r="V38" s="93" t="str">
        <f t="shared" si="7"/>
        <v>休日</v>
      </c>
      <c r="W38" s="169" t="str">
        <f t="shared" si="22"/>
        <v>作業日</v>
      </c>
      <c r="X38" s="80" t="str">
        <f t="shared" si="23"/>
        <v/>
      </c>
      <c r="Y38" s="80" t="str">
        <f t="shared" si="24"/>
        <v/>
      </c>
      <c r="Z38" s="80">
        <f t="shared" si="8"/>
        <v>43579</v>
      </c>
      <c r="AA38" s="80" t="str">
        <f t="shared" si="9"/>
        <v/>
      </c>
      <c r="AB38" s="80" t="str">
        <f t="shared" si="10"/>
        <v>OK（振替済み）</v>
      </c>
      <c r="AC38" s="154">
        <f t="shared" si="11"/>
        <v>5</v>
      </c>
      <c r="AD38" s="154" t="str">
        <f t="shared" si="25"/>
        <v/>
      </c>
      <c r="AE38" s="106">
        <f t="shared" si="26"/>
        <v>4</v>
      </c>
      <c r="AF38" s="106">
        <f t="shared" si="12"/>
        <v>0</v>
      </c>
      <c r="AG38" s="218">
        <f>IFERROR(IF(AE38=1,例①!$E$11,IF(AE38=2,例①!$E$11,IF(WEEKDAY(Z38)=2,Z31,AG37))),"")</f>
        <v>43570</v>
      </c>
      <c r="AH38" s="222">
        <f t="shared" si="31"/>
        <v>43571</v>
      </c>
      <c r="AI38" s="222">
        <f t="shared" si="31"/>
        <v>43572</v>
      </c>
      <c r="AJ38" s="222">
        <f t="shared" si="31"/>
        <v>43573</v>
      </c>
      <c r="AK38" s="222">
        <f t="shared" si="31"/>
        <v>43574</v>
      </c>
      <c r="AL38" s="222">
        <f t="shared" si="31"/>
        <v>43575</v>
      </c>
      <c r="AM38" s="222">
        <f t="shared" si="31"/>
        <v>43576</v>
      </c>
      <c r="AN38" s="222">
        <f t="shared" si="31"/>
        <v>43577</v>
      </c>
      <c r="AO38" s="222">
        <f t="shared" si="31"/>
        <v>43578</v>
      </c>
      <c r="AP38" s="222">
        <f t="shared" si="31"/>
        <v>43579</v>
      </c>
      <c r="AQ38" s="222">
        <f t="shared" si="31"/>
        <v>43580</v>
      </c>
      <c r="AR38" s="222">
        <f t="shared" si="31"/>
        <v>43581</v>
      </c>
      <c r="AS38" s="222">
        <f t="shared" si="31"/>
        <v>43582</v>
      </c>
      <c r="AT38" s="222">
        <f t="shared" si="31"/>
        <v>43583</v>
      </c>
      <c r="AU38" s="222">
        <f t="shared" si="31"/>
        <v>43584</v>
      </c>
      <c r="AV38" s="222">
        <f t="shared" si="31"/>
        <v>43585</v>
      </c>
      <c r="AW38" s="222">
        <f t="shared" si="31"/>
        <v>43586</v>
      </c>
      <c r="AX38" s="222">
        <f t="shared" si="31"/>
        <v>43587</v>
      </c>
      <c r="AY38" s="222">
        <f t="shared" si="31"/>
        <v>43588</v>
      </c>
      <c r="AZ38" s="222">
        <f t="shared" si="31"/>
        <v>43589</v>
      </c>
      <c r="BA38" s="222">
        <f t="shared" si="31"/>
        <v>43590</v>
      </c>
      <c r="BB38" s="219">
        <f>IFERROR(IF(IF(Z38=例①!$E$12,例①!$E$12,IF(WEEKDAY(Z38)=1,Z45,BB39))&gt;例①!$E$12,例①!$E$12,IF(Z38=例①!$E$12,例①!$E$12,IF(WEEKDAY(Z38)=1,Z45,BB39))),"")</f>
        <v>43590</v>
      </c>
      <c r="BE38" s="53"/>
      <c r="BF38" s="53"/>
      <c r="BG38" s="53" t="str">
        <f>IFERROR(VLOOKUP(B38,例①!$C$11:$D$12,2,FALSE),"")</f>
        <v/>
      </c>
      <c r="BH38" s="53" t="str">
        <f>IFERROR(VLOOKUP(B38,例①!$C$16:$D$21,2,FALSE),"")</f>
        <v/>
      </c>
      <c r="BI38" s="53" t="str">
        <f>IFERROR(VLOOKUP(B38,例①!$C$22:$D$24,2,FALSE),"")</f>
        <v/>
      </c>
      <c r="BJ38" s="53" t="str">
        <f>IF(B38&gt;例①!$C$26,"",IF(B38&gt;=例①!$C$25,$BJ$13,""))</f>
        <v/>
      </c>
      <c r="BK38" s="53" t="str">
        <f>IF(B38&gt;例①!$C$28,"",IF(B38&gt;=例①!$C$27,$BK$13,""))</f>
        <v/>
      </c>
      <c r="BL38" s="53" t="str">
        <f>IF(B38&gt;例①!$C$30,"",IF(B38&gt;=例①!$C$29,$BL$13,""))</f>
        <v/>
      </c>
      <c r="BM38" s="53" t="str">
        <f>IF(B38&gt;例①!$C$32,"",IF(B38&gt;=例①!$C$31,$BM$13,""))</f>
        <v/>
      </c>
      <c r="BN38" s="53" t="str">
        <f>IF(B38&gt;例①!$C$34,"",IF(B38&gt;=例①!$C$33,$BN$13,""))</f>
        <v/>
      </c>
      <c r="BO38" s="53" t="str">
        <f>IF(B38&gt;例①!$C$36,"",IF(B38&gt;=例①!$C$35,$BO$13,""))</f>
        <v/>
      </c>
      <c r="BP38" s="53" t="str">
        <f>IF(B38&gt;例①!$C$38,"",IF(B38&gt;=例①!$C$37,$BP$13,""))</f>
        <v/>
      </c>
      <c r="BQ38" s="53" t="str">
        <f>IF(B38&gt;例①!$C$40,"",IF(B38&gt;=例①!$C$39,$BQ$13,""))</f>
        <v/>
      </c>
      <c r="BR38" s="53" t="str">
        <f>IF(B38&gt;例①!$C$42,"",IF(B38&gt;=例①!$C$41,$BR$13,""))</f>
        <v/>
      </c>
      <c r="BS38" s="53" t="str">
        <f>IF(B38&gt;例①!$C$44,"",IF(B38&gt;=例①!$C$43,$BS$13,""))</f>
        <v/>
      </c>
      <c r="BT38" s="53" t="str">
        <f>IF(B38&gt;例①!$C$46,"",IF(B38&gt;=例①!$C$45,$BT$13,""))</f>
        <v/>
      </c>
      <c r="BU38" s="53" t="str">
        <f>IF(B38&gt;例①!$C$48,"",IF(B38&gt;=例①!$C$47,$BU$13,""))</f>
        <v/>
      </c>
      <c r="BV38" s="53" t="str">
        <f>IF(B38&gt;例①!$C$50,"",IF(B38&gt;=例①!$C$49,$BV$13,""))</f>
        <v/>
      </c>
      <c r="BW38" s="53" t="str">
        <f>IF(B38&gt;例①!$C$52,"",IF(B38&gt;=例①!$C$51,$BW$13,""))</f>
        <v/>
      </c>
      <c r="BX38" s="53" t="str">
        <f>IF(B38&gt;例①!$C$54,"",IF(B38&gt;=例①!$C$53,$BX$13,""))</f>
        <v/>
      </c>
      <c r="BY38" s="53" t="str">
        <f>IF(B38&gt;例①!$C$56,"",IF(B38&gt;=例①!$C$55,$BY$13,""))</f>
        <v/>
      </c>
      <c r="BZ38" s="53" t="str">
        <f>IF(B38&gt;例①!$C$58,"",IF(B38&gt;=例①!$C$57,$BZ$13,""))</f>
        <v/>
      </c>
      <c r="CA38" s="53" t="str">
        <f>IF(B38&gt;例①!$C$60,"",IF(B38&gt;=例①!$C$59,$CA$13,""))</f>
        <v/>
      </c>
      <c r="CB38" s="53" t="str">
        <f>IF(B38&gt;例①!$C$62,"",IF(B38&gt;=例①!$C$61,$CB$13,""))</f>
        <v/>
      </c>
      <c r="CC38" s="53" t="str">
        <f>IF(B38&gt;例①!$C$64,"",IF(B38&gt;=例①!$C$63,$CC$13,""))</f>
        <v/>
      </c>
      <c r="CD38" s="53" t="str">
        <f>IF(B38&gt;例①!$C$66,"",IF(B38&gt;=例①!$C$65,$CD$13,""))</f>
        <v/>
      </c>
      <c r="CE38" s="50" t="str">
        <f t="shared" si="29"/>
        <v/>
      </c>
      <c r="CF38" s="50" t="str">
        <f t="shared" si="14"/>
        <v xml:space="preserve"> </v>
      </c>
    </row>
    <row r="39" spans="1:84" ht="39" customHeight="1" thickTop="1" thickBot="1" x14ac:dyDescent="0.2">
      <c r="A39" s="81" t="str">
        <f t="shared" si="0"/>
        <v>対象期間</v>
      </c>
      <c r="B39" s="180">
        <f>IFERROR(IF(B38=例①!$E$12+IF(WEEKDAY(例①!$E$12)=1,例①!$E$12,(8-WEEKDAY(例①!$E$12))),"-",IF(B38="-","-",B38+1)),"-")</f>
        <v>43580</v>
      </c>
      <c r="C39" s="89">
        <f t="shared" si="15"/>
        <v>5</v>
      </c>
      <c r="D39" s="199" t="str">
        <f t="shared" si="16"/>
        <v>〇</v>
      </c>
      <c r="E39" s="200" t="str">
        <f t="shared" si="17"/>
        <v xml:space="preserve"> </v>
      </c>
      <c r="F39" s="201" t="s">
        <v>60</v>
      </c>
      <c r="G39" s="202" t="s">
        <v>61</v>
      </c>
      <c r="H39" s="203"/>
      <c r="I39" s="204"/>
      <c r="J39" s="187" t="str">
        <f t="shared" si="18"/>
        <v>週2日を超える休日(現場閉所日数に含めない)</v>
      </c>
      <c r="K39" s="190">
        <f t="shared" si="1"/>
        <v>25</v>
      </c>
      <c r="L39" s="190" t="str">
        <f t="shared" si="2"/>
        <v/>
      </c>
      <c r="M39" s="188" t="str">
        <f t="shared" si="19"/>
        <v/>
      </c>
      <c r="N39" s="87" t="str">
        <f t="shared" si="3"/>
        <v>↓</v>
      </c>
      <c r="O39" s="108"/>
      <c r="P39" s="156" t="str">
        <f>IF(B39&lt;例①!$E$11,"",IF(B39&gt;例①!$E$12,"",IF(LEN(CE39)=0,"○","")))</f>
        <v>○</v>
      </c>
      <c r="Q39" s="162">
        <f t="shared" si="20"/>
        <v>6</v>
      </c>
      <c r="R39" s="93">
        <f t="shared" si="4"/>
        <v>25</v>
      </c>
      <c r="S39" s="156" t="str">
        <f t="shared" si="5"/>
        <v/>
      </c>
      <c r="T39" s="162">
        <f t="shared" si="6"/>
        <v>5</v>
      </c>
      <c r="U39" s="100">
        <f t="shared" si="21"/>
        <v>6</v>
      </c>
      <c r="V39" s="93" t="str">
        <f t="shared" si="7"/>
        <v>休日</v>
      </c>
      <c r="W39" s="169" t="str">
        <f t="shared" si="22"/>
        <v>作業日</v>
      </c>
      <c r="X39" s="80" t="str">
        <f t="shared" si="23"/>
        <v/>
      </c>
      <c r="Y39" s="80" t="str">
        <f t="shared" si="24"/>
        <v/>
      </c>
      <c r="Z39" s="80">
        <f t="shared" si="8"/>
        <v>43580</v>
      </c>
      <c r="AA39" s="80" t="str">
        <f t="shared" si="9"/>
        <v/>
      </c>
      <c r="AB39" s="80" t="str">
        <f t="shared" si="10"/>
        <v>OK（振替済み）</v>
      </c>
      <c r="AC39" s="154">
        <f t="shared" si="11"/>
        <v>5</v>
      </c>
      <c r="AD39" s="154" t="str">
        <f t="shared" si="25"/>
        <v/>
      </c>
      <c r="AE39" s="106">
        <f t="shared" si="26"/>
        <v>4</v>
      </c>
      <c r="AF39" s="106">
        <f t="shared" si="12"/>
        <v>0</v>
      </c>
      <c r="AG39" s="218">
        <f>IFERROR(IF(AE39=1,例①!$E$11,IF(AE39=2,例①!$E$11,IF(WEEKDAY(Z39)=2,Z32,AG38))),"")</f>
        <v>43570</v>
      </c>
      <c r="AH39" s="222">
        <f t="shared" si="31"/>
        <v>43571</v>
      </c>
      <c r="AI39" s="222">
        <f t="shared" si="31"/>
        <v>43572</v>
      </c>
      <c r="AJ39" s="222">
        <f t="shared" si="31"/>
        <v>43573</v>
      </c>
      <c r="AK39" s="222">
        <f t="shared" si="31"/>
        <v>43574</v>
      </c>
      <c r="AL39" s="222">
        <f t="shared" si="31"/>
        <v>43575</v>
      </c>
      <c r="AM39" s="222">
        <f t="shared" si="31"/>
        <v>43576</v>
      </c>
      <c r="AN39" s="222">
        <f t="shared" si="31"/>
        <v>43577</v>
      </c>
      <c r="AO39" s="222">
        <f t="shared" si="31"/>
        <v>43578</v>
      </c>
      <c r="AP39" s="222">
        <f t="shared" si="31"/>
        <v>43579</v>
      </c>
      <c r="AQ39" s="222">
        <f t="shared" si="31"/>
        <v>43580</v>
      </c>
      <c r="AR39" s="222">
        <f t="shared" si="31"/>
        <v>43581</v>
      </c>
      <c r="AS39" s="222">
        <f t="shared" si="31"/>
        <v>43582</v>
      </c>
      <c r="AT39" s="222">
        <f t="shared" si="31"/>
        <v>43583</v>
      </c>
      <c r="AU39" s="222">
        <f t="shared" si="31"/>
        <v>43584</v>
      </c>
      <c r="AV39" s="222">
        <f t="shared" si="31"/>
        <v>43585</v>
      </c>
      <c r="AW39" s="222">
        <f t="shared" si="31"/>
        <v>43586</v>
      </c>
      <c r="AX39" s="222">
        <f t="shared" si="31"/>
        <v>43587</v>
      </c>
      <c r="AY39" s="222">
        <f t="shared" si="31"/>
        <v>43588</v>
      </c>
      <c r="AZ39" s="222">
        <f t="shared" si="31"/>
        <v>43589</v>
      </c>
      <c r="BA39" s="222">
        <f t="shared" si="31"/>
        <v>43590</v>
      </c>
      <c r="BB39" s="219">
        <f>IFERROR(IF(IF(Z39=例①!$E$12,例①!$E$12,IF(WEEKDAY(Z39)=1,Z46,BB40))&gt;例①!$E$12,例①!$E$12,IF(Z39=例①!$E$12,例①!$E$12,IF(WEEKDAY(Z39)=1,Z46,BB40))),"")</f>
        <v>43590</v>
      </c>
      <c r="BE39" s="53"/>
      <c r="BF39" s="53"/>
      <c r="BG39" s="53" t="str">
        <f>IFERROR(VLOOKUP(B39,例①!$C$11:$D$12,2,FALSE),"")</f>
        <v/>
      </c>
      <c r="BH39" s="53" t="str">
        <f>IFERROR(VLOOKUP(B39,例①!$C$16:$D$21,2,FALSE),"")</f>
        <v/>
      </c>
      <c r="BI39" s="53" t="str">
        <f>IFERROR(VLOOKUP(B39,例①!$C$22:$D$24,2,FALSE),"")</f>
        <v/>
      </c>
      <c r="BJ39" s="53" t="str">
        <f>IF(B39&gt;例①!$C$26,"",IF(B39&gt;=例①!$C$25,$BJ$13,""))</f>
        <v/>
      </c>
      <c r="BK39" s="53" t="str">
        <f>IF(B39&gt;例①!$C$28,"",IF(B39&gt;=例①!$C$27,$BK$13,""))</f>
        <v/>
      </c>
      <c r="BL39" s="53" t="str">
        <f>IF(B39&gt;例①!$C$30,"",IF(B39&gt;=例①!$C$29,$BL$13,""))</f>
        <v/>
      </c>
      <c r="BM39" s="53" t="str">
        <f>IF(B39&gt;例①!$C$32,"",IF(B39&gt;=例①!$C$31,$BM$13,""))</f>
        <v/>
      </c>
      <c r="BN39" s="53" t="str">
        <f>IF(B39&gt;例①!$C$34,"",IF(B39&gt;=例①!$C$33,$BN$13,""))</f>
        <v/>
      </c>
      <c r="BO39" s="53" t="str">
        <f>IF(B39&gt;例①!$C$36,"",IF(B39&gt;=例①!$C$35,$BO$13,""))</f>
        <v/>
      </c>
      <c r="BP39" s="53" t="str">
        <f>IF(B39&gt;例①!$C$38,"",IF(B39&gt;=例①!$C$37,$BP$13,""))</f>
        <v/>
      </c>
      <c r="BQ39" s="53" t="str">
        <f>IF(B39&gt;例①!$C$40,"",IF(B39&gt;=例①!$C$39,$BQ$13,""))</f>
        <v/>
      </c>
      <c r="BR39" s="53" t="str">
        <f>IF(B39&gt;例①!$C$42,"",IF(B39&gt;=例①!$C$41,$BR$13,""))</f>
        <v/>
      </c>
      <c r="BS39" s="53" t="str">
        <f>IF(B39&gt;例①!$C$44,"",IF(B39&gt;=例①!$C$43,$BS$13,""))</f>
        <v/>
      </c>
      <c r="BT39" s="53" t="str">
        <f>IF(B39&gt;例①!$C$46,"",IF(B39&gt;=例①!$C$45,$BT$13,""))</f>
        <v/>
      </c>
      <c r="BU39" s="53" t="str">
        <f>IF(B39&gt;例①!$C$48,"",IF(B39&gt;=例①!$C$47,$BU$13,""))</f>
        <v/>
      </c>
      <c r="BV39" s="53" t="str">
        <f>IF(B39&gt;例①!$C$50,"",IF(B39&gt;=例①!$C$49,$BV$13,""))</f>
        <v/>
      </c>
      <c r="BW39" s="53" t="str">
        <f>IF(B39&gt;例①!$C$52,"",IF(B39&gt;=例①!$C$51,$BW$13,""))</f>
        <v/>
      </c>
      <c r="BX39" s="53" t="str">
        <f>IF(B39&gt;例①!$C$54,"",IF(B39&gt;=例①!$C$53,$BX$13,""))</f>
        <v/>
      </c>
      <c r="BY39" s="53" t="str">
        <f>IF(B39&gt;例①!$C$56,"",IF(B39&gt;=例①!$C$55,$BY$13,""))</f>
        <v/>
      </c>
      <c r="BZ39" s="53" t="str">
        <f>IF(B39&gt;例①!$C$58,"",IF(B39&gt;=例①!$C$57,$BZ$13,""))</f>
        <v/>
      </c>
      <c r="CA39" s="53" t="str">
        <f>IF(B39&gt;例①!$C$60,"",IF(B39&gt;=例①!$C$59,$CA$13,""))</f>
        <v/>
      </c>
      <c r="CB39" s="53" t="str">
        <f>IF(B39&gt;例①!$C$62,"",IF(B39&gt;=例①!$C$61,$CB$13,""))</f>
        <v/>
      </c>
      <c r="CC39" s="53" t="str">
        <f>IF(B39&gt;例①!$C$64,"",IF(B39&gt;=例①!$C$63,$CC$13,""))</f>
        <v/>
      </c>
      <c r="CD39" s="53" t="str">
        <f>IF(B39&gt;例①!$C$66,"",IF(B39&gt;=例①!$C$65,$CD$13,""))</f>
        <v/>
      </c>
      <c r="CE39" s="50" t="str">
        <f t="shared" si="29"/>
        <v/>
      </c>
      <c r="CF39" s="50" t="str">
        <f t="shared" si="14"/>
        <v xml:space="preserve"> </v>
      </c>
    </row>
    <row r="40" spans="1:84" ht="39" customHeight="1" thickTop="1" thickBot="1" x14ac:dyDescent="0.2">
      <c r="A40" s="81" t="str">
        <f t="shared" si="0"/>
        <v>対象期間</v>
      </c>
      <c r="B40" s="180">
        <f>IFERROR(IF(B39=例①!$E$12+IF(WEEKDAY(例①!$E$12)=1,例①!$E$12,(8-WEEKDAY(例①!$E$12))),"-",IF(B39="-","-",B39+1)),"-")</f>
        <v>43581</v>
      </c>
      <c r="C40" s="89">
        <f t="shared" si="15"/>
        <v>6</v>
      </c>
      <c r="D40" s="199" t="str">
        <f t="shared" si="16"/>
        <v>〇</v>
      </c>
      <c r="E40" s="200" t="str">
        <f t="shared" si="17"/>
        <v xml:space="preserve"> </v>
      </c>
      <c r="F40" s="201" t="s">
        <v>60</v>
      </c>
      <c r="G40" s="202" t="s">
        <v>61</v>
      </c>
      <c r="H40" s="203"/>
      <c r="I40" s="204"/>
      <c r="J40" s="187" t="str">
        <f t="shared" si="18"/>
        <v>週2日を超える休日(現場閉所日数に含めない)</v>
      </c>
      <c r="K40" s="190">
        <f t="shared" si="1"/>
        <v>26</v>
      </c>
      <c r="L40" s="190" t="str">
        <f t="shared" si="2"/>
        <v/>
      </c>
      <c r="M40" s="188" t="str">
        <f t="shared" si="19"/>
        <v/>
      </c>
      <c r="N40" s="87" t="str">
        <f t="shared" si="3"/>
        <v>↓</v>
      </c>
      <c r="O40" s="108"/>
      <c r="P40" s="156" t="str">
        <f>IF(B40&lt;例①!$E$11,"",IF(B40&gt;例①!$E$12,"",IF(LEN(CE40)=0,"○","")))</f>
        <v>○</v>
      </c>
      <c r="Q40" s="162">
        <f t="shared" si="20"/>
        <v>6</v>
      </c>
      <c r="R40" s="93">
        <f t="shared" si="4"/>
        <v>26</v>
      </c>
      <c r="S40" s="156" t="str">
        <f t="shared" si="5"/>
        <v/>
      </c>
      <c r="T40" s="162">
        <f t="shared" si="6"/>
        <v>5</v>
      </c>
      <c r="U40" s="100">
        <f t="shared" si="21"/>
        <v>6</v>
      </c>
      <c r="V40" s="93" t="str">
        <f t="shared" si="7"/>
        <v>休日</v>
      </c>
      <c r="W40" s="169" t="str">
        <f t="shared" si="22"/>
        <v>作業日</v>
      </c>
      <c r="X40" s="80" t="str">
        <f t="shared" si="23"/>
        <v/>
      </c>
      <c r="Y40" s="80" t="str">
        <f t="shared" si="24"/>
        <v/>
      </c>
      <c r="Z40" s="80">
        <f t="shared" si="8"/>
        <v>43581</v>
      </c>
      <c r="AA40" s="80" t="str">
        <f t="shared" si="9"/>
        <v/>
      </c>
      <c r="AB40" s="80" t="str">
        <f t="shared" si="10"/>
        <v>OK（振替済み）</v>
      </c>
      <c r="AC40" s="154">
        <f t="shared" si="11"/>
        <v>5</v>
      </c>
      <c r="AD40" s="154" t="str">
        <f t="shared" si="25"/>
        <v/>
      </c>
      <c r="AE40" s="106">
        <f t="shared" si="26"/>
        <v>4</v>
      </c>
      <c r="AF40" s="106">
        <f t="shared" si="12"/>
        <v>0</v>
      </c>
      <c r="AG40" s="218">
        <f>IFERROR(IF(AE40=1,例①!$E$11,IF(AE40=2,例①!$E$11,IF(WEEKDAY(Z40)=2,Z33,AG39))),"")</f>
        <v>43570</v>
      </c>
      <c r="AH40" s="222">
        <f t="shared" si="31"/>
        <v>43571</v>
      </c>
      <c r="AI40" s="222">
        <f t="shared" si="31"/>
        <v>43572</v>
      </c>
      <c r="AJ40" s="222">
        <f t="shared" si="31"/>
        <v>43573</v>
      </c>
      <c r="AK40" s="222">
        <f t="shared" si="31"/>
        <v>43574</v>
      </c>
      <c r="AL40" s="222">
        <f t="shared" si="31"/>
        <v>43575</v>
      </c>
      <c r="AM40" s="222">
        <f t="shared" si="31"/>
        <v>43576</v>
      </c>
      <c r="AN40" s="222">
        <f t="shared" si="31"/>
        <v>43577</v>
      </c>
      <c r="AO40" s="222">
        <f t="shared" si="31"/>
        <v>43578</v>
      </c>
      <c r="AP40" s="222">
        <f t="shared" si="31"/>
        <v>43579</v>
      </c>
      <c r="AQ40" s="222">
        <f t="shared" si="31"/>
        <v>43580</v>
      </c>
      <c r="AR40" s="222">
        <f t="shared" si="31"/>
        <v>43581</v>
      </c>
      <c r="AS40" s="222">
        <f t="shared" si="31"/>
        <v>43582</v>
      </c>
      <c r="AT40" s="222">
        <f t="shared" si="31"/>
        <v>43583</v>
      </c>
      <c r="AU40" s="222">
        <f t="shared" si="31"/>
        <v>43584</v>
      </c>
      <c r="AV40" s="222">
        <f t="shared" si="31"/>
        <v>43585</v>
      </c>
      <c r="AW40" s="222">
        <f t="shared" si="31"/>
        <v>43586</v>
      </c>
      <c r="AX40" s="222">
        <f t="shared" si="31"/>
        <v>43587</v>
      </c>
      <c r="AY40" s="222">
        <f t="shared" si="31"/>
        <v>43588</v>
      </c>
      <c r="AZ40" s="222">
        <f t="shared" si="31"/>
        <v>43589</v>
      </c>
      <c r="BA40" s="222">
        <f t="shared" si="31"/>
        <v>43590</v>
      </c>
      <c r="BB40" s="219">
        <f>IFERROR(IF(IF(Z40=例①!$E$12,例①!$E$12,IF(WEEKDAY(Z40)=1,Z47,BB41))&gt;例①!$E$12,例①!$E$12,IF(Z40=例①!$E$12,例①!$E$12,IF(WEEKDAY(Z40)=1,Z47,BB41))),"")</f>
        <v>43590</v>
      </c>
      <c r="BE40" s="53"/>
      <c r="BF40" s="53"/>
      <c r="BG40" s="53" t="str">
        <f>IFERROR(VLOOKUP(B40,例①!$C$11:$D$12,2,FALSE),"")</f>
        <v/>
      </c>
      <c r="BH40" s="53" t="str">
        <f>IFERROR(VLOOKUP(B40,例①!$C$16:$D$21,2,FALSE),"")</f>
        <v/>
      </c>
      <c r="BI40" s="53" t="str">
        <f>IFERROR(VLOOKUP(B40,例①!$C$22:$D$24,2,FALSE),"")</f>
        <v/>
      </c>
      <c r="BJ40" s="53" t="str">
        <f>IF(B40&gt;例①!$C$26,"",IF(B40&gt;=例①!$C$25,$BJ$13,""))</f>
        <v/>
      </c>
      <c r="BK40" s="53" t="str">
        <f>IF(B40&gt;例①!$C$28,"",IF(B40&gt;=例①!$C$27,$BK$13,""))</f>
        <v/>
      </c>
      <c r="BL40" s="53" t="str">
        <f>IF(B40&gt;例①!$C$30,"",IF(B40&gt;=例①!$C$29,$BL$13,""))</f>
        <v/>
      </c>
      <c r="BM40" s="53" t="str">
        <f>IF(B40&gt;例①!$C$32,"",IF(B40&gt;=例①!$C$31,$BM$13,""))</f>
        <v/>
      </c>
      <c r="BN40" s="53" t="str">
        <f>IF(B40&gt;例①!$C$34,"",IF(B40&gt;=例①!$C$33,$BN$13,""))</f>
        <v/>
      </c>
      <c r="BO40" s="53" t="str">
        <f>IF(B40&gt;例①!$C$36,"",IF(B40&gt;=例①!$C$35,$BO$13,""))</f>
        <v/>
      </c>
      <c r="BP40" s="53" t="str">
        <f>IF(B40&gt;例①!$C$38,"",IF(B40&gt;=例①!$C$37,$BP$13,""))</f>
        <v/>
      </c>
      <c r="BQ40" s="53" t="str">
        <f>IF(B40&gt;例①!$C$40,"",IF(B40&gt;=例①!$C$39,$BQ$13,""))</f>
        <v/>
      </c>
      <c r="BR40" s="53" t="str">
        <f>IF(B40&gt;例①!$C$42,"",IF(B40&gt;=例①!$C$41,$BR$13,""))</f>
        <v/>
      </c>
      <c r="BS40" s="53" t="str">
        <f>IF(B40&gt;例①!$C$44,"",IF(B40&gt;=例①!$C$43,$BS$13,""))</f>
        <v/>
      </c>
      <c r="BT40" s="53" t="str">
        <f>IF(B40&gt;例①!$C$46,"",IF(B40&gt;=例①!$C$45,$BT$13,""))</f>
        <v/>
      </c>
      <c r="BU40" s="53" t="str">
        <f>IF(B40&gt;例①!$C$48,"",IF(B40&gt;=例①!$C$47,$BU$13,""))</f>
        <v/>
      </c>
      <c r="BV40" s="53" t="str">
        <f>IF(B40&gt;例①!$C$50,"",IF(B40&gt;=例①!$C$49,$BV$13,""))</f>
        <v/>
      </c>
      <c r="BW40" s="53" t="str">
        <f>IF(B40&gt;例①!$C$52,"",IF(B40&gt;=例①!$C$51,$BW$13,""))</f>
        <v/>
      </c>
      <c r="BX40" s="53" t="str">
        <f>IF(B40&gt;例①!$C$54,"",IF(B40&gt;=例①!$C$53,$BX$13,""))</f>
        <v/>
      </c>
      <c r="BY40" s="53" t="str">
        <f>IF(B40&gt;例①!$C$56,"",IF(B40&gt;=例①!$C$55,$BY$13,""))</f>
        <v/>
      </c>
      <c r="BZ40" s="53" t="str">
        <f>IF(B40&gt;例①!$C$58,"",IF(B40&gt;=例①!$C$57,$BZ$13,""))</f>
        <v/>
      </c>
      <c r="CA40" s="53" t="str">
        <f>IF(B40&gt;例①!$C$60,"",IF(B40&gt;=例①!$C$59,$CA$13,""))</f>
        <v/>
      </c>
      <c r="CB40" s="53" t="str">
        <f>IF(B40&gt;例①!$C$62,"",IF(B40&gt;=例①!$C$61,$CB$13,""))</f>
        <v/>
      </c>
      <c r="CC40" s="53" t="str">
        <f>IF(B40&gt;例①!$C$64,"",IF(B40&gt;=例①!$C$63,$CC$13,""))</f>
        <v/>
      </c>
      <c r="CD40" s="53" t="str">
        <f>IF(B40&gt;例①!$C$66,"",IF(B40&gt;=例①!$C$65,$CD$13,""))</f>
        <v/>
      </c>
      <c r="CE40" s="50" t="str">
        <f t="shared" si="29"/>
        <v/>
      </c>
      <c r="CF40" s="50" t="str">
        <f t="shared" si="14"/>
        <v xml:space="preserve"> </v>
      </c>
    </row>
    <row r="41" spans="1:84" ht="39" customHeight="1" thickTop="1" thickBot="1" x14ac:dyDescent="0.2">
      <c r="A41" s="81" t="str">
        <f t="shared" si="0"/>
        <v>対象期間</v>
      </c>
      <c r="B41" s="180">
        <f>IFERROR(IF(B40=例①!$E$12+IF(WEEKDAY(例①!$E$12)=1,例①!$E$12,(8-WEEKDAY(例①!$E$12))),"-",IF(B40="-","-",B40+1)),"-")</f>
        <v>43582</v>
      </c>
      <c r="C41" s="89">
        <f t="shared" si="15"/>
        <v>7</v>
      </c>
      <c r="D41" s="199" t="str">
        <f t="shared" si="16"/>
        <v>〇</v>
      </c>
      <c r="E41" s="200" t="str">
        <f t="shared" si="17"/>
        <v xml:space="preserve"> </v>
      </c>
      <c r="F41" s="201" t="s">
        <v>61</v>
      </c>
      <c r="G41" s="202" t="s">
        <v>61</v>
      </c>
      <c r="H41" s="203"/>
      <c r="I41" s="204"/>
      <c r="J41" s="187" t="str">
        <f t="shared" si="18"/>
        <v>OK</v>
      </c>
      <c r="K41" s="190">
        <f t="shared" si="1"/>
        <v>27</v>
      </c>
      <c r="L41" s="190">
        <f t="shared" si="2"/>
        <v>7</v>
      </c>
      <c r="M41" s="188" t="str">
        <f t="shared" si="19"/>
        <v>6／7</v>
      </c>
      <c r="N41" s="87" t="str">
        <f t="shared" si="3"/>
        <v>↓</v>
      </c>
      <c r="O41" s="108"/>
      <c r="P41" s="156" t="str">
        <f>IF(B41&lt;例①!$E$11,"",IF(B41&gt;例①!$E$12,"",IF(LEN(CE41)=0,"○","")))</f>
        <v>○</v>
      </c>
      <c r="Q41" s="162">
        <f t="shared" si="20"/>
        <v>7</v>
      </c>
      <c r="R41" s="93">
        <f t="shared" si="4"/>
        <v>27</v>
      </c>
      <c r="S41" s="156" t="str">
        <f t="shared" si="5"/>
        <v>〇</v>
      </c>
      <c r="T41" s="162">
        <f t="shared" si="6"/>
        <v>6</v>
      </c>
      <c r="U41" s="100">
        <f t="shared" si="21"/>
        <v>7</v>
      </c>
      <c r="V41" s="93" t="str">
        <f t="shared" si="7"/>
        <v>休日</v>
      </c>
      <c r="W41" s="169" t="str">
        <f t="shared" si="22"/>
        <v>休日</v>
      </c>
      <c r="X41" s="80" t="str">
        <f t="shared" si="23"/>
        <v/>
      </c>
      <c r="Y41" s="80" t="str">
        <f t="shared" si="24"/>
        <v/>
      </c>
      <c r="Z41" s="80">
        <f t="shared" si="8"/>
        <v>43582</v>
      </c>
      <c r="AA41" s="80" t="str">
        <f t="shared" si="9"/>
        <v/>
      </c>
      <c r="AB41" s="80" t="str">
        <f t="shared" si="10"/>
        <v>OK（振替済み）</v>
      </c>
      <c r="AC41" s="154">
        <f t="shared" si="11"/>
        <v>6</v>
      </c>
      <c r="AD41" s="154">
        <f t="shared" si="25"/>
        <v>6</v>
      </c>
      <c r="AE41" s="106">
        <f t="shared" si="26"/>
        <v>4</v>
      </c>
      <c r="AF41" s="106">
        <f t="shared" si="12"/>
        <v>0</v>
      </c>
      <c r="AG41" s="218">
        <f>IFERROR(IF(AE41=1,例①!$E$11,IF(AE41=2,例①!$E$11,IF(WEEKDAY(Z41)=2,Z34,AG40))),"")</f>
        <v>43570</v>
      </c>
      <c r="AH41" s="222">
        <f t="shared" si="31"/>
        <v>43571</v>
      </c>
      <c r="AI41" s="222">
        <f t="shared" si="31"/>
        <v>43572</v>
      </c>
      <c r="AJ41" s="222">
        <f t="shared" si="31"/>
        <v>43573</v>
      </c>
      <c r="AK41" s="222">
        <f t="shared" si="31"/>
        <v>43574</v>
      </c>
      <c r="AL41" s="222">
        <f t="shared" si="31"/>
        <v>43575</v>
      </c>
      <c r="AM41" s="222">
        <f t="shared" si="31"/>
        <v>43576</v>
      </c>
      <c r="AN41" s="222">
        <f t="shared" si="31"/>
        <v>43577</v>
      </c>
      <c r="AO41" s="222">
        <f t="shared" si="31"/>
        <v>43578</v>
      </c>
      <c r="AP41" s="222">
        <f t="shared" si="31"/>
        <v>43579</v>
      </c>
      <c r="AQ41" s="222">
        <f t="shared" si="31"/>
        <v>43580</v>
      </c>
      <c r="AR41" s="222">
        <f t="shared" si="31"/>
        <v>43581</v>
      </c>
      <c r="AS41" s="222">
        <f t="shared" si="31"/>
        <v>43582</v>
      </c>
      <c r="AT41" s="222">
        <f t="shared" si="31"/>
        <v>43583</v>
      </c>
      <c r="AU41" s="222">
        <f t="shared" si="31"/>
        <v>43584</v>
      </c>
      <c r="AV41" s="222">
        <f t="shared" si="31"/>
        <v>43585</v>
      </c>
      <c r="AW41" s="222">
        <f t="shared" ref="AW41:BA41" si="32">IFERROR(IF(AV41+1&gt;$BB41,"",AV41+1),"")</f>
        <v>43586</v>
      </c>
      <c r="AX41" s="222">
        <f t="shared" si="32"/>
        <v>43587</v>
      </c>
      <c r="AY41" s="222">
        <f t="shared" si="32"/>
        <v>43588</v>
      </c>
      <c r="AZ41" s="222">
        <f t="shared" si="32"/>
        <v>43589</v>
      </c>
      <c r="BA41" s="222">
        <f t="shared" si="32"/>
        <v>43590</v>
      </c>
      <c r="BB41" s="219">
        <f>IFERROR(IF(IF(Z41=例①!$E$12,例①!$E$12,IF(WEEKDAY(Z41)=1,Z48,BB42))&gt;例①!$E$12,例①!$E$12,IF(Z41=例①!$E$12,例①!$E$12,IF(WEEKDAY(Z41)=1,Z48,BB42))),"")</f>
        <v>43590</v>
      </c>
      <c r="BE41" s="53"/>
      <c r="BF41" s="53"/>
      <c r="BG41" s="53" t="str">
        <f>IFERROR(VLOOKUP(B41,例①!$C$11:$D$12,2,FALSE),"")</f>
        <v/>
      </c>
      <c r="BH41" s="53" t="str">
        <f>IFERROR(VLOOKUP(B41,例①!$C$16:$D$21,2,FALSE),"")</f>
        <v/>
      </c>
      <c r="BI41" s="53" t="str">
        <f>IFERROR(VLOOKUP(B41,例①!$C$22:$D$24,2,FALSE),"")</f>
        <v/>
      </c>
      <c r="BJ41" s="53" t="str">
        <f>IF(B41&gt;例①!$C$26,"",IF(B41&gt;=例①!$C$25,$BJ$13,""))</f>
        <v/>
      </c>
      <c r="BK41" s="53" t="str">
        <f>IF(B41&gt;例①!$C$28,"",IF(B41&gt;=例①!$C$27,$BK$13,""))</f>
        <v/>
      </c>
      <c r="BL41" s="53" t="str">
        <f>IF(B41&gt;例①!$C$30,"",IF(B41&gt;=例①!$C$29,$BL$13,""))</f>
        <v/>
      </c>
      <c r="BM41" s="53" t="str">
        <f>IF(B41&gt;例①!$C$32,"",IF(B41&gt;=例①!$C$31,$BM$13,""))</f>
        <v/>
      </c>
      <c r="BN41" s="53" t="str">
        <f>IF(B41&gt;例①!$C$34,"",IF(B41&gt;=例①!$C$33,$BN$13,""))</f>
        <v/>
      </c>
      <c r="BO41" s="53" t="str">
        <f>IF(B41&gt;例①!$C$36,"",IF(B41&gt;=例①!$C$35,$BO$13,""))</f>
        <v/>
      </c>
      <c r="BP41" s="53" t="str">
        <f>IF(B41&gt;例①!$C$38,"",IF(B41&gt;=例①!$C$37,$BP$13,""))</f>
        <v/>
      </c>
      <c r="BQ41" s="53" t="str">
        <f>IF(B41&gt;例①!$C$40,"",IF(B41&gt;=例①!$C$39,$BQ$13,""))</f>
        <v/>
      </c>
      <c r="BR41" s="53" t="str">
        <f>IF(B41&gt;例①!$C$42,"",IF(B41&gt;=例①!$C$41,$BR$13,""))</f>
        <v/>
      </c>
      <c r="BS41" s="53" t="str">
        <f>IF(B41&gt;例①!$C$44,"",IF(B41&gt;=例①!$C$43,$BS$13,""))</f>
        <v/>
      </c>
      <c r="BT41" s="53" t="str">
        <f>IF(B41&gt;例①!$C$46,"",IF(B41&gt;=例①!$C$45,$BT$13,""))</f>
        <v/>
      </c>
      <c r="BU41" s="53" t="str">
        <f>IF(B41&gt;例①!$C$48,"",IF(B41&gt;=例①!$C$47,$BU$13,""))</f>
        <v/>
      </c>
      <c r="BV41" s="53" t="str">
        <f>IF(B41&gt;例①!$C$50,"",IF(B41&gt;=例①!$C$49,$BV$13,""))</f>
        <v/>
      </c>
      <c r="BW41" s="53" t="str">
        <f>IF(B41&gt;例①!$C$52,"",IF(B41&gt;=例①!$C$51,$BW$13,""))</f>
        <v/>
      </c>
      <c r="BX41" s="53" t="str">
        <f>IF(B41&gt;例①!$C$54,"",IF(B41&gt;=例①!$C$53,$BX$13,""))</f>
        <v/>
      </c>
      <c r="BY41" s="53" t="str">
        <f>IF(B41&gt;例①!$C$56,"",IF(B41&gt;=例①!$C$55,$BY$13,""))</f>
        <v/>
      </c>
      <c r="BZ41" s="53" t="str">
        <f>IF(B41&gt;例①!$C$58,"",IF(B41&gt;=例①!$C$57,$BZ$13,""))</f>
        <v/>
      </c>
      <c r="CA41" s="53" t="str">
        <f>IF(B41&gt;例①!$C$60,"",IF(B41&gt;=例①!$C$59,$CA$13,""))</f>
        <v/>
      </c>
      <c r="CB41" s="53" t="str">
        <f>IF(B41&gt;例①!$C$62,"",IF(B41&gt;=例①!$C$61,$CB$13,""))</f>
        <v/>
      </c>
      <c r="CC41" s="53" t="str">
        <f>IF(B41&gt;例①!$C$64,"",IF(B41&gt;=例①!$C$63,$CC$13,""))</f>
        <v/>
      </c>
      <c r="CD41" s="53" t="str">
        <f>IF(B41&gt;例①!$C$66,"",IF(B41&gt;=例①!$C$65,$CD$13,""))</f>
        <v/>
      </c>
      <c r="CE41" s="50" t="str">
        <f t="shared" si="29"/>
        <v/>
      </c>
      <c r="CF41" s="50" t="str">
        <f t="shared" si="14"/>
        <v xml:space="preserve"> </v>
      </c>
    </row>
    <row r="42" spans="1:84" ht="39" customHeight="1" thickTop="1" thickBot="1" x14ac:dyDescent="0.2">
      <c r="A42" s="81" t="str">
        <f t="shared" si="0"/>
        <v>対象期間</v>
      </c>
      <c r="B42" s="180">
        <f>IFERROR(IF(B41=例①!$E$12+IF(WEEKDAY(例①!$E$12)=1,例①!$E$12,(8-WEEKDAY(例①!$E$12))),"-",IF(B41="-","-",B41+1)),"-")</f>
        <v>43583</v>
      </c>
      <c r="C42" s="89">
        <f t="shared" si="15"/>
        <v>1</v>
      </c>
      <c r="D42" s="199" t="str">
        <f t="shared" si="16"/>
        <v>〇</v>
      </c>
      <c r="E42" s="200" t="str">
        <f t="shared" si="17"/>
        <v xml:space="preserve"> </v>
      </c>
      <c r="F42" s="201" t="s">
        <v>61</v>
      </c>
      <c r="G42" s="202" t="s">
        <v>61</v>
      </c>
      <c r="H42" s="203"/>
      <c r="I42" s="204"/>
      <c r="J42" s="187" t="str">
        <f t="shared" si="18"/>
        <v>OK</v>
      </c>
      <c r="K42" s="190">
        <f t="shared" si="1"/>
        <v>28</v>
      </c>
      <c r="L42" s="190">
        <f t="shared" si="2"/>
        <v>8</v>
      </c>
      <c r="M42" s="188" t="str">
        <f t="shared" si="19"/>
        <v>7／8</v>
      </c>
      <c r="N42" s="87" t="str">
        <f t="shared" si="3"/>
        <v>週の終わり</v>
      </c>
      <c r="O42" s="108"/>
      <c r="P42" s="156" t="str">
        <f>IF(B42&lt;例①!$E$11,"",IF(B42&gt;例①!$E$12,"",IF(LEN(CE42)=0,"○","")))</f>
        <v>○</v>
      </c>
      <c r="Q42" s="162">
        <f t="shared" si="20"/>
        <v>8</v>
      </c>
      <c r="R42" s="93">
        <f t="shared" si="4"/>
        <v>28</v>
      </c>
      <c r="S42" s="156" t="str">
        <f t="shared" si="5"/>
        <v>〇</v>
      </c>
      <c r="T42" s="162">
        <f t="shared" si="6"/>
        <v>7</v>
      </c>
      <c r="U42" s="100">
        <f t="shared" si="21"/>
        <v>8</v>
      </c>
      <c r="V42" s="93" t="str">
        <f t="shared" si="7"/>
        <v>休日</v>
      </c>
      <c r="W42" s="169" t="str">
        <f t="shared" si="22"/>
        <v>休日</v>
      </c>
      <c r="X42" s="80" t="str">
        <f t="shared" si="23"/>
        <v/>
      </c>
      <c r="Y42" s="80" t="str">
        <f t="shared" si="24"/>
        <v/>
      </c>
      <c r="Z42" s="80">
        <f t="shared" si="8"/>
        <v>43583</v>
      </c>
      <c r="AA42" s="80" t="str">
        <f t="shared" si="9"/>
        <v/>
      </c>
      <c r="AB42" s="80" t="str">
        <f t="shared" si="10"/>
        <v>OK（振替済み）</v>
      </c>
      <c r="AC42" s="154">
        <f t="shared" si="11"/>
        <v>7</v>
      </c>
      <c r="AD42" s="154">
        <f t="shared" si="25"/>
        <v>7</v>
      </c>
      <c r="AE42" s="106">
        <f t="shared" si="26"/>
        <v>4</v>
      </c>
      <c r="AF42" s="106">
        <f t="shared" si="12"/>
        <v>0</v>
      </c>
      <c r="AG42" s="223">
        <f>IFERROR(IF(AE42=1,例①!$E$11,IF(AE42=2,例①!$E$11,IF(WEEKDAY(Z42)=2,Z35,AG41))),"")</f>
        <v>43570</v>
      </c>
      <c r="AH42" s="224">
        <f t="shared" ref="AH42:BA54" si="33">IFERROR(IF(AG42+1&gt;$BB42,"",AG42+1),"")</f>
        <v>43571</v>
      </c>
      <c r="AI42" s="224">
        <f t="shared" si="33"/>
        <v>43572</v>
      </c>
      <c r="AJ42" s="224">
        <f t="shared" si="33"/>
        <v>43573</v>
      </c>
      <c r="AK42" s="224">
        <f t="shared" si="33"/>
        <v>43574</v>
      </c>
      <c r="AL42" s="224">
        <f t="shared" si="33"/>
        <v>43575</v>
      </c>
      <c r="AM42" s="224">
        <f t="shared" si="33"/>
        <v>43576</v>
      </c>
      <c r="AN42" s="224">
        <f t="shared" si="33"/>
        <v>43577</v>
      </c>
      <c r="AO42" s="224">
        <f t="shared" si="33"/>
        <v>43578</v>
      </c>
      <c r="AP42" s="224">
        <f t="shared" si="33"/>
        <v>43579</v>
      </c>
      <c r="AQ42" s="224">
        <f t="shared" si="33"/>
        <v>43580</v>
      </c>
      <c r="AR42" s="224">
        <f t="shared" si="33"/>
        <v>43581</v>
      </c>
      <c r="AS42" s="224">
        <f t="shared" si="33"/>
        <v>43582</v>
      </c>
      <c r="AT42" s="224">
        <f t="shared" si="33"/>
        <v>43583</v>
      </c>
      <c r="AU42" s="224">
        <f t="shared" si="33"/>
        <v>43584</v>
      </c>
      <c r="AV42" s="224">
        <f t="shared" si="33"/>
        <v>43585</v>
      </c>
      <c r="AW42" s="224">
        <f t="shared" si="33"/>
        <v>43586</v>
      </c>
      <c r="AX42" s="224">
        <f t="shared" si="33"/>
        <v>43587</v>
      </c>
      <c r="AY42" s="224">
        <f t="shared" si="33"/>
        <v>43588</v>
      </c>
      <c r="AZ42" s="224">
        <f t="shared" si="33"/>
        <v>43589</v>
      </c>
      <c r="BA42" s="224">
        <f t="shared" si="33"/>
        <v>43590</v>
      </c>
      <c r="BB42" s="225">
        <f>IFERROR(IF(IF(Z42=例①!$E$12,例①!$E$12,IF(WEEKDAY(Z42)=1,Z49,BB43))&gt;例①!$E$12,例①!$E$12,IF(Z42=例①!$E$12,例①!$E$12,IF(WEEKDAY(Z42)=1,Z49,BB43))),"")</f>
        <v>43590</v>
      </c>
      <c r="BE42" s="53"/>
      <c r="BF42" s="53"/>
      <c r="BG42" s="53" t="str">
        <f>IFERROR(VLOOKUP(B42,例①!$C$11:$D$12,2,FALSE),"")</f>
        <v/>
      </c>
      <c r="BH42" s="53" t="str">
        <f>IFERROR(VLOOKUP(B42,例①!$C$16:$D$21,2,FALSE),"")</f>
        <v/>
      </c>
      <c r="BI42" s="53" t="str">
        <f>IFERROR(VLOOKUP(B42,例①!$C$22:$D$24,2,FALSE),"")</f>
        <v/>
      </c>
      <c r="BJ42" s="53" t="str">
        <f>IF(B42&gt;例①!$C$26,"",IF(B42&gt;=例①!$C$25,$BJ$13,""))</f>
        <v/>
      </c>
      <c r="BK42" s="53" t="str">
        <f>IF(B42&gt;例①!$C$28,"",IF(B42&gt;=例①!$C$27,$BK$13,""))</f>
        <v/>
      </c>
      <c r="BL42" s="53" t="str">
        <f>IF(B42&gt;例①!$C$30,"",IF(B42&gt;=例①!$C$29,$BL$13,""))</f>
        <v/>
      </c>
      <c r="BM42" s="53" t="str">
        <f>IF(B42&gt;例①!$C$32,"",IF(B42&gt;=例①!$C$31,$BM$13,""))</f>
        <v/>
      </c>
      <c r="BN42" s="53" t="str">
        <f>IF(B42&gt;例①!$C$34,"",IF(B42&gt;=例①!$C$33,$BN$13,""))</f>
        <v/>
      </c>
      <c r="BO42" s="53" t="str">
        <f>IF(B42&gt;例①!$C$36,"",IF(B42&gt;=例①!$C$35,$BO$13,""))</f>
        <v/>
      </c>
      <c r="BP42" s="53" t="str">
        <f>IF(B42&gt;例①!$C$38,"",IF(B42&gt;=例①!$C$37,$BP$13,""))</f>
        <v/>
      </c>
      <c r="BQ42" s="53" t="str">
        <f>IF(B42&gt;例①!$C$40,"",IF(B42&gt;=例①!$C$39,$BQ$13,""))</f>
        <v/>
      </c>
      <c r="BR42" s="53" t="str">
        <f>IF(B42&gt;例①!$C$42,"",IF(B42&gt;=例①!$C$41,$BR$13,""))</f>
        <v/>
      </c>
      <c r="BS42" s="53" t="str">
        <f>IF(B42&gt;例①!$C$44,"",IF(B42&gt;=例①!$C$43,$BS$13,""))</f>
        <v/>
      </c>
      <c r="BT42" s="53" t="str">
        <f>IF(B42&gt;例①!$C$46,"",IF(B42&gt;=例①!$C$45,$BT$13,""))</f>
        <v/>
      </c>
      <c r="BU42" s="53" t="str">
        <f>IF(B42&gt;例①!$C$48,"",IF(B42&gt;=例①!$C$47,$BU$13,""))</f>
        <v/>
      </c>
      <c r="BV42" s="53" t="str">
        <f>IF(B42&gt;例①!$C$50,"",IF(B42&gt;=例①!$C$49,$BV$13,""))</f>
        <v/>
      </c>
      <c r="BW42" s="53" t="str">
        <f>IF(B42&gt;例①!$C$52,"",IF(B42&gt;=例①!$C$51,$BW$13,""))</f>
        <v/>
      </c>
      <c r="BX42" s="53" t="str">
        <f>IF(B42&gt;例①!$C$54,"",IF(B42&gt;=例①!$C$53,$BX$13,""))</f>
        <v/>
      </c>
      <c r="BY42" s="53" t="str">
        <f>IF(B42&gt;例①!$C$56,"",IF(B42&gt;=例①!$C$55,$BY$13,""))</f>
        <v/>
      </c>
      <c r="BZ42" s="53" t="str">
        <f>IF(B42&gt;例①!$C$58,"",IF(B42&gt;=例①!$C$57,$BZ$13,""))</f>
        <v/>
      </c>
      <c r="CA42" s="53" t="str">
        <f>IF(B42&gt;例①!$C$60,"",IF(B42&gt;=例①!$C$59,$CA$13,""))</f>
        <v/>
      </c>
      <c r="CB42" s="53" t="str">
        <f>IF(B42&gt;例①!$C$62,"",IF(B42&gt;=例①!$C$61,$CB$13,""))</f>
        <v/>
      </c>
      <c r="CC42" s="53" t="str">
        <f>IF(B42&gt;例①!$C$64,"",IF(B42&gt;=例①!$C$63,$CC$13,""))</f>
        <v/>
      </c>
      <c r="CD42" s="53" t="str">
        <f>IF(B42&gt;例①!$C$66,"",IF(B42&gt;=例①!$C$65,$CD$13,""))</f>
        <v/>
      </c>
      <c r="CE42" s="50" t="str">
        <f t="shared" si="29"/>
        <v/>
      </c>
      <c r="CF42" s="50" t="str">
        <f t="shared" si="14"/>
        <v xml:space="preserve"> </v>
      </c>
    </row>
    <row r="43" spans="1:84" ht="39" customHeight="1" thickTop="1" thickBot="1" x14ac:dyDescent="0.2">
      <c r="A43" s="81" t="str">
        <f t="shared" si="0"/>
        <v>対象期間</v>
      </c>
      <c r="B43" s="180">
        <f>IFERROR(IF(B42=例①!$E$12+IF(WEEKDAY(例①!$E$12)=1,例①!$E$12,(8-WEEKDAY(例①!$E$12))),"-",IF(B42="-","-",B42+1)),"-")</f>
        <v>43584</v>
      </c>
      <c r="C43" s="89">
        <f t="shared" si="15"/>
        <v>2</v>
      </c>
      <c r="D43" s="199" t="str">
        <f t="shared" si="16"/>
        <v>〇</v>
      </c>
      <c r="E43" s="200" t="str">
        <f t="shared" si="17"/>
        <v xml:space="preserve"> </v>
      </c>
      <c r="F43" s="201" t="s">
        <v>60</v>
      </c>
      <c r="G43" s="202" t="s">
        <v>61</v>
      </c>
      <c r="H43" s="203"/>
      <c r="I43" s="204"/>
      <c r="J43" s="187" t="str">
        <f t="shared" si="18"/>
        <v>週2日を超える休日(現場閉所日数に含めない)</v>
      </c>
      <c r="K43" s="190">
        <f t="shared" si="1"/>
        <v>29</v>
      </c>
      <c r="L43" s="190" t="str">
        <f t="shared" si="2"/>
        <v/>
      </c>
      <c r="M43" s="188" t="str">
        <f t="shared" si="19"/>
        <v/>
      </c>
      <c r="N43" s="87" t="str">
        <f t="shared" si="3"/>
        <v>週の始まり</v>
      </c>
      <c r="O43" s="108"/>
      <c r="P43" s="156" t="str">
        <f>IF(B43&lt;例①!$E$11,"",IF(B43&gt;例①!$E$12,"",IF(LEN(CE43)=0,"○","")))</f>
        <v>○</v>
      </c>
      <c r="Q43" s="162">
        <f t="shared" si="20"/>
        <v>8</v>
      </c>
      <c r="R43" s="93">
        <f t="shared" si="4"/>
        <v>29</v>
      </c>
      <c r="S43" s="156" t="str">
        <f t="shared" si="5"/>
        <v/>
      </c>
      <c r="T43" s="162">
        <f t="shared" si="6"/>
        <v>7</v>
      </c>
      <c r="U43" s="100">
        <f t="shared" si="21"/>
        <v>8</v>
      </c>
      <c r="V43" s="93" t="str">
        <f t="shared" si="7"/>
        <v>休日</v>
      </c>
      <c r="W43" s="169" t="str">
        <f t="shared" si="22"/>
        <v>作業日</v>
      </c>
      <c r="X43" s="80" t="str">
        <f t="shared" si="23"/>
        <v/>
      </c>
      <c r="Y43" s="80" t="str">
        <f t="shared" si="24"/>
        <v/>
      </c>
      <c r="Z43" s="80">
        <f t="shared" si="8"/>
        <v>43584</v>
      </c>
      <c r="AA43" s="80" t="str">
        <f t="shared" si="9"/>
        <v/>
      </c>
      <c r="AB43" s="80" t="str">
        <f t="shared" si="10"/>
        <v>OK（振替済み）</v>
      </c>
      <c r="AC43" s="154">
        <f t="shared" si="11"/>
        <v>7</v>
      </c>
      <c r="AD43" s="154" t="str">
        <f t="shared" si="25"/>
        <v/>
      </c>
      <c r="AE43" s="106">
        <f t="shared" si="26"/>
        <v>5</v>
      </c>
      <c r="AF43" s="106">
        <f t="shared" si="12"/>
        <v>0</v>
      </c>
      <c r="AG43" s="216">
        <f>IFERROR(IF(AE43=1,例①!$E$11,IF(AE43=2,例①!$E$11,IF(WEEKDAY(Z43)=2,Z36,AG42))),"")</f>
        <v>43577</v>
      </c>
      <c r="AH43" s="221">
        <f t="shared" si="33"/>
        <v>43578</v>
      </c>
      <c r="AI43" s="221">
        <f t="shared" si="33"/>
        <v>43579</v>
      </c>
      <c r="AJ43" s="221">
        <f t="shared" si="33"/>
        <v>43580</v>
      </c>
      <c r="AK43" s="221">
        <f t="shared" si="33"/>
        <v>43581</v>
      </c>
      <c r="AL43" s="221">
        <f t="shared" si="33"/>
        <v>43582</v>
      </c>
      <c r="AM43" s="221">
        <f t="shared" si="33"/>
        <v>43583</v>
      </c>
      <c r="AN43" s="221">
        <f t="shared" si="33"/>
        <v>43584</v>
      </c>
      <c r="AO43" s="221">
        <f t="shared" si="33"/>
        <v>43585</v>
      </c>
      <c r="AP43" s="221">
        <f t="shared" si="33"/>
        <v>43586</v>
      </c>
      <c r="AQ43" s="221">
        <f t="shared" si="33"/>
        <v>43587</v>
      </c>
      <c r="AR43" s="221">
        <f t="shared" si="33"/>
        <v>43588</v>
      </c>
      <c r="AS43" s="221">
        <f t="shared" si="33"/>
        <v>43589</v>
      </c>
      <c r="AT43" s="221">
        <f t="shared" si="33"/>
        <v>43590</v>
      </c>
      <c r="AU43" s="221">
        <f t="shared" si="33"/>
        <v>43591</v>
      </c>
      <c r="AV43" s="221">
        <f t="shared" si="33"/>
        <v>43592</v>
      </c>
      <c r="AW43" s="221">
        <f t="shared" si="33"/>
        <v>43593</v>
      </c>
      <c r="AX43" s="221">
        <f t="shared" si="33"/>
        <v>43594</v>
      </c>
      <c r="AY43" s="221">
        <f t="shared" si="33"/>
        <v>43595</v>
      </c>
      <c r="AZ43" s="221">
        <f t="shared" si="33"/>
        <v>43596</v>
      </c>
      <c r="BA43" s="221">
        <f t="shared" si="33"/>
        <v>43597</v>
      </c>
      <c r="BB43" s="217">
        <f>IFERROR(IF(IF(Z43=例①!$E$12,例①!$E$12,IF(WEEKDAY(Z43)=1,Z50,BB44))&gt;例①!$E$12,例①!$E$12,IF(Z43=例①!$E$12,例①!$E$12,IF(WEEKDAY(Z43)=1,Z50,BB44))),"")</f>
        <v>43597</v>
      </c>
      <c r="BE43" s="53"/>
      <c r="BF43" s="53"/>
      <c r="BG43" s="53" t="str">
        <f>IFERROR(VLOOKUP(B43,例①!$C$11:$D$12,2,FALSE),"")</f>
        <v/>
      </c>
      <c r="BH43" s="53" t="str">
        <f>IFERROR(VLOOKUP(B43,例①!$C$16:$D$21,2,FALSE),"")</f>
        <v/>
      </c>
      <c r="BI43" s="53" t="str">
        <f>IFERROR(VLOOKUP(B43,例①!$C$22:$D$24,2,FALSE),"")</f>
        <v/>
      </c>
      <c r="BJ43" s="53" t="str">
        <f>IF(B43&gt;例①!$C$26,"",IF(B43&gt;=例①!$C$25,$BJ$13,""))</f>
        <v/>
      </c>
      <c r="BK43" s="53" t="str">
        <f>IF(B43&gt;例①!$C$28,"",IF(B43&gt;=例①!$C$27,$BK$13,""))</f>
        <v/>
      </c>
      <c r="BL43" s="53" t="str">
        <f>IF(B43&gt;例①!$C$30,"",IF(B43&gt;=例①!$C$29,$BL$13,""))</f>
        <v/>
      </c>
      <c r="BM43" s="53" t="str">
        <f>IF(B43&gt;例①!$C$32,"",IF(B43&gt;=例①!$C$31,$BM$13,""))</f>
        <v/>
      </c>
      <c r="BN43" s="53" t="str">
        <f>IF(B43&gt;例①!$C$34,"",IF(B43&gt;=例①!$C$33,$BN$13,""))</f>
        <v/>
      </c>
      <c r="BO43" s="53" t="str">
        <f>IF(B43&gt;例①!$C$36,"",IF(B43&gt;=例①!$C$35,$BO$13,""))</f>
        <v/>
      </c>
      <c r="BP43" s="53" t="str">
        <f>IF(B43&gt;例①!$C$38,"",IF(B43&gt;=例①!$C$37,$BP$13,""))</f>
        <v/>
      </c>
      <c r="BQ43" s="53" t="str">
        <f>IF(B43&gt;例①!$C$40,"",IF(B43&gt;=例①!$C$39,$BQ$13,""))</f>
        <v/>
      </c>
      <c r="BR43" s="53" t="str">
        <f>IF(B43&gt;例①!$C$42,"",IF(B43&gt;=例①!$C$41,$BR$13,""))</f>
        <v/>
      </c>
      <c r="BS43" s="53" t="str">
        <f>IF(B43&gt;例①!$C$44,"",IF(B43&gt;=例①!$C$43,$BS$13,""))</f>
        <v/>
      </c>
      <c r="BT43" s="53" t="str">
        <f>IF(B43&gt;例①!$C$46,"",IF(B43&gt;=例①!$C$45,$BT$13,""))</f>
        <v/>
      </c>
      <c r="BU43" s="53" t="str">
        <f>IF(B43&gt;例①!$C$48,"",IF(B43&gt;=例①!$C$47,$BU$13,""))</f>
        <v/>
      </c>
      <c r="BV43" s="53" t="str">
        <f>IF(B43&gt;例①!$C$50,"",IF(B43&gt;=例①!$C$49,$BV$13,""))</f>
        <v/>
      </c>
      <c r="BW43" s="53" t="str">
        <f>IF(B43&gt;例①!$C$52,"",IF(B43&gt;=例①!$C$51,$BW$13,""))</f>
        <v/>
      </c>
      <c r="BX43" s="53" t="str">
        <f>IF(B43&gt;例①!$C$54,"",IF(B43&gt;=例①!$C$53,$BX$13,""))</f>
        <v/>
      </c>
      <c r="BY43" s="53" t="str">
        <f>IF(B43&gt;例①!$C$56,"",IF(B43&gt;=例①!$C$55,$BY$13,""))</f>
        <v/>
      </c>
      <c r="BZ43" s="53" t="str">
        <f>IF(B43&gt;例①!$C$58,"",IF(B43&gt;=例①!$C$57,$BZ$13,""))</f>
        <v/>
      </c>
      <c r="CA43" s="53" t="str">
        <f>IF(B43&gt;例①!$C$60,"",IF(B43&gt;=例①!$C$59,$CA$13,""))</f>
        <v/>
      </c>
      <c r="CB43" s="53" t="str">
        <f>IF(B43&gt;例①!$C$62,"",IF(B43&gt;=例①!$C$61,$CB$13,""))</f>
        <v/>
      </c>
      <c r="CC43" s="53" t="str">
        <f>IF(B43&gt;例①!$C$64,"",IF(B43&gt;=例①!$C$63,$CC$13,""))</f>
        <v/>
      </c>
      <c r="CD43" s="53" t="str">
        <f>IF(B43&gt;例①!$C$66,"",IF(B43&gt;=例①!$C$65,$CD$13,""))</f>
        <v/>
      </c>
      <c r="CE43" s="50" t="str">
        <f t="shared" si="29"/>
        <v/>
      </c>
      <c r="CF43" s="50" t="str">
        <f t="shared" si="14"/>
        <v xml:space="preserve"> </v>
      </c>
    </row>
    <row r="44" spans="1:84" ht="39" customHeight="1" thickTop="1" thickBot="1" x14ac:dyDescent="0.2">
      <c r="A44" s="81" t="str">
        <f t="shared" si="0"/>
        <v>対象期間</v>
      </c>
      <c r="B44" s="180">
        <f>IFERROR(IF(B43=例①!$E$12+IF(WEEKDAY(例①!$E$12)=1,例①!$E$12,(8-WEEKDAY(例①!$E$12))),"-",IF(B43="-","-",B43+1)),"-")</f>
        <v>43585</v>
      </c>
      <c r="C44" s="89">
        <f t="shared" si="15"/>
        <v>3</v>
      </c>
      <c r="D44" s="199" t="str">
        <f t="shared" si="16"/>
        <v>〇</v>
      </c>
      <c r="E44" s="200" t="str">
        <f t="shared" si="17"/>
        <v xml:space="preserve"> </v>
      </c>
      <c r="F44" s="201" t="s">
        <v>60</v>
      </c>
      <c r="G44" s="202" t="s">
        <v>61</v>
      </c>
      <c r="H44" s="203"/>
      <c r="I44" s="204"/>
      <c r="J44" s="187" t="str">
        <f t="shared" si="18"/>
        <v>週2日を超える休日(現場閉所日数に含めない)</v>
      </c>
      <c r="K44" s="190">
        <f t="shared" si="1"/>
        <v>30</v>
      </c>
      <c r="L44" s="190" t="str">
        <f t="shared" si="2"/>
        <v/>
      </c>
      <c r="M44" s="188" t="str">
        <f t="shared" si="19"/>
        <v/>
      </c>
      <c r="N44" s="87" t="str">
        <f t="shared" si="3"/>
        <v>↓</v>
      </c>
      <c r="O44" s="108"/>
      <c r="P44" s="156" t="str">
        <f>IF(B44&lt;例①!$E$11,"",IF(B44&gt;例①!$E$12,"",IF(LEN(CE44)=0,"○","")))</f>
        <v>○</v>
      </c>
      <c r="Q44" s="162">
        <f t="shared" si="20"/>
        <v>8</v>
      </c>
      <c r="R44" s="93">
        <f t="shared" si="4"/>
        <v>30</v>
      </c>
      <c r="S44" s="156" t="str">
        <f t="shared" si="5"/>
        <v/>
      </c>
      <c r="T44" s="162">
        <f t="shared" si="6"/>
        <v>7</v>
      </c>
      <c r="U44" s="100">
        <f t="shared" si="21"/>
        <v>8</v>
      </c>
      <c r="V44" s="93" t="str">
        <f t="shared" si="7"/>
        <v>休日</v>
      </c>
      <c r="W44" s="169" t="str">
        <f t="shared" si="22"/>
        <v>作業日</v>
      </c>
      <c r="X44" s="80" t="str">
        <f t="shared" si="23"/>
        <v/>
      </c>
      <c r="Y44" s="80" t="str">
        <f t="shared" si="24"/>
        <v/>
      </c>
      <c r="Z44" s="80">
        <f t="shared" si="8"/>
        <v>43585</v>
      </c>
      <c r="AA44" s="80" t="str">
        <f t="shared" si="9"/>
        <v/>
      </c>
      <c r="AB44" s="80" t="str">
        <f t="shared" si="10"/>
        <v>OK（振替済み）</v>
      </c>
      <c r="AC44" s="154">
        <f t="shared" si="11"/>
        <v>7</v>
      </c>
      <c r="AD44" s="154" t="str">
        <f t="shared" si="25"/>
        <v/>
      </c>
      <c r="AE44" s="106">
        <f t="shared" si="26"/>
        <v>5</v>
      </c>
      <c r="AF44" s="106">
        <f t="shared" si="12"/>
        <v>0</v>
      </c>
      <c r="AG44" s="218">
        <f>IFERROR(IF(AE44=1,例①!$E$11,IF(AE44=2,例①!$E$11,IF(WEEKDAY(Z44)=2,Z37,AG43))),"")</f>
        <v>43577</v>
      </c>
      <c r="AH44" s="222">
        <f t="shared" si="33"/>
        <v>43578</v>
      </c>
      <c r="AI44" s="222">
        <f t="shared" si="33"/>
        <v>43579</v>
      </c>
      <c r="AJ44" s="222">
        <f t="shared" si="33"/>
        <v>43580</v>
      </c>
      <c r="AK44" s="222">
        <f t="shared" si="33"/>
        <v>43581</v>
      </c>
      <c r="AL44" s="222">
        <f t="shared" si="33"/>
        <v>43582</v>
      </c>
      <c r="AM44" s="222">
        <f t="shared" si="33"/>
        <v>43583</v>
      </c>
      <c r="AN44" s="222">
        <f t="shared" si="33"/>
        <v>43584</v>
      </c>
      <c r="AO44" s="222">
        <f t="shared" si="33"/>
        <v>43585</v>
      </c>
      <c r="AP44" s="222">
        <f t="shared" si="33"/>
        <v>43586</v>
      </c>
      <c r="AQ44" s="222">
        <f t="shared" si="33"/>
        <v>43587</v>
      </c>
      <c r="AR44" s="222">
        <f t="shared" si="33"/>
        <v>43588</v>
      </c>
      <c r="AS44" s="222">
        <f t="shared" si="33"/>
        <v>43589</v>
      </c>
      <c r="AT44" s="222">
        <f t="shared" si="33"/>
        <v>43590</v>
      </c>
      <c r="AU44" s="222">
        <f t="shared" si="33"/>
        <v>43591</v>
      </c>
      <c r="AV44" s="222">
        <f t="shared" si="33"/>
        <v>43592</v>
      </c>
      <c r="AW44" s="222">
        <f t="shared" si="33"/>
        <v>43593</v>
      </c>
      <c r="AX44" s="222">
        <f t="shared" si="33"/>
        <v>43594</v>
      </c>
      <c r="AY44" s="222">
        <f t="shared" si="33"/>
        <v>43595</v>
      </c>
      <c r="AZ44" s="222">
        <f t="shared" si="33"/>
        <v>43596</v>
      </c>
      <c r="BA44" s="222">
        <f t="shared" si="33"/>
        <v>43597</v>
      </c>
      <c r="BB44" s="219">
        <f>IFERROR(IF(IF(Z44=例①!$E$12,例①!$E$12,IF(WEEKDAY(Z44)=1,Z51,BB45))&gt;例①!$E$12,例①!$E$12,IF(Z44=例①!$E$12,例①!$E$12,IF(WEEKDAY(Z44)=1,Z51,BB45))),"")</f>
        <v>43597</v>
      </c>
      <c r="BE44" s="53"/>
      <c r="BF44" s="53"/>
      <c r="BG44" s="53" t="str">
        <f>IFERROR(VLOOKUP(B44,例①!$C$11:$D$12,2,FALSE),"")</f>
        <v/>
      </c>
      <c r="BH44" s="53" t="str">
        <f>IFERROR(VLOOKUP(B44,例①!$C$16:$D$21,2,FALSE),"")</f>
        <v/>
      </c>
      <c r="BI44" s="53" t="str">
        <f>IFERROR(VLOOKUP(B44,例①!$C$22:$D$24,2,FALSE),"")</f>
        <v/>
      </c>
      <c r="BJ44" s="53" t="str">
        <f>IF(B44&gt;例①!$C$26,"",IF(B44&gt;=例①!$C$25,$BJ$13,""))</f>
        <v/>
      </c>
      <c r="BK44" s="53" t="str">
        <f>IF(B44&gt;例①!$C$28,"",IF(B44&gt;=例①!$C$27,$BK$13,""))</f>
        <v/>
      </c>
      <c r="BL44" s="53" t="str">
        <f>IF(B44&gt;例①!$C$30,"",IF(B44&gt;=例①!$C$29,$BL$13,""))</f>
        <v/>
      </c>
      <c r="BM44" s="53" t="str">
        <f>IF(B44&gt;例①!$C$32,"",IF(B44&gt;=例①!$C$31,$BM$13,""))</f>
        <v/>
      </c>
      <c r="BN44" s="53" t="str">
        <f>IF(B44&gt;例①!$C$34,"",IF(B44&gt;=例①!$C$33,$BN$13,""))</f>
        <v/>
      </c>
      <c r="BO44" s="53" t="str">
        <f>IF(B44&gt;例①!$C$36,"",IF(B44&gt;=例①!$C$35,$BO$13,""))</f>
        <v/>
      </c>
      <c r="BP44" s="53" t="str">
        <f>IF(B44&gt;例①!$C$38,"",IF(B44&gt;=例①!$C$37,$BP$13,""))</f>
        <v/>
      </c>
      <c r="BQ44" s="53" t="str">
        <f>IF(B44&gt;例①!$C$40,"",IF(B44&gt;=例①!$C$39,$BQ$13,""))</f>
        <v/>
      </c>
      <c r="BR44" s="53" t="str">
        <f>IF(B44&gt;例①!$C$42,"",IF(B44&gt;=例①!$C$41,$BR$13,""))</f>
        <v/>
      </c>
      <c r="BS44" s="53" t="str">
        <f>IF(B44&gt;例①!$C$44,"",IF(B44&gt;=例①!$C$43,$BS$13,""))</f>
        <v/>
      </c>
      <c r="BT44" s="53" t="str">
        <f>IF(B44&gt;例①!$C$46,"",IF(B44&gt;=例①!$C$45,$BT$13,""))</f>
        <v/>
      </c>
      <c r="BU44" s="53" t="str">
        <f>IF(B44&gt;例①!$C$48,"",IF(B44&gt;=例①!$C$47,$BU$13,""))</f>
        <v/>
      </c>
      <c r="BV44" s="53" t="str">
        <f>IF(B44&gt;例①!$C$50,"",IF(B44&gt;=例①!$C$49,$BV$13,""))</f>
        <v/>
      </c>
      <c r="BW44" s="53" t="str">
        <f>IF(B44&gt;例①!$C$52,"",IF(B44&gt;=例①!$C$51,$BW$13,""))</f>
        <v/>
      </c>
      <c r="BX44" s="53" t="str">
        <f>IF(B44&gt;例①!$C$54,"",IF(B44&gt;=例①!$C$53,$BX$13,""))</f>
        <v/>
      </c>
      <c r="BY44" s="53" t="str">
        <f>IF(B44&gt;例①!$C$56,"",IF(B44&gt;=例①!$C$55,$BY$13,""))</f>
        <v/>
      </c>
      <c r="BZ44" s="53" t="str">
        <f>IF(B44&gt;例①!$C$58,"",IF(B44&gt;=例①!$C$57,$BZ$13,""))</f>
        <v/>
      </c>
      <c r="CA44" s="53" t="str">
        <f>IF(B44&gt;例①!$C$60,"",IF(B44&gt;=例①!$C$59,$CA$13,""))</f>
        <v/>
      </c>
      <c r="CB44" s="53" t="str">
        <f>IF(B44&gt;例①!$C$62,"",IF(B44&gt;=例①!$C$61,$CB$13,""))</f>
        <v/>
      </c>
      <c r="CC44" s="53" t="str">
        <f>IF(B44&gt;例①!$C$64,"",IF(B44&gt;=例①!$C$63,$CC$13,""))</f>
        <v/>
      </c>
      <c r="CD44" s="53" t="str">
        <f>IF(B44&gt;例①!$C$66,"",IF(B44&gt;=例①!$C$65,$CD$13,""))</f>
        <v/>
      </c>
      <c r="CE44" s="50" t="str">
        <f t="shared" si="29"/>
        <v/>
      </c>
      <c r="CF44" s="50" t="str">
        <f t="shared" si="14"/>
        <v xml:space="preserve"> </v>
      </c>
    </row>
    <row r="45" spans="1:84" ht="39" customHeight="1" thickTop="1" thickBot="1" x14ac:dyDescent="0.2">
      <c r="A45" s="81" t="str">
        <f t="shared" si="0"/>
        <v>対象期間</v>
      </c>
      <c r="B45" s="180">
        <f>IFERROR(IF(B44=例①!$E$12+IF(WEEKDAY(例①!$E$12)=1,例①!$E$12,(8-WEEKDAY(例①!$E$12))),"-",IF(B44="-","-",B44+1)),"-")</f>
        <v>43586</v>
      </c>
      <c r="C45" s="89">
        <f t="shared" si="15"/>
        <v>4</v>
      </c>
      <c r="D45" s="199" t="str">
        <f t="shared" si="16"/>
        <v>〇</v>
      </c>
      <c r="E45" s="200" t="str">
        <f t="shared" si="17"/>
        <v xml:space="preserve"> </v>
      </c>
      <c r="F45" s="201" t="s">
        <v>60</v>
      </c>
      <c r="G45" s="202" t="s">
        <v>60</v>
      </c>
      <c r="H45" s="203"/>
      <c r="I45" s="204"/>
      <c r="J45" s="187" t="str">
        <f t="shared" si="18"/>
        <v/>
      </c>
      <c r="K45" s="190">
        <f t="shared" si="1"/>
        <v>31</v>
      </c>
      <c r="L45" s="190" t="str">
        <f t="shared" si="2"/>
        <v/>
      </c>
      <c r="M45" s="188" t="str">
        <f t="shared" si="19"/>
        <v/>
      </c>
      <c r="N45" s="87" t="str">
        <f t="shared" si="3"/>
        <v>↓</v>
      </c>
      <c r="O45" s="108"/>
      <c r="P45" s="156" t="str">
        <f>IF(B45&lt;例①!$E$11,"",IF(B45&gt;例①!$E$12,"",IF(LEN(CE45)=0,"○","")))</f>
        <v>○</v>
      </c>
      <c r="Q45" s="162">
        <f t="shared" si="20"/>
        <v>8</v>
      </c>
      <c r="R45" s="93">
        <f t="shared" si="4"/>
        <v>31</v>
      </c>
      <c r="S45" s="156" t="str">
        <f t="shared" si="5"/>
        <v/>
      </c>
      <c r="T45" s="162">
        <f t="shared" si="6"/>
        <v>7</v>
      </c>
      <c r="U45" s="100">
        <f t="shared" si="21"/>
        <v>8</v>
      </c>
      <c r="V45" s="93" t="str">
        <f t="shared" si="7"/>
        <v>作業日</v>
      </c>
      <c r="W45" s="169" t="str">
        <f t="shared" si="22"/>
        <v>作業日</v>
      </c>
      <c r="X45" s="80" t="str">
        <f t="shared" si="23"/>
        <v/>
      </c>
      <c r="Y45" s="80" t="str">
        <f t="shared" si="24"/>
        <v/>
      </c>
      <c r="Z45" s="80">
        <f t="shared" si="8"/>
        <v>43586</v>
      </c>
      <c r="AA45" s="80" t="str">
        <f t="shared" si="9"/>
        <v/>
      </c>
      <c r="AB45" s="80" t="str">
        <f t="shared" si="10"/>
        <v>OK（振替済み）</v>
      </c>
      <c r="AC45" s="154">
        <f t="shared" si="11"/>
        <v>7</v>
      </c>
      <c r="AD45" s="154" t="str">
        <f t="shared" si="25"/>
        <v/>
      </c>
      <c r="AE45" s="106">
        <f t="shared" si="26"/>
        <v>5</v>
      </c>
      <c r="AF45" s="106">
        <f t="shared" si="12"/>
        <v>0</v>
      </c>
      <c r="AG45" s="218">
        <f>IFERROR(IF(AE45=1,例①!$E$11,IF(AE45=2,例①!$E$11,IF(WEEKDAY(Z45)=2,Z38,AG44))),"")</f>
        <v>43577</v>
      </c>
      <c r="AH45" s="222">
        <f t="shared" si="33"/>
        <v>43578</v>
      </c>
      <c r="AI45" s="222">
        <f t="shared" si="33"/>
        <v>43579</v>
      </c>
      <c r="AJ45" s="222">
        <f t="shared" si="33"/>
        <v>43580</v>
      </c>
      <c r="AK45" s="222">
        <f t="shared" si="33"/>
        <v>43581</v>
      </c>
      <c r="AL45" s="222">
        <f t="shared" si="33"/>
        <v>43582</v>
      </c>
      <c r="AM45" s="222">
        <f t="shared" si="33"/>
        <v>43583</v>
      </c>
      <c r="AN45" s="222">
        <f t="shared" si="33"/>
        <v>43584</v>
      </c>
      <c r="AO45" s="222">
        <f t="shared" si="33"/>
        <v>43585</v>
      </c>
      <c r="AP45" s="222">
        <f t="shared" si="33"/>
        <v>43586</v>
      </c>
      <c r="AQ45" s="222">
        <f t="shared" si="33"/>
        <v>43587</v>
      </c>
      <c r="AR45" s="222">
        <f t="shared" si="33"/>
        <v>43588</v>
      </c>
      <c r="AS45" s="222">
        <f t="shared" si="33"/>
        <v>43589</v>
      </c>
      <c r="AT45" s="222">
        <f t="shared" si="33"/>
        <v>43590</v>
      </c>
      <c r="AU45" s="222">
        <f t="shared" si="33"/>
        <v>43591</v>
      </c>
      <c r="AV45" s="222">
        <f t="shared" si="33"/>
        <v>43592</v>
      </c>
      <c r="AW45" s="222">
        <f t="shared" si="33"/>
        <v>43593</v>
      </c>
      <c r="AX45" s="222">
        <f t="shared" si="33"/>
        <v>43594</v>
      </c>
      <c r="AY45" s="222">
        <f t="shared" si="33"/>
        <v>43595</v>
      </c>
      <c r="AZ45" s="222">
        <f t="shared" si="33"/>
        <v>43596</v>
      </c>
      <c r="BA45" s="222">
        <f t="shared" si="33"/>
        <v>43597</v>
      </c>
      <c r="BB45" s="219">
        <f>IFERROR(IF(IF(Z45=例①!$E$12,例①!$E$12,IF(WEEKDAY(Z45)=1,Z52,BB46))&gt;例①!$E$12,例①!$E$12,IF(Z45=例①!$E$12,例①!$E$12,IF(WEEKDAY(Z45)=1,Z52,BB46))),"")</f>
        <v>43597</v>
      </c>
      <c r="BE45" s="53"/>
      <c r="BF45" s="53"/>
      <c r="BG45" s="53" t="str">
        <f>IFERROR(VLOOKUP(B45,例①!$C$11:$D$12,2,FALSE),"")</f>
        <v/>
      </c>
      <c r="BH45" s="53" t="str">
        <f>IFERROR(VLOOKUP(B45,例①!$C$16:$D$21,2,FALSE),"")</f>
        <v/>
      </c>
      <c r="BI45" s="53" t="str">
        <f>IFERROR(VLOOKUP(B45,例①!$C$22:$D$24,2,FALSE),"")</f>
        <v/>
      </c>
      <c r="BJ45" s="53" t="str">
        <f>IF(B45&gt;例①!$C$26,"",IF(B45&gt;=例①!$C$25,$BJ$13,""))</f>
        <v/>
      </c>
      <c r="BK45" s="53" t="str">
        <f>IF(B45&gt;例①!$C$28,"",IF(B45&gt;=例①!$C$27,$BK$13,""))</f>
        <v/>
      </c>
      <c r="BL45" s="53" t="str">
        <f>IF(B45&gt;例①!$C$30,"",IF(B45&gt;=例①!$C$29,$BL$13,""))</f>
        <v/>
      </c>
      <c r="BM45" s="53" t="str">
        <f>IF(B45&gt;例①!$C$32,"",IF(B45&gt;=例①!$C$31,$BM$13,""))</f>
        <v/>
      </c>
      <c r="BN45" s="53" t="str">
        <f>IF(B45&gt;例①!$C$34,"",IF(B45&gt;=例①!$C$33,$BN$13,""))</f>
        <v/>
      </c>
      <c r="BO45" s="53" t="str">
        <f>IF(B45&gt;例①!$C$36,"",IF(B45&gt;=例①!$C$35,$BO$13,""))</f>
        <v/>
      </c>
      <c r="BP45" s="53" t="str">
        <f>IF(B45&gt;例①!$C$38,"",IF(B45&gt;=例①!$C$37,$BP$13,""))</f>
        <v/>
      </c>
      <c r="BQ45" s="53" t="str">
        <f>IF(B45&gt;例①!$C$40,"",IF(B45&gt;=例①!$C$39,$BQ$13,""))</f>
        <v/>
      </c>
      <c r="BR45" s="53" t="str">
        <f>IF(B45&gt;例①!$C$42,"",IF(B45&gt;=例①!$C$41,$BR$13,""))</f>
        <v/>
      </c>
      <c r="BS45" s="53" t="str">
        <f>IF(B45&gt;例①!$C$44,"",IF(B45&gt;=例①!$C$43,$BS$13,""))</f>
        <v/>
      </c>
      <c r="BT45" s="53" t="str">
        <f>IF(B45&gt;例①!$C$46,"",IF(B45&gt;=例①!$C$45,$BT$13,""))</f>
        <v/>
      </c>
      <c r="BU45" s="53" t="str">
        <f>IF(B45&gt;例①!$C$48,"",IF(B45&gt;=例①!$C$47,$BU$13,""))</f>
        <v/>
      </c>
      <c r="BV45" s="53" t="str">
        <f>IF(B45&gt;例①!$C$50,"",IF(B45&gt;=例①!$C$49,$BV$13,""))</f>
        <v/>
      </c>
      <c r="BW45" s="53" t="str">
        <f>IF(B45&gt;例①!$C$52,"",IF(B45&gt;=例①!$C$51,$BW$13,""))</f>
        <v/>
      </c>
      <c r="BX45" s="53" t="str">
        <f>IF(B45&gt;例①!$C$54,"",IF(B45&gt;=例①!$C$53,$BX$13,""))</f>
        <v/>
      </c>
      <c r="BY45" s="53" t="str">
        <f>IF(B45&gt;例①!$C$56,"",IF(B45&gt;=例①!$C$55,$BY$13,""))</f>
        <v/>
      </c>
      <c r="BZ45" s="53" t="str">
        <f>IF(B45&gt;例①!$C$58,"",IF(B45&gt;=例①!$C$57,$BZ$13,""))</f>
        <v/>
      </c>
      <c r="CA45" s="53" t="str">
        <f>IF(B45&gt;例①!$C$60,"",IF(B45&gt;=例①!$C$59,$CA$13,""))</f>
        <v/>
      </c>
      <c r="CB45" s="53" t="str">
        <f>IF(B45&gt;例①!$C$62,"",IF(B45&gt;=例①!$C$61,$CB$13,""))</f>
        <v/>
      </c>
      <c r="CC45" s="53" t="str">
        <f>IF(B45&gt;例①!$C$64,"",IF(B45&gt;=例①!$C$63,$CC$13,""))</f>
        <v/>
      </c>
      <c r="CD45" s="53" t="str">
        <f>IF(B45&gt;例①!$C$66,"",IF(B45&gt;=例①!$C$65,$CD$13,""))</f>
        <v/>
      </c>
      <c r="CE45" s="50" t="str">
        <f t="shared" si="29"/>
        <v/>
      </c>
      <c r="CF45" s="50" t="str">
        <f t="shared" si="14"/>
        <v xml:space="preserve"> </v>
      </c>
    </row>
    <row r="46" spans="1:84" ht="39" customHeight="1" thickTop="1" thickBot="1" x14ac:dyDescent="0.2">
      <c r="A46" s="81" t="str">
        <f t="shared" si="0"/>
        <v>対象期間</v>
      </c>
      <c r="B46" s="180">
        <f>IFERROR(IF(B45=例①!$E$12+IF(WEEKDAY(例①!$E$12)=1,例①!$E$12,(8-WEEKDAY(例①!$E$12))),"-",IF(B45="-","-",B45+1)),"-")</f>
        <v>43587</v>
      </c>
      <c r="C46" s="89">
        <f t="shared" si="15"/>
        <v>5</v>
      </c>
      <c r="D46" s="199" t="str">
        <f t="shared" si="16"/>
        <v>〇</v>
      </c>
      <c r="E46" s="200" t="str">
        <f t="shared" si="17"/>
        <v xml:space="preserve"> </v>
      </c>
      <c r="F46" s="201" t="s">
        <v>60</v>
      </c>
      <c r="G46" s="202" t="s">
        <v>60</v>
      </c>
      <c r="H46" s="203"/>
      <c r="I46" s="204"/>
      <c r="J46" s="187" t="str">
        <f t="shared" si="18"/>
        <v/>
      </c>
      <c r="K46" s="190">
        <f t="shared" si="1"/>
        <v>32</v>
      </c>
      <c r="L46" s="190" t="str">
        <f t="shared" si="2"/>
        <v/>
      </c>
      <c r="M46" s="188" t="str">
        <f t="shared" si="19"/>
        <v/>
      </c>
      <c r="N46" s="87" t="str">
        <f t="shared" si="3"/>
        <v>↓</v>
      </c>
      <c r="O46" s="108"/>
      <c r="P46" s="156" t="str">
        <f>IF(B46&lt;例①!$E$11,"",IF(B46&gt;例①!$E$12,"",IF(LEN(CE46)=0,"○","")))</f>
        <v>○</v>
      </c>
      <c r="Q46" s="162">
        <f t="shared" si="20"/>
        <v>8</v>
      </c>
      <c r="R46" s="93">
        <f t="shared" si="4"/>
        <v>32</v>
      </c>
      <c r="S46" s="156" t="str">
        <f t="shared" si="5"/>
        <v/>
      </c>
      <c r="T46" s="162">
        <f t="shared" si="6"/>
        <v>7</v>
      </c>
      <c r="U46" s="100">
        <f t="shared" si="21"/>
        <v>8</v>
      </c>
      <c r="V46" s="93" t="str">
        <f t="shared" si="7"/>
        <v>作業日</v>
      </c>
      <c r="W46" s="169" t="str">
        <f t="shared" si="22"/>
        <v>作業日</v>
      </c>
      <c r="X46" s="80" t="str">
        <f t="shared" si="23"/>
        <v/>
      </c>
      <c r="Y46" s="80" t="str">
        <f t="shared" si="24"/>
        <v/>
      </c>
      <c r="Z46" s="80">
        <f t="shared" si="8"/>
        <v>43587</v>
      </c>
      <c r="AA46" s="80" t="str">
        <f t="shared" si="9"/>
        <v/>
      </c>
      <c r="AB46" s="80" t="str">
        <f t="shared" si="10"/>
        <v>OK（振替済み）</v>
      </c>
      <c r="AC46" s="154">
        <f t="shared" si="11"/>
        <v>7</v>
      </c>
      <c r="AD46" s="154" t="str">
        <f t="shared" si="25"/>
        <v/>
      </c>
      <c r="AE46" s="106">
        <f t="shared" si="26"/>
        <v>5</v>
      </c>
      <c r="AF46" s="106">
        <f t="shared" si="12"/>
        <v>0</v>
      </c>
      <c r="AG46" s="218">
        <f>IFERROR(IF(AE46=1,例①!$E$11,IF(AE46=2,例①!$E$11,IF(WEEKDAY(Z46)=2,Z39,AG45))),"")</f>
        <v>43577</v>
      </c>
      <c r="AH46" s="222">
        <f t="shared" si="33"/>
        <v>43578</v>
      </c>
      <c r="AI46" s="222">
        <f t="shared" si="33"/>
        <v>43579</v>
      </c>
      <c r="AJ46" s="222">
        <f t="shared" si="33"/>
        <v>43580</v>
      </c>
      <c r="AK46" s="222">
        <f t="shared" si="33"/>
        <v>43581</v>
      </c>
      <c r="AL46" s="222">
        <f t="shared" si="33"/>
        <v>43582</v>
      </c>
      <c r="AM46" s="222">
        <f t="shared" si="33"/>
        <v>43583</v>
      </c>
      <c r="AN46" s="222">
        <f t="shared" si="33"/>
        <v>43584</v>
      </c>
      <c r="AO46" s="222">
        <f t="shared" si="33"/>
        <v>43585</v>
      </c>
      <c r="AP46" s="222">
        <f t="shared" si="33"/>
        <v>43586</v>
      </c>
      <c r="AQ46" s="222">
        <f t="shared" si="33"/>
        <v>43587</v>
      </c>
      <c r="AR46" s="222">
        <f t="shared" si="33"/>
        <v>43588</v>
      </c>
      <c r="AS46" s="222">
        <f t="shared" si="33"/>
        <v>43589</v>
      </c>
      <c r="AT46" s="222">
        <f t="shared" si="33"/>
        <v>43590</v>
      </c>
      <c r="AU46" s="222">
        <f t="shared" si="33"/>
        <v>43591</v>
      </c>
      <c r="AV46" s="222">
        <f t="shared" si="33"/>
        <v>43592</v>
      </c>
      <c r="AW46" s="222">
        <f t="shared" si="33"/>
        <v>43593</v>
      </c>
      <c r="AX46" s="222">
        <f t="shared" si="33"/>
        <v>43594</v>
      </c>
      <c r="AY46" s="222">
        <f t="shared" si="33"/>
        <v>43595</v>
      </c>
      <c r="AZ46" s="222">
        <f t="shared" si="33"/>
        <v>43596</v>
      </c>
      <c r="BA46" s="222">
        <f t="shared" si="33"/>
        <v>43597</v>
      </c>
      <c r="BB46" s="219">
        <f>IFERROR(IF(IF(Z46=例①!$E$12,例①!$E$12,IF(WEEKDAY(Z46)=1,Z53,BB47))&gt;例①!$E$12,例①!$E$12,IF(Z46=例①!$E$12,例①!$E$12,IF(WEEKDAY(Z46)=1,Z53,BB47))),"")</f>
        <v>43597</v>
      </c>
      <c r="BE46" s="53"/>
      <c r="BF46" s="53"/>
      <c r="BG46" s="53" t="str">
        <f>IFERROR(VLOOKUP(B46,例①!$C$11:$D$12,2,FALSE),"")</f>
        <v/>
      </c>
      <c r="BH46" s="53" t="str">
        <f>IFERROR(VLOOKUP(B46,例①!$C$16:$D$21,2,FALSE),"")</f>
        <v/>
      </c>
      <c r="BI46" s="53" t="str">
        <f>IFERROR(VLOOKUP(B46,例①!$C$22:$D$24,2,FALSE),"")</f>
        <v/>
      </c>
      <c r="BJ46" s="53" t="str">
        <f>IF(B46&gt;例①!$C$26,"",IF(B46&gt;=例①!$C$25,$BJ$13,""))</f>
        <v/>
      </c>
      <c r="BK46" s="53" t="str">
        <f>IF(B46&gt;例①!$C$28,"",IF(B46&gt;=例①!$C$27,$BK$13,""))</f>
        <v/>
      </c>
      <c r="BL46" s="53" t="str">
        <f>IF(B46&gt;例①!$C$30,"",IF(B46&gt;=例①!$C$29,$BL$13,""))</f>
        <v/>
      </c>
      <c r="BM46" s="53" t="str">
        <f>IF(B46&gt;例①!$C$32,"",IF(B46&gt;=例①!$C$31,$BM$13,""))</f>
        <v/>
      </c>
      <c r="BN46" s="53" t="str">
        <f>IF(B46&gt;例①!$C$34,"",IF(B46&gt;=例①!$C$33,$BN$13,""))</f>
        <v/>
      </c>
      <c r="BO46" s="53" t="str">
        <f>IF(B46&gt;例①!$C$36,"",IF(B46&gt;=例①!$C$35,$BO$13,""))</f>
        <v/>
      </c>
      <c r="BP46" s="53" t="str">
        <f>IF(B46&gt;例①!$C$38,"",IF(B46&gt;=例①!$C$37,$BP$13,""))</f>
        <v/>
      </c>
      <c r="BQ46" s="53" t="str">
        <f>IF(B46&gt;例①!$C$40,"",IF(B46&gt;=例①!$C$39,$BQ$13,""))</f>
        <v/>
      </c>
      <c r="BR46" s="53" t="str">
        <f>IF(B46&gt;例①!$C$42,"",IF(B46&gt;=例①!$C$41,$BR$13,""))</f>
        <v/>
      </c>
      <c r="BS46" s="53" t="str">
        <f>IF(B46&gt;例①!$C$44,"",IF(B46&gt;=例①!$C$43,$BS$13,""))</f>
        <v/>
      </c>
      <c r="BT46" s="53" t="str">
        <f>IF(B46&gt;例①!$C$46,"",IF(B46&gt;=例①!$C$45,$BT$13,""))</f>
        <v/>
      </c>
      <c r="BU46" s="53" t="str">
        <f>IF(B46&gt;例①!$C$48,"",IF(B46&gt;=例①!$C$47,$BU$13,""))</f>
        <v/>
      </c>
      <c r="BV46" s="53" t="str">
        <f>IF(B46&gt;例①!$C$50,"",IF(B46&gt;=例①!$C$49,$BV$13,""))</f>
        <v/>
      </c>
      <c r="BW46" s="53" t="str">
        <f>IF(B46&gt;例①!$C$52,"",IF(B46&gt;=例①!$C$51,$BW$13,""))</f>
        <v/>
      </c>
      <c r="BX46" s="53" t="str">
        <f>IF(B46&gt;例①!$C$54,"",IF(B46&gt;=例①!$C$53,$BX$13,""))</f>
        <v/>
      </c>
      <c r="BY46" s="53" t="str">
        <f>IF(B46&gt;例①!$C$56,"",IF(B46&gt;=例①!$C$55,$BY$13,""))</f>
        <v/>
      </c>
      <c r="BZ46" s="53" t="str">
        <f>IF(B46&gt;例①!$C$58,"",IF(B46&gt;=例①!$C$57,$BZ$13,""))</f>
        <v/>
      </c>
      <c r="CA46" s="53" t="str">
        <f>IF(B46&gt;例①!$C$60,"",IF(B46&gt;=例①!$C$59,$CA$13,""))</f>
        <v/>
      </c>
      <c r="CB46" s="53" t="str">
        <f>IF(B46&gt;例①!$C$62,"",IF(B46&gt;=例①!$C$61,$CB$13,""))</f>
        <v/>
      </c>
      <c r="CC46" s="53" t="str">
        <f>IF(B46&gt;例①!$C$64,"",IF(B46&gt;=例①!$C$63,$CC$13,""))</f>
        <v/>
      </c>
      <c r="CD46" s="53" t="str">
        <f>IF(B46&gt;例①!$C$66,"",IF(B46&gt;=例①!$C$65,$CD$13,""))</f>
        <v/>
      </c>
      <c r="CE46" s="50" t="str">
        <f t="shared" si="29"/>
        <v/>
      </c>
      <c r="CF46" s="50" t="str">
        <f t="shared" si="14"/>
        <v xml:space="preserve"> </v>
      </c>
    </row>
    <row r="47" spans="1:84" ht="39" customHeight="1" thickTop="1" thickBot="1" x14ac:dyDescent="0.2">
      <c r="A47" s="81" t="str">
        <f t="shared" si="0"/>
        <v>対象期間</v>
      </c>
      <c r="B47" s="180">
        <f>IFERROR(IF(B46=例①!$E$12+IF(WEEKDAY(例①!$E$12)=1,例①!$E$12,(8-WEEKDAY(例①!$E$12))),"-",IF(B46="-","-",B46+1)),"-")</f>
        <v>43588</v>
      </c>
      <c r="C47" s="89">
        <f t="shared" si="15"/>
        <v>6</v>
      </c>
      <c r="D47" s="199" t="str">
        <f t="shared" si="16"/>
        <v>〇</v>
      </c>
      <c r="E47" s="200" t="str">
        <f t="shared" si="17"/>
        <v xml:space="preserve"> </v>
      </c>
      <c r="F47" s="201" t="s">
        <v>60</v>
      </c>
      <c r="G47" s="202" t="s">
        <v>60</v>
      </c>
      <c r="H47" s="203"/>
      <c r="I47" s="205"/>
      <c r="J47" s="187" t="str">
        <f t="shared" si="18"/>
        <v/>
      </c>
      <c r="K47" s="190">
        <f t="shared" si="1"/>
        <v>33</v>
      </c>
      <c r="L47" s="190" t="str">
        <f t="shared" si="2"/>
        <v/>
      </c>
      <c r="M47" s="188" t="str">
        <f t="shared" si="19"/>
        <v/>
      </c>
      <c r="N47" s="87" t="str">
        <f t="shared" si="3"/>
        <v>↓</v>
      </c>
      <c r="O47" s="108"/>
      <c r="P47" s="156" t="str">
        <f>IF(B47&lt;例①!$E$11,"",IF(B47&gt;例①!$E$12,"",IF(LEN(CE47)=0,"○","")))</f>
        <v>○</v>
      </c>
      <c r="Q47" s="162">
        <f t="shared" si="20"/>
        <v>8</v>
      </c>
      <c r="R47" s="93">
        <f t="shared" si="4"/>
        <v>33</v>
      </c>
      <c r="S47" s="156" t="str">
        <f t="shared" si="5"/>
        <v/>
      </c>
      <c r="T47" s="162">
        <f t="shared" si="6"/>
        <v>7</v>
      </c>
      <c r="U47" s="100">
        <f t="shared" si="21"/>
        <v>8</v>
      </c>
      <c r="V47" s="93" t="str">
        <f t="shared" si="7"/>
        <v>作業日</v>
      </c>
      <c r="W47" s="169" t="str">
        <f t="shared" si="22"/>
        <v>作業日</v>
      </c>
      <c r="X47" s="80" t="str">
        <f t="shared" si="23"/>
        <v/>
      </c>
      <c r="Y47" s="80" t="str">
        <f t="shared" si="24"/>
        <v/>
      </c>
      <c r="Z47" s="80">
        <f t="shared" si="8"/>
        <v>43588</v>
      </c>
      <c r="AA47" s="80" t="str">
        <f t="shared" si="9"/>
        <v/>
      </c>
      <c r="AB47" s="80" t="str">
        <f t="shared" si="10"/>
        <v>OK（振替済み）</v>
      </c>
      <c r="AC47" s="154">
        <f t="shared" si="11"/>
        <v>7</v>
      </c>
      <c r="AD47" s="154" t="str">
        <f t="shared" si="25"/>
        <v/>
      </c>
      <c r="AE47" s="106">
        <f t="shared" si="26"/>
        <v>5</v>
      </c>
      <c r="AF47" s="106">
        <f t="shared" si="12"/>
        <v>0</v>
      </c>
      <c r="AG47" s="218">
        <f>IFERROR(IF(AE47=1,例①!$E$11,IF(AE47=2,例①!$E$11,IF(WEEKDAY(Z47)=2,Z40,AG46))),"")</f>
        <v>43577</v>
      </c>
      <c r="AH47" s="222">
        <f t="shared" si="33"/>
        <v>43578</v>
      </c>
      <c r="AI47" s="222">
        <f t="shared" si="33"/>
        <v>43579</v>
      </c>
      <c r="AJ47" s="222">
        <f t="shared" si="33"/>
        <v>43580</v>
      </c>
      <c r="AK47" s="222">
        <f t="shared" si="33"/>
        <v>43581</v>
      </c>
      <c r="AL47" s="222">
        <f t="shared" si="33"/>
        <v>43582</v>
      </c>
      <c r="AM47" s="222">
        <f t="shared" si="33"/>
        <v>43583</v>
      </c>
      <c r="AN47" s="222">
        <f t="shared" si="33"/>
        <v>43584</v>
      </c>
      <c r="AO47" s="222">
        <f t="shared" si="33"/>
        <v>43585</v>
      </c>
      <c r="AP47" s="222">
        <f t="shared" si="33"/>
        <v>43586</v>
      </c>
      <c r="AQ47" s="222">
        <f t="shared" si="33"/>
        <v>43587</v>
      </c>
      <c r="AR47" s="222">
        <f t="shared" si="33"/>
        <v>43588</v>
      </c>
      <c r="AS47" s="222">
        <f t="shared" si="33"/>
        <v>43589</v>
      </c>
      <c r="AT47" s="222">
        <f t="shared" si="33"/>
        <v>43590</v>
      </c>
      <c r="AU47" s="222">
        <f t="shared" si="33"/>
        <v>43591</v>
      </c>
      <c r="AV47" s="222">
        <f t="shared" si="33"/>
        <v>43592</v>
      </c>
      <c r="AW47" s="222">
        <f t="shared" si="33"/>
        <v>43593</v>
      </c>
      <c r="AX47" s="222">
        <f t="shared" si="33"/>
        <v>43594</v>
      </c>
      <c r="AY47" s="222">
        <f t="shared" si="33"/>
        <v>43595</v>
      </c>
      <c r="AZ47" s="222">
        <f t="shared" si="33"/>
        <v>43596</v>
      </c>
      <c r="BA47" s="222">
        <f t="shared" si="33"/>
        <v>43597</v>
      </c>
      <c r="BB47" s="219">
        <f>IFERROR(IF(IF(Z47=例①!$E$12,例①!$E$12,IF(WEEKDAY(Z47)=1,Z54,BB48))&gt;例①!$E$12,例①!$E$12,IF(Z47=例①!$E$12,例①!$E$12,IF(WEEKDAY(Z47)=1,Z54,BB48))),"")</f>
        <v>43597</v>
      </c>
      <c r="BE47" s="53"/>
      <c r="BF47" s="53"/>
      <c r="BG47" s="53" t="str">
        <f>IFERROR(VLOOKUP(B47,例①!$C$11:$D$12,2,FALSE),"")</f>
        <v/>
      </c>
      <c r="BH47" s="53" t="str">
        <f>IFERROR(VLOOKUP(B47,例①!$C$16:$D$21,2,FALSE),"")</f>
        <v/>
      </c>
      <c r="BI47" s="53" t="str">
        <f>IFERROR(VLOOKUP(B47,例①!$C$22:$D$24,2,FALSE),"")</f>
        <v/>
      </c>
      <c r="BJ47" s="53" t="str">
        <f>IF(B47&gt;例①!$C$26,"",IF(B47&gt;=例①!$C$25,$BJ$13,""))</f>
        <v/>
      </c>
      <c r="BK47" s="53" t="str">
        <f>IF(B47&gt;例①!$C$28,"",IF(B47&gt;=例①!$C$27,$BK$13,""))</f>
        <v/>
      </c>
      <c r="BL47" s="53" t="str">
        <f>IF(B47&gt;例①!$C$30,"",IF(B47&gt;=例①!$C$29,$BL$13,""))</f>
        <v/>
      </c>
      <c r="BM47" s="53" t="str">
        <f>IF(B47&gt;例①!$C$32,"",IF(B47&gt;=例①!$C$31,$BM$13,""))</f>
        <v/>
      </c>
      <c r="BN47" s="53" t="str">
        <f>IF(B47&gt;例①!$C$34,"",IF(B47&gt;=例①!$C$33,$BN$13,""))</f>
        <v/>
      </c>
      <c r="BO47" s="53" t="str">
        <f>IF(B47&gt;例①!$C$36,"",IF(B47&gt;=例①!$C$35,$BO$13,""))</f>
        <v/>
      </c>
      <c r="BP47" s="53" t="str">
        <f>IF(B47&gt;例①!$C$38,"",IF(B47&gt;=例①!$C$37,$BP$13,""))</f>
        <v/>
      </c>
      <c r="BQ47" s="53" t="str">
        <f>IF(B47&gt;例①!$C$40,"",IF(B47&gt;=例①!$C$39,$BQ$13,""))</f>
        <v/>
      </c>
      <c r="BR47" s="53" t="str">
        <f>IF(B47&gt;例①!$C$42,"",IF(B47&gt;=例①!$C$41,$BR$13,""))</f>
        <v/>
      </c>
      <c r="BS47" s="53" t="str">
        <f>IF(B47&gt;例①!$C$44,"",IF(B47&gt;=例①!$C$43,$BS$13,""))</f>
        <v/>
      </c>
      <c r="BT47" s="53" t="str">
        <f>IF(B47&gt;例①!$C$46,"",IF(B47&gt;=例①!$C$45,$BT$13,""))</f>
        <v/>
      </c>
      <c r="BU47" s="53" t="str">
        <f>IF(B47&gt;例①!$C$48,"",IF(B47&gt;=例①!$C$47,$BU$13,""))</f>
        <v/>
      </c>
      <c r="BV47" s="53" t="str">
        <f>IF(B47&gt;例①!$C$50,"",IF(B47&gt;=例①!$C$49,$BV$13,""))</f>
        <v/>
      </c>
      <c r="BW47" s="53" t="str">
        <f>IF(B47&gt;例①!$C$52,"",IF(B47&gt;=例①!$C$51,$BW$13,""))</f>
        <v/>
      </c>
      <c r="BX47" s="53" t="str">
        <f>IF(B47&gt;例①!$C$54,"",IF(B47&gt;=例①!$C$53,$BX$13,""))</f>
        <v/>
      </c>
      <c r="BY47" s="53" t="str">
        <f>IF(B47&gt;例①!$C$56,"",IF(B47&gt;=例①!$C$55,$BY$13,""))</f>
        <v/>
      </c>
      <c r="BZ47" s="53" t="str">
        <f>IF(B47&gt;例①!$C$58,"",IF(B47&gt;=例①!$C$57,$BZ$13,""))</f>
        <v/>
      </c>
      <c r="CA47" s="53" t="str">
        <f>IF(B47&gt;例①!$C$60,"",IF(B47&gt;=例①!$C$59,$CA$13,""))</f>
        <v/>
      </c>
      <c r="CB47" s="53" t="str">
        <f>IF(B47&gt;例①!$C$62,"",IF(B47&gt;=例①!$C$61,$CB$13,""))</f>
        <v/>
      </c>
      <c r="CC47" s="53" t="str">
        <f>IF(B47&gt;例①!$C$64,"",IF(B47&gt;=例①!$C$63,$CC$13,""))</f>
        <v/>
      </c>
      <c r="CD47" s="53" t="str">
        <f>IF(B47&gt;例①!$C$66,"",IF(B47&gt;=例①!$C$65,$CD$13,""))</f>
        <v/>
      </c>
      <c r="CE47" s="50" t="str">
        <f t="shared" si="29"/>
        <v/>
      </c>
      <c r="CF47" s="50" t="str">
        <f t="shared" si="14"/>
        <v xml:space="preserve"> </v>
      </c>
    </row>
    <row r="48" spans="1:84" ht="39" customHeight="1" thickTop="1" thickBot="1" x14ac:dyDescent="0.2">
      <c r="A48" s="81" t="str">
        <f t="shared" si="0"/>
        <v>対象期間</v>
      </c>
      <c r="B48" s="180">
        <f>IFERROR(IF(B47=例①!$E$12+IF(WEEKDAY(例①!$E$12)=1,例①!$E$12,(8-WEEKDAY(例①!$E$12))),"-",IF(B47="-","-",B47+1)),"-")</f>
        <v>43589</v>
      </c>
      <c r="C48" s="89">
        <f t="shared" si="15"/>
        <v>7</v>
      </c>
      <c r="D48" s="199" t="str">
        <f t="shared" si="16"/>
        <v>〇</v>
      </c>
      <c r="E48" s="200" t="str">
        <f t="shared" si="17"/>
        <v xml:space="preserve"> </v>
      </c>
      <c r="F48" s="201" t="s">
        <v>61</v>
      </c>
      <c r="G48" s="202" t="s">
        <v>61</v>
      </c>
      <c r="H48" s="203"/>
      <c r="I48" s="204"/>
      <c r="J48" s="187" t="str">
        <f t="shared" si="18"/>
        <v>OK</v>
      </c>
      <c r="K48" s="190">
        <f t="shared" si="1"/>
        <v>34</v>
      </c>
      <c r="L48" s="190">
        <f t="shared" si="2"/>
        <v>9</v>
      </c>
      <c r="M48" s="188" t="str">
        <f t="shared" si="19"/>
        <v>8／9</v>
      </c>
      <c r="N48" s="87" t="str">
        <f t="shared" si="3"/>
        <v>↓</v>
      </c>
      <c r="O48" s="108"/>
      <c r="P48" s="156" t="str">
        <f>IF(B48&lt;例①!$E$11,"",IF(B48&gt;例①!$E$12,"",IF(LEN(CE48)=0,"○","")))</f>
        <v>○</v>
      </c>
      <c r="Q48" s="162">
        <f t="shared" si="20"/>
        <v>9</v>
      </c>
      <c r="R48" s="93">
        <f t="shared" si="4"/>
        <v>34</v>
      </c>
      <c r="S48" s="156" t="str">
        <f t="shared" si="5"/>
        <v>〇</v>
      </c>
      <c r="T48" s="162">
        <f t="shared" si="6"/>
        <v>8</v>
      </c>
      <c r="U48" s="100">
        <f t="shared" si="21"/>
        <v>9</v>
      </c>
      <c r="V48" s="93" t="str">
        <f t="shared" si="7"/>
        <v>休日</v>
      </c>
      <c r="W48" s="169" t="str">
        <f t="shared" si="22"/>
        <v>休日</v>
      </c>
      <c r="X48" s="80" t="str">
        <f t="shared" si="23"/>
        <v/>
      </c>
      <c r="Y48" s="80" t="str">
        <f t="shared" si="24"/>
        <v/>
      </c>
      <c r="Z48" s="80">
        <f t="shared" si="8"/>
        <v>43589</v>
      </c>
      <c r="AA48" s="80" t="str">
        <f t="shared" si="9"/>
        <v/>
      </c>
      <c r="AB48" s="80" t="str">
        <f t="shared" si="10"/>
        <v>OK（振替済み）</v>
      </c>
      <c r="AC48" s="154">
        <f t="shared" si="11"/>
        <v>8</v>
      </c>
      <c r="AD48" s="154">
        <f t="shared" si="25"/>
        <v>8</v>
      </c>
      <c r="AE48" s="106">
        <f t="shared" si="26"/>
        <v>5</v>
      </c>
      <c r="AF48" s="106">
        <f t="shared" si="12"/>
        <v>0</v>
      </c>
      <c r="AG48" s="218">
        <f>IFERROR(IF(AE48=1,例①!$E$11,IF(AE48=2,例①!$E$11,IF(WEEKDAY(Z48)=2,Z41,AG47))),"")</f>
        <v>43577</v>
      </c>
      <c r="AH48" s="222">
        <f t="shared" si="33"/>
        <v>43578</v>
      </c>
      <c r="AI48" s="222">
        <f t="shared" si="33"/>
        <v>43579</v>
      </c>
      <c r="AJ48" s="222">
        <f t="shared" si="33"/>
        <v>43580</v>
      </c>
      <c r="AK48" s="222">
        <f t="shared" si="33"/>
        <v>43581</v>
      </c>
      <c r="AL48" s="222">
        <f t="shared" si="33"/>
        <v>43582</v>
      </c>
      <c r="AM48" s="222">
        <f t="shared" si="33"/>
        <v>43583</v>
      </c>
      <c r="AN48" s="222">
        <f t="shared" si="33"/>
        <v>43584</v>
      </c>
      <c r="AO48" s="222">
        <f t="shared" si="33"/>
        <v>43585</v>
      </c>
      <c r="AP48" s="222">
        <f t="shared" si="33"/>
        <v>43586</v>
      </c>
      <c r="AQ48" s="222">
        <f t="shared" si="33"/>
        <v>43587</v>
      </c>
      <c r="AR48" s="222">
        <f t="shared" si="33"/>
        <v>43588</v>
      </c>
      <c r="AS48" s="222">
        <f t="shared" si="33"/>
        <v>43589</v>
      </c>
      <c r="AT48" s="222">
        <f t="shared" si="33"/>
        <v>43590</v>
      </c>
      <c r="AU48" s="222">
        <f t="shared" si="33"/>
        <v>43591</v>
      </c>
      <c r="AV48" s="222">
        <f t="shared" si="33"/>
        <v>43592</v>
      </c>
      <c r="AW48" s="222">
        <f t="shared" si="33"/>
        <v>43593</v>
      </c>
      <c r="AX48" s="222">
        <f t="shared" si="33"/>
        <v>43594</v>
      </c>
      <c r="AY48" s="222">
        <f t="shared" si="33"/>
        <v>43595</v>
      </c>
      <c r="AZ48" s="222">
        <f t="shared" si="33"/>
        <v>43596</v>
      </c>
      <c r="BA48" s="222">
        <f t="shared" si="33"/>
        <v>43597</v>
      </c>
      <c r="BB48" s="219">
        <f>IFERROR(IF(IF(Z48=例①!$E$12,例①!$E$12,IF(WEEKDAY(Z48)=1,Z55,BB49))&gt;例①!$E$12,例①!$E$12,IF(Z48=例①!$E$12,例①!$E$12,IF(WEEKDAY(Z48)=1,Z55,BB49))),"")</f>
        <v>43597</v>
      </c>
      <c r="BE48" s="53"/>
      <c r="BF48" s="53"/>
      <c r="BG48" s="53" t="str">
        <f>IFERROR(VLOOKUP(B48,例①!$C$11:$D$12,2,FALSE),"")</f>
        <v/>
      </c>
      <c r="BH48" s="53" t="str">
        <f>IFERROR(VLOOKUP(B48,例①!$C$16:$D$21,2,FALSE),"")</f>
        <v/>
      </c>
      <c r="BI48" s="53" t="str">
        <f>IFERROR(VLOOKUP(B48,例①!$C$22:$D$24,2,FALSE),"")</f>
        <v/>
      </c>
      <c r="BJ48" s="53" t="str">
        <f>IF(B48&gt;例①!$C$26,"",IF(B48&gt;=例①!$C$25,$BJ$13,""))</f>
        <v/>
      </c>
      <c r="BK48" s="53" t="str">
        <f>IF(B48&gt;例①!$C$28,"",IF(B48&gt;=例①!$C$27,$BK$13,""))</f>
        <v/>
      </c>
      <c r="BL48" s="53" t="str">
        <f>IF(B48&gt;例①!$C$30,"",IF(B48&gt;=例①!$C$29,$BL$13,""))</f>
        <v/>
      </c>
      <c r="BM48" s="53" t="str">
        <f>IF(B48&gt;例①!$C$32,"",IF(B48&gt;=例①!$C$31,$BM$13,""))</f>
        <v/>
      </c>
      <c r="BN48" s="53" t="str">
        <f>IF(B48&gt;例①!$C$34,"",IF(B48&gt;=例①!$C$33,$BN$13,""))</f>
        <v/>
      </c>
      <c r="BO48" s="53" t="str">
        <f>IF(B48&gt;例①!$C$36,"",IF(B48&gt;=例①!$C$35,$BO$13,""))</f>
        <v/>
      </c>
      <c r="BP48" s="53" t="str">
        <f>IF(B48&gt;例①!$C$38,"",IF(B48&gt;=例①!$C$37,$BP$13,""))</f>
        <v/>
      </c>
      <c r="BQ48" s="53" t="str">
        <f>IF(B48&gt;例①!$C$40,"",IF(B48&gt;=例①!$C$39,$BQ$13,""))</f>
        <v/>
      </c>
      <c r="BR48" s="53" t="str">
        <f>IF(B48&gt;例①!$C$42,"",IF(B48&gt;=例①!$C$41,$BR$13,""))</f>
        <v/>
      </c>
      <c r="BS48" s="53" t="str">
        <f>IF(B48&gt;例①!$C$44,"",IF(B48&gt;=例①!$C$43,$BS$13,""))</f>
        <v/>
      </c>
      <c r="BT48" s="53" t="str">
        <f>IF(B48&gt;例①!$C$46,"",IF(B48&gt;=例①!$C$45,$BT$13,""))</f>
        <v/>
      </c>
      <c r="BU48" s="53" t="str">
        <f>IF(B48&gt;例①!$C$48,"",IF(B48&gt;=例①!$C$47,$BU$13,""))</f>
        <v/>
      </c>
      <c r="BV48" s="53" t="str">
        <f>IF(B48&gt;例①!$C$50,"",IF(B48&gt;=例①!$C$49,$BV$13,""))</f>
        <v/>
      </c>
      <c r="BW48" s="53" t="str">
        <f>IF(B48&gt;例①!$C$52,"",IF(B48&gt;=例①!$C$51,$BW$13,""))</f>
        <v/>
      </c>
      <c r="BX48" s="53" t="str">
        <f>IF(B48&gt;例①!$C$54,"",IF(B48&gt;=例①!$C$53,$BX$13,""))</f>
        <v/>
      </c>
      <c r="BY48" s="53" t="str">
        <f>IF(B48&gt;例①!$C$56,"",IF(B48&gt;=例①!$C$55,$BY$13,""))</f>
        <v/>
      </c>
      <c r="BZ48" s="53" t="str">
        <f>IF(B48&gt;例①!$C$58,"",IF(B48&gt;=例①!$C$57,$BZ$13,""))</f>
        <v/>
      </c>
      <c r="CA48" s="53" t="str">
        <f>IF(B48&gt;例①!$C$60,"",IF(B48&gt;=例①!$C$59,$CA$13,""))</f>
        <v/>
      </c>
      <c r="CB48" s="53" t="str">
        <f>IF(B48&gt;例①!$C$62,"",IF(B48&gt;=例①!$C$61,$CB$13,""))</f>
        <v/>
      </c>
      <c r="CC48" s="53" t="str">
        <f>IF(B48&gt;例①!$C$64,"",IF(B48&gt;=例①!$C$63,$CC$13,""))</f>
        <v/>
      </c>
      <c r="CD48" s="53" t="str">
        <f>IF(B48&gt;例①!$C$66,"",IF(B48&gt;=例①!$C$65,$CD$13,""))</f>
        <v/>
      </c>
      <c r="CE48" s="50" t="str">
        <f t="shared" si="29"/>
        <v/>
      </c>
      <c r="CF48" s="50" t="str">
        <f t="shared" si="14"/>
        <v xml:space="preserve"> </v>
      </c>
    </row>
    <row r="49" spans="1:84" ht="39" customHeight="1" thickTop="1" thickBot="1" x14ac:dyDescent="0.2">
      <c r="A49" s="81" t="str">
        <f t="shared" si="0"/>
        <v>対象期間</v>
      </c>
      <c r="B49" s="180">
        <f>IFERROR(IF(B48=例①!$E$12+IF(WEEKDAY(例①!$E$12)=1,例①!$E$12,(8-WEEKDAY(例①!$E$12))),"-",IF(B48="-","-",B48+1)),"-")</f>
        <v>43590</v>
      </c>
      <c r="C49" s="89">
        <f t="shared" si="15"/>
        <v>1</v>
      </c>
      <c r="D49" s="199" t="str">
        <f t="shared" si="16"/>
        <v>〇</v>
      </c>
      <c r="E49" s="200" t="str">
        <f t="shared" si="17"/>
        <v xml:space="preserve"> </v>
      </c>
      <c r="F49" s="201" t="s">
        <v>61</v>
      </c>
      <c r="G49" s="202" t="s">
        <v>61</v>
      </c>
      <c r="H49" s="203"/>
      <c r="I49" s="204"/>
      <c r="J49" s="187" t="str">
        <f t="shared" si="18"/>
        <v>OK</v>
      </c>
      <c r="K49" s="190">
        <f t="shared" si="1"/>
        <v>35</v>
      </c>
      <c r="L49" s="190">
        <f t="shared" si="2"/>
        <v>10</v>
      </c>
      <c r="M49" s="188" t="str">
        <f t="shared" si="19"/>
        <v>9／10</v>
      </c>
      <c r="N49" s="87" t="str">
        <f t="shared" si="3"/>
        <v>週の終わり</v>
      </c>
      <c r="O49" s="108"/>
      <c r="P49" s="156" t="str">
        <f>IF(B49&lt;例①!$E$11,"",IF(B49&gt;例①!$E$12,"",IF(LEN(CE49)=0,"○","")))</f>
        <v>○</v>
      </c>
      <c r="Q49" s="162">
        <f t="shared" si="20"/>
        <v>10</v>
      </c>
      <c r="R49" s="93">
        <f t="shared" si="4"/>
        <v>35</v>
      </c>
      <c r="S49" s="156" t="str">
        <f t="shared" si="5"/>
        <v>〇</v>
      </c>
      <c r="T49" s="162">
        <f t="shared" si="6"/>
        <v>9</v>
      </c>
      <c r="U49" s="100">
        <f t="shared" si="21"/>
        <v>10</v>
      </c>
      <c r="V49" s="93" t="str">
        <f t="shared" si="7"/>
        <v>休日</v>
      </c>
      <c r="W49" s="169" t="str">
        <f t="shared" si="22"/>
        <v>休日</v>
      </c>
      <c r="X49" s="80" t="str">
        <f t="shared" si="23"/>
        <v/>
      </c>
      <c r="Y49" s="80" t="str">
        <f t="shared" si="24"/>
        <v/>
      </c>
      <c r="Z49" s="80">
        <f t="shared" si="8"/>
        <v>43590</v>
      </c>
      <c r="AA49" s="80" t="str">
        <f t="shared" si="9"/>
        <v/>
      </c>
      <c r="AB49" s="80" t="str">
        <f t="shared" si="10"/>
        <v>OK（振替済み）</v>
      </c>
      <c r="AC49" s="154">
        <f t="shared" si="11"/>
        <v>9</v>
      </c>
      <c r="AD49" s="154">
        <f t="shared" si="25"/>
        <v>9</v>
      </c>
      <c r="AE49" s="106">
        <f t="shared" si="26"/>
        <v>5</v>
      </c>
      <c r="AF49" s="106">
        <f t="shared" si="12"/>
        <v>0</v>
      </c>
      <c r="AG49" s="223">
        <f>IFERROR(IF(AE49=1,例①!$E$11,IF(AE49=2,例①!$E$11,IF(WEEKDAY(Z49)=2,Z42,AG48))),"")</f>
        <v>43577</v>
      </c>
      <c r="AH49" s="224">
        <f t="shared" si="33"/>
        <v>43578</v>
      </c>
      <c r="AI49" s="224">
        <f t="shared" si="33"/>
        <v>43579</v>
      </c>
      <c r="AJ49" s="224">
        <f t="shared" si="33"/>
        <v>43580</v>
      </c>
      <c r="AK49" s="224">
        <f t="shared" si="33"/>
        <v>43581</v>
      </c>
      <c r="AL49" s="224">
        <f t="shared" si="33"/>
        <v>43582</v>
      </c>
      <c r="AM49" s="224">
        <f t="shared" si="33"/>
        <v>43583</v>
      </c>
      <c r="AN49" s="224">
        <f t="shared" si="33"/>
        <v>43584</v>
      </c>
      <c r="AO49" s="224">
        <f t="shared" si="33"/>
        <v>43585</v>
      </c>
      <c r="AP49" s="224">
        <f t="shared" si="33"/>
        <v>43586</v>
      </c>
      <c r="AQ49" s="224">
        <f t="shared" si="33"/>
        <v>43587</v>
      </c>
      <c r="AR49" s="224">
        <f t="shared" si="33"/>
        <v>43588</v>
      </c>
      <c r="AS49" s="224">
        <f t="shared" si="33"/>
        <v>43589</v>
      </c>
      <c r="AT49" s="224">
        <f t="shared" si="33"/>
        <v>43590</v>
      </c>
      <c r="AU49" s="224">
        <f t="shared" si="33"/>
        <v>43591</v>
      </c>
      <c r="AV49" s="224">
        <f t="shared" si="33"/>
        <v>43592</v>
      </c>
      <c r="AW49" s="224">
        <f t="shared" si="33"/>
        <v>43593</v>
      </c>
      <c r="AX49" s="224">
        <f t="shared" si="33"/>
        <v>43594</v>
      </c>
      <c r="AY49" s="224">
        <f t="shared" si="33"/>
        <v>43595</v>
      </c>
      <c r="AZ49" s="224">
        <f t="shared" si="33"/>
        <v>43596</v>
      </c>
      <c r="BA49" s="224">
        <f t="shared" si="33"/>
        <v>43597</v>
      </c>
      <c r="BB49" s="225">
        <f>IFERROR(IF(IF(Z49=例①!$E$12,例①!$E$12,IF(WEEKDAY(Z49)=1,Z56,BB50))&gt;例①!$E$12,例①!$E$12,IF(Z49=例①!$E$12,例①!$E$12,IF(WEEKDAY(Z49)=1,Z56,BB50))),"")</f>
        <v>43597</v>
      </c>
      <c r="BE49" s="53"/>
      <c r="BF49" s="53"/>
      <c r="BG49" s="53" t="str">
        <f>IFERROR(VLOOKUP(B49,例①!$C$11:$D$12,2,FALSE),"")</f>
        <v/>
      </c>
      <c r="BH49" s="53" t="str">
        <f>IFERROR(VLOOKUP(B49,例①!$C$16:$D$21,2,FALSE),"")</f>
        <v/>
      </c>
      <c r="BI49" s="53" t="str">
        <f>IFERROR(VLOOKUP(B49,例①!$C$22:$D$24,2,FALSE),"")</f>
        <v/>
      </c>
      <c r="BJ49" s="53" t="str">
        <f>IF(B49&gt;例①!$C$26,"",IF(B49&gt;=例①!$C$25,$BJ$13,""))</f>
        <v/>
      </c>
      <c r="BK49" s="53" t="str">
        <f>IF(B49&gt;例①!$C$28,"",IF(B49&gt;=例①!$C$27,$BK$13,""))</f>
        <v/>
      </c>
      <c r="BL49" s="53" t="str">
        <f>IF(B49&gt;例①!$C$30,"",IF(B49&gt;=例①!$C$29,$BL$13,""))</f>
        <v/>
      </c>
      <c r="BM49" s="53" t="str">
        <f>IF(B49&gt;例①!$C$32,"",IF(B49&gt;=例①!$C$31,$BM$13,""))</f>
        <v/>
      </c>
      <c r="BN49" s="53" t="str">
        <f>IF(B49&gt;例①!$C$34,"",IF(B49&gt;=例①!$C$33,$BN$13,""))</f>
        <v/>
      </c>
      <c r="BO49" s="53" t="str">
        <f>IF(B49&gt;例①!$C$36,"",IF(B49&gt;=例①!$C$35,$BO$13,""))</f>
        <v/>
      </c>
      <c r="BP49" s="53" t="str">
        <f>IF(B49&gt;例①!$C$38,"",IF(B49&gt;=例①!$C$37,$BP$13,""))</f>
        <v/>
      </c>
      <c r="BQ49" s="53" t="str">
        <f>IF(B49&gt;例①!$C$40,"",IF(B49&gt;=例①!$C$39,$BQ$13,""))</f>
        <v/>
      </c>
      <c r="BR49" s="53" t="str">
        <f>IF(B49&gt;例①!$C$42,"",IF(B49&gt;=例①!$C$41,$BR$13,""))</f>
        <v/>
      </c>
      <c r="BS49" s="53" t="str">
        <f>IF(B49&gt;例①!$C$44,"",IF(B49&gt;=例①!$C$43,$BS$13,""))</f>
        <v/>
      </c>
      <c r="BT49" s="53" t="str">
        <f>IF(B49&gt;例①!$C$46,"",IF(B49&gt;=例①!$C$45,$BT$13,""))</f>
        <v/>
      </c>
      <c r="BU49" s="53" t="str">
        <f>IF(B49&gt;例①!$C$48,"",IF(B49&gt;=例①!$C$47,$BU$13,""))</f>
        <v/>
      </c>
      <c r="BV49" s="53" t="str">
        <f>IF(B49&gt;例①!$C$50,"",IF(B49&gt;=例①!$C$49,$BV$13,""))</f>
        <v/>
      </c>
      <c r="BW49" s="53" t="str">
        <f>IF(B49&gt;例①!$C$52,"",IF(B49&gt;=例①!$C$51,$BW$13,""))</f>
        <v/>
      </c>
      <c r="BX49" s="53" t="str">
        <f>IF(B49&gt;例①!$C$54,"",IF(B49&gt;=例①!$C$53,$BX$13,""))</f>
        <v/>
      </c>
      <c r="BY49" s="53" t="str">
        <f>IF(B49&gt;例①!$C$56,"",IF(B49&gt;=例①!$C$55,$BY$13,""))</f>
        <v/>
      </c>
      <c r="BZ49" s="53" t="str">
        <f>IF(B49&gt;例①!$C$58,"",IF(B49&gt;=例①!$C$57,$BZ$13,""))</f>
        <v/>
      </c>
      <c r="CA49" s="53" t="str">
        <f>IF(B49&gt;例①!$C$60,"",IF(B49&gt;=例①!$C$59,$CA$13,""))</f>
        <v/>
      </c>
      <c r="CB49" s="53" t="str">
        <f>IF(B49&gt;例①!$C$62,"",IF(B49&gt;=例①!$C$61,$CB$13,""))</f>
        <v/>
      </c>
      <c r="CC49" s="53" t="str">
        <f>IF(B49&gt;例①!$C$64,"",IF(B49&gt;=例①!$C$63,$CC$13,""))</f>
        <v/>
      </c>
      <c r="CD49" s="53" t="str">
        <f>IF(B49&gt;例①!$C$66,"",IF(B49&gt;=例①!$C$65,$CD$13,""))</f>
        <v/>
      </c>
      <c r="CE49" s="50" t="str">
        <f t="shared" si="29"/>
        <v/>
      </c>
      <c r="CF49" s="50" t="str">
        <f t="shared" si="14"/>
        <v xml:space="preserve"> </v>
      </c>
    </row>
    <row r="50" spans="1:84" ht="39" customHeight="1" thickTop="1" thickBot="1" x14ac:dyDescent="0.2">
      <c r="A50" s="81" t="str">
        <f t="shared" si="0"/>
        <v>対象期間</v>
      </c>
      <c r="B50" s="180">
        <f>IFERROR(IF(B49=例①!$E$12+IF(WEEKDAY(例①!$E$12)=1,例①!$E$12,(8-WEEKDAY(例①!$E$12))),"-",IF(B49="-","-",B49+1)),"-")</f>
        <v>43591</v>
      </c>
      <c r="C50" s="89">
        <f t="shared" si="15"/>
        <v>2</v>
      </c>
      <c r="D50" s="199" t="str">
        <f t="shared" si="16"/>
        <v>〇</v>
      </c>
      <c r="E50" s="200" t="str">
        <f t="shared" si="17"/>
        <v xml:space="preserve"> </v>
      </c>
      <c r="F50" s="201" t="s">
        <v>60</v>
      </c>
      <c r="G50" s="202" t="s">
        <v>60</v>
      </c>
      <c r="H50" s="203"/>
      <c r="I50" s="204"/>
      <c r="J50" s="187" t="str">
        <f t="shared" si="18"/>
        <v/>
      </c>
      <c r="K50" s="190">
        <f t="shared" si="1"/>
        <v>36</v>
      </c>
      <c r="L50" s="190" t="str">
        <f t="shared" si="2"/>
        <v/>
      </c>
      <c r="M50" s="188" t="str">
        <f t="shared" si="19"/>
        <v/>
      </c>
      <c r="N50" s="87" t="str">
        <f t="shared" si="3"/>
        <v>週の始まり</v>
      </c>
      <c r="O50" s="108"/>
      <c r="P50" s="156" t="str">
        <f>IF(B50&lt;例①!$E$11,"",IF(B50&gt;例①!$E$12,"",IF(LEN(CE50)=0,"○","")))</f>
        <v>○</v>
      </c>
      <c r="Q50" s="162">
        <f t="shared" si="20"/>
        <v>10</v>
      </c>
      <c r="R50" s="93">
        <f t="shared" si="4"/>
        <v>36</v>
      </c>
      <c r="S50" s="156" t="str">
        <f t="shared" si="5"/>
        <v/>
      </c>
      <c r="T50" s="162">
        <f t="shared" si="6"/>
        <v>9</v>
      </c>
      <c r="U50" s="100">
        <f t="shared" si="21"/>
        <v>10</v>
      </c>
      <c r="V50" s="93" t="str">
        <f t="shared" si="7"/>
        <v>作業日</v>
      </c>
      <c r="W50" s="169" t="str">
        <f t="shared" si="22"/>
        <v>作業日</v>
      </c>
      <c r="X50" s="80" t="str">
        <f t="shared" si="23"/>
        <v/>
      </c>
      <c r="Y50" s="80" t="str">
        <f t="shared" si="24"/>
        <v/>
      </c>
      <c r="Z50" s="80">
        <f t="shared" si="8"/>
        <v>43591</v>
      </c>
      <c r="AA50" s="80" t="str">
        <f t="shared" si="9"/>
        <v/>
      </c>
      <c r="AB50" s="80" t="str">
        <f t="shared" si="10"/>
        <v>OK（振替済み）</v>
      </c>
      <c r="AC50" s="154">
        <f t="shared" si="11"/>
        <v>9</v>
      </c>
      <c r="AD50" s="154" t="str">
        <f t="shared" si="25"/>
        <v/>
      </c>
      <c r="AE50" s="106">
        <f t="shared" si="26"/>
        <v>6</v>
      </c>
      <c r="AF50" s="106">
        <f t="shared" si="12"/>
        <v>0</v>
      </c>
      <c r="AG50" s="216">
        <f>IFERROR(IF(AE50=1,例①!$E$11,IF(AE50=2,例①!$E$11,IF(WEEKDAY(Z50)=2,Z43,AG49))),"")</f>
        <v>43584</v>
      </c>
      <c r="AH50" s="221">
        <f t="shared" si="33"/>
        <v>43585</v>
      </c>
      <c r="AI50" s="221">
        <f t="shared" si="33"/>
        <v>43586</v>
      </c>
      <c r="AJ50" s="221">
        <f t="shared" si="33"/>
        <v>43587</v>
      </c>
      <c r="AK50" s="221">
        <f t="shared" si="33"/>
        <v>43588</v>
      </c>
      <c r="AL50" s="221">
        <f t="shared" si="33"/>
        <v>43589</v>
      </c>
      <c r="AM50" s="221">
        <f t="shared" si="33"/>
        <v>43590</v>
      </c>
      <c r="AN50" s="221">
        <f t="shared" si="33"/>
        <v>43591</v>
      </c>
      <c r="AO50" s="221">
        <f t="shared" si="33"/>
        <v>43592</v>
      </c>
      <c r="AP50" s="221">
        <f t="shared" si="33"/>
        <v>43593</v>
      </c>
      <c r="AQ50" s="221">
        <f t="shared" si="33"/>
        <v>43594</v>
      </c>
      <c r="AR50" s="221">
        <f t="shared" si="33"/>
        <v>43595</v>
      </c>
      <c r="AS50" s="221">
        <f t="shared" si="33"/>
        <v>43596</v>
      </c>
      <c r="AT50" s="221">
        <f t="shared" si="33"/>
        <v>43597</v>
      </c>
      <c r="AU50" s="221">
        <f t="shared" si="33"/>
        <v>43598</v>
      </c>
      <c r="AV50" s="221">
        <f t="shared" si="33"/>
        <v>43599</v>
      </c>
      <c r="AW50" s="221">
        <f t="shared" si="33"/>
        <v>43600</v>
      </c>
      <c r="AX50" s="221">
        <f t="shared" si="33"/>
        <v>43601</v>
      </c>
      <c r="AY50" s="221">
        <f t="shared" si="33"/>
        <v>43602</v>
      </c>
      <c r="AZ50" s="221">
        <f t="shared" si="33"/>
        <v>43603</v>
      </c>
      <c r="BA50" s="221">
        <f t="shared" si="33"/>
        <v>43604</v>
      </c>
      <c r="BB50" s="217">
        <f>IFERROR(IF(IF(Z50=例①!$E$12,例①!$E$12,IF(WEEKDAY(Z50)=1,Z57,BB51))&gt;例①!$E$12,例①!$E$12,IF(Z50=例①!$E$12,例①!$E$12,IF(WEEKDAY(Z50)=1,Z57,BB51))),"")</f>
        <v>43604</v>
      </c>
      <c r="BE50" s="53"/>
      <c r="BF50" s="53"/>
      <c r="BG50" s="53" t="str">
        <f>IFERROR(VLOOKUP(B50,例①!$C$11:$D$12,2,FALSE),"")</f>
        <v/>
      </c>
      <c r="BH50" s="53" t="str">
        <f>IFERROR(VLOOKUP(B50,例①!$C$16:$D$21,2,FALSE),"")</f>
        <v/>
      </c>
      <c r="BI50" s="53" t="str">
        <f>IFERROR(VLOOKUP(B50,例①!$C$22:$D$24,2,FALSE),"")</f>
        <v/>
      </c>
      <c r="BJ50" s="53" t="str">
        <f>IF(B50&gt;例①!$C$26,"",IF(B50&gt;=例①!$C$25,$BJ$13,""))</f>
        <v/>
      </c>
      <c r="BK50" s="53" t="str">
        <f>IF(B50&gt;例①!$C$28,"",IF(B50&gt;=例①!$C$27,$BK$13,""))</f>
        <v/>
      </c>
      <c r="BL50" s="53" t="str">
        <f>IF(B50&gt;例①!$C$30,"",IF(B50&gt;=例①!$C$29,$BL$13,""))</f>
        <v/>
      </c>
      <c r="BM50" s="53" t="str">
        <f>IF(B50&gt;例①!$C$32,"",IF(B50&gt;=例①!$C$31,$BM$13,""))</f>
        <v/>
      </c>
      <c r="BN50" s="53" t="str">
        <f>IF(B50&gt;例①!$C$34,"",IF(B50&gt;=例①!$C$33,$BN$13,""))</f>
        <v/>
      </c>
      <c r="BO50" s="53" t="str">
        <f>IF(B50&gt;例①!$C$36,"",IF(B50&gt;=例①!$C$35,$BO$13,""))</f>
        <v/>
      </c>
      <c r="BP50" s="53" t="str">
        <f>IF(B50&gt;例①!$C$38,"",IF(B50&gt;=例①!$C$37,$BP$13,""))</f>
        <v/>
      </c>
      <c r="BQ50" s="53" t="str">
        <f>IF(B50&gt;例①!$C$40,"",IF(B50&gt;=例①!$C$39,$BQ$13,""))</f>
        <v/>
      </c>
      <c r="BR50" s="53" t="str">
        <f>IF(B50&gt;例①!$C$42,"",IF(B50&gt;=例①!$C$41,$BR$13,""))</f>
        <v/>
      </c>
      <c r="BS50" s="53" t="str">
        <f>IF(B50&gt;例①!$C$44,"",IF(B50&gt;=例①!$C$43,$BS$13,""))</f>
        <v/>
      </c>
      <c r="BT50" s="53" t="str">
        <f>IF(B50&gt;例①!$C$46,"",IF(B50&gt;=例①!$C$45,$BT$13,""))</f>
        <v/>
      </c>
      <c r="BU50" s="53" t="str">
        <f>IF(B50&gt;例①!$C$48,"",IF(B50&gt;=例①!$C$47,$BU$13,""))</f>
        <v/>
      </c>
      <c r="BV50" s="53" t="str">
        <f>IF(B50&gt;例①!$C$50,"",IF(B50&gt;=例①!$C$49,$BV$13,""))</f>
        <v/>
      </c>
      <c r="BW50" s="53" t="str">
        <f>IF(B50&gt;例①!$C$52,"",IF(B50&gt;=例①!$C$51,$BW$13,""))</f>
        <v/>
      </c>
      <c r="BX50" s="53" t="str">
        <f>IF(B50&gt;例①!$C$54,"",IF(B50&gt;=例①!$C$53,$BX$13,""))</f>
        <v/>
      </c>
      <c r="BY50" s="53" t="str">
        <f>IF(B50&gt;例①!$C$56,"",IF(B50&gt;=例①!$C$55,$BY$13,""))</f>
        <v/>
      </c>
      <c r="BZ50" s="53" t="str">
        <f>IF(B50&gt;例①!$C$58,"",IF(B50&gt;=例①!$C$57,$BZ$13,""))</f>
        <v/>
      </c>
      <c r="CA50" s="53" t="str">
        <f>IF(B50&gt;例①!$C$60,"",IF(B50&gt;=例①!$C$59,$CA$13,""))</f>
        <v/>
      </c>
      <c r="CB50" s="53" t="str">
        <f>IF(B50&gt;例①!$C$62,"",IF(B50&gt;=例①!$C$61,$CB$13,""))</f>
        <v/>
      </c>
      <c r="CC50" s="53" t="str">
        <f>IF(B50&gt;例①!$C$64,"",IF(B50&gt;=例①!$C$63,$CC$13,""))</f>
        <v/>
      </c>
      <c r="CD50" s="53" t="str">
        <f>IF(B50&gt;例①!$C$66,"",IF(B50&gt;=例①!$C$65,$CD$13,""))</f>
        <v/>
      </c>
      <c r="CE50" s="50" t="str">
        <f t="shared" si="29"/>
        <v/>
      </c>
      <c r="CF50" s="50" t="str">
        <f t="shared" si="14"/>
        <v xml:space="preserve"> </v>
      </c>
    </row>
    <row r="51" spans="1:84" ht="39" customHeight="1" thickTop="1" thickBot="1" x14ac:dyDescent="0.2">
      <c r="A51" s="81" t="str">
        <f t="shared" si="0"/>
        <v>対象期間</v>
      </c>
      <c r="B51" s="180">
        <f>IFERROR(IF(B50=例①!$E$12+IF(WEEKDAY(例①!$E$12)=1,例①!$E$12,(8-WEEKDAY(例①!$E$12))),"-",IF(B50="-","-",B50+1)),"-")</f>
        <v>43592</v>
      </c>
      <c r="C51" s="89">
        <f t="shared" si="15"/>
        <v>3</v>
      </c>
      <c r="D51" s="199" t="str">
        <f t="shared" si="16"/>
        <v>〇</v>
      </c>
      <c r="E51" s="200" t="str">
        <f t="shared" si="17"/>
        <v xml:space="preserve"> </v>
      </c>
      <c r="F51" s="201" t="s">
        <v>60</v>
      </c>
      <c r="G51" s="202" t="s">
        <v>60</v>
      </c>
      <c r="H51" s="203"/>
      <c r="I51" s="204"/>
      <c r="J51" s="187" t="str">
        <f t="shared" si="18"/>
        <v/>
      </c>
      <c r="K51" s="190">
        <f t="shared" si="1"/>
        <v>37</v>
      </c>
      <c r="L51" s="190" t="str">
        <f t="shared" si="2"/>
        <v/>
      </c>
      <c r="M51" s="188" t="str">
        <f t="shared" si="19"/>
        <v/>
      </c>
      <c r="N51" s="87" t="str">
        <f t="shared" si="3"/>
        <v>↓</v>
      </c>
      <c r="O51" s="108"/>
      <c r="P51" s="156" t="str">
        <f>IF(B51&lt;例①!$E$11,"",IF(B51&gt;例①!$E$12,"",IF(LEN(CE51)=0,"○","")))</f>
        <v>○</v>
      </c>
      <c r="Q51" s="162">
        <f t="shared" si="20"/>
        <v>10</v>
      </c>
      <c r="R51" s="93">
        <f t="shared" si="4"/>
        <v>37</v>
      </c>
      <c r="S51" s="156" t="str">
        <f t="shared" si="5"/>
        <v/>
      </c>
      <c r="T51" s="162">
        <f t="shared" si="6"/>
        <v>9</v>
      </c>
      <c r="U51" s="100">
        <f t="shared" si="21"/>
        <v>10</v>
      </c>
      <c r="V51" s="93" t="str">
        <f t="shared" si="7"/>
        <v>作業日</v>
      </c>
      <c r="W51" s="169" t="str">
        <f t="shared" si="22"/>
        <v>作業日</v>
      </c>
      <c r="X51" s="80" t="str">
        <f t="shared" si="23"/>
        <v/>
      </c>
      <c r="Y51" s="80" t="str">
        <f t="shared" si="24"/>
        <v/>
      </c>
      <c r="Z51" s="80">
        <f t="shared" si="8"/>
        <v>43592</v>
      </c>
      <c r="AA51" s="80" t="str">
        <f t="shared" si="9"/>
        <v/>
      </c>
      <c r="AB51" s="80" t="str">
        <f t="shared" si="10"/>
        <v>OK（振替済み）</v>
      </c>
      <c r="AC51" s="154">
        <f t="shared" si="11"/>
        <v>9</v>
      </c>
      <c r="AD51" s="154" t="str">
        <f t="shared" si="25"/>
        <v/>
      </c>
      <c r="AE51" s="106">
        <f t="shared" si="26"/>
        <v>6</v>
      </c>
      <c r="AF51" s="106">
        <f t="shared" si="12"/>
        <v>0</v>
      </c>
      <c r="AG51" s="218">
        <f>IFERROR(IF(AE51=1,例①!$E$11,IF(AE51=2,例①!$E$11,IF(WEEKDAY(Z51)=2,Z44,AG50))),"")</f>
        <v>43584</v>
      </c>
      <c r="AH51" s="222">
        <f t="shared" si="33"/>
        <v>43585</v>
      </c>
      <c r="AI51" s="222">
        <f t="shared" si="33"/>
        <v>43586</v>
      </c>
      <c r="AJ51" s="222">
        <f t="shared" si="33"/>
        <v>43587</v>
      </c>
      <c r="AK51" s="222">
        <f t="shared" si="33"/>
        <v>43588</v>
      </c>
      <c r="AL51" s="222">
        <f t="shared" si="33"/>
        <v>43589</v>
      </c>
      <c r="AM51" s="222">
        <f t="shared" si="33"/>
        <v>43590</v>
      </c>
      <c r="AN51" s="222">
        <f t="shared" si="33"/>
        <v>43591</v>
      </c>
      <c r="AO51" s="222">
        <f t="shared" si="33"/>
        <v>43592</v>
      </c>
      <c r="AP51" s="222">
        <f t="shared" si="33"/>
        <v>43593</v>
      </c>
      <c r="AQ51" s="222">
        <f t="shared" si="33"/>
        <v>43594</v>
      </c>
      <c r="AR51" s="222">
        <f t="shared" si="33"/>
        <v>43595</v>
      </c>
      <c r="AS51" s="222">
        <f t="shared" si="33"/>
        <v>43596</v>
      </c>
      <c r="AT51" s="222">
        <f t="shared" si="33"/>
        <v>43597</v>
      </c>
      <c r="AU51" s="222">
        <f t="shared" si="33"/>
        <v>43598</v>
      </c>
      <c r="AV51" s="222">
        <f t="shared" si="33"/>
        <v>43599</v>
      </c>
      <c r="AW51" s="222">
        <f t="shared" si="33"/>
        <v>43600</v>
      </c>
      <c r="AX51" s="222">
        <f t="shared" si="33"/>
        <v>43601</v>
      </c>
      <c r="AY51" s="222">
        <f t="shared" si="33"/>
        <v>43602</v>
      </c>
      <c r="AZ51" s="222">
        <f t="shared" si="33"/>
        <v>43603</v>
      </c>
      <c r="BA51" s="222">
        <f t="shared" si="33"/>
        <v>43604</v>
      </c>
      <c r="BB51" s="219">
        <f>IFERROR(IF(IF(Z51=例①!$E$12,例①!$E$12,IF(WEEKDAY(Z51)=1,Z58,BB52))&gt;例①!$E$12,例①!$E$12,IF(Z51=例①!$E$12,例①!$E$12,IF(WEEKDAY(Z51)=1,Z58,BB52))),"")</f>
        <v>43604</v>
      </c>
      <c r="BE51" s="53" t="s">
        <v>63</v>
      </c>
      <c r="BF51" s="53"/>
      <c r="BG51" s="53" t="str">
        <f>IFERROR(VLOOKUP(B51,例①!$C$11:$D$12,2,FALSE),"")</f>
        <v/>
      </c>
      <c r="BH51" s="53" t="str">
        <f>IFERROR(VLOOKUP(B51,例①!$C$16:$D$21,2,FALSE),"")</f>
        <v/>
      </c>
      <c r="BI51" s="53" t="str">
        <f>IFERROR(VLOOKUP(B51,例①!$C$22:$D$24,2,FALSE),"")</f>
        <v/>
      </c>
      <c r="BJ51" s="53" t="str">
        <f>IF(B51&gt;例①!$C$26,"",IF(B51&gt;=例①!$C$25,$BJ$13,""))</f>
        <v/>
      </c>
      <c r="BK51" s="53" t="str">
        <f>IF(B51&gt;例①!$C$28,"",IF(B51&gt;=例①!$C$27,$BK$13,""))</f>
        <v/>
      </c>
      <c r="BL51" s="53" t="str">
        <f>IF(B51&gt;例①!$C$30,"",IF(B51&gt;=例①!$C$29,$BL$13,""))</f>
        <v/>
      </c>
      <c r="BM51" s="53" t="str">
        <f>IF(B51&gt;例①!$C$32,"",IF(B51&gt;=例①!$C$31,$BM$13,""))</f>
        <v/>
      </c>
      <c r="BN51" s="53" t="str">
        <f>IF(B51&gt;例①!$C$34,"",IF(B51&gt;=例①!$C$33,$BN$13,""))</f>
        <v/>
      </c>
      <c r="BO51" s="53" t="str">
        <f>IF(B51&gt;例①!$C$36,"",IF(B51&gt;=例①!$C$35,$BO$13,""))</f>
        <v/>
      </c>
      <c r="BP51" s="53" t="str">
        <f>IF(B51&gt;例①!$C$38,"",IF(B51&gt;=例①!$C$37,$BP$13,""))</f>
        <v/>
      </c>
      <c r="BQ51" s="53" t="str">
        <f>IF(B51&gt;例①!$C$40,"",IF(B51&gt;=例①!$C$39,$BQ$13,""))</f>
        <v/>
      </c>
      <c r="BR51" s="53" t="str">
        <f>IF(B51&gt;例①!$C$42,"",IF(B51&gt;=例①!$C$41,$BR$13,""))</f>
        <v/>
      </c>
      <c r="BS51" s="53" t="str">
        <f>IF(B51&gt;例①!$C$44,"",IF(B51&gt;=例①!$C$43,$BS$13,""))</f>
        <v/>
      </c>
      <c r="BT51" s="53" t="str">
        <f>IF(B51&gt;例①!$C$46,"",IF(B51&gt;=例①!$C$45,$BT$13,""))</f>
        <v/>
      </c>
      <c r="BU51" s="53" t="str">
        <f>IF(B51&gt;例①!$C$48,"",IF(B51&gt;=例①!$C$47,$BU$13,""))</f>
        <v/>
      </c>
      <c r="BV51" s="53" t="str">
        <f>IF(B51&gt;例①!$C$50,"",IF(B51&gt;=例①!$C$49,$BV$13,""))</f>
        <v/>
      </c>
      <c r="BW51" s="53" t="str">
        <f>IF(B51&gt;例①!$C$52,"",IF(B51&gt;=例①!$C$51,$BW$13,""))</f>
        <v/>
      </c>
      <c r="BX51" s="53" t="str">
        <f>IF(B51&gt;例①!$C$54,"",IF(B51&gt;=例①!$C$53,$BX$13,""))</f>
        <v/>
      </c>
      <c r="BY51" s="53" t="str">
        <f>IF(B51&gt;例①!$C$56,"",IF(B51&gt;=例①!$C$55,$BY$13,""))</f>
        <v/>
      </c>
      <c r="BZ51" s="53" t="str">
        <f>IF(B51&gt;例①!$C$58,"",IF(B51&gt;=例①!$C$57,$BZ$13,""))</f>
        <v/>
      </c>
      <c r="CA51" s="53" t="str">
        <f>IF(B51&gt;例①!$C$60,"",IF(B51&gt;=例①!$C$59,$CA$13,""))</f>
        <v/>
      </c>
      <c r="CB51" s="53" t="str">
        <f>IF(B51&gt;例①!$C$62,"",IF(B51&gt;=例①!$C$61,$CB$13,""))</f>
        <v/>
      </c>
      <c r="CC51" s="53" t="str">
        <f>IF(B51&gt;例①!$C$64,"",IF(B51&gt;=例①!$C$63,$CC$13,""))</f>
        <v/>
      </c>
      <c r="CD51" s="53" t="str">
        <f>IF(B51&gt;例①!$C$66,"",IF(B51&gt;=例①!$C$65,$CD$13,""))</f>
        <v/>
      </c>
      <c r="CE51" s="50" t="str">
        <f t="shared" si="29"/>
        <v/>
      </c>
      <c r="CF51" s="50" t="str">
        <f t="shared" si="14"/>
        <v xml:space="preserve"> </v>
      </c>
    </row>
    <row r="52" spans="1:84" ht="39" customHeight="1" thickTop="1" thickBot="1" x14ac:dyDescent="0.2">
      <c r="A52" s="81" t="str">
        <f t="shared" si="0"/>
        <v>対象期間</v>
      </c>
      <c r="B52" s="180">
        <f>IFERROR(IF(B51=例①!$E$12+IF(WEEKDAY(例①!$E$12)=1,例①!$E$12,(8-WEEKDAY(例①!$E$12))),"-",IF(B51="-","-",B51+1)),"-")</f>
        <v>43593</v>
      </c>
      <c r="C52" s="89">
        <f t="shared" si="15"/>
        <v>4</v>
      </c>
      <c r="D52" s="199" t="str">
        <f t="shared" si="16"/>
        <v>〇</v>
      </c>
      <c r="E52" s="200" t="str">
        <f t="shared" si="17"/>
        <v xml:space="preserve"> </v>
      </c>
      <c r="F52" s="201" t="s">
        <v>60</v>
      </c>
      <c r="G52" s="202" t="s">
        <v>60</v>
      </c>
      <c r="H52" s="203"/>
      <c r="I52" s="204"/>
      <c r="J52" s="187" t="str">
        <f t="shared" si="18"/>
        <v/>
      </c>
      <c r="K52" s="190">
        <f t="shared" si="1"/>
        <v>38</v>
      </c>
      <c r="L52" s="190" t="str">
        <f t="shared" si="2"/>
        <v/>
      </c>
      <c r="M52" s="188" t="str">
        <f t="shared" si="19"/>
        <v/>
      </c>
      <c r="N52" s="87" t="str">
        <f t="shared" si="3"/>
        <v>↓</v>
      </c>
      <c r="O52" s="108"/>
      <c r="P52" s="156" t="str">
        <f>IF(B52&lt;例①!$E$11,"",IF(B52&gt;例①!$E$12,"",IF(LEN(CE52)=0,"○","")))</f>
        <v>○</v>
      </c>
      <c r="Q52" s="162">
        <f t="shared" si="20"/>
        <v>10</v>
      </c>
      <c r="R52" s="93">
        <f t="shared" si="4"/>
        <v>38</v>
      </c>
      <c r="S52" s="156" t="str">
        <f t="shared" si="5"/>
        <v/>
      </c>
      <c r="T52" s="162">
        <f t="shared" si="6"/>
        <v>9</v>
      </c>
      <c r="U52" s="100">
        <f t="shared" si="21"/>
        <v>10</v>
      </c>
      <c r="V52" s="93" t="str">
        <f t="shared" si="7"/>
        <v>作業日</v>
      </c>
      <c r="W52" s="169" t="str">
        <f t="shared" si="22"/>
        <v>作業日</v>
      </c>
      <c r="X52" s="80" t="str">
        <f t="shared" si="23"/>
        <v/>
      </c>
      <c r="Y52" s="80" t="str">
        <f t="shared" si="24"/>
        <v/>
      </c>
      <c r="Z52" s="80">
        <f t="shared" si="8"/>
        <v>43593</v>
      </c>
      <c r="AA52" s="80" t="str">
        <f t="shared" si="9"/>
        <v/>
      </c>
      <c r="AB52" s="80" t="str">
        <f t="shared" si="10"/>
        <v>OK（振替済み）</v>
      </c>
      <c r="AC52" s="154">
        <f t="shared" si="11"/>
        <v>9</v>
      </c>
      <c r="AD52" s="154" t="str">
        <f t="shared" si="25"/>
        <v/>
      </c>
      <c r="AE52" s="106">
        <f t="shared" si="26"/>
        <v>6</v>
      </c>
      <c r="AF52" s="106">
        <f t="shared" si="12"/>
        <v>0</v>
      </c>
      <c r="AG52" s="218">
        <f>IFERROR(IF(AE52=1,例①!$E$11,IF(AE52=2,例①!$E$11,IF(WEEKDAY(Z52)=2,Z45,AG51))),"")</f>
        <v>43584</v>
      </c>
      <c r="AH52" s="222">
        <f t="shared" si="33"/>
        <v>43585</v>
      </c>
      <c r="AI52" s="222">
        <f t="shared" si="33"/>
        <v>43586</v>
      </c>
      <c r="AJ52" s="222">
        <f t="shared" si="33"/>
        <v>43587</v>
      </c>
      <c r="AK52" s="222">
        <f t="shared" si="33"/>
        <v>43588</v>
      </c>
      <c r="AL52" s="222">
        <f t="shared" si="33"/>
        <v>43589</v>
      </c>
      <c r="AM52" s="222">
        <f t="shared" si="33"/>
        <v>43590</v>
      </c>
      <c r="AN52" s="222">
        <f t="shared" si="33"/>
        <v>43591</v>
      </c>
      <c r="AO52" s="222">
        <f t="shared" si="33"/>
        <v>43592</v>
      </c>
      <c r="AP52" s="222">
        <f t="shared" si="33"/>
        <v>43593</v>
      </c>
      <c r="AQ52" s="222">
        <f t="shared" si="33"/>
        <v>43594</v>
      </c>
      <c r="AR52" s="222">
        <f t="shared" si="33"/>
        <v>43595</v>
      </c>
      <c r="AS52" s="222">
        <f t="shared" si="33"/>
        <v>43596</v>
      </c>
      <c r="AT52" s="222">
        <f t="shared" si="33"/>
        <v>43597</v>
      </c>
      <c r="AU52" s="222">
        <f t="shared" si="33"/>
        <v>43598</v>
      </c>
      <c r="AV52" s="222">
        <f t="shared" si="33"/>
        <v>43599</v>
      </c>
      <c r="AW52" s="222">
        <f t="shared" si="33"/>
        <v>43600</v>
      </c>
      <c r="AX52" s="222">
        <f t="shared" si="33"/>
        <v>43601</v>
      </c>
      <c r="AY52" s="222">
        <f t="shared" si="33"/>
        <v>43602</v>
      </c>
      <c r="AZ52" s="222">
        <f t="shared" si="33"/>
        <v>43603</v>
      </c>
      <c r="BA52" s="222">
        <f t="shared" si="33"/>
        <v>43604</v>
      </c>
      <c r="BB52" s="219">
        <f>IFERROR(IF(IF(Z52=例①!$E$12,例①!$E$12,IF(WEEKDAY(Z52)=1,Z59,BB53))&gt;例①!$E$12,例①!$E$12,IF(Z52=例①!$E$12,例①!$E$12,IF(WEEKDAY(Z52)=1,Z59,BB53))),"")</f>
        <v>43604</v>
      </c>
      <c r="BE52" s="53"/>
      <c r="BF52" s="53"/>
      <c r="BG52" s="53" t="str">
        <f>IFERROR(VLOOKUP(B52,例①!$C$11:$D$12,2,FALSE),"")</f>
        <v/>
      </c>
      <c r="BH52" s="53" t="str">
        <f>IFERROR(VLOOKUP(B52,例①!$C$16:$D$21,2,FALSE),"")</f>
        <v/>
      </c>
      <c r="BI52" s="53" t="str">
        <f>IFERROR(VLOOKUP(B52,例①!$C$22:$D$24,2,FALSE),"")</f>
        <v/>
      </c>
      <c r="BJ52" s="53" t="str">
        <f>IF(B52&gt;例①!$C$26,"",IF(B52&gt;=例①!$C$25,$BJ$13,""))</f>
        <v/>
      </c>
      <c r="BK52" s="53" t="str">
        <f>IF(B52&gt;例①!$C$28,"",IF(B52&gt;=例①!$C$27,$BK$13,""))</f>
        <v/>
      </c>
      <c r="BL52" s="53" t="str">
        <f>IF(B52&gt;例①!$C$30,"",IF(B52&gt;=例①!$C$29,$BL$13,""))</f>
        <v/>
      </c>
      <c r="BM52" s="53" t="str">
        <f>IF(B52&gt;例①!$C$32,"",IF(B52&gt;=例①!$C$31,$BM$13,""))</f>
        <v/>
      </c>
      <c r="BN52" s="53" t="str">
        <f>IF(B52&gt;例①!$C$34,"",IF(B52&gt;=例①!$C$33,$BN$13,""))</f>
        <v/>
      </c>
      <c r="BO52" s="53" t="str">
        <f>IF(B52&gt;例①!$C$36,"",IF(B52&gt;=例①!$C$35,$BO$13,""))</f>
        <v/>
      </c>
      <c r="BP52" s="53" t="str">
        <f>IF(B52&gt;例①!$C$38,"",IF(B52&gt;=例①!$C$37,$BP$13,""))</f>
        <v/>
      </c>
      <c r="BQ52" s="53" t="str">
        <f>IF(B52&gt;例①!$C$40,"",IF(B52&gt;=例①!$C$39,$BQ$13,""))</f>
        <v/>
      </c>
      <c r="BR52" s="53" t="str">
        <f>IF(B52&gt;例①!$C$42,"",IF(B52&gt;=例①!$C$41,$BR$13,""))</f>
        <v/>
      </c>
      <c r="BS52" s="53" t="str">
        <f>IF(B52&gt;例①!$C$44,"",IF(B52&gt;=例①!$C$43,$BS$13,""))</f>
        <v/>
      </c>
      <c r="BT52" s="53" t="str">
        <f>IF(B52&gt;例①!$C$46,"",IF(B52&gt;=例①!$C$45,$BT$13,""))</f>
        <v/>
      </c>
      <c r="BU52" s="53" t="str">
        <f>IF(B52&gt;例①!$C$48,"",IF(B52&gt;=例①!$C$47,$BU$13,""))</f>
        <v/>
      </c>
      <c r="BV52" s="53" t="str">
        <f>IF(B52&gt;例①!$C$50,"",IF(B52&gt;=例①!$C$49,$BV$13,""))</f>
        <v/>
      </c>
      <c r="BW52" s="53" t="str">
        <f>IF(B52&gt;例①!$C$52,"",IF(B52&gt;=例①!$C$51,$BW$13,""))</f>
        <v/>
      </c>
      <c r="BX52" s="53" t="str">
        <f>IF(B52&gt;例①!$C$54,"",IF(B52&gt;=例①!$C$53,$BX$13,""))</f>
        <v/>
      </c>
      <c r="BY52" s="53" t="str">
        <f>IF(B52&gt;例①!$C$56,"",IF(B52&gt;=例①!$C$55,$BY$13,""))</f>
        <v/>
      </c>
      <c r="BZ52" s="53" t="str">
        <f>IF(B52&gt;例①!$C$58,"",IF(B52&gt;=例①!$C$57,$BZ$13,""))</f>
        <v/>
      </c>
      <c r="CA52" s="53" t="str">
        <f>IF(B52&gt;例①!$C$60,"",IF(B52&gt;=例①!$C$59,$CA$13,""))</f>
        <v/>
      </c>
      <c r="CB52" s="53" t="str">
        <f>IF(B52&gt;例①!$C$62,"",IF(B52&gt;=例①!$C$61,$CB$13,""))</f>
        <v/>
      </c>
      <c r="CC52" s="53" t="str">
        <f>IF(B52&gt;例①!$C$64,"",IF(B52&gt;=例①!$C$63,$CC$13,""))</f>
        <v/>
      </c>
      <c r="CD52" s="53" t="str">
        <f>IF(B52&gt;例①!$C$66,"",IF(B52&gt;=例①!$C$65,$CD$13,""))</f>
        <v/>
      </c>
      <c r="CE52" s="50" t="str">
        <f t="shared" si="29"/>
        <v/>
      </c>
      <c r="CF52" s="50" t="str">
        <f t="shared" si="14"/>
        <v xml:space="preserve"> </v>
      </c>
    </row>
    <row r="53" spans="1:84" ht="39" customHeight="1" thickTop="1" thickBot="1" x14ac:dyDescent="0.2">
      <c r="A53" s="81" t="str">
        <f t="shared" si="0"/>
        <v>対象期間</v>
      </c>
      <c r="B53" s="180">
        <f>IFERROR(IF(B52=例①!$E$12+IF(WEEKDAY(例①!$E$12)=1,例①!$E$12,(8-WEEKDAY(例①!$E$12))),"-",IF(B52="-","-",B52+1)),"-")</f>
        <v>43594</v>
      </c>
      <c r="C53" s="89">
        <f t="shared" si="15"/>
        <v>5</v>
      </c>
      <c r="D53" s="199" t="str">
        <f t="shared" si="16"/>
        <v>〇</v>
      </c>
      <c r="E53" s="200" t="str">
        <f t="shared" si="17"/>
        <v xml:space="preserve"> </v>
      </c>
      <c r="F53" s="201" t="s">
        <v>60</v>
      </c>
      <c r="G53" s="202" t="s">
        <v>60</v>
      </c>
      <c r="H53" s="203"/>
      <c r="I53" s="204"/>
      <c r="J53" s="187" t="str">
        <f t="shared" si="18"/>
        <v/>
      </c>
      <c r="K53" s="190">
        <f t="shared" si="1"/>
        <v>39</v>
      </c>
      <c r="L53" s="190" t="str">
        <f t="shared" si="2"/>
        <v/>
      </c>
      <c r="M53" s="188" t="str">
        <f t="shared" si="19"/>
        <v/>
      </c>
      <c r="N53" s="87" t="str">
        <f t="shared" si="3"/>
        <v>↓</v>
      </c>
      <c r="O53" s="108"/>
      <c r="P53" s="156" t="str">
        <f>IF(B53&lt;例①!$E$11,"",IF(B53&gt;例①!$E$12,"",IF(LEN(CE53)=0,"○","")))</f>
        <v>○</v>
      </c>
      <c r="Q53" s="162">
        <f t="shared" si="20"/>
        <v>10</v>
      </c>
      <c r="R53" s="93">
        <f t="shared" si="4"/>
        <v>39</v>
      </c>
      <c r="S53" s="156" t="str">
        <f t="shared" si="5"/>
        <v/>
      </c>
      <c r="T53" s="162">
        <f t="shared" si="6"/>
        <v>9</v>
      </c>
      <c r="U53" s="100">
        <f t="shared" si="21"/>
        <v>10</v>
      </c>
      <c r="V53" s="93" t="str">
        <f t="shared" si="7"/>
        <v>作業日</v>
      </c>
      <c r="W53" s="169" t="str">
        <f t="shared" si="22"/>
        <v>作業日</v>
      </c>
      <c r="X53" s="80" t="str">
        <f t="shared" si="23"/>
        <v/>
      </c>
      <c r="Y53" s="80" t="str">
        <f t="shared" si="24"/>
        <v/>
      </c>
      <c r="Z53" s="80">
        <f t="shared" si="8"/>
        <v>43594</v>
      </c>
      <c r="AA53" s="80" t="str">
        <f t="shared" si="9"/>
        <v/>
      </c>
      <c r="AB53" s="80" t="str">
        <f t="shared" si="10"/>
        <v>OK（振替済み）</v>
      </c>
      <c r="AC53" s="154">
        <f t="shared" si="11"/>
        <v>9</v>
      </c>
      <c r="AD53" s="154" t="str">
        <f t="shared" si="25"/>
        <v/>
      </c>
      <c r="AE53" s="106">
        <f t="shared" si="26"/>
        <v>6</v>
      </c>
      <c r="AF53" s="106">
        <f t="shared" si="12"/>
        <v>0</v>
      </c>
      <c r="AG53" s="218">
        <f>IFERROR(IF(AE53=1,例①!$E$11,IF(AE53=2,例①!$E$11,IF(WEEKDAY(Z53)=2,Z46,AG52))),"")</f>
        <v>43584</v>
      </c>
      <c r="AH53" s="222">
        <f t="shared" si="33"/>
        <v>43585</v>
      </c>
      <c r="AI53" s="222">
        <f t="shared" si="33"/>
        <v>43586</v>
      </c>
      <c r="AJ53" s="222">
        <f t="shared" si="33"/>
        <v>43587</v>
      </c>
      <c r="AK53" s="222">
        <f t="shared" si="33"/>
        <v>43588</v>
      </c>
      <c r="AL53" s="222">
        <f t="shared" si="33"/>
        <v>43589</v>
      </c>
      <c r="AM53" s="222">
        <f t="shared" si="33"/>
        <v>43590</v>
      </c>
      <c r="AN53" s="222">
        <f t="shared" si="33"/>
        <v>43591</v>
      </c>
      <c r="AO53" s="222">
        <f t="shared" si="33"/>
        <v>43592</v>
      </c>
      <c r="AP53" s="222">
        <f t="shared" si="33"/>
        <v>43593</v>
      </c>
      <c r="AQ53" s="222">
        <f t="shared" si="33"/>
        <v>43594</v>
      </c>
      <c r="AR53" s="222">
        <f t="shared" si="33"/>
        <v>43595</v>
      </c>
      <c r="AS53" s="222">
        <f t="shared" si="33"/>
        <v>43596</v>
      </c>
      <c r="AT53" s="222">
        <f t="shared" si="33"/>
        <v>43597</v>
      </c>
      <c r="AU53" s="222">
        <f t="shared" si="33"/>
        <v>43598</v>
      </c>
      <c r="AV53" s="222">
        <f t="shared" si="33"/>
        <v>43599</v>
      </c>
      <c r="AW53" s="222">
        <f t="shared" si="33"/>
        <v>43600</v>
      </c>
      <c r="AX53" s="222">
        <f t="shared" si="33"/>
        <v>43601</v>
      </c>
      <c r="AY53" s="222">
        <f t="shared" si="33"/>
        <v>43602</v>
      </c>
      <c r="AZ53" s="222">
        <f t="shared" si="33"/>
        <v>43603</v>
      </c>
      <c r="BA53" s="222">
        <f t="shared" si="33"/>
        <v>43604</v>
      </c>
      <c r="BB53" s="219">
        <f>IFERROR(IF(IF(Z53=例①!$E$12,例①!$E$12,IF(WEEKDAY(Z53)=1,Z60,BB54))&gt;例①!$E$12,例①!$E$12,IF(Z53=例①!$E$12,例①!$E$12,IF(WEEKDAY(Z53)=1,Z60,BB54))),"")</f>
        <v>43604</v>
      </c>
      <c r="BE53" s="53"/>
      <c r="BF53" s="53"/>
      <c r="BG53" s="53" t="str">
        <f>IFERROR(VLOOKUP(B53,例①!$C$11:$D$12,2,FALSE),"")</f>
        <v/>
      </c>
      <c r="BH53" s="53" t="str">
        <f>IFERROR(VLOOKUP(B53,例①!$C$16:$D$21,2,FALSE),"")</f>
        <v/>
      </c>
      <c r="BI53" s="53" t="str">
        <f>IFERROR(VLOOKUP(B53,例①!$C$22:$D$24,2,FALSE),"")</f>
        <v/>
      </c>
      <c r="BJ53" s="53" t="str">
        <f>IF(B53&gt;例①!$C$26,"",IF(B53&gt;=例①!$C$25,$BJ$13,""))</f>
        <v/>
      </c>
      <c r="BK53" s="53" t="str">
        <f>IF(B53&gt;例①!$C$28,"",IF(B53&gt;=例①!$C$27,$BK$13,""))</f>
        <v/>
      </c>
      <c r="BL53" s="53" t="str">
        <f>IF(B53&gt;例①!$C$30,"",IF(B53&gt;=例①!$C$29,$BL$13,""))</f>
        <v/>
      </c>
      <c r="BM53" s="53" t="str">
        <f>IF(B53&gt;例①!$C$32,"",IF(B53&gt;=例①!$C$31,$BM$13,""))</f>
        <v/>
      </c>
      <c r="BN53" s="53" t="str">
        <f>IF(B53&gt;例①!$C$34,"",IF(B53&gt;=例①!$C$33,$BN$13,""))</f>
        <v/>
      </c>
      <c r="BO53" s="53" t="str">
        <f>IF(B53&gt;例①!$C$36,"",IF(B53&gt;=例①!$C$35,$BO$13,""))</f>
        <v/>
      </c>
      <c r="BP53" s="53" t="str">
        <f>IF(B53&gt;例①!$C$38,"",IF(B53&gt;=例①!$C$37,$BP$13,""))</f>
        <v/>
      </c>
      <c r="BQ53" s="53" t="str">
        <f>IF(B53&gt;例①!$C$40,"",IF(B53&gt;=例①!$C$39,$BQ$13,""))</f>
        <v/>
      </c>
      <c r="BR53" s="53" t="str">
        <f>IF(B53&gt;例①!$C$42,"",IF(B53&gt;=例①!$C$41,$BR$13,""))</f>
        <v/>
      </c>
      <c r="BS53" s="53" t="str">
        <f>IF(B53&gt;例①!$C$44,"",IF(B53&gt;=例①!$C$43,$BS$13,""))</f>
        <v/>
      </c>
      <c r="BT53" s="53" t="str">
        <f>IF(B53&gt;例①!$C$46,"",IF(B53&gt;=例①!$C$45,$BT$13,""))</f>
        <v/>
      </c>
      <c r="BU53" s="53" t="str">
        <f>IF(B53&gt;例①!$C$48,"",IF(B53&gt;=例①!$C$47,$BU$13,""))</f>
        <v/>
      </c>
      <c r="BV53" s="53" t="str">
        <f>IF(B53&gt;例①!$C$50,"",IF(B53&gt;=例①!$C$49,$BV$13,""))</f>
        <v/>
      </c>
      <c r="BW53" s="53" t="str">
        <f>IF(B53&gt;例①!$C$52,"",IF(B53&gt;=例①!$C$51,$BW$13,""))</f>
        <v/>
      </c>
      <c r="BX53" s="53" t="str">
        <f>IF(B53&gt;例①!$C$54,"",IF(B53&gt;=例①!$C$53,$BX$13,""))</f>
        <v/>
      </c>
      <c r="BY53" s="53" t="str">
        <f>IF(B53&gt;例①!$C$56,"",IF(B53&gt;=例①!$C$55,$BY$13,""))</f>
        <v/>
      </c>
      <c r="BZ53" s="53" t="str">
        <f>IF(B53&gt;例①!$C$58,"",IF(B53&gt;=例①!$C$57,$BZ$13,""))</f>
        <v/>
      </c>
      <c r="CA53" s="53" t="str">
        <f>IF(B53&gt;例①!$C$60,"",IF(B53&gt;=例①!$C$59,$CA$13,""))</f>
        <v/>
      </c>
      <c r="CB53" s="53" t="str">
        <f>IF(B53&gt;例①!$C$62,"",IF(B53&gt;=例①!$C$61,$CB$13,""))</f>
        <v/>
      </c>
      <c r="CC53" s="53" t="str">
        <f>IF(B53&gt;例①!$C$64,"",IF(B53&gt;=例①!$C$63,$CC$13,""))</f>
        <v/>
      </c>
      <c r="CD53" s="53" t="str">
        <f>IF(B53&gt;例①!$C$66,"",IF(B53&gt;=例①!$C$65,$CD$13,""))</f>
        <v/>
      </c>
      <c r="CE53" s="50" t="str">
        <f t="shared" si="29"/>
        <v/>
      </c>
      <c r="CF53" s="50" t="str">
        <f t="shared" si="14"/>
        <v xml:space="preserve"> </v>
      </c>
    </row>
    <row r="54" spans="1:84" ht="39" customHeight="1" thickTop="1" thickBot="1" x14ac:dyDescent="0.2">
      <c r="A54" s="81" t="str">
        <f t="shared" si="0"/>
        <v>対象期間</v>
      </c>
      <c r="B54" s="180">
        <f>IFERROR(IF(B53=例①!$E$12+IF(WEEKDAY(例①!$E$12)=1,例①!$E$12,(8-WEEKDAY(例①!$E$12))),"-",IF(B53="-","-",B53+1)),"-")</f>
        <v>43595</v>
      </c>
      <c r="C54" s="89">
        <f t="shared" si="15"/>
        <v>6</v>
      </c>
      <c r="D54" s="199" t="str">
        <f t="shared" si="16"/>
        <v>〇</v>
      </c>
      <c r="E54" s="200" t="str">
        <f t="shared" si="17"/>
        <v xml:space="preserve"> </v>
      </c>
      <c r="F54" s="201" t="s">
        <v>60</v>
      </c>
      <c r="G54" s="202" t="s">
        <v>60</v>
      </c>
      <c r="H54" s="203"/>
      <c r="I54" s="204"/>
      <c r="J54" s="187" t="str">
        <f t="shared" si="18"/>
        <v/>
      </c>
      <c r="K54" s="190">
        <f t="shared" si="1"/>
        <v>40</v>
      </c>
      <c r="L54" s="190" t="str">
        <f t="shared" si="2"/>
        <v/>
      </c>
      <c r="M54" s="188" t="str">
        <f t="shared" si="19"/>
        <v/>
      </c>
      <c r="N54" s="87" t="str">
        <f t="shared" si="3"/>
        <v>↓</v>
      </c>
      <c r="O54" s="108"/>
      <c r="P54" s="156" t="str">
        <f>IF(B54&lt;例①!$E$11,"",IF(B54&gt;例①!$E$12,"",IF(LEN(CE54)=0,"○","")))</f>
        <v>○</v>
      </c>
      <c r="Q54" s="162">
        <f t="shared" si="20"/>
        <v>10</v>
      </c>
      <c r="R54" s="93">
        <f t="shared" si="4"/>
        <v>40</v>
      </c>
      <c r="S54" s="156" t="str">
        <f t="shared" si="5"/>
        <v/>
      </c>
      <c r="T54" s="162">
        <f t="shared" si="6"/>
        <v>9</v>
      </c>
      <c r="U54" s="100">
        <f t="shared" si="21"/>
        <v>10</v>
      </c>
      <c r="V54" s="93" t="str">
        <f t="shared" si="7"/>
        <v>作業日</v>
      </c>
      <c r="W54" s="169" t="str">
        <f t="shared" si="22"/>
        <v>作業日</v>
      </c>
      <c r="X54" s="80" t="str">
        <f t="shared" si="23"/>
        <v/>
      </c>
      <c r="Y54" s="80" t="str">
        <f t="shared" si="24"/>
        <v/>
      </c>
      <c r="Z54" s="80">
        <f t="shared" si="8"/>
        <v>43595</v>
      </c>
      <c r="AA54" s="80" t="str">
        <f t="shared" si="9"/>
        <v/>
      </c>
      <c r="AB54" s="80" t="str">
        <f t="shared" si="10"/>
        <v>OK（振替済み）</v>
      </c>
      <c r="AC54" s="154">
        <f t="shared" si="11"/>
        <v>9</v>
      </c>
      <c r="AD54" s="154" t="str">
        <f t="shared" si="25"/>
        <v/>
      </c>
      <c r="AE54" s="106">
        <f t="shared" si="26"/>
        <v>6</v>
      </c>
      <c r="AF54" s="106">
        <f t="shared" si="12"/>
        <v>0</v>
      </c>
      <c r="AG54" s="218">
        <f>IFERROR(IF(AE54=1,例①!$E$11,IF(AE54=2,例①!$E$11,IF(WEEKDAY(Z54)=2,Z47,AG53))),"")</f>
        <v>43584</v>
      </c>
      <c r="AH54" s="222">
        <f t="shared" si="33"/>
        <v>43585</v>
      </c>
      <c r="AI54" s="222">
        <f t="shared" si="33"/>
        <v>43586</v>
      </c>
      <c r="AJ54" s="222">
        <f t="shared" si="33"/>
        <v>43587</v>
      </c>
      <c r="AK54" s="222">
        <f t="shared" si="33"/>
        <v>43588</v>
      </c>
      <c r="AL54" s="222">
        <f t="shared" si="33"/>
        <v>43589</v>
      </c>
      <c r="AM54" s="222">
        <f t="shared" si="33"/>
        <v>43590</v>
      </c>
      <c r="AN54" s="222">
        <f t="shared" si="33"/>
        <v>43591</v>
      </c>
      <c r="AO54" s="222">
        <f t="shared" si="33"/>
        <v>43592</v>
      </c>
      <c r="AP54" s="222">
        <f t="shared" si="33"/>
        <v>43593</v>
      </c>
      <c r="AQ54" s="222">
        <f t="shared" si="33"/>
        <v>43594</v>
      </c>
      <c r="AR54" s="222">
        <f t="shared" si="33"/>
        <v>43595</v>
      </c>
      <c r="AS54" s="222">
        <f t="shared" si="33"/>
        <v>43596</v>
      </c>
      <c r="AT54" s="222">
        <f t="shared" si="33"/>
        <v>43597</v>
      </c>
      <c r="AU54" s="222">
        <f t="shared" si="33"/>
        <v>43598</v>
      </c>
      <c r="AV54" s="222">
        <f t="shared" si="33"/>
        <v>43599</v>
      </c>
      <c r="AW54" s="222">
        <f t="shared" ref="AW54:BA54" si="34">IFERROR(IF(AV54+1&gt;$BB54,"",AV54+1),"")</f>
        <v>43600</v>
      </c>
      <c r="AX54" s="222">
        <f t="shared" si="34"/>
        <v>43601</v>
      </c>
      <c r="AY54" s="222">
        <f t="shared" si="34"/>
        <v>43602</v>
      </c>
      <c r="AZ54" s="222">
        <f t="shared" si="34"/>
        <v>43603</v>
      </c>
      <c r="BA54" s="222">
        <f t="shared" si="34"/>
        <v>43604</v>
      </c>
      <c r="BB54" s="219">
        <f>IFERROR(IF(IF(Z54=例①!$E$12,例①!$E$12,IF(WEEKDAY(Z54)=1,Z61,BB55))&gt;例①!$E$12,例①!$E$12,IF(Z54=例①!$E$12,例①!$E$12,IF(WEEKDAY(Z54)=1,Z61,BB55))),"")</f>
        <v>43604</v>
      </c>
      <c r="BE54" s="53"/>
      <c r="BF54" s="53"/>
      <c r="BG54" s="53" t="str">
        <f>IFERROR(VLOOKUP(B54,例①!$C$11:$D$12,2,FALSE),"")</f>
        <v/>
      </c>
      <c r="BH54" s="53" t="str">
        <f>IFERROR(VLOOKUP(B54,例①!$C$16:$D$21,2,FALSE),"")</f>
        <v/>
      </c>
      <c r="BI54" s="53" t="str">
        <f>IFERROR(VLOOKUP(B54,例①!$C$22:$D$24,2,FALSE),"")</f>
        <v/>
      </c>
      <c r="BJ54" s="53" t="str">
        <f>IF(B54&gt;例①!$C$26,"",IF(B54&gt;=例①!$C$25,$BJ$13,""))</f>
        <v/>
      </c>
      <c r="BK54" s="53" t="str">
        <f>IF(B54&gt;例①!$C$28,"",IF(B54&gt;=例①!$C$27,$BK$13,""))</f>
        <v/>
      </c>
      <c r="BL54" s="53" t="str">
        <f>IF(B54&gt;例①!$C$30,"",IF(B54&gt;=例①!$C$29,$BL$13,""))</f>
        <v/>
      </c>
      <c r="BM54" s="53" t="str">
        <f>IF(B54&gt;例①!$C$32,"",IF(B54&gt;=例①!$C$31,$BM$13,""))</f>
        <v/>
      </c>
      <c r="BN54" s="53" t="str">
        <f>IF(B54&gt;例①!$C$34,"",IF(B54&gt;=例①!$C$33,$BN$13,""))</f>
        <v/>
      </c>
      <c r="BO54" s="53" t="str">
        <f>IF(B54&gt;例①!$C$36,"",IF(B54&gt;=例①!$C$35,$BO$13,""))</f>
        <v/>
      </c>
      <c r="BP54" s="53" t="str">
        <f>IF(B54&gt;例①!$C$38,"",IF(B54&gt;=例①!$C$37,$BP$13,""))</f>
        <v/>
      </c>
      <c r="BQ54" s="53" t="str">
        <f>IF(B54&gt;例①!$C$40,"",IF(B54&gt;=例①!$C$39,$BQ$13,""))</f>
        <v/>
      </c>
      <c r="BR54" s="53" t="str">
        <f>IF(B54&gt;例①!$C$42,"",IF(B54&gt;=例①!$C$41,$BR$13,""))</f>
        <v/>
      </c>
      <c r="BS54" s="53" t="str">
        <f>IF(B54&gt;例①!$C$44,"",IF(B54&gt;=例①!$C$43,$BS$13,""))</f>
        <v/>
      </c>
      <c r="BT54" s="53" t="str">
        <f>IF(B54&gt;例①!$C$46,"",IF(B54&gt;=例①!$C$45,$BT$13,""))</f>
        <v/>
      </c>
      <c r="BU54" s="53" t="str">
        <f>IF(B54&gt;例①!$C$48,"",IF(B54&gt;=例①!$C$47,$BU$13,""))</f>
        <v/>
      </c>
      <c r="BV54" s="53" t="str">
        <f>IF(B54&gt;例①!$C$50,"",IF(B54&gt;=例①!$C$49,$BV$13,""))</f>
        <v/>
      </c>
      <c r="BW54" s="53" t="str">
        <f>IF(B54&gt;例①!$C$52,"",IF(B54&gt;=例①!$C$51,$BW$13,""))</f>
        <v/>
      </c>
      <c r="BX54" s="53" t="str">
        <f>IF(B54&gt;例①!$C$54,"",IF(B54&gt;=例①!$C$53,$BX$13,""))</f>
        <v/>
      </c>
      <c r="BY54" s="53" t="str">
        <f>IF(B54&gt;例①!$C$56,"",IF(B54&gt;=例①!$C$55,$BY$13,""))</f>
        <v/>
      </c>
      <c r="BZ54" s="53" t="str">
        <f>IF(B54&gt;例①!$C$58,"",IF(B54&gt;=例①!$C$57,$BZ$13,""))</f>
        <v/>
      </c>
      <c r="CA54" s="53" t="str">
        <f>IF(B54&gt;例①!$C$60,"",IF(B54&gt;=例①!$C$59,$CA$13,""))</f>
        <v/>
      </c>
      <c r="CB54" s="53" t="str">
        <f>IF(B54&gt;例①!$C$62,"",IF(B54&gt;=例①!$C$61,$CB$13,""))</f>
        <v/>
      </c>
      <c r="CC54" s="53" t="str">
        <f>IF(B54&gt;例①!$C$64,"",IF(B54&gt;=例①!$C$63,$CC$13,""))</f>
        <v/>
      </c>
      <c r="CD54" s="53" t="str">
        <f>IF(B54&gt;例①!$C$66,"",IF(B54&gt;=例①!$C$65,$CD$13,""))</f>
        <v/>
      </c>
      <c r="CE54" s="50" t="str">
        <f t="shared" si="29"/>
        <v/>
      </c>
      <c r="CF54" s="50" t="str">
        <f t="shared" si="14"/>
        <v xml:space="preserve"> </v>
      </c>
    </row>
    <row r="55" spans="1:84" ht="39" customHeight="1" thickTop="1" thickBot="1" x14ac:dyDescent="0.2">
      <c r="A55" s="81" t="str">
        <f t="shared" si="0"/>
        <v>対象期間</v>
      </c>
      <c r="B55" s="180">
        <f>IFERROR(IF(B54=例①!$E$12+IF(WEEKDAY(例①!$E$12)=1,例①!$E$12,(8-WEEKDAY(例①!$E$12))),"-",IF(B54="-","-",B54+1)),"-")</f>
        <v>43596</v>
      </c>
      <c r="C55" s="89">
        <f t="shared" si="15"/>
        <v>7</v>
      </c>
      <c r="D55" s="199" t="str">
        <f t="shared" si="16"/>
        <v>〇</v>
      </c>
      <c r="E55" s="200" t="str">
        <f t="shared" si="17"/>
        <v xml:space="preserve"> </v>
      </c>
      <c r="F55" s="201" t="s">
        <v>61</v>
      </c>
      <c r="G55" s="202" t="s">
        <v>61</v>
      </c>
      <c r="H55" s="203"/>
      <c r="I55" s="204"/>
      <c r="J55" s="187" t="str">
        <f t="shared" si="18"/>
        <v>OK</v>
      </c>
      <c r="K55" s="190">
        <f t="shared" si="1"/>
        <v>41</v>
      </c>
      <c r="L55" s="190">
        <f t="shared" si="2"/>
        <v>11</v>
      </c>
      <c r="M55" s="188" t="str">
        <f t="shared" si="19"/>
        <v>10／11</v>
      </c>
      <c r="N55" s="87" t="str">
        <f t="shared" si="3"/>
        <v>↓</v>
      </c>
      <c r="O55" s="108"/>
      <c r="P55" s="156" t="str">
        <f>IF(B55&lt;例①!$E$11,"",IF(B55&gt;例①!$E$12,"",IF(LEN(CE55)=0,"○","")))</f>
        <v>○</v>
      </c>
      <c r="Q55" s="162">
        <f t="shared" si="20"/>
        <v>11</v>
      </c>
      <c r="R55" s="93">
        <f t="shared" si="4"/>
        <v>41</v>
      </c>
      <c r="S55" s="156" t="str">
        <f t="shared" si="5"/>
        <v>〇</v>
      </c>
      <c r="T55" s="162">
        <f t="shared" si="6"/>
        <v>10</v>
      </c>
      <c r="U55" s="100">
        <f t="shared" si="21"/>
        <v>11</v>
      </c>
      <c r="V55" s="93" t="str">
        <f t="shared" si="7"/>
        <v>休日</v>
      </c>
      <c r="W55" s="169" t="str">
        <f t="shared" si="22"/>
        <v>休日</v>
      </c>
      <c r="X55" s="80" t="str">
        <f t="shared" si="23"/>
        <v/>
      </c>
      <c r="Y55" s="80" t="str">
        <f t="shared" si="24"/>
        <v/>
      </c>
      <c r="Z55" s="80">
        <f t="shared" si="8"/>
        <v>43596</v>
      </c>
      <c r="AA55" s="80" t="str">
        <f t="shared" si="9"/>
        <v/>
      </c>
      <c r="AB55" s="80" t="str">
        <f t="shared" si="10"/>
        <v>OK（振替済み）</v>
      </c>
      <c r="AC55" s="154">
        <f t="shared" si="11"/>
        <v>10</v>
      </c>
      <c r="AD55" s="154">
        <f t="shared" si="25"/>
        <v>10</v>
      </c>
      <c r="AE55" s="106">
        <f t="shared" si="26"/>
        <v>6</v>
      </c>
      <c r="AF55" s="106">
        <f t="shared" si="12"/>
        <v>0</v>
      </c>
      <c r="AG55" s="218">
        <f>IFERROR(IF(AE55=1,例①!$E$11,IF(AE55=2,例①!$E$11,IF(WEEKDAY(Z55)=2,Z48,AG54))),"")</f>
        <v>43584</v>
      </c>
      <c r="AH55" s="222">
        <f t="shared" ref="AH55:BA67" si="35">IFERROR(IF(AG55+1&gt;$BB55,"",AG55+1),"")</f>
        <v>43585</v>
      </c>
      <c r="AI55" s="222">
        <f t="shared" si="35"/>
        <v>43586</v>
      </c>
      <c r="AJ55" s="222">
        <f t="shared" si="35"/>
        <v>43587</v>
      </c>
      <c r="AK55" s="222">
        <f t="shared" si="35"/>
        <v>43588</v>
      </c>
      <c r="AL55" s="222">
        <f t="shared" si="35"/>
        <v>43589</v>
      </c>
      <c r="AM55" s="222">
        <f t="shared" si="35"/>
        <v>43590</v>
      </c>
      <c r="AN55" s="222">
        <f t="shared" si="35"/>
        <v>43591</v>
      </c>
      <c r="AO55" s="222">
        <f t="shared" si="35"/>
        <v>43592</v>
      </c>
      <c r="AP55" s="222">
        <f t="shared" si="35"/>
        <v>43593</v>
      </c>
      <c r="AQ55" s="222">
        <f t="shared" si="35"/>
        <v>43594</v>
      </c>
      <c r="AR55" s="222">
        <f t="shared" si="35"/>
        <v>43595</v>
      </c>
      <c r="AS55" s="222">
        <f t="shared" si="35"/>
        <v>43596</v>
      </c>
      <c r="AT55" s="222">
        <f t="shared" si="35"/>
        <v>43597</v>
      </c>
      <c r="AU55" s="222">
        <f t="shared" si="35"/>
        <v>43598</v>
      </c>
      <c r="AV55" s="222">
        <f t="shared" si="35"/>
        <v>43599</v>
      </c>
      <c r="AW55" s="222">
        <f t="shared" si="35"/>
        <v>43600</v>
      </c>
      <c r="AX55" s="222">
        <f t="shared" si="35"/>
        <v>43601</v>
      </c>
      <c r="AY55" s="222">
        <f t="shared" si="35"/>
        <v>43602</v>
      </c>
      <c r="AZ55" s="222">
        <f t="shared" si="35"/>
        <v>43603</v>
      </c>
      <c r="BA55" s="222">
        <f t="shared" si="35"/>
        <v>43604</v>
      </c>
      <c r="BB55" s="219">
        <f>IFERROR(IF(IF(Z55=例①!$E$12,例①!$E$12,IF(WEEKDAY(Z55)=1,Z62,BB56))&gt;例①!$E$12,例①!$E$12,IF(Z55=例①!$E$12,例①!$E$12,IF(WEEKDAY(Z55)=1,Z62,BB56))),"")</f>
        <v>43604</v>
      </c>
      <c r="BE55" s="53"/>
      <c r="BF55" s="53"/>
      <c r="BG55" s="53" t="str">
        <f>IFERROR(VLOOKUP(B55,例①!$C$11:$D$12,2,FALSE),"")</f>
        <v/>
      </c>
      <c r="BH55" s="53" t="str">
        <f>IFERROR(VLOOKUP(B55,例①!$C$16:$D$21,2,FALSE),"")</f>
        <v/>
      </c>
      <c r="BI55" s="53" t="str">
        <f>IFERROR(VLOOKUP(B55,例①!$C$22:$D$24,2,FALSE),"")</f>
        <v/>
      </c>
      <c r="BJ55" s="53" t="str">
        <f>IF(B55&gt;例①!$C$26,"",IF(B55&gt;=例①!$C$25,$BJ$13,""))</f>
        <v/>
      </c>
      <c r="BK55" s="53" t="str">
        <f>IF(B55&gt;例①!$C$28,"",IF(B55&gt;=例①!$C$27,$BK$13,""))</f>
        <v/>
      </c>
      <c r="BL55" s="53" t="str">
        <f>IF(B55&gt;例①!$C$30,"",IF(B55&gt;=例①!$C$29,$BL$13,""))</f>
        <v/>
      </c>
      <c r="BM55" s="53" t="str">
        <f>IF(B55&gt;例①!$C$32,"",IF(B55&gt;=例①!$C$31,$BM$13,""))</f>
        <v/>
      </c>
      <c r="BN55" s="53" t="str">
        <f>IF(B55&gt;例①!$C$34,"",IF(B55&gt;=例①!$C$33,$BN$13,""))</f>
        <v/>
      </c>
      <c r="BO55" s="53" t="str">
        <f>IF(B55&gt;例①!$C$36,"",IF(B55&gt;=例①!$C$35,$BO$13,""))</f>
        <v/>
      </c>
      <c r="BP55" s="53" t="str">
        <f>IF(B55&gt;例①!$C$38,"",IF(B55&gt;=例①!$C$37,$BP$13,""))</f>
        <v/>
      </c>
      <c r="BQ55" s="53" t="str">
        <f>IF(B55&gt;例①!$C$40,"",IF(B55&gt;=例①!$C$39,$BQ$13,""))</f>
        <v/>
      </c>
      <c r="BR55" s="53" t="str">
        <f>IF(B55&gt;例①!$C$42,"",IF(B55&gt;=例①!$C$41,$BR$13,""))</f>
        <v/>
      </c>
      <c r="BS55" s="53" t="str">
        <f>IF(B55&gt;例①!$C$44,"",IF(B55&gt;=例①!$C$43,$BS$13,""))</f>
        <v/>
      </c>
      <c r="BT55" s="53" t="str">
        <f>IF(B55&gt;例①!$C$46,"",IF(B55&gt;=例①!$C$45,$BT$13,""))</f>
        <v/>
      </c>
      <c r="BU55" s="53" t="str">
        <f>IF(B55&gt;例①!$C$48,"",IF(B55&gt;=例①!$C$47,$BU$13,""))</f>
        <v/>
      </c>
      <c r="BV55" s="53" t="str">
        <f>IF(B55&gt;例①!$C$50,"",IF(B55&gt;=例①!$C$49,$BV$13,""))</f>
        <v/>
      </c>
      <c r="BW55" s="53" t="str">
        <f>IF(B55&gt;例①!$C$52,"",IF(B55&gt;=例①!$C$51,$BW$13,""))</f>
        <v/>
      </c>
      <c r="BX55" s="53" t="str">
        <f>IF(B55&gt;例①!$C$54,"",IF(B55&gt;=例①!$C$53,$BX$13,""))</f>
        <v/>
      </c>
      <c r="BY55" s="53" t="str">
        <f>IF(B55&gt;例①!$C$56,"",IF(B55&gt;=例①!$C$55,$BY$13,""))</f>
        <v/>
      </c>
      <c r="BZ55" s="53" t="str">
        <f>IF(B55&gt;例①!$C$58,"",IF(B55&gt;=例①!$C$57,$BZ$13,""))</f>
        <v/>
      </c>
      <c r="CA55" s="53" t="str">
        <f>IF(B55&gt;例①!$C$60,"",IF(B55&gt;=例①!$C$59,$CA$13,""))</f>
        <v/>
      </c>
      <c r="CB55" s="53" t="str">
        <f>IF(B55&gt;例①!$C$62,"",IF(B55&gt;=例①!$C$61,$CB$13,""))</f>
        <v/>
      </c>
      <c r="CC55" s="53" t="str">
        <f>IF(B55&gt;例①!$C$64,"",IF(B55&gt;=例①!$C$63,$CC$13,""))</f>
        <v/>
      </c>
      <c r="CD55" s="53" t="str">
        <f>IF(B55&gt;例①!$C$66,"",IF(B55&gt;=例①!$C$65,$CD$13,""))</f>
        <v/>
      </c>
      <c r="CE55" s="50" t="str">
        <f t="shared" si="29"/>
        <v/>
      </c>
      <c r="CF55" s="50" t="str">
        <f t="shared" si="14"/>
        <v xml:space="preserve"> </v>
      </c>
    </row>
    <row r="56" spans="1:84" ht="39" customHeight="1" thickTop="1" thickBot="1" x14ac:dyDescent="0.2">
      <c r="A56" s="81" t="str">
        <f t="shared" si="0"/>
        <v>対象期間</v>
      </c>
      <c r="B56" s="180">
        <f>IFERROR(IF(B55=例①!$E$12+IF(WEEKDAY(例①!$E$12)=1,例①!$E$12,(8-WEEKDAY(例①!$E$12))),"-",IF(B55="-","-",B55+1)),"-")</f>
        <v>43597</v>
      </c>
      <c r="C56" s="89">
        <f t="shared" si="15"/>
        <v>1</v>
      </c>
      <c r="D56" s="199" t="str">
        <f t="shared" si="16"/>
        <v>〇</v>
      </c>
      <c r="E56" s="200" t="str">
        <f t="shared" si="17"/>
        <v xml:space="preserve"> </v>
      </c>
      <c r="F56" s="201" t="s">
        <v>61</v>
      </c>
      <c r="G56" s="202" t="s">
        <v>61</v>
      </c>
      <c r="H56" s="203"/>
      <c r="I56" s="204"/>
      <c r="J56" s="187" t="str">
        <f t="shared" si="18"/>
        <v>OK</v>
      </c>
      <c r="K56" s="190">
        <f t="shared" si="1"/>
        <v>42</v>
      </c>
      <c r="L56" s="190">
        <f t="shared" si="2"/>
        <v>12</v>
      </c>
      <c r="M56" s="188" t="str">
        <f t="shared" si="19"/>
        <v>11／12</v>
      </c>
      <c r="N56" s="87" t="str">
        <f t="shared" si="3"/>
        <v>週の終わり</v>
      </c>
      <c r="O56" s="108"/>
      <c r="P56" s="156" t="str">
        <f>IF(B56&lt;例①!$E$11,"",IF(B56&gt;例①!$E$12,"",IF(LEN(CE56)=0,"○","")))</f>
        <v>○</v>
      </c>
      <c r="Q56" s="162">
        <f t="shared" si="20"/>
        <v>12</v>
      </c>
      <c r="R56" s="93">
        <f t="shared" si="4"/>
        <v>42</v>
      </c>
      <c r="S56" s="156" t="str">
        <f t="shared" si="5"/>
        <v>〇</v>
      </c>
      <c r="T56" s="162">
        <f t="shared" si="6"/>
        <v>11</v>
      </c>
      <c r="U56" s="100">
        <f t="shared" si="21"/>
        <v>12</v>
      </c>
      <c r="V56" s="93" t="str">
        <f t="shared" si="7"/>
        <v>休日</v>
      </c>
      <c r="W56" s="169" t="str">
        <f t="shared" si="22"/>
        <v>休日</v>
      </c>
      <c r="X56" s="80" t="str">
        <f t="shared" si="23"/>
        <v/>
      </c>
      <c r="Y56" s="80" t="str">
        <f t="shared" si="24"/>
        <v/>
      </c>
      <c r="Z56" s="80">
        <f t="shared" si="8"/>
        <v>43597</v>
      </c>
      <c r="AA56" s="80" t="str">
        <f t="shared" si="9"/>
        <v/>
      </c>
      <c r="AB56" s="80" t="str">
        <f t="shared" si="10"/>
        <v>OK（振替済み）</v>
      </c>
      <c r="AC56" s="154">
        <f t="shared" si="11"/>
        <v>11</v>
      </c>
      <c r="AD56" s="154">
        <f t="shared" si="25"/>
        <v>11</v>
      </c>
      <c r="AE56" s="106">
        <f t="shared" si="26"/>
        <v>6</v>
      </c>
      <c r="AF56" s="106">
        <f t="shared" si="12"/>
        <v>0</v>
      </c>
      <c r="AG56" s="223">
        <f>IFERROR(IF(AE56=1,例①!$E$11,IF(AE56=2,例①!$E$11,IF(WEEKDAY(Z56)=2,Z49,AG55))),"")</f>
        <v>43584</v>
      </c>
      <c r="AH56" s="224">
        <f t="shared" si="35"/>
        <v>43585</v>
      </c>
      <c r="AI56" s="224">
        <f t="shared" si="35"/>
        <v>43586</v>
      </c>
      <c r="AJ56" s="224">
        <f t="shared" si="35"/>
        <v>43587</v>
      </c>
      <c r="AK56" s="224">
        <f t="shared" si="35"/>
        <v>43588</v>
      </c>
      <c r="AL56" s="224">
        <f t="shared" si="35"/>
        <v>43589</v>
      </c>
      <c r="AM56" s="224">
        <f t="shared" si="35"/>
        <v>43590</v>
      </c>
      <c r="AN56" s="224">
        <f t="shared" si="35"/>
        <v>43591</v>
      </c>
      <c r="AO56" s="224">
        <f t="shared" si="35"/>
        <v>43592</v>
      </c>
      <c r="AP56" s="224">
        <f t="shared" si="35"/>
        <v>43593</v>
      </c>
      <c r="AQ56" s="224">
        <f t="shared" si="35"/>
        <v>43594</v>
      </c>
      <c r="AR56" s="224">
        <f t="shared" si="35"/>
        <v>43595</v>
      </c>
      <c r="AS56" s="224">
        <f t="shared" si="35"/>
        <v>43596</v>
      </c>
      <c r="AT56" s="224">
        <f t="shared" si="35"/>
        <v>43597</v>
      </c>
      <c r="AU56" s="224">
        <f t="shared" si="35"/>
        <v>43598</v>
      </c>
      <c r="AV56" s="224">
        <f t="shared" si="35"/>
        <v>43599</v>
      </c>
      <c r="AW56" s="224">
        <f t="shared" si="35"/>
        <v>43600</v>
      </c>
      <c r="AX56" s="224">
        <f t="shared" si="35"/>
        <v>43601</v>
      </c>
      <c r="AY56" s="224">
        <f t="shared" si="35"/>
        <v>43602</v>
      </c>
      <c r="AZ56" s="224">
        <f t="shared" si="35"/>
        <v>43603</v>
      </c>
      <c r="BA56" s="224">
        <f t="shared" si="35"/>
        <v>43604</v>
      </c>
      <c r="BB56" s="225">
        <f>IFERROR(IF(IF(Z56=例①!$E$12,例①!$E$12,IF(WEEKDAY(Z56)=1,Z63,BB57))&gt;例①!$E$12,例①!$E$12,IF(Z56=例①!$E$12,例①!$E$12,IF(WEEKDAY(Z56)=1,Z63,BB57))),"")</f>
        <v>43604</v>
      </c>
      <c r="BE56" s="53"/>
      <c r="BF56" s="53"/>
      <c r="BG56" s="53" t="str">
        <f>IFERROR(VLOOKUP(B56,例①!$C$11:$D$12,2,FALSE),"")</f>
        <v/>
      </c>
      <c r="BH56" s="53" t="str">
        <f>IFERROR(VLOOKUP(B56,例①!$C$16:$D$21,2,FALSE),"")</f>
        <v/>
      </c>
      <c r="BI56" s="53" t="str">
        <f>IFERROR(VLOOKUP(B56,例①!$C$22:$D$24,2,FALSE),"")</f>
        <v/>
      </c>
      <c r="BJ56" s="53" t="str">
        <f>IF(B56&gt;例①!$C$26,"",IF(B56&gt;=例①!$C$25,$BJ$13,""))</f>
        <v/>
      </c>
      <c r="BK56" s="53" t="str">
        <f>IF(B56&gt;例①!$C$28,"",IF(B56&gt;=例①!$C$27,$BK$13,""))</f>
        <v/>
      </c>
      <c r="BL56" s="53" t="str">
        <f>IF(B56&gt;例①!$C$30,"",IF(B56&gt;=例①!$C$29,$BL$13,""))</f>
        <v/>
      </c>
      <c r="BM56" s="53" t="str">
        <f>IF(B56&gt;例①!$C$32,"",IF(B56&gt;=例①!$C$31,$BM$13,""))</f>
        <v/>
      </c>
      <c r="BN56" s="53" t="str">
        <f>IF(B56&gt;例①!$C$34,"",IF(B56&gt;=例①!$C$33,$BN$13,""))</f>
        <v/>
      </c>
      <c r="BO56" s="53" t="str">
        <f>IF(B56&gt;例①!$C$36,"",IF(B56&gt;=例①!$C$35,$BO$13,""))</f>
        <v/>
      </c>
      <c r="BP56" s="53" t="str">
        <f>IF(B56&gt;例①!$C$38,"",IF(B56&gt;=例①!$C$37,$BP$13,""))</f>
        <v/>
      </c>
      <c r="BQ56" s="53" t="str">
        <f>IF(B56&gt;例①!$C$40,"",IF(B56&gt;=例①!$C$39,$BQ$13,""))</f>
        <v/>
      </c>
      <c r="BR56" s="53" t="str">
        <f>IF(B56&gt;例①!$C$42,"",IF(B56&gt;=例①!$C$41,$BR$13,""))</f>
        <v/>
      </c>
      <c r="BS56" s="53" t="str">
        <f>IF(B56&gt;例①!$C$44,"",IF(B56&gt;=例①!$C$43,$BS$13,""))</f>
        <v/>
      </c>
      <c r="BT56" s="53" t="str">
        <f>IF(B56&gt;例①!$C$46,"",IF(B56&gt;=例①!$C$45,$BT$13,""))</f>
        <v/>
      </c>
      <c r="BU56" s="53" t="str">
        <f>IF(B56&gt;例①!$C$48,"",IF(B56&gt;=例①!$C$47,$BU$13,""))</f>
        <v/>
      </c>
      <c r="BV56" s="53" t="str">
        <f>IF(B56&gt;例①!$C$50,"",IF(B56&gt;=例①!$C$49,$BV$13,""))</f>
        <v/>
      </c>
      <c r="BW56" s="53" t="str">
        <f>IF(B56&gt;例①!$C$52,"",IF(B56&gt;=例①!$C$51,$BW$13,""))</f>
        <v/>
      </c>
      <c r="BX56" s="53" t="str">
        <f>IF(B56&gt;例①!$C$54,"",IF(B56&gt;=例①!$C$53,$BX$13,""))</f>
        <v/>
      </c>
      <c r="BY56" s="53" t="str">
        <f>IF(B56&gt;例①!$C$56,"",IF(B56&gt;=例①!$C$55,$BY$13,""))</f>
        <v/>
      </c>
      <c r="BZ56" s="53" t="str">
        <f>IF(B56&gt;例①!$C$58,"",IF(B56&gt;=例①!$C$57,$BZ$13,""))</f>
        <v/>
      </c>
      <c r="CA56" s="53" t="str">
        <f>IF(B56&gt;例①!$C$60,"",IF(B56&gt;=例①!$C$59,$CA$13,""))</f>
        <v/>
      </c>
      <c r="CB56" s="53" t="str">
        <f>IF(B56&gt;例①!$C$62,"",IF(B56&gt;=例①!$C$61,$CB$13,""))</f>
        <v/>
      </c>
      <c r="CC56" s="53" t="str">
        <f>IF(B56&gt;例①!$C$64,"",IF(B56&gt;=例①!$C$63,$CC$13,""))</f>
        <v/>
      </c>
      <c r="CD56" s="53" t="str">
        <f>IF(B56&gt;例①!$C$66,"",IF(B56&gt;=例①!$C$65,$CD$13,""))</f>
        <v/>
      </c>
      <c r="CE56" s="50" t="str">
        <f t="shared" si="29"/>
        <v/>
      </c>
      <c r="CF56" s="50" t="str">
        <f t="shared" si="14"/>
        <v xml:space="preserve"> </v>
      </c>
    </row>
    <row r="57" spans="1:84" ht="39" customHeight="1" thickTop="1" thickBot="1" x14ac:dyDescent="0.2">
      <c r="A57" s="81" t="str">
        <f t="shared" si="0"/>
        <v>対象期間</v>
      </c>
      <c r="B57" s="180">
        <f>IFERROR(IF(B56=例①!$E$12+IF(WEEKDAY(例①!$E$12)=1,例①!$E$12,(8-WEEKDAY(例①!$E$12))),"-",IF(B56="-","-",B56+1)),"-")</f>
        <v>43598</v>
      </c>
      <c r="C57" s="89">
        <f t="shared" si="15"/>
        <v>2</v>
      </c>
      <c r="D57" s="199" t="str">
        <f t="shared" si="16"/>
        <v>〇</v>
      </c>
      <c r="E57" s="200" t="str">
        <f t="shared" si="17"/>
        <v xml:space="preserve"> </v>
      </c>
      <c r="F57" s="201" t="s">
        <v>60</v>
      </c>
      <c r="G57" s="202" t="s">
        <v>60</v>
      </c>
      <c r="H57" s="203"/>
      <c r="I57" s="204"/>
      <c r="J57" s="187" t="str">
        <f t="shared" si="18"/>
        <v/>
      </c>
      <c r="K57" s="190">
        <f t="shared" si="1"/>
        <v>43</v>
      </c>
      <c r="L57" s="190" t="str">
        <f t="shared" si="2"/>
        <v/>
      </c>
      <c r="M57" s="188" t="str">
        <f t="shared" si="19"/>
        <v/>
      </c>
      <c r="N57" s="87" t="str">
        <f t="shared" si="3"/>
        <v>週の始まり</v>
      </c>
      <c r="O57" s="108"/>
      <c r="P57" s="156" t="str">
        <f>IF(B57&lt;例①!$E$11,"",IF(B57&gt;例①!$E$12,"",IF(LEN(CE57)=0,"○","")))</f>
        <v>○</v>
      </c>
      <c r="Q57" s="162">
        <f t="shared" si="20"/>
        <v>12</v>
      </c>
      <c r="R57" s="93">
        <f t="shared" si="4"/>
        <v>43</v>
      </c>
      <c r="S57" s="156" t="str">
        <f t="shared" si="5"/>
        <v/>
      </c>
      <c r="T57" s="162">
        <f t="shared" si="6"/>
        <v>11</v>
      </c>
      <c r="U57" s="100">
        <f t="shared" si="21"/>
        <v>12</v>
      </c>
      <c r="V57" s="93" t="str">
        <f t="shared" si="7"/>
        <v>作業日</v>
      </c>
      <c r="W57" s="169" t="str">
        <f t="shared" si="22"/>
        <v>作業日</v>
      </c>
      <c r="X57" s="80" t="str">
        <f t="shared" si="23"/>
        <v/>
      </c>
      <c r="Y57" s="80" t="str">
        <f t="shared" si="24"/>
        <v/>
      </c>
      <c r="Z57" s="80">
        <f t="shared" si="8"/>
        <v>43598</v>
      </c>
      <c r="AA57" s="80" t="str">
        <f t="shared" si="9"/>
        <v/>
      </c>
      <c r="AB57" s="80" t="str">
        <f t="shared" si="10"/>
        <v>OK（振替済み）</v>
      </c>
      <c r="AC57" s="154">
        <f t="shared" si="11"/>
        <v>11</v>
      </c>
      <c r="AD57" s="154" t="str">
        <f t="shared" si="25"/>
        <v/>
      </c>
      <c r="AE57" s="106">
        <f t="shared" si="26"/>
        <v>7</v>
      </c>
      <c r="AF57" s="106">
        <f t="shared" si="12"/>
        <v>0</v>
      </c>
      <c r="AG57" s="216">
        <f>IFERROR(IF(AE57=1,例①!$E$11,IF(AE57=2,例①!$E$11,IF(WEEKDAY(Z57)=2,Z50,AG56))),"")</f>
        <v>43591</v>
      </c>
      <c r="AH57" s="221">
        <f t="shared" si="35"/>
        <v>43592</v>
      </c>
      <c r="AI57" s="221">
        <f t="shared" si="35"/>
        <v>43593</v>
      </c>
      <c r="AJ57" s="221">
        <f t="shared" si="35"/>
        <v>43594</v>
      </c>
      <c r="AK57" s="221">
        <f t="shared" si="35"/>
        <v>43595</v>
      </c>
      <c r="AL57" s="221">
        <f t="shared" si="35"/>
        <v>43596</v>
      </c>
      <c r="AM57" s="221">
        <f t="shared" si="35"/>
        <v>43597</v>
      </c>
      <c r="AN57" s="221">
        <f t="shared" si="35"/>
        <v>43598</v>
      </c>
      <c r="AO57" s="221">
        <f t="shared" si="35"/>
        <v>43599</v>
      </c>
      <c r="AP57" s="221">
        <f t="shared" si="35"/>
        <v>43600</v>
      </c>
      <c r="AQ57" s="221">
        <f t="shared" si="35"/>
        <v>43601</v>
      </c>
      <c r="AR57" s="221">
        <f t="shared" si="35"/>
        <v>43602</v>
      </c>
      <c r="AS57" s="221">
        <f t="shared" si="35"/>
        <v>43603</v>
      </c>
      <c r="AT57" s="221">
        <f t="shared" si="35"/>
        <v>43604</v>
      </c>
      <c r="AU57" s="221">
        <f t="shared" si="35"/>
        <v>43605</v>
      </c>
      <c r="AV57" s="221">
        <f t="shared" si="35"/>
        <v>43606</v>
      </c>
      <c r="AW57" s="221">
        <f t="shared" si="35"/>
        <v>43607</v>
      </c>
      <c r="AX57" s="221">
        <f t="shared" si="35"/>
        <v>43608</v>
      </c>
      <c r="AY57" s="221">
        <f t="shared" si="35"/>
        <v>43609</v>
      </c>
      <c r="AZ57" s="221">
        <f t="shared" si="35"/>
        <v>43610</v>
      </c>
      <c r="BA57" s="221">
        <f t="shared" si="35"/>
        <v>43611</v>
      </c>
      <c r="BB57" s="217">
        <f>IFERROR(IF(IF(Z57=例①!$E$12,例①!$E$12,IF(WEEKDAY(Z57)=1,Z64,BB58))&gt;例①!$E$12,例①!$E$12,IF(Z57=例①!$E$12,例①!$E$12,IF(WEEKDAY(Z57)=1,Z64,BB58))),"")</f>
        <v>43611</v>
      </c>
      <c r="BE57" s="53"/>
      <c r="BF57" s="53"/>
      <c r="BG57" s="53" t="str">
        <f>IFERROR(VLOOKUP(B57,例①!$C$11:$D$12,2,FALSE),"")</f>
        <v/>
      </c>
      <c r="BH57" s="53" t="str">
        <f>IFERROR(VLOOKUP(B57,例①!$C$16:$D$21,2,FALSE),"")</f>
        <v/>
      </c>
      <c r="BI57" s="53" t="str">
        <f>IFERROR(VLOOKUP(B57,例①!$C$22:$D$24,2,FALSE),"")</f>
        <v/>
      </c>
      <c r="BJ57" s="53" t="str">
        <f>IF(B57&gt;例①!$C$26,"",IF(B57&gt;=例①!$C$25,$BJ$13,""))</f>
        <v/>
      </c>
      <c r="BK57" s="53" t="str">
        <f>IF(B57&gt;例①!$C$28,"",IF(B57&gt;=例①!$C$27,$BK$13,""))</f>
        <v/>
      </c>
      <c r="BL57" s="53" t="str">
        <f>IF(B57&gt;例①!$C$30,"",IF(B57&gt;=例①!$C$29,$BL$13,""))</f>
        <v/>
      </c>
      <c r="BM57" s="53" t="str">
        <f>IF(B57&gt;例①!$C$32,"",IF(B57&gt;=例①!$C$31,$BM$13,""))</f>
        <v/>
      </c>
      <c r="BN57" s="53" t="str">
        <f>IF(B57&gt;例①!$C$34,"",IF(B57&gt;=例①!$C$33,$BN$13,""))</f>
        <v/>
      </c>
      <c r="BO57" s="53" t="str">
        <f>IF(B57&gt;例①!$C$36,"",IF(B57&gt;=例①!$C$35,$BO$13,""))</f>
        <v/>
      </c>
      <c r="BP57" s="53" t="str">
        <f>IF(B57&gt;例①!$C$38,"",IF(B57&gt;=例①!$C$37,$BP$13,""))</f>
        <v/>
      </c>
      <c r="BQ57" s="53" t="str">
        <f>IF(B57&gt;例①!$C$40,"",IF(B57&gt;=例①!$C$39,$BQ$13,""))</f>
        <v/>
      </c>
      <c r="BR57" s="53" t="str">
        <f>IF(B57&gt;例①!$C$42,"",IF(B57&gt;=例①!$C$41,$BR$13,""))</f>
        <v/>
      </c>
      <c r="BS57" s="53" t="str">
        <f>IF(B57&gt;例①!$C$44,"",IF(B57&gt;=例①!$C$43,$BS$13,""))</f>
        <v/>
      </c>
      <c r="BT57" s="53" t="str">
        <f>IF(B57&gt;例①!$C$46,"",IF(B57&gt;=例①!$C$45,$BT$13,""))</f>
        <v/>
      </c>
      <c r="BU57" s="53" t="str">
        <f>IF(B57&gt;例①!$C$48,"",IF(B57&gt;=例①!$C$47,$BU$13,""))</f>
        <v/>
      </c>
      <c r="BV57" s="53" t="str">
        <f>IF(B57&gt;例①!$C$50,"",IF(B57&gt;=例①!$C$49,$BV$13,""))</f>
        <v/>
      </c>
      <c r="BW57" s="53" t="str">
        <f>IF(B57&gt;例①!$C$52,"",IF(B57&gt;=例①!$C$51,$BW$13,""))</f>
        <v/>
      </c>
      <c r="BX57" s="53" t="str">
        <f>IF(B57&gt;例①!$C$54,"",IF(B57&gt;=例①!$C$53,$BX$13,""))</f>
        <v/>
      </c>
      <c r="BY57" s="53" t="str">
        <f>IF(B57&gt;例①!$C$56,"",IF(B57&gt;=例①!$C$55,$BY$13,""))</f>
        <v/>
      </c>
      <c r="BZ57" s="53" t="str">
        <f>IF(B57&gt;例①!$C$58,"",IF(B57&gt;=例①!$C$57,$BZ$13,""))</f>
        <v/>
      </c>
      <c r="CA57" s="53" t="str">
        <f>IF(B57&gt;例①!$C$60,"",IF(B57&gt;=例①!$C$59,$CA$13,""))</f>
        <v/>
      </c>
      <c r="CB57" s="53" t="str">
        <f>IF(B57&gt;例①!$C$62,"",IF(B57&gt;=例①!$C$61,$CB$13,""))</f>
        <v/>
      </c>
      <c r="CC57" s="53" t="str">
        <f>IF(B57&gt;例①!$C$64,"",IF(B57&gt;=例①!$C$63,$CC$13,""))</f>
        <v/>
      </c>
      <c r="CD57" s="53" t="str">
        <f>IF(B57&gt;例①!$C$66,"",IF(B57&gt;=例①!$C$65,$CD$13,""))</f>
        <v/>
      </c>
      <c r="CE57" s="50" t="str">
        <f t="shared" si="29"/>
        <v/>
      </c>
      <c r="CF57" s="50" t="str">
        <f t="shared" si="14"/>
        <v xml:space="preserve"> </v>
      </c>
    </row>
    <row r="58" spans="1:84" ht="39" customHeight="1" thickTop="1" thickBot="1" x14ac:dyDescent="0.2">
      <c r="A58" s="81" t="str">
        <f t="shared" si="0"/>
        <v>対象期間</v>
      </c>
      <c r="B58" s="180">
        <f>IFERROR(IF(B57=例①!$E$12+IF(WEEKDAY(例①!$E$12)=1,例①!$E$12,(8-WEEKDAY(例①!$E$12))),"-",IF(B57="-","-",B57+1)),"-")</f>
        <v>43599</v>
      </c>
      <c r="C58" s="89">
        <f t="shared" si="15"/>
        <v>3</v>
      </c>
      <c r="D58" s="199" t="str">
        <f t="shared" si="16"/>
        <v>〇</v>
      </c>
      <c r="E58" s="200" t="str">
        <f t="shared" si="17"/>
        <v xml:space="preserve"> </v>
      </c>
      <c r="F58" s="201" t="s">
        <v>60</v>
      </c>
      <c r="G58" s="202" t="s">
        <v>60</v>
      </c>
      <c r="H58" s="203"/>
      <c r="I58" s="204"/>
      <c r="J58" s="187" t="str">
        <f t="shared" si="18"/>
        <v/>
      </c>
      <c r="K58" s="190">
        <f t="shared" si="1"/>
        <v>44</v>
      </c>
      <c r="L58" s="190" t="str">
        <f t="shared" si="2"/>
        <v/>
      </c>
      <c r="M58" s="188" t="str">
        <f t="shared" si="19"/>
        <v/>
      </c>
      <c r="N58" s="87" t="str">
        <f t="shared" si="3"/>
        <v>↓</v>
      </c>
      <c r="O58" s="108"/>
      <c r="P58" s="156" t="str">
        <f>IF(B58&lt;例①!$E$11,"",IF(B58&gt;例①!$E$12,"",IF(LEN(CE58)=0,"○","")))</f>
        <v>○</v>
      </c>
      <c r="Q58" s="162">
        <f t="shared" si="20"/>
        <v>12</v>
      </c>
      <c r="R58" s="93">
        <f t="shared" si="4"/>
        <v>44</v>
      </c>
      <c r="S58" s="156" t="str">
        <f t="shared" si="5"/>
        <v/>
      </c>
      <c r="T58" s="162">
        <f t="shared" si="6"/>
        <v>11</v>
      </c>
      <c r="U58" s="100">
        <f t="shared" si="21"/>
        <v>12</v>
      </c>
      <c r="V58" s="93" t="str">
        <f t="shared" si="7"/>
        <v>作業日</v>
      </c>
      <c r="W58" s="169" t="str">
        <f t="shared" si="22"/>
        <v>作業日</v>
      </c>
      <c r="X58" s="80" t="str">
        <f t="shared" si="23"/>
        <v/>
      </c>
      <c r="Y58" s="80" t="str">
        <f t="shared" si="24"/>
        <v/>
      </c>
      <c r="Z58" s="80">
        <f t="shared" si="8"/>
        <v>43599</v>
      </c>
      <c r="AA58" s="80" t="str">
        <f t="shared" si="9"/>
        <v/>
      </c>
      <c r="AB58" s="80" t="str">
        <f t="shared" si="10"/>
        <v>OK（振替済み）</v>
      </c>
      <c r="AC58" s="154">
        <f t="shared" si="11"/>
        <v>11</v>
      </c>
      <c r="AD58" s="154" t="str">
        <f t="shared" si="25"/>
        <v/>
      </c>
      <c r="AE58" s="106">
        <f t="shared" si="26"/>
        <v>7</v>
      </c>
      <c r="AF58" s="106">
        <f t="shared" si="12"/>
        <v>0</v>
      </c>
      <c r="AG58" s="218">
        <f>IFERROR(IF(AE58=1,例①!$E$11,IF(AE58=2,例①!$E$11,IF(WEEKDAY(Z58)=2,Z51,AG57))),"")</f>
        <v>43591</v>
      </c>
      <c r="AH58" s="222">
        <f t="shared" si="35"/>
        <v>43592</v>
      </c>
      <c r="AI58" s="222">
        <f t="shared" si="35"/>
        <v>43593</v>
      </c>
      <c r="AJ58" s="222">
        <f t="shared" si="35"/>
        <v>43594</v>
      </c>
      <c r="AK58" s="222">
        <f t="shared" si="35"/>
        <v>43595</v>
      </c>
      <c r="AL58" s="222">
        <f t="shared" si="35"/>
        <v>43596</v>
      </c>
      <c r="AM58" s="222">
        <f t="shared" si="35"/>
        <v>43597</v>
      </c>
      <c r="AN58" s="222">
        <f t="shared" si="35"/>
        <v>43598</v>
      </c>
      <c r="AO58" s="222">
        <f t="shared" si="35"/>
        <v>43599</v>
      </c>
      <c r="AP58" s="222">
        <f t="shared" si="35"/>
        <v>43600</v>
      </c>
      <c r="AQ58" s="222">
        <f t="shared" si="35"/>
        <v>43601</v>
      </c>
      <c r="AR58" s="222">
        <f t="shared" si="35"/>
        <v>43602</v>
      </c>
      <c r="AS58" s="222">
        <f t="shared" si="35"/>
        <v>43603</v>
      </c>
      <c r="AT58" s="222">
        <f t="shared" si="35"/>
        <v>43604</v>
      </c>
      <c r="AU58" s="222">
        <f t="shared" si="35"/>
        <v>43605</v>
      </c>
      <c r="AV58" s="222">
        <f t="shared" si="35"/>
        <v>43606</v>
      </c>
      <c r="AW58" s="222">
        <f t="shared" si="35"/>
        <v>43607</v>
      </c>
      <c r="AX58" s="222">
        <f t="shared" si="35"/>
        <v>43608</v>
      </c>
      <c r="AY58" s="222">
        <f t="shared" si="35"/>
        <v>43609</v>
      </c>
      <c r="AZ58" s="222">
        <f t="shared" si="35"/>
        <v>43610</v>
      </c>
      <c r="BA58" s="222">
        <f t="shared" si="35"/>
        <v>43611</v>
      </c>
      <c r="BB58" s="219">
        <f>IFERROR(IF(IF(Z58=例①!$E$12,例①!$E$12,IF(WEEKDAY(Z58)=1,Z65,BB59))&gt;例①!$E$12,例①!$E$12,IF(Z58=例①!$E$12,例①!$E$12,IF(WEEKDAY(Z58)=1,Z65,BB59))),"")</f>
        <v>43611</v>
      </c>
      <c r="BE58" s="53"/>
      <c r="BF58" s="53"/>
      <c r="BG58" s="53" t="str">
        <f>IFERROR(VLOOKUP(B58,例①!$C$11:$D$12,2,FALSE),"")</f>
        <v/>
      </c>
      <c r="BH58" s="53" t="str">
        <f>IFERROR(VLOOKUP(B58,例①!$C$16:$D$21,2,FALSE),"")</f>
        <v/>
      </c>
      <c r="BI58" s="53" t="str">
        <f>IFERROR(VLOOKUP(B58,例①!$C$22:$D$24,2,FALSE),"")</f>
        <v/>
      </c>
      <c r="BJ58" s="53" t="str">
        <f>IF(B58&gt;例①!$C$26,"",IF(B58&gt;=例①!$C$25,$BJ$13,""))</f>
        <v/>
      </c>
      <c r="BK58" s="53" t="str">
        <f>IF(B58&gt;例①!$C$28,"",IF(B58&gt;=例①!$C$27,$BK$13,""))</f>
        <v/>
      </c>
      <c r="BL58" s="53" t="str">
        <f>IF(B58&gt;例①!$C$30,"",IF(B58&gt;=例①!$C$29,$BL$13,""))</f>
        <v/>
      </c>
      <c r="BM58" s="53" t="str">
        <f>IF(B58&gt;例①!$C$32,"",IF(B58&gt;=例①!$C$31,$BM$13,""))</f>
        <v/>
      </c>
      <c r="BN58" s="53" t="str">
        <f>IF(B58&gt;例①!$C$34,"",IF(B58&gt;=例①!$C$33,$BN$13,""))</f>
        <v/>
      </c>
      <c r="BO58" s="53" t="str">
        <f>IF(B58&gt;例①!$C$36,"",IF(B58&gt;=例①!$C$35,$BO$13,""))</f>
        <v/>
      </c>
      <c r="BP58" s="53" t="str">
        <f>IF(B58&gt;例①!$C$38,"",IF(B58&gt;=例①!$C$37,$BP$13,""))</f>
        <v/>
      </c>
      <c r="BQ58" s="53" t="str">
        <f>IF(B58&gt;例①!$C$40,"",IF(B58&gt;=例①!$C$39,$BQ$13,""))</f>
        <v/>
      </c>
      <c r="BR58" s="53" t="str">
        <f>IF(B58&gt;例①!$C$42,"",IF(B58&gt;=例①!$C$41,$BR$13,""))</f>
        <v/>
      </c>
      <c r="BS58" s="53" t="str">
        <f>IF(B58&gt;例①!$C$44,"",IF(B58&gt;=例①!$C$43,$BS$13,""))</f>
        <v/>
      </c>
      <c r="BT58" s="53" t="str">
        <f>IF(B58&gt;例①!$C$46,"",IF(B58&gt;=例①!$C$45,$BT$13,""))</f>
        <v/>
      </c>
      <c r="BU58" s="53" t="str">
        <f>IF(B58&gt;例①!$C$48,"",IF(B58&gt;=例①!$C$47,$BU$13,""))</f>
        <v/>
      </c>
      <c r="BV58" s="53" t="str">
        <f>IF(B58&gt;例①!$C$50,"",IF(B58&gt;=例①!$C$49,$BV$13,""))</f>
        <v/>
      </c>
      <c r="BW58" s="53" t="str">
        <f>IF(B58&gt;例①!$C$52,"",IF(B58&gt;=例①!$C$51,$BW$13,""))</f>
        <v/>
      </c>
      <c r="BX58" s="53" t="str">
        <f>IF(B58&gt;例①!$C$54,"",IF(B58&gt;=例①!$C$53,$BX$13,""))</f>
        <v/>
      </c>
      <c r="BY58" s="53" t="str">
        <f>IF(B58&gt;例①!$C$56,"",IF(B58&gt;=例①!$C$55,$BY$13,""))</f>
        <v/>
      </c>
      <c r="BZ58" s="53" t="str">
        <f>IF(B58&gt;例①!$C$58,"",IF(B58&gt;=例①!$C$57,$BZ$13,""))</f>
        <v/>
      </c>
      <c r="CA58" s="53" t="str">
        <f>IF(B58&gt;例①!$C$60,"",IF(B58&gt;=例①!$C$59,$CA$13,""))</f>
        <v/>
      </c>
      <c r="CB58" s="53" t="str">
        <f>IF(B58&gt;例①!$C$62,"",IF(B58&gt;=例①!$C$61,$CB$13,""))</f>
        <v/>
      </c>
      <c r="CC58" s="53" t="str">
        <f>IF(B58&gt;例①!$C$64,"",IF(B58&gt;=例①!$C$63,$CC$13,""))</f>
        <v/>
      </c>
      <c r="CD58" s="53" t="str">
        <f>IF(B58&gt;例①!$C$66,"",IF(B58&gt;=例①!$C$65,$CD$13,""))</f>
        <v/>
      </c>
      <c r="CE58" s="50" t="str">
        <f t="shared" si="29"/>
        <v/>
      </c>
      <c r="CF58" s="50" t="str">
        <f t="shared" si="14"/>
        <v xml:space="preserve"> </v>
      </c>
    </row>
    <row r="59" spans="1:84" ht="39" customHeight="1" thickTop="1" thickBot="1" x14ac:dyDescent="0.2">
      <c r="A59" s="81" t="str">
        <f t="shared" si="0"/>
        <v>対象期間</v>
      </c>
      <c r="B59" s="180">
        <f>IFERROR(IF(B58=例①!$E$12+IF(WEEKDAY(例①!$E$12)=1,例①!$E$12,(8-WEEKDAY(例①!$E$12))),"-",IF(B58="-","-",B58+1)),"-")</f>
        <v>43600</v>
      </c>
      <c r="C59" s="89">
        <f t="shared" si="15"/>
        <v>4</v>
      </c>
      <c r="D59" s="199" t="str">
        <f t="shared" si="16"/>
        <v>〇</v>
      </c>
      <c r="E59" s="200" t="str">
        <f t="shared" si="17"/>
        <v xml:space="preserve"> </v>
      </c>
      <c r="F59" s="201" t="s">
        <v>60</v>
      </c>
      <c r="G59" s="202" t="s">
        <v>60</v>
      </c>
      <c r="H59" s="203"/>
      <c r="I59" s="204"/>
      <c r="J59" s="187" t="str">
        <f t="shared" si="18"/>
        <v/>
      </c>
      <c r="K59" s="190">
        <f t="shared" si="1"/>
        <v>45</v>
      </c>
      <c r="L59" s="190" t="str">
        <f t="shared" si="2"/>
        <v/>
      </c>
      <c r="M59" s="188" t="str">
        <f t="shared" si="19"/>
        <v/>
      </c>
      <c r="N59" s="87" t="str">
        <f t="shared" si="3"/>
        <v>↓</v>
      </c>
      <c r="O59" s="108"/>
      <c r="P59" s="156" t="str">
        <f>IF(B59&lt;例①!$E$11,"",IF(B59&gt;例①!$E$12,"",IF(LEN(CE59)=0,"○","")))</f>
        <v>○</v>
      </c>
      <c r="Q59" s="162">
        <f t="shared" si="20"/>
        <v>12</v>
      </c>
      <c r="R59" s="93">
        <f t="shared" si="4"/>
        <v>45</v>
      </c>
      <c r="S59" s="156" t="str">
        <f t="shared" si="5"/>
        <v/>
      </c>
      <c r="T59" s="162">
        <f t="shared" si="6"/>
        <v>11</v>
      </c>
      <c r="U59" s="100">
        <f t="shared" si="21"/>
        <v>12</v>
      </c>
      <c r="V59" s="93" t="str">
        <f t="shared" si="7"/>
        <v>作業日</v>
      </c>
      <c r="W59" s="169" t="str">
        <f t="shared" si="22"/>
        <v>作業日</v>
      </c>
      <c r="X59" s="80" t="str">
        <f t="shared" si="23"/>
        <v/>
      </c>
      <c r="Y59" s="80" t="str">
        <f t="shared" si="24"/>
        <v/>
      </c>
      <c r="Z59" s="80">
        <f t="shared" si="8"/>
        <v>43600</v>
      </c>
      <c r="AA59" s="80" t="str">
        <f t="shared" si="9"/>
        <v/>
      </c>
      <c r="AB59" s="80" t="str">
        <f t="shared" si="10"/>
        <v>OK（振替済み）</v>
      </c>
      <c r="AC59" s="154">
        <f t="shared" si="11"/>
        <v>11</v>
      </c>
      <c r="AD59" s="154" t="str">
        <f t="shared" si="25"/>
        <v/>
      </c>
      <c r="AE59" s="106">
        <f t="shared" si="26"/>
        <v>7</v>
      </c>
      <c r="AF59" s="106">
        <f t="shared" si="12"/>
        <v>0</v>
      </c>
      <c r="AG59" s="218">
        <f>IFERROR(IF(AE59=1,例①!$E$11,IF(AE59=2,例①!$E$11,IF(WEEKDAY(Z59)=2,Z52,AG58))),"")</f>
        <v>43591</v>
      </c>
      <c r="AH59" s="222">
        <f t="shared" si="35"/>
        <v>43592</v>
      </c>
      <c r="AI59" s="222">
        <f t="shared" si="35"/>
        <v>43593</v>
      </c>
      <c r="AJ59" s="222">
        <f t="shared" si="35"/>
        <v>43594</v>
      </c>
      <c r="AK59" s="222">
        <f t="shared" si="35"/>
        <v>43595</v>
      </c>
      <c r="AL59" s="222">
        <f t="shared" si="35"/>
        <v>43596</v>
      </c>
      <c r="AM59" s="222">
        <f t="shared" si="35"/>
        <v>43597</v>
      </c>
      <c r="AN59" s="222">
        <f t="shared" si="35"/>
        <v>43598</v>
      </c>
      <c r="AO59" s="222">
        <f t="shared" si="35"/>
        <v>43599</v>
      </c>
      <c r="AP59" s="222">
        <f t="shared" si="35"/>
        <v>43600</v>
      </c>
      <c r="AQ59" s="222">
        <f t="shared" si="35"/>
        <v>43601</v>
      </c>
      <c r="AR59" s="222">
        <f t="shared" si="35"/>
        <v>43602</v>
      </c>
      <c r="AS59" s="222">
        <f t="shared" si="35"/>
        <v>43603</v>
      </c>
      <c r="AT59" s="222">
        <f t="shared" si="35"/>
        <v>43604</v>
      </c>
      <c r="AU59" s="222">
        <f t="shared" si="35"/>
        <v>43605</v>
      </c>
      <c r="AV59" s="222">
        <f t="shared" si="35"/>
        <v>43606</v>
      </c>
      <c r="AW59" s="222">
        <f t="shared" si="35"/>
        <v>43607</v>
      </c>
      <c r="AX59" s="222">
        <f t="shared" si="35"/>
        <v>43608</v>
      </c>
      <c r="AY59" s="222">
        <f t="shared" si="35"/>
        <v>43609</v>
      </c>
      <c r="AZ59" s="222">
        <f t="shared" si="35"/>
        <v>43610</v>
      </c>
      <c r="BA59" s="222">
        <f t="shared" si="35"/>
        <v>43611</v>
      </c>
      <c r="BB59" s="219">
        <f>IFERROR(IF(IF(Z59=例①!$E$12,例①!$E$12,IF(WEEKDAY(Z59)=1,Z66,BB60))&gt;例①!$E$12,例①!$E$12,IF(Z59=例①!$E$12,例①!$E$12,IF(WEEKDAY(Z59)=1,Z66,BB60))),"")</f>
        <v>43611</v>
      </c>
      <c r="BE59" s="53"/>
      <c r="BF59" s="53"/>
      <c r="BG59" s="53" t="str">
        <f>IFERROR(VLOOKUP(B59,例①!$C$11:$D$12,2,FALSE),"")</f>
        <v/>
      </c>
      <c r="BH59" s="53" t="str">
        <f>IFERROR(VLOOKUP(B59,例①!$C$16:$D$21,2,FALSE),"")</f>
        <v/>
      </c>
      <c r="BI59" s="53" t="str">
        <f>IFERROR(VLOOKUP(B59,例①!$C$22:$D$24,2,FALSE),"")</f>
        <v/>
      </c>
      <c r="BJ59" s="53" t="str">
        <f>IF(B59&gt;例①!$C$26,"",IF(B59&gt;=例①!$C$25,$BJ$13,""))</f>
        <v/>
      </c>
      <c r="BK59" s="53" t="str">
        <f>IF(B59&gt;例①!$C$28,"",IF(B59&gt;=例①!$C$27,$BK$13,""))</f>
        <v/>
      </c>
      <c r="BL59" s="53" t="str">
        <f>IF(B59&gt;例①!$C$30,"",IF(B59&gt;=例①!$C$29,$BL$13,""))</f>
        <v/>
      </c>
      <c r="BM59" s="53" t="str">
        <f>IF(B59&gt;例①!$C$32,"",IF(B59&gt;=例①!$C$31,$BM$13,""))</f>
        <v/>
      </c>
      <c r="BN59" s="53" t="str">
        <f>IF(B59&gt;例①!$C$34,"",IF(B59&gt;=例①!$C$33,$BN$13,""))</f>
        <v/>
      </c>
      <c r="BO59" s="53" t="str">
        <f>IF(B59&gt;例①!$C$36,"",IF(B59&gt;=例①!$C$35,$BO$13,""))</f>
        <v/>
      </c>
      <c r="BP59" s="53" t="str">
        <f>IF(B59&gt;例①!$C$38,"",IF(B59&gt;=例①!$C$37,$BP$13,""))</f>
        <v/>
      </c>
      <c r="BQ59" s="53" t="str">
        <f>IF(B59&gt;例①!$C$40,"",IF(B59&gt;=例①!$C$39,$BQ$13,""))</f>
        <v/>
      </c>
      <c r="BR59" s="53" t="str">
        <f>IF(B59&gt;例①!$C$42,"",IF(B59&gt;=例①!$C$41,$BR$13,""))</f>
        <v/>
      </c>
      <c r="BS59" s="53" t="str">
        <f>IF(B59&gt;例①!$C$44,"",IF(B59&gt;=例①!$C$43,$BS$13,""))</f>
        <v/>
      </c>
      <c r="BT59" s="53" t="str">
        <f>IF(B59&gt;例①!$C$46,"",IF(B59&gt;=例①!$C$45,$BT$13,""))</f>
        <v/>
      </c>
      <c r="BU59" s="53" t="str">
        <f>IF(B59&gt;例①!$C$48,"",IF(B59&gt;=例①!$C$47,$BU$13,""))</f>
        <v/>
      </c>
      <c r="BV59" s="53" t="str">
        <f>IF(B59&gt;例①!$C$50,"",IF(B59&gt;=例①!$C$49,$BV$13,""))</f>
        <v/>
      </c>
      <c r="BW59" s="53" t="str">
        <f>IF(B59&gt;例①!$C$52,"",IF(B59&gt;=例①!$C$51,$BW$13,""))</f>
        <v/>
      </c>
      <c r="BX59" s="53" t="str">
        <f>IF(B59&gt;例①!$C$54,"",IF(B59&gt;=例①!$C$53,$BX$13,""))</f>
        <v/>
      </c>
      <c r="BY59" s="53" t="str">
        <f>IF(B59&gt;例①!$C$56,"",IF(B59&gt;=例①!$C$55,$BY$13,""))</f>
        <v/>
      </c>
      <c r="BZ59" s="53" t="str">
        <f>IF(B59&gt;例①!$C$58,"",IF(B59&gt;=例①!$C$57,$BZ$13,""))</f>
        <v/>
      </c>
      <c r="CA59" s="53" t="str">
        <f>IF(B59&gt;例①!$C$60,"",IF(B59&gt;=例①!$C$59,$CA$13,""))</f>
        <v/>
      </c>
      <c r="CB59" s="53" t="str">
        <f>IF(B59&gt;例①!$C$62,"",IF(B59&gt;=例①!$C$61,$CB$13,""))</f>
        <v/>
      </c>
      <c r="CC59" s="53" t="str">
        <f>IF(B59&gt;例①!$C$64,"",IF(B59&gt;=例①!$C$63,$CC$13,""))</f>
        <v/>
      </c>
      <c r="CD59" s="53" t="str">
        <f>IF(B59&gt;例①!$C$66,"",IF(B59&gt;=例①!$C$65,$CD$13,""))</f>
        <v/>
      </c>
      <c r="CE59" s="50" t="str">
        <f t="shared" si="29"/>
        <v/>
      </c>
      <c r="CF59" s="50" t="str">
        <f t="shared" si="14"/>
        <v xml:space="preserve"> </v>
      </c>
    </row>
    <row r="60" spans="1:84" ht="39" customHeight="1" thickTop="1" thickBot="1" x14ac:dyDescent="0.2">
      <c r="A60" s="81" t="str">
        <f t="shared" si="0"/>
        <v>対象期間</v>
      </c>
      <c r="B60" s="180">
        <f>IFERROR(IF(B59=例①!$E$12+IF(WEEKDAY(例①!$E$12)=1,例①!$E$12,(8-WEEKDAY(例①!$E$12))),"-",IF(B59="-","-",B59+1)),"-")</f>
        <v>43601</v>
      </c>
      <c r="C60" s="89">
        <f t="shared" si="15"/>
        <v>5</v>
      </c>
      <c r="D60" s="199" t="str">
        <f t="shared" si="16"/>
        <v>〇</v>
      </c>
      <c r="E60" s="200" t="str">
        <f t="shared" si="17"/>
        <v xml:space="preserve"> </v>
      </c>
      <c r="F60" s="201" t="s">
        <v>60</v>
      </c>
      <c r="G60" s="202" t="s">
        <v>60</v>
      </c>
      <c r="H60" s="203"/>
      <c r="I60" s="204"/>
      <c r="J60" s="187" t="str">
        <f t="shared" si="18"/>
        <v/>
      </c>
      <c r="K60" s="190">
        <f t="shared" si="1"/>
        <v>46</v>
      </c>
      <c r="L60" s="190" t="str">
        <f t="shared" si="2"/>
        <v/>
      </c>
      <c r="M60" s="188" t="str">
        <f t="shared" si="19"/>
        <v/>
      </c>
      <c r="N60" s="87" t="str">
        <f t="shared" si="3"/>
        <v>↓</v>
      </c>
      <c r="O60" s="108"/>
      <c r="P60" s="156" t="str">
        <f>IF(B60&lt;例①!$E$11,"",IF(B60&gt;例①!$E$12,"",IF(LEN(CE60)=0,"○","")))</f>
        <v>○</v>
      </c>
      <c r="Q60" s="162">
        <f t="shared" si="20"/>
        <v>12</v>
      </c>
      <c r="R60" s="93">
        <f t="shared" si="4"/>
        <v>46</v>
      </c>
      <c r="S60" s="156" t="str">
        <f t="shared" si="5"/>
        <v/>
      </c>
      <c r="T60" s="162">
        <f t="shared" si="6"/>
        <v>11</v>
      </c>
      <c r="U60" s="100">
        <f t="shared" si="21"/>
        <v>12</v>
      </c>
      <c r="V60" s="93" t="str">
        <f t="shared" si="7"/>
        <v>作業日</v>
      </c>
      <c r="W60" s="169" t="str">
        <f t="shared" si="22"/>
        <v>作業日</v>
      </c>
      <c r="X60" s="80" t="str">
        <f t="shared" si="23"/>
        <v/>
      </c>
      <c r="Y60" s="80" t="str">
        <f t="shared" si="24"/>
        <v/>
      </c>
      <c r="Z60" s="80">
        <f t="shared" si="8"/>
        <v>43601</v>
      </c>
      <c r="AA60" s="80" t="str">
        <f t="shared" si="9"/>
        <v/>
      </c>
      <c r="AB60" s="80" t="str">
        <f t="shared" si="10"/>
        <v>OK（振替済み）</v>
      </c>
      <c r="AC60" s="154">
        <f t="shared" si="11"/>
        <v>11</v>
      </c>
      <c r="AD60" s="154" t="str">
        <f t="shared" si="25"/>
        <v/>
      </c>
      <c r="AE60" s="106">
        <f t="shared" si="26"/>
        <v>7</v>
      </c>
      <c r="AF60" s="106">
        <f t="shared" si="12"/>
        <v>0</v>
      </c>
      <c r="AG60" s="218">
        <f>IFERROR(IF(AE60=1,例①!$E$11,IF(AE60=2,例①!$E$11,IF(WEEKDAY(Z60)=2,Z53,AG59))),"")</f>
        <v>43591</v>
      </c>
      <c r="AH60" s="222">
        <f t="shared" si="35"/>
        <v>43592</v>
      </c>
      <c r="AI60" s="222">
        <f t="shared" si="35"/>
        <v>43593</v>
      </c>
      <c r="AJ60" s="222">
        <f t="shared" si="35"/>
        <v>43594</v>
      </c>
      <c r="AK60" s="222">
        <f t="shared" si="35"/>
        <v>43595</v>
      </c>
      <c r="AL60" s="222">
        <f t="shared" si="35"/>
        <v>43596</v>
      </c>
      <c r="AM60" s="222">
        <f t="shared" si="35"/>
        <v>43597</v>
      </c>
      <c r="AN60" s="222">
        <f t="shared" si="35"/>
        <v>43598</v>
      </c>
      <c r="AO60" s="222">
        <f t="shared" si="35"/>
        <v>43599</v>
      </c>
      <c r="AP60" s="222">
        <f t="shared" si="35"/>
        <v>43600</v>
      </c>
      <c r="AQ60" s="222">
        <f t="shared" si="35"/>
        <v>43601</v>
      </c>
      <c r="AR60" s="222">
        <f t="shared" si="35"/>
        <v>43602</v>
      </c>
      <c r="AS60" s="222">
        <f t="shared" si="35"/>
        <v>43603</v>
      </c>
      <c r="AT60" s="222">
        <f t="shared" si="35"/>
        <v>43604</v>
      </c>
      <c r="AU60" s="222">
        <f t="shared" si="35"/>
        <v>43605</v>
      </c>
      <c r="AV60" s="222">
        <f t="shared" si="35"/>
        <v>43606</v>
      </c>
      <c r="AW60" s="222">
        <f t="shared" si="35"/>
        <v>43607</v>
      </c>
      <c r="AX60" s="222">
        <f t="shared" si="35"/>
        <v>43608</v>
      </c>
      <c r="AY60" s="222">
        <f t="shared" si="35"/>
        <v>43609</v>
      </c>
      <c r="AZ60" s="222">
        <f t="shared" si="35"/>
        <v>43610</v>
      </c>
      <c r="BA60" s="222">
        <f t="shared" si="35"/>
        <v>43611</v>
      </c>
      <c r="BB60" s="219">
        <f>IFERROR(IF(IF(Z60=例①!$E$12,例①!$E$12,IF(WEEKDAY(Z60)=1,Z67,BB61))&gt;例①!$E$12,例①!$E$12,IF(Z60=例①!$E$12,例①!$E$12,IF(WEEKDAY(Z60)=1,Z67,BB61))),"")</f>
        <v>43611</v>
      </c>
      <c r="BE60" s="53"/>
      <c r="BF60" s="53"/>
      <c r="BG60" s="53" t="str">
        <f>IFERROR(VLOOKUP(B60,例①!$C$11:$D$12,2,FALSE),"")</f>
        <v/>
      </c>
      <c r="BH60" s="53" t="str">
        <f>IFERROR(VLOOKUP(B60,例①!$C$16:$D$21,2,FALSE),"")</f>
        <v/>
      </c>
      <c r="BI60" s="53" t="str">
        <f>IFERROR(VLOOKUP(B60,例①!$C$22:$D$24,2,FALSE),"")</f>
        <v/>
      </c>
      <c r="BJ60" s="53" t="str">
        <f>IF(B60&gt;例①!$C$26,"",IF(B60&gt;=例①!$C$25,$BJ$13,""))</f>
        <v/>
      </c>
      <c r="BK60" s="53" t="str">
        <f>IF(B60&gt;例①!$C$28,"",IF(B60&gt;=例①!$C$27,$BK$13,""))</f>
        <v/>
      </c>
      <c r="BL60" s="53" t="str">
        <f>IF(B60&gt;例①!$C$30,"",IF(B60&gt;=例①!$C$29,$BL$13,""))</f>
        <v/>
      </c>
      <c r="BM60" s="53" t="str">
        <f>IF(B60&gt;例①!$C$32,"",IF(B60&gt;=例①!$C$31,$BM$13,""))</f>
        <v/>
      </c>
      <c r="BN60" s="53" t="str">
        <f>IF(B60&gt;例①!$C$34,"",IF(B60&gt;=例①!$C$33,$BN$13,""))</f>
        <v/>
      </c>
      <c r="BO60" s="53" t="str">
        <f>IF(B60&gt;例①!$C$36,"",IF(B60&gt;=例①!$C$35,$BO$13,""))</f>
        <v/>
      </c>
      <c r="BP60" s="53" t="str">
        <f>IF(B60&gt;例①!$C$38,"",IF(B60&gt;=例①!$C$37,$BP$13,""))</f>
        <v/>
      </c>
      <c r="BQ60" s="53" t="str">
        <f>IF(B60&gt;例①!$C$40,"",IF(B60&gt;=例①!$C$39,$BQ$13,""))</f>
        <v/>
      </c>
      <c r="BR60" s="53" t="str">
        <f>IF(B60&gt;例①!$C$42,"",IF(B60&gt;=例①!$C$41,$BR$13,""))</f>
        <v/>
      </c>
      <c r="BS60" s="53" t="str">
        <f>IF(B60&gt;例①!$C$44,"",IF(B60&gt;=例①!$C$43,$BS$13,""))</f>
        <v/>
      </c>
      <c r="BT60" s="53" t="str">
        <f>IF(B60&gt;例①!$C$46,"",IF(B60&gt;=例①!$C$45,$BT$13,""))</f>
        <v/>
      </c>
      <c r="BU60" s="53" t="str">
        <f>IF(B60&gt;例①!$C$48,"",IF(B60&gt;=例①!$C$47,$BU$13,""))</f>
        <v/>
      </c>
      <c r="BV60" s="53" t="str">
        <f>IF(B60&gt;例①!$C$50,"",IF(B60&gt;=例①!$C$49,$BV$13,""))</f>
        <v/>
      </c>
      <c r="BW60" s="53" t="str">
        <f>IF(B60&gt;例①!$C$52,"",IF(B60&gt;=例①!$C$51,$BW$13,""))</f>
        <v/>
      </c>
      <c r="BX60" s="53" t="str">
        <f>IF(B60&gt;例①!$C$54,"",IF(B60&gt;=例①!$C$53,$BX$13,""))</f>
        <v/>
      </c>
      <c r="BY60" s="53" t="str">
        <f>IF(B60&gt;例①!$C$56,"",IF(B60&gt;=例①!$C$55,$BY$13,""))</f>
        <v/>
      </c>
      <c r="BZ60" s="53" t="str">
        <f>IF(B60&gt;例①!$C$58,"",IF(B60&gt;=例①!$C$57,$BZ$13,""))</f>
        <v/>
      </c>
      <c r="CA60" s="53" t="str">
        <f>IF(B60&gt;例①!$C$60,"",IF(B60&gt;=例①!$C$59,$CA$13,""))</f>
        <v/>
      </c>
      <c r="CB60" s="53" t="str">
        <f>IF(B60&gt;例①!$C$62,"",IF(B60&gt;=例①!$C$61,$CB$13,""))</f>
        <v/>
      </c>
      <c r="CC60" s="53" t="str">
        <f>IF(B60&gt;例①!$C$64,"",IF(B60&gt;=例①!$C$63,$CC$13,""))</f>
        <v/>
      </c>
      <c r="CD60" s="53" t="str">
        <f>IF(B60&gt;例①!$C$66,"",IF(B60&gt;=例①!$C$65,$CD$13,""))</f>
        <v/>
      </c>
      <c r="CE60" s="50" t="str">
        <f t="shared" si="29"/>
        <v/>
      </c>
      <c r="CF60" s="50" t="str">
        <f t="shared" si="14"/>
        <v xml:space="preserve"> </v>
      </c>
    </row>
    <row r="61" spans="1:84" ht="39" customHeight="1" thickTop="1" thickBot="1" x14ac:dyDescent="0.2">
      <c r="A61" s="81" t="str">
        <f t="shared" si="0"/>
        <v>対象期間</v>
      </c>
      <c r="B61" s="180">
        <f>IFERROR(IF(B60=例①!$E$12+IF(WEEKDAY(例①!$E$12)=1,例①!$E$12,(8-WEEKDAY(例①!$E$12))),"-",IF(B60="-","-",B60+1)),"-")</f>
        <v>43602</v>
      </c>
      <c r="C61" s="89">
        <f t="shared" si="15"/>
        <v>6</v>
      </c>
      <c r="D61" s="199" t="str">
        <f t="shared" si="16"/>
        <v>〇</v>
      </c>
      <c r="E61" s="200" t="str">
        <f t="shared" si="17"/>
        <v xml:space="preserve"> </v>
      </c>
      <c r="F61" s="201" t="s">
        <v>60</v>
      </c>
      <c r="G61" s="202" t="s">
        <v>60</v>
      </c>
      <c r="H61" s="203"/>
      <c r="I61" s="204"/>
      <c r="J61" s="187" t="str">
        <f t="shared" si="18"/>
        <v/>
      </c>
      <c r="K61" s="190">
        <f t="shared" si="1"/>
        <v>47</v>
      </c>
      <c r="L61" s="190" t="str">
        <f t="shared" si="2"/>
        <v/>
      </c>
      <c r="M61" s="188" t="str">
        <f t="shared" si="19"/>
        <v/>
      </c>
      <c r="N61" s="87" t="str">
        <f t="shared" si="3"/>
        <v>↓</v>
      </c>
      <c r="O61" s="108"/>
      <c r="P61" s="156" t="str">
        <f>IF(B61&lt;例①!$E$11,"",IF(B61&gt;例①!$E$12,"",IF(LEN(CE61)=0,"○","")))</f>
        <v>○</v>
      </c>
      <c r="Q61" s="162">
        <f t="shared" si="20"/>
        <v>12</v>
      </c>
      <c r="R61" s="93">
        <f t="shared" si="4"/>
        <v>47</v>
      </c>
      <c r="S61" s="156" t="str">
        <f t="shared" si="5"/>
        <v/>
      </c>
      <c r="T61" s="162">
        <f t="shared" si="6"/>
        <v>11</v>
      </c>
      <c r="U61" s="100">
        <f t="shared" si="21"/>
        <v>12</v>
      </c>
      <c r="V61" s="93" t="str">
        <f t="shared" si="7"/>
        <v>作業日</v>
      </c>
      <c r="W61" s="169" t="str">
        <f t="shared" si="22"/>
        <v>作業日</v>
      </c>
      <c r="X61" s="80" t="str">
        <f t="shared" si="23"/>
        <v/>
      </c>
      <c r="Y61" s="80" t="str">
        <f t="shared" si="24"/>
        <v/>
      </c>
      <c r="Z61" s="80">
        <f t="shared" si="8"/>
        <v>43602</v>
      </c>
      <c r="AA61" s="80" t="str">
        <f t="shared" si="9"/>
        <v/>
      </c>
      <c r="AB61" s="80" t="str">
        <f t="shared" si="10"/>
        <v>OK（振替済み）</v>
      </c>
      <c r="AC61" s="154">
        <f t="shared" si="11"/>
        <v>11</v>
      </c>
      <c r="AD61" s="154" t="str">
        <f t="shared" si="25"/>
        <v/>
      </c>
      <c r="AE61" s="106">
        <f t="shared" si="26"/>
        <v>7</v>
      </c>
      <c r="AF61" s="106">
        <f t="shared" si="12"/>
        <v>0</v>
      </c>
      <c r="AG61" s="218">
        <f>IFERROR(IF(AE61=1,例①!$E$11,IF(AE61=2,例①!$E$11,IF(WEEKDAY(Z61)=2,Z54,AG60))),"")</f>
        <v>43591</v>
      </c>
      <c r="AH61" s="222">
        <f t="shared" si="35"/>
        <v>43592</v>
      </c>
      <c r="AI61" s="222">
        <f t="shared" si="35"/>
        <v>43593</v>
      </c>
      <c r="AJ61" s="222">
        <f t="shared" si="35"/>
        <v>43594</v>
      </c>
      <c r="AK61" s="222">
        <f t="shared" si="35"/>
        <v>43595</v>
      </c>
      <c r="AL61" s="222">
        <f t="shared" si="35"/>
        <v>43596</v>
      </c>
      <c r="AM61" s="222">
        <f t="shared" si="35"/>
        <v>43597</v>
      </c>
      <c r="AN61" s="222">
        <f t="shared" si="35"/>
        <v>43598</v>
      </c>
      <c r="AO61" s="222">
        <f t="shared" si="35"/>
        <v>43599</v>
      </c>
      <c r="AP61" s="222">
        <f t="shared" si="35"/>
        <v>43600</v>
      </c>
      <c r="AQ61" s="222">
        <f t="shared" si="35"/>
        <v>43601</v>
      </c>
      <c r="AR61" s="222">
        <f t="shared" si="35"/>
        <v>43602</v>
      </c>
      <c r="AS61" s="222">
        <f t="shared" si="35"/>
        <v>43603</v>
      </c>
      <c r="AT61" s="222">
        <f t="shared" si="35"/>
        <v>43604</v>
      </c>
      <c r="AU61" s="222">
        <f t="shared" si="35"/>
        <v>43605</v>
      </c>
      <c r="AV61" s="222">
        <f t="shared" si="35"/>
        <v>43606</v>
      </c>
      <c r="AW61" s="222">
        <f t="shared" si="35"/>
        <v>43607</v>
      </c>
      <c r="AX61" s="222">
        <f t="shared" si="35"/>
        <v>43608</v>
      </c>
      <c r="AY61" s="222">
        <f t="shared" si="35"/>
        <v>43609</v>
      </c>
      <c r="AZ61" s="222">
        <f t="shared" si="35"/>
        <v>43610</v>
      </c>
      <c r="BA61" s="222">
        <f t="shared" si="35"/>
        <v>43611</v>
      </c>
      <c r="BB61" s="219">
        <f>IFERROR(IF(IF(Z61=例①!$E$12,例①!$E$12,IF(WEEKDAY(Z61)=1,Z68,BB62))&gt;例①!$E$12,例①!$E$12,IF(Z61=例①!$E$12,例①!$E$12,IF(WEEKDAY(Z61)=1,Z68,BB62))),"")</f>
        <v>43611</v>
      </c>
      <c r="BE61" s="53"/>
      <c r="BF61" s="53"/>
      <c r="BG61" s="53" t="str">
        <f>IFERROR(VLOOKUP(B61,例①!$C$11:$D$12,2,FALSE),"")</f>
        <v/>
      </c>
      <c r="BH61" s="53" t="str">
        <f>IFERROR(VLOOKUP(B61,例①!$C$16:$D$21,2,FALSE),"")</f>
        <v/>
      </c>
      <c r="BI61" s="53" t="str">
        <f>IFERROR(VLOOKUP(B61,例①!$C$22:$D$24,2,FALSE),"")</f>
        <v/>
      </c>
      <c r="BJ61" s="53" t="str">
        <f>IF(B61&gt;例①!$C$26,"",IF(B61&gt;=例①!$C$25,$BJ$13,""))</f>
        <v/>
      </c>
      <c r="BK61" s="53" t="str">
        <f>IF(B61&gt;例①!$C$28,"",IF(B61&gt;=例①!$C$27,$BK$13,""))</f>
        <v/>
      </c>
      <c r="BL61" s="53" t="str">
        <f>IF(B61&gt;例①!$C$30,"",IF(B61&gt;=例①!$C$29,$BL$13,""))</f>
        <v/>
      </c>
      <c r="BM61" s="53" t="str">
        <f>IF(B61&gt;例①!$C$32,"",IF(B61&gt;=例①!$C$31,$BM$13,""))</f>
        <v/>
      </c>
      <c r="BN61" s="53" t="str">
        <f>IF(B61&gt;例①!$C$34,"",IF(B61&gt;=例①!$C$33,$BN$13,""))</f>
        <v/>
      </c>
      <c r="BO61" s="53" t="str">
        <f>IF(B61&gt;例①!$C$36,"",IF(B61&gt;=例①!$C$35,$BO$13,""))</f>
        <v/>
      </c>
      <c r="BP61" s="53" t="str">
        <f>IF(B61&gt;例①!$C$38,"",IF(B61&gt;=例①!$C$37,$BP$13,""))</f>
        <v/>
      </c>
      <c r="BQ61" s="53" t="str">
        <f>IF(B61&gt;例①!$C$40,"",IF(B61&gt;=例①!$C$39,$BQ$13,""))</f>
        <v/>
      </c>
      <c r="BR61" s="53" t="str">
        <f>IF(B61&gt;例①!$C$42,"",IF(B61&gt;=例①!$C$41,$BR$13,""))</f>
        <v/>
      </c>
      <c r="BS61" s="53" t="str">
        <f>IF(B61&gt;例①!$C$44,"",IF(B61&gt;=例①!$C$43,$BS$13,""))</f>
        <v/>
      </c>
      <c r="BT61" s="53" t="str">
        <f>IF(B61&gt;例①!$C$46,"",IF(B61&gt;=例①!$C$45,$BT$13,""))</f>
        <v/>
      </c>
      <c r="BU61" s="53" t="str">
        <f>IF(B61&gt;例①!$C$48,"",IF(B61&gt;=例①!$C$47,$BU$13,""))</f>
        <v/>
      </c>
      <c r="BV61" s="53" t="str">
        <f>IF(B61&gt;例①!$C$50,"",IF(B61&gt;=例①!$C$49,$BV$13,""))</f>
        <v/>
      </c>
      <c r="BW61" s="53" t="str">
        <f>IF(B61&gt;例①!$C$52,"",IF(B61&gt;=例①!$C$51,$BW$13,""))</f>
        <v/>
      </c>
      <c r="BX61" s="53" t="str">
        <f>IF(B61&gt;例①!$C$54,"",IF(B61&gt;=例①!$C$53,$BX$13,""))</f>
        <v/>
      </c>
      <c r="BY61" s="53" t="str">
        <f>IF(B61&gt;例①!$C$56,"",IF(B61&gt;=例①!$C$55,$BY$13,""))</f>
        <v/>
      </c>
      <c r="BZ61" s="53" t="str">
        <f>IF(B61&gt;例①!$C$58,"",IF(B61&gt;=例①!$C$57,$BZ$13,""))</f>
        <v/>
      </c>
      <c r="CA61" s="53" t="str">
        <f>IF(B61&gt;例①!$C$60,"",IF(B61&gt;=例①!$C$59,$CA$13,""))</f>
        <v/>
      </c>
      <c r="CB61" s="53" t="str">
        <f>IF(B61&gt;例①!$C$62,"",IF(B61&gt;=例①!$C$61,$CB$13,""))</f>
        <v/>
      </c>
      <c r="CC61" s="53" t="str">
        <f>IF(B61&gt;例①!$C$64,"",IF(B61&gt;=例①!$C$63,$CC$13,""))</f>
        <v/>
      </c>
      <c r="CD61" s="53" t="str">
        <f>IF(B61&gt;例①!$C$66,"",IF(B61&gt;=例①!$C$65,$CD$13,""))</f>
        <v/>
      </c>
      <c r="CE61" s="50" t="str">
        <f t="shared" si="29"/>
        <v/>
      </c>
      <c r="CF61" s="50" t="str">
        <f t="shared" si="14"/>
        <v xml:space="preserve"> </v>
      </c>
    </row>
    <row r="62" spans="1:84" ht="39" customHeight="1" thickTop="1" thickBot="1" x14ac:dyDescent="0.2">
      <c r="A62" s="81" t="str">
        <f t="shared" si="0"/>
        <v>対象期間</v>
      </c>
      <c r="B62" s="180">
        <f>IFERROR(IF(B61=例①!$E$12+IF(WEEKDAY(例①!$E$12)=1,例①!$E$12,(8-WEEKDAY(例①!$E$12))),"-",IF(B61="-","-",B61+1)),"-")</f>
        <v>43603</v>
      </c>
      <c r="C62" s="89">
        <f t="shared" si="15"/>
        <v>7</v>
      </c>
      <c r="D62" s="199" t="str">
        <f t="shared" si="16"/>
        <v>〇</v>
      </c>
      <c r="E62" s="200" t="str">
        <f t="shared" si="17"/>
        <v xml:space="preserve"> </v>
      </c>
      <c r="F62" s="201" t="s">
        <v>61</v>
      </c>
      <c r="G62" s="202" t="s">
        <v>61</v>
      </c>
      <c r="H62" s="203"/>
      <c r="I62" s="204"/>
      <c r="J62" s="187" t="str">
        <f t="shared" si="18"/>
        <v>OK</v>
      </c>
      <c r="K62" s="190">
        <f t="shared" si="1"/>
        <v>48</v>
      </c>
      <c r="L62" s="190">
        <f t="shared" si="2"/>
        <v>13</v>
      </c>
      <c r="M62" s="188" t="str">
        <f t="shared" si="19"/>
        <v>12／13</v>
      </c>
      <c r="N62" s="87" t="str">
        <f t="shared" si="3"/>
        <v>↓</v>
      </c>
      <c r="O62" s="108"/>
      <c r="P62" s="156" t="str">
        <f>IF(B62&lt;例①!$E$11,"",IF(B62&gt;例①!$E$12,"",IF(LEN(CE62)=0,"○","")))</f>
        <v>○</v>
      </c>
      <c r="Q62" s="162">
        <f t="shared" si="20"/>
        <v>13</v>
      </c>
      <c r="R62" s="93">
        <f t="shared" si="4"/>
        <v>48</v>
      </c>
      <c r="S62" s="156" t="str">
        <f t="shared" si="5"/>
        <v>〇</v>
      </c>
      <c r="T62" s="162">
        <f t="shared" si="6"/>
        <v>12</v>
      </c>
      <c r="U62" s="100">
        <f t="shared" si="21"/>
        <v>13</v>
      </c>
      <c r="V62" s="93" t="str">
        <f t="shared" si="7"/>
        <v>休日</v>
      </c>
      <c r="W62" s="169" t="str">
        <f t="shared" si="22"/>
        <v>休日</v>
      </c>
      <c r="X62" s="80" t="str">
        <f t="shared" si="23"/>
        <v/>
      </c>
      <c r="Y62" s="80" t="str">
        <f t="shared" si="24"/>
        <v/>
      </c>
      <c r="Z62" s="80">
        <f t="shared" si="8"/>
        <v>43603</v>
      </c>
      <c r="AA62" s="80" t="str">
        <f t="shared" si="9"/>
        <v/>
      </c>
      <c r="AB62" s="80" t="str">
        <f t="shared" si="10"/>
        <v>OK（振替済み）</v>
      </c>
      <c r="AC62" s="154">
        <f t="shared" si="11"/>
        <v>12</v>
      </c>
      <c r="AD62" s="154">
        <f t="shared" si="25"/>
        <v>12</v>
      </c>
      <c r="AE62" s="106">
        <f t="shared" si="26"/>
        <v>7</v>
      </c>
      <c r="AF62" s="106">
        <f t="shared" si="12"/>
        <v>0</v>
      </c>
      <c r="AG62" s="218">
        <f>IFERROR(IF(AE62=1,例①!$E$11,IF(AE62=2,例①!$E$11,IF(WEEKDAY(Z62)=2,Z55,AG61))),"")</f>
        <v>43591</v>
      </c>
      <c r="AH62" s="222">
        <f t="shared" si="35"/>
        <v>43592</v>
      </c>
      <c r="AI62" s="222">
        <f t="shared" si="35"/>
        <v>43593</v>
      </c>
      <c r="AJ62" s="222">
        <f t="shared" si="35"/>
        <v>43594</v>
      </c>
      <c r="AK62" s="222">
        <f t="shared" si="35"/>
        <v>43595</v>
      </c>
      <c r="AL62" s="222">
        <f t="shared" si="35"/>
        <v>43596</v>
      </c>
      <c r="AM62" s="222">
        <f t="shared" si="35"/>
        <v>43597</v>
      </c>
      <c r="AN62" s="222">
        <f t="shared" si="35"/>
        <v>43598</v>
      </c>
      <c r="AO62" s="222">
        <f t="shared" si="35"/>
        <v>43599</v>
      </c>
      <c r="AP62" s="222">
        <f t="shared" si="35"/>
        <v>43600</v>
      </c>
      <c r="AQ62" s="222">
        <f t="shared" si="35"/>
        <v>43601</v>
      </c>
      <c r="AR62" s="222">
        <f t="shared" si="35"/>
        <v>43602</v>
      </c>
      <c r="AS62" s="222">
        <f t="shared" si="35"/>
        <v>43603</v>
      </c>
      <c r="AT62" s="222">
        <f t="shared" si="35"/>
        <v>43604</v>
      </c>
      <c r="AU62" s="222">
        <f t="shared" si="35"/>
        <v>43605</v>
      </c>
      <c r="AV62" s="222">
        <f t="shared" si="35"/>
        <v>43606</v>
      </c>
      <c r="AW62" s="222">
        <f t="shared" si="35"/>
        <v>43607</v>
      </c>
      <c r="AX62" s="222">
        <f t="shared" si="35"/>
        <v>43608</v>
      </c>
      <c r="AY62" s="222">
        <f t="shared" si="35"/>
        <v>43609</v>
      </c>
      <c r="AZ62" s="222">
        <f t="shared" si="35"/>
        <v>43610</v>
      </c>
      <c r="BA62" s="222">
        <f t="shared" si="35"/>
        <v>43611</v>
      </c>
      <c r="BB62" s="219">
        <f>IFERROR(IF(IF(Z62=例①!$E$12,例①!$E$12,IF(WEEKDAY(Z62)=1,Z69,BB63))&gt;例①!$E$12,例①!$E$12,IF(Z62=例①!$E$12,例①!$E$12,IF(WEEKDAY(Z62)=1,Z69,BB63))),"")</f>
        <v>43611</v>
      </c>
      <c r="BE62" s="53"/>
      <c r="BF62" s="53"/>
      <c r="BG62" s="53" t="str">
        <f>IFERROR(VLOOKUP(B62,例①!$C$11:$D$12,2,FALSE),"")</f>
        <v/>
      </c>
      <c r="BH62" s="53" t="str">
        <f>IFERROR(VLOOKUP(B62,例①!$C$16:$D$21,2,FALSE),"")</f>
        <v/>
      </c>
      <c r="BI62" s="53" t="str">
        <f>IFERROR(VLOOKUP(B62,例①!$C$22:$D$24,2,FALSE),"")</f>
        <v/>
      </c>
      <c r="BJ62" s="53" t="str">
        <f>IF(B62&gt;例①!$C$26,"",IF(B62&gt;=例①!$C$25,$BJ$13,""))</f>
        <v/>
      </c>
      <c r="BK62" s="53" t="str">
        <f>IF(B62&gt;例①!$C$28,"",IF(B62&gt;=例①!$C$27,$BK$13,""))</f>
        <v/>
      </c>
      <c r="BL62" s="53" t="str">
        <f>IF(B62&gt;例①!$C$30,"",IF(B62&gt;=例①!$C$29,$BL$13,""))</f>
        <v/>
      </c>
      <c r="BM62" s="53" t="str">
        <f>IF(B62&gt;例①!$C$32,"",IF(B62&gt;=例①!$C$31,$BM$13,""))</f>
        <v/>
      </c>
      <c r="BN62" s="53" t="str">
        <f>IF(B62&gt;例①!$C$34,"",IF(B62&gt;=例①!$C$33,$BN$13,""))</f>
        <v/>
      </c>
      <c r="BO62" s="53" t="str">
        <f>IF(B62&gt;例①!$C$36,"",IF(B62&gt;=例①!$C$35,$BO$13,""))</f>
        <v/>
      </c>
      <c r="BP62" s="53" t="str">
        <f>IF(B62&gt;例①!$C$38,"",IF(B62&gt;=例①!$C$37,$BP$13,""))</f>
        <v/>
      </c>
      <c r="BQ62" s="53" t="str">
        <f>IF(B62&gt;例①!$C$40,"",IF(B62&gt;=例①!$C$39,$BQ$13,""))</f>
        <v/>
      </c>
      <c r="BR62" s="53" t="str">
        <f>IF(B62&gt;例①!$C$42,"",IF(B62&gt;=例①!$C$41,$BR$13,""))</f>
        <v/>
      </c>
      <c r="BS62" s="53" t="str">
        <f>IF(B62&gt;例①!$C$44,"",IF(B62&gt;=例①!$C$43,$BS$13,""))</f>
        <v/>
      </c>
      <c r="BT62" s="53" t="str">
        <f>IF(B62&gt;例①!$C$46,"",IF(B62&gt;=例①!$C$45,$BT$13,""))</f>
        <v/>
      </c>
      <c r="BU62" s="53" t="str">
        <f>IF(B62&gt;例①!$C$48,"",IF(B62&gt;=例①!$C$47,$BU$13,""))</f>
        <v/>
      </c>
      <c r="BV62" s="53" t="str">
        <f>IF(B62&gt;例①!$C$50,"",IF(B62&gt;=例①!$C$49,$BV$13,""))</f>
        <v/>
      </c>
      <c r="BW62" s="53" t="str">
        <f>IF(B62&gt;例①!$C$52,"",IF(B62&gt;=例①!$C$51,$BW$13,""))</f>
        <v/>
      </c>
      <c r="BX62" s="53" t="str">
        <f>IF(B62&gt;例①!$C$54,"",IF(B62&gt;=例①!$C$53,$BX$13,""))</f>
        <v/>
      </c>
      <c r="BY62" s="53" t="str">
        <f>IF(B62&gt;例①!$C$56,"",IF(B62&gt;=例①!$C$55,$BY$13,""))</f>
        <v/>
      </c>
      <c r="BZ62" s="53" t="str">
        <f>IF(B62&gt;例①!$C$58,"",IF(B62&gt;=例①!$C$57,$BZ$13,""))</f>
        <v/>
      </c>
      <c r="CA62" s="53" t="str">
        <f>IF(B62&gt;例①!$C$60,"",IF(B62&gt;=例①!$C$59,$CA$13,""))</f>
        <v/>
      </c>
      <c r="CB62" s="53" t="str">
        <f>IF(B62&gt;例①!$C$62,"",IF(B62&gt;=例①!$C$61,$CB$13,""))</f>
        <v/>
      </c>
      <c r="CC62" s="53" t="str">
        <f>IF(B62&gt;例①!$C$64,"",IF(B62&gt;=例①!$C$63,$CC$13,""))</f>
        <v/>
      </c>
      <c r="CD62" s="53" t="str">
        <f>IF(B62&gt;例①!$C$66,"",IF(B62&gt;=例①!$C$65,$CD$13,""))</f>
        <v/>
      </c>
      <c r="CE62" s="50" t="str">
        <f t="shared" si="29"/>
        <v/>
      </c>
      <c r="CF62" s="50" t="str">
        <f t="shared" si="14"/>
        <v xml:space="preserve"> </v>
      </c>
    </row>
    <row r="63" spans="1:84" ht="39" customHeight="1" thickTop="1" thickBot="1" x14ac:dyDescent="0.2">
      <c r="A63" s="81" t="str">
        <f t="shared" si="0"/>
        <v>対象期間</v>
      </c>
      <c r="B63" s="180">
        <f>IFERROR(IF(B62=例①!$E$12+IF(WEEKDAY(例①!$E$12)=1,例①!$E$12,(8-WEEKDAY(例①!$E$12))),"-",IF(B62="-","-",B62+1)),"-")</f>
        <v>43604</v>
      </c>
      <c r="C63" s="89">
        <f t="shared" si="15"/>
        <v>1</v>
      </c>
      <c r="D63" s="199" t="str">
        <f t="shared" si="16"/>
        <v>〇</v>
      </c>
      <c r="E63" s="200" t="str">
        <f t="shared" si="17"/>
        <v xml:space="preserve"> </v>
      </c>
      <c r="F63" s="201" t="s">
        <v>61</v>
      </c>
      <c r="G63" s="202" t="s">
        <v>61</v>
      </c>
      <c r="H63" s="203"/>
      <c r="I63" s="204"/>
      <c r="J63" s="187" t="str">
        <f t="shared" si="18"/>
        <v>OK</v>
      </c>
      <c r="K63" s="190">
        <f t="shared" si="1"/>
        <v>49</v>
      </c>
      <c r="L63" s="190">
        <f t="shared" si="2"/>
        <v>14</v>
      </c>
      <c r="M63" s="188" t="str">
        <f t="shared" si="19"/>
        <v>13／14</v>
      </c>
      <c r="N63" s="87" t="str">
        <f t="shared" si="3"/>
        <v>週の終わり</v>
      </c>
      <c r="O63" s="108"/>
      <c r="P63" s="156" t="str">
        <f>IF(B63&lt;例①!$E$11,"",IF(B63&gt;例①!$E$12,"",IF(LEN(CE63)=0,"○","")))</f>
        <v>○</v>
      </c>
      <c r="Q63" s="162">
        <f t="shared" si="20"/>
        <v>14</v>
      </c>
      <c r="R63" s="93">
        <f t="shared" si="4"/>
        <v>49</v>
      </c>
      <c r="S63" s="156" t="str">
        <f t="shared" si="5"/>
        <v>〇</v>
      </c>
      <c r="T63" s="162">
        <f t="shared" si="6"/>
        <v>13</v>
      </c>
      <c r="U63" s="100">
        <f t="shared" si="21"/>
        <v>14</v>
      </c>
      <c r="V63" s="93" t="str">
        <f t="shared" si="7"/>
        <v>休日</v>
      </c>
      <c r="W63" s="169" t="str">
        <f t="shared" si="22"/>
        <v>休日</v>
      </c>
      <c r="X63" s="80" t="str">
        <f t="shared" si="23"/>
        <v/>
      </c>
      <c r="Y63" s="80" t="str">
        <f t="shared" si="24"/>
        <v/>
      </c>
      <c r="Z63" s="80">
        <f t="shared" si="8"/>
        <v>43604</v>
      </c>
      <c r="AA63" s="80" t="str">
        <f t="shared" si="9"/>
        <v/>
      </c>
      <c r="AB63" s="80" t="str">
        <f t="shared" si="10"/>
        <v>OK（振替済み）</v>
      </c>
      <c r="AC63" s="154">
        <f t="shared" si="11"/>
        <v>13</v>
      </c>
      <c r="AD63" s="154">
        <f t="shared" si="25"/>
        <v>13</v>
      </c>
      <c r="AE63" s="106">
        <f t="shared" si="26"/>
        <v>7</v>
      </c>
      <c r="AF63" s="106">
        <f t="shared" si="12"/>
        <v>0</v>
      </c>
      <c r="AG63" s="223">
        <f>IFERROR(IF(AE63=1,例①!$E$11,IF(AE63=2,例①!$E$11,IF(WEEKDAY(Z63)=2,Z56,AG62))),"")</f>
        <v>43591</v>
      </c>
      <c r="AH63" s="224">
        <f t="shared" si="35"/>
        <v>43592</v>
      </c>
      <c r="AI63" s="224">
        <f t="shared" si="35"/>
        <v>43593</v>
      </c>
      <c r="AJ63" s="224">
        <f t="shared" si="35"/>
        <v>43594</v>
      </c>
      <c r="AK63" s="224">
        <f t="shared" si="35"/>
        <v>43595</v>
      </c>
      <c r="AL63" s="224">
        <f t="shared" si="35"/>
        <v>43596</v>
      </c>
      <c r="AM63" s="224">
        <f t="shared" si="35"/>
        <v>43597</v>
      </c>
      <c r="AN63" s="224">
        <f t="shared" si="35"/>
        <v>43598</v>
      </c>
      <c r="AO63" s="224">
        <f t="shared" si="35"/>
        <v>43599</v>
      </c>
      <c r="AP63" s="224">
        <f t="shared" si="35"/>
        <v>43600</v>
      </c>
      <c r="AQ63" s="224">
        <f t="shared" si="35"/>
        <v>43601</v>
      </c>
      <c r="AR63" s="224">
        <f t="shared" si="35"/>
        <v>43602</v>
      </c>
      <c r="AS63" s="224">
        <f t="shared" si="35"/>
        <v>43603</v>
      </c>
      <c r="AT63" s="224">
        <f t="shared" si="35"/>
        <v>43604</v>
      </c>
      <c r="AU63" s="224">
        <f t="shared" si="35"/>
        <v>43605</v>
      </c>
      <c r="AV63" s="224">
        <f t="shared" si="35"/>
        <v>43606</v>
      </c>
      <c r="AW63" s="224">
        <f t="shared" si="35"/>
        <v>43607</v>
      </c>
      <c r="AX63" s="224">
        <f t="shared" si="35"/>
        <v>43608</v>
      </c>
      <c r="AY63" s="224">
        <f t="shared" si="35"/>
        <v>43609</v>
      </c>
      <c r="AZ63" s="224">
        <f t="shared" si="35"/>
        <v>43610</v>
      </c>
      <c r="BA63" s="224">
        <f t="shared" si="35"/>
        <v>43611</v>
      </c>
      <c r="BB63" s="225">
        <f>IFERROR(IF(IF(Z63=例①!$E$12,例①!$E$12,IF(WEEKDAY(Z63)=1,Z70,BB64))&gt;例①!$E$12,例①!$E$12,IF(Z63=例①!$E$12,例①!$E$12,IF(WEEKDAY(Z63)=1,Z70,BB64))),"")</f>
        <v>43611</v>
      </c>
      <c r="BE63" s="53"/>
      <c r="BF63" s="53"/>
      <c r="BG63" s="53" t="str">
        <f>IFERROR(VLOOKUP(B63,例①!$C$11:$D$12,2,FALSE),"")</f>
        <v/>
      </c>
      <c r="BH63" s="53" t="str">
        <f>IFERROR(VLOOKUP(B63,例①!$C$16:$D$21,2,FALSE),"")</f>
        <v/>
      </c>
      <c r="BI63" s="53" t="str">
        <f>IFERROR(VLOOKUP(B63,例①!$C$22:$D$24,2,FALSE),"")</f>
        <v/>
      </c>
      <c r="BJ63" s="53" t="str">
        <f>IF(B63&gt;例①!$C$26,"",IF(B63&gt;=例①!$C$25,$BJ$13,""))</f>
        <v/>
      </c>
      <c r="BK63" s="53" t="str">
        <f>IF(B63&gt;例①!$C$28,"",IF(B63&gt;=例①!$C$27,$BK$13,""))</f>
        <v/>
      </c>
      <c r="BL63" s="53" t="str">
        <f>IF(B63&gt;例①!$C$30,"",IF(B63&gt;=例①!$C$29,$BL$13,""))</f>
        <v/>
      </c>
      <c r="BM63" s="53" t="str">
        <f>IF(B63&gt;例①!$C$32,"",IF(B63&gt;=例①!$C$31,$BM$13,""))</f>
        <v/>
      </c>
      <c r="BN63" s="53" t="str">
        <f>IF(B63&gt;例①!$C$34,"",IF(B63&gt;=例①!$C$33,$BN$13,""))</f>
        <v/>
      </c>
      <c r="BO63" s="53" t="str">
        <f>IF(B63&gt;例①!$C$36,"",IF(B63&gt;=例①!$C$35,$BO$13,""))</f>
        <v/>
      </c>
      <c r="BP63" s="53" t="str">
        <f>IF(B63&gt;例①!$C$38,"",IF(B63&gt;=例①!$C$37,$BP$13,""))</f>
        <v/>
      </c>
      <c r="BQ63" s="53" t="str">
        <f>IF(B63&gt;例①!$C$40,"",IF(B63&gt;=例①!$C$39,$BQ$13,""))</f>
        <v/>
      </c>
      <c r="BR63" s="53" t="str">
        <f>IF(B63&gt;例①!$C$42,"",IF(B63&gt;=例①!$C$41,$BR$13,""))</f>
        <v/>
      </c>
      <c r="BS63" s="53" t="str">
        <f>IF(B63&gt;例①!$C$44,"",IF(B63&gt;=例①!$C$43,$BS$13,""))</f>
        <v/>
      </c>
      <c r="BT63" s="53" t="str">
        <f>IF(B63&gt;例①!$C$46,"",IF(B63&gt;=例①!$C$45,$BT$13,""))</f>
        <v/>
      </c>
      <c r="BU63" s="53" t="str">
        <f>IF(B63&gt;例①!$C$48,"",IF(B63&gt;=例①!$C$47,$BU$13,""))</f>
        <v/>
      </c>
      <c r="BV63" s="53" t="str">
        <f>IF(B63&gt;例①!$C$50,"",IF(B63&gt;=例①!$C$49,$BV$13,""))</f>
        <v/>
      </c>
      <c r="BW63" s="53" t="str">
        <f>IF(B63&gt;例①!$C$52,"",IF(B63&gt;=例①!$C$51,$BW$13,""))</f>
        <v/>
      </c>
      <c r="BX63" s="53" t="str">
        <f>IF(B63&gt;例①!$C$54,"",IF(B63&gt;=例①!$C$53,$BX$13,""))</f>
        <v/>
      </c>
      <c r="BY63" s="53" t="str">
        <f>IF(B63&gt;例①!$C$56,"",IF(B63&gt;=例①!$C$55,$BY$13,""))</f>
        <v/>
      </c>
      <c r="BZ63" s="53" t="str">
        <f>IF(B63&gt;例①!$C$58,"",IF(B63&gt;=例①!$C$57,$BZ$13,""))</f>
        <v/>
      </c>
      <c r="CA63" s="53" t="str">
        <f>IF(B63&gt;例①!$C$60,"",IF(B63&gt;=例①!$C$59,$CA$13,""))</f>
        <v/>
      </c>
      <c r="CB63" s="53" t="str">
        <f>IF(B63&gt;例①!$C$62,"",IF(B63&gt;=例①!$C$61,$CB$13,""))</f>
        <v/>
      </c>
      <c r="CC63" s="53" t="str">
        <f>IF(B63&gt;例①!$C$64,"",IF(B63&gt;=例①!$C$63,$CC$13,""))</f>
        <v/>
      </c>
      <c r="CD63" s="53" t="str">
        <f>IF(B63&gt;例①!$C$66,"",IF(B63&gt;=例①!$C$65,$CD$13,""))</f>
        <v/>
      </c>
      <c r="CE63" s="50" t="str">
        <f t="shared" si="29"/>
        <v/>
      </c>
      <c r="CF63" s="50" t="str">
        <f t="shared" si="14"/>
        <v xml:space="preserve"> </v>
      </c>
    </row>
    <row r="64" spans="1:84" ht="39" customHeight="1" thickTop="1" thickBot="1" x14ac:dyDescent="0.2">
      <c r="A64" s="81" t="str">
        <f t="shared" si="0"/>
        <v>対象期間</v>
      </c>
      <c r="B64" s="180">
        <f>IFERROR(IF(B63=例①!$E$12+IF(WEEKDAY(例①!$E$12)=1,例①!$E$12,(8-WEEKDAY(例①!$E$12))),"-",IF(B63="-","-",B63+1)),"-")</f>
        <v>43605</v>
      </c>
      <c r="C64" s="89">
        <f t="shared" si="15"/>
        <v>2</v>
      </c>
      <c r="D64" s="199" t="str">
        <f t="shared" si="16"/>
        <v>〇</v>
      </c>
      <c r="E64" s="200" t="str">
        <f t="shared" si="17"/>
        <v xml:space="preserve"> </v>
      </c>
      <c r="F64" s="201" t="s">
        <v>60</v>
      </c>
      <c r="G64" s="202" t="s">
        <v>60</v>
      </c>
      <c r="H64" s="203"/>
      <c r="I64" s="204"/>
      <c r="J64" s="187" t="str">
        <f t="shared" si="18"/>
        <v/>
      </c>
      <c r="K64" s="190">
        <f t="shared" si="1"/>
        <v>50</v>
      </c>
      <c r="L64" s="190" t="str">
        <f t="shared" si="2"/>
        <v/>
      </c>
      <c r="M64" s="188" t="str">
        <f t="shared" si="19"/>
        <v/>
      </c>
      <c r="N64" s="87" t="str">
        <f t="shared" si="3"/>
        <v>週の始まり</v>
      </c>
      <c r="O64" s="108"/>
      <c r="P64" s="156" t="str">
        <f>IF(B64&lt;例①!$E$11,"",IF(B64&gt;例①!$E$12,"",IF(LEN(CE64)=0,"○","")))</f>
        <v>○</v>
      </c>
      <c r="Q64" s="162">
        <f t="shared" si="20"/>
        <v>14</v>
      </c>
      <c r="R64" s="93">
        <f t="shared" si="4"/>
        <v>50</v>
      </c>
      <c r="S64" s="156" t="str">
        <f t="shared" si="5"/>
        <v/>
      </c>
      <c r="T64" s="162">
        <f t="shared" si="6"/>
        <v>13</v>
      </c>
      <c r="U64" s="100">
        <f t="shared" si="21"/>
        <v>14</v>
      </c>
      <c r="V64" s="93" t="str">
        <f t="shared" si="7"/>
        <v>作業日</v>
      </c>
      <c r="W64" s="169" t="str">
        <f t="shared" si="22"/>
        <v>作業日</v>
      </c>
      <c r="X64" s="80" t="str">
        <f t="shared" si="23"/>
        <v/>
      </c>
      <c r="Y64" s="80" t="str">
        <f t="shared" si="24"/>
        <v/>
      </c>
      <c r="Z64" s="80">
        <f t="shared" si="8"/>
        <v>43605</v>
      </c>
      <c r="AA64" s="80" t="str">
        <f t="shared" si="9"/>
        <v/>
      </c>
      <c r="AB64" s="80" t="str">
        <f t="shared" si="10"/>
        <v>OK（振替済み）</v>
      </c>
      <c r="AC64" s="154">
        <f t="shared" si="11"/>
        <v>13</v>
      </c>
      <c r="AD64" s="154" t="str">
        <f t="shared" si="25"/>
        <v/>
      </c>
      <c r="AE64" s="106">
        <f t="shared" si="26"/>
        <v>8</v>
      </c>
      <c r="AF64" s="106">
        <f t="shared" si="12"/>
        <v>0</v>
      </c>
      <c r="AG64" s="216">
        <f>IFERROR(IF(AE64=1,例①!$E$11,IF(AE64=2,例①!$E$11,IF(WEEKDAY(Z64)=2,Z57,AG63))),"")</f>
        <v>43598</v>
      </c>
      <c r="AH64" s="221">
        <f t="shared" si="35"/>
        <v>43599</v>
      </c>
      <c r="AI64" s="221">
        <f t="shared" si="35"/>
        <v>43600</v>
      </c>
      <c r="AJ64" s="221">
        <f t="shared" si="35"/>
        <v>43601</v>
      </c>
      <c r="AK64" s="221">
        <f t="shared" si="35"/>
        <v>43602</v>
      </c>
      <c r="AL64" s="221">
        <f t="shared" si="35"/>
        <v>43603</v>
      </c>
      <c r="AM64" s="221">
        <f t="shared" si="35"/>
        <v>43604</v>
      </c>
      <c r="AN64" s="221">
        <f t="shared" si="35"/>
        <v>43605</v>
      </c>
      <c r="AO64" s="221">
        <f t="shared" si="35"/>
        <v>43606</v>
      </c>
      <c r="AP64" s="221">
        <f t="shared" si="35"/>
        <v>43607</v>
      </c>
      <c r="AQ64" s="221">
        <f t="shared" si="35"/>
        <v>43608</v>
      </c>
      <c r="AR64" s="221">
        <f t="shared" si="35"/>
        <v>43609</v>
      </c>
      <c r="AS64" s="221">
        <f t="shared" si="35"/>
        <v>43610</v>
      </c>
      <c r="AT64" s="221">
        <f t="shared" si="35"/>
        <v>43611</v>
      </c>
      <c r="AU64" s="221">
        <f t="shared" si="35"/>
        <v>43612</v>
      </c>
      <c r="AV64" s="221">
        <f t="shared" si="35"/>
        <v>43613</v>
      </c>
      <c r="AW64" s="221">
        <f t="shared" si="35"/>
        <v>43614</v>
      </c>
      <c r="AX64" s="221">
        <f t="shared" si="35"/>
        <v>43615</v>
      </c>
      <c r="AY64" s="221">
        <f t="shared" si="35"/>
        <v>43616</v>
      </c>
      <c r="AZ64" s="221">
        <f t="shared" si="35"/>
        <v>43617</v>
      </c>
      <c r="BA64" s="221">
        <f t="shared" si="35"/>
        <v>43618</v>
      </c>
      <c r="BB64" s="217">
        <f>IFERROR(IF(IF(Z64=例①!$E$12,例①!$E$12,IF(WEEKDAY(Z64)=1,Z71,BB65))&gt;例①!$E$12,例①!$E$12,IF(Z64=例①!$E$12,例①!$E$12,IF(WEEKDAY(Z64)=1,Z71,BB65))),"")</f>
        <v>43618</v>
      </c>
      <c r="BE64" s="53"/>
      <c r="BF64" s="53"/>
      <c r="BG64" s="53" t="str">
        <f>IFERROR(VLOOKUP(B64,例①!$C$11:$D$12,2,FALSE),"")</f>
        <v/>
      </c>
      <c r="BH64" s="53" t="str">
        <f>IFERROR(VLOOKUP(B64,例①!$C$16:$D$21,2,FALSE),"")</f>
        <v/>
      </c>
      <c r="BI64" s="53" t="str">
        <f>IFERROR(VLOOKUP(B64,例①!$C$22:$D$24,2,FALSE),"")</f>
        <v/>
      </c>
      <c r="BJ64" s="53" t="str">
        <f>IF(B64&gt;例①!$C$26,"",IF(B64&gt;=例①!$C$25,$BJ$13,""))</f>
        <v/>
      </c>
      <c r="BK64" s="53" t="str">
        <f>IF(B64&gt;例①!$C$28,"",IF(B64&gt;=例①!$C$27,$BK$13,""))</f>
        <v/>
      </c>
      <c r="BL64" s="53" t="str">
        <f>IF(B64&gt;例①!$C$30,"",IF(B64&gt;=例①!$C$29,$BL$13,""))</f>
        <v/>
      </c>
      <c r="BM64" s="53" t="str">
        <f>IF(B64&gt;例①!$C$32,"",IF(B64&gt;=例①!$C$31,$BM$13,""))</f>
        <v/>
      </c>
      <c r="BN64" s="53" t="str">
        <f>IF(B64&gt;例①!$C$34,"",IF(B64&gt;=例①!$C$33,$BN$13,""))</f>
        <v/>
      </c>
      <c r="BO64" s="53" t="str">
        <f>IF(B64&gt;例①!$C$36,"",IF(B64&gt;=例①!$C$35,$BO$13,""))</f>
        <v/>
      </c>
      <c r="BP64" s="53" t="str">
        <f>IF(B64&gt;例①!$C$38,"",IF(B64&gt;=例①!$C$37,$BP$13,""))</f>
        <v/>
      </c>
      <c r="BQ64" s="53" t="str">
        <f>IF(B64&gt;例①!$C$40,"",IF(B64&gt;=例①!$C$39,$BQ$13,""))</f>
        <v/>
      </c>
      <c r="BR64" s="53" t="str">
        <f>IF(B64&gt;例①!$C$42,"",IF(B64&gt;=例①!$C$41,$BR$13,""))</f>
        <v/>
      </c>
      <c r="BS64" s="53" t="str">
        <f>IF(B64&gt;例①!$C$44,"",IF(B64&gt;=例①!$C$43,$BS$13,""))</f>
        <v/>
      </c>
      <c r="BT64" s="53" t="str">
        <f>IF(B64&gt;例①!$C$46,"",IF(B64&gt;=例①!$C$45,$BT$13,""))</f>
        <v/>
      </c>
      <c r="BU64" s="53" t="str">
        <f>IF(B64&gt;例①!$C$48,"",IF(B64&gt;=例①!$C$47,$BU$13,""))</f>
        <v/>
      </c>
      <c r="BV64" s="53" t="str">
        <f>IF(B64&gt;例①!$C$50,"",IF(B64&gt;=例①!$C$49,$BV$13,""))</f>
        <v/>
      </c>
      <c r="BW64" s="53" t="str">
        <f>IF(B64&gt;例①!$C$52,"",IF(B64&gt;=例①!$C$51,$BW$13,""))</f>
        <v/>
      </c>
      <c r="BX64" s="53" t="str">
        <f>IF(B64&gt;例①!$C$54,"",IF(B64&gt;=例①!$C$53,$BX$13,""))</f>
        <v/>
      </c>
      <c r="BY64" s="53" t="str">
        <f>IF(B64&gt;例①!$C$56,"",IF(B64&gt;=例①!$C$55,$BY$13,""))</f>
        <v/>
      </c>
      <c r="BZ64" s="53" t="str">
        <f>IF(B64&gt;例①!$C$58,"",IF(B64&gt;=例①!$C$57,$BZ$13,""))</f>
        <v/>
      </c>
      <c r="CA64" s="53" t="str">
        <f>IF(B64&gt;例①!$C$60,"",IF(B64&gt;=例①!$C$59,$CA$13,""))</f>
        <v/>
      </c>
      <c r="CB64" s="53" t="str">
        <f>IF(B64&gt;例①!$C$62,"",IF(B64&gt;=例①!$C$61,$CB$13,""))</f>
        <v/>
      </c>
      <c r="CC64" s="53" t="str">
        <f>IF(B64&gt;例①!$C$64,"",IF(B64&gt;=例①!$C$63,$CC$13,""))</f>
        <v/>
      </c>
      <c r="CD64" s="53" t="str">
        <f>IF(B64&gt;例①!$C$66,"",IF(B64&gt;=例①!$C$65,$CD$13,""))</f>
        <v/>
      </c>
      <c r="CE64" s="50" t="str">
        <f t="shared" si="29"/>
        <v/>
      </c>
      <c r="CF64" s="50" t="str">
        <f t="shared" si="14"/>
        <v xml:space="preserve"> </v>
      </c>
    </row>
    <row r="65" spans="1:84" ht="39" customHeight="1" thickTop="1" thickBot="1" x14ac:dyDescent="0.2">
      <c r="A65" s="81" t="str">
        <f t="shared" si="0"/>
        <v>対象期間</v>
      </c>
      <c r="B65" s="180">
        <f>IFERROR(IF(B64=例①!$E$12+IF(WEEKDAY(例①!$E$12)=1,例①!$E$12,(8-WEEKDAY(例①!$E$12))),"-",IF(B64="-","-",B64+1)),"-")</f>
        <v>43606</v>
      </c>
      <c r="C65" s="89">
        <f t="shared" si="15"/>
        <v>3</v>
      </c>
      <c r="D65" s="199" t="str">
        <f t="shared" si="16"/>
        <v>〇</v>
      </c>
      <c r="E65" s="200" t="str">
        <f t="shared" si="17"/>
        <v xml:space="preserve"> </v>
      </c>
      <c r="F65" s="201" t="s">
        <v>60</v>
      </c>
      <c r="G65" s="202" t="s">
        <v>60</v>
      </c>
      <c r="H65" s="203"/>
      <c r="I65" s="204"/>
      <c r="J65" s="187" t="str">
        <f t="shared" si="18"/>
        <v/>
      </c>
      <c r="K65" s="190">
        <f t="shared" si="1"/>
        <v>51</v>
      </c>
      <c r="L65" s="190" t="str">
        <f t="shared" si="2"/>
        <v/>
      </c>
      <c r="M65" s="188" t="str">
        <f t="shared" si="19"/>
        <v/>
      </c>
      <c r="N65" s="87" t="str">
        <f t="shared" si="3"/>
        <v>↓</v>
      </c>
      <c r="O65" s="108"/>
      <c r="P65" s="156" t="str">
        <f>IF(B65&lt;例①!$E$11,"",IF(B65&gt;例①!$E$12,"",IF(LEN(CE65)=0,"○","")))</f>
        <v>○</v>
      </c>
      <c r="Q65" s="162">
        <f t="shared" si="20"/>
        <v>14</v>
      </c>
      <c r="R65" s="93">
        <f t="shared" si="4"/>
        <v>51</v>
      </c>
      <c r="S65" s="156" t="str">
        <f t="shared" si="5"/>
        <v/>
      </c>
      <c r="T65" s="162">
        <f t="shared" si="6"/>
        <v>13</v>
      </c>
      <c r="U65" s="100">
        <f t="shared" si="21"/>
        <v>14</v>
      </c>
      <c r="V65" s="93" t="str">
        <f t="shared" si="7"/>
        <v>作業日</v>
      </c>
      <c r="W65" s="169" t="str">
        <f t="shared" si="22"/>
        <v>作業日</v>
      </c>
      <c r="X65" s="80" t="str">
        <f t="shared" si="23"/>
        <v/>
      </c>
      <c r="Y65" s="80" t="str">
        <f t="shared" si="24"/>
        <v/>
      </c>
      <c r="Z65" s="80">
        <f t="shared" si="8"/>
        <v>43606</v>
      </c>
      <c r="AA65" s="80" t="str">
        <f t="shared" si="9"/>
        <v/>
      </c>
      <c r="AB65" s="80" t="str">
        <f t="shared" si="10"/>
        <v>OK（振替済み）</v>
      </c>
      <c r="AC65" s="154">
        <f t="shared" si="11"/>
        <v>13</v>
      </c>
      <c r="AD65" s="154" t="str">
        <f t="shared" si="25"/>
        <v/>
      </c>
      <c r="AE65" s="106">
        <f t="shared" si="26"/>
        <v>8</v>
      </c>
      <c r="AF65" s="106">
        <f t="shared" si="12"/>
        <v>0</v>
      </c>
      <c r="AG65" s="218">
        <f>IFERROR(IF(AE65=1,例①!$E$11,IF(AE65=2,例①!$E$11,IF(WEEKDAY(Z65)=2,Z58,AG64))),"")</f>
        <v>43598</v>
      </c>
      <c r="AH65" s="222">
        <f t="shared" si="35"/>
        <v>43599</v>
      </c>
      <c r="AI65" s="222">
        <f t="shared" si="35"/>
        <v>43600</v>
      </c>
      <c r="AJ65" s="222">
        <f t="shared" si="35"/>
        <v>43601</v>
      </c>
      <c r="AK65" s="222">
        <f t="shared" si="35"/>
        <v>43602</v>
      </c>
      <c r="AL65" s="222">
        <f t="shared" si="35"/>
        <v>43603</v>
      </c>
      <c r="AM65" s="222">
        <f t="shared" si="35"/>
        <v>43604</v>
      </c>
      <c r="AN65" s="222">
        <f t="shared" si="35"/>
        <v>43605</v>
      </c>
      <c r="AO65" s="222">
        <f t="shared" si="35"/>
        <v>43606</v>
      </c>
      <c r="AP65" s="222">
        <f t="shared" si="35"/>
        <v>43607</v>
      </c>
      <c r="AQ65" s="222">
        <f t="shared" si="35"/>
        <v>43608</v>
      </c>
      <c r="AR65" s="222">
        <f t="shared" si="35"/>
        <v>43609</v>
      </c>
      <c r="AS65" s="222">
        <f t="shared" si="35"/>
        <v>43610</v>
      </c>
      <c r="AT65" s="222">
        <f t="shared" si="35"/>
        <v>43611</v>
      </c>
      <c r="AU65" s="222">
        <f t="shared" si="35"/>
        <v>43612</v>
      </c>
      <c r="AV65" s="222">
        <f t="shared" si="35"/>
        <v>43613</v>
      </c>
      <c r="AW65" s="222">
        <f t="shared" si="35"/>
        <v>43614</v>
      </c>
      <c r="AX65" s="222">
        <f t="shared" si="35"/>
        <v>43615</v>
      </c>
      <c r="AY65" s="222">
        <f t="shared" si="35"/>
        <v>43616</v>
      </c>
      <c r="AZ65" s="222">
        <f t="shared" si="35"/>
        <v>43617</v>
      </c>
      <c r="BA65" s="222">
        <f t="shared" si="35"/>
        <v>43618</v>
      </c>
      <c r="BB65" s="219">
        <f>IFERROR(IF(IF(Z65=例①!$E$12,例①!$E$12,IF(WEEKDAY(Z65)=1,Z72,BB66))&gt;例①!$E$12,例①!$E$12,IF(Z65=例①!$E$12,例①!$E$12,IF(WEEKDAY(Z65)=1,Z72,BB66))),"")</f>
        <v>43618</v>
      </c>
      <c r="BE65" s="53"/>
      <c r="BF65" s="53"/>
      <c r="BG65" s="53" t="str">
        <f>IFERROR(VLOOKUP(B65,例①!$C$11:$D$12,2,FALSE),"")</f>
        <v/>
      </c>
      <c r="BH65" s="53" t="str">
        <f>IFERROR(VLOOKUP(B65,例①!$C$16:$D$21,2,FALSE),"")</f>
        <v/>
      </c>
      <c r="BI65" s="53" t="str">
        <f>IFERROR(VLOOKUP(B65,例①!$C$22:$D$24,2,FALSE),"")</f>
        <v/>
      </c>
      <c r="BJ65" s="53" t="str">
        <f>IF(B65&gt;例①!$C$26,"",IF(B65&gt;=例①!$C$25,$BJ$13,""))</f>
        <v/>
      </c>
      <c r="BK65" s="53" t="str">
        <f>IF(B65&gt;例①!$C$28,"",IF(B65&gt;=例①!$C$27,$BK$13,""))</f>
        <v/>
      </c>
      <c r="BL65" s="53" t="str">
        <f>IF(B65&gt;例①!$C$30,"",IF(B65&gt;=例①!$C$29,$BL$13,""))</f>
        <v/>
      </c>
      <c r="BM65" s="53" t="str">
        <f>IF(B65&gt;例①!$C$32,"",IF(B65&gt;=例①!$C$31,$BM$13,""))</f>
        <v/>
      </c>
      <c r="BN65" s="53" t="str">
        <f>IF(B65&gt;例①!$C$34,"",IF(B65&gt;=例①!$C$33,$BN$13,""))</f>
        <v/>
      </c>
      <c r="BO65" s="53" t="str">
        <f>IF(B65&gt;例①!$C$36,"",IF(B65&gt;=例①!$C$35,$BO$13,""))</f>
        <v/>
      </c>
      <c r="BP65" s="53" t="str">
        <f>IF(B65&gt;例①!$C$38,"",IF(B65&gt;=例①!$C$37,$BP$13,""))</f>
        <v/>
      </c>
      <c r="BQ65" s="53" t="str">
        <f>IF(B65&gt;例①!$C$40,"",IF(B65&gt;=例①!$C$39,$BQ$13,""))</f>
        <v/>
      </c>
      <c r="BR65" s="53" t="str">
        <f>IF(B65&gt;例①!$C$42,"",IF(B65&gt;=例①!$C$41,$BR$13,""))</f>
        <v/>
      </c>
      <c r="BS65" s="53" t="str">
        <f>IF(B65&gt;例①!$C$44,"",IF(B65&gt;=例①!$C$43,$BS$13,""))</f>
        <v/>
      </c>
      <c r="BT65" s="53" t="str">
        <f>IF(B65&gt;例①!$C$46,"",IF(B65&gt;=例①!$C$45,$BT$13,""))</f>
        <v/>
      </c>
      <c r="BU65" s="53" t="str">
        <f>IF(B65&gt;例①!$C$48,"",IF(B65&gt;=例①!$C$47,$BU$13,""))</f>
        <v/>
      </c>
      <c r="BV65" s="53" t="str">
        <f>IF(B65&gt;例①!$C$50,"",IF(B65&gt;=例①!$C$49,$BV$13,""))</f>
        <v/>
      </c>
      <c r="BW65" s="53" t="str">
        <f>IF(B65&gt;例①!$C$52,"",IF(B65&gt;=例①!$C$51,$BW$13,""))</f>
        <v/>
      </c>
      <c r="BX65" s="53" t="str">
        <f>IF(B65&gt;例①!$C$54,"",IF(B65&gt;=例①!$C$53,$BX$13,""))</f>
        <v/>
      </c>
      <c r="BY65" s="53" t="str">
        <f>IF(B65&gt;例①!$C$56,"",IF(B65&gt;=例①!$C$55,$BY$13,""))</f>
        <v/>
      </c>
      <c r="BZ65" s="53" t="str">
        <f>IF(B65&gt;例①!$C$58,"",IF(B65&gt;=例①!$C$57,$BZ$13,""))</f>
        <v/>
      </c>
      <c r="CA65" s="53" t="str">
        <f>IF(B65&gt;例①!$C$60,"",IF(B65&gt;=例①!$C$59,$CA$13,""))</f>
        <v/>
      </c>
      <c r="CB65" s="53" t="str">
        <f>IF(B65&gt;例①!$C$62,"",IF(B65&gt;=例①!$C$61,$CB$13,""))</f>
        <v/>
      </c>
      <c r="CC65" s="53" t="str">
        <f>IF(B65&gt;例①!$C$64,"",IF(B65&gt;=例①!$C$63,$CC$13,""))</f>
        <v/>
      </c>
      <c r="CD65" s="53" t="str">
        <f>IF(B65&gt;例①!$C$66,"",IF(B65&gt;=例①!$C$65,$CD$13,""))</f>
        <v/>
      </c>
      <c r="CE65" s="50" t="str">
        <f t="shared" si="29"/>
        <v/>
      </c>
      <c r="CF65" s="50" t="str">
        <f t="shared" si="14"/>
        <v xml:space="preserve"> </v>
      </c>
    </row>
    <row r="66" spans="1:84" ht="39" customHeight="1" thickTop="1" thickBot="1" x14ac:dyDescent="0.2">
      <c r="A66" s="81" t="str">
        <f t="shared" si="0"/>
        <v>対象期間</v>
      </c>
      <c r="B66" s="180">
        <f>IFERROR(IF(B65=例①!$E$12+IF(WEEKDAY(例①!$E$12)=1,例①!$E$12,(8-WEEKDAY(例①!$E$12))),"-",IF(B65="-","-",B65+1)),"-")</f>
        <v>43607</v>
      </c>
      <c r="C66" s="89">
        <f t="shared" si="15"/>
        <v>4</v>
      </c>
      <c r="D66" s="199" t="str">
        <f t="shared" si="16"/>
        <v>〇</v>
      </c>
      <c r="E66" s="200" t="str">
        <f t="shared" si="17"/>
        <v xml:space="preserve"> </v>
      </c>
      <c r="F66" s="201" t="s">
        <v>60</v>
      </c>
      <c r="G66" s="202" t="s">
        <v>60</v>
      </c>
      <c r="H66" s="203"/>
      <c r="I66" s="204"/>
      <c r="J66" s="187" t="str">
        <f t="shared" si="18"/>
        <v/>
      </c>
      <c r="K66" s="190">
        <f t="shared" si="1"/>
        <v>52</v>
      </c>
      <c r="L66" s="190" t="str">
        <f t="shared" si="2"/>
        <v/>
      </c>
      <c r="M66" s="188" t="str">
        <f t="shared" si="19"/>
        <v/>
      </c>
      <c r="N66" s="87" t="str">
        <f t="shared" si="3"/>
        <v>↓</v>
      </c>
      <c r="O66" s="108"/>
      <c r="P66" s="156" t="str">
        <f>IF(B66&lt;例①!$E$11,"",IF(B66&gt;例①!$E$12,"",IF(LEN(CE66)=0,"○","")))</f>
        <v>○</v>
      </c>
      <c r="Q66" s="162">
        <f t="shared" si="20"/>
        <v>14</v>
      </c>
      <c r="R66" s="93">
        <f t="shared" si="4"/>
        <v>52</v>
      </c>
      <c r="S66" s="156" t="str">
        <f t="shared" si="5"/>
        <v/>
      </c>
      <c r="T66" s="162">
        <f t="shared" si="6"/>
        <v>13</v>
      </c>
      <c r="U66" s="100">
        <f t="shared" si="21"/>
        <v>14</v>
      </c>
      <c r="V66" s="93" t="str">
        <f t="shared" si="7"/>
        <v>作業日</v>
      </c>
      <c r="W66" s="169" t="str">
        <f t="shared" si="22"/>
        <v>作業日</v>
      </c>
      <c r="X66" s="80" t="str">
        <f t="shared" si="23"/>
        <v/>
      </c>
      <c r="Y66" s="80" t="str">
        <f t="shared" si="24"/>
        <v/>
      </c>
      <c r="Z66" s="80">
        <f t="shared" si="8"/>
        <v>43607</v>
      </c>
      <c r="AA66" s="80" t="str">
        <f t="shared" si="9"/>
        <v/>
      </c>
      <c r="AB66" s="80" t="str">
        <f t="shared" si="10"/>
        <v>OK（振替済み）</v>
      </c>
      <c r="AC66" s="154">
        <f t="shared" si="11"/>
        <v>13</v>
      </c>
      <c r="AD66" s="154" t="str">
        <f t="shared" si="25"/>
        <v/>
      </c>
      <c r="AE66" s="106">
        <f t="shared" si="26"/>
        <v>8</v>
      </c>
      <c r="AF66" s="106">
        <f t="shared" si="12"/>
        <v>0</v>
      </c>
      <c r="AG66" s="218">
        <f>IFERROR(IF(AE66=1,例①!$E$11,IF(AE66=2,例①!$E$11,IF(WEEKDAY(Z66)=2,Z59,AG65))),"")</f>
        <v>43598</v>
      </c>
      <c r="AH66" s="222">
        <f t="shared" si="35"/>
        <v>43599</v>
      </c>
      <c r="AI66" s="222">
        <f t="shared" si="35"/>
        <v>43600</v>
      </c>
      <c r="AJ66" s="222">
        <f t="shared" si="35"/>
        <v>43601</v>
      </c>
      <c r="AK66" s="222">
        <f t="shared" si="35"/>
        <v>43602</v>
      </c>
      <c r="AL66" s="222">
        <f t="shared" si="35"/>
        <v>43603</v>
      </c>
      <c r="AM66" s="222">
        <f t="shared" si="35"/>
        <v>43604</v>
      </c>
      <c r="AN66" s="222">
        <f t="shared" si="35"/>
        <v>43605</v>
      </c>
      <c r="AO66" s="222">
        <f t="shared" si="35"/>
        <v>43606</v>
      </c>
      <c r="AP66" s="222">
        <f t="shared" si="35"/>
        <v>43607</v>
      </c>
      <c r="AQ66" s="222">
        <f t="shared" si="35"/>
        <v>43608</v>
      </c>
      <c r="AR66" s="222">
        <f t="shared" si="35"/>
        <v>43609</v>
      </c>
      <c r="AS66" s="222">
        <f t="shared" si="35"/>
        <v>43610</v>
      </c>
      <c r="AT66" s="222">
        <f t="shared" si="35"/>
        <v>43611</v>
      </c>
      <c r="AU66" s="222">
        <f t="shared" si="35"/>
        <v>43612</v>
      </c>
      <c r="AV66" s="222">
        <f t="shared" si="35"/>
        <v>43613</v>
      </c>
      <c r="AW66" s="222">
        <f t="shared" si="35"/>
        <v>43614</v>
      </c>
      <c r="AX66" s="222">
        <f t="shared" si="35"/>
        <v>43615</v>
      </c>
      <c r="AY66" s="222">
        <f t="shared" si="35"/>
        <v>43616</v>
      </c>
      <c r="AZ66" s="222">
        <f t="shared" si="35"/>
        <v>43617</v>
      </c>
      <c r="BA66" s="222">
        <f t="shared" si="35"/>
        <v>43618</v>
      </c>
      <c r="BB66" s="219">
        <f>IFERROR(IF(IF(Z66=例①!$E$12,例①!$E$12,IF(WEEKDAY(Z66)=1,Z73,BB67))&gt;例①!$E$12,例①!$E$12,IF(Z66=例①!$E$12,例①!$E$12,IF(WEEKDAY(Z66)=1,Z73,BB67))),"")</f>
        <v>43618</v>
      </c>
      <c r="BE66" s="53"/>
      <c r="BF66" s="53"/>
      <c r="BG66" s="53" t="str">
        <f>IFERROR(VLOOKUP(B66,例①!$C$11:$D$12,2,FALSE),"")</f>
        <v/>
      </c>
      <c r="BH66" s="53" t="str">
        <f>IFERROR(VLOOKUP(B66,例①!$C$16:$D$21,2,FALSE),"")</f>
        <v/>
      </c>
      <c r="BI66" s="53" t="str">
        <f>IFERROR(VLOOKUP(B66,例①!$C$22:$D$24,2,FALSE),"")</f>
        <v/>
      </c>
      <c r="BJ66" s="53" t="str">
        <f>IF(B66&gt;例①!$C$26,"",IF(B66&gt;=例①!$C$25,$BJ$13,""))</f>
        <v/>
      </c>
      <c r="BK66" s="53" t="str">
        <f>IF(B66&gt;例①!$C$28,"",IF(B66&gt;=例①!$C$27,$BK$13,""))</f>
        <v/>
      </c>
      <c r="BL66" s="53" t="str">
        <f>IF(B66&gt;例①!$C$30,"",IF(B66&gt;=例①!$C$29,$BL$13,""))</f>
        <v/>
      </c>
      <c r="BM66" s="53" t="str">
        <f>IF(B66&gt;例①!$C$32,"",IF(B66&gt;=例①!$C$31,$BM$13,""))</f>
        <v/>
      </c>
      <c r="BN66" s="53" t="str">
        <f>IF(B66&gt;例①!$C$34,"",IF(B66&gt;=例①!$C$33,$BN$13,""))</f>
        <v/>
      </c>
      <c r="BO66" s="53" t="str">
        <f>IF(B66&gt;例①!$C$36,"",IF(B66&gt;=例①!$C$35,$BO$13,""))</f>
        <v/>
      </c>
      <c r="BP66" s="53" t="str">
        <f>IF(B66&gt;例①!$C$38,"",IF(B66&gt;=例①!$C$37,$BP$13,""))</f>
        <v/>
      </c>
      <c r="BQ66" s="53" t="str">
        <f>IF(B66&gt;例①!$C$40,"",IF(B66&gt;=例①!$C$39,$BQ$13,""))</f>
        <v/>
      </c>
      <c r="BR66" s="53" t="str">
        <f>IF(B66&gt;例①!$C$42,"",IF(B66&gt;=例①!$C$41,$BR$13,""))</f>
        <v/>
      </c>
      <c r="BS66" s="53" t="str">
        <f>IF(B66&gt;例①!$C$44,"",IF(B66&gt;=例①!$C$43,$BS$13,""))</f>
        <v/>
      </c>
      <c r="BT66" s="53" t="str">
        <f>IF(B66&gt;例①!$C$46,"",IF(B66&gt;=例①!$C$45,$BT$13,""))</f>
        <v/>
      </c>
      <c r="BU66" s="53" t="str">
        <f>IF(B66&gt;例①!$C$48,"",IF(B66&gt;=例①!$C$47,$BU$13,""))</f>
        <v/>
      </c>
      <c r="BV66" s="53" t="str">
        <f>IF(B66&gt;例①!$C$50,"",IF(B66&gt;=例①!$C$49,$BV$13,""))</f>
        <v/>
      </c>
      <c r="BW66" s="53" t="str">
        <f>IF(B66&gt;例①!$C$52,"",IF(B66&gt;=例①!$C$51,$BW$13,""))</f>
        <v/>
      </c>
      <c r="BX66" s="53" t="str">
        <f>IF(B66&gt;例①!$C$54,"",IF(B66&gt;=例①!$C$53,$BX$13,""))</f>
        <v/>
      </c>
      <c r="BY66" s="53" t="str">
        <f>IF(B66&gt;例①!$C$56,"",IF(B66&gt;=例①!$C$55,$BY$13,""))</f>
        <v/>
      </c>
      <c r="BZ66" s="53" t="str">
        <f>IF(B66&gt;例①!$C$58,"",IF(B66&gt;=例①!$C$57,$BZ$13,""))</f>
        <v/>
      </c>
      <c r="CA66" s="53" t="str">
        <f>IF(B66&gt;例①!$C$60,"",IF(B66&gt;=例①!$C$59,$CA$13,""))</f>
        <v/>
      </c>
      <c r="CB66" s="53" t="str">
        <f>IF(B66&gt;例①!$C$62,"",IF(B66&gt;=例①!$C$61,$CB$13,""))</f>
        <v/>
      </c>
      <c r="CC66" s="53" t="str">
        <f>IF(B66&gt;例①!$C$64,"",IF(B66&gt;=例①!$C$63,$CC$13,""))</f>
        <v/>
      </c>
      <c r="CD66" s="53" t="str">
        <f>IF(B66&gt;例①!$C$66,"",IF(B66&gt;=例①!$C$65,$CD$13,""))</f>
        <v/>
      </c>
      <c r="CE66" s="50" t="str">
        <f t="shared" si="29"/>
        <v/>
      </c>
      <c r="CF66" s="50" t="str">
        <f t="shared" si="14"/>
        <v xml:space="preserve"> </v>
      </c>
    </row>
    <row r="67" spans="1:84" ht="39" customHeight="1" thickTop="1" thickBot="1" x14ac:dyDescent="0.2">
      <c r="A67" s="81" t="str">
        <f t="shared" si="0"/>
        <v>対象期間</v>
      </c>
      <c r="B67" s="180">
        <f>IFERROR(IF(B66=例①!$E$12+IF(WEEKDAY(例①!$E$12)=1,例①!$E$12,(8-WEEKDAY(例①!$E$12))),"-",IF(B66="-","-",B66+1)),"-")</f>
        <v>43608</v>
      </c>
      <c r="C67" s="89">
        <f t="shared" si="15"/>
        <v>5</v>
      </c>
      <c r="D67" s="199" t="str">
        <f t="shared" si="16"/>
        <v>〇</v>
      </c>
      <c r="E67" s="200" t="str">
        <f t="shared" si="17"/>
        <v xml:space="preserve"> </v>
      </c>
      <c r="F67" s="201" t="s">
        <v>60</v>
      </c>
      <c r="G67" s="202" t="s">
        <v>60</v>
      </c>
      <c r="H67" s="203"/>
      <c r="I67" s="204"/>
      <c r="J67" s="187" t="str">
        <f t="shared" si="18"/>
        <v/>
      </c>
      <c r="K67" s="190">
        <f t="shared" si="1"/>
        <v>53</v>
      </c>
      <c r="L67" s="190" t="str">
        <f t="shared" si="2"/>
        <v/>
      </c>
      <c r="M67" s="188" t="str">
        <f t="shared" si="19"/>
        <v/>
      </c>
      <c r="N67" s="87" t="str">
        <f t="shared" si="3"/>
        <v>↓</v>
      </c>
      <c r="O67" s="108"/>
      <c r="P67" s="156" t="str">
        <f>IF(B67&lt;例①!$E$11,"",IF(B67&gt;例①!$E$12,"",IF(LEN(CE67)=0,"○","")))</f>
        <v>○</v>
      </c>
      <c r="Q67" s="162">
        <f t="shared" si="20"/>
        <v>14</v>
      </c>
      <c r="R67" s="93">
        <f t="shared" si="4"/>
        <v>53</v>
      </c>
      <c r="S67" s="156" t="str">
        <f t="shared" si="5"/>
        <v/>
      </c>
      <c r="T67" s="162">
        <f t="shared" si="6"/>
        <v>13</v>
      </c>
      <c r="U67" s="100">
        <f t="shared" si="21"/>
        <v>14</v>
      </c>
      <c r="V67" s="93" t="str">
        <f t="shared" si="7"/>
        <v>作業日</v>
      </c>
      <c r="W67" s="169" t="str">
        <f t="shared" si="22"/>
        <v>作業日</v>
      </c>
      <c r="X67" s="80" t="str">
        <f t="shared" si="23"/>
        <v/>
      </c>
      <c r="Y67" s="80" t="str">
        <f t="shared" si="24"/>
        <v/>
      </c>
      <c r="Z67" s="80">
        <f t="shared" si="8"/>
        <v>43608</v>
      </c>
      <c r="AA67" s="80" t="str">
        <f t="shared" si="9"/>
        <v/>
      </c>
      <c r="AB67" s="80" t="str">
        <f t="shared" si="10"/>
        <v>OK（振替済み）</v>
      </c>
      <c r="AC67" s="154">
        <f t="shared" si="11"/>
        <v>13</v>
      </c>
      <c r="AD67" s="154" t="str">
        <f t="shared" si="25"/>
        <v/>
      </c>
      <c r="AE67" s="106">
        <f t="shared" si="26"/>
        <v>8</v>
      </c>
      <c r="AF67" s="106">
        <f t="shared" si="12"/>
        <v>0</v>
      </c>
      <c r="AG67" s="218">
        <f>IFERROR(IF(AE67=1,例①!$E$11,IF(AE67=2,例①!$E$11,IF(WEEKDAY(Z67)=2,Z60,AG66))),"")</f>
        <v>43598</v>
      </c>
      <c r="AH67" s="222">
        <f t="shared" si="35"/>
        <v>43599</v>
      </c>
      <c r="AI67" s="222">
        <f t="shared" si="35"/>
        <v>43600</v>
      </c>
      <c r="AJ67" s="222">
        <f t="shared" si="35"/>
        <v>43601</v>
      </c>
      <c r="AK67" s="222">
        <f t="shared" si="35"/>
        <v>43602</v>
      </c>
      <c r="AL67" s="222">
        <f t="shared" si="35"/>
        <v>43603</v>
      </c>
      <c r="AM67" s="222">
        <f t="shared" si="35"/>
        <v>43604</v>
      </c>
      <c r="AN67" s="222">
        <f t="shared" si="35"/>
        <v>43605</v>
      </c>
      <c r="AO67" s="222">
        <f t="shared" si="35"/>
        <v>43606</v>
      </c>
      <c r="AP67" s="222">
        <f t="shared" si="35"/>
        <v>43607</v>
      </c>
      <c r="AQ67" s="222">
        <f t="shared" si="35"/>
        <v>43608</v>
      </c>
      <c r="AR67" s="222">
        <f t="shared" si="35"/>
        <v>43609</v>
      </c>
      <c r="AS67" s="222">
        <f t="shared" si="35"/>
        <v>43610</v>
      </c>
      <c r="AT67" s="222">
        <f t="shared" si="35"/>
        <v>43611</v>
      </c>
      <c r="AU67" s="222">
        <f t="shared" si="35"/>
        <v>43612</v>
      </c>
      <c r="AV67" s="222">
        <f t="shared" si="35"/>
        <v>43613</v>
      </c>
      <c r="AW67" s="222">
        <f t="shared" ref="AW67:BA67" si="36">IFERROR(IF(AV67+1&gt;$BB67,"",AV67+1),"")</f>
        <v>43614</v>
      </c>
      <c r="AX67" s="222">
        <f t="shared" si="36"/>
        <v>43615</v>
      </c>
      <c r="AY67" s="222">
        <f t="shared" si="36"/>
        <v>43616</v>
      </c>
      <c r="AZ67" s="222">
        <f t="shared" si="36"/>
        <v>43617</v>
      </c>
      <c r="BA67" s="222">
        <f t="shared" si="36"/>
        <v>43618</v>
      </c>
      <c r="BB67" s="219">
        <f>IFERROR(IF(IF(Z67=例①!$E$12,例①!$E$12,IF(WEEKDAY(Z67)=1,Z74,BB68))&gt;例①!$E$12,例①!$E$12,IF(Z67=例①!$E$12,例①!$E$12,IF(WEEKDAY(Z67)=1,Z74,BB68))),"")</f>
        <v>43618</v>
      </c>
      <c r="BE67" s="53"/>
      <c r="BF67" s="53"/>
      <c r="BG67" s="53" t="str">
        <f>IFERROR(VLOOKUP(B67,例①!$C$11:$D$12,2,FALSE),"")</f>
        <v/>
      </c>
      <c r="BH67" s="53" t="str">
        <f>IFERROR(VLOOKUP(B67,例①!$C$16:$D$21,2,FALSE),"")</f>
        <v/>
      </c>
      <c r="BI67" s="53" t="str">
        <f>IFERROR(VLOOKUP(B67,例①!$C$22:$D$24,2,FALSE),"")</f>
        <v/>
      </c>
      <c r="BJ67" s="53" t="str">
        <f>IF(B67&gt;例①!$C$26,"",IF(B67&gt;=例①!$C$25,$BJ$13,""))</f>
        <v/>
      </c>
      <c r="BK67" s="53" t="str">
        <f>IF(B67&gt;例①!$C$28,"",IF(B67&gt;=例①!$C$27,$BK$13,""))</f>
        <v/>
      </c>
      <c r="BL67" s="53" t="str">
        <f>IF(B67&gt;例①!$C$30,"",IF(B67&gt;=例①!$C$29,$BL$13,""))</f>
        <v/>
      </c>
      <c r="BM67" s="53" t="str">
        <f>IF(B67&gt;例①!$C$32,"",IF(B67&gt;=例①!$C$31,$BM$13,""))</f>
        <v/>
      </c>
      <c r="BN67" s="53" t="str">
        <f>IF(B67&gt;例①!$C$34,"",IF(B67&gt;=例①!$C$33,$BN$13,""))</f>
        <v/>
      </c>
      <c r="BO67" s="53" t="str">
        <f>IF(B67&gt;例①!$C$36,"",IF(B67&gt;=例①!$C$35,$BO$13,""))</f>
        <v/>
      </c>
      <c r="BP67" s="53" t="str">
        <f>IF(B67&gt;例①!$C$38,"",IF(B67&gt;=例①!$C$37,$BP$13,""))</f>
        <v/>
      </c>
      <c r="BQ67" s="53" t="str">
        <f>IF(B67&gt;例①!$C$40,"",IF(B67&gt;=例①!$C$39,$BQ$13,""))</f>
        <v/>
      </c>
      <c r="BR67" s="53" t="str">
        <f>IF(B67&gt;例①!$C$42,"",IF(B67&gt;=例①!$C$41,$BR$13,""))</f>
        <v/>
      </c>
      <c r="BS67" s="53" t="str">
        <f>IF(B67&gt;例①!$C$44,"",IF(B67&gt;=例①!$C$43,$BS$13,""))</f>
        <v/>
      </c>
      <c r="BT67" s="53" t="str">
        <f>IF(B67&gt;例①!$C$46,"",IF(B67&gt;=例①!$C$45,$BT$13,""))</f>
        <v/>
      </c>
      <c r="BU67" s="53" t="str">
        <f>IF(B67&gt;例①!$C$48,"",IF(B67&gt;=例①!$C$47,$BU$13,""))</f>
        <v/>
      </c>
      <c r="BV67" s="53" t="str">
        <f>IF(B67&gt;例①!$C$50,"",IF(B67&gt;=例①!$C$49,$BV$13,""))</f>
        <v/>
      </c>
      <c r="BW67" s="53" t="str">
        <f>IF(B67&gt;例①!$C$52,"",IF(B67&gt;=例①!$C$51,$BW$13,""))</f>
        <v/>
      </c>
      <c r="BX67" s="53" t="str">
        <f>IF(B67&gt;例①!$C$54,"",IF(B67&gt;=例①!$C$53,$BX$13,""))</f>
        <v/>
      </c>
      <c r="BY67" s="53" t="str">
        <f>IF(B67&gt;例①!$C$56,"",IF(B67&gt;=例①!$C$55,$BY$13,""))</f>
        <v/>
      </c>
      <c r="BZ67" s="53" t="str">
        <f>IF(B67&gt;例①!$C$58,"",IF(B67&gt;=例①!$C$57,$BZ$13,""))</f>
        <v/>
      </c>
      <c r="CA67" s="53" t="str">
        <f>IF(B67&gt;例①!$C$60,"",IF(B67&gt;=例①!$C$59,$CA$13,""))</f>
        <v/>
      </c>
      <c r="CB67" s="53" t="str">
        <f>IF(B67&gt;例①!$C$62,"",IF(B67&gt;=例①!$C$61,$CB$13,""))</f>
        <v/>
      </c>
      <c r="CC67" s="53" t="str">
        <f>IF(B67&gt;例①!$C$64,"",IF(B67&gt;=例①!$C$63,$CC$13,""))</f>
        <v/>
      </c>
      <c r="CD67" s="53" t="str">
        <f>IF(B67&gt;例①!$C$66,"",IF(B67&gt;=例①!$C$65,$CD$13,""))</f>
        <v/>
      </c>
      <c r="CE67" s="50" t="str">
        <f t="shared" si="29"/>
        <v/>
      </c>
      <c r="CF67" s="50" t="str">
        <f t="shared" si="14"/>
        <v xml:space="preserve"> </v>
      </c>
    </row>
    <row r="68" spans="1:84" ht="39" customHeight="1" thickTop="1" thickBot="1" x14ac:dyDescent="0.2">
      <c r="A68" s="81" t="str">
        <f t="shared" si="0"/>
        <v>対象期間</v>
      </c>
      <c r="B68" s="180">
        <f>IFERROR(IF(B67=例①!$E$12+IF(WEEKDAY(例①!$E$12)=1,例①!$E$12,(8-WEEKDAY(例①!$E$12))),"-",IF(B67="-","-",B67+1)),"-")</f>
        <v>43609</v>
      </c>
      <c r="C68" s="89">
        <f t="shared" si="15"/>
        <v>6</v>
      </c>
      <c r="D68" s="199" t="str">
        <f t="shared" si="16"/>
        <v>〇</v>
      </c>
      <c r="E68" s="200" t="str">
        <f t="shared" si="17"/>
        <v xml:space="preserve"> </v>
      </c>
      <c r="F68" s="201" t="s">
        <v>60</v>
      </c>
      <c r="G68" s="202" t="s">
        <v>60</v>
      </c>
      <c r="H68" s="203"/>
      <c r="I68" s="204"/>
      <c r="J68" s="187" t="str">
        <f t="shared" si="18"/>
        <v/>
      </c>
      <c r="K68" s="190">
        <f t="shared" si="1"/>
        <v>54</v>
      </c>
      <c r="L68" s="190" t="str">
        <f t="shared" si="2"/>
        <v/>
      </c>
      <c r="M68" s="188" t="str">
        <f t="shared" si="19"/>
        <v/>
      </c>
      <c r="N68" s="87" t="str">
        <f t="shared" si="3"/>
        <v>↓</v>
      </c>
      <c r="O68" s="108"/>
      <c r="P68" s="156" t="str">
        <f>IF(B68&lt;例①!$E$11,"",IF(B68&gt;例①!$E$12,"",IF(LEN(CE68)=0,"○","")))</f>
        <v>○</v>
      </c>
      <c r="Q68" s="162">
        <f t="shared" si="20"/>
        <v>14</v>
      </c>
      <c r="R68" s="93">
        <f t="shared" si="4"/>
        <v>54</v>
      </c>
      <c r="S68" s="156" t="str">
        <f t="shared" si="5"/>
        <v/>
      </c>
      <c r="T68" s="162">
        <f t="shared" si="6"/>
        <v>13</v>
      </c>
      <c r="U68" s="100">
        <f t="shared" si="21"/>
        <v>14</v>
      </c>
      <c r="V68" s="93" t="str">
        <f t="shared" si="7"/>
        <v>作業日</v>
      </c>
      <c r="W68" s="169" t="str">
        <f t="shared" si="22"/>
        <v>作業日</v>
      </c>
      <c r="X68" s="80" t="str">
        <f t="shared" si="23"/>
        <v/>
      </c>
      <c r="Y68" s="80" t="str">
        <f t="shared" si="24"/>
        <v/>
      </c>
      <c r="Z68" s="80">
        <f t="shared" si="8"/>
        <v>43609</v>
      </c>
      <c r="AA68" s="80" t="str">
        <f t="shared" si="9"/>
        <v/>
      </c>
      <c r="AB68" s="80" t="str">
        <f t="shared" si="10"/>
        <v>OK（振替済み）</v>
      </c>
      <c r="AC68" s="154">
        <f t="shared" si="11"/>
        <v>13</v>
      </c>
      <c r="AD68" s="154" t="str">
        <f t="shared" si="25"/>
        <v/>
      </c>
      <c r="AE68" s="106">
        <f t="shared" si="26"/>
        <v>8</v>
      </c>
      <c r="AF68" s="106">
        <f t="shared" si="12"/>
        <v>0</v>
      </c>
      <c r="AG68" s="218">
        <f>IFERROR(IF(AE68=1,例①!$E$11,IF(AE68=2,例①!$E$11,IF(WEEKDAY(Z68)=2,Z61,AG67))),"")</f>
        <v>43598</v>
      </c>
      <c r="AH68" s="222">
        <f t="shared" ref="AH68:BA80" si="37">IFERROR(IF(AG68+1&gt;$BB68,"",AG68+1),"")</f>
        <v>43599</v>
      </c>
      <c r="AI68" s="222">
        <f t="shared" si="37"/>
        <v>43600</v>
      </c>
      <c r="AJ68" s="222">
        <f t="shared" si="37"/>
        <v>43601</v>
      </c>
      <c r="AK68" s="222">
        <f t="shared" si="37"/>
        <v>43602</v>
      </c>
      <c r="AL68" s="222">
        <f t="shared" si="37"/>
        <v>43603</v>
      </c>
      <c r="AM68" s="222">
        <f t="shared" si="37"/>
        <v>43604</v>
      </c>
      <c r="AN68" s="222">
        <f t="shared" si="37"/>
        <v>43605</v>
      </c>
      <c r="AO68" s="222">
        <f t="shared" si="37"/>
        <v>43606</v>
      </c>
      <c r="AP68" s="222">
        <f t="shared" si="37"/>
        <v>43607</v>
      </c>
      <c r="AQ68" s="222">
        <f t="shared" si="37"/>
        <v>43608</v>
      </c>
      <c r="AR68" s="222">
        <f t="shared" si="37"/>
        <v>43609</v>
      </c>
      <c r="AS68" s="222">
        <f t="shared" si="37"/>
        <v>43610</v>
      </c>
      <c r="AT68" s="222">
        <f t="shared" si="37"/>
        <v>43611</v>
      </c>
      <c r="AU68" s="222">
        <f t="shared" si="37"/>
        <v>43612</v>
      </c>
      <c r="AV68" s="222">
        <f t="shared" si="37"/>
        <v>43613</v>
      </c>
      <c r="AW68" s="222">
        <f t="shared" si="37"/>
        <v>43614</v>
      </c>
      <c r="AX68" s="222">
        <f t="shared" si="37"/>
        <v>43615</v>
      </c>
      <c r="AY68" s="222">
        <f t="shared" si="37"/>
        <v>43616</v>
      </c>
      <c r="AZ68" s="222">
        <f t="shared" si="37"/>
        <v>43617</v>
      </c>
      <c r="BA68" s="222">
        <f t="shared" si="37"/>
        <v>43618</v>
      </c>
      <c r="BB68" s="219">
        <f>IFERROR(IF(IF(Z68=例①!$E$12,例①!$E$12,IF(WEEKDAY(Z68)=1,Z75,BB69))&gt;例①!$E$12,例①!$E$12,IF(Z68=例①!$E$12,例①!$E$12,IF(WEEKDAY(Z68)=1,Z75,BB69))),"")</f>
        <v>43618</v>
      </c>
      <c r="BE68" s="53"/>
      <c r="BF68" s="53"/>
      <c r="BG68" s="53" t="str">
        <f>IFERROR(VLOOKUP(B68,例①!$C$11:$D$12,2,FALSE),"")</f>
        <v/>
      </c>
      <c r="BH68" s="53" t="str">
        <f>IFERROR(VLOOKUP(B68,例①!$C$16:$D$21,2,FALSE),"")</f>
        <v/>
      </c>
      <c r="BI68" s="53" t="str">
        <f>IFERROR(VLOOKUP(B68,例①!$C$22:$D$24,2,FALSE),"")</f>
        <v/>
      </c>
      <c r="BJ68" s="53" t="str">
        <f>IF(B68&gt;例①!$C$26,"",IF(B68&gt;=例①!$C$25,$BJ$13,""))</f>
        <v/>
      </c>
      <c r="BK68" s="53" t="str">
        <f>IF(B68&gt;例①!$C$28,"",IF(B68&gt;=例①!$C$27,$BK$13,""))</f>
        <v/>
      </c>
      <c r="BL68" s="53" t="str">
        <f>IF(B68&gt;例①!$C$30,"",IF(B68&gt;=例①!$C$29,$BL$13,""))</f>
        <v/>
      </c>
      <c r="BM68" s="53" t="str">
        <f>IF(B68&gt;例①!$C$32,"",IF(B68&gt;=例①!$C$31,$BM$13,""))</f>
        <v/>
      </c>
      <c r="BN68" s="53" t="str">
        <f>IF(B68&gt;例①!$C$34,"",IF(B68&gt;=例①!$C$33,$BN$13,""))</f>
        <v/>
      </c>
      <c r="BO68" s="53" t="str">
        <f>IF(B68&gt;例①!$C$36,"",IF(B68&gt;=例①!$C$35,$BO$13,""))</f>
        <v/>
      </c>
      <c r="BP68" s="53" t="str">
        <f>IF(B68&gt;例①!$C$38,"",IF(B68&gt;=例①!$C$37,$BP$13,""))</f>
        <v/>
      </c>
      <c r="BQ68" s="53" t="str">
        <f>IF(B68&gt;例①!$C$40,"",IF(B68&gt;=例①!$C$39,$BQ$13,""))</f>
        <v/>
      </c>
      <c r="BR68" s="53" t="str">
        <f>IF(B68&gt;例①!$C$42,"",IF(B68&gt;=例①!$C$41,$BR$13,""))</f>
        <v/>
      </c>
      <c r="BS68" s="53" t="str">
        <f>IF(B68&gt;例①!$C$44,"",IF(B68&gt;=例①!$C$43,$BS$13,""))</f>
        <v/>
      </c>
      <c r="BT68" s="53" t="str">
        <f>IF(B68&gt;例①!$C$46,"",IF(B68&gt;=例①!$C$45,$BT$13,""))</f>
        <v/>
      </c>
      <c r="BU68" s="53" t="str">
        <f>IF(B68&gt;例①!$C$48,"",IF(B68&gt;=例①!$C$47,$BU$13,""))</f>
        <v/>
      </c>
      <c r="BV68" s="53" t="str">
        <f>IF(B68&gt;例①!$C$50,"",IF(B68&gt;=例①!$C$49,$BV$13,""))</f>
        <v/>
      </c>
      <c r="BW68" s="53" t="str">
        <f>IF(B68&gt;例①!$C$52,"",IF(B68&gt;=例①!$C$51,$BW$13,""))</f>
        <v/>
      </c>
      <c r="BX68" s="53" t="str">
        <f>IF(B68&gt;例①!$C$54,"",IF(B68&gt;=例①!$C$53,$BX$13,""))</f>
        <v/>
      </c>
      <c r="BY68" s="53" t="str">
        <f>IF(B68&gt;例①!$C$56,"",IF(B68&gt;=例①!$C$55,$BY$13,""))</f>
        <v/>
      </c>
      <c r="BZ68" s="53" t="str">
        <f>IF(B68&gt;例①!$C$58,"",IF(B68&gt;=例①!$C$57,$BZ$13,""))</f>
        <v/>
      </c>
      <c r="CA68" s="53" t="str">
        <f>IF(B68&gt;例①!$C$60,"",IF(B68&gt;=例①!$C$59,$CA$13,""))</f>
        <v/>
      </c>
      <c r="CB68" s="53" t="str">
        <f>IF(B68&gt;例①!$C$62,"",IF(B68&gt;=例①!$C$61,$CB$13,""))</f>
        <v/>
      </c>
      <c r="CC68" s="53" t="str">
        <f>IF(B68&gt;例①!$C$64,"",IF(B68&gt;=例①!$C$63,$CC$13,""))</f>
        <v/>
      </c>
      <c r="CD68" s="53" t="str">
        <f>IF(B68&gt;例①!$C$66,"",IF(B68&gt;=例①!$C$65,$CD$13,""))</f>
        <v/>
      </c>
      <c r="CE68" s="50" t="str">
        <f t="shared" si="29"/>
        <v/>
      </c>
      <c r="CF68" s="50" t="str">
        <f t="shared" si="14"/>
        <v xml:space="preserve"> </v>
      </c>
    </row>
    <row r="69" spans="1:84" ht="39" customHeight="1" thickTop="1" thickBot="1" x14ac:dyDescent="0.2">
      <c r="A69" s="81" t="str">
        <f t="shared" si="0"/>
        <v>対象期間</v>
      </c>
      <c r="B69" s="180">
        <f>IFERROR(IF(B68=例①!$E$12+IF(WEEKDAY(例①!$E$12)=1,例①!$E$12,(8-WEEKDAY(例①!$E$12))),"-",IF(B68="-","-",B68+1)),"-")</f>
        <v>43610</v>
      </c>
      <c r="C69" s="89">
        <f t="shared" si="15"/>
        <v>7</v>
      </c>
      <c r="D69" s="199" t="str">
        <f t="shared" si="16"/>
        <v>〇</v>
      </c>
      <c r="E69" s="200" t="str">
        <f t="shared" si="17"/>
        <v xml:space="preserve"> </v>
      </c>
      <c r="F69" s="201" t="s">
        <v>61</v>
      </c>
      <c r="G69" s="202" t="s">
        <v>61</v>
      </c>
      <c r="H69" s="203"/>
      <c r="I69" s="204"/>
      <c r="J69" s="187" t="str">
        <f t="shared" si="18"/>
        <v>OK</v>
      </c>
      <c r="K69" s="190">
        <f t="shared" si="1"/>
        <v>55</v>
      </c>
      <c r="L69" s="190">
        <f t="shared" si="2"/>
        <v>15</v>
      </c>
      <c r="M69" s="188" t="str">
        <f t="shared" si="19"/>
        <v>14／15</v>
      </c>
      <c r="N69" s="87" t="str">
        <f t="shared" si="3"/>
        <v>↓</v>
      </c>
      <c r="O69" s="108"/>
      <c r="P69" s="156" t="str">
        <f>IF(B69&lt;例①!$E$11,"",IF(B69&gt;例①!$E$12,"",IF(LEN(CE69)=0,"○","")))</f>
        <v>○</v>
      </c>
      <c r="Q69" s="162">
        <f t="shared" si="20"/>
        <v>15</v>
      </c>
      <c r="R69" s="93">
        <f t="shared" si="4"/>
        <v>55</v>
      </c>
      <c r="S69" s="156" t="str">
        <f t="shared" si="5"/>
        <v>〇</v>
      </c>
      <c r="T69" s="162">
        <f t="shared" si="6"/>
        <v>14</v>
      </c>
      <c r="U69" s="100">
        <f t="shared" si="21"/>
        <v>15</v>
      </c>
      <c r="V69" s="93" t="str">
        <f t="shared" si="7"/>
        <v>休日</v>
      </c>
      <c r="W69" s="169" t="str">
        <f t="shared" si="22"/>
        <v>休日</v>
      </c>
      <c r="X69" s="80" t="str">
        <f t="shared" si="23"/>
        <v/>
      </c>
      <c r="Y69" s="80" t="str">
        <f t="shared" si="24"/>
        <v/>
      </c>
      <c r="Z69" s="80">
        <f t="shared" si="8"/>
        <v>43610</v>
      </c>
      <c r="AA69" s="80" t="str">
        <f t="shared" si="9"/>
        <v/>
      </c>
      <c r="AB69" s="80" t="str">
        <f t="shared" si="10"/>
        <v>OK（振替済み）</v>
      </c>
      <c r="AC69" s="154">
        <f t="shared" si="11"/>
        <v>14</v>
      </c>
      <c r="AD69" s="154">
        <f t="shared" si="25"/>
        <v>14</v>
      </c>
      <c r="AE69" s="106">
        <f t="shared" si="26"/>
        <v>8</v>
      </c>
      <c r="AF69" s="106">
        <f t="shared" si="12"/>
        <v>0</v>
      </c>
      <c r="AG69" s="218">
        <f>IFERROR(IF(AE69=1,例①!$E$11,IF(AE69=2,例①!$E$11,IF(WEEKDAY(Z69)=2,Z62,AG68))),"")</f>
        <v>43598</v>
      </c>
      <c r="AH69" s="222">
        <f t="shared" si="37"/>
        <v>43599</v>
      </c>
      <c r="AI69" s="222">
        <f t="shared" si="37"/>
        <v>43600</v>
      </c>
      <c r="AJ69" s="222">
        <f t="shared" si="37"/>
        <v>43601</v>
      </c>
      <c r="AK69" s="222">
        <f t="shared" si="37"/>
        <v>43602</v>
      </c>
      <c r="AL69" s="222">
        <f t="shared" si="37"/>
        <v>43603</v>
      </c>
      <c r="AM69" s="222">
        <f t="shared" si="37"/>
        <v>43604</v>
      </c>
      <c r="AN69" s="222">
        <f t="shared" si="37"/>
        <v>43605</v>
      </c>
      <c r="AO69" s="222">
        <f t="shared" si="37"/>
        <v>43606</v>
      </c>
      <c r="AP69" s="222">
        <f t="shared" si="37"/>
        <v>43607</v>
      </c>
      <c r="AQ69" s="222">
        <f t="shared" si="37"/>
        <v>43608</v>
      </c>
      <c r="AR69" s="222">
        <f t="shared" si="37"/>
        <v>43609</v>
      </c>
      <c r="AS69" s="222">
        <f t="shared" si="37"/>
        <v>43610</v>
      </c>
      <c r="AT69" s="222">
        <f t="shared" si="37"/>
        <v>43611</v>
      </c>
      <c r="AU69" s="222">
        <f t="shared" si="37"/>
        <v>43612</v>
      </c>
      <c r="AV69" s="222">
        <f t="shared" si="37"/>
        <v>43613</v>
      </c>
      <c r="AW69" s="222">
        <f t="shared" si="37"/>
        <v>43614</v>
      </c>
      <c r="AX69" s="222">
        <f t="shared" si="37"/>
        <v>43615</v>
      </c>
      <c r="AY69" s="222">
        <f t="shared" si="37"/>
        <v>43616</v>
      </c>
      <c r="AZ69" s="222">
        <f t="shared" si="37"/>
        <v>43617</v>
      </c>
      <c r="BA69" s="222">
        <f t="shared" si="37"/>
        <v>43618</v>
      </c>
      <c r="BB69" s="219">
        <f>IFERROR(IF(IF(Z69=例①!$E$12,例①!$E$12,IF(WEEKDAY(Z69)=1,Z76,BB70))&gt;例①!$E$12,例①!$E$12,IF(Z69=例①!$E$12,例①!$E$12,IF(WEEKDAY(Z69)=1,Z76,BB70))),"")</f>
        <v>43618</v>
      </c>
      <c r="BE69" s="53"/>
      <c r="BF69" s="53"/>
      <c r="BG69" s="53" t="str">
        <f>IFERROR(VLOOKUP(B69,例①!$C$11:$D$12,2,FALSE),"")</f>
        <v/>
      </c>
      <c r="BH69" s="53" t="str">
        <f>IFERROR(VLOOKUP(B69,例①!$C$16:$D$21,2,FALSE),"")</f>
        <v/>
      </c>
      <c r="BI69" s="53" t="str">
        <f>IFERROR(VLOOKUP(B69,例①!$C$22:$D$24,2,FALSE),"")</f>
        <v/>
      </c>
      <c r="BJ69" s="53" t="str">
        <f>IF(B69&gt;例①!$C$26,"",IF(B69&gt;=例①!$C$25,$BJ$13,""))</f>
        <v/>
      </c>
      <c r="BK69" s="53" t="str">
        <f>IF(B69&gt;例①!$C$28,"",IF(B69&gt;=例①!$C$27,$BK$13,""))</f>
        <v/>
      </c>
      <c r="BL69" s="53" t="str">
        <f>IF(B69&gt;例①!$C$30,"",IF(B69&gt;=例①!$C$29,$BL$13,""))</f>
        <v/>
      </c>
      <c r="BM69" s="53" t="str">
        <f>IF(B69&gt;例①!$C$32,"",IF(B69&gt;=例①!$C$31,$BM$13,""))</f>
        <v/>
      </c>
      <c r="BN69" s="53" t="str">
        <f>IF(B69&gt;例①!$C$34,"",IF(B69&gt;=例①!$C$33,$BN$13,""))</f>
        <v/>
      </c>
      <c r="BO69" s="53" t="str">
        <f>IF(B69&gt;例①!$C$36,"",IF(B69&gt;=例①!$C$35,$BO$13,""))</f>
        <v/>
      </c>
      <c r="BP69" s="53" t="str">
        <f>IF(B69&gt;例①!$C$38,"",IF(B69&gt;=例①!$C$37,$BP$13,""))</f>
        <v/>
      </c>
      <c r="BQ69" s="53" t="str">
        <f>IF(B69&gt;例①!$C$40,"",IF(B69&gt;=例①!$C$39,$BQ$13,""))</f>
        <v/>
      </c>
      <c r="BR69" s="53" t="str">
        <f>IF(B69&gt;例①!$C$42,"",IF(B69&gt;=例①!$C$41,$BR$13,""))</f>
        <v/>
      </c>
      <c r="BS69" s="53" t="str">
        <f>IF(B69&gt;例①!$C$44,"",IF(B69&gt;=例①!$C$43,$BS$13,""))</f>
        <v/>
      </c>
      <c r="BT69" s="53" t="str">
        <f>IF(B69&gt;例①!$C$46,"",IF(B69&gt;=例①!$C$45,$BT$13,""))</f>
        <v/>
      </c>
      <c r="BU69" s="53" t="str">
        <f>IF(B69&gt;例①!$C$48,"",IF(B69&gt;=例①!$C$47,$BU$13,""))</f>
        <v/>
      </c>
      <c r="BV69" s="53" t="str">
        <f>IF(B69&gt;例①!$C$50,"",IF(B69&gt;=例①!$C$49,$BV$13,""))</f>
        <v/>
      </c>
      <c r="BW69" s="53" t="str">
        <f>IF(B69&gt;例①!$C$52,"",IF(B69&gt;=例①!$C$51,$BW$13,""))</f>
        <v/>
      </c>
      <c r="BX69" s="53" t="str">
        <f>IF(B69&gt;例①!$C$54,"",IF(B69&gt;=例①!$C$53,$BX$13,""))</f>
        <v/>
      </c>
      <c r="BY69" s="53" t="str">
        <f>IF(B69&gt;例①!$C$56,"",IF(B69&gt;=例①!$C$55,$BY$13,""))</f>
        <v/>
      </c>
      <c r="BZ69" s="53" t="str">
        <f>IF(B69&gt;例①!$C$58,"",IF(B69&gt;=例①!$C$57,$BZ$13,""))</f>
        <v/>
      </c>
      <c r="CA69" s="53" t="str">
        <f>IF(B69&gt;例①!$C$60,"",IF(B69&gt;=例①!$C$59,$CA$13,""))</f>
        <v/>
      </c>
      <c r="CB69" s="53" t="str">
        <f>IF(B69&gt;例①!$C$62,"",IF(B69&gt;=例①!$C$61,$CB$13,""))</f>
        <v/>
      </c>
      <c r="CC69" s="53" t="str">
        <f>IF(B69&gt;例①!$C$64,"",IF(B69&gt;=例①!$C$63,$CC$13,""))</f>
        <v/>
      </c>
      <c r="CD69" s="53" t="str">
        <f>IF(B69&gt;例①!$C$66,"",IF(B69&gt;=例①!$C$65,$CD$13,""))</f>
        <v/>
      </c>
      <c r="CE69" s="50" t="str">
        <f t="shared" si="29"/>
        <v/>
      </c>
      <c r="CF69" s="50" t="str">
        <f t="shared" si="14"/>
        <v xml:space="preserve"> </v>
      </c>
    </row>
    <row r="70" spans="1:84" ht="39" customHeight="1" thickTop="1" thickBot="1" x14ac:dyDescent="0.2">
      <c r="A70" s="81" t="str">
        <f t="shared" si="0"/>
        <v>対象期間</v>
      </c>
      <c r="B70" s="180">
        <f>IFERROR(IF(B69=例①!$E$12+IF(WEEKDAY(例①!$E$12)=1,例①!$E$12,(8-WEEKDAY(例①!$E$12))),"-",IF(B69="-","-",B69+1)),"-")</f>
        <v>43611</v>
      </c>
      <c r="C70" s="89">
        <f t="shared" si="15"/>
        <v>1</v>
      </c>
      <c r="D70" s="199" t="str">
        <f t="shared" si="16"/>
        <v>〇</v>
      </c>
      <c r="E70" s="200" t="str">
        <f t="shared" si="17"/>
        <v xml:space="preserve"> </v>
      </c>
      <c r="F70" s="201" t="s">
        <v>61</v>
      </c>
      <c r="G70" s="202" t="s">
        <v>61</v>
      </c>
      <c r="H70" s="203"/>
      <c r="I70" s="204"/>
      <c r="J70" s="187" t="str">
        <f t="shared" si="18"/>
        <v>OK</v>
      </c>
      <c r="K70" s="190">
        <f t="shared" si="1"/>
        <v>56</v>
      </c>
      <c r="L70" s="190">
        <f t="shared" si="2"/>
        <v>16</v>
      </c>
      <c r="M70" s="188" t="str">
        <f t="shared" si="19"/>
        <v>15／16</v>
      </c>
      <c r="N70" s="87" t="str">
        <f t="shared" si="3"/>
        <v>週の終わり</v>
      </c>
      <c r="O70" s="108"/>
      <c r="P70" s="156" t="str">
        <f>IF(B70&lt;例①!$E$11,"",IF(B70&gt;例①!$E$12,"",IF(LEN(CE70)=0,"○","")))</f>
        <v>○</v>
      </c>
      <c r="Q70" s="162">
        <f t="shared" si="20"/>
        <v>16</v>
      </c>
      <c r="R70" s="93">
        <f t="shared" si="4"/>
        <v>56</v>
      </c>
      <c r="S70" s="156" t="str">
        <f t="shared" si="5"/>
        <v>〇</v>
      </c>
      <c r="T70" s="162">
        <f t="shared" si="6"/>
        <v>15</v>
      </c>
      <c r="U70" s="100">
        <f t="shared" si="21"/>
        <v>16</v>
      </c>
      <c r="V70" s="93" t="str">
        <f t="shared" si="7"/>
        <v>休日</v>
      </c>
      <c r="W70" s="169" t="str">
        <f t="shared" si="22"/>
        <v>休日</v>
      </c>
      <c r="X70" s="80" t="str">
        <f t="shared" si="23"/>
        <v/>
      </c>
      <c r="Y70" s="80" t="str">
        <f t="shared" si="24"/>
        <v/>
      </c>
      <c r="Z70" s="80">
        <f t="shared" si="8"/>
        <v>43611</v>
      </c>
      <c r="AA70" s="80" t="str">
        <f t="shared" si="9"/>
        <v/>
      </c>
      <c r="AB70" s="80" t="str">
        <f t="shared" si="10"/>
        <v>OK（振替済み）</v>
      </c>
      <c r="AC70" s="154">
        <f t="shared" si="11"/>
        <v>15</v>
      </c>
      <c r="AD70" s="154">
        <f t="shared" si="25"/>
        <v>15</v>
      </c>
      <c r="AE70" s="106">
        <f t="shared" si="26"/>
        <v>8</v>
      </c>
      <c r="AF70" s="106">
        <f t="shared" si="12"/>
        <v>0</v>
      </c>
      <c r="AG70" s="223">
        <f>IFERROR(IF(AE70=1,例①!$E$11,IF(AE70=2,例①!$E$11,IF(WEEKDAY(Z70)=2,Z63,AG69))),"")</f>
        <v>43598</v>
      </c>
      <c r="AH70" s="224">
        <f t="shared" si="37"/>
        <v>43599</v>
      </c>
      <c r="AI70" s="224">
        <f t="shared" si="37"/>
        <v>43600</v>
      </c>
      <c r="AJ70" s="224">
        <f t="shared" si="37"/>
        <v>43601</v>
      </c>
      <c r="AK70" s="224">
        <f t="shared" si="37"/>
        <v>43602</v>
      </c>
      <c r="AL70" s="224">
        <f t="shared" si="37"/>
        <v>43603</v>
      </c>
      <c r="AM70" s="224">
        <f t="shared" si="37"/>
        <v>43604</v>
      </c>
      <c r="AN70" s="224">
        <f t="shared" si="37"/>
        <v>43605</v>
      </c>
      <c r="AO70" s="224">
        <f t="shared" si="37"/>
        <v>43606</v>
      </c>
      <c r="AP70" s="224">
        <f t="shared" si="37"/>
        <v>43607</v>
      </c>
      <c r="AQ70" s="224">
        <f t="shared" si="37"/>
        <v>43608</v>
      </c>
      <c r="AR70" s="224">
        <f t="shared" si="37"/>
        <v>43609</v>
      </c>
      <c r="AS70" s="224">
        <f t="shared" si="37"/>
        <v>43610</v>
      </c>
      <c r="AT70" s="224">
        <f t="shared" si="37"/>
        <v>43611</v>
      </c>
      <c r="AU70" s="224">
        <f t="shared" si="37"/>
        <v>43612</v>
      </c>
      <c r="AV70" s="224">
        <f t="shared" si="37"/>
        <v>43613</v>
      </c>
      <c r="AW70" s="224">
        <f t="shared" si="37"/>
        <v>43614</v>
      </c>
      <c r="AX70" s="224">
        <f t="shared" si="37"/>
        <v>43615</v>
      </c>
      <c r="AY70" s="224">
        <f t="shared" si="37"/>
        <v>43616</v>
      </c>
      <c r="AZ70" s="224">
        <f t="shared" si="37"/>
        <v>43617</v>
      </c>
      <c r="BA70" s="224">
        <f t="shared" si="37"/>
        <v>43618</v>
      </c>
      <c r="BB70" s="225">
        <f>IFERROR(IF(IF(Z70=例①!$E$12,例①!$E$12,IF(WEEKDAY(Z70)=1,Z77,BB71))&gt;例①!$E$12,例①!$E$12,IF(Z70=例①!$E$12,例①!$E$12,IF(WEEKDAY(Z70)=1,Z77,BB71))),"")</f>
        <v>43618</v>
      </c>
      <c r="BE70" s="53"/>
      <c r="BF70" s="53"/>
      <c r="BG70" s="53" t="str">
        <f>IFERROR(VLOOKUP(B70,例①!$C$11:$D$12,2,FALSE),"")</f>
        <v/>
      </c>
      <c r="BH70" s="53" t="str">
        <f>IFERROR(VLOOKUP(B70,例①!$C$16:$D$21,2,FALSE),"")</f>
        <v/>
      </c>
      <c r="BI70" s="53" t="str">
        <f>IFERROR(VLOOKUP(B70,例①!$C$22:$D$24,2,FALSE),"")</f>
        <v/>
      </c>
      <c r="BJ70" s="53" t="str">
        <f>IF(B70&gt;例①!$C$26,"",IF(B70&gt;=例①!$C$25,$BJ$13,""))</f>
        <v/>
      </c>
      <c r="BK70" s="53" t="str">
        <f>IF(B70&gt;例①!$C$28,"",IF(B70&gt;=例①!$C$27,$BK$13,""))</f>
        <v/>
      </c>
      <c r="BL70" s="53" t="str">
        <f>IF(B70&gt;例①!$C$30,"",IF(B70&gt;=例①!$C$29,$BL$13,""))</f>
        <v/>
      </c>
      <c r="BM70" s="53" t="str">
        <f>IF(B70&gt;例①!$C$32,"",IF(B70&gt;=例①!$C$31,$BM$13,""))</f>
        <v/>
      </c>
      <c r="BN70" s="53" t="str">
        <f>IF(B70&gt;例①!$C$34,"",IF(B70&gt;=例①!$C$33,$BN$13,""))</f>
        <v/>
      </c>
      <c r="BO70" s="53" t="str">
        <f>IF(B70&gt;例①!$C$36,"",IF(B70&gt;=例①!$C$35,$BO$13,""))</f>
        <v/>
      </c>
      <c r="BP70" s="53" t="str">
        <f>IF(B70&gt;例①!$C$38,"",IF(B70&gt;=例①!$C$37,$BP$13,""))</f>
        <v/>
      </c>
      <c r="BQ70" s="53" t="str">
        <f>IF(B70&gt;例①!$C$40,"",IF(B70&gt;=例①!$C$39,$BQ$13,""))</f>
        <v/>
      </c>
      <c r="BR70" s="53" t="str">
        <f>IF(B70&gt;例①!$C$42,"",IF(B70&gt;=例①!$C$41,$BR$13,""))</f>
        <v/>
      </c>
      <c r="BS70" s="53" t="str">
        <f>IF(B70&gt;例①!$C$44,"",IF(B70&gt;=例①!$C$43,$BS$13,""))</f>
        <v/>
      </c>
      <c r="BT70" s="53" t="str">
        <f>IF(B70&gt;例①!$C$46,"",IF(B70&gt;=例①!$C$45,$BT$13,""))</f>
        <v/>
      </c>
      <c r="BU70" s="53" t="str">
        <f>IF(B70&gt;例①!$C$48,"",IF(B70&gt;=例①!$C$47,$BU$13,""))</f>
        <v/>
      </c>
      <c r="BV70" s="53" t="str">
        <f>IF(B70&gt;例①!$C$50,"",IF(B70&gt;=例①!$C$49,$BV$13,""))</f>
        <v/>
      </c>
      <c r="BW70" s="53" t="str">
        <f>IF(B70&gt;例①!$C$52,"",IF(B70&gt;=例①!$C$51,$BW$13,""))</f>
        <v/>
      </c>
      <c r="BX70" s="53" t="str">
        <f>IF(B70&gt;例①!$C$54,"",IF(B70&gt;=例①!$C$53,$BX$13,""))</f>
        <v/>
      </c>
      <c r="BY70" s="53" t="str">
        <f>IF(B70&gt;例①!$C$56,"",IF(B70&gt;=例①!$C$55,$BY$13,""))</f>
        <v/>
      </c>
      <c r="BZ70" s="53" t="str">
        <f>IF(B70&gt;例①!$C$58,"",IF(B70&gt;=例①!$C$57,$BZ$13,""))</f>
        <v/>
      </c>
      <c r="CA70" s="53" t="str">
        <f>IF(B70&gt;例①!$C$60,"",IF(B70&gt;=例①!$C$59,$CA$13,""))</f>
        <v/>
      </c>
      <c r="CB70" s="53" t="str">
        <f>IF(B70&gt;例①!$C$62,"",IF(B70&gt;=例①!$C$61,$CB$13,""))</f>
        <v/>
      </c>
      <c r="CC70" s="53" t="str">
        <f>IF(B70&gt;例①!$C$64,"",IF(B70&gt;=例①!$C$63,$CC$13,""))</f>
        <v/>
      </c>
      <c r="CD70" s="53" t="str">
        <f>IF(B70&gt;例①!$C$66,"",IF(B70&gt;=例①!$C$65,$CD$13,""))</f>
        <v/>
      </c>
      <c r="CE70" s="50" t="str">
        <f t="shared" si="29"/>
        <v/>
      </c>
      <c r="CF70" s="50" t="str">
        <f t="shared" si="14"/>
        <v xml:space="preserve"> </v>
      </c>
    </row>
    <row r="71" spans="1:84" ht="39" customHeight="1" thickTop="1" thickBot="1" x14ac:dyDescent="0.2">
      <c r="A71" s="81" t="str">
        <f t="shared" si="0"/>
        <v>対象期間</v>
      </c>
      <c r="B71" s="180">
        <f>IFERROR(IF(B70=例①!$E$12+IF(WEEKDAY(例①!$E$12)=1,例①!$E$12,(8-WEEKDAY(例①!$E$12))),"-",IF(B70="-","-",B70+1)),"-")</f>
        <v>43612</v>
      </c>
      <c r="C71" s="89">
        <f t="shared" si="15"/>
        <v>2</v>
      </c>
      <c r="D71" s="199" t="str">
        <f t="shared" si="16"/>
        <v>〇</v>
      </c>
      <c r="E71" s="200" t="str">
        <f t="shared" si="17"/>
        <v xml:space="preserve"> </v>
      </c>
      <c r="F71" s="201" t="s">
        <v>60</v>
      </c>
      <c r="G71" s="202" t="s">
        <v>60</v>
      </c>
      <c r="H71" s="203"/>
      <c r="I71" s="204"/>
      <c r="J71" s="187" t="str">
        <f t="shared" si="18"/>
        <v/>
      </c>
      <c r="K71" s="190">
        <f t="shared" si="1"/>
        <v>57</v>
      </c>
      <c r="L71" s="190" t="str">
        <f t="shared" si="2"/>
        <v/>
      </c>
      <c r="M71" s="188" t="str">
        <f t="shared" si="19"/>
        <v/>
      </c>
      <c r="N71" s="87" t="str">
        <f t="shared" si="3"/>
        <v>週の始まり</v>
      </c>
      <c r="O71" s="108"/>
      <c r="P71" s="156" t="str">
        <f>IF(B71&lt;例①!$E$11,"",IF(B71&gt;例①!$E$12,"",IF(LEN(CE71)=0,"○","")))</f>
        <v>○</v>
      </c>
      <c r="Q71" s="162">
        <f t="shared" si="20"/>
        <v>16</v>
      </c>
      <c r="R71" s="93">
        <f t="shared" si="4"/>
        <v>57</v>
      </c>
      <c r="S71" s="156" t="str">
        <f t="shared" si="5"/>
        <v/>
      </c>
      <c r="T71" s="162">
        <f t="shared" si="6"/>
        <v>15</v>
      </c>
      <c r="U71" s="100">
        <f t="shared" si="21"/>
        <v>16</v>
      </c>
      <c r="V71" s="93" t="str">
        <f t="shared" si="7"/>
        <v>作業日</v>
      </c>
      <c r="W71" s="169" t="str">
        <f t="shared" si="22"/>
        <v>作業日</v>
      </c>
      <c r="X71" s="80" t="str">
        <f t="shared" si="23"/>
        <v/>
      </c>
      <c r="Y71" s="80" t="str">
        <f t="shared" si="24"/>
        <v/>
      </c>
      <c r="Z71" s="80">
        <f t="shared" si="8"/>
        <v>43612</v>
      </c>
      <c r="AA71" s="80" t="str">
        <f t="shared" si="9"/>
        <v/>
      </c>
      <c r="AB71" s="80" t="str">
        <f t="shared" si="10"/>
        <v>OK（振替済み）</v>
      </c>
      <c r="AC71" s="154">
        <f t="shared" si="11"/>
        <v>15</v>
      </c>
      <c r="AD71" s="154" t="str">
        <f t="shared" si="25"/>
        <v/>
      </c>
      <c r="AE71" s="106">
        <f t="shared" si="26"/>
        <v>9</v>
      </c>
      <c r="AF71" s="106">
        <f t="shared" si="12"/>
        <v>0</v>
      </c>
      <c r="AG71" s="216">
        <f>IFERROR(IF(AE71=1,例①!$E$11,IF(AE71=2,例①!$E$11,IF(WEEKDAY(Z71)=2,Z64,AG70))),"")</f>
        <v>43605</v>
      </c>
      <c r="AH71" s="221">
        <f t="shared" si="37"/>
        <v>43606</v>
      </c>
      <c r="AI71" s="221">
        <f t="shared" si="37"/>
        <v>43607</v>
      </c>
      <c r="AJ71" s="221">
        <f t="shared" si="37"/>
        <v>43608</v>
      </c>
      <c r="AK71" s="221">
        <f t="shared" si="37"/>
        <v>43609</v>
      </c>
      <c r="AL71" s="221">
        <f t="shared" si="37"/>
        <v>43610</v>
      </c>
      <c r="AM71" s="221">
        <f t="shared" si="37"/>
        <v>43611</v>
      </c>
      <c r="AN71" s="221">
        <f t="shared" si="37"/>
        <v>43612</v>
      </c>
      <c r="AO71" s="221">
        <f t="shared" si="37"/>
        <v>43613</v>
      </c>
      <c r="AP71" s="221">
        <f t="shared" si="37"/>
        <v>43614</v>
      </c>
      <c r="AQ71" s="221">
        <f t="shared" si="37"/>
        <v>43615</v>
      </c>
      <c r="AR71" s="221">
        <f t="shared" si="37"/>
        <v>43616</v>
      </c>
      <c r="AS71" s="221">
        <f t="shared" si="37"/>
        <v>43617</v>
      </c>
      <c r="AT71" s="221">
        <f t="shared" si="37"/>
        <v>43618</v>
      </c>
      <c r="AU71" s="221">
        <f t="shared" si="37"/>
        <v>43619</v>
      </c>
      <c r="AV71" s="221">
        <f t="shared" si="37"/>
        <v>43620</v>
      </c>
      <c r="AW71" s="221">
        <f t="shared" si="37"/>
        <v>43621</v>
      </c>
      <c r="AX71" s="221">
        <f t="shared" si="37"/>
        <v>43622</v>
      </c>
      <c r="AY71" s="221">
        <f t="shared" si="37"/>
        <v>43623</v>
      </c>
      <c r="AZ71" s="221">
        <f t="shared" si="37"/>
        <v>43624</v>
      </c>
      <c r="BA71" s="221">
        <f t="shared" si="37"/>
        <v>43625</v>
      </c>
      <c r="BB71" s="217">
        <f>IFERROR(IF(IF(Z71=例①!$E$12,例①!$E$12,IF(WEEKDAY(Z71)=1,Z78,BB72))&gt;例①!$E$12,例①!$E$12,IF(Z71=例①!$E$12,例①!$E$12,IF(WEEKDAY(Z71)=1,Z78,BB72))),"")</f>
        <v>43625</v>
      </c>
      <c r="BE71" s="53"/>
      <c r="BF71" s="53"/>
      <c r="BG71" s="53" t="str">
        <f>IFERROR(VLOOKUP(B71,例①!$C$11:$D$12,2,FALSE),"")</f>
        <v/>
      </c>
      <c r="BH71" s="53" t="str">
        <f>IFERROR(VLOOKUP(B71,例①!$C$16:$D$21,2,FALSE),"")</f>
        <v/>
      </c>
      <c r="BI71" s="53" t="str">
        <f>IFERROR(VLOOKUP(B71,例①!$C$22:$D$24,2,FALSE),"")</f>
        <v/>
      </c>
      <c r="BJ71" s="53" t="str">
        <f>IF(B71&gt;例①!$C$26,"",IF(B71&gt;=例①!$C$25,$BJ$13,""))</f>
        <v/>
      </c>
      <c r="BK71" s="53" t="str">
        <f>IF(B71&gt;例①!$C$28,"",IF(B71&gt;=例①!$C$27,$BK$13,""))</f>
        <v/>
      </c>
      <c r="BL71" s="53" t="str">
        <f>IF(B71&gt;例①!$C$30,"",IF(B71&gt;=例①!$C$29,$BL$13,""))</f>
        <v/>
      </c>
      <c r="BM71" s="53" t="str">
        <f>IF(B71&gt;例①!$C$32,"",IF(B71&gt;=例①!$C$31,$BM$13,""))</f>
        <v/>
      </c>
      <c r="BN71" s="53" t="str">
        <f>IF(B71&gt;例①!$C$34,"",IF(B71&gt;=例①!$C$33,$BN$13,""))</f>
        <v/>
      </c>
      <c r="BO71" s="53" t="str">
        <f>IF(B71&gt;例①!$C$36,"",IF(B71&gt;=例①!$C$35,$BO$13,""))</f>
        <v/>
      </c>
      <c r="BP71" s="53" t="str">
        <f>IF(B71&gt;例①!$C$38,"",IF(B71&gt;=例①!$C$37,$BP$13,""))</f>
        <v/>
      </c>
      <c r="BQ71" s="53" t="str">
        <f>IF(B71&gt;例①!$C$40,"",IF(B71&gt;=例①!$C$39,$BQ$13,""))</f>
        <v/>
      </c>
      <c r="BR71" s="53" t="str">
        <f>IF(B71&gt;例①!$C$42,"",IF(B71&gt;=例①!$C$41,$BR$13,""))</f>
        <v/>
      </c>
      <c r="BS71" s="53" t="str">
        <f>IF(B71&gt;例①!$C$44,"",IF(B71&gt;=例①!$C$43,$BS$13,""))</f>
        <v/>
      </c>
      <c r="BT71" s="53" t="str">
        <f>IF(B71&gt;例①!$C$46,"",IF(B71&gt;=例①!$C$45,$BT$13,""))</f>
        <v/>
      </c>
      <c r="BU71" s="53" t="str">
        <f>IF(B71&gt;例①!$C$48,"",IF(B71&gt;=例①!$C$47,$BU$13,""))</f>
        <v/>
      </c>
      <c r="BV71" s="53" t="str">
        <f>IF(B71&gt;例①!$C$50,"",IF(B71&gt;=例①!$C$49,$BV$13,""))</f>
        <v/>
      </c>
      <c r="BW71" s="53" t="str">
        <f>IF(B71&gt;例①!$C$52,"",IF(B71&gt;=例①!$C$51,$BW$13,""))</f>
        <v/>
      </c>
      <c r="BX71" s="53" t="str">
        <f>IF(B71&gt;例①!$C$54,"",IF(B71&gt;=例①!$C$53,$BX$13,""))</f>
        <v/>
      </c>
      <c r="BY71" s="53" t="str">
        <f>IF(B71&gt;例①!$C$56,"",IF(B71&gt;=例①!$C$55,$BY$13,""))</f>
        <v/>
      </c>
      <c r="BZ71" s="53" t="str">
        <f>IF(B71&gt;例①!$C$58,"",IF(B71&gt;=例①!$C$57,$BZ$13,""))</f>
        <v/>
      </c>
      <c r="CA71" s="53" t="str">
        <f>IF(B71&gt;例①!$C$60,"",IF(B71&gt;=例①!$C$59,$CA$13,""))</f>
        <v/>
      </c>
      <c r="CB71" s="53" t="str">
        <f>IF(B71&gt;例①!$C$62,"",IF(B71&gt;=例①!$C$61,$CB$13,""))</f>
        <v/>
      </c>
      <c r="CC71" s="53" t="str">
        <f>IF(B71&gt;例①!$C$64,"",IF(B71&gt;=例①!$C$63,$CC$13,""))</f>
        <v/>
      </c>
      <c r="CD71" s="53" t="str">
        <f>IF(B71&gt;例①!$C$66,"",IF(B71&gt;=例①!$C$65,$CD$13,""))</f>
        <v/>
      </c>
      <c r="CE71" s="50" t="str">
        <f t="shared" si="29"/>
        <v/>
      </c>
      <c r="CF71" s="50" t="str">
        <f t="shared" si="14"/>
        <v xml:space="preserve"> </v>
      </c>
    </row>
    <row r="72" spans="1:84" ht="39" customHeight="1" thickTop="1" thickBot="1" x14ac:dyDescent="0.2">
      <c r="A72" s="81" t="str">
        <f t="shared" si="0"/>
        <v>対象期間</v>
      </c>
      <c r="B72" s="180">
        <f>IFERROR(IF(B71=例①!$E$12+IF(WEEKDAY(例①!$E$12)=1,例①!$E$12,(8-WEEKDAY(例①!$E$12))),"-",IF(B71="-","-",B71+1)),"-")</f>
        <v>43613</v>
      </c>
      <c r="C72" s="89">
        <f t="shared" si="15"/>
        <v>3</v>
      </c>
      <c r="D72" s="199" t="str">
        <f t="shared" si="16"/>
        <v>〇</v>
      </c>
      <c r="E72" s="200" t="str">
        <f t="shared" si="17"/>
        <v xml:space="preserve"> </v>
      </c>
      <c r="F72" s="201" t="s">
        <v>60</v>
      </c>
      <c r="G72" s="202" t="s">
        <v>60</v>
      </c>
      <c r="H72" s="203"/>
      <c r="I72" s="204"/>
      <c r="J72" s="187" t="str">
        <f t="shared" si="18"/>
        <v/>
      </c>
      <c r="K72" s="190">
        <f t="shared" si="1"/>
        <v>58</v>
      </c>
      <c r="L72" s="190" t="str">
        <f t="shared" si="2"/>
        <v/>
      </c>
      <c r="M72" s="188" t="str">
        <f t="shared" si="19"/>
        <v/>
      </c>
      <c r="N72" s="87" t="str">
        <f t="shared" si="3"/>
        <v>↓</v>
      </c>
      <c r="O72" s="108"/>
      <c r="P72" s="156" t="str">
        <f>IF(B72&lt;例①!$E$11,"",IF(B72&gt;例①!$E$12,"",IF(LEN(CE72)=0,"○","")))</f>
        <v>○</v>
      </c>
      <c r="Q72" s="162">
        <f t="shared" si="20"/>
        <v>16</v>
      </c>
      <c r="R72" s="93">
        <f t="shared" si="4"/>
        <v>58</v>
      </c>
      <c r="S72" s="156" t="str">
        <f t="shared" si="5"/>
        <v/>
      </c>
      <c r="T72" s="162">
        <f t="shared" si="6"/>
        <v>15</v>
      </c>
      <c r="U72" s="100">
        <f t="shared" si="21"/>
        <v>16</v>
      </c>
      <c r="V72" s="93" t="str">
        <f t="shared" si="7"/>
        <v>作業日</v>
      </c>
      <c r="W72" s="169" t="str">
        <f t="shared" si="22"/>
        <v>作業日</v>
      </c>
      <c r="X72" s="80" t="str">
        <f t="shared" si="23"/>
        <v/>
      </c>
      <c r="Y72" s="80" t="str">
        <f t="shared" si="24"/>
        <v/>
      </c>
      <c r="Z72" s="80">
        <f t="shared" si="8"/>
        <v>43613</v>
      </c>
      <c r="AA72" s="80" t="str">
        <f t="shared" si="9"/>
        <v/>
      </c>
      <c r="AB72" s="80" t="str">
        <f t="shared" si="10"/>
        <v>OK（振替済み）</v>
      </c>
      <c r="AC72" s="154">
        <f t="shared" si="11"/>
        <v>15</v>
      </c>
      <c r="AD72" s="154" t="str">
        <f t="shared" si="25"/>
        <v/>
      </c>
      <c r="AE72" s="106">
        <f t="shared" si="26"/>
        <v>9</v>
      </c>
      <c r="AF72" s="106">
        <f t="shared" si="12"/>
        <v>0</v>
      </c>
      <c r="AG72" s="218">
        <f>IFERROR(IF(AE72=1,例①!$E$11,IF(AE72=2,例①!$E$11,IF(WEEKDAY(Z72)=2,Z65,AG71))),"")</f>
        <v>43605</v>
      </c>
      <c r="AH72" s="222">
        <f t="shared" si="37"/>
        <v>43606</v>
      </c>
      <c r="AI72" s="222">
        <f t="shared" si="37"/>
        <v>43607</v>
      </c>
      <c r="AJ72" s="222">
        <f t="shared" si="37"/>
        <v>43608</v>
      </c>
      <c r="AK72" s="222">
        <f t="shared" si="37"/>
        <v>43609</v>
      </c>
      <c r="AL72" s="222">
        <f t="shared" si="37"/>
        <v>43610</v>
      </c>
      <c r="AM72" s="222">
        <f t="shared" si="37"/>
        <v>43611</v>
      </c>
      <c r="AN72" s="222">
        <f t="shared" si="37"/>
        <v>43612</v>
      </c>
      <c r="AO72" s="222">
        <f t="shared" si="37"/>
        <v>43613</v>
      </c>
      <c r="AP72" s="222">
        <f t="shared" si="37"/>
        <v>43614</v>
      </c>
      <c r="AQ72" s="222">
        <f t="shared" si="37"/>
        <v>43615</v>
      </c>
      <c r="AR72" s="222">
        <f t="shared" si="37"/>
        <v>43616</v>
      </c>
      <c r="AS72" s="222">
        <f t="shared" si="37"/>
        <v>43617</v>
      </c>
      <c r="AT72" s="222">
        <f t="shared" si="37"/>
        <v>43618</v>
      </c>
      <c r="AU72" s="222">
        <f t="shared" si="37"/>
        <v>43619</v>
      </c>
      <c r="AV72" s="222">
        <f t="shared" si="37"/>
        <v>43620</v>
      </c>
      <c r="AW72" s="222">
        <f t="shared" si="37"/>
        <v>43621</v>
      </c>
      <c r="AX72" s="222">
        <f t="shared" si="37"/>
        <v>43622</v>
      </c>
      <c r="AY72" s="222">
        <f t="shared" si="37"/>
        <v>43623</v>
      </c>
      <c r="AZ72" s="222">
        <f t="shared" si="37"/>
        <v>43624</v>
      </c>
      <c r="BA72" s="222">
        <f t="shared" si="37"/>
        <v>43625</v>
      </c>
      <c r="BB72" s="219">
        <f>IFERROR(IF(IF(Z72=例①!$E$12,例①!$E$12,IF(WEEKDAY(Z72)=1,Z79,BB73))&gt;例①!$E$12,例①!$E$12,IF(Z72=例①!$E$12,例①!$E$12,IF(WEEKDAY(Z72)=1,Z79,BB73))),"")</f>
        <v>43625</v>
      </c>
      <c r="BE72" s="53"/>
      <c r="BF72" s="53"/>
      <c r="BG72" s="53" t="str">
        <f>IFERROR(VLOOKUP(B72,例①!$C$11:$D$12,2,FALSE),"")</f>
        <v/>
      </c>
      <c r="BH72" s="53" t="str">
        <f>IFERROR(VLOOKUP(B72,例①!$C$16:$D$21,2,FALSE),"")</f>
        <v/>
      </c>
      <c r="BI72" s="53" t="str">
        <f>IFERROR(VLOOKUP(B72,例①!$C$22:$D$24,2,FALSE),"")</f>
        <v/>
      </c>
      <c r="BJ72" s="53" t="str">
        <f>IF(B72&gt;例①!$C$26,"",IF(B72&gt;=例①!$C$25,$BJ$13,""))</f>
        <v/>
      </c>
      <c r="BK72" s="53" t="str">
        <f>IF(B72&gt;例①!$C$28,"",IF(B72&gt;=例①!$C$27,$BK$13,""))</f>
        <v/>
      </c>
      <c r="BL72" s="53" t="str">
        <f>IF(B72&gt;例①!$C$30,"",IF(B72&gt;=例①!$C$29,$BL$13,""))</f>
        <v/>
      </c>
      <c r="BM72" s="53" t="str">
        <f>IF(B72&gt;例①!$C$32,"",IF(B72&gt;=例①!$C$31,$BM$13,""))</f>
        <v/>
      </c>
      <c r="BN72" s="53" t="str">
        <f>IF(B72&gt;例①!$C$34,"",IF(B72&gt;=例①!$C$33,$BN$13,""))</f>
        <v/>
      </c>
      <c r="BO72" s="53" t="str">
        <f>IF(B72&gt;例①!$C$36,"",IF(B72&gt;=例①!$C$35,$BO$13,""))</f>
        <v/>
      </c>
      <c r="BP72" s="53" t="str">
        <f>IF(B72&gt;例①!$C$38,"",IF(B72&gt;=例①!$C$37,$BP$13,""))</f>
        <v/>
      </c>
      <c r="BQ72" s="53" t="str">
        <f>IF(B72&gt;例①!$C$40,"",IF(B72&gt;=例①!$C$39,$BQ$13,""))</f>
        <v/>
      </c>
      <c r="BR72" s="53" t="str">
        <f>IF(B72&gt;例①!$C$42,"",IF(B72&gt;=例①!$C$41,$BR$13,""))</f>
        <v/>
      </c>
      <c r="BS72" s="53" t="str">
        <f>IF(B72&gt;例①!$C$44,"",IF(B72&gt;=例①!$C$43,$BS$13,""))</f>
        <v/>
      </c>
      <c r="BT72" s="53" t="str">
        <f>IF(B72&gt;例①!$C$46,"",IF(B72&gt;=例①!$C$45,$BT$13,""))</f>
        <v/>
      </c>
      <c r="BU72" s="53" t="str">
        <f>IF(B72&gt;例①!$C$48,"",IF(B72&gt;=例①!$C$47,$BU$13,""))</f>
        <v/>
      </c>
      <c r="BV72" s="53" t="str">
        <f>IF(B72&gt;例①!$C$50,"",IF(B72&gt;=例①!$C$49,$BV$13,""))</f>
        <v/>
      </c>
      <c r="BW72" s="53" t="str">
        <f>IF(B72&gt;例①!$C$52,"",IF(B72&gt;=例①!$C$51,$BW$13,""))</f>
        <v/>
      </c>
      <c r="BX72" s="53" t="str">
        <f>IF(B72&gt;例①!$C$54,"",IF(B72&gt;=例①!$C$53,$BX$13,""))</f>
        <v/>
      </c>
      <c r="BY72" s="53" t="str">
        <f>IF(B72&gt;例①!$C$56,"",IF(B72&gt;=例①!$C$55,$BY$13,""))</f>
        <v/>
      </c>
      <c r="BZ72" s="53" t="str">
        <f>IF(B72&gt;例①!$C$58,"",IF(B72&gt;=例①!$C$57,$BZ$13,""))</f>
        <v/>
      </c>
      <c r="CA72" s="53" t="str">
        <f>IF(B72&gt;例①!$C$60,"",IF(B72&gt;=例①!$C$59,$CA$13,""))</f>
        <v/>
      </c>
      <c r="CB72" s="53" t="str">
        <f>IF(B72&gt;例①!$C$62,"",IF(B72&gt;=例①!$C$61,$CB$13,""))</f>
        <v/>
      </c>
      <c r="CC72" s="53" t="str">
        <f>IF(B72&gt;例①!$C$64,"",IF(B72&gt;=例①!$C$63,$CC$13,""))</f>
        <v/>
      </c>
      <c r="CD72" s="53" t="str">
        <f>IF(B72&gt;例①!$C$66,"",IF(B72&gt;=例①!$C$65,$CD$13,""))</f>
        <v/>
      </c>
      <c r="CE72" s="50" t="str">
        <f t="shared" si="29"/>
        <v/>
      </c>
      <c r="CF72" s="50" t="str">
        <f t="shared" si="14"/>
        <v xml:space="preserve"> </v>
      </c>
    </row>
    <row r="73" spans="1:84" ht="39" customHeight="1" thickTop="1" thickBot="1" x14ac:dyDescent="0.2">
      <c r="A73" s="81" t="str">
        <f t="shared" si="0"/>
        <v>対象期間</v>
      </c>
      <c r="B73" s="180">
        <f>IFERROR(IF(B72=例①!$E$12+IF(WEEKDAY(例①!$E$12)=1,例①!$E$12,(8-WEEKDAY(例①!$E$12))),"-",IF(B72="-","-",B72+1)),"-")</f>
        <v>43614</v>
      </c>
      <c r="C73" s="89">
        <f t="shared" si="15"/>
        <v>4</v>
      </c>
      <c r="D73" s="199" t="str">
        <f t="shared" si="16"/>
        <v>〇</v>
      </c>
      <c r="E73" s="200" t="str">
        <f t="shared" si="17"/>
        <v xml:space="preserve"> </v>
      </c>
      <c r="F73" s="201" t="s">
        <v>60</v>
      </c>
      <c r="G73" s="202" t="s">
        <v>60</v>
      </c>
      <c r="H73" s="203"/>
      <c r="I73" s="204"/>
      <c r="J73" s="187" t="str">
        <f t="shared" si="18"/>
        <v/>
      </c>
      <c r="K73" s="190">
        <f t="shared" si="1"/>
        <v>59</v>
      </c>
      <c r="L73" s="190" t="str">
        <f t="shared" si="2"/>
        <v/>
      </c>
      <c r="M73" s="188" t="str">
        <f t="shared" si="19"/>
        <v/>
      </c>
      <c r="N73" s="87" t="str">
        <f t="shared" si="3"/>
        <v>↓</v>
      </c>
      <c r="O73" s="108"/>
      <c r="P73" s="156" t="str">
        <f>IF(B73&lt;例①!$E$11,"",IF(B73&gt;例①!$E$12,"",IF(LEN(CE73)=0,"○","")))</f>
        <v>○</v>
      </c>
      <c r="Q73" s="162">
        <f t="shared" si="20"/>
        <v>16</v>
      </c>
      <c r="R73" s="93">
        <f t="shared" si="4"/>
        <v>59</v>
      </c>
      <c r="S73" s="156" t="str">
        <f t="shared" si="5"/>
        <v/>
      </c>
      <c r="T73" s="162">
        <f t="shared" si="6"/>
        <v>15</v>
      </c>
      <c r="U73" s="100">
        <f t="shared" si="21"/>
        <v>16</v>
      </c>
      <c r="V73" s="93" t="str">
        <f t="shared" si="7"/>
        <v>作業日</v>
      </c>
      <c r="W73" s="169" t="str">
        <f t="shared" si="22"/>
        <v>作業日</v>
      </c>
      <c r="X73" s="80" t="str">
        <f t="shared" si="23"/>
        <v/>
      </c>
      <c r="Y73" s="80" t="str">
        <f t="shared" si="24"/>
        <v/>
      </c>
      <c r="Z73" s="80">
        <f t="shared" si="8"/>
        <v>43614</v>
      </c>
      <c r="AA73" s="80" t="str">
        <f t="shared" si="9"/>
        <v/>
      </c>
      <c r="AB73" s="80" t="str">
        <f t="shared" si="10"/>
        <v>OK（振替済み）</v>
      </c>
      <c r="AC73" s="154">
        <f t="shared" si="11"/>
        <v>15</v>
      </c>
      <c r="AD73" s="154" t="str">
        <f t="shared" si="25"/>
        <v/>
      </c>
      <c r="AE73" s="106">
        <f t="shared" si="26"/>
        <v>9</v>
      </c>
      <c r="AF73" s="106">
        <f t="shared" si="12"/>
        <v>0</v>
      </c>
      <c r="AG73" s="218">
        <f>IFERROR(IF(AE73=1,例①!$E$11,IF(AE73=2,例①!$E$11,IF(WEEKDAY(Z73)=2,Z66,AG72))),"")</f>
        <v>43605</v>
      </c>
      <c r="AH73" s="222">
        <f t="shared" si="37"/>
        <v>43606</v>
      </c>
      <c r="AI73" s="222">
        <f t="shared" si="37"/>
        <v>43607</v>
      </c>
      <c r="AJ73" s="222">
        <f t="shared" si="37"/>
        <v>43608</v>
      </c>
      <c r="AK73" s="222">
        <f t="shared" si="37"/>
        <v>43609</v>
      </c>
      <c r="AL73" s="222">
        <f t="shared" si="37"/>
        <v>43610</v>
      </c>
      <c r="AM73" s="222">
        <f t="shared" si="37"/>
        <v>43611</v>
      </c>
      <c r="AN73" s="222">
        <f t="shared" si="37"/>
        <v>43612</v>
      </c>
      <c r="AO73" s="222">
        <f t="shared" si="37"/>
        <v>43613</v>
      </c>
      <c r="AP73" s="222">
        <f t="shared" si="37"/>
        <v>43614</v>
      </c>
      <c r="AQ73" s="222">
        <f t="shared" si="37"/>
        <v>43615</v>
      </c>
      <c r="AR73" s="222">
        <f t="shared" si="37"/>
        <v>43616</v>
      </c>
      <c r="AS73" s="222">
        <f t="shared" si="37"/>
        <v>43617</v>
      </c>
      <c r="AT73" s="222">
        <f t="shared" si="37"/>
        <v>43618</v>
      </c>
      <c r="AU73" s="222">
        <f t="shared" si="37"/>
        <v>43619</v>
      </c>
      <c r="AV73" s="222">
        <f t="shared" si="37"/>
        <v>43620</v>
      </c>
      <c r="AW73" s="222">
        <f t="shared" si="37"/>
        <v>43621</v>
      </c>
      <c r="AX73" s="222">
        <f t="shared" si="37"/>
        <v>43622</v>
      </c>
      <c r="AY73" s="222">
        <f t="shared" si="37"/>
        <v>43623</v>
      </c>
      <c r="AZ73" s="222">
        <f t="shared" si="37"/>
        <v>43624</v>
      </c>
      <c r="BA73" s="222">
        <f t="shared" si="37"/>
        <v>43625</v>
      </c>
      <c r="BB73" s="219">
        <f>IFERROR(IF(IF(Z73=例①!$E$12,例①!$E$12,IF(WEEKDAY(Z73)=1,Z80,BB74))&gt;例①!$E$12,例①!$E$12,IF(Z73=例①!$E$12,例①!$E$12,IF(WEEKDAY(Z73)=1,Z80,BB74))),"")</f>
        <v>43625</v>
      </c>
      <c r="BE73" s="53"/>
      <c r="BF73" s="53"/>
      <c r="BG73" s="53" t="str">
        <f>IFERROR(VLOOKUP(B73,例①!$C$11:$D$12,2,FALSE),"")</f>
        <v/>
      </c>
      <c r="BH73" s="53" t="str">
        <f>IFERROR(VLOOKUP(B73,例①!$C$16:$D$21,2,FALSE),"")</f>
        <v/>
      </c>
      <c r="BI73" s="53" t="str">
        <f>IFERROR(VLOOKUP(B73,例①!$C$22:$D$24,2,FALSE),"")</f>
        <v/>
      </c>
      <c r="BJ73" s="53" t="str">
        <f>IF(B73&gt;例①!$C$26,"",IF(B73&gt;=例①!$C$25,$BJ$13,""))</f>
        <v/>
      </c>
      <c r="BK73" s="53" t="str">
        <f>IF(B73&gt;例①!$C$28,"",IF(B73&gt;=例①!$C$27,$BK$13,""))</f>
        <v/>
      </c>
      <c r="BL73" s="53" t="str">
        <f>IF(B73&gt;例①!$C$30,"",IF(B73&gt;=例①!$C$29,$BL$13,""))</f>
        <v/>
      </c>
      <c r="BM73" s="53" t="str">
        <f>IF(B73&gt;例①!$C$32,"",IF(B73&gt;=例①!$C$31,$BM$13,""))</f>
        <v/>
      </c>
      <c r="BN73" s="53" t="str">
        <f>IF(B73&gt;例①!$C$34,"",IF(B73&gt;=例①!$C$33,$BN$13,""))</f>
        <v/>
      </c>
      <c r="BO73" s="53" t="str">
        <f>IF(B73&gt;例①!$C$36,"",IF(B73&gt;=例①!$C$35,$BO$13,""))</f>
        <v/>
      </c>
      <c r="BP73" s="53" t="str">
        <f>IF(B73&gt;例①!$C$38,"",IF(B73&gt;=例①!$C$37,$BP$13,""))</f>
        <v/>
      </c>
      <c r="BQ73" s="53" t="str">
        <f>IF(B73&gt;例①!$C$40,"",IF(B73&gt;=例①!$C$39,$BQ$13,""))</f>
        <v/>
      </c>
      <c r="BR73" s="53" t="str">
        <f>IF(B73&gt;例①!$C$42,"",IF(B73&gt;=例①!$C$41,$BR$13,""))</f>
        <v/>
      </c>
      <c r="BS73" s="53" t="str">
        <f>IF(B73&gt;例①!$C$44,"",IF(B73&gt;=例①!$C$43,$BS$13,""))</f>
        <v/>
      </c>
      <c r="BT73" s="53" t="str">
        <f>IF(B73&gt;例①!$C$46,"",IF(B73&gt;=例①!$C$45,$BT$13,""))</f>
        <v/>
      </c>
      <c r="BU73" s="53" t="str">
        <f>IF(B73&gt;例①!$C$48,"",IF(B73&gt;=例①!$C$47,$BU$13,""))</f>
        <v/>
      </c>
      <c r="BV73" s="53" t="str">
        <f>IF(B73&gt;例①!$C$50,"",IF(B73&gt;=例①!$C$49,$BV$13,""))</f>
        <v/>
      </c>
      <c r="BW73" s="53" t="str">
        <f>IF(B73&gt;例①!$C$52,"",IF(B73&gt;=例①!$C$51,$BW$13,""))</f>
        <v/>
      </c>
      <c r="BX73" s="53" t="str">
        <f>IF(B73&gt;例①!$C$54,"",IF(B73&gt;=例①!$C$53,$BX$13,""))</f>
        <v/>
      </c>
      <c r="BY73" s="53" t="str">
        <f>IF(B73&gt;例①!$C$56,"",IF(B73&gt;=例①!$C$55,$BY$13,""))</f>
        <v/>
      </c>
      <c r="BZ73" s="53" t="str">
        <f>IF(B73&gt;例①!$C$58,"",IF(B73&gt;=例①!$C$57,$BZ$13,""))</f>
        <v/>
      </c>
      <c r="CA73" s="53" t="str">
        <f>IF(B73&gt;例①!$C$60,"",IF(B73&gt;=例①!$C$59,$CA$13,""))</f>
        <v/>
      </c>
      <c r="CB73" s="53" t="str">
        <f>IF(B73&gt;例①!$C$62,"",IF(B73&gt;=例①!$C$61,$CB$13,""))</f>
        <v/>
      </c>
      <c r="CC73" s="53" t="str">
        <f>IF(B73&gt;例①!$C$64,"",IF(B73&gt;=例①!$C$63,$CC$13,""))</f>
        <v/>
      </c>
      <c r="CD73" s="53" t="str">
        <f>IF(B73&gt;例①!$C$66,"",IF(B73&gt;=例①!$C$65,$CD$13,""))</f>
        <v/>
      </c>
      <c r="CE73" s="50" t="str">
        <f t="shared" si="29"/>
        <v/>
      </c>
      <c r="CF73" s="50" t="str">
        <f t="shared" si="14"/>
        <v xml:space="preserve"> </v>
      </c>
    </row>
    <row r="74" spans="1:84" ht="39" customHeight="1" thickTop="1" thickBot="1" x14ac:dyDescent="0.2">
      <c r="A74" s="81" t="str">
        <f t="shared" si="0"/>
        <v>対象期間</v>
      </c>
      <c r="B74" s="180">
        <f>IFERROR(IF(B73=例①!$E$12+IF(WEEKDAY(例①!$E$12)=1,例①!$E$12,(8-WEEKDAY(例①!$E$12))),"-",IF(B73="-","-",B73+1)),"-")</f>
        <v>43615</v>
      </c>
      <c r="C74" s="89">
        <f t="shared" si="15"/>
        <v>5</v>
      </c>
      <c r="D74" s="199" t="str">
        <f t="shared" si="16"/>
        <v>〇</v>
      </c>
      <c r="E74" s="200" t="str">
        <f t="shared" si="17"/>
        <v xml:space="preserve"> </v>
      </c>
      <c r="F74" s="201" t="s">
        <v>60</v>
      </c>
      <c r="G74" s="202" t="s">
        <v>60</v>
      </c>
      <c r="H74" s="203"/>
      <c r="I74" s="204"/>
      <c r="J74" s="187" t="str">
        <f t="shared" si="18"/>
        <v/>
      </c>
      <c r="K74" s="190">
        <f t="shared" si="1"/>
        <v>60</v>
      </c>
      <c r="L74" s="190" t="str">
        <f t="shared" si="2"/>
        <v/>
      </c>
      <c r="M74" s="188" t="str">
        <f t="shared" si="19"/>
        <v/>
      </c>
      <c r="N74" s="87" t="str">
        <f t="shared" si="3"/>
        <v>↓</v>
      </c>
      <c r="O74" s="108"/>
      <c r="P74" s="156" t="str">
        <f>IF(B74&lt;例①!$E$11,"",IF(B74&gt;例①!$E$12,"",IF(LEN(CE74)=0,"○","")))</f>
        <v>○</v>
      </c>
      <c r="Q74" s="162">
        <f t="shared" si="20"/>
        <v>16</v>
      </c>
      <c r="R74" s="93">
        <f t="shared" si="4"/>
        <v>60</v>
      </c>
      <c r="S74" s="156" t="str">
        <f t="shared" si="5"/>
        <v/>
      </c>
      <c r="T74" s="162">
        <f t="shared" si="6"/>
        <v>15</v>
      </c>
      <c r="U74" s="100">
        <f t="shared" si="21"/>
        <v>16</v>
      </c>
      <c r="V74" s="93" t="str">
        <f t="shared" si="7"/>
        <v>作業日</v>
      </c>
      <c r="W74" s="169" t="str">
        <f t="shared" si="22"/>
        <v>作業日</v>
      </c>
      <c r="X74" s="80" t="str">
        <f t="shared" si="23"/>
        <v/>
      </c>
      <c r="Y74" s="80" t="str">
        <f t="shared" si="24"/>
        <v/>
      </c>
      <c r="Z74" s="80">
        <f t="shared" si="8"/>
        <v>43615</v>
      </c>
      <c r="AA74" s="80" t="str">
        <f t="shared" si="9"/>
        <v/>
      </c>
      <c r="AB74" s="80" t="str">
        <f t="shared" si="10"/>
        <v>OK（振替済み）</v>
      </c>
      <c r="AC74" s="154">
        <f t="shared" si="11"/>
        <v>15</v>
      </c>
      <c r="AD74" s="154" t="str">
        <f t="shared" si="25"/>
        <v/>
      </c>
      <c r="AE74" s="106">
        <f t="shared" si="26"/>
        <v>9</v>
      </c>
      <c r="AF74" s="106">
        <f t="shared" si="12"/>
        <v>0</v>
      </c>
      <c r="AG74" s="218">
        <f>IFERROR(IF(AE74=1,例①!$E$11,IF(AE74=2,例①!$E$11,IF(WEEKDAY(Z74)=2,Z67,AG73))),"")</f>
        <v>43605</v>
      </c>
      <c r="AH74" s="222">
        <f t="shared" si="37"/>
        <v>43606</v>
      </c>
      <c r="AI74" s="222">
        <f t="shared" si="37"/>
        <v>43607</v>
      </c>
      <c r="AJ74" s="222">
        <f t="shared" si="37"/>
        <v>43608</v>
      </c>
      <c r="AK74" s="222">
        <f t="shared" si="37"/>
        <v>43609</v>
      </c>
      <c r="AL74" s="222">
        <f t="shared" si="37"/>
        <v>43610</v>
      </c>
      <c r="AM74" s="222">
        <f t="shared" si="37"/>
        <v>43611</v>
      </c>
      <c r="AN74" s="222">
        <f t="shared" si="37"/>
        <v>43612</v>
      </c>
      <c r="AO74" s="222">
        <f t="shared" si="37"/>
        <v>43613</v>
      </c>
      <c r="AP74" s="222">
        <f t="shared" si="37"/>
        <v>43614</v>
      </c>
      <c r="AQ74" s="222">
        <f t="shared" si="37"/>
        <v>43615</v>
      </c>
      <c r="AR74" s="222">
        <f t="shared" si="37"/>
        <v>43616</v>
      </c>
      <c r="AS74" s="222">
        <f t="shared" si="37"/>
        <v>43617</v>
      </c>
      <c r="AT74" s="222">
        <f t="shared" si="37"/>
        <v>43618</v>
      </c>
      <c r="AU74" s="222">
        <f t="shared" si="37"/>
        <v>43619</v>
      </c>
      <c r="AV74" s="222">
        <f t="shared" si="37"/>
        <v>43620</v>
      </c>
      <c r="AW74" s="222">
        <f t="shared" si="37"/>
        <v>43621</v>
      </c>
      <c r="AX74" s="222">
        <f t="shared" si="37"/>
        <v>43622</v>
      </c>
      <c r="AY74" s="222">
        <f t="shared" si="37"/>
        <v>43623</v>
      </c>
      <c r="AZ74" s="222">
        <f t="shared" si="37"/>
        <v>43624</v>
      </c>
      <c r="BA74" s="222">
        <f t="shared" si="37"/>
        <v>43625</v>
      </c>
      <c r="BB74" s="219">
        <f>IFERROR(IF(IF(Z74=例①!$E$12,例①!$E$12,IF(WEEKDAY(Z74)=1,Z81,BB75))&gt;例①!$E$12,例①!$E$12,IF(Z74=例①!$E$12,例①!$E$12,IF(WEEKDAY(Z74)=1,Z81,BB75))),"")</f>
        <v>43625</v>
      </c>
      <c r="BE74" s="53"/>
      <c r="BF74" s="53"/>
      <c r="BG74" s="53" t="str">
        <f>IFERROR(VLOOKUP(B74,例①!$C$11:$D$12,2,FALSE),"")</f>
        <v/>
      </c>
      <c r="BH74" s="53" t="str">
        <f>IFERROR(VLOOKUP(B74,例①!$C$16:$D$21,2,FALSE),"")</f>
        <v/>
      </c>
      <c r="BI74" s="53" t="str">
        <f>IFERROR(VLOOKUP(B74,例①!$C$22:$D$24,2,FALSE),"")</f>
        <v/>
      </c>
      <c r="BJ74" s="53" t="str">
        <f>IF(B74&gt;例①!$C$26,"",IF(B74&gt;=例①!$C$25,$BJ$13,""))</f>
        <v/>
      </c>
      <c r="BK74" s="53" t="str">
        <f>IF(B74&gt;例①!$C$28,"",IF(B74&gt;=例①!$C$27,$BK$13,""))</f>
        <v/>
      </c>
      <c r="BL74" s="53" t="str">
        <f>IF(B74&gt;例①!$C$30,"",IF(B74&gt;=例①!$C$29,$BL$13,""))</f>
        <v/>
      </c>
      <c r="BM74" s="53" t="str">
        <f>IF(B74&gt;例①!$C$32,"",IF(B74&gt;=例①!$C$31,$BM$13,""))</f>
        <v/>
      </c>
      <c r="BN74" s="53" t="str">
        <f>IF(B74&gt;例①!$C$34,"",IF(B74&gt;=例①!$C$33,$BN$13,""))</f>
        <v/>
      </c>
      <c r="BO74" s="53" t="str">
        <f>IF(B74&gt;例①!$C$36,"",IF(B74&gt;=例①!$C$35,$BO$13,""))</f>
        <v/>
      </c>
      <c r="BP74" s="53" t="str">
        <f>IF(B74&gt;例①!$C$38,"",IF(B74&gt;=例①!$C$37,$BP$13,""))</f>
        <v/>
      </c>
      <c r="BQ74" s="53" t="str">
        <f>IF(B74&gt;例①!$C$40,"",IF(B74&gt;=例①!$C$39,$BQ$13,""))</f>
        <v/>
      </c>
      <c r="BR74" s="53" t="str">
        <f>IF(B74&gt;例①!$C$42,"",IF(B74&gt;=例①!$C$41,$BR$13,""))</f>
        <v/>
      </c>
      <c r="BS74" s="53" t="str">
        <f>IF(B74&gt;例①!$C$44,"",IF(B74&gt;=例①!$C$43,$BS$13,""))</f>
        <v/>
      </c>
      <c r="BT74" s="53" t="str">
        <f>IF(B74&gt;例①!$C$46,"",IF(B74&gt;=例①!$C$45,$BT$13,""))</f>
        <v/>
      </c>
      <c r="BU74" s="53" t="str">
        <f>IF(B74&gt;例①!$C$48,"",IF(B74&gt;=例①!$C$47,$BU$13,""))</f>
        <v/>
      </c>
      <c r="BV74" s="53" t="str">
        <f>IF(B74&gt;例①!$C$50,"",IF(B74&gt;=例①!$C$49,$BV$13,""))</f>
        <v/>
      </c>
      <c r="BW74" s="53" t="str">
        <f>IF(B74&gt;例①!$C$52,"",IF(B74&gt;=例①!$C$51,$BW$13,""))</f>
        <v/>
      </c>
      <c r="BX74" s="53" t="str">
        <f>IF(B74&gt;例①!$C$54,"",IF(B74&gt;=例①!$C$53,$BX$13,""))</f>
        <v/>
      </c>
      <c r="BY74" s="53" t="str">
        <f>IF(B74&gt;例①!$C$56,"",IF(B74&gt;=例①!$C$55,$BY$13,""))</f>
        <v/>
      </c>
      <c r="BZ74" s="53" t="str">
        <f>IF(B74&gt;例①!$C$58,"",IF(B74&gt;=例①!$C$57,$BZ$13,""))</f>
        <v/>
      </c>
      <c r="CA74" s="53" t="str">
        <f>IF(B74&gt;例①!$C$60,"",IF(B74&gt;=例①!$C$59,$CA$13,""))</f>
        <v/>
      </c>
      <c r="CB74" s="53" t="str">
        <f>IF(B74&gt;例①!$C$62,"",IF(B74&gt;=例①!$C$61,$CB$13,""))</f>
        <v/>
      </c>
      <c r="CC74" s="53" t="str">
        <f>IF(B74&gt;例①!$C$64,"",IF(B74&gt;=例①!$C$63,$CC$13,""))</f>
        <v/>
      </c>
      <c r="CD74" s="53" t="str">
        <f>IF(B74&gt;例①!$C$66,"",IF(B74&gt;=例①!$C$65,$CD$13,""))</f>
        <v/>
      </c>
      <c r="CE74" s="50" t="str">
        <f t="shared" si="29"/>
        <v/>
      </c>
      <c r="CF74" s="50" t="str">
        <f t="shared" si="14"/>
        <v xml:space="preserve"> </v>
      </c>
    </row>
    <row r="75" spans="1:84" ht="39" customHeight="1" thickTop="1" thickBot="1" x14ac:dyDescent="0.2">
      <c r="A75" s="81" t="str">
        <f t="shared" si="0"/>
        <v>対象期間</v>
      </c>
      <c r="B75" s="180">
        <f>IFERROR(IF(B74=例①!$E$12+IF(WEEKDAY(例①!$E$12)=1,例①!$E$12,(8-WEEKDAY(例①!$E$12))),"-",IF(B74="-","-",B74+1)),"-")</f>
        <v>43616</v>
      </c>
      <c r="C75" s="89">
        <f t="shared" si="15"/>
        <v>6</v>
      </c>
      <c r="D75" s="199" t="str">
        <f t="shared" si="16"/>
        <v>〇</v>
      </c>
      <c r="E75" s="200" t="str">
        <f t="shared" si="17"/>
        <v xml:space="preserve"> </v>
      </c>
      <c r="F75" s="201" t="s">
        <v>60</v>
      </c>
      <c r="G75" s="202" t="s">
        <v>60</v>
      </c>
      <c r="H75" s="203"/>
      <c r="I75" s="204"/>
      <c r="J75" s="187" t="str">
        <f t="shared" si="18"/>
        <v/>
      </c>
      <c r="K75" s="190">
        <f t="shared" si="1"/>
        <v>61</v>
      </c>
      <c r="L75" s="190" t="str">
        <f t="shared" si="2"/>
        <v/>
      </c>
      <c r="M75" s="188" t="str">
        <f t="shared" si="19"/>
        <v/>
      </c>
      <c r="N75" s="87" t="str">
        <f t="shared" si="3"/>
        <v>↓</v>
      </c>
      <c r="O75" s="108"/>
      <c r="P75" s="156" t="str">
        <f>IF(B75&lt;例①!$E$11,"",IF(B75&gt;例①!$E$12,"",IF(LEN(CE75)=0,"○","")))</f>
        <v>○</v>
      </c>
      <c r="Q75" s="162">
        <f t="shared" si="20"/>
        <v>16</v>
      </c>
      <c r="R75" s="93">
        <f t="shared" si="4"/>
        <v>61</v>
      </c>
      <c r="S75" s="156" t="str">
        <f t="shared" si="5"/>
        <v/>
      </c>
      <c r="T75" s="162">
        <f t="shared" si="6"/>
        <v>15</v>
      </c>
      <c r="U75" s="100">
        <f t="shared" si="21"/>
        <v>16</v>
      </c>
      <c r="V75" s="93" t="str">
        <f t="shared" si="7"/>
        <v>作業日</v>
      </c>
      <c r="W75" s="169" t="str">
        <f t="shared" si="22"/>
        <v>作業日</v>
      </c>
      <c r="X75" s="80" t="str">
        <f t="shared" si="23"/>
        <v/>
      </c>
      <c r="Y75" s="80" t="str">
        <f t="shared" si="24"/>
        <v/>
      </c>
      <c r="Z75" s="80">
        <f t="shared" si="8"/>
        <v>43616</v>
      </c>
      <c r="AA75" s="80" t="str">
        <f t="shared" si="9"/>
        <v/>
      </c>
      <c r="AB75" s="80" t="str">
        <f t="shared" si="10"/>
        <v>OK（振替済み）</v>
      </c>
      <c r="AC75" s="154">
        <f t="shared" si="11"/>
        <v>15</v>
      </c>
      <c r="AD75" s="154" t="str">
        <f t="shared" si="25"/>
        <v/>
      </c>
      <c r="AE75" s="106">
        <f t="shared" si="26"/>
        <v>9</v>
      </c>
      <c r="AF75" s="106">
        <f t="shared" si="12"/>
        <v>0</v>
      </c>
      <c r="AG75" s="218">
        <f>IFERROR(IF(AE75=1,例①!$E$11,IF(AE75=2,例①!$E$11,IF(WEEKDAY(Z75)=2,Z68,AG74))),"")</f>
        <v>43605</v>
      </c>
      <c r="AH75" s="222">
        <f t="shared" si="37"/>
        <v>43606</v>
      </c>
      <c r="AI75" s="222">
        <f t="shared" si="37"/>
        <v>43607</v>
      </c>
      <c r="AJ75" s="222">
        <f t="shared" si="37"/>
        <v>43608</v>
      </c>
      <c r="AK75" s="222">
        <f t="shared" si="37"/>
        <v>43609</v>
      </c>
      <c r="AL75" s="222">
        <f t="shared" si="37"/>
        <v>43610</v>
      </c>
      <c r="AM75" s="222">
        <f t="shared" si="37"/>
        <v>43611</v>
      </c>
      <c r="AN75" s="222">
        <f t="shared" si="37"/>
        <v>43612</v>
      </c>
      <c r="AO75" s="222">
        <f t="shared" si="37"/>
        <v>43613</v>
      </c>
      <c r="AP75" s="222">
        <f t="shared" si="37"/>
        <v>43614</v>
      </c>
      <c r="AQ75" s="222">
        <f t="shared" si="37"/>
        <v>43615</v>
      </c>
      <c r="AR75" s="222">
        <f t="shared" si="37"/>
        <v>43616</v>
      </c>
      <c r="AS75" s="222">
        <f t="shared" si="37"/>
        <v>43617</v>
      </c>
      <c r="AT75" s="222">
        <f t="shared" si="37"/>
        <v>43618</v>
      </c>
      <c r="AU75" s="222">
        <f t="shared" si="37"/>
        <v>43619</v>
      </c>
      <c r="AV75" s="222">
        <f t="shared" si="37"/>
        <v>43620</v>
      </c>
      <c r="AW75" s="222">
        <f t="shared" si="37"/>
        <v>43621</v>
      </c>
      <c r="AX75" s="222">
        <f t="shared" si="37"/>
        <v>43622</v>
      </c>
      <c r="AY75" s="222">
        <f t="shared" si="37"/>
        <v>43623</v>
      </c>
      <c r="AZ75" s="222">
        <f t="shared" si="37"/>
        <v>43624</v>
      </c>
      <c r="BA75" s="222">
        <f t="shared" si="37"/>
        <v>43625</v>
      </c>
      <c r="BB75" s="219">
        <f>IFERROR(IF(IF(Z75=例①!$E$12,例①!$E$12,IF(WEEKDAY(Z75)=1,Z82,BB76))&gt;例①!$E$12,例①!$E$12,IF(Z75=例①!$E$12,例①!$E$12,IF(WEEKDAY(Z75)=1,Z82,BB76))),"")</f>
        <v>43625</v>
      </c>
      <c r="BE75" s="53"/>
      <c r="BF75" s="53"/>
      <c r="BG75" s="53" t="str">
        <f>IFERROR(VLOOKUP(B75,例①!$C$11:$D$12,2,FALSE),"")</f>
        <v/>
      </c>
      <c r="BH75" s="53" t="str">
        <f>IFERROR(VLOOKUP(B75,例①!$C$16:$D$21,2,FALSE),"")</f>
        <v/>
      </c>
      <c r="BI75" s="53" t="str">
        <f>IFERROR(VLOOKUP(B75,例①!$C$22:$D$24,2,FALSE),"")</f>
        <v/>
      </c>
      <c r="BJ75" s="53" t="str">
        <f>IF(B75&gt;例①!$C$26,"",IF(B75&gt;=例①!$C$25,$BJ$13,""))</f>
        <v/>
      </c>
      <c r="BK75" s="53" t="str">
        <f>IF(B75&gt;例①!$C$28,"",IF(B75&gt;=例①!$C$27,$BK$13,""))</f>
        <v/>
      </c>
      <c r="BL75" s="53" t="str">
        <f>IF(B75&gt;例①!$C$30,"",IF(B75&gt;=例①!$C$29,$BL$13,""))</f>
        <v/>
      </c>
      <c r="BM75" s="53" t="str">
        <f>IF(B75&gt;例①!$C$32,"",IF(B75&gt;=例①!$C$31,$BM$13,""))</f>
        <v/>
      </c>
      <c r="BN75" s="53" t="str">
        <f>IF(B75&gt;例①!$C$34,"",IF(B75&gt;=例①!$C$33,$BN$13,""))</f>
        <v/>
      </c>
      <c r="BO75" s="53" t="str">
        <f>IF(B75&gt;例①!$C$36,"",IF(B75&gt;=例①!$C$35,$BO$13,""))</f>
        <v/>
      </c>
      <c r="BP75" s="53" t="str">
        <f>IF(B75&gt;例①!$C$38,"",IF(B75&gt;=例①!$C$37,$BP$13,""))</f>
        <v/>
      </c>
      <c r="BQ75" s="53" t="str">
        <f>IF(B75&gt;例①!$C$40,"",IF(B75&gt;=例①!$C$39,$BQ$13,""))</f>
        <v/>
      </c>
      <c r="BR75" s="53" t="str">
        <f>IF(B75&gt;例①!$C$42,"",IF(B75&gt;=例①!$C$41,$BR$13,""))</f>
        <v/>
      </c>
      <c r="BS75" s="53" t="str">
        <f>IF(B75&gt;例①!$C$44,"",IF(B75&gt;=例①!$C$43,$BS$13,""))</f>
        <v/>
      </c>
      <c r="BT75" s="53" t="str">
        <f>IF(B75&gt;例①!$C$46,"",IF(B75&gt;=例①!$C$45,$BT$13,""))</f>
        <v/>
      </c>
      <c r="BU75" s="53" t="str">
        <f>IF(B75&gt;例①!$C$48,"",IF(B75&gt;=例①!$C$47,$BU$13,""))</f>
        <v/>
      </c>
      <c r="BV75" s="53" t="str">
        <f>IF(B75&gt;例①!$C$50,"",IF(B75&gt;=例①!$C$49,$BV$13,""))</f>
        <v/>
      </c>
      <c r="BW75" s="53" t="str">
        <f>IF(B75&gt;例①!$C$52,"",IF(B75&gt;=例①!$C$51,$BW$13,""))</f>
        <v/>
      </c>
      <c r="BX75" s="53" t="str">
        <f>IF(B75&gt;例①!$C$54,"",IF(B75&gt;=例①!$C$53,$BX$13,""))</f>
        <v/>
      </c>
      <c r="BY75" s="53" t="str">
        <f>IF(B75&gt;例①!$C$56,"",IF(B75&gt;=例①!$C$55,$BY$13,""))</f>
        <v/>
      </c>
      <c r="BZ75" s="53" t="str">
        <f>IF(B75&gt;例①!$C$58,"",IF(B75&gt;=例①!$C$57,$BZ$13,""))</f>
        <v/>
      </c>
      <c r="CA75" s="53" t="str">
        <f>IF(B75&gt;例①!$C$60,"",IF(B75&gt;=例①!$C$59,$CA$13,""))</f>
        <v/>
      </c>
      <c r="CB75" s="53" t="str">
        <f>IF(B75&gt;例①!$C$62,"",IF(B75&gt;=例①!$C$61,$CB$13,""))</f>
        <v/>
      </c>
      <c r="CC75" s="53" t="str">
        <f>IF(B75&gt;例①!$C$64,"",IF(B75&gt;=例①!$C$63,$CC$13,""))</f>
        <v/>
      </c>
      <c r="CD75" s="53" t="str">
        <f>IF(B75&gt;例①!$C$66,"",IF(B75&gt;=例①!$C$65,$CD$13,""))</f>
        <v/>
      </c>
      <c r="CE75" s="50" t="str">
        <f t="shared" si="29"/>
        <v/>
      </c>
      <c r="CF75" s="50" t="str">
        <f t="shared" si="14"/>
        <v xml:space="preserve"> </v>
      </c>
    </row>
    <row r="76" spans="1:84" ht="39" customHeight="1" thickTop="1" thickBot="1" x14ac:dyDescent="0.2">
      <c r="A76" s="81" t="str">
        <f t="shared" si="0"/>
        <v>対象期間</v>
      </c>
      <c r="B76" s="180">
        <f>IFERROR(IF(B75=例①!$E$12+IF(WEEKDAY(例①!$E$12)=1,例①!$E$12,(8-WEEKDAY(例①!$E$12))),"-",IF(B75="-","-",B75+1)),"-")</f>
        <v>43617</v>
      </c>
      <c r="C76" s="89">
        <f t="shared" si="15"/>
        <v>7</v>
      </c>
      <c r="D76" s="199" t="str">
        <f t="shared" si="16"/>
        <v>〇</v>
      </c>
      <c r="E76" s="200" t="str">
        <f t="shared" si="17"/>
        <v xml:space="preserve"> </v>
      </c>
      <c r="F76" s="201" t="s">
        <v>61</v>
      </c>
      <c r="G76" s="202" t="s">
        <v>61</v>
      </c>
      <c r="H76" s="203"/>
      <c r="I76" s="204"/>
      <c r="J76" s="187" t="str">
        <f t="shared" si="18"/>
        <v>OK</v>
      </c>
      <c r="K76" s="190">
        <f t="shared" si="1"/>
        <v>62</v>
      </c>
      <c r="L76" s="190">
        <f t="shared" si="2"/>
        <v>17</v>
      </c>
      <c r="M76" s="188" t="str">
        <f t="shared" si="19"/>
        <v>16／17</v>
      </c>
      <c r="N76" s="87" t="str">
        <f t="shared" si="3"/>
        <v>↓</v>
      </c>
      <c r="O76" s="108"/>
      <c r="P76" s="156" t="str">
        <f>IF(B76&lt;例①!$E$11,"",IF(B76&gt;例①!$E$12,"",IF(LEN(CE76)=0,"○","")))</f>
        <v>○</v>
      </c>
      <c r="Q76" s="162">
        <f t="shared" si="20"/>
        <v>17</v>
      </c>
      <c r="R76" s="93">
        <f t="shared" si="4"/>
        <v>62</v>
      </c>
      <c r="S76" s="156" t="str">
        <f t="shared" si="5"/>
        <v>〇</v>
      </c>
      <c r="T76" s="162">
        <f t="shared" si="6"/>
        <v>16</v>
      </c>
      <c r="U76" s="100">
        <f t="shared" si="21"/>
        <v>17</v>
      </c>
      <c r="V76" s="93" t="str">
        <f t="shared" si="7"/>
        <v>休日</v>
      </c>
      <c r="W76" s="169" t="str">
        <f t="shared" si="22"/>
        <v>休日</v>
      </c>
      <c r="X76" s="80" t="str">
        <f t="shared" si="23"/>
        <v/>
      </c>
      <c r="Y76" s="80" t="str">
        <f t="shared" si="24"/>
        <v/>
      </c>
      <c r="Z76" s="80">
        <f t="shared" si="8"/>
        <v>43617</v>
      </c>
      <c r="AA76" s="80" t="str">
        <f t="shared" si="9"/>
        <v/>
      </c>
      <c r="AB76" s="80" t="str">
        <f t="shared" si="10"/>
        <v>OK（振替済み）</v>
      </c>
      <c r="AC76" s="154">
        <f t="shared" si="11"/>
        <v>16</v>
      </c>
      <c r="AD76" s="154">
        <f t="shared" si="25"/>
        <v>16</v>
      </c>
      <c r="AE76" s="106">
        <f t="shared" si="26"/>
        <v>9</v>
      </c>
      <c r="AF76" s="106">
        <f t="shared" si="12"/>
        <v>0</v>
      </c>
      <c r="AG76" s="218">
        <f>IFERROR(IF(AE76=1,例①!$E$11,IF(AE76=2,例①!$E$11,IF(WEEKDAY(Z76)=2,Z69,AG75))),"")</f>
        <v>43605</v>
      </c>
      <c r="AH76" s="222">
        <f t="shared" si="37"/>
        <v>43606</v>
      </c>
      <c r="AI76" s="222">
        <f t="shared" si="37"/>
        <v>43607</v>
      </c>
      <c r="AJ76" s="222">
        <f t="shared" si="37"/>
        <v>43608</v>
      </c>
      <c r="AK76" s="222">
        <f t="shared" si="37"/>
        <v>43609</v>
      </c>
      <c r="AL76" s="222">
        <f t="shared" si="37"/>
        <v>43610</v>
      </c>
      <c r="AM76" s="222">
        <f t="shared" si="37"/>
        <v>43611</v>
      </c>
      <c r="AN76" s="222">
        <f t="shared" si="37"/>
        <v>43612</v>
      </c>
      <c r="AO76" s="222">
        <f t="shared" si="37"/>
        <v>43613</v>
      </c>
      <c r="AP76" s="222">
        <f t="shared" si="37"/>
        <v>43614</v>
      </c>
      <c r="AQ76" s="222">
        <f t="shared" si="37"/>
        <v>43615</v>
      </c>
      <c r="AR76" s="222">
        <f t="shared" si="37"/>
        <v>43616</v>
      </c>
      <c r="AS76" s="222">
        <f t="shared" si="37"/>
        <v>43617</v>
      </c>
      <c r="AT76" s="222">
        <f t="shared" si="37"/>
        <v>43618</v>
      </c>
      <c r="AU76" s="222">
        <f t="shared" si="37"/>
        <v>43619</v>
      </c>
      <c r="AV76" s="222">
        <f t="shared" si="37"/>
        <v>43620</v>
      </c>
      <c r="AW76" s="222">
        <f t="shared" si="37"/>
        <v>43621</v>
      </c>
      <c r="AX76" s="222">
        <f t="shared" si="37"/>
        <v>43622</v>
      </c>
      <c r="AY76" s="222">
        <f t="shared" si="37"/>
        <v>43623</v>
      </c>
      <c r="AZ76" s="222">
        <f t="shared" si="37"/>
        <v>43624</v>
      </c>
      <c r="BA76" s="222">
        <f t="shared" si="37"/>
        <v>43625</v>
      </c>
      <c r="BB76" s="219">
        <f>IFERROR(IF(IF(Z76=例①!$E$12,例①!$E$12,IF(WEEKDAY(Z76)=1,Z83,BB77))&gt;例①!$E$12,例①!$E$12,IF(Z76=例①!$E$12,例①!$E$12,IF(WEEKDAY(Z76)=1,Z83,BB77))),"")</f>
        <v>43625</v>
      </c>
      <c r="BE76" s="53"/>
      <c r="BF76" s="53"/>
      <c r="BG76" s="53" t="str">
        <f>IFERROR(VLOOKUP(B76,例①!$C$11:$D$12,2,FALSE),"")</f>
        <v/>
      </c>
      <c r="BH76" s="53" t="str">
        <f>IFERROR(VLOOKUP(B76,例①!$C$16:$D$21,2,FALSE),"")</f>
        <v/>
      </c>
      <c r="BI76" s="53" t="str">
        <f>IFERROR(VLOOKUP(B76,例①!$C$22:$D$24,2,FALSE),"")</f>
        <v/>
      </c>
      <c r="BJ76" s="53" t="str">
        <f>IF(B76&gt;例①!$C$26,"",IF(B76&gt;=例①!$C$25,$BJ$13,""))</f>
        <v/>
      </c>
      <c r="BK76" s="53" t="str">
        <f>IF(B76&gt;例①!$C$28,"",IF(B76&gt;=例①!$C$27,$BK$13,""))</f>
        <v/>
      </c>
      <c r="BL76" s="53" t="str">
        <f>IF(B76&gt;例①!$C$30,"",IF(B76&gt;=例①!$C$29,$BL$13,""))</f>
        <v/>
      </c>
      <c r="BM76" s="53" t="str">
        <f>IF(B76&gt;例①!$C$32,"",IF(B76&gt;=例①!$C$31,$BM$13,""))</f>
        <v/>
      </c>
      <c r="BN76" s="53" t="str">
        <f>IF(B76&gt;例①!$C$34,"",IF(B76&gt;=例①!$C$33,$BN$13,""))</f>
        <v/>
      </c>
      <c r="BO76" s="53" t="str">
        <f>IF(B76&gt;例①!$C$36,"",IF(B76&gt;=例①!$C$35,$BO$13,""))</f>
        <v/>
      </c>
      <c r="BP76" s="53" t="str">
        <f>IF(B76&gt;例①!$C$38,"",IF(B76&gt;=例①!$C$37,$BP$13,""))</f>
        <v/>
      </c>
      <c r="BQ76" s="53" t="str">
        <f>IF(B76&gt;例①!$C$40,"",IF(B76&gt;=例①!$C$39,$BQ$13,""))</f>
        <v/>
      </c>
      <c r="BR76" s="53" t="str">
        <f>IF(B76&gt;例①!$C$42,"",IF(B76&gt;=例①!$C$41,$BR$13,""))</f>
        <v/>
      </c>
      <c r="BS76" s="53" t="str">
        <f>IF(B76&gt;例①!$C$44,"",IF(B76&gt;=例①!$C$43,$BS$13,""))</f>
        <v/>
      </c>
      <c r="BT76" s="53" t="str">
        <f>IF(B76&gt;例①!$C$46,"",IF(B76&gt;=例①!$C$45,$BT$13,""))</f>
        <v/>
      </c>
      <c r="BU76" s="53" t="str">
        <f>IF(B76&gt;例①!$C$48,"",IF(B76&gt;=例①!$C$47,$BU$13,""))</f>
        <v/>
      </c>
      <c r="BV76" s="53" t="str">
        <f>IF(B76&gt;例①!$C$50,"",IF(B76&gt;=例①!$C$49,$BV$13,""))</f>
        <v/>
      </c>
      <c r="BW76" s="53" t="str">
        <f>IF(B76&gt;例①!$C$52,"",IF(B76&gt;=例①!$C$51,$BW$13,""))</f>
        <v/>
      </c>
      <c r="BX76" s="53" t="str">
        <f>IF(B76&gt;例①!$C$54,"",IF(B76&gt;=例①!$C$53,$BX$13,""))</f>
        <v/>
      </c>
      <c r="BY76" s="53" t="str">
        <f>IF(B76&gt;例①!$C$56,"",IF(B76&gt;=例①!$C$55,$BY$13,""))</f>
        <v/>
      </c>
      <c r="BZ76" s="53" t="str">
        <f>IF(B76&gt;例①!$C$58,"",IF(B76&gt;=例①!$C$57,$BZ$13,""))</f>
        <v/>
      </c>
      <c r="CA76" s="53" t="str">
        <f>IF(B76&gt;例①!$C$60,"",IF(B76&gt;=例①!$C$59,$CA$13,""))</f>
        <v/>
      </c>
      <c r="CB76" s="53" t="str">
        <f>IF(B76&gt;例①!$C$62,"",IF(B76&gt;=例①!$C$61,$CB$13,""))</f>
        <v/>
      </c>
      <c r="CC76" s="53" t="str">
        <f>IF(B76&gt;例①!$C$64,"",IF(B76&gt;=例①!$C$63,$CC$13,""))</f>
        <v/>
      </c>
      <c r="CD76" s="53" t="str">
        <f>IF(B76&gt;例①!$C$66,"",IF(B76&gt;=例①!$C$65,$CD$13,""))</f>
        <v/>
      </c>
      <c r="CE76" s="50" t="str">
        <f t="shared" si="29"/>
        <v/>
      </c>
      <c r="CF76" s="50" t="str">
        <f t="shared" si="14"/>
        <v xml:space="preserve"> </v>
      </c>
    </row>
    <row r="77" spans="1:84" ht="39" customHeight="1" thickTop="1" thickBot="1" x14ac:dyDescent="0.2">
      <c r="A77" s="81" t="str">
        <f t="shared" si="0"/>
        <v>対象期間</v>
      </c>
      <c r="B77" s="180">
        <f>IFERROR(IF(B76=例①!$E$12+IF(WEEKDAY(例①!$E$12)=1,例①!$E$12,(8-WEEKDAY(例①!$E$12))),"-",IF(B76="-","-",B76+1)),"-")</f>
        <v>43618</v>
      </c>
      <c r="C77" s="89">
        <f t="shared" si="15"/>
        <v>1</v>
      </c>
      <c r="D77" s="199" t="str">
        <f t="shared" si="16"/>
        <v>〇</v>
      </c>
      <c r="E77" s="200" t="str">
        <f t="shared" si="17"/>
        <v xml:space="preserve"> </v>
      </c>
      <c r="F77" s="201" t="s">
        <v>61</v>
      </c>
      <c r="G77" s="202" t="s">
        <v>61</v>
      </c>
      <c r="H77" s="203"/>
      <c r="I77" s="204"/>
      <c r="J77" s="187" t="str">
        <f t="shared" si="18"/>
        <v>OK</v>
      </c>
      <c r="K77" s="190">
        <f t="shared" si="1"/>
        <v>63</v>
      </c>
      <c r="L77" s="190">
        <f t="shared" si="2"/>
        <v>18</v>
      </c>
      <c r="M77" s="188" t="str">
        <f t="shared" si="19"/>
        <v>17／18</v>
      </c>
      <c r="N77" s="87" t="str">
        <f t="shared" si="3"/>
        <v>週の終わり</v>
      </c>
      <c r="O77" s="108"/>
      <c r="P77" s="156" t="str">
        <f>IF(B77&lt;例①!$E$11,"",IF(B77&gt;例①!$E$12,"",IF(LEN(CE77)=0,"○","")))</f>
        <v>○</v>
      </c>
      <c r="Q77" s="162">
        <f t="shared" si="20"/>
        <v>18</v>
      </c>
      <c r="R77" s="93">
        <f t="shared" si="4"/>
        <v>63</v>
      </c>
      <c r="S77" s="156" t="str">
        <f t="shared" si="5"/>
        <v>〇</v>
      </c>
      <c r="T77" s="162">
        <f t="shared" si="6"/>
        <v>17</v>
      </c>
      <c r="U77" s="100">
        <f t="shared" si="21"/>
        <v>18</v>
      </c>
      <c r="V77" s="93" t="str">
        <f t="shared" si="7"/>
        <v>休日</v>
      </c>
      <c r="W77" s="169" t="str">
        <f t="shared" si="22"/>
        <v>休日</v>
      </c>
      <c r="X77" s="80" t="str">
        <f t="shared" si="23"/>
        <v/>
      </c>
      <c r="Y77" s="80" t="str">
        <f t="shared" si="24"/>
        <v/>
      </c>
      <c r="Z77" s="80">
        <f t="shared" si="8"/>
        <v>43618</v>
      </c>
      <c r="AA77" s="80" t="str">
        <f t="shared" si="9"/>
        <v/>
      </c>
      <c r="AB77" s="80" t="str">
        <f t="shared" si="10"/>
        <v>OK（振替済み）</v>
      </c>
      <c r="AC77" s="154">
        <f t="shared" si="11"/>
        <v>17</v>
      </c>
      <c r="AD77" s="154">
        <f t="shared" si="25"/>
        <v>17</v>
      </c>
      <c r="AE77" s="106">
        <f t="shared" si="26"/>
        <v>9</v>
      </c>
      <c r="AF77" s="106">
        <f t="shared" si="12"/>
        <v>0</v>
      </c>
      <c r="AG77" s="223">
        <f>IFERROR(IF(AE77=1,例①!$E$11,IF(AE77=2,例①!$E$11,IF(WEEKDAY(Z77)=2,Z70,AG76))),"")</f>
        <v>43605</v>
      </c>
      <c r="AH77" s="224">
        <f t="shared" si="37"/>
        <v>43606</v>
      </c>
      <c r="AI77" s="224">
        <f t="shared" si="37"/>
        <v>43607</v>
      </c>
      <c r="AJ77" s="224">
        <f t="shared" si="37"/>
        <v>43608</v>
      </c>
      <c r="AK77" s="224">
        <f t="shared" si="37"/>
        <v>43609</v>
      </c>
      <c r="AL77" s="224">
        <f t="shared" si="37"/>
        <v>43610</v>
      </c>
      <c r="AM77" s="224">
        <f t="shared" si="37"/>
        <v>43611</v>
      </c>
      <c r="AN77" s="224">
        <f t="shared" si="37"/>
        <v>43612</v>
      </c>
      <c r="AO77" s="224">
        <f t="shared" si="37"/>
        <v>43613</v>
      </c>
      <c r="AP77" s="224">
        <f t="shared" si="37"/>
        <v>43614</v>
      </c>
      <c r="AQ77" s="224">
        <f t="shared" si="37"/>
        <v>43615</v>
      </c>
      <c r="AR77" s="224">
        <f t="shared" si="37"/>
        <v>43616</v>
      </c>
      <c r="AS77" s="224">
        <f t="shared" si="37"/>
        <v>43617</v>
      </c>
      <c r="AT77" s="224">
        <f t="shared" si="37"/>
        <v>43618</v>
      </c>
      <c r="AU77" s="224">
        <f t="shared" si="37"/>
        <v>43619</v>
      </c>
      <c r="AV77" s="224">
        <f t="shared" si="37"/>
        <v>43620</v>
      </c>
      <c r="AW77" s="224">
        <f t="shared" si="37"/>
        <v>43621</v>
      </c>
      <c r="AX77" s="224">
        <f t="shared" si="37"/>
        <v>43622</v>
      </c>
      <c r="AY77" s="224">
        <f t="shared" si="37"/>
        <v>43623</v>
      </c>
      <c r="AZ77" s="224">
        <f t="shared" si="37"/>
        <v>43624</v>
      </c>
      <c r="BA77" s="224">
        <f t="shared" si="37"/>
        <v>43625</v>
      </c>
      <c r="BB77" s="225">
        <f>IFERROR(IF(IF(Z77=例①!$E$12,例①!$E$12,IF(WEEKDAY(Z77)=1,Z84,BB78))&gt;例①!$E$12,例①!$E$12,IF(Z77=例①!$E$12,例①!$E$12,IF(WEEKDAY(Z77)=1,Z84,BB78))),"")</f>
        <v>43625</v>
      </c>
      <c r="BE77" s="53"/>
      <c r="BF77" s="53"/>
      <c r="BG77" s="53" t="str">
        <f>IFERROR(VLOOKUP(B77,例①!$C$11:$D$12,2,FALSE),"")</f>
        <v/>
      </c>
      <c r="BH77" s="53" t="str">
        <f>IFERROR(VLOOKUP(B77,例①!$C$16:$D$21,2,FALSE),"")</f>
        <v/>
      </c>
      <c r="BI77" s="53" t="str">
        <f>IFERROR(VLOOKUP(B77,例①!$C$22:$D$24,2,FALSE),"")</f>
        <v/>
      </c>
      <c r="BJ77" s="53" t="str">
        <f>IF(B77&gt;例①!$C$26,"",IF(B77&gt;=例①!$C$25,$BJ$13,""))</f>
        <v/>
      </c>
      <c r="BK77" s="53" t="str">
        <f>IF(B77&gt;例①!$C$28,"",IF(B77&gt;=例①!$C$27,$BK$13,""))</f>
        <v/>
      </c>
      <c r="BL77" s="53" t="str">
        <f>IF(B77&gt;例①!$C$30,"",IF(B77&gt;=例①!$C$29,$BL$13,""))</f>
        <v/>
      </c>
      <c r="BM77" s="53" t="str">
        <f>IF(B77&gt;例①!$C$32,"",IF(B77&gt;=例①!$C$31,$BM$13,""))</f>
        <v/>
      </c>
      <c r="BN77" s="53" t="str">
        <f>IF(B77&gt;例①!$C$34,"",IF(B77&gt;=例①!$C$33,$BN$13,""))</f>
        <v/>
      </c>
      <c r="BO77" s="53" t="str">
        <f>IF(B77&gt;例①!$C$36,"",IF(B77&gt;=例①!$C$35,$BO$13,""))</f>
        <v/>
      </c>
      <c r="BP77" s="53" t="str">
        <f>IF(B77&gt;例①!$C$38,"",IF(B77&gt;=例①!$C$37,$BP$13,""))</f>
        <v/>
      </c>
      <c r="BQ77" s="53" t="str">
        <f>IF(B77&gt;例①!$C$40,"",IF(B77&gt;=例①!$C$39,$BQ$13,""))</f>
        <v/>
      </c>
      <c r="BR77" s="53" t="str">
        <f>IF(B77&gt;例①!$C$42,"",IF(B77&gt;=例①!$C$41,$BR$13,""))</f>
        <v/>
      </c>
      <c r="BS77" s="53" t="str">
        <f>IF(B77&gt;例①!$C$44,"",IF(B77&gt;=例①!$C$43,$BS$13,""))</f>
        <v/>
      </c>
      <c r="BT77" s="53" t="str">
        <f>IF(B77&gt;例①!$C$46,"",IF(B77&gt;=例①!$C$45,$BT$13,""))</f>
        <v/>
      </c>
      <c r="BU77" s="53" t="str">
        <f>IF(B77&gt;例①!$C$48,"",IF(B77&gt;=例①!$C$47,$BU$13,""))</f>
        <v/>
      </c>
      <c r="BV77" s="53" t="str">
        <f>IF(B77&gt;例①!$C$50,"",IF(B77&gt;=例①!$C$49,$BV$13,""))</f>
        <v/>
      </c>
      <c r="BW77" s="53" t="str">
        <f>IF(B77&gt;例①!$C$52,"",IF(B77&gt;=例①!$C$51,$BW$13,""))</f>
        <v/>
      </c>
      <c r="BX77" s="53" t="str">
        <f>IF(B77&gt;例①!$C$54,"",IF(B77&gt;=例①!$C$53,$BX$13,""))</f>
        <v/>
      </c>
      <c r="BY77" s="53" t="str">
        <f>IF(B77&gt;例①!$C$56,"",IF(B77&gt;=例①!$C$55,$BY$13,""))</f>
        <v/>
      </c>
      <c r="BZ77" s="53" t="str">
        <f>IF(B77&gt;例①!$C$58,"",IF(B77&gt;=例①!$C$57,$BZ$13,""))</f>
        <v/>
      </c>
      <c r="CA77" s="53" t="str">
        <f>IF(B77&gt;例①!$C$60,"",IF(B77&gt;=例①!$C$59,$CA$13,""))</f>
        <v/>
      </c>
      <c r="CB77" s="53" t="str">
        <f>IF(B77&gt;例①!$C$62,"",IF(B77&gt;=例①!$C$61,$CB$13,""))</f>
        <v/>
      </c>
      <c r="CC77" s="53" t="str">
        <f>IF(B77&gt;例①!$C$64,"",IF(B77&gt;=例①!$C$63,$CC$13,""))</f>
        <v/>
      </c>
      <c r="CD77" s="53" t="str">
        <f>IF(B77&gt;例①!$C$66,"",IF(B77&gt;=例①!$C$65,$CD$13,""))</f>
        <v/>
      </c>
      <c r="CE77" s="50" t="str">
        <f t="shared" si="29"/>
        <v/>
      </c>
      <c r="CF77" s="50" t="str">
        <f t="shared" si="14"/>
        <v xml:space="preserve"> </v>
      </c>
    </row>
    <row r="78" spans="1:84" ht="39" customHeight="1" thickTop="1" thickBot="1" x14ac:dyDescent="0.2">
      <c r="A78" s="81" t="str">
        <f t="shared" si="0"/>
        <v>対象期間</v>
      </c>
      <c r="B78" s="180">
        <f>IFERROR(IF(B77=例①!$E$12+IF(WEEKDAY(例①!$E$12)=1,例①!$E$12,(8-WEEKDAY(例①!$E$12))),"-",IF(B77="-","-",B77+1)),"-")</f>
        <v>43619</v>
      </c>
      <c r="C78" s="89">
        <f t="shared" si="15"/>
        <v>2</v>
      </c>
      <c r="D78" s="199" t="str">
        <f t="shared" si="16"/>
        <v>〇</v>
      </c>
      <c r="E78" s="200" t="str">
        <f t="shared" si="17"/>
        <v xml:space="preserve"> </v>
      </c>
      <c r="F78" s="201" t="s">
        <v>60</v>
      </c>
      <c r="G78" s="202" t="s">
        <v>60</v>
      </c>
      <c r="H78" s="203"/>
      <c r="I78" s="204"/>
      <c r="J78" s="187" t="str">
        <f t="shared" si="18"/>
        <v/>
      </c>
      <c r="K78" s="190">
        <f t="shared" si="1"/>
        <v>64</v>
      </c>
      <c r="L78" s="190" t="str">
        <f t="shared" si="2"/>
        <v/>
      </c>
      <c r="M78" s="188" t="str">
        <f t="shared" si="19"/>
        <v/>
      </c>
      <c r="N78" s="87" t="str">
        <f t="shared" si="3"/>
        <v>週の始まり</v>
      </c>
      <c r="O78" s="108"/>
      <c r="P78" s="156" t="str">
        <f>IF(B78&lt;例①!$E$11,"",IF(B78&gt;例①!$E$12,"",IF(LEN(CE78)=0,"○","")))</f>
        <v>○</v>
      </c>
      <c r="Q78" s="162">
        <f t="shared" si="20"/>
        <v>18</v>
      </c>
      <c r="R78" s="93">
        <f t="shared" si="4"/>
        <v>64</v>
      </c>
      <c r="S78" s="156" t="str">
        <f t="shared" si="5"/>
        <v/>
      </c>
      <c r="T78" s="162">
        <f t="shared" si="6"/>
        <v>17</v>
      </c>
      <c r="U78" s="100">
        <f t="shared" si="21"/>
        <v>18</v>
      </c>
      <c r="V78" s="93" t="str">
        <f t="shared" si="7"/>
        <v>作業日</v>
      </c>
      <c r="W78" s="169" t="str">
        <f t="shared" si="22"/>
        <v>作業日</v>
      </c>
      <c r="X78" s="80" t="str">
        <f t="shared" si="23"/>
        <v/>
      </c>
      <c r="Y78" s="80" t="str">
        <f t="shared" si="24"/>
        <v/>
      </c>
      <c r="Z78" s="80">
        <f t="shared" si="8"/>
        <v>43619</v>
      </c>
      <c r="AA78" s="80" t="str">
        <f t="shared" si="9"/>
        <v/>
      </c>
      <c r="AB78" s="80" t="str">
        <f t="shared" si="10"/>
        <v>OK（振替済み）</v>
      </c>
      <c r="AC78" s="154">
        <f t="shared" si="11"/>
        <v>17</v>
      </c>
      <c r="AD78" s="154" t="str">
        <f t="shared" si="25"/>
        <v/>
      </c>
      <c r="AE78" s="106">
        <f t="shared" si="26"/>
        <v>10</v>
      </c>
      <c r="AF78" s="106">
        <f t="shared" si="12"/>
        <v>0</v>
      </c>
      <c r="AG78" s="216">
        <f>IFERROR(IF(AE78=1,例①!$E$11,IF(AE78=2,例①!$E$11,IF(WEEKDAY(Z78)=2,Z71,AG77))),"")</f>
        <v>43612</v>
      </c>
      <c r="AH78" s="221">
        <f t="shared" si="37"/>
        <v>43613</v>
      </c>
      <c r="AI78" s="221">
        <f t="shared" si="37"/>
        <v>43614</v>
      </c>
      <c r="AJ78" s="221">
        <f t="shared" si="37"/>
        <v>43615</v>
      </c>
      <c r="AK78" s="221">
        <f t="shared" si="37"/>
        <v>43616</v>
      </c>
      <c r="AL78" s="221">
        <f t="shared" si="37"/>
        <v>43617</v>
      </c>
      <c r="AM78" s="221">
        <f t="shared" si="37"/>
        <v>43618</v>
      </c>
      <c r="AN78" s="221">
        <f t="shared" si="37"/>
        <v>43619</v>
      </c>
      <c r="AO78" s="221">
        <f t="shared" si="37"/>
        <v>43620</v>
      </c>
      <c r="AP78" s="221">
        <f t="shared" si="37"/>
        <v>43621</v>
      </c>
      <c r="AQ78" s="221">
        <f t="shared" si="37"/>
        <v>43622</v>
      </c>
      <c r="AR78" s="221">
        <f t="shared" si="37"/>
        <v>43623</v>
      </c>
      <c r="AS78" s="221">
        <f t="shared" si="37"/>
        <v>43624</v>
      </c>
      <c r="AT78" s="221">
        <f t="shared" si="37"/>
        <v>43625</v>
      </c>
      <c r="AU78" s="221">
        <f t="shared" si="37"/>
        <v>43626</v>
      </c>
      <c r="AV78" s="221">
        <f t="shared" si="37"/>
        <v>43627</v>
      </c>
      <c r="AW78" s="221">
        <f t="shared" si="37"/>
        <v>43628</v>
      </c>
      <c r="AX78" s="221">
        <f t="shared" si="37"/>
        <v>43629</v>
      </c>
      <c r="AY78" s="221">
        <f t="shared" si="37"/>
        <v>43630</v>
      </c>
      <c r="AZ78" s="221">
        <f t="shared" si="37"/>
        <v>43631</v>
      </c>
      <c r="BA78" s="221">
        <f t="shared" si="37"/>
        <v>43632</v>
      </c>
      <c r="BB78" s="217">
        <f>IFERROR(IF(IF(Z78=例①!$E$12,例①!$E$12,IF(WEEKDAY(Z78)=1,Z85,BB79))&gt;例①!$E$12,例①!$E$12,IF(Z78=例①!$E$12,例①!$E$12,IF(WEEKDAY(Z78)=1,Z85,BB79))),"")</f>
        <v>43632</v>
      </c>
      <c r="BE78" s="53"/>
      <c r="BF78" s="53"/>
      <c r="BG78" s="53" t="str">
        <f>IFERROR(VLOOKUP(B78,例①!$C$11:$D$12,2,FALSE),"")</f>
        <v/>
      </c>
      <c r="BH78" s="53" t="str">
        <f>IFERROR(VLOOKUP(B78,例①!$C$16:$D$21,2,FALSE),"")</f>
        <v/>
      </c>
      <c r="BI78" s="53" t="str">
        <f>IFERROR(VLOOKUP(B78,例①!$C$22:$D$24,2,FALSE),"")</f>
        <v/>
      </c>
      <c r="BJ78" s="53" t="str">
        <f>IF(B78&gt;例①!$C$26,"",IF(B78&gt;=例①!$C$25,$BJ$13,""))</f>
        <v/>
      </c>
      <c r="BK78" s="53" t="str">
        <f>IF(B78&gt;例①!$C$28,"",IF(B78&gt;=例①!$C$27,$BK$13,""))</f>
        <v/>
      </c>
      <c r="BL78" s="53" t="str">
        <f>IF(B78&gt;例①!$C$30,"",IF(B78&gt;=例①!$C$29,$BL$13,""))</f>
        <v/>
      </c>
      <c r="BM78" s="53" t="str">
        <f>IF(B78&gt;例①!$C$32,"",IF(B78&gt;=例①!$C$31,$BM$13,""))</f>
        <v/>
      </c>
      <c r="BN78" s="53" t="str">
        <f>IF(B78&gt;例①!$C$34,"",IF(B78&gt;=例①!$C$33,$BN$13,""))</f>
        <v/>
      </c>
      <c r="BO78" s="53" t="str">
        <f>IF(B78&gt;例①!$C$36,"",IF(B78&gt;=例①!$C$35,$BO$13,""))</f>
        <v/>
      </c>
      <c r="BP78" s="53" t="str">
        <f>IF(B78&gt;例①!$C$38,"",IF(B78&gt;=例①!$C$37,$BP$13,""))</f>
        <v/>
      </c>
      <c r="BQ78" s="53" t="str">
        <f>IF(B78&gt;例①!$C$40,"",IF(B78&gt;=例①!$C$39,$BQ$13,""))</f>
        <v/>
      </c>
      <c r="BR78" s="53" t="str">
        <f>IF(B78&gt;例①!$C$42,"",IF(B78&gt;=例①!$C$41,$BR$13,""))</f>
        <v/>
      </c>
      <c r="BS78" s="53" t="str">
        <f>IF(B78&gt;例①!$C$44,"",IF(B78&gt;=例①!$C$43,$BS$13,""))</f>
        <v/>
      </c>
      <c r="BT78" s="53" t="str">
        <f>IF(B78&gt;例①!$C$46,"",IF(B78&gt;=例①!$C$45,$BT$13,""))</f>
        <v/>
      </c>
      <c r="BU78" s="53" t="str">
        <f>IF(B78&gt;例①!$C$48,"",IF(B78&gt;=例①!$C$47,$BU$13,""))</f>
        <v/>
      </c>
      <c r="BV78" s="53" t="str">
        <f>IF(B78&gt;例①!$C$50,"",IF(B78&gt;=例①!$C$49,$BV$13,""))</f>
        <v/>
      </c>
      <c r="BW78" s="53" t="str">
        <f>IF(B78&gt;例①!$C$52,"",IF(B78&gt;=例①!$C$51,$BW$13,""))</f>
        <v/>
      </c>
      <c r="BX78" s="53" t="str">
        <f>IF(B78&gt;例①!$C$54,"",IF(B78&gt;=例①!$C$53,$BX$13,""))</f>
        <v/>
      </c>
      <c r="BY78" s="53" t="str">
        <f>IF(B78&gt;例①!$C$56,"",IF(B78&gt;=例①!$C$55,$BY$13,""))</f>
        <v/>
      </c>
      <c r="BZ78" s="53" t="str">
        <f>IF(B78&gt;例①!$C$58,"",IF(B78&gt;=例①!$C$57,$BZ$13,""))</f>
        <v/>
      </c>
      <c r="CA78" s="53" t="str">
        <f>IF(B78&gt;例①!$C$60,"",IF(B78&gt;=例①!$C$59,$CA$13,""))</f>
        <v/>
      </c>
      <c r="CB78" s="53" t="str">
        <f>IF(B78&gt;例①!$C$62,"",IF(B78&gt;=例①!$C$61,$CB$13,""))</f>
        <v/>
      </c>
      <c r="CC78" s="53" t="str">
        <f>IF(B78&gt;例①!$C$64,"",IF(B78&gt;=例①!$C$63,$CC$13,""))</f>
        <v/>
      </c>
      <c r="CD78" s="53" t="str">
        <f>IF(B78&gt;例①!$C$66,"",IF(B78&gt;=例①!$C$65,$CD$13,""))</f>
        <v/>
      </c>
      <c r="CE78" s="50" t="str">
        <f t="shared" si="29"/>
        <v/>
      </c>
      <c r="CF78" s="50" t="str">
        <f t="shared" si="14"/>
        <v xml:space="preserve"> </v>
      </c>
    </row>
    <row r="79" spans="1:84" ht="39" customHeight="1" thickTop="1" thickBot="1" x14ac:dyDescent="0.2">
      <c r="A79" s="81" t="str">
        <f t="shared" ref="A79:A142" si="38">IF(D79="×","対象期間外",IF(D79="〇","対象期間",""))</f>
        <v>対象期間</v>
      </c>
      <c r="B79" s="180">
        <f>IFERROR(IF(B78=例①!$E$12+IF(WEEKDAY(例①!$E$12)=1,例①!$E$12,(8-WEEKDAY(例①!$E$12))),"-",IF(B78="-","-",B78+1)),"-")</f>
        <v>43620</v>
      </c>
      <c r="C79" s="89">
        <f t="shared" si="15"/>
        <v>3</v>
      </c>
      <c r="D79" s="199" t="str">
        <f t="shared" si="16"/>
        <v>〇</v>
      </c>
      <c r="E79" s="200" t="str">
        <f t="shared" si="17"/>
        <v xml:space="preserve"> </v>
      </c>
      <c r="F79" s="201" t="s">
        <v>60</v>
      </c>
      <c r="G79" s="202" t="s">
        <v>60</v>
      </c>
      <c r="H79" s="203"/>
      <c r="I79" s="204"/>
      <c r="J79" s="187" t="str">
        <f t="shared" si="18"/>
        <v/>
      </c>
      <c r="K79" s="190">
        <f t="shared" ref="K79:K142" si="39">IF(D79="×","",IF(R79&gt;0,R79,""))</f>
        <v>65</v>
      </c>
      <c r="L79" s="190" t="str">
        <f t="shared" ref="L79:L142" si="40">IF(D79="×","",IF(Q79&gt;0,IF(Q79=Q78,"",Q79),""))</f>
        <v/>
      </c>
      <c r="M79" s="188" t="str">
        <f t="shared" si="19"/>
        <v/>
      </c>
      <c r="N79" s="87" t="str">
        <f t="shared" ref="N79:N142" si="41">IFERROR(IF(WEEKDAY(C79)=2,"週の始まり",IF(WEEKDAY(C79)=1,"週の終わり",IF(WEEKDAY(C79)&gt;2,"↓",""))),"")</f>
        <v>↓</v>
      </c>
      <c r="O79" s="108"/>
      <c r="P79" s="156" t="str">
        <f>IF(B79&lt;例①!$E$11,"",IF(B79&gt;例①!$E$12,"",IF(LEN(CE79)=0,"○","")))</f>
        <v>○</v>
      </c>
      <c r="Q79" s="162">
        <f t="shared" si="20"/>
        <v>18</v>
      </c>
      <c r="R79" s="93">
        <f t="shared" ref="R79:R142" si="42">IF(D79="〇",R78+1,R78)</f>
        <v>65</v>
      </c>
      <c r="S79" s="156" t="str">
        <f t="shared" ref="S79:S142" si="43">IF(D79="×","",IF(P79="","",IF(G79="休日",IF(W79="作業日","",IF(WEEKDAY(B79)=1,"〇",IF(WEEKDAY(B79)=7,"〇",""))),IF(WEEKDAY(B79)=1,"〇",IF(WEEKDAY(B79)=7,"〇","")))))</f>
        <v/>
      </c>
      <c r="T79" s="162">
        <f t="shared" ref="T79:T142" si="44">IF(J79="OK",T78+1,IF(J79="OK（振替済み）",T78+1,T78))</f>
        <v>17</v>
      </c>
      <c r="U79" s="100">
        <f t="shared" si="21"/>
        <v>18</v>
      </c>
      <c r="V79" s="93" t="str">
        <f t="shared" ref="V79:V142" si="45">IF(D79="〇",G79,"")</f>
        <v>作業日</v>
      </c>
      <c r="W79" s="169" t="str">
        <f t="shared" si="22"/>
        <v>作業日</v>
      </c>
      <c r="X79" s="80" t="str">
        <f t="shared" si="23"/>
        <v/>
      </c>
      <c r="Y79" s="80" t="str">
        <f t="shared" si="24"/>
        <v/>
      </c>
      <c r="Z79" s="80">
        <f t="shared" ref="Z79:Z142" si="46">B79</f>
        <v>43620</v>
      </c>
      <c r="AA79" s="80" t="str">
        <f t="shared" ref="AA79:AA142" si="47">IF(F79&amp;W79="休日"&amp;"作業日","NG","")</f>
        <v/>
      </c>
      <c r="AB79" s="80" t="str">
        <f t="shared" ref="AB79:AB142" si="48">IF(AA79="","OK（振替済み）",$BE$15)</f>
        <v>OK（振替済み）</v>
      </c>
      <c r="AC79" s="154">
        <f t="shared" ref="AC79:AC142" si="49">IF(J79="OK",AC78+1,IF(J79="OK（振替済み）",AC78+1,AC78))</f>
        <v>17</v>
      </c>
      <c r="AD79" s="154" t="str">
        <f t="shared" si="25"/>
        <v/>
      </c>
      <c r="AE79" s="106">
        <f t="shared" si="26"/>
        <v>10</v>
      </c>
      <c r="AF79" s="106">
        <f t="shared" ref="AF79:AF142" si="50">IFERROR(VLOOKUP(H79,$B$15:$AE$655,COLUMN(AE79)-COLUMN(B79)+1,FALSE)-AE79,0)</f>
        <v>0</v>
      </c>
      <c r="AG79" s="218">
        <f>IFERROR(IF(AE79=1,例①!$E$11,IF(AE79=2,例①!$E$11,IF(WEEKDAY(Z79)=2,Z72,AG78))),"")</f>
        <v>43612</v>
      </c>
      <c r="AH79" s="222">
        <f t="shared" si="37"/>
        <v>43613</v>
      </c>
      <c r="AI79" s="222">
        <f t="shared" si="37"/>
        <v>43614</v>
      </c>
      <c r="AJ79" s="222">
        <f t="shared" si="37"/>
        <v>43615</v>
      </c>
      <c r="AK79" s="222">
        <f t="shared" si="37"/>
        <v>43616</v>
      </c>
      <c r="AL79" s="222">
        <f t="shared" si="37"/>
        <v>43617</v>
      </c>
      <c r="AM79" s="222">
        <f t="shared" si="37"/>
        <v>43618</v>
      </c>
      <c r="AN79" s="222">
        <f t="shared" si="37"/>
        <v>43619</v>
      </c>
      <c r="AO79" s="222">
        <f t="shared" si="37"/>
        <v>43620</v>
      </c>
      <c r="AP79" s="222">
        <f t="shared" si="37"/>
        <v>43621</v>
      </c>
      <c r="AQ79" s="222">
        <f t="shared" si="37"/>
        <v>43622</v>
      </c>
      <c r="AR79" s="222">
        <f t="shared" si="37"/>
        <v>43623</v>
      </c>
      <c r="AS79" s="222">
        <f t="shared" si="37"/>
        <v>43624</v>
      </c>
      <c r="AT79" s="222">
        <f t="shared" si="37"/>
        <v>43625</v>
      </c>
      <c r="AU79" s="222">
        <f t="shared" si="37"/>
        <v>43626</v>
      </c>
      <c r="AV79" s="222">
        <f t="shared" si="37"/>
        <v>43627</v>
      </c>
      <c r="AW79" s="222">
        <f t="shared" si="37"/>
        <v>43628</v>
      </c>
      <c r="AX79" s="222">
        <f t="shared" si="37"/>
        <v>43629</v>
      </c>
      <c r="AY79" s="222">
        <f t="shared" si="37"/>
        <v>43630</v>
      </c>
      <c r="AZ79" s="222">
        <f t="shared" si="37"/>
        <v>43631</v>
      </c>
      <c r="BA79" s="222">
        <f t="shared" si="37"/>
        <v>43632</v>
      </c>
      <c r="BB79" s="219">
        <f>IFERROR(IF(IF(Z79=例①!$E$12,例①!$E$12,IF(WEEKDAY(Z79)=1,Z86,BB80))&gt;例①!$E$12,例①!$E$12,IF(Z79=例①!$E$12,例①!$E$12,IF(WEEKDAY(Z79)=1,Z86,BB80))),"")</f>
        <v>43632</v>
      </c>
      <c r="BE79" s="53"/>
      <c r="BF79" s="53"/>
      <c r="BG79" s="53" t="str">
        <f>IFERROR(VLOOKUP(B79,例①!$C$11:$D$12,2,FALSE),"")</f>
        <v/>
      </c>
      <c r="BH79" s="53" t="str">
        <f>IFERROR(VLOOKUP(B79,例①!$C$16:$D$21,2,FALSE),"")</f>
        <v/>
      </c>
      <c r="BI79" s="53" t="str">
        <f>IFERROR(VLOOKUP(B79,例①!$C$22:$D$24,2,FALSE),"")</f>
        <v/>
      </c>
      <c r="BJ79" s="53" t="str">
        <f>IF(B79&gt;例①!$C$26,"",IF(B79&gt;=例①!$C$25,$BJ$13,""))</f>
        <v/>
      </c>
      <c r="BK79" s="53" t="str">
        <f>IF(B79&gt;例①!$C$28,"",IF(B79&gt;=例①!$C$27,$BK$13,""))</f>
        <v/>
      </c>
      <c r="BL79" s="53" t="str">
        <f>IF(B79&gt;例①!$C$30,"",IF(B79&gt;=例①!$C$29,$BL$13,""))</f>
        <v/>
      </c>
      <c r="BM79" s="53" t="str">
        <f>IF(B79&gt;例①!$C$32,"",IF(B79&gt;=例①!$C$31,$BM$13,""))</f>
        <v/>
      </c>
      <c r="BN79" s="53" t="str">
        <f>IF(B79&gt;例①!$C$34,"",IF(B79&gt;=例①!$C$33,$BN$13,""))</f>
        <v/>
      </c>
      <c r="BO79" s="53" t="str">
        <f>IF(B79&gt;例①!$C$36,"",IF(B79&gt;=例①!$C$35,$BO$13,""))</f>
        <v/>
      </c>
      <c r="BP79" s="53" t="str">
        <f>IF(B79&gt;例①!$C$38,"",IF(B79&gt;=例①!$C$37,$BP$13,""))</f>
        <v/>
      </c>
      <c r="BQ79" s="53" t="str">
        <f>IF(B79&gt;例①!$C$40,"",IF(B79&gt;=例①!$C$39,$BQ$13,""))</f>
        <v/>
      </c>
      <c r="BR79" s="53" t="str">
        <f>IF(B79&gt;例①!$C$42,"",IF(B79&gt;=例①!$C$41,$BR$13,""))</f>
        <v/>
      </c>
      <c r="BS79" s="53" t="str">
        <f>IF(B79&gt;例①!$C$44,"",IF(B79&gt;=例①!$C$43,$BS$13,""))</f>
        <v/>
      </c>
      <c r="BT79" s="53" t="str">
        <f>IF(B79&gt;例①!$C$46,"",IF(B79&gt;=例①!$C$45,$BT$13,""))</f>
        <v/>
      </c>
      <c r="BU79" s="53" t="str">
        <f>IF(B79&gt;例①!$C$48,"",IF(B79&gt;=例①!$C$47,$BU$13,""))</f>
        <v/>
      </c>
      <c r="BV79" s="53" t="str">
        <f>IF(B79&gt;例①!$C$50,"",IF(B79&gt;=例①!$C$49,$BV$13,""))</f>
        <v/>
      </c>
      <c r="BW79" s="53" t="str">
        <f>IF(B79&gt;例①!$C$52,"",IF(B79&gt;=例①!$C$51,$BW$13,""))</f>
        <v/>
      </c>
      <c r="BX79" s="53" t="str">
        <f>IF(B79&gt;例①!$C$54,"",IF(B79&gt;=例①!$C$53,$BX$13,""))</f>
        <v/>
      </c>
      <c r="BY79" s="53" t="str">
        <f>IF(B79&gt;例①!$C$56,"",IF(B79&gt;=例①!$C$55,$BY$13,""))</f>
        <v/>
      </c>
      <c r="BZ79" s="53" t="str">
        <f>IF(B79&gt;例①!$C$58,"",IF(B79&gt;=例①!$C$57,$BZ$13,""))</f>
        <v/>
      </c>
      <c r="CA79" s="53" t="str">
        <f>IF(B79&gt;例①!$C$60,"",IF(B79&gt;=例①!$C$59,$CA$13,""))</f>
        <v/>
      </c>
      <c r="CB79" s="53" t="str">
        <f>IF(B79&gt;例①!$C$62,"",IF(B79&gt;=例①!$C$61,$CB$13,""))</f>
        <v/>
      </c>
      <c r="CC79" s="53" t="str">
        <f>IF(B79&gt;例①!$C$64,"",IF(B79&gt;=例①!$C$63,$CC$13,""))</f>
        <v/>
      </c>
      <c r="CD79" s="53" t="str">
        <f>IF(B79&gt;例①!$C$66,"",IF(B79&gt;=例①!$C$65,$CD$13,""))</f>
        <v/>
      </c>
      <c r="CE79" s="50" t="str">
        <f t="shared" si="29"/>
        <v/>
      </c>
      <c r="CF79" s="50" t="str">
        <f t="shared" ref="CF79:CF142" si="51">BG79&amp;" "&amp;CE79</f>
        <v xml:space="preserve"> </v>
      </c>
    </row>
    <row r="80" spans="1:84" ht="39" customHeight="1" thickTop="1" thickBot="1" x14ac:dyDescent="0.2">
      <c r="A80" s="81" t="str">
        <f t="shared" si="38"/>
        <v>対象期間</v>
      </c>
      <c r="B80" s="180">
        <f>IFERROR(IF(B79=例①!$E$12+IF(WEEKDAY(例①!$E$12)=1,例①!$E$12,(8-WEEKDAY(例①!$E$12))),"-",IF(B79="-","-",B79+1)),"-")</f>
        <v>43621</v>
      </c>
      <c r="C80" s="89">
        <f t="shared" ref="C80:C143" si="52">IFERROR(WEEKDAY(B80),"-")</f>
        <v>4</v>
      </c>
      <c r="D80" s="199" t="str">
        <f t="shared" ref="D80:D143" si="53">IF(P80="","×","〇")</f>
        <v>〇</v>
      </c>
      <c r="E80" s="200" t="str">
        <f t="shared" ref="E80:E143" si="54">CF80</f>
        <v xml:space="preserve"> </v>
      </c>
      <c r="F80" s="201" t="s">
        <v>60</v>
      </c>
      <c r="G80" s="202" t="s">
        <v>60</v>
      </c>
      <c r="H80" s="203"/>
      <c r="I80" s="204"/>
      <c r="J80" s="187" t="str">
        <f t="shared" ref="J80:J143" si="55">IFERROR(IF(S80="","",IF(G80="","",IF(G80="休日","OK",IF(G80="振替休日",IF(ABS(AF80)&gt;1,"","OK"),IF(G80="作業日",VLOOKUP(B80,$Y$15:$AB$655,4,FALSE),"NG")))))&amp;IF(F80&amp;G80="休日振替休日","当初休日と計画した日に振替ないでください！",IF(F80&amp;G80="休日完全週休2日の振替休日","当初休日と計画した日に振替ないでください！",IF(G80="休日",IF(W80="作業日","週2日を超える休日(現場閉所日数に含めない)",""),""))),"NG")</f>
        <v/>
      </c>
      <c r="K80" s="190">
        <f t="shared" si="39"/>
        <v>66</v>
      </c>
      <c r="L80" s="190" t="str">
        <f t="shared" si="40"/>
        <v/>
      </c>
      <c r="M80" s="188" t="str">
        <f t="shared" ref="M80:M143" si="56">IF(G80="","",IF(S80="〇",IF(J80="NG","×",T80&amp;"／"&amp;U80),""))</f>
        <v/>
      </c>
      <c r="N80" s="87" t="str">
        <f t="shared" si="41"/>
        <v>↓</v>
      </c>
      <c r="O80" s="108"/>
      <c r="P80" s="156" t="str">
        <f>IF(B80&lt;例①!$E$11,"",IF(B80&gt;例①!$E$12,"",IF(LEN(CE80)=0,"○","")))</f>
        <v>○</v>
      </c>
      <c r="Q80" s="162">
        <f t="shared" ref="Q80:Q143" si="57">IF(W80="休日",Q79+1,IF(W80="振替休日",Q79+1,IF(W80="完全週休2日の振替休日",Q79+1,Q79)))</f>
        <v>18</v>
      </c>
      <c r="R80" s="93">
        <f t="shared" si="42"/>
        <v>66</v>
      </c>
      <c r="S80" s="156" t="str">
        <f t="shared" si="43"/>
        <v/>
      </c>
      <c r="T80" s="162">
        <f t="shared" si="44"/>
        <v>17</v>
      </c>
      <c r="U80" s="100">
        <f t="shared" ref="U80:U143" si="58">IF(S80="〇",U79+1,U79)</f>
        <v>18</v>
      </c>
      <c r="V80" s="93" t="str">
        <f t="shared" si="45"/>
        <v>作業日</v>
      </c>
      <c r="W80" s="169" t="str">
        <f t="shared" ref="W80:W143" si="59">IF(D80="×",IF(G80="完全週休2日の振替休日",G80,""),IF(V80="","",IF(WEEKDAY(B80)=1,V80,IF(WEEKDAY(B80)=7,V80,IF(V80="振替休日",V80,IF(V80="完全週休2日の振替休日",V80,IF(WEEKDAY(B80)=6,IF(COUNTIF(V81:V82,"休日")&lt;2,V80,"作業日"),IF(WEEKDAY(B80)=5,IF(COUNTIF(V81:V83,"休日")&lt;2,V80,"作業日"),IF(WEEKDAY(B80)=4,IF(COUNTIF(V81:V84,"休日")&lt;2,V80,"作業日"),IF(WEEKDAY(B80)=3,IF(COUNTIF(V81:V85,"休日")&lt;2,V80,"作業日"),IF(WEEKDAY(B80)=2,IF(COUNTIF(V81:V86,"休日")&lt;2,V80,"作業日"))))))))))))</f>
        <v>作業日</v>
      </c>
      <c r="X80" s="80" t="str">
        <f t="shared" ref="X80:X143" si="60">IF(W80="完全週休2日の振替休日",H80,"")</f>
        <v/>
      </c>
      <c r="Y80" s="80" t="str">
        <f t="shared" ref="Y80:Y143" si="61">IF(X80="","",X80)</f>
        <v/>
      </c>
      <c r="Z80" s="80">
        <f t="shared" si="46"/>
        <v>43621</v>
      </c>
      <c r="AA80" s="80" t="str">
        <f t="shared" si="47"/>
        <v/>
      </c>
      <c r="AB80" s="80" t="str">
        <f t="shared" si="48"/>
        <v>OK（振替済み）</v>
      </c>
      <c r="AC80" s="154">
        <f t="shared" si="49"/>
        <v>17</v>
      </c>
      <c r="AD80" s="154" t="str">
        <f t="shared" ref="AD80:AD143" si="62">IF(AC80=AC79,"",AC80)</f>
        <v/>
      </c>
      <c r="AE80" s="106">
        <f t="shared" ref="AE80:AE143" si="63">IFERROR(IF(WEEKDAY(B80)=1,AE73+1,AE81),0)</f>
        <v>10</v>
      </c>
      <c r="AF80" s="106">
        <f t="shared" si="50"/>
        <v>0</v>
      </c>
      <c r="AG80" s="218">
        <f>IFERROR(IF(AE80=1,例①!$E$11,IF(AE80=2,例①!$E$11,IF(WEEKDAY(Z80)=2,Z73,AG79))),"")</f>
        <v>43612</v>
      </c>
      <c r="AH80" s="222">
        <f t="shared" si="37"/>
        <v>43613</v>
      </c>
      <c r="AI80" s="222">
        <f t="shared" si="37"/>
        <v>43614</v>
      </c>
      <c r="AJ80" s="222">
        <f t="shared" si="37"/>
        <v>43615</v>
      </c>
      <c r="AK80" s="222">
        <f t="shared" si="37"/>
        <v>43616</v>
      </c>
      <c r="AL80" s="222">
        <f t="shared" si="37"/>
        <v>43617</v>
      </c>
      <c r="AM80" s="222">
        <f t="shared" si="37"/>
        <v>43618</v>
      </c>
      <c r="AN80" s="222">
        <f t="shared" si="37"/>
        <v>43619</v>
      </c>
      <c r="AO80" s="222">
        <f t="shared" si="37"/>
        <v>43620</v>
      </c>
      <c r="AP80" s="222">
        <f t="shared" si="37"/>
        <v>43621</v>
      </c>
      <c r="AQ80" s="222">
        <f t="shared" si="37"/>
        <v>43622</v>
      </c>
      <c r="AR80" s="222">
        <f t="shared" si="37"/>
        <v>43623</v>
      </c>
      <c r="AS80" s="222">
        <f t="shared" si="37"/>
        <v>43624</v>
      </c>
      <c r="AT80" s="222">
        <f t="shared" si="37"/>
        <v>43625</v>
      </c>
      <c r="AU80" s="222">
        <f t="shared" si="37"/>
        <v>43626</v>
      </c>
      <c r="AV80" s="222">
        <f t="shared" si="37"/>
        <v>43627</v>
      </c>
      <c r="AW80" s="222">
        <f t="shared" ref="AW80:BA80" si="64">IFERROR(IF(AV80+1&gt;$BB80,"",AV80+1),"")</f>
        <v>43628</v>
      </c>
      <c r="AX80" s="222">
        <f t="shared" si="64"/>
        <v>43629</v>
      </c>
      <c r="AY80" s="222">
        <f t="shared" si="64"/>
        <v>43630</v>
      </c>
      <c r="AZ80" s="222">
        <f t="shared" si="64"/>
        <v>43631</v>
      </c>
      <c r="BA80" s="222">
        <f t="shared" si="64"/>
        <v>43632</v>
      </c>
      <c r="BB80" s="219">
        <f>IFERROR(IF(IF(Z80=例①!$E$12,例①!$E$12,IF(WEEKDAY(Z80)=1,Z87,BB81))&gt;例①!$E$12,例①!$E$12,IF(Z80=例①!$E$12,例①!$E$12,IF(WEEKDAY(Z80)=1,Z87,BB81))),"")</f>
        <v>43632</v>
      </c>
      <c r="BE80" s="53"/>
      <c r="BF80" s="53"/>
      <c r="BG80" s="53" t="str">
        <f>IFERROR(VLOOKUP(B80,例①!$C$11:$D$12,2,FALSE),"")</f>
        <v/>
      </c>
      <c r="BH80" s="53" t="str">
        <f>IFERROR(VLOOKUP(B80,例①!$C$16:$D$21,2,FALSE),"")</f>
        <v/>
      </c>
      <c r="BI80" s="53" t="str">
        <f>IFERROR(VLOOKUP(B80,例①!$C$22:$D$24,2,FALSE),"")</f>
        <v/>
      </c>
      <c r="BJ80" s="53" t="str">
        <f>IF(B80&gt;例①!$C$26,"",IF(B80&gt;=例①!$C$25,$BJ$13,""))</f>
        <v/>
      </c>
      <c r="BK80" s="53" t="str">
        <f>IF(B80&gt;例①!$C$28,"",IF(B80&gt;=例①!$C$27,$BK$13,""))</f>
        <v/>
      </c>
      <c r="BL80" s="53" t="str">
        <f>IF(B80&gt;例①!$C$30,"",IF(B80&gt;=例①!$C$29,$BL$13,""))</f>
        <v/>
      </c>
      <c r="BM80" s="53" t="str">
        <f>IF(B80&gt;例①!$C$32,"",IF(B80&gt;=例①!$C$31,$BM$13,""))</f>
        <v/>
      </c>
      <c r="BN80" s="53" t="str">
        <f>IF(B80&gt;例①!$C$34,"",IF(B80&gt;=例①!$C$33,$BN$13,""))</f>
        <v/>
      </c>
      <c r="BO80" s="53" t="str">
        <f>IF(B80&gt;例①!$C$36,"",IF(B80&gt;=例①!$C$35,$BO$13,""))</f>
        <v/>
      </c>
      <c r="BP80" s="53" t="str">
        <f>IF(B80&gt;例①!$C$38,"",IF(B80&gt;=例①!$C$37,$BP$13,""))</f>
        <v/>
      </c>
      <c r="BQ80" s="53" t="str">
        <f>IF(B80&gt;例①!$C$40,"",IF(B80&gt;=例①!$C$39,$BQ$13,""))</f>
        <v/>
      </c>
      <c r="BR80" s="53" t="str">
        <f>IF(B80&gt;例①!$C$42,"",IF(B80&gt;=例①!$C$41,$BR$13,""))</f>
        <v/>
      </c>
      <c r="BS80" s="53" t="str">
        <f>IF(B80&gt;例①!$C$44,"",IF(B80&gt;=例①!$C$43,$BS$13,""))</f>
        <v/>
      </c>
      <c r="BT80" s="53" t="str">
        <f>IF(B80&gt;例①!$C$46,"",IF(B80&gt;=例①!$C$45,$BT$13,""))</f>
        <v/>
      </c>
      <c r="BU80" s="53" t="str">
        <f>IF(B80&gt;例①!$C$48,"",IF(B80&gt;=例①!$C$47,$BU$13,""))</f>
        <v/>
      </c>
      <c r="BV80" s="53" t="str">
        <f>IF(B80&gt;例①!$C$50,"",IF(B80&gt;=例①!$C$49,$BV$13,""))</f>
        <v/>
      </c>
      <c r="BW80" s="53" t="str">
        <f>IF(B80&gt;例①!$C$52,"",IF(B80&gt;=例①!$C$51,$BW$13,""))</f>
        <v/>
      </c>
      <c r="BX80" s="53" t="str">
        <f>IF(B80&gt;例①!$C$54,"",IF(B80&gt;=例①!$C$53,$BX$13,""))</f>
        <v/>
      </c>
      <c r="BY80" s="53" t="str">
        <f>IF(B80&gt;例①!$C$56,"",IF(B80&gt;=例①!$C$55,$BY$13,""))</f>
        <v/>
      </c>
      <c r="BZ80" s="53" t="str">
        <f>IF(B80&gt;例①!$C$58,"",IF(B80&gt;=例①!$C$57,$BZ$13,""))</f>
        <v/>
      </c>
      <c r="CA80" s="53" t="str">
        <f>IF(B80&gt;例①!$C$60,"",IF(B80&gt;=例①!$C$59,$CA$13,""))</f>
        <v/>
      </c>
      <c r="CB80" s="53" t="str">
        <f>IF(B80&gt;例①!$C$62,"",IF(B80&gt;=例①!$C$61,$CB$13,""))</f>
        <v/>
      </c>
      <c r="CC80" s="53" t="str">
        <f>IF(B80&gt;例①!$C$64,"",IF(B80&gt;=例①!$C$63,$CC$13,""))</f>
        <v/>
      </c>
      <c r="CD80" s="53" t="str">
        <f>IF(B80&gt;例①!$C$66,"",IF(B80&gt;=例①!$C$65,$CD$13,""))</f>
        <v/>
      </c>
      <c r="CE80" s="50" t="str">
        <f t="shared" ref="CE80:CE143" si="65">IF(COUNTA(BH80:BP80)=0,"",BH80&amp;BI80&amp;BJ80&amp;BK80&amp;BL80&amp;BM80&amp;BN80&amp;BO80&amp;BP80&amp;BQ80&amp;BR80&amp;BS80&amp;BT80&amp;BU80&amp;BV80&amp;BW80&amp;BX80&amp;BY80&amp;BZ80&amp;CA80&amp;CB80&amp;CC80&amp;CD80)</f>
        <v/>
      </c>
      <c r="CF80" s="50" t="str">
        <f t="shared" si="51"/>
        <v xml:space="preserve"> </v>
      </c>
    </row>
    <row r="81" spans="1:84" ht="39" customHeight="1" thickTop="1" thickBot="1" x14ac:dyDescent="0.2">
      <c r="A81" s="81" t="str">
        <f t="shared" si="38"/>
        <v>対象期間</v>
      </c>
      <c r="B81" s="180">
        <f>IFERROR(IF(B80=例①!$E$12+IF(WEEKDAY(例①!$E$12)=1,例①!$E$12,(8-WEEKDAY(例①!$E$12))),"-",IF(B80="-","-",B80+1)),"-")</f>
        <v>43622</v>
      </c>
      <c r="C81" s="89">
        <f t="shared" si="52"/>
        <v>5</v>
      </c>
      <c r="D81" s="199" t="str">
        <f t="shared" si="53"/>
        <v>〇</v>
      </c>
      <c r="E81" s="200" t="str">
        <f t="shared" si="54"/>
        <v xml:space="preserve"> </v>
      </c>
      <c r="F81" s="201" t="s">
        <v>60</v>
      </c>
      <c r="G81" s="202" t="s">
        <v>60</v>
      </c>
      <c r="H81" s="203"/>
      <c r="I81" s="204"/>
      <c r="J81" s="187" t="str">
        <f t="shared" si="55"/>
        <v/>
      </c>
      <c r="K81" s="190">
        <f t="shared" si="39"/>
        <v>67</v>
      </c>
      <c r="L81" s="190" t="str">
        <f t="shared" si="40"/>
        <v/>
      </c>
      <c r="M81" s="188" t="str">
        <f t="shared" si="56"/>
        <v/>
      </c>
      <c r="N81" s="87" t="str">
        <f t="shared" si="41"/>
        <v>↓</v>
      </c>
      <c r="O81" s="108"/>
      <c r="P81" s="156" t="str">
        <f>IF(B81&lt;例①!$E$11,"",IF(B81&gt;例①!$E$12,"",IF(LEN(CE81)=0,"○","")))</f>
        <v>○</v>
      </c>
      <c r="Q81" s="162">
        <f t="shared" si="57"/>
        <v>18</v>
      </c>
      <c r="R81" s="93">
        <f t="shared" si="42"/>
        <v>67</v>
      </c>
      <c r="S81" s="156" t="str">
        <f t="shared" si="43"/>
        <v/>
      </c>
      <c r="T81" s="162">
        <f t="shared" si="44"/>
        <v>17</v>
      </c>
      <c r="U81" s="100">
        <f t="shared" si="58"/>
        <v>18</v>
      </c>
      <c r="V81" s="93" t="str">
        <f t="shared" si="45"/>
        <v>作業日</v>
      </c>
      <c r="W81" s="169" t="str">
        <f t="shared" si="59"/>
        <v>作業日</v>
      </c>
      <c r="X81" s="80" t="str">
        <f t="shared" si="60"/>
        <v/>
      </c>
      <c r="Y81" s="80" t="str">
        <f t="shared" si="61"/>
        <v/>
      </c>
      <c r="Z81" s="80">
        <f t="shared" si="46"/>
        <v>43622</v>
      </c>
      <c r="AA81" s="80" t="str">
        <f t="shared" si="47"/>
        <v/>
      </c>
      <c r="AB81" s="80" t="str">
        <f t="shared" si="48"/>
        <v>OK（振替済み）</v>
      </c>
      <c r="AC81" s="154">
        <f t="shared" si="49"/>
        <v>17</v>
      </c>
      <c r="AD81" s="154" t="str">
        <f t="shared" si="62"/>
        <v/>
      </c>
      <c r="AE81" s="106">
        <f t="shared" si="63"/>
        <v>10</v>
      </c>
      <c r="AF81" s="106">
        <f t="shared" si="50"/>
        <v>0</v>
      </c>
      <c r="AG81" s="218">
        <f>IFERROR(IF(AE81=1,例①!$E$11,IF(AE81=2,例①!$E$11,IF(WEEKDAY(Z81)=2,Z74,AG80))),"")</f>
        <v>43612</v>
      </c>
      <c r="AH81" s="222">
        <f t="shared" ref="AH81:BA93" si="66">IFERROR(IF(AG81+1&gt;$BB81,"",AG81+1),"")</f>
        <v>43613</v>
      </c>
      <c r="AI81" s="222">
        <f t="shared" si="66"/>
        <v>43614</v>
      </c>
      <c r="AJ81" s="222">
        <f t="shared" si="66"/>
        <v>43615</v>
      </c>
      <c r="AK81" s="222">
        <f t="shared" si="66"/>
        <v>43616</v>
      </c>
      <c r="AL81" s="222">
        <f t="shared" si="66"/>
        <v>43617</v>
      </c>
      <c r="AM81" s="222">
        <f t="shared" si="66"/>
        <v>43618</v>
      </c>
      <c r="AN81" s="222">
        <f t="shared" si="66"/>
        <v>43619</v>
      </c>
      <c r="AO81" s="222">
        <f t="shared" si="66"/>
        <v>43620</v>
      </c>
      <c r="AP81" s="222">
        <f t="shared" si="66"/>
        <v>43621</v>
      </c>
      <c r="AQ81" s="222">
        <f t="shared" si="66"/>
        <v>43622</v>
      </c>
      <c r="AR81" s="222">
        <f t="shared" si="66"/>
        <v>43623</v>
      </c>
      <c r="AS81" s="222">
        <f t="shared" si="66"/>
        <v>43624</v>
      </c>
      <c r="AT81" s="222">
        <f t="shared" si="66"/>
        <v>43625</v>
      </c>
      <c r="AU81" s="222">
        <f t="shared" si="66"/>
        <v>43626</v>
      </c>
      <c r="AV81" s="222">
        <f t="shared" si="66"/>
        <v>43627</v>
      </c>
      <c r="AW81" s="222">
        <f t="shared" si="66"/>
        <v>43628</v>
      </c>
      <c r="AX81" s="222">
        <f t="shared" si="66"/>
        <v>43629</v>
      </c>
      <c r="AY81" s="222">
        <f t="shared" si="66"/>
        <v>43630</v>
      </c>
      <c r="AZ81" s="222">
        <f t="shared" si="66"/>
        <v>43631</v>
      </c>
      <c r="BA81" s="222">
        <f t="shared" si="66"/>
        <v>43632</v>
      </c>
      <c r="BB81" s="219">
        <f>IFERROR(IF(IF(Z81=例①!$E$12,例①!$E$12,IF(WEEKDAY(Z81)=1,Z88,BB82))&gt;例①!$E$12,例①!$E$12,IF(Z81=例①!$E$12,例①!$E$12,IF(WEEKDAY(Z81)=1,Z88,BB82))),"")</f>
        <v>43632</v>
      </c>
      <c r="BE81" s="53"/>
      <c r="BF81" s="53"/>
      <c r="BG81" s="53" t="str">
        <f>IFERROR(VLOOKUP(B81,例①!$C$11:$D$12,2,FALSE),"")</f>
        <v/>
      </c>
      <c r="BH81" s="53" t="str">
        <f>IFERROR(VLOOKUP(B81,例①!$C$16:$D$21,2,FALSE),"")</f>
        <v/>
      </c>
      <c r="BI81" s="53" t="str">
        <f>IFERROR(VLOOKUP(B81,例①!$C$22:$D$24,2,FALSE),"")</f>
        <v/>
      </c>
      <c r="BJ81" s="53" t="str">
        <f>IF(B81&gt;例①!$C$26,"",IF(B81&gt;=例①!$C$25,$BJ$13,""))</f>
        <v/>
      </c>
      <c r="BK81" s="53" t="str">
        <f>IF(B81&gt;例①!$C$28,"",IF(B81&gt;=例①!$C$27,$BK$13,""))</f>
        <v/>
      </c>
      <c r="BL81" s="53" t="str">
        <f>IF(B81&gt;例①!$C$30,"",IF(B81&gt;=例①!$C$29,$BL$13,""))</f>
        <v/>
      </c>
      <c r="BM81" s="53" t="str">
        <f>IF(B81&gt;例①!$C$32,"",IF(B81&gt;=例①!$C$31,$BM$13,""))</f>
        <v/>
      </c>
      <c r="BN81" s="53" t="str">
        <f>IF(B81&gt;例①!$C$34,"",IF(B81&gt;=例①!$C$33,$BN$13,""))</f>
        <v/>
      </c>
      <c r="BO81" s="53" t="str">
        <f>IF(B81&gt;例①!$C$36,"",IF(B81&gt;=例①!$C$35,$BO$13,""))</f>
        <v/>
      </c>
      <c r="BP81" s="53" t="str">
        <f>IF(B81&gt;例①!$C$38,"",IF(B81&gt;=例①!$C$37,$BP$13,""))</f>
        <v/>
      </c>
      <c r="BQ81" s="53" t="str">
        <f>IF(B81&gt;例①!$C$40,"",IF(B81&gt;=例①!$C$39,$BQ$13,""))</f>
        <v/>
      </c>
      <c r="BR81" s="53" t="str">
        <f>IF(B81&gt;例①!$C$42,"",IF(B81&gt;=例①!$C$41,$BR$13,""))</f>
        <v/>
      </c>
      <c r="BS81" s="53" t="str">
        <f>IF(B81&gt;例①!$C$44,"",IF(B81&gt;=例①!$C$43,$BS$13,""))</f>
        <v/>
      </c>
      <c r="BT81" s="53" t="str">
        <f>IF(B81&gt;例①!$C$46,"",IF(B81&gt;=例①!$C$45,$BT$13,""))</f>
        <v/>
      </c>
      <c r="BU81" s="53" t="str">
        <f>IF(B81&gt;例①!$C$48,"",IF(B81&gt;=例①!$C$47,$BU$13,""))</f>
        <v/>
      </c>
      <c r="BV81" s="53" t="str">
        <f>IF(B81&gt;例①!$C$50,"",IF(B81&gt;=例①!$C$49,$BV$13,""))</f>
        <v/>
      </c>
      <c r="BW81" s="53" t="str">
        <f>IF(B81&gt;例①!$C$52,"",IF(B81&gt;=例①!$C$51,$BW$13,""))</f>
        <v/>
      </c>
      <c r="BX81" s="53" t="str">
        <f>IF(B81&gt;例①!$C$54,"",IF(B81&gt;=例①!$C$53,$BX$13,""))</f>
        <v/>
      </c>
      <c r="BY81" s="53" t="str">
        <f>IF(B81&gt;例①!$C$56,"",IF(B81&gt;=例①!$C$55,$BY$13,""))</f>
        <v/>
      </c>
      <c r="BZ81" s="53" t="str">
        <f>IF(B81&gt;例①!$C$58,"",IF(B81&gt;=例①!$C$57,$BZ$13,""))</f>
        <v/>
      </c>
      <c r="CA81" s="53" t="str">
        <f>IF(B81&gt;例①!$C$60,"",IF(B81&gt;=例①!$C$59,$CA$13,""))</f>
        <v/>
      </c>
      <c r="CB81" s="53" t="str">
        <f>IF(B81&gt;例①!$C$62,"",IF(B81&gt;=例①!$C$61,$CB$13,""))</f>
        <v/>
      </c>
      <c r="CC81" s="53" t="str">
        <f>IF(B81&gt;例①!$C$64,"",IF(B81&gt;=例①!$C$63,$CC$13,""))</f>
        <v/>
      </c>
      <c r="CD81" s="53" t="str">
        <f>IF(B81&gt;例①!$C$66,"",IF(B81&gt;=例①!$C$65,$CD$13,""))</f>
        <v/>
      </c>
      <c r="CE81" s="50" t="str">
        <f t="shared" si="65"/>
        <v/>
      </c>
      <c r="CF81" s="50" t="str">
        <f t="shared" si="51"/>
        <v xml:space="preserve"> </v>
      </c>
    </row>
    <row r="82" spans="1:84" ht="39" customHeight="1" thickTop="1" thickBot="1" x14ac:dyDescent="0.2">
      <c r="A82" s="81" t="str">
        <f t="shared" si="38"/>
        <v>対象期間</v>
      </c>
      <c r="B82" s="180">
        <f>IFERROR(IF(B81=例①!$E$12+IF(WEEKDAY(例①!$E$12)=1,例①!$E$12,(8-WEEKDAY(例①!$E$12))),"-",IF(B81="-","-",B81+1)),"-")</f>
        <v>43623</v>
      </c>
      <c r="C82" s="89">
        <f t="shared" si="52"/>
        <v>6</v>
      </c>
      <c r="D82" s="199" t="str">
        <f t="shared" si="53"/>
        <v>〇</v>
      </c>
      <c r="E82" s="200" t="str">
        <f t="shared" si="54"/>
        <v xml:space="preserve"> </v>
      </c>
      <c r="F82" s="201" t="s">
        <v>60</v>
      </c>
      <c r="G82" s="202" t="s">
        <v>60</v>
      </c>
      <c r="H82" s="203"/>
      <c r="I82" s="204"/>
      <c r="J82" s="187" t="str">
        <f t="shared" si="55"/>
        <v/>
      </c>
      <c r="K82" s="190">
        <f t="shared" si="39"/>
        <v>68</v>
      </c>
      <c r="L82" s="190" t="str">
        <f t="shared" si="40"/>
        <v/>
      </c>
      <c r="M82" s="188" t="str">
        <f t="shared" si="56"/>
        <v/>
      </c>
      <c r="N82" s="87" t="str">
        <f t="shared" si="41"/>
        <v>↓</v>
      </c>
      <c r="O82" s="108"/>
      <c r="P82" s="156" t="str">
        <f>IF(B82&lt;例①!$E$11,"",IF(B82&gt;例①!$E$12,"",IF(LEN(CE82)=0,"○","")))</f>
        <v>○</v>
      </c>
      <c r="Q82" s="162">
        <f t="shared" si="57"/>
        <v>18</v>
      </c>
      <c r="R82" s="93">
        <f t="shared" si="42"/>
        <v>68</v>
      </c>
      <c r="S82" s="156" t="str">
        <f t="shared" si="43"/>
        <v/>
      </c>
      <c r="T82" s="162">
        <f t="shared" si="44"/>
        <v>17</v>
      </c>
      <c r="U82" s="100">
        <f t="shared" si="58"/>
        <v>18</v>
      </c>
      <c r="V82" s="93" t="str">
        <f t="shared" si="45"/>
        <v>作業日</v>
      </c>
      <c r="W82" s="169" t="str">
        <f t="shared" si="59"/>
        <v>作業日</v>
      </c>
      <c r="X82" s="80" t="str">
        <f t="shared" si="60"/>
        <v/>
      </c>
      <c r="Y82" s="80" t="str">
        <f t="shared" si="61"/>
        <v/>
      </c>
      <c r="Z82" s="80">
        <f t="shared" si="46"/>
        <v>43623</v>
      </c>
      <c r="AA82" s="80" t="str">
        <f t="shared" si="47"/>
        <v/>
      </c>
      <c r="AB82" s="80" t="str">
        <f t="shared" si="48"/>
        <v>OK（振替済み）</v>
      </c>
      <c r="AC82" s="154">
        <f t="shared" si="49"/>
        <v>17</v>
      </c>
      <c r="AD82" s="154" t="str">
        <f t="shared" si="62"/>
        <v/>
      </c>
      <c r="AE82" s="106">
        <f t="shared" si="63"/>
        <v>10</v>
      </c>
      <c r="AF82" s="106">
        <f t="shared" si="50"/>
        <v>0</v>
      </c>
      <c r="AG82" s="218">
        <f>IFERROR(IF(AE82=1,例①!$E$11,IF(AE82=2,例①!$E$11,IF(WEEKDAY(Z82)=2,Z75,AG81))),"")</f>
        <v>43612</v>
      </c>
      <c r="AH82" s="222">
        <f t="shared" si="66"/>
        <v>43613</v>
      </c>
      <c r="AI82" s="222">
        <f t="shared" si="66"/>
        <v>43614</v>
      </c>
      <c r="AJ82" s="222">
        <f t="shared" si="66"/>
        <v>43615</v>
      </c>
      <c r="AK82" s="222">
        <f t="shared" si="66"/>
        <v>43616</v>
      </c>
      <c r="AL82" s="222">
        <f t="shared" si="66"/>
        <v>43617</v>
      </c>
      <c r="AM82" s="222">
        <f t="shared" si="66"/>
        <v>43618</v>
      </c>
      <c r="AN82" s="222">
        <f t="shared" si="66"/>
        <v>43619</v>
      </c>
      <c r="AO82" s="222">
        <f t="shared" si="66"/>
        <v>43620</v>
      </c>
      <c r="AP82" s="222">
        <f t="shared" si="66"/>
        <v>43621</v>
      </c>
      <c r="AQ82" s="222">
        <f t="shared" si="66"/>
        <v>43622</v>
      </c>
      <c r="AR82" s="222">
        <f t="shared" si="66"/>
        <v>43623</v>
      </c>
      <c r="AS82" s="222">
        <f t="shared" si="66"/>
        <v>43624</v>
      </c>
      <c r="AT82" s="222">
        <f t="shared" si="66"/>
        <v>43625</v>
      </c>
      <c r="AU82" s="222">
        <f t="shared" si="66"/>
        <v>43626</v>
      </c>
      <c r="AV82" s="222">
        <f t="shared" si="66"/>
        <v>43627</v>
      </c>
      <c r="AW82" s="222">
        <f t="shared" si="66"/>
        <v>43628</v>
      </c>
      <c r="AX82" s="222">
        <f t="shared" si="66"/>
        <v>43629</v>
      </c>
      <c r="AY82" s="222">
        <f t="shared" si="66"/>
        <v>43630</v>
      </c>
      <c r="AZ82" s="222">
        <f t="shared" si="66"/>
        <v>43631</v>
      </c>
      <c r="BA82" s="222">
        <f t="shared" si="66"/>
        <v>43632</v>
      </c>
      <c r="BB82" s="219">
        <f>IFERROR(IF(IF(Z82=例①!$E$12,例①!$E$12,IF(WEEKDAY(Z82)=1,Z89,BB83))&gt;例①!$E$12,例①!$E$12,IF(Z82=例①!$E$12,例①!$E$12,IF(WEEKDAY(Z82)=1,Z89,BB83))),"")</f>
        <v>43632</v>
      </c>
      <c r="BE82" s="53"/>
      <c r="BF82" s="53"/>
      <c r="BG82" s="53" t="str">
        <f>IFERROR(VLOOKUP(B82,例①!$C$11:$D$12,2,FALSE),"")</f>
        <v/>
      </c>
      <c r="BH82" s="53" t="str">
        <f>IFERROR(VLOOKUP(B82,例①!$C$16:$D$21,2,FALSE),"")</f>
        <v/>
      </c>
      <c r="BI82" s="53" t="str">
        <f>IFERROR(VLOOKUP(B82,例①!$C$22:$D$24,2,FALSE),"")</f>
        <v/>
      </c>
      <c r="BJ82" s="53" t="str">
        <f>IF(B82&gt;例①!$C$26,"",IF(B82&gt;=例①!$C$25,$BJ$13,""))</f>
        <v/>
      </c>
      <c r="BK82" s="53" t="str">
        <f>IF(B82&gt;例①!$C$28,"",IF(B82&gt;=例①!$C$27,$BK$13,""))</f>
        <v/>
      </c>
      <c r="BL82" s="53" t="str">
        <f>IF(B82&gt;例①!$C$30,"",IF(B82&gt;=例①!$C$29,$BL$13,""))</f>
        <v/>
      </c>
      <c r="BM82" s="53" t="str">
        <f>IF(B82&gt;例①!$C$32,"",IF(B82&gt;=例①!$C$31,$BM$13,""))</f>
        <v/>
      </c>
      <c r="BN82" s="53" t="str">
        <f>IF(B82&gt;例①!$C$34,"",IF(B82&gt;=例①!$C$33,$BN$13,""))</f>
        <v/>
      </c>
      <c r="BO82" s="53" t="str">
        <f>IF(B82&gt;例①!$C$36,"",IF(B82&gt;=例①!$C$35,$BO$13,""))</f>
        <v/>
      </c>
      <c r="BP82" s="53" t="str">
        <f>IF(B82&gt;例①!$C$38,"",IF(B82&gt;=例①!$C$37,$BP$13,""))</f>
        <v/>
      </c>
      <c r="BQ82" s="53" t="str">
        <f>IF(B82&gt;例①!$C$40,"",IF(B82&gt;=例①!$C$39,$BQ$13,""))</f>
        <v/>
      </c>
      <c r="BR82" s="53" t="str">
        <f>IF(B82&gt;例①!$C$42,"",IF(B82&gt;=例①!$C$41,$BR$13,""))</f>
        <v/>
      </c>
      <c r="BS82" s="53" t="str">
        <f>IF(B82&gt;例①!$C$44,"",IF(B82&gt;=例①!$C$43,$BS$13,""))</f>
        <v/>
      </c>
      <c r="BT82" s="53" t="str">
        <f>IF(B82&gt;例①!$C$46,"",IF(B82&gt;=例①!$C$45,$BT$13,""))</f>
        <v/>
      </c>
      <c r="BU82" s="53" t="str">
        <f>IF(B82&gt;例①!$C$48,"",IF(B82&gt;=例①!$C$47,$BU$13,""))</f>
        <v/>
      </c>
      <c r="BV82" s="53" t="str">
        <f>IF(B82&gt;例①!$C$50,"",IF(B82&gt;=例①!$C$49,$BV$13,""))</f>
        <v/>
      </c>
      <c r="BW82" s="53" t="str">
        <f>IF(B82&gt;例①!$C$52,"",IF(B82&gt;=例①!$C$51,$BW$13,""))</f>
        <v/>
      </c>
      <c r="BX82" s="53" t="str">
        <f>IF(B82&gt;例①!$C$54,"",IF(B82&gt;=例①!$C$53,$BX$13,""))</f>
        <v/>
      </c>
      <c r="BY82" s="53" t="str">
        <f>IF(B82&gt;例①!$C$56,"",IF(B82&gt;=例①!$C$55,$BY$13,""))</f>
        <v/>
      </c>
      <c r="BZ82" s="53" t="str">
        <f>IF(B82&gt;例①!$C$58,"",IF(B82&gt;=例①!$C$57,$BZ$13,""))</f>
        <v/>
      </c>
      <c r="CA82" s="53" t="str">
        <f>IF(B82&gt;例①!$C$60,"",IF(B82&gt;=例①!$C$59,$CA$13,""))</f>
        <v/>
      </c>
      <c r="CB82" s="53" t="str">
        <f>IF(B82&gt;例①!$C$62,"",IF(B82&gt;=例①!$C$61,$CB$13,""))</f>
        <v/>
      </c>
      <c r="CC82" s="53" t="str">
        <f>IF(B82&gt;例①!$C$64,"",IF(B82&gt;=例①!$C$63,$CC$13,""))</f>
        <v/>
      </c>
      <c r="CD82" s="53" t="str">
        <f>IF(B82&gt;例①!$C$66,"",IF(B82&gt;=例①!$C$65,$CD$13,""))</f>
        <v/>
      </c>
      <c r="CE82" s="50" t="str">
        <f t="shared" si="65"/>
        <v/>
      </c>
      <c r="CF82" s="50" t="str">
        <f t="shared" si="51"/>
        <v xml:space="preserve"> </v>
      </c>
    </row>
    <row r="83" spans="1:84" ht="39" customHeight="1" thickTop="1" thickBot="1" x14ac:dyDescent="0.2">
      <c r="A83" s="81" t="str">
        <f t="shared" si="38"/>
        <v>対象期間</v>
      </c>
      <c r="B83" s="180">
        <f>IFERROR(IF(B82=例①!$E$12+IF(WEEKDAY(例①!$E$12)=1,例①!$E$12,(8-WEEKDAY(例①!$E$12))),"-",IF(B82="-","-",B82+1)),"-")</f>
        <v>43624</v>
      </c>
      <c r="C83" s="89">
        <f t="shared" si="52"/>
        <v>7</v>
      </c>
      <c r="D83" s="199" t="str">
        <f t="shared" si="53"/>
        <v>〇</v>
      </c>
      <c r="E83" s="200" t="str">
        <f t="shared" si="54"/>
        <v xml:space="preserve"> </v>
      </c>
      <c r="F83" s="201" t="s">
        <v>61</v>
      </c>
      <c r="G83" s="202" t="s">
        <v>61</v>
      </c>
      <c r="H83" s="203"/>
      <c r="I83" s="204"/>
      <c r="J83" s="187" t="str">
        <f t="shared" si="55"/>
        <v>OK</v>
      </c>
      <c r="K83" s="190">
        <f t="shared" si="39"/>
        <v>69</v>
      </c>
      <c r="L83" s="190">
        <f t="shared" si="40"/>
        <v>19</v>
      </c>
      <c r="M83" s="188" t="str">
        <f t="shared" si="56"/>
        <v>18／19</v>
      </c>
      <c r="N83" s="87" t="str">
        <f t="shared" si="41"/>
        <v>↓</v>
      </c>
      <c r="O83" s="108"/>
      <c r="P83" s="156" t="str">
        <f>IF(B83&lt;例①!$E$11,"",IF(B83&gt;例①!$E$12,"",IF(LEN(CE83)=0,"○","")))</f>
        <v>○</v>
      </c>
      <c r="Q83" s="162">
        <f t="shared" si="57"/>
        <v>19</v>
      </c>
      <c r="R83" s="93">
        <f t="shared" si="42"/>
        <v>69</v>
      </c>
      <c r="S83" s="156" t="str">
        <f t="shared" si="43"/>
        <v>〇</v>
      </c>
      <c r="T83" s="162">
        <f t="shared" si="44"/>
        <v>18</v>
      </c>
      <c r="U83" s="100">
        <f t="shared" si="58"/>
        <v>19</v>
      </c>
      <c r="V83" s="93" t="str">
        <f t="shared" si="45"/>
        <v>休日</v>
      </c>
      <c r="W83" s="169" t="str">
        <f t="shared" si="59"/>
        <v>休日</v>
      </c>
      <c r="X83" s="80" t="str">
        <f t="shared" si="60"/>
        <v/>
      </c>
      <c r="Y83" s="80" t="str">
        <f t="shared" si="61"/>
        <v/>
      </c>
      <c r="Z83" s="80">
        <f t="shared" si="46"/>
        <v>43624</v>
      </c>
      <c r="AA83" s="80" t="str">
        <f t="shared" si="47"/>
        <v/>
      </c>
      <c r="AB83" s="80" t="str">
        <f t="shared" si="48"/>
        <v>OK（振替済み）</v>
      </c>
      <c r="AC83" s="154">
        <f t="shared" si="49"/>
        <v>18</v>
      </c>
      <c r="AD83" s="154">
        <f t="shared" si="62"/>
        <v>18</v>
      </c>
      <c r="AE83" s="106">
        <f t="shared" si="63"/>
        <v>10</v>
      </c>
      <c r="AF83" s="106">
        <f t="shared" si="50"/>
        <v>0</v>
      </c>
      <c r="AG83" s="218">
        <f>IFERROR(IF(AE83=1,例①!$E$11,IF(AE83=2,例①!$E$11,IF(WEEKDAY(Z83)=2,Z76,AG82))),"")</f>
        <v>43612</v>
      </c>
      <c r="AH83" s="222">
        <f t="shared" si="66"/>
        <v>43613</v>
      </c>
      <c r="AI83" s="222">
        <f t="shared" si="66"/>
        <v>43614</v>
      </c>
      <c r="AJ83" s="222">
        <f t="shared" si="66"/>
        <v>43615</v>
      </c>
      <c r="AK83" s="222">
        <f t="shared" si="66"/>
        <v>43616</v>
      </c>
      <c r="AL83" s="222">
        <f t="shared" si="66"/>
        <v>43617</v>
      </c>
      <c r="AM83" s="222">
        <f t="shared" si="66"/>
        <v>43618</v>
      </c>
      <c r="AN83" s="222">
        <f t="shared" si="66"/>
        <v>43619</v>
      </c>
      <c r="AO83" s="222">
        <f t="shared" si="66"/>
        <v>43620</v>
      </c>
      <c r="AP83" s="222">
        <f t="shared" si="66"/>
        <v>43621</v>
      </c>
      <c r="AQ83" s="222">
        <f t="shared" si="66"/>
        <v>43622</v>
      </c>
      <c r="AR83" s="222">
        <f t="shared" si="66"/>
        <v>43623</v>
      </c>
      <c r="AS83" s="222">
        <f t="shared" si="66"/>
        <v>43624</v>
      </c>
      <c r="AT83" s="222">
        <f t="shared" si="66"/>
        <v>43625</v>
      </c>
      <c r="AU83" s="222">
        <f t="shared" si="66"/>
        <v>43626</v>
      </c>
      <c r="AV83" s="222">
        <f t="shared" si="66"/>
        <v>43627</v>
      </c>
      <c r="AW83" s="222">
        <f t="shared" si="66"/>
        <v>43628</v>
      </c>
      <c r="AX83" s="222">
        <f t="shared" si="66"/>
        <v>43629</v>
      </c>
      <c r="AY83" s="222">
        <f t="shared" si="66"/>
        <v>43630</v>
      </c>
      <c r="AZ83" s="222">
        <f t="shared" si="66"/>
        <v>43631</v>
      </c>
      <c r="BA83" s="222">
        <f t="shared" si="66"/>
        <v>43632</v>
      </c>
      <c r="BB83" s="219">
        <f>IFERROR(IF(IF(Z83=例①!$E$12,例①!$E$12,IF(WEEKDAY(Z83)=1,Z90,BB84))&gt;例①!$E$12,例①!$E$12,IF(Z83=例①!$E$12,例①!$E$12,IF(WEEKDAY(Z83)=1,Z90,BB84))),"")</f>
        <v>43632</v>
      </c>
      <c r="BE83" s="53"/>
      <c r="BF83" s="53"/>
      <c r="BG83" s="53" t="str">
        <f>IFERROR(VLOOKUP(B83,例①!$C$11:$D$12,2,FALSE),"")</f>
        <v/>
      </c>
      <c r="BH83" s="53" t="str">
        <f>IFERROR(VLOOKUP(B83,例①!$C$16:$D$21,2,FALSE),"")</f>
        <v/>
      </c>
      <c r="BI83" s="53" t="str">
        <f>IFERROR(VLOOKUP(B83,例①!$C$22:$D$24,2,FALSE),"")</f>
        <v/>
      </c>
      <c r="BJ83" s="53" t="str">
        <f>IF(B83&gt;例①!$C$26,"",IF(B83&gt;=例①!$C$25,$BJ$13,""))</f>
        <v/>
      </c>
      <c r="BK83" s="53" t="str">
        <f>IF(B83&gt;例①!$C$28,"",IF(B83&gt;=例①!$C$27,$BK$13,""))</f>
        <v/>
      </c>
      <c r="BL83" s="53" t="str">
        <f>IF(B83&gt;例①!$C$30,"",IF(B83&gt;=例①!$C$29,$BL$13,""))</f>
        <v/>
      </c>
      <c r="BM83" s="53" t="str">
        <f>IF(B83&gt;例①!$C$32,"",IF(B83&gt;=例①!$C$31,$BM$13,""))</f>
        <v/>
      </c>
      <c r="BN83" s="53" t="str">
        <f>IF(B83&gt;例①!$C$34,"",IF(B83&gt;=例①!$C$33,$BN$13,""))</f>
        <v/>
      </c>
      <c r="BO83" s="53" t="str">
        <f>IF(B83&gt;例①!$C$36,"",IF(B83&gt;=例①!$C$35,$BO$13,""))</f>
        <v/>
      </c>
      <c r="BP83" s="53" t="str">
        <f>IF(B83&gt;例①!$C$38,"",IF(B83&gt;=例①!$C$37,$BP$13,""))</f>
        <v/>
      </c>
      <c r="BQ83" s="53" t="str">
        <f>IF(B83&gt;例①!$C$40,"",IF(B83&gt;=例①!$C$39,$BQ$13,""))</f>
        <v/>
      </c>
      <c r="BR83" s="53" t="str">
        <f>IF(B83&gt;例①!$C$42,"",IF(B83&gt;=例①!$C$41,$BR$13,""))</f>
        <v/>
      </c>
      <c r="BS83" s="53" t="str">
        <f>IF(B83&gt;例①!$C$44,"",IF(B83&gt;=例①!$C$43,$BS$13,""))</f>
        <v/>
      </c>
      <c r="BT83" s="53" t="str">
        <f>IF(B83&gt;例①!$C$46,"",IF(B83&gt;=例①!$C$45,$BT$13,""))</f>
        <v/>
      </c>
      <c r="BU83" s="53" t="str">
        <f>IF(B83&gt;例①!$C$48,"",IF(B83&gt;=例①!$C$47,$BU$13,""))</f>
        <v/>
      </c>
      <c r="BV83" s="53" t="str">
        <f>IF(B83&gt;例①!$C$50,"",IF(B83&gt;=例①!$C$49,$BV$13,""))</f>
        <v/>
      </c>
      <c r="BW83" s="53" t="str">
        <f>IF(B83&gt;例①!$C$52,"",IF(B83&gt;=例①!$C$51,$BW$13,""))</f>
        <v/>
      </c>
      <c r="BX83" s="53" t="str">
        <f>IF(B83&gt;例①!$C$54,"",IF(B83&gt;=例①!$C$53,$BX$13,""))</f>
        <v/>
      </c>
      <c r="BY83" s="53" t="str">
        <f>IF(B83&gt;例①!$C$56,"",IF(B83&gt;=例①!$C$55,$BY$13,""))</f>
        <v/>
      </c>
      <c r="BZ83" s="53" t="str">
        <f>IF(B83&gt;例①!$C$58,"",IF(B83&gt;=例①!$C$57,$BZ$13,""))</f>
        <v/>
      </c>
      <c r="CA83" s="53" t="str">
        <f>IF(B83&gt;例①!$C$60,"",IF(B83&gt;=例①!$C$59,$CA$13,""))</f>
        <v/>
      </c>
      <c r="CB83" s="53" t="str">
        <f>IF(B83&gt;例①!$C$62,"",IF(B83&gt;=例①!$C$61,$CB$13,""))</f>
        <v/>
      </c>
      <c r="CC83" s="53" t="str">
        <f>IF(B83&gt;例①!$C$64,"",IF(B83&gt;=例①!$C$63,$CC$13,""))</f>
        <v/>
      </c>
      <c r="CD83" s="53" t="str">
        <f>IF(B83&gt;例①!$C$66,"",IF(B83&gt;=例①!$C$65,$CD$13,""))</f>
        <v/>
      </c>
      <c r="CE83" s="50" t="str">
        <f t="shared" si="65"/>
        <v/>
      </c>
      <c r="CF83" s="50" t="str">
        <f t="shared" si="51"/>
        <v xml:space="preserve"> </v>
      </c>
    </row>
    <row r="84" spans="1:84" ht="39" customHeight="1" thickTop="1" thickBot="1" x14ac:dyDescent="0.2">
      <c r="A84" s="81" t="str">
        <f t="shared" si="38"/>
        <v>対象期間</v>
      </c>
      <c r="B84" s="180">
        <f>IFERROR(IF(B83=例①!$E$12+IF(WEEKDAY(例①!$E$12)=1,例①!$E$12,(8-WEEKDAY(例①!$E$12))),"-",IF(B83="-","-",B83+1)),"-")</f>
        <v>43625</v>
      </c>
      <c r="C84" s="89">
        <f t="shared" si="52"/>
        <v>1</v>
      </c>
      <c r="D84" s="199" t="str">
        <f t="shared" si="53"/>
        <v>〇</v>
      </c>
      <c r="E84" s="200" t="str">
        <f t="shared" si="54"/>
        <v xml:space="preserve"> </v>
      </c>
      <c r="F84" s="201" t="s">
        <v>61</v>
      </c>
      <c r="G84" s="202" t="s">
        <v>61</v>
      </c>
      <c r="H84" s="203"/>
      <c r="I84" s="204"/>
      <c r="J84" s="187" t="str">
        <f t="shared" si="55"/>
        <v>OK</v>
      </c>
      <c r="K84" s="190">
        <f t="shared" si="39"/>
        <v>70</v>
      </c>
      <c r="L84" s="190">
        <f t="shared" si="40"/>
        <v>20</v>
      </c>
      <c r="M84" s="188" t="str">
        <f t="shared" si="56"/>
        <v>19／20</v>
      </c>
      <c r="N84" s="87" t="str">
        <f t="shared" si="41"/>
        <v>週の終わり</v>
      </c>
      <c r="O84" s="108"/>
      <c r="P84" s="156" t="str">
        <f>IF(B84&lt;例①!$E$11,"",IF(B84&gt;例①!$E$12,"",IF(LEN(CE84)=0,"○","")))</f>
        <v>○</v>
      </c>
      <c r="Q84" s="162">
        <f t="shared" si="57"/>
        <v>20</v>
      </c>
      <c r="R84" s="93">
        <f t="shared" si="42"/>
        <v>70</v>
      </c>
      <c r="S84" s="156" t="str">
        <f t="shared" si="43"/>
        <v>〇</v>
      </c>
      <c r="T84" s="162">
        <f t="shared" si="44"/>
        <v>19</v>
      </c>
      <c r="U84" s="100">
        <f t="shared" si="58"/>
        <v>20</v>
      </c>
      <c r="V84" s="93" t="str">
        <f t="shared" si="45"/>
        <v>休日</v>
      </c>
      <c r="W84" s="169" t="str">
        <f t="shared" si="59"/>
        <v>休日</v>
      </c>
      <c r="X84" s="80" t="str">
        <f t="shared" si="60"/>
        <v/>
      </c>
      <c r="Y84" s="80" t="str">
        <f t="shared" si="61"/>
        <v/>
      </c>
      <c r="Z84" s="80">
        <f t="shared" si="46"/>
        <v>43625</v>
      </c>
      <c r="AA84" s="80" t="str">
        <f t="shared" si="47"/>
        <v/>
      </c>
      <c r="AB84" s="80" t="str">
        <f t="shared" si="48"/>
        <v>OK（振替済み）</v>
      </c>
      <c r="AC84" s="154">
        <f t="shared" si="49"/>
        <v>19</v>
      </c>
      <c r="AD84" s="154">
        <f t="shared" si="62"/>
        <v>19</v>
      </c>
      <c r="AE84" s="106">
        <f t="shared" si="63"/>
        <v>10</v>
      </c>
      <c r="AF84" s="106">
        <f t="shared" si="50"/>
        <v>0</v>
      </c>
      <c r="AG84" s="223">
        <f>IFERROR(IF(AE84=1,例①!$E$11,IF(AE84=2,例①!$E$11,IF(WEEKDAY(Z84)=2,Z77,AG83))),"")</f>
        <v>43612</v>
      </c>
      <c r="AH84" s="224">
        <f t="shared" si="66"/>
        <v>43613</v>
      </c>
      <c r="AI84" s="224">
        <f t="shared" si="66"/>
        <v>43614</v>
      </c>
      <c r="AJ84" s="224">
        <f t="shared" si="66"/>
        <v>43615</v>
      </c>
      <c r="AK84" s="224">
        <f t="shared" si="66"/>
        <v>43616</v>
      </c>
      <c r="AL84" s="224">
        <f t="shared" si="66"/>
        <v>43617</v>
      </c>
      <c r="AM84" s="224">
        <f t="shared" si="66"/>
        <v>43618</v>
      </c>
      <c r="AN84" s="224">
        <f t="shared" si="66"/>
        <v>43619</v>
      </c>
      <c r="AO84" s="224">
        <f t="shared" si="66"/>
        <v>43620</v>
      </c>
      <c r="AP84" s="224">
        <f t="shared" si="66"/>
        <v>43621</v>
      </c>
      <c r="AQ84" s="224">
        <f t="shared" si="66"/>
        <v>43622</v>
      </c>
      <c r="AR84" s="224">
        <f t="shared" si="66"/>
        <v>43623</v>
      </c>
      <c r="AS84" s="224">
        <f t="shared" si="66"/>
        <v>43624</v>
      </c>
      <c r="AT84" s="224">
        <f t="shared" si="66"/>
        <v>43625</v>
      </c>
      <c r="AU84" s="224">
        <f t="shared" si="66"/>
        <v>43626</v>
      </c>
      <c r="AV84" s="224">
        <f t="shared" si="66"/>
        <v>43627</v>
      </c>
      <c r="AW84" s="224">
        <f t="shared" si="66"/>
        <v>43628</v>
      </c>
      <c r="AX84" s="224">
        <f t="shared" si="66"/>
        <v>43629</v>
      </c>
      <c r="AY84" s="224">
        <f t="shared" si="66"/>
        <v>43630</v>
      </c>
      <c r="AZ84" s="224">
        <f t="shared" si="66"/>
        <v>43631</v>
      </c>
      <c r="BA84" s="224">
        <f t="shared" si="66"/>
        <v>43632</v>
      </c>
      <c r="BB84" s="225">
        <f>IFERROR(IF(IF(Z84=例①!$E$12,例①!$E$12,IF(WEEKDAY(Z84)=1,Z91,BB85))&gt;例①!$E$12,例①!$E$12,IF(Z84=例①!$E$12,例①!$E$12,IF(WEEKDAY(Z84)=1,Z91,BB85))),"")</f>
        <v>43632</v>
      </c>
      <c r="BE84" s="53"/>
      <c r="BF84" s="53"/>
      <c r="BG84" s="53" t="str">
        <f>IFERROR(VLOOKUP(B84,例①!$C$11:$D$12,2,FALSE),"")</f>
        <v/>
      </c>
      <c r="BH84" s="53" t="str">
        <f>IFERROR(VLOOKUP(B84,例①!$C$16:$D$21,2,FALSE),"")</f>
        <v/>
      </c>
      <c r="BI84" s="53" t="str">
        <f>IFERROR(VLOOKUP(B84,例①!$C$22:$D$24,2,FALSE),"")</f>
        <v/>
      </c>
      <c r="BJ84" s="53" t="str">
        <f>IF(B84&gt;例①!$C$26,"",IF(B84&gt;=例①!$C$25,$BJ$13,""))</f>
        <v/>
      </c>
      <c r="BK84" s="53" t="str">
        <f>IF(B84&gt;例①!$C$28,"",IF(B84&gt;=例①!$C$27,$BK$13,""))</f>
        <v/>
      </c>
      <c r="BL84" s="53" t="str">
        <f>IF(B84&gt;例①!$C$30,"",IF(B84&gt;=例①!$C$29,$BL$13,""))</f>
        <v/>
      </c>
      <c r="BM84" s="53" t="str">
        <f>IF(B84&gt;例①!$C$32,"",IF(B84&gt;=例①!$C$31,$BM$13,""))</f>
        <v/>
      </c>
      <c r="BN84" s="53" t="str">
        <f>IF(B84&gt;例①!$C$34,"",IF(B84&gt;=例①!$C$33,$BN$13,""))</f>
        <v/>
      </c>
      <c r="BO84" s="53" t="str">
        <f>IF(B84&gt;例①!$C$36,"",IF(B84&gt;=例①!$C$35,$BO$13,""))</f>
        <v/>
      </c>
      <c r="BP84" s="53" t="str">
        <f>IF(B84&gt;例①!$C$38,"",IF(B84&gt;=例①!$C$37,$BP$13,""))</f>
        <v/>
      </c>
      <c r="BQ84" s="53" t="str">
        <f>IF(B84&gt;例①!$C$40,"",IF(B84&gt;=例①!$C$39,$BQ$13,""))</f>
        <v/>
      </c>
      <c r="BR84" s="53" t="str">
        <f>IF(B84&gt;例①!$C$42,"",IF(B84&gt;=例①!$C$41,$BR$13,""))</f>
        <v/>
      </c>
      <c r="BS84" s="53" t="str">
        <f>IF(B84&gt;例①!$C$44,"",IF(B84&gt;=例①!$C$43,$BS$13,""))</f>
        <v/>
      </c>
      <c r="BT84" s="53" t="str">
        <f>IF(B84&gt;例①!$C$46,"",IF(B84&gt;=例①!$C$45,$BT$13,""))</f>
        <v/>
      </c>
      <c r="BU84" s="53" t="str">
        <f>IF(B84&gt;例①!$C$48,"",IF(B84&gt;=例①!$C$47,$BU$13,""))</f>
        <v/>
      </c>
      <c r="BV84" s="53" t="str">
        <f>IF(B84&gt;例①!$C$50,"",IF(B84&gt;=例①!$C$49,$BV$13,""))</f>
        <v/>
      </c>
      <c r="BW84" s="53" t="str">
        <f>IF(B84&gt;例①!$C$52,"",IF(B84&gt;=例①!$C$51,$BW$13,""))</f>
        <v/>
      </c>
      <c r="BX84" s="53" t="str">
        <f>IF(B84&gt;例①!$C$54,"",IF(B84&gt;=例①!$C$53,$BX$13,""))</f>
        <v/>
      </c>
      <c r="BY84" s="53" t="str">
        <f>IF(B84&gt;例①!$C$56,"",IF(B84&gt;=例①!$C$55,$BY$13,""))</f>
        <v/>
      </c>
      <c r="BZ84" s="53" t="str">
        <f>IF(B84&gt;例①!$C$58,"",IF(B84&gt;=例①!$C$57,$BZ$13,""))</f>
        <v/>
      </c>
      <c r="CA84" s="53" t="str">
        <f>IF(B84&gt;例①!$C$60,"",IF(B84&gt;=例①!$C$59,$CA$13,""))</f>
        <v/>
      </c>
      <c r="CB84" s="53" t="str">
        <f>IF(B84&gt;例①!$C$62,"",IF(B84&gt;=例①!$C$61,$CB$13,""))</f>
        <v/>
      </c>
      <c r="CC84" s="53" t="str">
        <f>IF(B84&gt;例①!$C$64,"",IF(B84&gt;=例①!$C$63,$CC$13,""))</f>
        <v/>
      </c>
      <c r="CD84" s="53" t="str">
        <f>IF(B84&gt;例①!$C$66,"",IF(B84&gt;=例①!$C$65,$CD$13,""))</f>
        <v/>
      </c>
      <c r="CE84" s="50" t="str">
        <f t="shared" si="65"/>
        <v/>
      </c>
      <c r="CF84" s="50" t="str">
        <f t="shared" si="51"/>
        <v xml:space="preserve"> </v>
      </c>
    </row>
    <row r="85" spans="1:84" ht="39" customHeight="1" thickTop="1" thickBot="1" x14ac:dyDescent="0.2">
      <c r="A85" s="81" t="str">
        <f t="shared" si="38"/>
        <v>対象期間</v>
      </c>
      <c r="B85" s="180">
        <f>IFERROR(IF(B84=例①!$E$12+IF(WEEKDAY(例①!$E$12)=1,例①!$E$12,(8-WEEKDAY(例①!$E$12))),"-",IF(B84="-","-",B84+1)),"-")</f>
        <v>43626</v>
      </c>
      <c r="C85" s="89">
        <f t="shared" si="52"/>
        <v>2</v>
      </c>
      <c r="D85" s="199" t="str">
        <f t="shared" si="53"/>
        <v>〇</v>
      </c>
      <c r="E85" s="200" t="str">
        <f t="shared" si="54"/>
        <v xml:space="preserve"> </v>
      </c>
      <c r="F85" s="201" t="s">
        <v>60</v>
      </c>
      <c r="G85" s="202" t="s">
        <v>60</v>
      </c>
      <c r="H85" s="203"/>
      <c r="I85" s="204"/>
      <c r="J85" s="187" t="str">
        <f t="shared" si="55"/>
        <v/>
      </c>
      <c r="K85" s="190">
        <f t="shared" si="39"/>
        <v>71</v>
      </c>
      <c r="L85" s="190" t="str">
        <f t="shared" si="40"/>
        <v/>
      </c>
      <c r="M85" s="188" t="str">
        <f t="shared" si="56"/>
        <v/>
      </c>
      <c r="N85" s="87" t="str">
        <f t="shared" si="41"/>
        <v>週の始まり</v>
      </c>
      <c r="O85" s="108"/>
      <c r="P85" s="156" t="str">
        <f>IF(B85&lt;例①!$E$11,"",IF(B85&gt;例①!$E$12,"",IF(LEN(CE85)=0,"○","")))</f>
        <v>○</v>
      </c>
      <c r="Q85" s="162">
        <f t="shared" si="57"/>
        <v>20</v>
      </c>
      <c r="R85" s="93">
        <f t="shared" si="42"/>
        <v>71</v>
      </c>
      <c r="S85" s="156" t="str">
        <f t="shared" si="43"/>
        <v/>
      </c>
      <c r="T85" s="162">
        <f t="shared" si="44"/>
        <v>19</v>
      </c>
      <c r="U85" s="100">
        <f t="shared" si="58"/>
        <v>20</v>
      </c>
      <c r="V85" s="93" t="str">
        <f t="shared" si="45"/>
        <v>作業日</v>
      </c>
      <c r="W85" s="169" t="str">
        <f t="shared" si="59"/>
        <v>作業日</v>
      </c>
      <c r="X85" s="80" t="str">
        <f t="shared" si="60"/>
        <v/>
      </c>
      <c r="Y85" s="80" t="str">
        <f t="shared" si="61"/>
        <v/>
      </c>
      <c r="Z85" s="80">
        <f t="shared" si="46"/>
        <v>43626</v>
      </c>
      <c r="AA85" s="80" t="str">
        <f t="shared" si="47"/>
        <v/>
      </c>
      <c r="AB85" s="80" t="str">
        <f t="shared" si="48"/>
        <v>OK（振替済み）</v>
      </c>
      <c r="AC85" s="154">
        <f t="shared" si="49"/>
        <v>19</v>
      </c>
      <c r="AD85" s="154" t="str">
        <f t="shared" si="62"/>
        <v/>
      </c>
      <c r="AE85" s="106">
        <f t="shared" si="63"/>
        <v>11</v>
      </c>
      <c r="AF85" s="106">
        <f t="shared" si="50"/>
        <v>0</v>
      </c>
      <c r="AG85" s="216">
        <f>IFERROR(IF(AE85=1,例①!$E$11,IF(AE85=2,例①!$E$11,IF(WEEKDAY(Z85)=2,Z78,AG84))),"")</f>
        <v>43619</v>
      </c>
      <c r="AH85" s="221">
        <f t="shared" si="66"/>
        <v>43620</v>
      </c>
      <c r="AI85" s="221">
        <f t="shared" si="66"/>
        <v>43621</v>
      </c>
      <c r="AJ85" s="221">
        <f t="shared" si="66"/>
        <v>43622</v>
      </c>
      <c r="AK85" s="221">
        <f t="shared" si="66"/>
        <v>43623</v>
      </c>
      <c r="AL85" s="221">
        <f t="shared" si="66"/>
        <v>43624</v>
      </c>
      <c r="AM85" s="221">
        <f t="shared" si="66"/>
        <v>43625</v>
      </c>
      <c r="AN85" s="221">
        <f t="shared" si="66"/>
        <v>43626</v>
      </c>
      <c r="AO85" s="221">
        <f t="shared" si="66"/>
        <v>43627</v>
      </c>
      <c r="AP85" s="221">
        <f t="shared" si="66"/>
        <v>43628</v>
      </c>
      <c r="AQ85" s="221">
        <f t="shared" si="66"/>
        <v>43629</v>
      </c>
      <c r="AR85" s="221">
        <f t="shared" si="66"/>
        <v>43630</v>
      </c>
      <c r="AS85" s="221">
        <f t="shared" si="66"/>
        <v>43631</v>
      </c>
      <c r="AT85" s="221">
        <f t="shared" si="66"/>
        <v>43632</v>
      </c>
      <c r="AU85" s="221">
        <f t="shared" si="66"/>
        <v>43633</v>
      </c>
      <c r="AV85" s="221">
        <f t="shared" si="66"/>
        <v>43634</v>
      </c>
      <c r="AW85" s="221">
        <f t="shared" si="66"/>
        <v>43635</v>
      </c>
      <c r="AX85" s="221">
        <f t="shared" si="66"/>
        <v>43636</v>
      </c>
      <c r="AY85" s="221">
        <f t="shared" si="66"/>
        <v>43637</v>
      </c>
      <c r="AZ85" s="221">
        <f t="shared" si="66"/>
        <v>43638</v>
      </c>
      <c r="BA85" s="221">
        <f t="shared" si="66"/>
        <v>43639</v>
      </c>
      <c r="BB85" s="217">
        <f>IFERROR(IF(IF(Z85=例①!$E$12,例①!$E$12,IF(WEEKDAY(Z85)=1,Z92,BB86))&gt;例①!$E$12,例①!$E$12,IF(Z85=例①!$E$12,例①!$E$12,IF(WEEKDAY(Z85)=1,Z92,BB86))),"")</f>
        <v>43639</v>
      </c>
      <c r="BE85" s="53"/>
      <c r="BF85" s="53"/>
      <c r="BG85" s="53" t="str">
        <f>IFERROR(VLOOKUP(B85,例①!$C$11:$D$12,2,FALSE),"")</f>
        <v/>
      </c>
      <c r="BH85" s="53" t="str">
        <f>IFERROR(VLOOKUP(B85,例①!$C$16:$D$21,2,FALSE),"")</f>
        <v/>
      </c>
      <c r="BI85" s="53" t="str">
        <f>IFERROR(VLOOKUP(B85,例①!$C$22:$D$24,2,FALSE),"")</f>
        <v/>
      </c>
      <c r="BJ85" s="53" t="str">
        <f>IF(B85&gt;例①!$C$26,"",IF(B85&gt;=例①!$C$25,$BJ$13,""))</f>
        <v/>
      </c>
      <c r="BK85" s="53" t="str">
        <f>IF(B85&gt;例①!$C$28,"",IF(B85&gt;=例①!$C$27,$BK$13,""))</f>
        <v/>
      </c>
      <c r="BL85" s="53" t="str">
        <f>IF(B85&gt;例①!$C$30,"",IF(B85&gt;=例①!$C$29,$BL$13,""))</f>
        <v/>
      </c>
      <c r="BM85" s="53" t="str">
        <f>IF(B85&gt;例①!$C$32,"",IF(B85&gt;=例①!$C$31,$BM$13,""))</f>
        <v/>
      </c>
      <c r="BN85" s="53" t="str">
        <f>IF(B85&gt;例①!$C$34,"",IF(B85&gt;=例①!$C$33,$BN$13,""))</f>
        <v/>
      </c>
      <c r="BO85" s="53" t="str">
        <f>IF(B85&gt;例①!$C$36,"",IF(B85&gt;=例①!$C$35,$BO$13,""))</f>
        <v/>
      </c>
      <c r="BP85" s="53" t="str">
        <f>IF(B85&gt;例①!$C$38,"",IF(B85&gt;=例①!$C$37,$BP$13,""))</f>
        <v/>
      </c>
      <c r="BQ85" s="53" t="str">
        <f>IF(B85&gt;例①!$C$40,"",IF(B85&gt;=例①!$C$39,$BQ$13,""))</f>
        <v/>
      </c>
      <c r="BR85" s="53" t="str">
        <f>IF(B85&gt;例①!$C$42,"",IF(B85&gt;=例①!$C$41,$BR$13,""))</f>
        <v/>
      </c>
      <c r="BS85" s="53" t="str">
        <f>IF(B85&gt;例①!$C$44,"",IF(B85&gt;=例①!$C$43,$BS$13,""))</f>
        <v/>
      </c>
      <c r="BT85" s="53" t="str">
        <f>IF(B85&gt;例①!$C$46,"",IF(B85&gt;=例①!$C$45,$BT$13,""))</f>
        <v/>
      </c>
      <c r="BU85" s="53" t="str">
        <f>IF(B85&gt;例①!$C$48,"",IF(B85&gt;=例①!$C$47,$BU$13,""))</f>
        <v/>
      </c>
      <c r="BV85" s="53" t="str">
        <f>IF(B85&gt;例①!$C$50,"",IF(B85&gt;=例①!$C$49,$BV$13,""))</f>
        <v/>
      </c>
      <c r="BW85" s="53" t="str">
        <f>IF(B85&gt;例①!$C$52,"",IF(B85&gt;=例①!$C$51,$BW$13,""))</f>
        <v/>
      </c>
      <c r="BX85" s="53" t="str">
        <f>IF(B85&gt;例①!$C$54,"",IF(B85&gt;=例①!$C$53,$BX$13,""))</f>
        <v/>
      </c>
      <c r="BY85" s="53" t="str">
        <f>IF(B85&gt;例①!$C$56,"",IF(B85&gt;=例①!$C$55,$BY$13,""))</f>
        <v/>
      </c>
      <c r="BZ85" s="53" t="str">
        <f>IF(B85&gt;例①!$C$58,"",IF(B85&gt;=例①!$C$57,$BZ$13,""))</f>
        <v/>
      </c>
      <c r="CA85" s="53" t="str">
        <f>IF(B85&gt;例①!$C$60,"",IF(B85&gt;=例①!$C$59,$CA$13,""))</f>
        <v/>
      </c>
      <c r="CB85" s="53" t="str">
        <f>IF(B85&gt;例①!$C$62,"",IF(B85&gt;=例①!$C$61,$CB$13,""))</f>
        <v/>
      </c>
      <c r="CC85" s="53" t="str">
        <f>IF(B85&gt;例①!$C$64,"",IF(B85&gt;=例①!$C$63,$CC$13,""))</f>
        <v/>
      </c>
      <c r="CD85" s="53" t="str">
        <f>IF(B85&gt;例①!$C$66,"",IF(B85&gt;=例①!$C$65,$CD$13,""))</f>
        <v/>
      </c>
      <c r="CE85" s="50" t="str">
        <f t="shared" si="65"/>
        <v/>
      </c>
      <c r="CF85" s="50" t="str">
        <f t="shared" si="51"/>
        <v xml:space="preserve"> </v>
      </c>
    </row>
    <row r="86" spans="1:84" ht="39" customHeight="1" thickTop="1" thickBot="1" x14ac:dyDescent="0.2">
      <c r="A86" s="81" t="str">
        <f t="shared" si="38"/>
        <v>対象期間</v>
      </c>
      <c r="B86" s="180">
        <f>IFERROR(IF(B85=例①!$E$12+IF(WEEKDAY(例①!$E$12)=1,例①!$E$12,(8-WEEKDAY(例①!$E$12))),"-",IF(B85="-","-",B85+1)),"-")</f>
        <v>43627</v>
      </c>
      <c r="C86" s="89">
        <f t="shared" si="52"/>
        <v>3</v>
      </c>
      <c r="D86" s="199" t="str">
        <f t="shared" si="53"/>
        <v>〇</v>
      </c>
      <c r="E86" s="200" t="str">
        <f t="shared" si="54"/>
        <v xml:space="preserve"> </v>
      </c>
      <c r="F86" s="201" t="s">
        <v>60</v>
      </c>
      <c r="G86" s="202" t="s">
        <v>60</v>
      </c>
      <c r="H86" s="203"/>
      <c r="I86" s="204"/>
      <c r="J86" s="187" t="str">
        <f t="shared" si="55"/>
        <v/>
      </c>
      <c r="K86" s="190">
        <f t="shared" si="39"/>
        <v>72</v>
      </c>
      <c r="L86" s="190" t="str">
        <f t="shared" si="40"/>
        <v/>
      </c>
      <c r="M86" s="188" t="str">
        <f t="shared" si="56"/>
        <v/>
      </c>
      <c r="N86" s="87" t="str">
        <f t="shared" si="41"/>
        <v>↓</v>
      </c>
      <c r="O86" s="108"/>
      <c r="P86" s="156" t="str">
        <f>IF(B86&lt;例①!$E$11,"",IF(B86&gt;例①!$E$12,"",IF(LEN(CE86)=0,"○","")))</f>
        <v>○</v>
      </c>
      <c r="Q86" s="162">
        <f t="shared" si="57"/>
        <v>20</v>
      </c>
      <c r="R86" s="93">
        <f t="shared" si="42"/>
        <v>72</v>
      </c>
      <c r="S86" s="156" t="str">
        <f t="shared" si="43"/>
        <v/>
      </c>
      <c r="T86" s="162">
        <f t="shared" si="44"/>
        <v>19</v>
      </c>
      <c r="U86" s="100">
        <f t="shared" si="58"/>
        <v>20</v>
      </c>
      <c r="V86" s="93" t="str">
        <f t="shared" si="45"/>
        <v>作業日</v>
      </c>
      <c r="W86" s="169" t="str">
        <f t="shared" si="59"/>
        <v>作業日</v>
      </c>
      <c r="X86" s="80" t="str">
        <f t="shared" si="60"/>
        <v/>
      </c>
      <c r="Y86" s="80" t="str">
        <f t="shared" si="61"/>
        <v/>
      </c>
      <c r="Z86" s="80">
        <f t="shared" si="46"/>
        <v>43627</v>
      </c>
      <c r="AA86" s="80" t="str">
        <f t="shared" si="47"/>
        <v/>
      </c>
      <c r="AB86" s="80" t="str">
        <f t="shared" si="48"/>
        <v>OK（振替済み）</v>
      </c>
      <c r="AC86" s="154">
        <f t="shared" si="49"/>
        <v>19</v>
      </c>
      <c r="AD86" s="154" t="str">
        <f t="shared" si="62"/>
        <v/>
      </c>
      <c r="AE86" s="106">
        <f t="shared" si="63"/>
        <v>11</v>
      </c>
      <c r="AF86" s="106">
        <f t="shared" si="50"/>
        <v>0</v>
      </c>
      <c r="AG86" s="218">
        <f>IFERROR(IF(AE86=1,例①!$E$11,IF(AE86=2,例①!$E$11,IF(WEEKDAY(Z86)=2,Z79,AG85))),"")</f>
        <v>43619</v>
      </c>
      <c r="AH86" s="222">
        <f t="shared" si="66"/>
        <v>43620</v>
      </c>
      <c r="AI86" s="222">
        <f t="shared" si="66"/>
        <v>43621</v>
      </c>
      <c r="AJ86" s="222">
        <f t="shared" si="66"/>
        <v>43622</v>
      </c>
      <c r="AK86" s="222">
        <f t="shared" si="66"/>
        <v>43623</v>
      </c>
      <c r="AL86" s="222">
        <f t="shared" si="66"/>
        <v>43624</v>
      </c>
      <c r="AM86" s="222">
        <f t="shared" si="66"/>
        <v>43625</v>
      </c>
      <c r="AN86" s="222">
        <f t="shared" si="66"/>
        <v>43626</v>
      </c>
      <c r="AO86" s="222">
        <f t="shared" si="66"/>
        <v>43627</v>
      </c>
      <c r="AP86" s="222">
        <f t="shared" si="66"/>
        <v>43628</v>
      </c>
      <c r="AQ86" s="222">
        <f t="shared" si="66"/>
        <v>43629</v>
      </c>
      <c r="AR86" s="222">
        <f t="shared" si="66"/>
        <v>43630</v>
      </c>
      <c r="AS86" s="222">
        <f t="shared" si="66"/>
        <v>43631</v>
      </c>
      <c r="AT86" s="222">
        <f t="shared" si="66"/>
        <v>43632</v>
      </c>
      <c r="AU86" s="222">
        <f t="shared" si="66"/>
        <v>43633</v>
      </c>
      <c r="AV86" s="222">
        <f t="shared" si="66"/>
        <v>43634</v>
      </c>
      <c r="AW86" s="222">
        <f t="shared" si="66"/>
        <v>43635</v>
      </c>
      <c r="AX86" s="222">
        <f t="shared" si="66"/>
        <v>43636</v>
      </c>
      <c r="AY86" s="222">
        <f t="shared" si="66"/>
        <v>43637</v>
      </c>
      <c r="AZ86" s="222">
        <f t="shared" si="66"/>
        <v>43638</v>
      </c>
      <c r="BA86" s="222">
        <f t="shared" si="66"/>
        <v>43639</v>
      </c>
      <c r="BB86" s="219">
        <f>IFERROR(IF(IF(Z86=例①!$E$12,例①!$E$12,IF(WEEKDAY(Z86)=1,Z93,BB87))&gt;例①!$E$12,例①!$E$12,IF(Z86=例①!$E$12,例①!$E$12,IF(WEEKDAY(Z86)=1,Z93,BB87))),"")</f>
        <v>43639</v>
      </c>
      <c r="BE86" s="53"/>
      <c r="BF86" s="53"/>
      <c r="BG86" s="53" t="str">
        <f>IFERROR(VLOOKUP(B86,例①!$C$11:$D$12,2,FALSE),"")</f>
        <v/>
      </c>
      <c r="BH86" s="53" t="str">
        <f>IFERROR(VLOOKUP(B86,例①!$C$16:$D$21,2,FALSE),"")</f>
        <v/>
      </c>
      <c r="BI86" s="53" t="str">
        <f>IFERROR(VLOOKUP(B86,例①!$C$22:$D$24,2,FALSE),"")</f>
        <v/>
      </c>
      <c r="BJ86" s="53" t="str">
        <f>IF(B86&gt;例①!$C$26,"",IF(B86&gt;=例①!$C$25,$BJ$13,""))</f>
        <v/>
      </c>
      <c r="BK86" s="53" t="str">
        <f>IF(B86&gt;例①!$C$28,"",IF(B86&gt;=例①!$C$27,$BK$13,""))</f>
        <v/>
      </c>
      <c r="BL86" s="53" t="str">
        <f>IF(B86&gt;例①!$C$30,"",IF(B86&gt;=例①!$C$29,$BL$13,""))</f>
        <v/>
      </c>
      <c r="BM86" s="53" t="str">
        <f>IF(B86&gt;例①!$C$32,"",IF(B86&gt;=例①!$C$31,$BM$13,""))</f>
        <v/>
      </c>
      <c r="BN86" s="53" t="str">
        <f>IF(B86&gt;例①!$C$34,"",IF(B86&gt;=例①!$C$33,$BN$13,""))</f>
        <v/>
      </c>
      <c r="BO86" s="53" t="str">
        <f>IF(B86&gt;例①!$C$36,"",IF(B86&gt;=例①!$C$35,$BO$13,""))</f>
        <v/>
      </c>
      <c r="BP86" s="53" t="str">
        <f>IF(B86&gt;例①!$C$38,"",IF(B86&gt;=例①!$C$37,$BP$13,""))</f>
        <v/>
      </c>
      <c r="BQ86" s="53" t="str">
        <f>IF(B86&gt;例①!$C$40,"",IF(B86&gt;=例①!$C$39,$BQ$13,""))</f>
        <v/>
      </c>
      <c r="BR86" s="53" t="str">
        <f>IF(B86&gt;例①!$C$42,"",IF(B86&gt;=例①!$C$41,$BR$13,""))</f>
        <v/>
      </c>
      <c r="BS86" s="53" t="str">
        <f>IF(B86&gt;例①!$C$44,"",IF(B86&gt;=例①!$C$43,$BS$13,""))</f>
        <v/>
      </c>
      <c r="BT86" s="53" t="str">
        <f>IF(B86&gt;例①!$C$46,"",IF(B86&gt;=例①!$C$45,$BT$13,""))</f>
        <v/>
      </c>
      <c r="BU86" s="53" t="str">
        <f>IF(B86&gt;例①!$C$48,"",IF(B86&gt;=例①!$C$47,$BU$13,""))</f>
        <v/>
      </c>
      <c r="BV86" s="53" t="str">
        <f>IF(B86&gt;例①!$C$50,"",IF(B86&gt;=例①!$C$49,$BV$13,""))</f>
        <v/>
      </c>
      <c r="BW86" s="53" t="str">
        <f>IF(B86&gt;例①!$C$52,"",IF(B86&gt;=例①!$C$51,$BW$13,""))</f>
        <v/>
      </c>
      <c r="BX86" s="53" t="str">
        <f>IF(B86&gt;例①!$C$54,"",IF(B86&gt;=例①!$C$53,$BX$13,""))</f>
        <v/>
      </c>
      <c r="BY86" s="53" t="str">
        <f>IF(B86&gt;例①!$C$56,"",IF(B86&gt;=例①!$C$55,$BY$13,""))</f>
        <v/>
      </c>
      <c r="BZ86" s="53" t="str">
        <f>IF(B86&gt;例①!$C$58,"",IF(B86&gt;=例①!$C$57,$BZ$13,""))</f>
        <v/>
      </c>
      <c r="CA86" s="53" t="str">
        <f>IF(B86&gt;例①!$C$60,"",IF(B86&gt;=例①!$C$59,$CA$13,""))</f>
        <v/>
      </c>
      <c r="CB86" s="53" t="str">
        <f>IF(B86&gt;例①!$C$62,"",IF(B86&gt;=例①!$C$61,$CB$13,""))</f>
        <v/>
      </c>
      <c r="CC86" s="53" t="str">
        <f>IF(B86&gt;例①!$C$64,"",IF(B86&gt;=例①!$C$63,$CC$13,""))</f>
        <v/>
      </c>
      <c r="CD86" s="53" t="str">
        <f>IF(B86&gt;例①!$C$66,"",IF(B86&gt;=例①!$C$65,$CD$13,""))</f>
        <v/>
      </c>
      <c r="CE86" s="50" t="str">
        <f t="shared" si="65"/>
        <v/>
      </c>
      <c r="CF86" s="50" t="str">
        <f t="shared" si="51"/>
        <v xml:space="preserve"> </v>
      </c>
    </row>
    <row r="87" spans="1:84" ht="39" customHeight="1" thickTop="1" thickBot="1" x14ac:dyDescent="0.2">
      <c r="A87" s="81" t="str">
        <f t="shared" si="38"/>
        <v>対象期間</v>
      </c>
      <c r="B87" s="180">
        <f>IFERROR(IF(B86=例①!$E$12+IF(WEEKDAY(例①!$E$12)=1,例①!$E$12,(8-WEEKDAY(例①!$E$12))),"-",IF(B86="-","-",B86+1)),"-")</f>
        <v>43628</v>
      </c>
      <c r="C87" s="89">
        <f t="shared" si="52"/>
        <v>4</v>
      </c>
      <c r="D87" s="199" t="str">
        <f t="shared" si="53"/>
        <v>〇</v>
      </c>
      <c r="E87" s="200" t="str">
        <f t="shared" si="54"/>
        <v xml:space="preserve"> </v>
      </c>
      <c r="F87" s="201" t="s">
        <v>60</v>
      </c>
      <c r="G87" s="202" t="s">
        <v>60</v>
      </c>
      <c r="H87" s="203"/>
      <c r="I87" s="204"/>
      <c r="J87" s="187" t="str">
        <f t="shared" si="55"/>
        <v/>
      </c>
      <c r="K87" s="190">
        <f t="shared" si="39"/>
        <v>73</v>
      </c>
      <c r="L87" s="190" t="str">
        <f t="shared" si="40"/>
        <v/>
      </c>
      <c r="M87" s="188" t="str">
        <f t="shared" si="56"/>
        <v/>
      </c>
      <c r="N87" s="87" t="str">
        <f t="shared" si="41"/>
        <v>↓</v>
      </c>
      <c r="O87" s="108"/>
      <c r="P87" s="156" t="str">
        <f>IF(B87&lt;例①!$E$11,"",IF(B87&gt;例①!$E$12,"",IF(LEN(CE87)=0,"○","")))</f>
        <v>○</v>
      </c>
      <c r="Q87" s="162">
        <f t="shared" si="57"/>
        <v>20</v>
      </c>
      <c r="R87" s="93">
        <f t="shared" si="42"/>
        <v>73</v>
      </c>
      <c r="S87" s="156" t="str">
        <f t="shared" si="43"/>
        <v/>
      </c>
      <c r="T87" s="162">
        <f t="shared" si="44"/>
        <v>19</v>
      </c>
      <c r="U87" s="100">
        <f t="shared" si="58"/>
        <v>20</v>
      </c>
      <c r="V87" s="93" t="str">
        <f t="shared" si="45"/>
        <v>作業日</v>
      </c>
      <c r="W87" s="169" t="str">
        <f t="shared" si="59"/>
        <v>作業日</v>
      </c>
      <c r="X87" s="80" t="str">
        <f t="shared" si="60"/>
        <v/>
      </c>
      <c r="Y87" s="80" t="str">
        <f t="shared" si="61"/>
        <v/>
      </c>
      <c r="Z87" s="80">
        <f t="shared" si="46"/>
        <v>43628</v>
      </c>
      <c r="AA87" s="80" t="str">
        <f t="shared" si="47"/>
        <v/>
      </c>
      <c r="AB87" s="80" t="str">
        <f t="shared" si="48"/>
        <v>OK（振替済み）</v>
      </c>
      <c r="AC87" s="154">
        <f t="shared" si="49"/>
        <v>19</v>
      </c>
      <c r="AD87" s="154" t="str">
        <f t="shared" si="62"/>
        <v/>
      </c>
      <c r="AE87" s="106">
        <f t="shared" si="63"/>
        <v>11</v>
      </c>
      <c r="AF87" s="106">
        <f t="shared" si="50"/>
        <v>0</v>
      </c>
      <c r="AG87" s="218">
        <f>IFERROR(IF(AE87=1,例①!$E$11,IF(AE87=2,例①!$E$11,IF(WEEKDAY(Z87)=2,Z80,AG86))),"")</f>
        <v>43619</v>
      </c>
      <c r="AH87" s="222">
        <f t="shared" si="66"/>
        <v>43620</v>
      </c>
      <c r="AI87" s="222">
        <f t="shared" si="66"/>
        <v>43621</v>
      </c>
      <c r="AJ87" s="222">
        <f t="shared" si="66"/>
        <v>43622</v>
      </c>
      <c r="AK87" s="222">
        <f t="shared" si="66"/>
        <v>43623</v>
      </c>
      <c r="AL87" s="222">
        <f t="shared" si="66"/>
        <v>43624</v>
      </c>
      <c r="AM87" s="222">
        <f t="shared" si="66"/>
        <v>43625</v>
      </c>
      <c r="AN87" s="222">
        <f t="shared" si="66"/>
        <v>43626</v>
      </c>
      <c r="AO87" s="222">
        <f t="shared" si="66"/>
        <v>43627</v>
      </c>
      <c r="AP87" s="222">
        <f t="shared" si="66"/>
        <v>43628</v>
      </c>
      <c r="AQ87" s="222">
        <f t="shared" si="66"/>
        <v>43629</v>
      </c>
      <c r="AR87" s="222">
        <f t="shared" si="66"/>
        <v>43630</v>
      </c>
      <c r="AS87" s="222">
        <f t="shared" si="66"/>
        <v>43631</v>
      </c>
      <c r="AT87" s="222">
        <f t="shared" si="66"/>
        <v>43632</v>
      </c>
      <c r="AU87" s="222">
        <f t="shared" si="66"/>
        <v>43633</v>
      </c>
      <c r="AV87" s="222">
        <f t="shared" si="66"/>
        <v>43634</v>
      </c>
      <c r="AW87" s="222">
        <f t="shared" si="66"/>
        <v>43635</v>
      </c>
      <c r="AX87" s="222">
        <f t="shared" si="66"/>
        <v>43636</v>
      </c>
      <c r="AY87" s="222">
        <f t="shared" si="66"/>
        <v>43637</v>
      </c>
      <c r="AZ87" s="222">
        <f t="shared" si="66"/>
        <v>43638</v>
      </c>
      <c r="BA87" s="222">
        <f t="shared" si="66"/>
        <v>43639</v>
      </c>
      <c r="BB87" s="219">
        <f>IFERROR(IF(IF(Z87=例①!$E$12,例①!$E$12,IF(WEEKDAY(Z87)=1,Z94,BB88))&gt;例①!$E$12,例①!$E$12,IF(Z87=例①!$E$12,例①!$E$12,IF(WEEKDAY(Z87)=1,Z94,BB88))),"")</f>
        <v>43639</v>
      </c>
      <c r="BE87" s="53"/>
      <c r="BF87" s="53"/>
      <c r="BG87" s="53" t="str">
        <f>IFERROR(VLOOKUP(B87,例①!$C$11:$D$12,2,FALSE),"")</f>
        <v/>
      </c>
      <c r="BH87" s="53" t="str">
        <f>IFERROR(VLOOKUP(B87,例①!$C$16:$D$21,2,FALSE),"")</f>
        <v/>
      </c>
      <c r="BI87" s="53" t="str">
        <f>IFERROR(VLOOKUP(B87,例①!$C$22:$D$24,2,FALSE),"")</f>
        <v/>
      </c>
      <c r="BJ87" s="53" t="str">
        <f>IF(B87&gt;例①!$C$26,"",IF(B87&gt;=例①!$C$25,$BJ$13,""))</f>
        <v/>
      </c>
      <c r="BK87" s="53" t="str">
        <f>IF(B87&gt;例①!$C$28,"",IF(B87&gt;=例①!$C$27,$BK$13,""))</f>
        <v/>
      </c>
      <c r="BL87" s="53" t="str">
        <f>IF(B87&gt;例①!$C$30,"",IF(B87&gt;=例①!$C$29,$BL$13,""))</f>
        <v/>
      </c>
      <c r="BM87" s="53" t="str">
        <f>IF(B87&gt;例①!$C$32,"",IF(B87&gt;=例①!$C$31,$BM$13,""))</f>
        <v/>
      </c>
      <c r="BN87" s="53" t="str">
        <f>IF(B87&gt;例①!$C$34,"",IF(B87&gt;=例①!$C$33,$BN$13,""))</f>
        <v/>
      </c>
      <c r="BO87" s="53" t="str">
        <f>IF(B87&gt;例①!$C$36,"",IF(B87&gt;=例①!$C$35,$BO$13,""))</f>
        <v/>
      </c>
      <c r="BP87" s="53" t="str">
        <f>IF(B87&gt;例①!$C$38,"",IF(B87&gt;=例①!$C$37,$BP$13,""))</f>
        <v/>
      </c>
      <c r="BQ87" s="53" t="str">
        <f>IF(B87&gt;例①!$C$40,"",IF(B87&gt;=例①!$C$39,$BQ$13,""))</f>
        <v/>
      </c>
      <c r="BR87" s="53" t="str">
        <f>IF(B87&gt;例①!$C$42,"",IF(B87&gt;=例①!$C$41,$BR$13,""))</f>
        <v/>
      </c>
      <c r="BS87" s="53" t="str">
        <f>IF(B87&gt;例①!$C$44,"",IF(B87&gt;=例①!$C$43,$BS$13,""))</f>
        <v/>
      </c>
      <c r="BT87" s="53" t="str">
        <f>IF(B87&gt;例①!$C$46,"",IF(B87&gt;=例①!$C$45,$BT$13,""))</f>
        <v/>
      </c>
      <c r="BU87" s="53" t="str">
        <f>IF(B87&gt;例①!$C$48,"",IF(B87&gt;=例①!$C$47,$BU$13,""))</f>
        <v/>
      </c>
      <c r="BV87" s="53" t="str">
        <f>IF(B87&gt;例①!$C$50,"",IF(B87&gt;=例①!$C$49,$BV$13,""))</f>
        <v/>
      </c>
      <c r="BW87" s="53" t="str">
        <f>IF(B87&gt;例①!$C$52,"",IF(B87&gt;=例①!$C$51,$BW$13,""))</f>
        <v/>
      </c>
      <c r="BX87" s="53" t="str">
        <f>IF(B87&gt;例①!$C$54,"",IF(B87&gt;=例①!$C$53,$BX$13,""))</f>
        <v/>
      </c>
      <c r="BY87" s="53" t="str">
        <f>IF(B87&gt;例①!$C$56,"",IF(B87&gt;=例①!$C$55,$BY$13,""))</f>
        <v/>
      </c>
      <c r="BZ87" s="53" t="str">
        <f>IF(B87&gt;例①!$C$58,"",IF(B87&gt;=例①!$C$57,$BZ$13,""))</f>
        <v/>
      </c>
      <c r="CA87" s="53" t="str">
        <f>IF(B87&gt;例①!$C$60,"",IF(B87&gt;=例①!$C$59,$CA$13,""))</f>
        <v/>
      </c>
      <c r="CB87" s="53" t="str">
        <f>IF(B87&gt;例①!$C$62,"",IF(B87&gt;=例①!$C$61,$CB$13,""))</f>
        <v/>
      </c>
      <c r="CC87" s="53" t="str">
        <f>IF(B87&gt;例①!$C$64,"",IF(B87&gt;=例①!$C$63,$CC$13,""))</f>
        <v/>
      </c>
      <c r="CD87" s="53" t="str">
        <f>IF(B87&gt;例①!$C$66,"",IF(B87&gt;=例①!$C$65,$CD$13,""))</f>
        <v/>
      </c>
      <c r="CE87" s="50" t="str">
        <f t="shared" si="65"/>
        <v/>
      </c>
      <c r="CF87" s="50" t="str">
        <f t="shared" si="51"/>
        <v xml:space="preserve"> </v>
      </c>
    </row>
    <row r="88" spans="1:84" ht="39" customHeight="1" thickTop="1" thickBot="1" x14ac:dyDescent="0.2">
      <c r="A88" s="81" t="str">
        <f t="shared" si="38"/>
        <v>対象期間</v>
      </c>
      <c r="B88" s="180">
        <f>IFERROR(IF(B87=例①!$E$12+IF(WEEKDAY(例①!$E$12)=1,例①!$E$12,(8-WEEKDAY(例①!$E$12))),"-",IF(B87="-","-",B87+1)),"-")</f>
        <v>43629</v>
      </c>
      <c r="C88" s="89">
        <f t="shared" si="52"/>
        <v>5</v>
      </c>
      <c r="D88" s="199" t="str">
        <f t="shared" si="53"/>
        <v>〇</v>
      </c>
      <c r="E88" s="200" t="str">
        <f t="shared" si="54"/>
        <v xml:space="preserve"> </v>
      </c>
      <c r="F88" s="201" t="s">
        <v>60</v>
      </c>
      <c r="G88" s="202" t="s">
        <v>60</v>
      </c>
      <c r="H88" s="203"/>
      <c r="I88" s="204"/>
      <c r="J88" s="187" t="str">
        <f t="shared" si="55"/>
        <v/>
      </c>
      <c r="K88" s="190">
        <f t="shared" si="39"/>
        <v>74</v>
      </c>
      <c r="L88" s="190" t="str">
        <f t="shared" si="40"/>
        <v/>
      </c>
      <c r="M88" s="188" t="str">
        <f t="shared" si="56"/>
        <v/>
      </c>
      <c r="N88" s="87" t="str">
        <f t="shared" si="41"/>
        <v>↓</v>
      </c>
      <c r="O88" s="108"/>
      <c r="P88" s="156" t="str">
        <f>IF(B88&lt;例①!$E$11,"",IF(B88&gt;例①!$E$12,"",IF(LEN(CE88)=0,"○","")))</f>
        <v>○</v>
      </c>
      <c r="Q88" s="162">
        <f t="shared" si="57"/>
        <v>20</v>
      </c>
      <c r="R88" s="93">
        <f t="shared" si="42"/>
        <v>74</v>
      </c>
      <c r="S88" s="156" t="str">
        <f t="shared" si="43"/>
        <v/>
      </c>
      <c r="T88" s="162">
        <f t="shared" si="44"/>
        <v>19</v>
      </c>
      <c r="U88" s="100">
        <f t="shared" si="58"/>
        <v>20</v>
      </c>
      <c r="V88" s="93" t="str">
        <f t="shared" si="45"/>
        <v>作業日</v>
      </c>
      <c r="W88" s="169" t="str">
        <f t="shared" si="59"/>
        <v>作業日</v>
      </c>
      <c r="X88" s="80" t="str">
        <f t="shared" si="60"/>
        <v/>
      </c>
      <c r="Y88" s="80" t="str">
        <f t="shared" si="61"/>
        <v/>
      </c>
      <c r="Z88" s="80">
        <f t="shared" si="46"/>
        <v>43629</v>
      </c>
      <c r="AA88" s="80" t="str">
        <f t="shared" si="47"/>
        <v/>
      </c>
      <c r="AB88" s="80" t="str">
        <f t="shared" si="48"/>
        <v>OK（振替済み）</v>
      </c>
      <c r="AC88" s="154">
        <f t="shared" si="49"/>
        <v>19</v>
      </c>
      <c r="AD88" s="154" t="str">
        <f t="shared" si="62"/>
        <v/>
      </c>
      <c r="AE88" s="106">
        <f t="shared" si="63"/>
        <v>11</v>
      </c>
      <c r="AF88" s="106">
        <f t="shared" si="50"/>
        <v>0</v>
      </c>
      <c r="AG88" s="218">
        <f>IFERROR(IF(AE88=1,例①!$E$11,IF(AE88=2,例①!$E$11,IF(WEEKDAY(Z88)=2,Z81,AG87))),"")</f>
        <v>43619</v>
      </c>
      <c r="AH88" s="222">
        <f t="shared" si="66"/>
        <v>43620</v>
      </c>
      <c r="AI88" s="222">
        <f t="shared" si="66"/>
        <v>43621</v>
      </c>
      <c r="AJ88" s="222">
        <f t="shared" si="66"/>
        <v>43622</v>
      </c>
      <c r="AK88" s="222">
        <f t="shared" si="66"/>
        <v>43623</v>
      </c>
      <c r="AL88" s="222">
        <f t="shared" si="66"/>
        <v>43624</v>
      </c>
      <c r="AM88" s="222">
        <f t="shared" si="66"/>
        <v>43625</v>
      </c>
      <c r="AN88" s="222">
        <f t="shared" si="66"/>
        <v>43626</v>
      </c>
      <c r="AO88" s="222">
        <f t="shared" si="66"/>
        <v>43627</v>
      </c>
      <c r="AP88" s="222">
        <f t="shared" si="66"/>
        <v>43628</v>
      </c>
      <c r="AQ88" s="222">
        <f t="shared" si="66"/>
        <v>43629</v>
      </c>
      <c r="AR88" s="222">
        <f t="shared" si="66"/>
        <v>43630</v>
      </c>
      <c r="AS88" s="222">
        <f t="shared" si="66"/>
        <v>43631</v>
      </c>
      <c r="AT88" s="222">
        <f t="shared" si="66"/>
        <v>43632</v>
      </c>
      <c r="AU88" s="222">
        <f t="shared" si="66"/>
        <v>43633</v>
      </c>
      <c r="AV88" s="222">
        <f t="shared" si="66"/>
        <v>43634</v>
      </c>
      <c r="AW88" s="222">
        <f t="shared" si="66"/>
        <v>43635</v>
      </c>
      <c r="AX88" s="222">
        <f t="shared" si="66"/>
        <v>43636</v>
      </c>
      <c r="AY88" s="222">
        <f t="shared" si="66"/>
        <v>43637</v>
      </c>
      <c r="AZ88" s="222">
        <f t="shared" si="66"/>
        <v>43638</v>
      </c>
      <c r="BA88" s="222">
        <f t="shared" si="66"/>
        <v>43639</v>
      </c>
      <c r="BB88" s="219">
        <f>IFERROR(IF(IF(Z88=例①!$E$12,例①!$E$12,IF(WEEKDAY(Z88)=1,Z95,BB89))&gt;例①!$E$12,例①!$E$12,IF(Z88=例①!$E$12,例①!$E$12,IF(WEEKDAY(Z88)=1,Z95,BB89))),"")</f>
        <v>43639</v>
      </c>
      <c r="BE88" s="53"/>
      <c r="BF88" s="53"/>
      <c r="BG88" s="53" t="str">
        <f>IFERROR(VLOOKUP(B88,例①!$C$11:$D$12,2,FALSE),"")</f>
        <v/>
      </c>
      <c r="BH88" s="53" t="str">
        <f>IFERROR(VLOOKUP(B88,例①!$C$16:$D$21,2,FALSE),"")</f>
        <v/>
      </c>
      <c r="BI88" s="53" t="str">
        <f>IFERROR(VLOOKUP(B88,例①!$C$22:$D$24,2,FALSE),"")</f>
        <v/>
      </c>
      <c r="BJ88" s="53" t="str">
        <f>IF(B88&gt;例①!$C$26,"",IF(B88&gt;=例①!$C$25,$BJ$13,""))</f>
        <v/>
      </c>
      <c r="BK88" s="53" t="str">
        <f>IF(B88&gt;例①!$C$28,"",IF(B88&gt;=例①!$C$27,$BK$13,""))</f>
        <v/>
      </c>
      <c r="BL88" s="53" t="str">
        <f>IF(B88&gt;例①!$C$30,"",IF(B88&gt;=例①!$C$29,$BL$13,""))</f>
        <v/>
      </c>
      <c r="BM88" s="53" t="str">
        <f>IF(B88&gt;例①!$C$32,"",IF(B88&gt;=例①!$C$31,$BM$13,""))</f>
        <v/>
      </c>
      <c r="BN88" s="53" t="str">
        <f>IF(B88&gt;例①!$C$34,"",IF(B88&gt;=例①!$C$33,$BN$13,""))</f>
        <v/>
      </c>
      <c r="BO88" s="53" t="str">
        <f>IF(B88&gt;例①!$C$36,"",IF(B88&gt;=例①!$C$35,$BO$13,""))</f>
        <v/>
      </c>
      <c r="BP88" s="53" t="str">
        <f>IF(B88&gt;例①!$C$38,"",IF(B88&gt;=例①!$C$37,$BP$13,""))</f>
        <v/>
      </c>
      <c r="BQ88" s="53" t="str">
        <f>IF(B88&gt;例①!$C$40,"",IF(B88&gt;=例①!$C$39,$BQ$13,""))</f>
        <v/>
      </c>
      <c r="BR88" s="53" t="str">
        <f>IF(B88&gt;例①!$C$42,"",IF(B88&gt;=例①!$C$41,$BR$13,""))</f>
        <v/>
      </c>
      <c r="BS88" s="53" t="str">
        <f>IF(B88&gt;例①!$C$44,"",IF(B88&gt;=例①!$C$43,$BS$13,""))</f>
        <v/>
      </c>
      <c r="BT88" s="53" t="str">
        <f>IF(B88&gt;例①!$C$46,"",IF(B88&gt;=例①!$C$45,$BT$13,""))</f>
        <v/>
      </c>
      <c r="BU88" s="53" t="str">
        <f>IF(B88&gt;例①!$C$48,"",IF(B88&gt;=例①!$C$47,$BU$13,""))</f>
        <v/>
      </c>
      <c r="BV88" s="53" t="str">
        <f>IF(B88&gt;例①!$C$50,"",IF(B88&gt;=例①!$C$49,$BV$13,""))</f>
        <v/>
      </c>
      <c r="BW88" s="53" t="str">
        <f>IF(B88&gt;例①!$C$52,"",IF(B88&gt;=例①!$C$51,$BW$13,""))</f>
        <v/>
      </c>
      <c r="BX88" s="53" t="str">
        <f>IF(B88&gt;例①!$C$54,"",IF(B88&gt;=例①!$C$53,$BX$13,""))</f>
        <v/>
      </c>
      <c r="BY88" s="53" t="str">
        <f>IF(B88&gt;例①!$C$56,"",IF(B88&gt;=例①!$C$55,$BY$13,""))</f>
        <v/>
      </c>
      <c r="BZ88" s="53" t="str">
        <f>IF(B88&gt;例①!$C$58,"",IF(B88&gt;=例①!$C$57,$BZ$13,""))</f>
        <v/>
      </c>
      <c r="CA88" s="53" t="str">
        <f>IF(B88&gt;例①!$C$60,"",IF(B88&gt;=例①!$C$59,$CA$13,""))</f>
        <v/>
      </c>
      <c r="CB88" s="53" t="str">
        <f>IF(B88&gt;例①!$C$62,"",IF(B88&gt;=例①!$C$61,$CB$13,""))</f>
        <v/>
      </c>
      <c r="CC88" s="53" t="str">
        <f>IF(B88&gt;例①!$C$64,"",IF(B88&gt;=例①!$C$63,$CC$13,""))</f>
        <v/>
      </c>
      <c r="CD88" s="53" t="str">
        <f>IF(B88&gt;例①!$C$66,"",IF(B88&gt;=例①!$C$65,$CD$13,""))</f>
        <v/>
      </c>
      <c r="CE88" s="50" t="str">
        <f t="shared" si="65"/>
        <v/>
      </c>
      <c r="CF88" s="50" t="str">
        <f t="shared" si="51"/>
        <v xml:space="preserve"> </v>
      </c>
    </row>
    <row r="89" spans="1:84" ht="39" customHeight="1" thickTop="1" thickBot="1" x14ac:dyDescent="0.2">
      <c r="A89" s="81" t="str">
        <f t="shared" si="38"/>
        <v>対象期間</v>
      </c>
      <c r="B89" s="180">
        <f>IFERROR(IF(B88=例①!$E$12+IF(WEEKDAY(例①!$E$12)=1,例①!$E$12,(8-WEEKDAY(例①!$E$12))),"-",IF(B88="-","-",B88+1)),"-")</f>
        <v>43630</v>
      </c>
      <c r="C89" s="89">
        <f t="shared" si="52"/>
        <v>6</v>
      </c>
      <c r="D89" s="199" t="str">
        <f t="shared" si="53"/>
        <v>〇</v>
      </c>
      <c r="E89" s="200" t="str">
        <f t="shared" si="54"/>
        <v xml:space="preserve"> </v>
      </c>
      <c r="F89" s="201" t="s">
        <v>60</v>
      </c>
      <c r="G89" s="202" t="s">
        <v>60</v>
      </c>
      <c r="H89" s="203"/>
      <c r="I89" s="204"/>
      <c r="J89" s="187" t="str">
        <f t="shared" si="55"/>
        <v/>
      </c>
      <c r="K89" s="190">
        <f t="shared" si="39"/>
        <v>75</v>
      </c>
      <c r="L89" s="190" t="str">
        <f t="shared" si="40"/>
        <v/>
      </c>
      <c r="M89" s="188" t="str">
        <f t="shared" si="56"/>
        <v/>
      </c>
      <c r="N89" s="87" t="str">
        <f t="shared" si="41"/>
        <v>↓</v>
      </c>
      <c r="O89" s="108"/>
      <c r="P89" s="156" t="str">
        <f>IF(B89&lt;例①!$E$11,"",IF(B89&gt;例①!$E$12,"",IF(LEN(CE89)=0,"○","")))</f>
        <v>○</v>
      </c>
      <c r="Q89" s="162">
        <f t="shared" si="57"/>
        <v>20</v>
      </c>
      <c r="R89" s="93">
        <f t="shared" si="42"/>
        <v>75</v>
      </c>
      <c r="S89" s="156" t="str">
        <f t="shared" si="43"/>
        <v/>
      </c>
      <c r="T89" s="162">
        <f t="shared" si="44"/>
        <v>19</v>
      </c>
      <c r="U89" s="100">
        <f t="shared" si="58"/>
        <v>20</v>
      </c>
      <c r="V89" s="93" t="str">
        <f t="shared" si="45"/>
        <v>作業日</v>
      </c>
      <c r="W89" s="169" t="str">
        <f t="shared" si="59"/>
        <v>作業日</v>
      </c>
      <c r="X89" s="80" t="str">
        <f t="shared" si="60"/>
        <v/>
      </c>
      <c r="Y89" s="80" t="str">
        <f t="shared" si="61"/>
        <v/>
      </c>
      <c r="Z89" s="80">
        <f t="shared" si="46"/>
        <v>43630</v>
      </c>
      <c r="AA89" s="80" t="str">
        <f t="shared" si="47"/>
        <v/>
      </c>
      <c r="AB89" s="80" t="str">
        <f t="shared" si="48"/>
        <v>OK（振替済み）</v>
      </c>
      <c r="AC89" s="154">
        <f t="shared" si="49"/>
        <v>19</v>
      </c>
      <c r="AD89" s="154" t="str">
        <f t="shared" si="62"/>
        <v/>
      </c>
      <c r="AE89" s="106">
        <f t="shared" si="63"/>
        <v>11</v>
      </c>
      <c r="AF89" s="106">
        <f t="shared" si="50"/>
        <v>0</v>
      </c>
      <c r="AG89" s="218">
        <f>IFERROR(IF(AE89=1,例①!$E$11,IF(AE89=2,例①!$E$11,IF(WEEKDAY(Z89)=2,Z82,AG88))),"")</f>
        <v>43619</v>
      </c>
      <c r="AH89" s="222">
        <f t="shared" si="66"/>
        <v>43620</v>
      </c>
      <c r="AI89" s="222">
        <f t="shared" si="66"/>
        <v>43621</v>
      </c>
      <c r="AJ89" s="222">
        <f t="shared" si="66"/>
        <v>43622</v>
      </c>
      <c r="AK89" s="222">
        <f t="shared" si="66"/>
        <v>43623</v>
      </c>
      <c r="AL89" s="222">
        <f t="shared" si="66"/>
        <v>43624</v>
      </c>
      <c r="AM89" s="222">
        <f t="shared" si="66"/>
        <v>43625</v>
      </c>
      <c r="AN89" s="222">
        <f t="shared" si="66"/>
        <v>43626</v>
      </c>
      <c r="AO89" s="222">
        <f t="shared" si="66"/>
        <v>43627</v>
      </c>
      <c r="AP89" s="222">
        <f t="shared" si="66"/>
        <v>43628</v>
      </c>
      <c r="AQ89" s="222">
        <f t="shared" si="66"/>
        <v>43629</v>
      </c>
      <c r="AR89" s="222">
        <f t="shared" si="66"/>
        <v>43630</v>
      </c>
      <c r="AS89" s="222">
        <f t="shared" si="66"/>
        <v>43631</v>
      </c>
      <c r="AT89" s="222">
        <f t="shared" si="66"/>
        <v>43632</v>
      </c>
      <c r="AU89" s="222">
        <f t="shared" si="66"/>
        <v>43633</v>
      </c>
      <c r="AV89" s="222">
        <f t="shared" si="66"/>
        <v>43634</v>
      </c>
      <c r="AW89" s="222">
        <f t="shared" si="66"/>
        <v>43635</v>
      </c>
      <c r="AX89" s="222">
        <f t="shared" si="66"/>
        <v>43636</v>
      </c>
      <c r="AY89" s="222">
        <f t="shared" si="66"/>
        <v>43637</v>
      </c>
      <c r="AZ89" s="222">
        <f t="shared" si="66"/>
        <v>43638</v>
      </c>
      <c r="BA89" s="222">
        <f t="shared" si="66"/>
        <v>43639</v>
      </c>
      <c r="BB89" s="219">
        <f>IFERROR(IF(IF(Z89=例①!$E$12,例①!$E$12,IF(WEEKDAY(Z89)=1,Z96,BB90))&gt;例①!$E$12,例①!$E$12,IF(Z89=例①!$E$12,例①!$E$12,IF(WEEKDAY(Z89)=1,Z96,BB90))),"")</f>
        <v>43639</v>
      </c>
      <c r="BE89" s="53"/>
      <c r="BF89" s="53"/>
      <c r="BG89" s="53" t="str">
        <f>IFERROR(VLOOKUP(B89,例①!$C$11:$D$12,2,FALSE),"")</f>
        <v/>
      </c>
      <c r="BH89" s="53" t="str">
        <f>IFERROR(VLOOKUP(B89,例①!$C$16:$D$21,2,FALSE),"")</f>
        <v/>
      </c>
      <c r="BI89" s="53" t="str">
        <f>IFERROR(VLOOKUP(B89,例①!$C$22:$D$24,2,FALSE),"")</f>
        <v/>
      </c>
      <c r="BJ89" s="53" t="str">
        <f>IF(B89&gt;例①!$C$26,"",IF(B89&gt;=例①!$C$25,$BJ$13,""))</f>
        <v/>
      </c>
      <c r="BK89" s="53" t="str">
        <f>IF(B89&gt;例①!$C$28,"",IF(B89&gt;=例①!$C$27,$BK$13,""))</f>
        <v/>
      </c>
      <c r="BL89" s="53" t="str">
        <f>IF(B89&gt;例①!$C$30,"",IF(B89&gt;=例①!$C$29,$BL$13,""))</f>
        <v/>
      </c>
      <c r="BM89" s="53" t="str">
        <f>IF(B89&gt;例①!$C$32,"",IF(B89&gt;=例①!$C$31,$BM$13,""))</f>
        <v/>
      </c>
      <c r="BN89" s="53" t="str">
        <f>IF(B89&gt;例①!$C$34,"",IF(B89&gt;=例①!$C$33,$BN$13,""))</f>
        <v/>
      </c>
      <c r="BO89" s="53" t="str">
        <f>IF(B89&gt;例①!$C$36,"",IF(B89&gt;=例①!$C$35,$BO$13,""))</f>
        <v/>
      </c>
      <c r="BP89" s="53" t="str">
        <f>IF(B89&gt;例①!$C$38,"",IF(B89&gt;=例①!$C$37,$BP$13,""))</f>
        <v/>
      </c>
      <c r="BQ89" s="53" t="str">
        <f>IF(B89&gt;例①!$C$40,"",IF(B89&gt;=例①!$C$39,$BQ$13,""))</f>
        <v/>
      </c>
      <c r="BR89" s="53" t="str">
        <f>IF(B89&gt;例①!$C$42,"",IF(B89&gt;=例①!$C$41,$BR$13,""))</f>
        <v/>
      </c>
      <c r="BS89" s="53" t="str">
        <f>IF(B89&gt;例①!$C$44,"",IF(B89&gt;=例①!$C$43,$BS$13,""))</f>
        <v/>
      </c>
      <c r="BT89" s="53" t="str">
        <f>IF(B89&gt;例①!$C$46,"",IF(B89&gt;=例①!$C$45,$BT$13,""))</f>
        <v/>
      </c>
      <c r="BU89" s="53" t="str">
        <f>IF(B89&gt;例①!$C$48,"",IF(B89&gt;=例①!$C$47,$BU$13,""))</f>
        <v/>
      </c>
      <c r="BV89" s="53" t="str">
        <f>IF(B89&gt;例①!$C$50,"",IF(B89&gt;=例①!$C$49,$BV$13,""))</f>
        <v/>
      </c>
      <c r="BW89" s="53" t="str">
        <f>IF(B89&gt;例①!$C$52,"",IF(B89&gt;=例①!$C$51,$BW$13,""))</f>
        <v/>
      </c>
      <c r="BX89" s="53" t="str">
        <f>IF(B89&gt;例①!$C$54,"",IF(B89&gt;=例①!$C$53,$BX$13,""))</f>
        <v/>
      </c>
      <c r="BY89" s="53" t="str">
        <f>IF(B89&gt;例①!$C$56,"",IF(B89&gt;=例①!$C$55,$BY$13,""))</f>
        <v/>
      </c>
      <c r="BZ89" s="53" t="str">
        <f>IF(B89&gt;例①!$C$58,"",IF(B89&gt;=例①!$C$57,$BZ$13,""))</f>
        <v/>
      </c>
      <c r="CA89" s="53" t="str">
        <f>IF(B89&gt;例①!$C$60,"",IF(B89&gt;=例①!$C$59,$CA$13,""))</f>
        <v/>
      </c>
      <c r="CB89" s="53" t="str">
        <f>IF(B89&gt;例①!$C$62,"",IF(B89&gt;=例①!$C$61,$CB$13,""))</f>
        <v/>
      </c>
      <c r="CC89" s="53" t="str">
        <f>IF(B89&gt;例①!$C$64,"",IF(B89&gt;=例①!$C$63,$CC$13,""))</f>
        <v/>
      </c>
      <c r="CD89" s="53" t="str">
        <f>IF(B89&gt;例①!$C$66,"",IF(B89&gt;=例①!$C$65,$CD$13,""))</f>
        <v/>
      </c>
      <c r="CE89" s="50" t="str">
        <f t="shared" si="65"/>
        <v/>
      </c>
      <c r="CF89" s="50" t="str">
        <f t="shared" si="51"/>
        <v xml:space="preserve"> </v>
      </c>
    </row>
    <row r="90" spans="1:84" ht="39" customHeight="1" thickTop="1" thickBot="1" x14ac:dyDescent="0.2">
      <c r="A90" s="81" t="str">
        <f t="shared" si="38"/>
        <v>対象期間</v>
      </c>
      <c r="B90" s="180">
        <f>IFERROR(IF(B89=例①!$E$12+IF(WEEKDAY(例①!$E$12)=1,例①!$E$12,(8-WEEKDAY(例①!$E$12))),"-",IF(B89="-","-",B89+1)),"-")</f>
        <v>43631</v>
      </c>
      <c r="C90" s="89">
        <f t="shared" si="52"/>
        <v>7</v>
      </c>
      <c r="D90" s="199" t="str">
        <f t="shared" si="53"/>
        <v>〇</v>
      </c>
      <c r="E90" s="200" t="str">
        <f t="shared" si="54"/>
        <v xml:space="preserve"> </v>
      </c>
      <c r="F90" s="201" t="s">
        <v>61</v>
      </c>
      <c r="G90" s="202" t="s">
        <v>61</v>
      </c>
      <c r="H90" s="203"/>
      <c r="I90" s="204"/>
      <c r="J90" s="187" t="str">
        <f t="shared" si="55"/>
        <v>OK</v>
      </c>
      <c r="K90" s="190">
        <f t="shared" si="39"/>
        <v>76</v>
      </c>
      <c r="L90" s="190">
        <f t="shared" si="40"/>
        <v>21</v>
      </c>
      <c r="M90" s="188" t="str">
        <f t="shared" si="56"/>
        <v>20／21</v>
      </c>
      <c r="N90" s="87" t="str">
        <f t="shared" si="41"/>
        <v>↓</v>
      </c>
      <c r="O90" s="108"/>
      <c r="P90" s="156" t="str">
        <f>IF(B90&lt;例①!$E$11,"",IF(B90&gt;例①!$E$12,"",IF(LEN(CE90)=0,"○","")))</f>
        <v>○</v>
      </c>
      <c r="Q90" s="162">
        <f t="shared" si="57"/>
        <v>21</v>
      </c>
      <c r="R90" s="93">
        <f t="shared" si="42"/>
        <v>76</v>
      </c>
      <c r="S90" s="156" t="str">
        <f t="shared" si="43"/>
        <v>〇</v>
      </c>
      <c r="T90" s="162">
        <f t="shared" si="44"/>
        <v>20</v>
      </c>
      <c r="U90" s="100">
        <f t="shared" si="58"/>
        <v>21</v>
      </c>
      <c r="V90" s="93" t="str">
        <f t="shared" si="45"/>
        <v>休日</v>
      </c>
      <c r="W90" s="169" t="str">
        <f t="shared" si="59"/>
        <v>休日</v>
      </c>
      <c r="X90" s="80" t="str">
        <f t="shared" si="60"/>
        <v/>
      </c>
      <c r="Y90" s="80" t="str">
        <f t="shared" si="61"/>
        <v/>
      </c>
      <c r="Z90" s="80">
        <f t="shared" si="46"/>
        <v>43631</v>
      </c>
      <c r="AA90" s="80" t="str">
        <f t="shared" si="47"/>
        <v/>
      </c>
      <c r="AB90" s="80" t="str">
        <f t="shared" si="48"/>
        <v>OK（振替済み）</v>
      </c>
      <c r="AC90" s="154">
        <f t="shared" si="49"/>
        <v>20</v>
      </c>
      <c r="AD90" s="154">
        <f t="shared" si="62"/>
        <v>20</v>
      </c>
      <c r="AE90" s="106">
        <f t="shared" si="63"/>
        <v>11</v>
      </c>
      <c r="AF90" s="106">
        <f t="shared" si="50"/>
        <v>0</v>
      </c>
      <c r="AG90" s="218">
        <f>IFERROR(IF(AE90=1,例①!$E$11,IF(AE90=2,例①!$E$11,IF(WEEKDAY(Z90)=2,Z83,AG89))),"")</f>
        <v>43619</v>
      </c>
      <c r="AH90" s="222">
        <f t="shared" si="66"/>
        <v>43620</v>
      </c>
      <c r="AI90" s="222">
        <f t="shared" si="66"/>
        <v>43621</v>
      </c>
      <c r="AJ90" s="222">
        <f t="shared" si="66"/>
        <v>43622</v>
      </c>
      <c r="AK90" s="222">
        <f t="shared" si="66"/>
        <v>43623</v>
      </c>
      <c r="AL90" s="222">
        <f t="shared" si="66"/>
        <v>43624</v>
      </c>
      <c r="AM90" s="222">
        <f t="shared" si="66"/>
        <v>43625</v>
      </c>
      <c r="AN90" s="222">
        <f t="shared" si="66"/>
        <v>43626</v>
      </c>
      <c r="AO90" s="222">
        <f t="shared" si="66"/>
        <v>43627</v>
      </c>
      <c r="AP90" s="222">
        <f t="shared" si="66"/>
        <v>43628</v>
      </c>
      <c r="AQ90" s="222">
        <f t="shared" si="66"/>
        <v>43629</v>
      </c>
      <c r="AR90" s="222">
        <f t="shared" si="66"/>
        <v>43630</v>
      </c>
      <c r="AS90" s="222">
        <f t="shared" si="66"/>
        <v>43631</v>
      </c>
      <c r="AT90" s="222">
        <f t="shared" si="66"/>
        <v>43632</v>
      </c>
      <c r="AU90" s="222">
        <f t="shared" si="66"/>
        <v>43633</v>
      </c>
      <c r="AV90" s="222">
        <f t="shared" si="66"/>
        <v>43634</v>
      </c>
      <c r="AW90" s="222">
        <f t="shared" si="66"/>
        <v>43635</v>
      </c>
      <c r="AX90" s="222">
        <f t="shared" si="66"/>
        <v>43636</v>
      </c>
      <c r="AY90" s="222">
        <f t="shared" si="66"/>
        <v>43637</v>
      </c>
      <c r="AZ90" s="222">
        <f t="shared" si="66"/>
        <v>43638</v>
      </c>
      <c r="BA90" s="222">
        <f t="shared" si="66"/>
        <v>43639</v>
      </c>
      <c r="BB90" s="219">
        <f>IFERROR(IF(IF(Z90=例①!$E$12,例①!$E$12,IF(WEEKDAY(Z90)=1,Z97,BB91))&gt;例①!$E$12,例①!$E$12,IF(Z90=例①!$E$12,例①!$E$12,IF(WEEKDAY(Z90)=1,Z97,BB91))),"")</f>
        <v>43639</v>
      </c>
      <c r="BE90" s="53"/>
      <c r="BF90" s="53"/>
      <c r="BG90" s="53" t="str">
        <f>IFERROR(VLOOKUP(B90,例①!$C$11:$D$12,2,FALSE),"")</f>
        <v/>
      </c>
      <c r="BH90" s="53" t="str">
        <f>IFERROR(VLOOKUP(B90,例①!$C$16:$D$21,2,FALSE),"")</f>
        <v/>
      </c>
      <c r="BI90" s="53" t="str">
        <f>IFERROR(VLOOKUP(B90,例①!$C$22:$D$24,2,FALSE),"")</f>
        <v/>
      </c>
      <c r="BJ90" s="53" t="str">
        <f>IF(B90&gt;例①!$C$26,"",IF(B90&gt;=例①!$C$25,$BJ$13,""))</f>
        <v/>
      </c>
      <c r="BK90" s="53" t="str">
        <f>IF(B90&gt;例①!$C$28,"",IF(B90&gt;=例①!$C$27,$BK$13,""))</f>
        <v/>
      </c>
      <c r="BL90" s="53" t="str">
        <f>IF(B90&gt;例①!$C$30,"",IF(B90&gt;=例①!$C$29,$BL$13,""))</f>
        <v/>
      </c>
      <c r="BM90" s="53" t="str">
        <f>IF(B90&gt;例①!$C$32,"",IF(B90&gt;=例①!$C$31,$BM$13,""))</f>
        <v/>
      </c>
      <c r="BN90" s="53" t="str">
        <f>IF(B90&gt;例①!$C$34,"",IF(B90&gt;=例①!$C$33,$BN$13,""))</f>
        <v/>
      </c>
      <c r="BO90" s="53" t="str">
        <f>IF(B90&gt;例①!$C$36,"",IF(B90&gt;=例①!$C$35,$BO$13,""))</f>
        <v/>
      </c>
      <c r="BP90" s="53" t="str">
        <f>IF(B90&gt;例①!$C$38,"",IF(B90&gt;=例①!$C$37,$BP$13,""))</f>
        <v/>
      </c>
      <c r="BQ90" s="53" t="str">
        <f>IF(B90&gt;例①!$C$40,"",IF(B90&gt;=例①!$C$39,$BQ$13,""))</f>
        <v/>
      </c>
      <c r="BR90" s="53" t="str">
        <f>IF(B90&gt;例①!$C$42,"",IF(B90&gt;=例①!$C$41,$BR$13,""))</f>
        <v/>
      </c>
      <c r="BS90" s="53" t="str">
        <f>IF(B90&gt;例①!$C$44,"",IF(B90&gt;=例①!$C$43,$BS$13,""))</f>
        <v/>
      </c>
      <c r="BT90" s="53" t="str">
        <f>IF(B90&gt;例①!$C$46,"",IF(B90&gt;=例①!$C$45,$BT$13,""))</f>
        <v/>
      </c>
      <c r="BU90" s="53" t="str">
        <f>IF(B90&gt;例①!$C$48,"",IF(B90&gt;=例①!$C$47,$BU$13,""))</f>
        <v/>
      </c>
      <c r="BV90" s="53" t="str">
        <f>IF(B90&gt;例①!$C$50,"",IF(B90&gt;=例①!$C$49,$BV$13,""))</f>
        <v/>
      </c>
      <c r="BW90" s="53" t="str">
        <f>IF(B90&gt;例①!$C$52,"",IF(B90&gt;=例①!$C$51,$BW$13,""))</f>
        <v/>
      </c>
      <c r="BX90" s="53" t="str">
        <f>IF(B90&gt;例①!$C$54,"",IF(B90&gt;=例①!$C$53,$BX$13,""))</f>
        <v/>
      </c>
      <c r="BY90" s="53" t="str">
        <f>IF(B90&gt;例①!$C$56,"",IF(B90&gt;=例①!$C$55,$BY$13,""))</f>
        <v/>
      </c>
      <c r="BZ90" s="53" t="str">
        <f>IF(B90&gt;例①!$C$58,"",IF(B90&gt;=例①!$C$57,$BZ$13,""))</f>
        <v/>
      </c>
      <c r="CA90" s="53" t="str">
        <f>IF(B90&gt;例①!$C$60,"",IF(B90&gt;=例①!$C$59,$CA$13,""))</f>
        <v/>
      </c>
      <c r="CB90" s="53" t="str">
        <f>IF(B90&gt;例①!$C$62,"",IF(B90&gt;=例①!$C$61,$CB$13,""))</f>
        <v/>
      </c>
      <c r="CC90" s="53" t="str">
        <f>IF(B90&gt;例①!$C$64,"",IF(B90&gt;=例①!$C$63,$CC$13,""))</f>
        <v/>
      </c>
      <c r="CD90" s="53" t="str">
        <f>IF(B90&gt;例①!$C$66,"",IF(B90&gt;=例①!$C$65,$CD$13,""))</f>
        <v/>
      </c>
      <c r="CE90" s="50" t="str">
        <f t="shared" si="65"/>
        <v/>
      </c>
      <c r="CF90" s="50" t="str">
        <f t="shared" si="51"/>
        <v xml:space="preserve"> </v>
      </c>
    </row>
    <row r="91" spans="1:84" ht="39" customHeight="1" thickTop="1" thickBot="1" x14ac:dyDescent="0.2">
      <c r="A91" s="81" t="str">
        <f t="shared" si="38"/>
        <v>対象期間</v>
      </c>
      <c r="B91" s="180">
        <f>IFERROR(IF(B90=例①!$E$12+IF(WEEKDAY(例①!$E$12)=1,例①!$E$12,(8-WEEKDAY(例①!$E$12))),"-",IF(B90="-","-",B90+1)),"-")</f>
        <v>43632</v>
      </c>
      <c r="C91" s="89">
        <f t="shared" si="52"/>
        <v>1</v>
      </c>
      <c r="D91" s="199" t="str">
        <f t="shared" si="53"/>
        <v>〇</v>
      </c>
      <c r="E91" s="200" t="str">
        <f t="shared" si="54"/>
        <v xml:space="preserve"> </v>
      </c>
      <c r="F91" s="201" t="s">
        <v>61</v>
      </c>
      <c r="G91" s="202" t="s">
        <v>61</v>
      </c>
      <c r="H91" s="203"/>
      <c r="I91" s="204"/>
      <c r="J91" s="187" t="str">
        <f t="shared" si="55"/>
        <v>OK</v>
      </c>
      <c r="K91" s="190">
        <f t="shared" si="39"/>
        <v>77</v>
      </c>
      <c r="L91" s="190">
        <f t="shared" si="40"/>
        <v>22</v>
      </c>
      <c r="M91" s="188" t="str">
        <f t="shared" si="56"/>
        <v>21／22</v>
      </c>
      <c r="N91" s="87" t="str">
        <f t="shared" si="41"/>
        <v>週の終わり</v>
      </c>
      <c r="O91" s="108"/>
      <c r="P91" s="156" t="str">
        <f>IF(B91&lt;例①!$E$11,"",IF(B91&gt;例①!$E$12,"",IF(LEN(CE91)=0,"○","")))</f>
        <v>○</v>
      </c>
      <c r="Q91" s="162">
        <f t="shared" si="57"/>
        <v>22</v>
      </c>
      <c r="R91" s="93">
        <f t="shared" si="42"/>
        <v>77</v>
      </c>
      <c r="S91" s="156" t="str">
        <f t="shared" si="43"/>
        <v>〇</v>
      </c>
      <c r="T91" s="162">
        <f t="shared" si="44"/>
        <v>21</v>
      </c>
      <c r="U91" s="100">
        <f t="shared" si="58"/>
        <v>22</v>
      </c>
      <c r="V91" s="93" t="str">
        <f t="shared" si="45"/>
        <v>休日</v>
      </c>
      <c r="W91" s="169" t="str">
        <f t="shared" si="59"/>
        <v>休日</v>
      </c>
      <c r="X91" s="80" t="str">
        <f t="shared" si="60"/>
        <v/>
      </c>
      <c r="Y91" s="80" t="str">
        <f t="shared" si="61"/>
        <v/>
      </c>
      <c r="Z91" s="80">
        <f t="shared" si="46"/>
        <v>43632</v>
      </c>
      <c r="AA91" s="80" t="str">
        <f t="shared" si="47"/>
        <v/>
      </c>
      <c r="AB91" s="80" t="str">
        <f t="shared" si="48"/>
        <v>OK（振替済み）</v>
      </c>
      <c r="AC91" s="154">
        <f t="shared" si="49"/>
        <v>21</v>
      </c>
      <c r="AD91" s="154">
        <f t="shared" si="62"/>
        <v>21</v>
      </c>
      <c r="AE91" s="106">
        <f t="shared" si="63"/>
        <v>11</v>
      </c>
      <c r="AF91" s="106">
        <f t="shared" si="50"/>
        <v>0</v>
      </c>
      <c r="AG91" s="223">
        <f>IFERROR(IF(AE91=1,例①!$E$11,IF(AE91=2,例①!$E$11,IF(WEEKDAY(Z91)=2,Z84,AG90))),"")</f>
        <v>43619</v>
      </c>
      <c r="AH91" s="224">
        <f t="shared" si="66"/>
        <v>43620</v>
      </c>
      <c r="AI91" s="224">
        <f t="shared" si="66"/>
        <v>43621</v>
      </c>
      <c r="AJ91" s="224">
        <f t="shared" si="66"/>
        <v>43622</v>
      </c>
      <c r="AK91" s="224">
        <f t="shared" si="66"/>
        <v>43623</v>
      </c>
      <c r="AL91" s="224">
        <f t="shared" si="66"/>
        <v>43624</v>
      </c>
      <c r="AM91" s="224">
        <f t="shared" si="66"/>
        <v>43625</v>
      </c>
      <c r="AN91" s="224">
        <f t="shared" si="66"/>
        <v>43626</v>
      </c>
      <c r="AO91" s="224">
        <f t="shared" si="66"/>
        <v>43627</v>
      </c>
      <c r="AP91" s="224">
        <f t="shared" si="66"/>
        <v>43628</v>
      </c>
      <c r="AQ91" s="224">
        <f t="shared" si="66"/>
        <v>43629</v>
      </c>
      <c r="AR91" s="224">
        <f t="shared" si="66"/>
        <v>43630</v>
      </c>
      <c r="AS91" s="224">
        <f t="shared" si="66"/>
        <v>43631</v>
      </c>
      <c r="AT91" s="224">
        <f t="shared" si="66"/>
        <v>43632</v>
      </c>
      <c r="AU91" s="224">
        <f t="shared" si="66"/>
        <v>43633</v>
      </c>
      <c r="AV91" s="224">
        <f t="shared" si="66"/>
        <v>43634</v>
      </c>
      <c r="AW91" s="224">
        <f t="shared" si="66"/>
        <v>43635</v>
      </c>
      <c r="AX91" s="224">
        <f t="shared" si="66"/>
        <v>43636</v>
      </c>
      <c r="AY91" s="224">
        <f t="shared" si="66"/>
        <v>43637</v>
      </c>
      <c r="AZ91" s="224">
        <f t="shared" si="66"/>
        <v>43638</v>
      </c>
      <c r="BA91" s="224">
        <f t="shared" si="66"/>
        <v>43639</v>
      </c>
      <c r="BB91" s="225">
        <f>IFERROR(IF(IF(Z91=例①!$E$12,例①!$E$12,IF(WEEKDAY(Z91)=1,Z98,BB92))&gt;例①!$E$12,例①!$E$12,IF(Z91=例①!$E$12,例①!$E$12,IF(WEEKDAY(Z91)=1,Z98,BB92))),"")</f>
        <v>43639</v>
      </c>
      <c r="BE91" s="53"/>
      <c r="BF91" s="53"/>
      <c r="BG91" s="53" t="str">
        <f>IFERROR(VLOOKUP(B91,例①!$C$11:$D$12,2,FALSE),"")</f>
        <v/>
      </c>
      <c r="BH91" s="53" t="str">
        <f>IFERROR(VLOOKUP(B91,例①!$C$16:$D$21,2,FALSE),"")</f>
        <v/>
      </c>
      <c r="BI91" s="53" t="str">
        <f>IFERROR(VLOOKUP(B91,例①!$C$22:$D$24,2,FALSE),"")</f>
        <v/>
      </c>
      <c r="BJ91" s="53" t="str">
        <f>IF(B91&gt;例①!$C$26,"",IF(B91&gt;=例①!$C$25,$BJ$13,""))</f>
        <v/>
      </c>
      <c r="BK91" s="53" t="str">
        <f>IF(B91&gt;例①!$C$28,"",IF(B91&gt;=例①!$C$27,$BK$13,""))</f>
        <v/>
      </c>
      <c r="BL91" s="53" t="str">
        <f>IF(B91&gt;例①!$C$30,"",IF(B91&gt;=例①!$C$29,$BL$13,""))</f>
        <v/>
      </c>
      <c r="BM91" s="53" t="str">
        <f>IF(B91&gt;例①!$C$32,"",IF(B91&gt;=例①!$C$31,$BM$13,""))</f>
        <v/>
      </c>
      <c r="BN91" s="53" t="str">
        <f>IF(B91&gt;例①!$C$34,"",IF(B91&gt;=例①!$C$33,$BN$13,""))</f>
        <v/>
      </c>
      <c r="BO91" s="53" t="str">
        <f>IF(B91&gt;例①!$C$36,"",IF(B91&gt;=例①!$C$35,$BO$13,""))</f>
        <v/>
      </c>
      <c r="BP91" s="53" t="str">
        <f>IF(B91&gt;例①!$C$38,"",IF(B91&gt;=例①!$C$37,$BP$13,""))</f>
        <v/>
      </c>
      <c r="BQ91" s="53" t="str">
        <f>IF(B91&gt;例①!$C$40,"",IF(B91&gt;=例①!$C$39,$BQ$13,""))</f>
        <v/>
      </c>
      <c r="BR91" s="53" t="str">
        <f>IF(B91&gt;例①!$C$42,"",IF(B91&gt;=例①!$C$41,$BR$13,""))</f>
        <v/>
      </c>
      <c r="BS91" s="53" t="str">
        <f>IF(B91&gt;例①!$C$44,"",IF(B91&gt;=例①!$C$43,$BS$13,""))</f>
        <v/>
      </c>
      <c r="BT91" s="53" t="str">
        <f>IF(B91&gt;例①!$C$46,"",IF(B91&gt;=例①!$C$45,$BT$13,""))</f>
        <v/>
      </c>
      <c r="BU91" s="53" t="str">
        <f>IF(B91&gt;例①!$C$48,"",IF(B91&gt;=例①!$C$47,$BU$13,""))</f>
        <v/>
      </c>
      <c r="BV91" s="53" t="str">
        <f>IF(B91&gt;例①!$C$50,"",IF(B91&gt;=例①!$C$49,$BV$13,""))</f>
        <v/>
      </c>
      <c r="BW91" s="53" t="str">
        <f>IF(B91&gt;例①!$C$52,"",IF(B91&gt;=例①!$C$51,$BW$13,""))</f>
        <v/>
      </c>
      <c r="BX91" s="53" t="str">
        <f>IF(B91&gt;例①!$C$54,"",IF(B91&gt;=例①!$C$53,$BX$13,""))</f>
        <v/>
      </c>
      <c r="BY91" s="53" t="str">
        <f>IF(B91&gt;例①!$C$56,"",IF(B91&gt;=例①!$C$55,$BY$13,""))</f>
        <v/>
      </c>
      <c r="BZ91" s="53" t="str">
        <f>IF(B91&gt;例①!$C$58,"",IF(B91&gt;=例①!$C$57,$BZ$13,""))</f>
        <v/>
      </c>
      <c r="CA91" s="53" t="str">
        <f>IF(B91&gt;例①!$C$60,"",IF(B91&gt;=例①!$C$59,$CA$13,""))</f>
        <v/>
      </c>
      <c r="CB91" s="53" t="str">
        <f>IF(B91&gt;例①!$C$62,"",IF(B91&gt;=例①!$C$61,$CB$13,""))</f>
        <v/>
      </c>
      <c r="CC91" s="53" t="str">
        <f>IF(B91&gt;例①!$C$64,"",IF(B91&gt;=例①!$C$63,$CC$13,""))</f>
        <v/>
      </c>
      <c r="CD91" s="53" t="str">
        <f>IF(B91&gt;例①!$C$66,"",IF(B91&gt;=例①!$C$65,$CD$13,""))</f>
        <v/>
      </c>
      <c r="CE91" s="50" t="str">
        <f t="shared" si="65"/>
        <v/>
      </c>
      <c r="CF91" s="50" t="str">
        <f t="shared" si="51"/>
        <v xml:space="preserve"> </v>
      </c>
    </row>
    <row r="92" spans="1:84" ht="39" customHeight="1" thickTop="1" thickBot="1" x14ac:dyDescent="0.2">
      <c r="A92" s="81" t="str">
        <f t="shared" si="38"/>
        <v>対象期間</v>
      </c>
      <c r="B92" s="180">
        <f>IFERROR(IF(B91=例①!$E$12+IF(WEEKDAY(例①!$E$12)=1,例①!$E$12,(8-WEEKDAY(例①!$E$12))),"-",IF(B91="-","-",B91+1)),"-")</f>
        <v>43633</v>
      </c>
      <c r="C92" s="89">
        <f t="shared" si="52"/>
        <v>2</v>
      </c>
      <c r="D92" s="199" t="str">
        <f t="shared" si="53"/>
        <v>〇</v>
      </c>
      <c r="E92" s="200" t="str">
        <f t="shared" si="54"/>
        <v xml:space="preserve"> </v>
      </c>
      <c r="F92" s="201" t="s">
        <v>60</v>
      </c>
      <c r="G92" s="202" t="s">
        <v>60</v>
      </c>
      <c r="H92" s="203"/>
      <c r="I92" s="204"/>
      <c r="J92" s="187" t="str">
        <f t="shared" si="55"/>
        <v/>
      </c>
      <c r="K92" s="190">
        <f t="shared" si="39"/>
        <v>78</v>
      </c>
      <c r="L92" s="190" t="str">
        <f t="shared" si="40"/>
        <v/>
      </c>
      <c r="M92" s="188" t="str">
        <f t="shared" si="56"/>
        <v/>
      </c>
      <c r="N92" s="87" t="str">
        <f t="shared" si="41"/>
        <v>週の始まり</v>
      </c>
      <c r="O92" s="108"/>
      <c r="P92" s="156" t="str">
        <f>IF(B92&lt;例①!$E$11,"",IF(B92&gt;例①!$E$12,"",IF(LEN(CE92)=0,"○","")))</f>
        <v>○</v>
      </c>
      <c r="Q92" s="162">
        <f t="shared" si="57"/>
        <v>22</v>
      </c>
      <c r="R92" s="93">
        <f t="shared" si="42"/>
        <v>78</v>
      </c>
      <c r="S92" s="156" t="str">
        <f t="shared" si="43"/>
        <v/>
      </c>
      <c r="T92" s="162">
        <f t="shared" si="44"/>
        <v>21</v>
      </c>
      <c r="U92" s="100">
        <f t="shared" si="58"/>
        <v>22</v>
      </c>
      <c r="V92" s="93" t="str">
        <f t="shared" si="45"/>
        <v>作業日</v>
      </c>
      <c r="W92" s="169" t="str">
        <f t="shared" si="59"/>
        <v>作業日</v>
      </c>
      <c r="X92" s="80" t="str">
        <f t="shared" si="60"/>
        <v/>
      </c>
      <c r="Y92" s="80" t="str">
        <f t="shared" si="61"/>
        <v/>
      </c>
      <c r="Z92" s="80">
        <f t="shared" si="46"/>
        <v>43633</v>
      </c>
      <c r="AA92" s="80" t="str">
        <f t="shared" si="47"/>
        <v/>
      </c>
      <c r="AB92" s="80" t="str">
        <f t="shared" si="48"/>
        <v>OK（振替済み）</v>
      </c>
      <c r="AC92" s="154">
        <f t="shared" si="49"/>
        <v>21</v>
      </c>
      <c r="AD92" s="154" t="str">
        <f t="shared" si="62"/>
        <v/>
      </c>
      <c r="AE92" s="106">
        <f t="shared" si="63"/>
        <v>12</v>
      </c>
      <c r="AF92" s="106">
        <f t="shared" si="50"/>
        <v>0</v>
      </c>
      <c r="AG92" s="216">
        <f>IFERROR(IF(AE92=1,例①!$E$11,IF(AE92=2,例①!$E$11,IF(WEEKDAY(Z92)=2,Z85,AG91))),"")</f>
        <v>43626</v>
      </c>
      <c r="AH92" s="221">
        <f t="shared" si="66"/>
        <v>43627</v>
      </c>
      <c r="AI92" s="221">
        <f t="shared" si="66"/>
        <v>43628</v>
      </c>
      <c r="AJ92" s="221">
        <f t="shared" si="66"/>
        <v>43629</v>
      </c>
      <c r="AK92" s="221">
        <f t="shared" si="66"/>
        <v>43630</v>
      </c>
      <c r="AL92" s="221">
        <f t="shared" si="66"/>
        <v>43631</v>
      </c>
      <c r="AM92" s="221">
        <f t="shared" si="66"/>
        <v>43632</v>
      </c>
      <c r="AN92" s="221">
        <f t="shared" si="66"/>
        <v>43633</v>
      </c>
      <c r="AO92" s="221">
        <f t="shared" si="66"/>
        <v>43634</v>
      </c>
      <c r="AP92" s="221">
        <f t="shared" si="66"/>
        <v>43635</v>
      </c>
      <c r="AQ92" s="221">
        <f t="shared" si="66"/>
        <v>43636</v>
      </c>
      <c r="AR92" s="221">
        <f t="shared" si="66"/>
        <v>43637</v>
      </c>
      <c r="AS92" s="221">
        <f t="shared" si="66"/>
        <v>43638</v>
      </c>
      <c r="AT92" s="221">
        <f t="shared" si="66"/>
        <v>43639</v>
      </c>
      <c r="AU92" s="221">
        <f t="shared" si="66"/>
        <v>43640</v>
      </c>
      <c r="AV92" s="221">
        <f t="shared" si="66"/>
        <v>43641</v>
      </c>
      <c r="AW92" s="221">
        <f t="shared" si="66"/>
        <v>43642</v>
      </c>
      <c r="AX92" s="221">
        <f t="shared" si="66"/>
        <v>43643</v>
      </c>
      <c r="AY92" s="221">
        <f t="shared" si="66"/>
        <v>43644</v>
      </c>
      <c r="AZ92" s="221">
        <f t="shared" si="66"/>
        <v>43645</v>
      </c>
      <c r="BA92" s="221">
        <f t="shared" si="66"/>
        <v>43646</v>
      </c>
      <c r="BB92" s="217">
        <f>IFERROR(IF(IF(Z92=例①!$E$12,例①!$E$12,IF(WEEKDAY(Z92)=1,Z99,BB93))&gt;例①!$E$12,例①!$E$12,IF(Z92=例①!$E$12,例①!$E$12,IF(WEEKDAY(Z92)=1,Z99,BB93))),"")</f>
        <v>43646</v>
      </c>
      <c r="BE92" s="53"/>
      <c r="BF92" s="53"/>
      <c r="BG92" s="53" t="str">
        <f>IFERROR(VLOOKUP(B92,例①!$C$11:$D$12,2,FALSE),"")</f>
        <v/>
      </c>
      <c r="BH92" s="53" t="str">
        <f>IFERROR(VLOOKUP(B92,例①!$C$16:$D$21,2,FALSE),"")</f>
        <v/>
      </c>
      <c r="BI92" s="53" t="str">
        <f>IFERROR(VLOOKUP(B92,例①!$C$22:$D$24,2,FALSE),"")</f>
        <v/>
      </c>
      <c r="BJ92" s="53" t="str">
        <f>IF(B92&gt;例①!$C$26,"",IF(B92&gt;=例①!$C$25,$BJ$13,""))</f>
        <v/>
      </c>
      <c r="BK92" s="53" t="str">
        <f>IF(B92&gt;例①!$C$28,"",IF(B92&gt;=例①!$C$27,$BK$13,""))</f>
        <v/>
      </c>
      <c r="BL92" s="53" t="str">
        <f>IF(B92&gt;例①!$C$30,"",IF(B92&gt;=例①!$C$29,$BL$13,""))</f>
        <v/>
      </c>
      <c r="BM92" s="53" t="str">
        <f>IF(B92&gt;例①!$C$32,"",IF(B92&gt;=例①!$C$31,$BM$13,""))</f>
        <v/>
      </c>
      <c r="BN92" s="53" t="str">
        <f>IF(B92&gt;例①!$C$34,"",IF(B92&gt;=例①!$C$33,$BN$13,""))</f>
        <v/>
      </c>
      <c r="BO92" s="53" t="str">
        <f>IF(B92&gt;例①!$C$36,"",IF(B92&gt;=例①!$C$35,$BO$13,""))</f>
        <v/>
      </c>
      <c r="BP92" s="53" t="str">
        <f>IF(B92&gt;例①!$C$38,"",IF(B92&gt;=例①!$C$37,$BP$13,""))</f>
        <v/>
      </c>
      <c r="BQ92" s="53" t="str">
        <f>IF(B92&gt;例①!$C$40,"",IF(B92&gt;=例①!$C$39,$BQ$13,""))</f>
        <v/>
      </c>
      <c r="BR92" s="53" t="str">
        <f>IF(B92&gt;例①!$C$42,"",IF(B92&gt;=例①!$C$41,$BR$13,""))</f>
        <v/>
      </c>
      <c r="BS92" s="53" t="str">
        <f>IF(B92&gt;例①!$C$44,"",IF(B92&gt;=例①!$C$43,$BS$13,""))</f>
        <v/>
      </c>
      <c r="BT92" s="53" t="str">
        <f>IF(B92&gt;例①!$C$46,"",IF(B92&gt;=例①!$C$45,$BT$13,""))</f>
        <v/>
      </c>
      <c r="BU92" s="53" t="str">
        <f>IF(B92&gt;例①!$C$48,"",IF(B92&gt;=例①!$C$47,$BU$13,""))</f>
        <v/>
      </c>
      <c r="BV92" s="53" t="str">
        <f>IF(B92&gt;例①!$C$50,"",IF(B92&gt;=例①!$C$49,$BV$13,""))</f>
        <v/>
      </c>
      <c r="BW92" s="53" t="str">
        <f>IF(B92&gt;例①!$C$52,"",IF(B92&gt;=例①!$C$51,$BW$13,""))</f>
        <v/>
      </c>
      <c r="BX92" s="53" t="str">
        <f>IF(B92&gt;例①!$C$54,"",IF(B92&gt;=例①!$C$53,$BX$13,""))</f>
        <v/>
      </c>
      <c r="BY92" s="53" t="str">
        <f>IF(B92&gt;例①!$C$56,"",IF(B92&gt;=例①!$C$55,$BY$13,""))</f>
        <v/>
      </c>
      <c r="BZ92" s="53" t="str">
        <f>IF(B92&gt;例①!$C$58,"",IF(B92&gt;=例①!$C$57,$BZ$13,""))</f>
        <v/>
      </c>
      <c r="CA92" s="53" t="str">
        <f>IF(B92&gt;例①!$C$60,"",IF(B92&gt;=例①!$C$59,$CA$13,""))</f>
        <v/>
      </c>
      <c r="CB92" s="53" t="str">
        <f>IF(B92&gt;例①!$C$62,"",IF(B92&gt;=例①!$C$61,$CB$13,""))</f>
        <v/>
      </c>
      <c r="CC92" s="53" t="str">
        <f>IF(B92&gt;例①!$C$64,"",IF(B92&gt;=例①!$C$63,$CC$13,""))</f>
        <v/>
      </c>
      <c r="CD92" s="53" t="str">
        <f>IF(B92&gt;例①!$C$66,"",IF(B92&gt;=例①!$C$65,$CD$13,""))</f>
        <v/>
      </c>
      <c r="CE92" s="50" t="str">
        <f t="shared" si="65"/>
        <v/>
      </c>
      <c r="CF92" s="50" t="str">
        <f t="shared" si="51"/>
        <v xml:space="preserve"> </v>
      </c>
    </row>
    <row r="93" spans="1:84" ht="39" customHeight="1" thickTop="1" thickBot="1" x14ac:dyDescent="0.2">
      <c r="A93" s="81" t="str">
        <f t="shared" si="38"/>
        <v>対象期間</v>
      </c>
      <c r="B93" s="180">
        <f>IFERROR(IF(B92=例①!$E$12+IF(WEEKDAY(例①!$E$12)=1,例①!$E$12,(8-WEEKDAY(例①!$E$12))),"-",IF(B92="-","-",B92+1)),"-")</f>
        <v>43634</v>
      </c>
      <c r="C93" s="89">
        <f t="shared" si="52"/>
        <v>3</v>
      </c>
      <c r="D93" s="199" t="str">
        <f t="shared" si="53"/>
        <v>〇</v>
      </c>
      <c r="E93" s="200" t="str">
        <f t="shared" si="54"/>
        <v xml:space="preserve"> </v>
      </c>
      <c r="F93" s="201" t="s">
        <v>60</v>
      </c>
      <c r="G93" s="202" t="s">
        <v>60</v>
      </c>
      <c r="H93" s="203"/>
      <c r="I93" s="204"/>
      <c r="J93" s="187" t="str">
        <f t="shared" si="55"/>
        <v/>
      </c>
      <c r="K93" s="190">
        <f t="shared" si="39"/>
        <v>79</v>
      </c>
      <c r="L93" s="190" t="str">
        <f t="shared" si="40"/>
        <v/>
      </c>
      <c r="M93" s="188" t="str">
        <f t="shared" si="56"/>
        <v/>
      </c>
      <c r="N93" s="87" t="str">
        <f t="shared" si="41"/>
        <v>↓</v>
      </c>
      <c r="O93" s="108"/>
      <c r="P93" s="156" t="str">
        <f>IF(B93&lt;例①!$E$11,"",IF(B93&gt;例①!$E$12,"",IF(LEN(CE93)=0,"○","")))</f>
        <v>○</v>
      </c>
      <c r="Q93" s="162">
        <f t="shared" si="57"/>
        <v>22</v>
      </c>
      <c r="R93" s="93">
        <f t="shared" si="42"/>
        <v>79</v>
      </c>
      <c r="S93" s="156" t="str">
        <f t="shared" si="43"/>
        <v/>
      </c>
      <c r="T93" s="162">
        <f t="shared" si="44"/>
        <v>21</v>
      </c>
      <c r="U93" s="100">
        <f t="shared" si="58"/>
        <v>22</v>
      </c>
      <c r="V93" s="93" t="str">
        <f t="shared" si="45"/>
        <v>作業日</v>
      </c>
      <c r="W93" s="169" t="str">
        <f t="shared" si="59"/>
        <v>作業日</v>
      </c>
      <c r="X93" s="80" t="str">
        <f t="shared" si="60"/>
        <v/>
      </c>
      <c r="Y93" s="80" t="str">
        <f t="shared" si="61"/>
        <v/>
      </c>
      <c r="Z93" s="80">
        <f t="shared" si="46"/>
        <v>43634</v>
      </c>
      <c r="AA93" s="80" t="str">
        <f t="shared" si="47"/>
        <v/>
      </c>
      <c r="AB93" s="80" t="str">
        <f t="shared" si="48"/>
        <v>OK（振替済み）</v>
      </c>
      <c r="AC93" s="154">
        <f t="shared" si="49"/>
        <v>21</v>
      </c>
      <c r="AD93" s="154" t="str">
        <f t="shared" si="62"/>
        <v/>
      </c>
      <c r="AE93" s="106">
        <f t="shared" si="63"/>
        <v>12</v>
      </c>
      <c r="AF93" s="106">
        <f t="shared" si="50"/>
        <v>0</v>
      </c>
      <c r="AG93" s="218">
        <f>IFERROR(IF(AE93=1,例①!$E$11,IF(AE93=2,例①!$E$11,IF(WEEKDAY(Z93)=2,Z86,AG92))),"")</f>
        <v>43626</v>
      </c>
      <c r="AH93" s="222">
        <f t="shared" si="66"/>
        <v>43627</v>
      </c>
      <c r="AI93" s="222">
        <f t="shared" si="66"/>
        <v>43628</v>
      </c>
      <c r="AJ93" s="222">
        <f t="shared" si="66"/>
        <v>43629</v>
      </c>
      <c r="AK93" s="222">
        <f t="shared" si="66"/>
        <v>43630</v>
      </c>
      <c r="AL93" s="222">
        <f t="shared" si="66"/>
        <v>43631</v>
      </c>
      <c r="AM93" s="222">
        <f t="shared" si="66"/>
        <v>43632</v>
      </c>
      <c r="AN93" s="222">
        <f t="shared" si="66"/>
        <v>43633</v>
      </c>
      <c r="AO93" s="222">
        <f t="shared" si="66"/>
        <v>43634</v>
      </c>
      <c r="AP93" s="222">
        <f t="shared" si="66"/>
        <v>43635</v>
      </c>
      <c r="AQ93" s="222">
        <f t="shared" si="66"/>
        <v>43636</v>
      </c>
      <c r="AR93" s="222">
        <f t="shared" si="66"/>
        <v>43637</v>
      </c>
      <c r="AS93" s="222">
        <f t="shared" si="66"/>
        <v>43638</v>
      </c>
      <c r="AT93" s="222">
        <f t="shared" si="66"/>
        <v>43639</v>
      </c>
      <c r="AU93" s="222">
        <f t="shared" si="66"/>
        <v>43640</v>
      </c>
      <c r="AV93" s="222">
        <f t="shared" si="66"/>
        <v>43641</v>
      </c>
      <c r="AW93" s="222">
        <f t="shared" ref="AW93:BA93" si="67">IFERROR(IF(AV93+1&gt;$BB93,"",AV93+1),"")</f>
        <v>43642</v>
      </c>
      <c r="AX93" s="222">
        <f t="shared" si="67"/>
        <v>43643</v>
      </c>
      <c r="AY93" s="222">
        <f t="shared" si="67"/>
        <v>43644</v>
      </c>
      <c r="AZ93" s="222">
        <f t="shared" si="67"/>
        <v>43645</v>
      </c>
      <c r="BA93" s="222">
        <f t="shared" si="67"/>
        <v>43646</v>
      </c>
      <c r="BB93" s="219">
        <f>IFERROR(IF(IF(Z93=例①!$E$12,例①!$E$12,IF(WEEKDAY(Z93)=1,Z100,BB94))&gt;例①!$E$12,例①!$E$12,IF(Z93=例①!$E$12,例①!$E$12,IF(WEEKDAY(Z93)=1,Z100,BB94))),"")</f>
        <v>43646</v>
      </c>
      <c r="BE93" s="53"/>
      <c r="BF93" s="53"/>
      <c r="BG93" s="53" t="str">
        <f>IFERROR(VLOOKUP(B93,例①!$C$11:$D$12,2,FALSE),"")</f>
        <v/>
      </c>
      <c r="BH93" s="53" t="str">
        <f>IFERROR(VLOOKUP(B93,例①!$C$16:$D$21,2,FALSE),"")</f>
        <v/>
      </c>
      <c r="BI93" s="53" t="str">
        <f>IFERROR(VLOOKUP(B93,例①!$C$22:$D$24,2,FALSE),"")</f>
        <v/>
      </c>
      <c r="BJ93" s="53" t="str">
        <f>IF(B93&gt;例①!$C$26,"",IF(B93&gt;=例①!$C$25,$BJ$13,""))</f>
        <v/>
      </c>
      <c r="BK93" s="53" t="str">
        <f>IF(B93&gt;例①!$C$28,"",IF(B93&gt;=例①!$C$27,$BK$13,""))</f>
        <v/>
      </c>
      <c r="BL93" s="53" t="str">
        <f>IF(B93&gt;例①!$C$30,"",IF(B93&gt;=例①!$C$29,$BL$13,""))</f>
        <v/>
      </c>
      <c r="BM93" s="53" t="str">
        <f>IF(B93&gt;例①!$C$32,"",IF(B93&gt;=例①!$C$31,$BM$13,""))</f>
        <v/>
      </c>
      <c r="BN93" s="53" t="str">
        <f>IF(B93&gt;例①!$C$34,"",IF(B93&gt;=例①!$C$33,$BN$13,""))</f>
        <v/>
      </c>
      <c r="BO93" s="53" t="str">
        <f>IF(B93&gt;例①!$C$36,"",IF(B93&gt;=例①!$C$35,$BO$13,""))</f>
        <v/>
      </c>
      <c r="BP93" s="53" t="str">
        <f>IF(B93&gt;例①!$C$38,"",IF(B93&gt;=例①!$C$37,$BP$13,""))</f>
        <v/>
      </c>
      <c r="BQ93" s="53" t="str">
        <f>IF(B93&gt;例①!$C$40,"",IF(B93&gt;=例①!$C$39,$BQ$13,""))</f>
        <v/>
      </c>
      <c r="BR93" s="53" t="str">
        <f>IF(B93&gt;例①!$C$42,"",IF(B93&gt;=例①!$C$41,$BR$13,""))</f>
        <v/>
      </c>
      <c r="BS93" s="53" t="str">
        <f>IF(B93&gt;例①!$C$44,"",IF(B93&gt;=例①!$C$43,$BS$13,""))</f>
        <v/>
      </c>
      <c r="BT93" s="53" t="str">
        <f>IF(B93&gt;例①!$C$46,"",IF(B93&gt;=例①!$C$45,$BT$13,""))</f>
        <v/>
      </c>
      <c r="BU93" s="53" t="str">
        <f>IF(B93&gt;例①!$C$48,"",IF(B93&gt;=例①!$C$47,$BU$13,""))</f>
        <v/>
      </c>
      <c r="BV93" s="53" t="str">
        <f>IF(B93&gt;例①!$C$50,"",IF(B93&gt;=例①!$C$49,$BV$13,""))</f>
        <v/>
      </c>
      <c r="BW93" s="53" t="str">
        <f>IF(B93&gt;例①!$C$52,"",IF(B93&gt;=例①!$C$51,$BW$13,""))</f>
        <v/>
      </c>
      <c r="BX93" s="53" t="str">
        <f>IF(B93&gt;例①!$C$54,"",IF(B93&gt;=例①!$C$53,$BX$13,""))</f>
        <v/>
      </c>
      <c r="BY93" s="53" t="str">
        <f>IF(B93&gt;例①!$C$56,"",IF(B93&gt;=例①!$C$55,$BY$13,""))</f>
        <v/>
      </c>
      <c r="BZ93" s="53" t="str">
        <f>IF(B93&gt;例①!$C$58,"",IF(B93&gt;=例①!$C$57,$BZ$13,""))</f>
        <v/>
      </c>
      <c r="CA93" s="53" t="str">
        <f>IF(B93&gt;例①!$C$60,"",IF(B93&gt;=例①!$C$59,$CA$13,""))</f>
        <v/>
      </c>
      <c r="CB93" s="53" t="str">
        <f>IF(B93&gt;例①!$C$62,"",IF(B93&gt;=例①!$C$61,$CB$13,""))</f>
        <v/>
      </c>
      <c r="CC93" s="53" t="str">
        <f>IF(B93&gt;例①!$C$64,"",IF(B93&gt;=例①!$C$63,$CC$13,""))</f>
        <v/>
      </c>
      <c r="CD93" s="53" t="str">
        <f>IF(B93&gt;例①!$C$66,"",IF(B93&gt;=例①!$C$65,$CD$13,""))</f>
        <v/>
      </c>
      <c r="CE93" s="50" t="str">
        <f t="shared" si="65"/>
        <v/>
      </c>
      <c r="CF93" s="50" t="str">
        <f t="shared" si="51"/>
        <v xml:space="preserve"> </v>
      </c>
    </row>
    <row r="94" spans="1:84" ht="39" customHeight="1" thickTop="1" thickBot="1" x14ac:dyDescent="0.2">
      <c r="A94" s="81" t="str">
        <f t="shared" si="38"/>
        <v>対象期間</v>
      </c>
      <c r="B94" s="180">
        <f>IFERROR(IF(B93=例①!$E$12+IF(WEEKDAY(例①!$E$12)=1,例①!$E$12,(8-WEEKDAY(例①!$E$12))),"-",IF(B93="-","-",B93+1)),"-")</f>
        <v>43635</v>
      </c>
      <c r="C94" s="89">
        <f t="shared" si="52"/>
        <v>4</v>
      </c>
      <c r="D94" s="199" t="str">
        <f t="shared" si="53"/>
        <v>〇</v>
      </c>
      <c r="E94" s="200" t="str">
        <f t="shared" si="54"/>
        <v xml:space="preserve"> </v>
      </c>
      <c r="F94" s="201" t="s">
        <v>60</v>
      </c>
      <c r="G94" s="202" t="s">
        <v>60</v>
      </c>
      <c r="H94" s="203"/>
      <c r="I94" s="204"/>
      <c r="J94" s="187" t="str">
        <f t="shared" si="55"/>
        <v/>
      </c>
      <c r="K94" s="190">
        <f t="shared" si="39"/>
        <v>80</v>
      </c>
      <c r="L94" s="190" t="str">
        <f t="shared" si="40"/>
        <v/>
      </c>
      <c r="M94" s="188" t="str">
        <f t="shared" si="56"/>
        <v/>
      </c>
      <c r="N94" s="87" t="str">
        <f t="shared" si="41"/>
        <v>↓</v>
      </c>
      <c r="O94" s="108"/>
      <c r="P94" s="156" t="str">
        <f>IF(B94&lt;例①!$E$11,"",IF(B94&gt;例①!$E$12,"",IF(LEN(CE94)=0,"○","")))</f>
        <v>○</v>
      </c>
      <c r="Q94" s="162">
        <f t="shared" si="57"/>
        <v>22</v>
      </c>
      <c r="R94" s="93">
        <f t="shared" si="42"/>
        <v>80</v>
      </c>
      <c r="S94" s="156" t="str">
        <f t="shared" si="43"/>
        <v/>
      </c>
      <c r="T94" s="162">
        <f t="shared" si="44"/>
        <v>21</v>
      </c>
      <c r="U94" s="100">
        <f t="shared" si="58"/>
        <v>22</v>
      </c>
      <c r="V94" s="93" t="str">
        <f t="shared" si="45"/>
        <v>作業日</v>
      </c>
      <c r="W94" s="169" t="str">
        <f t="shared" si="59"/>
        <v>作業日</v>
      </c>
      <c r="X94" s="80" t="str">
        <f t="shared" si="60"/>
        <v/>
      </c>
      <c r="Y94" s="80" t="str">
        <f t="shared" si="61"/>
        <v/>
      </c>
      <c r="Z94" s="80">
        <f t="shared" si="46"/>
        <v>43635</v>
      </c>
      <c r="AA94" s="80" t="str">
        <f t="shared" si="47"/>
        <v/>
      </c>
      <c r="AB94" s="80" t="str">
        <f t="shared" si="48"/>
        <v>OK（振替済み）</v>
      </c>
      <c r="AC94" s="154">
        <f t="shared" si="49"/>
        <v>21</v>
      </c>
      <c r="AD94" s="154" t="str">
        <f t="shared" si="62"/>
        <v/>
      </c>
      <c r="AE94" s="106">
        <f t="shared" si="63"/>
        <v>12</v>
      </c>
      <c r="AF94" s="106">
        <f t="shared" si="50"/>
        <v>0</v>
      </c>
      <c r="AG94" s="218">
        <f>IFERROR(IF(AE94=1,例①!$E$11,IF(AE94=2,例①!$E$11,IF(WEEKDAY(Z94)=2,Z87,AG93))),"")</f>
        <v>43626</v>
      </c>
      <c r="AH94" s="222">
        <f t="shared" ref="AH94:BA106" si="68">IFERROR(IF(AG94+1&gt;$BB94,"",AG94+1),"")</f>
        <v>43627</v>
      </c>
      <c r="AI94" s="222">
        <f t="shared" si="68"/>
        <v>43628</v>
      </c>
      <c r="AJ94" s="222">
        <f t="shared" si="68"/>
        <v>43629</v>
      </c>
      <c r="AK94" s="222">
        <f t="shared" si="68"/>
        <v>43630</v>
      </c>
      <c r="AL94" s="222">
        <f t="shared" si="68"/>
        <v>43631</v>
      </c>
      <c r="AM94" s="222">
        <f t="shared" si="68"/>
        <v>43632</v>
      </c>
      <c r="AN94" s="222">
        <f t="shared" si="68"/>
        <v>43633</v>
      </c>
      <c r="AO94" s="222">
        <f t="shared" si="68"/>
        <v>43634</v>
      </c>
      <c r="AP94" s="222">
        <f t="shared" si="68"/>
        <v>43635</v>
      </c>
      <c r="AQ94" s="222">
        <f t="shared" si="68"/>
        <v>43636</v>
      </c>
      <c r="AR94" s="222">
        <f t="shared" si="68"/>
        <v>43637</v>
      </c>
      <c r="AS94" s="222">
        <f t="shared" si="68"/>
        <v>43638</v>
      </c>
      <c r="AT94" s="222">
        <f t="shared" si="68"/>
        <v>43639</v>
      </c>
      <c r="AU94" s="222">
        <f t="shared" si="68"/>
        <v>43640</v>
      </c>
      <c r="AV94" s="222">
        <f t="shared" si="68"/>
        <v>43641</v>
      </c>
      <c r="AW94" s="222">
        <f t="shared" si="68"/>
        <v>43642</v>
      </c>
      <c r="AX94" s="222">
        <f t="shared" si="68"/>
        <v>43643</v>
      </c>
      <c r="AY94" s="222">
        <f t="shared" si="68"/>
        <v>43644</v>
      </c>
      <c r="AZ94" s="222">
        <f t="shared" si="68"/>
        <v>43645</v>
      </c>
      <c r="BA94" s="222">
        <f t="shared" si="68"/>
        <v>43646</v>
      </c>
      <c r="BB94" s="219">
        <f>IFERROR(IF(IF(Z94=例①!$E$12,例①!$E$12,IF(WEEKDAY(Z94)=1,Z101,BB95))&gt;例①!$E$12,例①!$E$12,IF(Z94=例①!$E$12,例①!$E$12,IF(WEEKDAY(Z94)=1,Z101,BB95))),"")</f>
        <v>43646</v>
      </c>
      <c r="BE94" s="53"/>
      <c r="BF94" s="53"/>
      <c r="BG94" s="53" t="str">
        <f>IFERROR(VLOOKUP(B94,例①!$C$11:$D$12,2,FALSE),"")</f>
        <v/>
      </c>
      <c r="BH94" s="53" t="str">
        <f>IFERROR(VLOOKUP(B94,例①!$C$16:$D$21,2,FALSE),"")</f>
        <v/>
      </c>
      <c r="BI94" s="53" t="str">
        <f>IFERROR(VLOOKUP(B94,例①!$C$22:$D$24,2,FALSE),"")</f>
        <v/>
      </c>
      <c r="BJ94" s="53" t="str">
        <f>IF(B94&gt;例①!$C$26,"",IF(B94&gt;=例①!$C$25,$BJ$13,""))</f>
        <v/>
      </c>
      <c r="BK94" s="53" t="str">
        <f>IF(B94&gt;例①!$C$28,"",IF(B94&gt;=例①!$C$27,$BK$13,""))</f>
        <v/>
      </c>
      <c r="BL94" s="53" t="str">
        <f>IF(B94&gt;例①!$C$30,"",IF(B94&gt;=例①!$C$29,$BL$13,""))</f>
        <v/>
      </c>
      <c r="BM94" s="53" t="str">
        <f>IF(B94&gt;例①!$C$32,"",IF(B94&gt;=例①!$C$31,$BM$13,""))</f>
        <v/>
      </c>
      <c r="BN94" s="53" t="str">
        <f>IF(B94&gt;例①!$C$34,"",IF(B94&gt;=例①!$C$33,$BN$13,""))</f>
        <v/>
      </c>
      <c r="BO94" s="53" t="str">
        <f>IF(B94&gt;例①!$C$36,"",IF(B94&gt;=例①!$C$35,$BO$13,""))</f>
        <v/>
      </c>
      <c r="BP94" s="53" t="str">
        <f>IF(B94&gt;例①!$C$38,"",IF(B94&gt;=例①!$C$37,$BP$13,""))</f>
        <v/>
      </c>
      <c r="BQ94" s="53" t="str">
        <f>IF(B94&gt;例①!$C$40,"",IF(B94&gt;=例①!$C$39,$BQ$13,""))</f>
        <v/>
      </c>
      <c r="BR94" s="53" t="str">
        <f>IF(B94&gt;例①!$C$42,"",IF(B94&gt;=例①!$C$41,$BR$13,""))</f>
        <v/>
      </c>
      <c r="BS94" s="53" t="str">
        <f>IF(B94&gt;例①!$C$44,"",IF(B94&gt;=例①!$C$43,$BS$13,""))</f>
        <v/>
      </c>
      <c r="BT94" s="53" t="str">
        <f>IF(B94&gt;例①!$C$46,"",IF(B94&gt;=例①!$C$45,$BT$13,""))</f>
        <v/>
      </c>
      <c r="BU94" s="53" t="str">
        <f>IF(B94&gt;例①!$C$48,"",IF(B94&gt;=例①!$C$47,$BU$13,""))</f>
        <v/>
      </c>
      <c r="BV94" s="53" t="str">
        <f>IF(B94&gt;例①!$C$50,"",IF(B94&gt;=例①!$C$49,$BV$13,""))</f>
        <v/>
      </c>
      <c r="BW94" s="53" t="str">
        <f>IF(B94&gt;例①!$C$52,"",IF(B94&gt;=例①!$C$51,$BW$13,""))</f>
        <v/>
      </c>
      <c r="BX94" s="53" t="str">
        <f>IF(B94&gt;例①!$C$54,"",IF(B94&gt;=例①!$C$53,$BX$13,""))</f>
        <v/>
      </c>
      <c r="BY94" s="53" t="str">
        <f>IF(B94&gt;例①!$C$56,"",IF(B94&gt;=例①!$C$55,$BY$13,""))</f>
        <v/>
      </c>
      <c r="BZ94" s="53" t="str">
        <f>IF(B94&gt;例①!$C$58,"",IF(B94&gt;=例①!$C$57,$BZ$13,""))</f>
        <v/>
      </c>
      <c r="CA94" s="53" t="str">
        <f>IF(B94&gt;例①!$C$60,"",IF(B94&gt;=例①!$C$59,$CA$13,""))</f>
        <v/>
      </c>
      <c r="CB94" s="53" t="str">
        <f>IF(B94&gt;例①!$C$62,"",IF(B94&gt;=例①!$C$61,$CB$13,""))</f>
        <v/>
      </c>
      <c r="CC94" s="53" t="str">
        <f>IF(B94&gt;例①!$C$64,"",IF(B94&gt;=例①!$C$63,$CC$13,""))</f>
        <v/>
      </c>
      <c r="CD94" s="53" t="str">
        <f>IF(B94&gt;例①!$C$66,"",IF(B94&gt;=例①!$C$65,$CD$13,""))</f>
        <v/>
      </c>
      <c r="CE94" s="50" t="str">
        <f t="shared" si="65"/>
        <v/>
      </c>
      <c r="CF94" s="50" t="str">
        <f t="shared" si="51"/>
        <v xml:space="preserve"> </v>
      </c>
    </row>
    <row r="95" spans="1:84" ht="39" customHeight="1" thickTop="1" thickBot="1" x14ac:dyDescent="0.2">
      <c r="A95" s="81" t="str">
        <f t="shared" si="38"/>
        <v>対象期間</v>
      </c>
      <c r="B95" s="180">
        <f>IFERROR(IF(B94=例①!$E$12+IF(WEEKDAY(例①!$E$12)=1,例①!$E$12,(8-WEEKDAY(例①!$E$12))),"-",IF(B94="-","-",B94+1)),"-")</f>
        <v>43636</v>
      </c>
      <c r="C95" s="89">
        <f t="shared" si="52"/>
        <v>5</v>
      </c>
      <c r="D95" s="199" t="str">
        <f t="shared" si="53"/>
        <v>〇</v>
      </c>
      <c r="E95" s="200" t="str">
        <f t="shared" si="54"/>
        <v xml:space="preserve"> </v>
      </c>
      <c r="F95" s="201" t="s">
        <v>60</v>
      </c>
      <c r="G95" s="202" t="s">
        <v>60</v>
      </c>
      <c r="H95" s="203"/>
      <c r="I95" s="204"/>
      <c r="J95" s="187" t="str">
        <f t="shared" si="55"/>
        <v/>
      </c>
      <c r="K95" s="190">
        <f t="shared" si="39"/>
        <v>81</v>
      </c>
      <c r="L95" s="190" t="str">
        <f t="shared" si="40"/>
        <v/>
      </c>
      <c r="M95" s="188" t="str">
        <f t="shared" si="56"/>
        <v/>
      </c>
      <c r="N95" s="87" t="str">
        <f t="shared" si="41"/>
        <v>↓</v>
      </c>
      <c r="O95" s="108"/>
      <c r="P95" s="156" t="str">
        <f>IF(B95&lt;例①!$E$11,"",IF(B95&gt;例①!$E$12,"",IF(LEN(CE95)=0,"○","")))</f>
        <v>○</v>
      </c>
      <c r="Q95" s="162">
        <f t="shared" si="57"/>
        <v>22</v>
      </c>
      <c r="R95" s="93">
        <f t="shared" si="42"/>
        <v>81</v>
      </c>
      <c r="S95" s="156" t="str">
        <f t="shared" si="43"/>
        <v/>
      </c>
      <c r="T95" s="162">
        <f t="shared" si="44"/>
        <v>21</v>
      </c>
      <c r="U95" s="100">
        <f t="shared" si="58"/>
        <v>22</v>
      </c>
      <c r="V95" s="93" t="str">
        <f t="shared" si="45"/>
        <v>作業日</v>
      </c>
      <c r="W95" s="169" t="str">
        <f t="shared" si="59"/>
        <v>作業日</v>
      </c>
      <c r="X95" s="80" t="str">
        <f t="shared" si="60"/>
        <v/>
      </c>
      <c r="Y95" s="80" t="str">
        <f t="shared" si="61"/>
        <v/>
      </c>
      <c r="Z95" s="80">
        <f t="shared" si="46"/>
        <v>43636</v>
      </c>
      <c r="AA95" s="80" t="str">
        <f t="shared" si="47"/>
        <v/>
      </c>
      <c r="AB95" s="80" t="str">
        <f t="shared" si="48"/>
        <v>OK（振替済み）</v>
      </c>
      <c r="AC95" s="154">
        <f t="shared" si="49"/>
        <v>21</v>
      </c>
      <c r="AD95" s="154" t="str">
        <f t="shared" si="62"/>
        <v/>
      </c>
      <c r="AE95" s="106">
        <f t="shared" si="63"/>
        <v>12</v>
      </c>
      <c r="AF95" s="106">
        <f t="shared" si="50"/>
        <v>0</v>
      </c>
      <c r="AG95" s="218">
        <f>IFERROR(IF(AE95=1,例①!$E$11,IF(AE95=2,例①!$E$11,IF(WEEKDAY(Z95)=2,Z88,AG94))),"")</f>
        <v>43626</v>
      </c>
      <c r="AH95" s="222">
        <f t="shared" si="68"/>
        <v>43627</v>
      </c>
      <c r="AI95" s="222">
        <f t="shared" si="68"/>
        <v>43628</v>
      </c>
      <c r="AJ95" s="222">
        <f t="shared" si="68"/>
        <v>43629</v>
      </c>
      <c r="AK95" s="222">
        <f t="shared" si="68"/>
        <v>43630</v>
      </c>
      <c r="AL95" s="222">
        <f t="shared" si="68"/>
        <v>43631</v>
      </c>
      <c r="AM95" s="222">
        <f t="shared" si="68"/>
        <v>43632</v>
      </c>
      <c r="AN95" s="222">
        <f t="shared" si="68"/>
        <v>43633</v>
      </c>
      <c r="AO95" s="222">
        <f t="shared" si="68"/>
        <v>43634</v>
      </c>
      <c r="AP95" s="222">
        <f t="shared" si="68"/>
        <v>43635</v>
      </c>
      <c r="AQ95" s="222">
        <f t="shared" si="68"/>
        <v>43636</v>
      </c>
      <c r="AR95" s="222">
        <f t="shared" si="68"/>
        <v>43637</v>
      </c>
      <c r="AS95" s="222">
        <f t="shared" si="68"/>
        <v>43638</v>
      </c>
      <c r="AT95" s="222">
        <f t="shared" si="68"/>
        <v>43639</v>
      </c>
      <c r="AU95" s="222">
        <f t="shared" si="68"/>
        <v>43640</v>
      </c>
      <c r="AV95" s="222">
        <f t="shared" si="68"/>
        <v>43641</v>
      </c>
      <c r="AW95" s="222">
        <f t="shared" si="68"/>
        <v>43642</v>
      </c>
      <c r="AX95" s="222">
        <f t="shared" si="68"/>
        <v>43643</v>
      </c>
      <c r="AY95" s="222">
        <f t="shared" si="68"/>
        <v>43644</v>
      </c>
      <c r="AZ95" s="222">
        <f t="shared" si="68"/>
        <v>43645</v>
      </c>
      <c r="BA95" s="222">
        <f t="shared" si="68"/>
        <v>43646</v>
      </c>
      <c r="BB95" s="219">
        <f>IFERROR(IF(IF(Z95=例①!$E$12,例①!$E$12,IF(WEEKDAY(Z95)=1,Z102,BB96))&gt;例①!$E$12,例①!$E$12,IF(Z95=例①!$E$12,例①!$E$12,IF(WEEKDAY(Z95)=1,Z102,BB96))),"")</f>
        <v>43646</v>
      </c>
      <c r="BE95" s="53"/>
      <c r="BF95" s="53"/>
      <c r="BG95" s="53" t="str">
        <f>IFERROR(VLOOKUP(B95,例①!$C$11:$D$12,2,FALSE),"")</f>
        <v/>
      </c>
      <c r="BH95" s="53" t="str">
        <f>IFERROR(VLOOKUP(B95,例①!$C$16:$D$21,2,FALSE),"")</f>
        <v/>
      </c>
      <c r="BI95" s="53" t="str">
        <f>IFERROR(VLOOKUP(B95,例①!$C$22:$D$24,2,FALSE),"")</f>
        <v/>
      </c>
      <c r="BJ95" s="53" t="str">
        <f>IF(B95&gt;例①!$C$26,"",IF(B95&gt;=例①!$C$25,$BJ$13,""))</f>
        <v/>
      </c>
      <c r="BK95" s="53" t="str">
        <f>IF(B95&gt;例①!$C$28,"",IF(B95&gt;=例①!$C$27,$BK$13,""))</f>
        <v/>
      </c>
      <c r="BL95" s="53" t="str">
        <f>IF(B95&gt;例①!$C$30,"",IF(B95&gt;=例①!$C$29,$BL$13,""))</f>
        <v/>
      </c>
      <c r="BM95" s="53" t="str">
        <f>IF(B95&gt;例①!$C$32,"",IF(B95&gt;=例①!$C$31,$BM$13,""))</f>
        <v/>
      </c>
      <c r="BN95" s="53" t="str">
        <f>IF(B95&gt;例①!$C$34,"",IF(B95&gt;=例①!$C$33,$BN$13,""))</f>
        <v/>
      </c>
      <c r="BO95" s="53" t="str">
        <f>IF(B95&gt;例①!$C$36,"",IF(B95&gt;=例①!$C$35,$BO$13,""))</f>
        <v/>
      </c>
      <c r="BP95" s="53" t="str">
        <f>IF(B95&gt;例①!$C$38,"",IF(B95&gt;=例①!$C$37,$BP$13,""))</f>
        <v/>
      </c>
      <c r="BQ95" s="53" t="str">
        <f>IF(B95&gt;例①!$C$40,"",IF(B95&gt;=例①!$C$39,$BQ$13,""))</f>
        <v/>
      </c>
      <c r="BR95" s="53" t="str">
        <f>IF(B95&gt;例①!$C$42,"",IF(B95&gt;=例①!$C$41,$BR$13,""))</f>
        <v/>
      </c>
      <c r="BS95" s="53" t="str">
        <f>IF(B95&gt;例①!$C$44,"",IF(B95&gt;=例①!$C$43,$BS$13,""))</f>
        <v/>
      </c>
      <c r="BT95" s="53" t="str">
        <f>IF(B95&gt;例①!$C$46,"",IF(B95&gt;=例①!$C$45,$BT$13,""))</f>
        <v/>
      </c>
      <c r="BU95" s="53" t="str">
        <f>IF(B95&gt;例①!$C$48,"",IF(B95&gt;=例①!$C$47,$BU$13,""))</f>
        <v/>
      </c>
      <c r="BV95" s="53" t="str">
        <f>IF(B95&gt;例①!$C$50,"",IF(B95&gt;=例①!$C$49,$BV$13,""))</f>
        <v/>
      </c>
      <c r="BW95" s="53" t="str">
        <f>IF(B95&gt;例①!$C$52,"",IF(B95&gt;=例①!$C$51,$BW$13,""))</f>
        <v/>
      </c>
      <c r="BX95" s="53" t="str">
        <f>IF(B95&gt;例①!$C$54,"",IF(B95&gt;=例①!$C$53,$BX$13,""))</f>
        <v/>
      </c>
      <c r="BY95" s="53" t="str">
        <f>IF(B95&gt;例①!$C$56,"",IF(B95&gt;=例①!$C$55,$BY$13,""))</f>
        <v/>
      </c>
      <c r="BZ95" s="53" t="str">
        <f>IF(B95&gt;例①!$C$58,"",IF(B95&gt;=例①!$C$57,$BZ$13,""))</f>
        <v/>
      </c>
      <c r="CA95" s="53" t="str">
        <f>IF(B95&gt;例①!$C$60,"",IF(B95&gt;=例①!$C$59,$CA$13,""))</f>
        <v/>
      </c>
      <c r="CB95" s="53" t="str">
        <f>IF(B95&gt;例①!$C$62,"",IF(B95&gt;=例①!$C$61,$CB$13,""))</f>
        <v/>
      </c>
      <c r="CC95" s="53" t="str">
        <f>IF(B95&gt;例①!$C$64,"",IF(B95&gt;=例①!$C$63,$CC$13,""))</f>
        <v/>
      </c>
      <c r="CD95" s="53" t="str">
        <f>IF(B95&gt;例①!$C$66,"",IF(B95&gt;=例①!$C$65,$CD$13,""))</f>
        <v/>
      </c>
      <c r="CE95" s="50" t="str">
        <f t="shared" si="65"/>
        <v/>
      </c>
      <c r="CF95" s="50" t="str">
        <f t="shared" si="51"/>
        <v xml:space="preserve"> </v>
      </c>
    </row>
    <row r="96" spans="1:84" ht="39" customHeight="1" thickTop="1" thickBot="1" x14ac:dyDescent="0.2">
      <c r="A96" s="81" t="str">
        <f t="shared" si="38"/>
        <v>対象期間</v>
      </c>
      <c r="B96" s="180">
        <f>IFERROR(IF(B95=例①!$E$12+IF(WEEKDAY(例①!$E$12)=1,例①!$E$12,(8-WEEKDAY(例①!$E$12))),"-",IF(B95="-","-",B95+1)),"-")</f>
        <v>43637</v>
      </c>
      <c r="C96" s="89">
        <f t="shared" si="52"/>
        <v>6</v>
      </c>
      <c r="D96" s="199" t="str">
        <f t="shared" si="53"/>
        <v>〇</v>
      </c>
      <c r="E96" s="200" t="str">
        <f t="shared" si="54"/>
        <v xml:space="preserve"> </v>
      </c>
      <c r="F96" s="201" t="s">
        <v>60</v>
      </c>
      <c r="G96" s="202" t="s">
        <v>60</v>
      </c>
      <c r="H96" s="203"/>
      <c r="I96" s="204"/>
      <c r="J96" s="187" t="str">
        <f t="shared" si="55"/>
        <v/>
      </c>
      <c r="K96" s="190">
        <f t="shared" si="39"/>
        <v>82</v>
      </c>
      <c r="L96" s="190" t="str">
        <f t="shared" si="40"/>
        <v/>
      </c>
      <c r="M96" s="188" t="str">
        <f t="shared" si="56"/>
        <v/>
      </c>
      <c r="N96" s="87" t="str">
        <f t="shared" si="41"/>
        <v>↓</v>
      </c>
      <c r="O96" s="108"/>
      <c r="P96" s="156" t="str">
        <f>IF(B96&lt;例①!$E$11,"",IF(B96&gt;例①!$E$12,"",IF(LEN(CE96)=0,"○","")))</f>
        <v>○</v>
      </c>
      <c r="Q96" s="162">
        <f t="shared" si="57"/>
        <v>22</v>
      </c>
      <c r="R96" s="93">
        <f t="shared" si="42"/>
        <v>82</v>
      </c>
      <c r="S96" s="156" t="str">
        <f t="shared" si="43"/>
        <v/>
      </c>
      <c r="T96" s="162">
        <f t="shared" si="44"/>
        <v>21</v>
      </c>
      <c r="U96" s="100">
        <f t="shared" si="58"/>
        <v>22</v>
      </c>
      <c r="V96" s="93" t="str">
        <f t="shared" si="45"/>
        <v>作業日</v>
      </c>
      <c r="W96" s="169" t="str">
        <f t="shared" si="59"/>
        <v>作業日</v>
      </c>
      <c r="X96" s="80" t="str">
        <f t="shared" si="60"/>
        <v/>
      </c>
      <c r="Y96" s="80" t="str">
        <f t="shared" si="61"/>
        <v/>
      </c>
      <c r="Z96" s="80">
        <f t="shared" si="46"/>
        <v>43637</v>
      </c>
      <c r="AA96" s="80" t="str">
        <f t="shared" si="47"/>
        <v/>
      </c>
      <c r="AB96" s="80" t="str">
        <f t="shared" si="48"/>
        <v>OK（振替済み）</v>
      </c>
      <c r="AC96" s="154">
        <f t="shared" si="49"/>
        <v>21</v>
      </c>
      <c r="AD96" s="154" t="str">
        <f t="shared" si="62"/>
        <v/>
      </c>
      <c r="AE96" s="106">
        <f t="shared" si="63"/>
        <v>12</v>
      </c>
      <c r="AF96" s="106">
        <f t="shared" si="50"/>
        <v>0</v>
      </c>
      <c r="AG96" s="218">
        <f>IFERROR(IF(AE96=1,例①!$E$11,IF(AE96=2,例①!$E$11,IF(WEEKDAY(Z96)=2,Z89,AG95))),"")</f>
        <v>43626</v>
      </c>
      <c r="AH96" s="222">
        <f t="shared" si="68"/>
        <v>43627</v>
      </c>
      <c r="AI96" s="222">
        <f t="shared" si="68"/>
        <v>43628</v>
      </c>
      <c r="AJ96" s="222">
        <f t="shared" si="68"/>
        <v>43629</v>
      </c>
      <c r="AK96" s="222">
        <f t="shared" si="68"/>
        <v>43630</v>
      </c>
      <c r="AL96" s="222">
        <f t="shared" si="68"/>
        <v>43631</v>
      </c>
      <c r="AM96" s="222">
        <f t="shared" si="68"/>
        <v>43632</v>
      </c>
      <c r="AN96" s="222">
        <f t="shared" si="68"/>
        <v>43633</v>
      </c>
      <c r="AO96" s="222">
        <f t="shared" si="68"/>
        <v>43634</v>
      </c>
      <c r="AP96" s="222">
        <f t="shared" si="68"/>
        <v>43635</v>
      </c>
      <c r="AQ96" s="222">
        <f t="shared" si="68"/>
        <v>43636</v>
      </c>
      <c r="AR96" s="222">
        <f t="shared" si="68"/>
        <v>43637</v>
      </c>
      <c r="AS96" s="222">
        <f t="shared" si="68"/>
        <v>43638</v>
      </c>
      <c r="AT96" s="222">
        <f t="shared" si="68"/>
        <v>43639</v>
      </c>
      <c r="AU96" s="222">
        <f t="shared" si="68"/>
        <v>43640</v>
      </c>
      <c r="AV96" s="222">
        <f t="shared" si="68"/>
        <v>43641</v>
      </c>
      <c r="AW96" s="222">
        <f t="shared" si="68"/>
        <v>43642</v>
      </c>
      <c r="AX96" s="222">
        <f t="shared" si="68"/>
        <v>43643</v>
      </c>
      <c r="AY96" s="222">
        <f t="shared" si="68"/>
        <v>43644</v>
      </c>
      <c r="AZ96" s="222">
        <f t="shared" si="68"/>
        <v>43645</v>
      </c>
      <c r="BA96" s="222">
        <f t="shared" si="68"/>
        <v>43646</v>
      </c>
      <c r="BB96" s="219">
        <f>IFERROR(IF(IF(Z96=例①!$E$12,例①!$E$12,IF(WEEKDAY(Z96)=1,Z103,BB97))&gt;例①!$E$12,例①!$E$12,IF(Z96=例①!$E$12,例①!$E$12,IF(WEEKDAY(Z96)=1,Z103,BB97))),"")</f>
        <v>43646</v>
      </c>
      <c r="BE96" s="53"/>
      <c r="BF96" s="53"/>
      <c r="BG96" s="53" t="str">
        <f>IFERROR(VLOOKUP(B96,例①!$C$11:$D$12,2,FALSE),"")</f>
        <v/>
      </c>
      <c r="BH96" s="53" t="str">
        <f>IFERROR(VLOOKUP(B96,例①!$C$16:$D$21,2,FALSE),"")</f>
        <v/>
      </c>
      <c r="BI96" s="53" t="str">
        <f>IFERROR(VLOOKUP(B96,例①!$C$22:$D$24,2,FALSE),"")</f>
        <v/>
      </c>
      <c r="BJ96" s="53" t="str">
        <f>IF(B96&gt;例①!$C$26,"",IF(B96&gt;=例①!$C$25,$BJ$13,""))</f>
        <v/>
      </c>
      <c r="BK96" s="53" t="str">
        <f>IF(B96&gt;例①!$C$28,"",IF(B96&gt;=例①!$C$27,$BK$13,""))</f>
        <v/>
      </c>
      <c r="BL96" s="53" t="str">
        <f>IF(B96&gt;例①!$C$30,"",IF(B96&gt;=例①!$C$29,$BL$13,""))</f>
        <v/>
      </c>
      <c r="BM96" s="53" t="str">
        <f>IF(B96&gt;例①!$C$32,"",IF(B96&gt;=例①!$C$31,$BM$13,""))</f>
        <v/>
      </c>
      <c r="BN96" s="53" t="str">
        <f>IF(B96&gt;例①!$C$34,"",IF(B96&gt;=例①!$C$33,$BN$13,""))</f>
        <v/>
      </c>
      <c r="BO96" s="53" t="str">
        <f>IF(B96&gt;例①!$C$36,"",IF(B96&gt;=例①!$C$35,$BO$13,""))</f>
        <v/>
      </c>
      <c r="BP96" s="53" t="str">
        <f>IF(B96&gt;例①!$C$38,"",IF(B96&gt;=例①!$C$37,$BP$13,""))</f>
        <v/>
      </c>
      <c r="BQ96" s="53" t="str">
        <f>IF(B96&gt;例①!$C$40,"",IF(B96&gt;=例①!$C$39,$BQ$13,""))</f>
        <v/>
      </c>
      <c r="BR96" s="53" t="str">
        <f>IF(B96&gt;例①!$C$42,"",IF(B96&gt;=例①!$C$41,$BR$13,""))</f>
        <v/>
      </c>
      <c r="BS96" s="53" t="str">
        <f>IF(B96&gt;例①!$C$44,"",IF(B96&gt;=例①!$C$43,$BS$13,""))</f>
        <v/>
      </c>
      <c r="BT96" s="53" t="str">
        <f>IF(B96&gt;例①!$C$46,"",IF(B96&gt;=例①!$C$45,$BT$13,""))</f>
        <v/>
      </c>
      <c r="BU96" s="53" t="str">
        <f>IF(B96&gt;例①!$C$48,"",IF(B96&gt;=例①!$C$47,$BU$13,""))</f>
        <v/>
      </c>
      <c r="BV96" s="53" t="str">
        <f>IF(B96&gt;例①!$C$50,"",IF(B96&gt;=例①!$C$49,$BV$13,""))</f>
        <v/>
      </c>
      <c r="BW96" s="53" t="str">
        <f>IF(B96&gt;例①!$C$52,"",IF(B96&gt;=例①!$C$51,$BW$13,""))</f>
        <v/>
      </c>
      <c r="BX96" s="53" t="str">
        <f>IF(B96&gt;例①!$C$54,"",IF(B96&gt;=例①!$C$53,$BX$13,""))</f>
        <v/>
      </c>
      <c r="BY96" s="53" t="str">
        <f>IF(B96&gt;例①!$C$56,"",IF(B96&gt;=例①!$C$55,$BY$13,""))</f>
        <v/>
      </c>
      <c r="BZ96" s="53" t="str">
        <f>IF(B96&gt;例①!$C$58,"",IF(B96&gt;=例①!$C$57,$BZ$13,""))</f>
        <v/>
      </c>
      <c r="CA96" s="53" t="str">
        <f>IF(B96&gt;例①!$C$60,"",IF(B96&gt;=例①!$C$59,$CA$13,""))</f>
        <v/>
      </c>
      <c r="CB96" s="53" t="str">
        <f>IF(B96&gt;例①!$C$62,"",IF(B96&gt;=例①!$C$61,$CB$13,""))</f>
        <v/>
      </c>
      <c r="CC96" s="53" t="str">
        <f>IF(B96&gt;例①!$C$64,"",IF(B96&gt;=例①!$C$63,$CC$13,""))</f>
        <v/>
      </c>
      <c r="CD96" s="53" t="str">
        <f>IF(B96&gt;例①!$C$66,"",IF(B96&gt;=例①!$C$65,$CD$13,""))</f>
        <v/>
      </c>
      <c r="CE96" s="50" t="str">
        <f t="shared" si="65"/>
        <v/>
      </c>
      <c r="CF96" s="50" t="str">
        <f t="shared" si="51"/>
        <v xml:space="preserve"> </v>
      </c>
    </row>
    <row r="97" spans="1:84" ht="39" customHeight="1" thickTop="1" thickBot="1" x14ac:dyDescent="0.2">
      <c r="A97" s="81" t="str">
        <f t="shared" si="38"/>
        <v>対象期間</v>
      </c>
      <c r="B97" s="180">
        <f>IFERROR(IF(B96=例①!$E$12+IF(WEEKDAY(例①!$E$12)=1,例①!$E$12,(8-WEEKDAY(例①!$E$12))),"-",IF(B96="-","-",B96+1)),"-")</f>
        <v>43638</v>
      </c>
      <c r="C97" s="89">
        <f t="shared" si="52"/>
        <v>7</v>
      </c>
      <c r="D97" s="199" t="str">
        <f t="shared" si="53"/>
        <v>〇</v>
      </c>
      <c r="E97" s="200" t="str">
        <f t="shared" si="54"/>
        <v xml:space="preserve"> </v>
      </c>
      <c r="F97" s="201" t="s">
        <v>61</v>
      </c>
      <c r="G97" s="202" t="s">
        <v>61</v>
      </c>
      <c r="H97" s="203"/>
      <c r="I97" s="204"/>
      <c r="J97" s="187" t="str">
        <f t="shared" si="55"/>
        <v>OK</v>
      </c>
      <c r="K97" s="190">
        <f t="shared" si="39"/>
        <v>83</v>
      </c>
      <c r="L97" s="190">
        <f t="shared" si="40"/>
        <v>23</v>
      </c>
      <c r="M97" s="188" t="str">
        <f t="shared" si="56"/>
        <v>22／23</v>
      </c>
      <c r="N97" s="87" t="str">
        <f t="shared" si="41"/>
        <v>↓</v>
      </c>
      <c r="O97" s="108"/>
      <c r="P97" s="156" t="str">
        <f>IF(B97&lt;例①!$E$11,"",IF(B97&gt;例①!$E$12,"",IF(LEN(CE97)=0,"○","")))</f>
        <v>○</v>
      </c>
      <c r="Q97" s="162">
        <f t="shared" si="57"/>
        <v>23</v>
      </c>
      <c r="R97" s="93">
        <f t="shared" si="42"/>
        <v>83</v>
      </c>
      <c r="S97" s="156" t="str">
        <f t="shared" si="43"/>
        <v>〇</v>
      </c>
      <c r="T97" s="162">
        <f t="shared" si="44"/>
        <v>22</v>
      </c>
      <c r="U97" s="100">
        <f t="shared" si="58"/>
        <v>23</v>
      </c>
      <c r="V97" s="93" t="str">
        <f t="shared" si="45"/>
        <v>休日</v>
      </c>
      <c r="W97" s="169" t="str">
        <f t="shared" si="59"/>
        <v>休日</v>
      </c>
      <c r="X97" s="80" t="str">
        <f t="shared" si="60"/>
        <v/>
      </c>
      <c r="Y97" s="80" t="str">
        <f t="shared" si="61"/>
        <v/>
      </c>
      <c r="Z97" s="80">
        <f t="shared" si="46"/>
        <v>43638</v>
      </c>
      <c r="AA97" s="80" t="str">
        <f t="shared" si="47"/>
        <v/>
      </c>
      <c r="AB97" s="80" t="str">
        <f t="shared" si="48"/>
        <v>OK（振替済み）</v>
      </c>
      <c r="AC97" s="154">
        <f t="shared" si="49"/>
        <v>22</v>
      </c>
      <c r="AD97" s="154">
        <f t="shared" si="62"/>
        <v>22</v>
      </c>
      <c r="AE97" s="106">
        <f t="shared" si="63"/>
        <v>12</v>
      </c>
      <c r="AF97" s="106">
        <f t="shared" si="50"/>
        <v>0</v>
      </c>
      <c r="AG97" s="218">
        <f>IFERROR(IF(AE97=1,例①!$E$11,IF(AE97=2,例①!$E$11,IF(WEEKDAY(Z97)=2,Z90,AG96))),"")</f>
        <v>43626</v>
      </c>
      <c r="AH97" s="222">
        <f t="shared" si="68"/>
        <v>43627</v>
      </c>
      <c r="AI97" s="222">
        <f t="shared" si="68"/>
        <v>43628</v>
      </c>
      <c r="AJ97" s="222">
        <f t="shared" si="68"/>
        <v>43629</v>
      </c>
      <c r="AK97" s="222">
        <f t="shared" si="68"/>
        <v>43630</v>
      </c>
      <c r="AL97" s="222">
        <f t="shared" si="68"/>
        <v>43631</v>
      </c>
      <c r="AM97" s="222">
        <f t="shared" si="68"/>
        <v>43632</v>
      </c>
      <c r="AN97" s="222">
        <f t="shared" si="68"/>
        <v>43633</v>
      </c>
      <c r="AO97" s="222">
        <f t="shared" si="68"/>
        <v>43634</v>
      </c>
      <c r="AP97" s="222">
        <f t="shared" si="68"/>
        <v>43635</v>
      </c>
      <c r="AQ97" s="222">
        <f t="shared" si="68"/>
        <v>43636</v>
      </c>
      <c r="AR97" s="222">
        <f t="shared" si="68"/>
        <v>43637</v>
      </c>
      <c r="AS97" s="222">
        <f t="shared" si="68"/>
        <v>43638</v>
      </c>
      <c r="AT97" s="222">
        <f t="shared" si="68"/>
        <v>43639</v>
      </c>
      <c r="AU97" s="222">
        <f t="shared" si="68"/>
        <v>43640</v>
      </c>
      <c r="AV97" s="222">
        <f t="shared" si="68"/>
        <v>43641</v>
      </c>
      <c r="AW97" s="222">
        <f t="shared" si="68"/>
        <v>43642</v>
      </c>
      <c r="AX97" s="222">
        <f t="shared" si="68"/>
        <v>43643</v>
      </c>
      <c r="AY97" s="222">
        <f t="shared" si="68"/>
        <v>43644</v>
      </c>
      <c r="AZ97" s="222">
        <f t="shared" si="68"/>
        <v>43645</v>
      </c>
      <c r="BA97" s="222">
        <f t="shared" si="68"/>
        <v>43646</v>
      </c>
      <c r="BB97" s="219">
        <f>IFERROR(IF(IF(Z97=例①!$E$12,例①!$E$12,IF(WEEKDAY(Z97)=1,Z104,BB98))&gt;例①!$E$12,例①!$E$12,IF(Z97=例①!$E$12,例①!$E$12,IF(WEEKDAY(Z97)=1,Z104,BB98))),"")</f>
        <v>43646</v>
      </c>
      <c r="BE97" s="53"/>
      <c r="BF97" s="53"/>
      <c r="BG97" s="53" t="str">
        <f>IFERROR(VLOOKUP(B97,例①!$C$11:$D$12,2,FALSE),"")</f>
        <v/>
      </c>
      <c r="BH97" s="53" t="str">
        <f>IFERROR(VLOOKUP(B97,例①!$C$16:$D$21,2,FALSE),"")</f>
        <v/>
      </c>
      <c r="BI97" s="53" t="str">
        <f>IFERROR(VLOOKUP(B97,例①!$C$22:$D$24,2,FALSE),"")</f>
        <v/>
      </c>
      <c r="BJ97" s="53" t="str">
        <f>IF(B97&gt;例①!$C$26,"",IF(B97&gt;=例①!$C$25,$BJ$13,""))</f>
        <v/>
      </c>
      <c r="BK97" s="53" t="str">
        <f>IF(B97&gt;例①!$C$28,"",IF(B97&gt;=例①!$C$27,$BK$13,""))</f>
        <v/>
      </c>
      <c r="BL97" s="53" t="str">
        <f>IF(B97&gt;例①!$C$30,"",IF(B97&gt;=例①!$C$29,$BL$13,""))</f>
        <v/>
      </c>
      <c r="BM97" s="53" t="str">
        <f>IF(B97&gt;例①!$C$32,"",IF(B97&gt;=例①!$C$31,$BM$13,""))</f>
        <v/>
      </c>
      <c r="BN97" s="53" t="str">
        <f>IF(B97&gt;例①!$C$34,"",IF(B97&gt;=例①!$C$33,$BN$13,""))</f>
        <v/>
      </c>
      <c r="BO97" s="53" t="str">
        <f>IF(B97&gt;例①!$C$36,"",IF(B97&gt;=例①!$C$35,$BO$13,""))</f>
        <v/>
      </c>
      <c r="BP97" s="53" t="str">
        <f>IF(B97&gt;例①!$C$38,"",IF(B97&gt;=例①!$C$37,$BP$13,""))</f>
        <v/>
      </c>
      <c r="BQ97" s="53" t="str">
        <f>IF(B97&gt;例①!$C$40,"",IF(B97&gt;=例①!$C$39,$BQ$13,""))</f>
        <v/>
      </c>
      <c r="BR97" s="53" t="str">
        <f>IF(B97&gt;例①!$C$42,"",IF(B97&gt;=例①!$C$41,$BR$13,""))</f>
        <v/>
      </c>
      <c r="BS97" s="53" t="str">
        <f>IF(B97&gt;例①!$C$44,"",IF(B97&gt;=例①!$C$43,$BS$13,""))</f>
        <v/>
      </c>
      <c r="BT97" s="53" t="str">
        <f>IF(B97&gt;例①!$C$46,"",IF(B97&gt;=例①!$C$45,$BT$13,""))</f>
        <v/>
      </c>
      <c r="BU97" s="53" t="str">
        <f>IF(B97&gt;例①!$C$48,"",IF(B97&gt;=例①!$C$47,$BU$13,""))</f>
        <v/>
      </c>
      <c r="BV97" s="53" t="str">
        <f>IF(B97&gt;例①!$C$50,"",IF(B97&gt;=例①!$C$49,$BV$13,""))</f>
        <v/>
      </c>
      <c r="BW97" s="53" t="str">
        <f>IF(B97&gt;例①!$C$52,"",IF(B97&gt;=例①!$C$51,$BW$13,""))</f>
        <v/>
      </c>
      <c r="BX97" s="53" t="str">
        <f>IF(B97&gt;例①!$C$54,"",IF(B97&gt;=例①!$C$53,$BX$13,""))</f>
        <v/>
      </c>
      <c r="BY97" s="53" t="str">
        <f>IF(B97&gt;例①!$C$56,"",IF(B97&gt;=例①!$C$55,$BY$13,""))</f>
        <v/>
      </c>
      <c r="BZ97" s="53" t="str">
        <f>IF(B97&gt;例①!$C$58,"",IF(B97&gt;=例①!$C$57,$BZ$13,""))</f>
        <v/>
      </c>
      <c r="CA97" s="53" t="str">
        <f>IF(B97&gt;例①!$C$60,"",IF(B97&gt;=例①!$C$59,$CA$13,""))</f>
        <v/>
      </c>
      <c r="CB97" s="53" t="str">
        <f>IF(B97&gt;例①!$C$62,"",IF(B97&gt;=例①!$C$61,$CB$13,""))</f>
        <v/>
      </c>
      <c r="CC97" s="53" t="str">
        <f>IF(B97&gt;例①!$C$64,"",IF(B97&gt;=例①!$C$63,$CC$13,""))</f>
        <v/>
      </c>
      <c r="CD97" s="53" t="str">
        <f>IF(B97&gt;例①!$C$66,"",IF(B97&gt;=例①!$C$65,$CD$13,""))</f>
        <v/>
      </c>
      <c r="CE97" s="50" t="str">
        <f t="shared" si="65"/>
        <v/>
      </c>
      <c r="CF97" s="50" t="str">
        <f t="shared" si="51"/>
        <v xml:space="preserve"> </v>
      </c>
    </row>
    <row r="98" spans="1:84" ht="39" customHeight="1" thickTop="1" thickBot="1" x14ac:dyDescent="0.2">
      <c r="A98" s="81" t="str">
        <f t="shared" si="38"/>
        <v>対象期間</v>
      </c>
      <c r="B98" s="180">
        <f>IFERROR(IF(B97=例①!$E$12+IF(WEEKDAY(例①!$E$12)=1,例①!$E$12,(8-WEEKDAY(例①!$E$12))),"-",IF(B97="-","-",B97+1)),"-")</f>
        <v>43639</v>
      </c>
      <c r="C98" s="89">
        <f t="shared" si="52"/>
        <v>1</v>
      </c>
      <c r="D98" s="199" t="str">
        <f t="shared" si="53"/>
        <v>〇</v>
      </c>
      <c r="E98" s="200" t="str">
        <f t="shared" si="54"/>
        <v xml:space="preserve"> </v>
      </c>
      <c r="F98" s="201" t="s">
        <v>61</v>
      </c>
      <c r="G98" s="202" t="s">
        <v>61</v>
      </c>
      <c r="H98" s="203"/>
      <c r="I98" s="204"/>
      <c r="J98" s="187" t="str">
        <f t="shared" si="55"/>
        <v>OK</v>
      </c>
      <c r="K98" s="190">
        <f t="shared" si="39"/>
        <v>84</v>
      </c>
      <c r="L98" s="190">
        <f t="shared" si="40"/>
        <v>24</v>
      </c>
      <c r="M98" s="188" t="str">
        <f t="shared" si="56"/>
        <v>23／24</v>
      </c>
      <c r="N98" s="87" t="str">
        <f t="shared" si="41"/>
        <v>週の終わり</v>
      </c>
      <c r="O98" s="108"/>
      <c r="P98" s="156" t="str">
        <f>IF(B98&lt;例①!$E$11,"",IF(B98&gt;例①!$E$12,"",IF(LEN(CE98)=0,"○","")))</f>
        <v>○</v>
      </c>
      <c r="Q98" s="162">
        <f t="shared" si="57"/>
        <v>24</v>
      </c>
      <c r="R98" s="93">
        <f t="shared" si="42"/>
        <v>84</v>
      </c>
      <c r="S98" s="156" t="str">
        <f t="shared" si="43"/>
        <v>〇</v>
      </c>
      <c r="T98" s="162">
        <f t="shared" si="44"/>
        <v>23</v>
      </c>
      <c r="U98" s="100">
        <f t="shared" si="58"/>
        <v>24</v>
      </c>
      <c r="V98" s="93" t="str">
        <f t="shared" si="45"/>
        <v>休日</v>
      </c>
      <c r="W98" s="169" t="str">
        <f t="shared" si="59"/>
        <v>休日</v>
      </c>
      <c r="X98" s="80" t="str">
        <f t="shared" si="60"/>
        <v/>
      </c>
      <c r="Y98" s="80" t="str">
        <f t="shared" si="61"/>
        <v/>
      </c>
      <c r="Z98" s="80">
        <f t="shared" si="46"/>
        <v>43639</v>
      </c>
      <c r="AA98" s="80" t="str">
        <f t="shared" si="47"/>
        <v/>
      </c>
      <c r="AB98" s="80" t="str">
        <f t="shared" si="48"/>
        <v>OK（振替済み）</v>
      </c>
      <c r="AC98" s="154">
        <f t="shared" si="49"/>
        <v>23</v>
      </c>
      <c r="AD98" s="154">
        <f t="shared" si="62"/>
        <v>23</v>
      </c>
      <c r="AE98" s="106">
        <f t="shared" si="63"/>
        <v>12</v>
      </c>
      <c r="AF98" s="106">
        <f t="shared" si="50"/>
        <v>0</v>
      </c>
      <c r="AG98" s="223">
        <f>IFERROR(IF(AE98=1,例①!$E$11,IF(AE98=2,例①!$E$11,IF(WEEKDAY(Z98)=2,Z91,AG97))),"")</f>
        <v>43626</v>
      </c>
      <c r="AH98" s="224">
        <f t="shared" si="68"/>
        <v>43627</v>
      </c>
      <c r="AI98" s="224">
        <f t="shared" si="68"/>
        <v>43628</v>
      </c>
      <c r="AJ98" s="224">
        <f t="shared" si="68"/>
        <v>43629</v>
      </c>
      <c r="AK98" s="224">
        <f t="shared" si="68"/>
        <v>43630</v>
      </c>
      <c r="AL98" s="224">
        <f t="shared" si="68"/>
        <v>43631</v>
      </c>
      <c r="AM98" s="224">
        <f t="shared" si="68"/>
        <v>43632</v>
      </c>
      <c r="AN98" s="224">
        <f t="shared" si="68"/>
        <v>43633</v>
      </c>
      <c r="AO98" s="224">
        <f t="shared" si="68"/>
        <v>43634</v>
      </c>
      <c r="AP98" s="224">
        <f t="shared" si="68"/>
        <v>43635</v>
      </c>
      <c r="AQ98" s="224">
        <f t="shared" si="68"/>
        <v>43636</v>
      </c>
      <c r="AR98" s="224">
        <f t="shared" si="68"/>
        <v>43637</v>
      </c>
      <c r="AS98" s="224">
        <f t="shared" si="68"/>
        <v>43638</v>
      </c>
      <c r="AT98" s="224">
        <f t="shared" si="68"/>
        <v>43639</v>
      </c>
      <c r="AU98" s="224">
        <f t="shared" si="68"/>
        <v>43640</v>
      </c>
      <c r="AV98" s="224">
        <f t="shared" si="68"/>
        <v>43641</v>
      </c>
      <c r="AW98" s="224">
        <f t="shared" si="68"/>
        <v>43642</v>
      </c>
      <c r="AX98" s="224">
        <f t="shared" si="68"/>
        <v>43643</v>
      </c>
      <c r="AY98" s="224">
        <f t="shared" si="68"/>
        <v>43644</v>
      </c>
      <c r="AZ98" s="224">
        <f t="shared" si="68"/>
        <v>43645</v>
      </c>
      <c r="BA98" s="224">
        <f t="shared" si="68"/>
        <v>43646</v>
      </c>
      <c r="BB98" s="225">
        <f>IFERROR(IF(IF(Z98=例①!$E$12,例①!$E$12,IF(WEEKDAY(Z98)=1,Z105,BB99))&gt;例①!$E$12,例①!$E$12,IF(Z98=例①!$E$12,例①!$E$12,IF(WEEKDAY(Z98)=1,Z105,BB99))),"")</f>
        <v>43646</v>
      </c>
      <c r="BE98" s="53"/>
      <c r="BF98" s="53"/>
      <c r="BG98" s="53" t="str">
        <f>IFERROR(VLOOKUP(B98,例①!$C$11:$D$12,2,FALSE),"")</f>
        <v/>
      </c>
      <c r="BH98" s="53" t="str">
        <f>IFERROR(VLOOKUP(B98,例①!$C$16:$D$21,2,FALSE),"")</f>
        <v/>
      </c>
      <c r="BI98" s="53" t="str">
        <f>IFERROR(VLOOKUP(B98,例①!$C$22:$D$24,2,FALSE),"")</f>
        <v/>
      </c>
      <c r="BJ98" s="53" t="str">
        <f>IF(B98&gt;例①!$C$26,"",IF(B98&gt;=例①!$C$25,$BJ$13,""))</f>
        <v/>
      </c>
      <c r="BK98" s="53" t="str">
        <f>IF(B98&gt;例①!$C$28,"",IF(B98&gt;=例①!$C$27,$BK$13,""))</f>
        <v/>
      </c>
      <c r="BL98" s="53" t="str">
        <f>IF(B98&gt;例①!$C$30,"",IF(B98&gt;=例①!$C$29,$BL$13,""))</f>
        <v/>
      </c>
      <c r="BM98" s="53" t="str">
        <f>IF(B98&gt;例①!$C$32,"",IF(B98&gt;=例①!$C$31,$BM$13,""))</f>
        <v/>
      </c>
      <c r="BN98" s="53" t="str">
        <f>IF(B98&gt;例①!$C$34,"",IF(B98&gt;=例①!$C$33,$BN$13,""))</f>
        <v/>
      </c>
      <c r="BO98" s="53" t="str">
        <f>IF(B98&gt;例①!$C$36,"",IF(B98&gt;=例①!$C$35,$BO$13,""))</f>
        <v/>
      </c>
      <c r="BP98" s="53" t="str">
        <f>IF(B98&gt;例①!$C$38,"",IF(B98&gt;=例①!$C$37,$BP$13,""))</f>
        <v/>
      </c>
      <c r="BQ98" s="53" t="str">
        <f>IF(B98&gt;例①!$C$40,"",IF(B98&gt;=例①!$C$39,$BQ$13,""))</f>
        <v/>
      </c>
      <c r="BR98" s="53" t="str">
        <f>IF(B98&gt;例①!$C$42,"",IF(B98&gt;=例①!$C$41,$BR$13,""))</f>
        <v/>
      </c>
      <c r="BS98" s="53" t="str">
        <f>IF(B98&gt;例①!$C$44,"",IF(B98&gt;=例①!$C$43,$BS$13,""))</f>
        <v/>
      </c>
      <c r="BT98" s="53" t="str">
        <f>IF(B98&gt;例①!$C$46,"",IF(B98&gt;=例①!$C$45,$BT$13,""))</f>
        <v/>
      </c>
      <c r="BU98" s="53" t="str">
        <f>IF(B98&gt;例①!$C$48,"",IF(B98&gt;=例①!$C$47,$BU$13,""))</f>
        <v/>
      </c>
      <c r="BV98" s="53" t="str">
        <f>IF(B98&gt;例①!$C$50,"",IF(B98&gt;=例①!$C$49,$BV$13,""))</f>
        <v/>
      </c>
      <c r="BW98" s="53" t="str">
        <f>IF(B98&gt;例①!$C$52,"",IF(B98&gt;=例①!$C$51,$BW$13,""))</f>
        <v/>
      </c>
      <c r="BX98" s="53" t="str">
        <f>IF(B98&gt;例①!$C$54,"",IF(B98&gt;=例①!$C$53,$BX$13,""))</f>
        <v/>
      </c>
      <c r="BY98" s="53" t="str">
        <f>IF(B98&gt;例①!$C$56,"",IF(B98&gt;=例①!$C$55,$BY$13,""))</f>
        <v/>
      </c>
      <c r="BZ98" s="53" t="str">
        <f>IF(B98&gt;例①!$C$58,"",IF(B98&gt;=例①!$C$57,$BZ$13,""))</f>
        <v/>
      </c>
      <c r="CA98" s="53" t="str">
        <f>IF(B98&gt;例①!$C$60,"",IF(B98&gt;=例①!$C$59,$CA$13,""))</f>
        <v/>
      </c>
      <c r="CB98" s="53" t="str">
        <f>IF(B98&gt;例①!$C$62,"",IF(B98&gt;=例①!$C$61,$CB$13,""))</f>
        <v/>
      </c>
      <c r="CC98" s="53" t="str">
        <f>IF(B98&gt;例①!$C$64,"",IF(B98&gt;=例①!$C$63,$CC$13,""))</f>
        <v/>
      </c>
      <c r="CD98" s="53" t="str">
        <f>IF(B98&gt;例①!$C$66,"",IF(B98&gt;=例①!$C$65,$CD$13,""))</f>
        <v/>
      </c>
      <c r="CE98" s="50" t="str">
        <f t="shared" si="65"/>
        <v/>
      </c>
      <c r="CF98" s="50" t="str">
        <f t="shared" si="51"/>
        <v xml:space="preserve"> </v>
      </c>
    </row>
    <row r="99" spans="1:84" ht="39" customHeight="1" thickTop="1" thickBot="1" x14ac:dyDescent="0.2">
      <c r="A99" s="81" t="str">
        <f t="shared" si="38"/>
        <v>対象期間</v>
      </c>
      <c r="B99" s="180">
        <f>IFERROR(IF(B98=例①!$E$12+IF(WEEKDAY(例①!$E$12)=1,例①!$E$12,(8-WEEKDAY(例①!$E$12))),"-",IF(B98="-","-",B98+1)),"-")</f>
        <v>43640</v>
      </c>
      <c r="C99" s="89">
        <f t="shared" si="52"/>
        <v>2</v>
      </c>
      <c r="D99" s="199" t="str">
        <f t="shared" si="53"/>
        <v>〇</v>
      </c>
      <c r="E99" s="200" t="str">
        <f t="shared" si="54"/>
        <v xml:space="preserve"> </v>
      </c>
      <c r="F99" s="201" t="s">
        <v>60</v>
      </c>
      <c r="G99" s="202" t="s">
        <v>60</v>
      </c>
      <c r="H99" s="203"/>
      <c r="I99" s="204"/>
      <c r="J99" s="187" t="str">
        <f t="shared" si="55"/>
        <v/>
      </c>
      <c r="K99" s="190">
        <f t="shared" si="39"/>
        <v>85</v>
      </c>
      <c r="L99" s="190" t="str">
        <f t="shared" si="40"/>
        <v/>
      </c>
      <c r="M99" s="188" t="str">
        <f t="shared" si="56"/>
        <v/>
      </c>
      <c r="N99" s="87" t="str">
        <f t="shared" si="41"/>
        <v>週の始まり</v>
      </c>
      <c r="O99" s="108"/>
      <c r="P99" s="156" t="str">
        <f>IF(B99&lt;例①!$E$11,"",IF(B99&gt;例①!$E$12,"",IF(LEN(CE99)=0,"○","")))</f>
        <v>○</v>
      </c>
      <c r="Q99" s="162">
        <f t="shared" si="57"/>
        <v>24</v>
      </c>
      <c r="R99" s="93">
        <f t="shared" si="42"/>
        <v>85</v>
      </c>
      <c r="S99" s="156" t="str">
        <f t="shared" si="43"/>
        <v/>
      </c>
      <c r="T99" s="162">
        <f t="shared" si="44"/>
        <v>23</v>
      </c>
      <c r="U99" s="100">
        <f t="shared" si="58"/>
        <v>24</v>
      </c>
      <c r="V99" s="93" t="str">
        <f t="shared" si="45"/>
        <v>作業日</v>
      </c>
      <c r="W99" s="169" t="str">
        <f t="shared" si="59"/>
        <v>作業日</v>
      </c>
      <c r="X99" s="80" t="str">
        <f t="shared" si="60"/>
        <v/>
      </c>
      <c r="Y99" s="80" t="str">
        <f t="shared" si="61"/>
        <v/>
      </c>
      <c r="Z99" s="80">
        <f t="shared" si="46"/>
        <v>43640</v>
      </c>
      <c r="AA99" s="80" t="str">
        <f t="shared" si="47"/>
        <v/>
      </c>
      <c r="AB99" s="80" t="str">
        <f t="shared" si="48"/>
        <v>OK（振替済み）</v>
      </c>
      <c r="AC99" s="154">
        <f t="shared" si="49"/>
        <v>23</v>
      </c>
      <c r="AD99" s="154" t="str">
        <f t="shared" si="62"/>
        <v/>
      </c>
      <c r="AE99" s="106">
        <f t="shared" si="63"/>
        <v>13</v>
      </c>
      <c r="AF99" s="106">
        <f t="shared" si="50"/>
        <v>0</v>
      </c>
      <c r="AG99" s="216">
        <f>IFERROR(IF(AE99=1,例①!$E$11,IF(AE99=2,例①!$E$11,IF(WEEKDAY(Z99)=2,Z92,AG98))),"")</f>
        <v>43633</v>
      </c>
      <c r="AH99" s="221">
        <f t="shared" si="68"/>
        <v>43634</v>
      </c>
      <c r="AI99" s="221">
        <f t="shared" si="68"/>
        <v>43635</v>
      </c>
      <c r="AJ99" s="221">
        <f t="shared" si="68"/>
        <v>43636</v>
      </c>
      <c r="AK99" s="221">
        <f t="shared" si="68"/>
        <v>43637</v>
      </c>
      <c r="AL99" s="221">
        <f t="shared" si="68"/>
        <v>43638</v>
      </c>
      <c r="AM99" s="221">
        <f t="shared" si="68"/>
        <v>43639</v>
      </c>
      <c r="AN99" s="221">
        <f t="shared" si="68"/>
        <v>43640</v>
      </c>
      <c r="AO99" s="221">
        <f t="shared" si="68"/>
        <v>43641</v>
      </c>
      <c r="AP99" s="221">
        <f t="shared" si="68"/>
        <v>43642</v>
      </c>
      <c r="AQ99" s="221">
        <f t="shared" si="68"/>
        <v>43643</v>
      </c>
      <c r="AR99" s="221">
        <f t="shared" si="68"/>
        <v>43644</v>
      </c>
      <c r="AS99" s="221">
        <f t="shared" si="68"/>
        <v>43645</v>
      </c>
      <c r="AT99" s="221">
        <f t="shared" si="68"/>
        <v>43646</v>
      </c>
      <c r="AU99" s="221">
        <f t="shared" si="68"/>
        <v>43647</v>
      </c>
      <c r="AV99" s="221">
        <f t="shared" si="68"/>
        <v>43648</v>
      </c>
      <c r="AW99" s="221">
        <f t="shared" si="68"/>
        <v>43649</v>
      </c>
      <c r="AX99" s="221">
        <f t="shared" si="68"/>
        <v>43650</v>
      </c>
      <c r="AY99" s="221">
        <f t="shared" si="68"/>
        <v>43651</v>
      </c>
      <c r="AZ99" s="221">
        <f t="shared" si="68"/>
        <v>43652</v>
      </c>
      <c r="BA99" s="221">
        <f t="shared" si="68"/>
        <v>43653</v>
      </c>
      <c r="BB99" s="217">
        <f>IFERROR(IF(IF(Z99=例①!$E$12,例①!$E$12,IF(WEEKDAY(Z99)=1,Z106,BB100))&gt;例①!$E$12,例①!$E$12,IF(Z99=例①!$E$12,例①!$E$12,IF(WEEKDAY(Z99)=1,Z106,BB100))),"")</f>
        <v>43653</v>
      </c>
      <c r="BE99" s="53"/>
      <c r="BF99" s="53"/>
      <c r="BG99" s="53" t="str">
        <f>IFERROR(VLOOKUP(B99,例①!$C$11:$D$12,2,FALSE),"")</f>
        <v/>
      </c>
      <c r="BH99" s="53" t="str">
        <f>IFERROR(VLOOKUP(B99,例①!$C$16:$D$21,2,FALSE),"")</f>
        <v/>
      </c>
      <c r="BI99" s="53" t="str">
        <f>IFERROR(VLOOKUP(B99,例①!$C$22:$D$24,2,FALSE),"")</f>
        <v/>
      </c>
      <c r="BJ99" s="53" t="str">
        <f>IF(B99&gt;例①!$C$26,"",IF(B99&gt;=例①!$C$25,$BJ$13,""))</f>
        <v/>
      </c>
      <c r="BK99" s="53" t="str">
        <f>IF(B99&gt;例①!$C$28,"",IF(B99&gt;=例①!$C$27,$BK$13,""))</f>
        <v/>
      </c>
      <c r="BL99" s="53" t="str">
        <f>IF(B99&gt;例①!$C$30,"",IF(B99&gt;=例①!$C$29,$BL$13,""))</f>
        <v/>
      </c>
      <c r="BM99" s="53" t="str">
        <f>IF(B99&gt;例①!$C$32,"",IF(B99&gt;=例①!$C$31,$BM$13,""))</f>
        <v/>
      </c>
      <c r="BN99" s="53" t="str">
        <f>IF(B99&gt;例①!$C$34,"",IF(B99&gt;=例①!$C$33,$BN$13,""))</f>
        <v/>
      </c>
      <c r="BO99" s="53" t="str">
        <f>IF(B99&gt;例①!$C$36,"",IF(B99&gt;=例①!$C$35,$BO$13,""))</f>
        <v/>
      </c>
      <c r="BP99" s="53" t="str">
        <f>IF(B99&gt;例①!$C$38,"",IF(B99&gt;=例①!$C$37,$BP$13,""))</f>
        <v/>
      </c>
      <c r="BQ99" s="53" t="str">
        <f>IF(B99&gt;例①!$C$40,"",IF(B99&gt;=例①!$C$39,$BQ$13,""))</f>
        <v/>
      </c>
      <c r="BR99" s="53" t="str">
        <f>IF(B99&gt;例①!$C$42,"",IF(B99&gt;=例①!$C$41,$BR$13,""))</f>
        <v/>
      </c>
      <c r="BS99" s="53" t="str">
        <f>IF(B99&gt;例①!$C$44,"",IF(B99&gt;=例①!$C$43,$BS$13,""))</f>
        <v/>
      </c>
      <c r="BT99" s="53" t="str">
        <f>IF(B99&gt;例①!$C$46,"",IF(B99&gt;=例①!$C$45,$BT$13,""))</f>
        <v/>
      </c>
      <c r="BU99" s="53" t="str">
        <f>IF(B99&gt;例①!$C$48,"",IF(B99&gt;=例①!$C$47,$BU$13,""))</f>
        <v/>
      </c>
      <c r="BV99" s="53" t="str">
        <f>IF(B99&gt;例①!$C$50,"",IF(B99&gt;=例①!$C$49,$BV$13,""))</f>
        <v/>
      </c>
      <c r="BW99" s="53" t="str">
        <f>IF(B99&gt;例①!$C$52,"",IF(B99&gt;=例①!$C$51,$BW$13,""))</f>
        <v/>
      </c>
      <c r="BX99" s="53" t="str">
        <f>IF(B99&gt;例①!$C$54,"",IF(B99&gt;=例①!$C$53,$BX$13,""))</f>
        <v/>
      </c>
      <c r="BY99" s="53" t="str">
        <f>IF(B99&gt;例①!$C$56,"",IF(B99&gt;=例①!$C$55,$BY$13,""))</f>
        <v/>
      </c>
      <c r="BZ99" s="53" t="str">
        <f>IF(B99&gt;例①!$C$58,"",IF(B99&gt;=例①!$C$57,$BZ$13,""))</f>
        <v/>
      </c>
      <c r="CA99" s="53" t="str">
        <f>IF(B99&gt;例①!$C$60,"",IF(B99&gt;=例①!$C$59,$CA$13,""))</f>
        <v/>
      </c>
      <c r="CB99" s="53" t="str">
        <f>IF(B99&gt;例①!$C$62,"",IF(B99&gt;=例①!$C$61,$CB$13,""))</f>
        <v/>
      </c>
      <c r="CC99" s="53" t="str">
        <f>IF(B99&gt;例①!$C$64,"",IF(B99&gt;=例①!$C$63,$CC$13,""))</f>
        <v/>
      </c>
      <c r="CD99" s="53" t="str">
        <f>IF(B99&gt;例①!$C$66,"",IF(B99&gt;=例①!$C$65,$CD$13,""))</f>
        <v/>
      </c>
      <c r="CE99" s="50" t="str">
        <f t="shared" si="65"/>
        <v/>
      </c>
      <c r="CF99" s="50" t="str">
        <f t="shared" si="51"/>
        <v xml:space="preserve"> </v>
      </c>
    </row>
    <row r="100" spans="1:84" ht="39" customHeight="1" thickTop="1" thickBot="1" x14ac:dyDescent="0.2">
      <c r="A100" s="81" t="str">
        <f t="shared" si="38"/>
        <v>対象期間</v>
      </c>
      <c r="B100" s="180">
        <f>IFERROR(IF(B99=例①!$E$12+IF(WEEKDAY(例①!$E$12)=1,例①!$E$12,(8-WEEKDAY(例①!$E$12))),"-",IF(B99="-","-",B99+1)),"-")</f>
        <v>43641</v>
      </c>
      <c r="C100" s="89">
        <f t="shared" si="52"/>
        <v>3</v>
      </c>
      <c r="D100" s="199" t="str">
        <f t="shared" si="53"/>
        <v>〇</v>
      </c>
      <c r="E100" s="200" t="str">
        <f t="shared" si="54"/>
        <v xml:space="preserve"> </v>
      </c>
      <c r="F100" s="201" t="s">
        <v>60</v>
      </c>
      <c r="G100" s="202" t="s">
        <v>60</v>
      </c>
      <c r="H100" s="203"/>
      <c r="I100" s="204"/>
      <c r="J100" s="187" t="str">
        <f t="shared" si="55"/>
        <v/>
      </c>
      <c r="K100" s="190">
        <f t="shared" si="39"/>
        <v>86</v>
      </c>
      <c r="L100" s="190" t="str">
        <f t="shared" si="40"/>
        <v/>
      </c>
      <c r="M100" s="188" t="str">
        <f t="shared" si="56"/>
        <v/>
      </c>
      <c r="N100" s="87" t="str">
        <f t="shared" si="41"/>
        <v>↓</v>
      </c>
      <c r="O100" s="108"/>
      <c r="P100" s="156" t="str">
        <f>IF(B100&lt;例①!$E$11,"",IF(B100&gt;例①!$E$12,"",IF(LEN(CE100)=0,"○","")))</f>
        <v>○</v>
      </c>
      <c r="Q100" s="162">
        <f t="shared" si="57"/>
        <v>24</v>
      </c>
      <c r="R100" s="93">
        <f t="shared" si="42"/>
        <v>86</v>
      </c>
      <c r="S100" s="156" t="str">
        <f t="shared" si="43"/>
        <v/>
      </c>
      <c r="T100" s="162">
        <f t="shared" si="44"/>
        <v>23</v>
      </c>
      <c r="U100" s="100">
        <f t="shared" si="58"/>
        <v>24</v>
      </c>
      <c r="V100" s="93" t="str">
        <f t="shared" si="45"/>
        <v>作業日</v>
      </c>
      <c r="W100" s="169" t="str">
        <f t="shared" si="59"/>
        <v>作業日</v>
      </c>
      <c r="X100" s="80" t="str">
        <f t="shared" si="60"/>
        <v/>
      </c>
      <c r="Y100" s="80" t="str">
        <f t="shared" si="61"/>
        <v/>
      </c>
      <c r="Z100" s="80">
        <f t="shared" si="46"/>
        <v>43641</v>
      </c>
      <c r="AA100" s="80" t="str">
        <f t="shared" si="47"/>
        <v/>
      </c>
      <c r="AB100" s="80" t="str">
        <f t="shared" si="48"/>
        <v>OK（振替済み）</v>
      </c>
      <c r="AC100" s="154">
        <f t="shared" si="49"/>
        <v>23</v>
      </c>
      <c r="AD100" s="154" t="str">
        <f t="shared" si="62"/>
        <v/>
      </c>
      <c r="AE100" s="106">
        <f t="shared" si="63"/>
        <v>13</v>
      </c>
      <c r="AF100" s="106">
        <f t="shared" si="50"/>
        <v>0</v>
      </c>
      <c r="AG100" s="218">
        <f>IFERROR(IF(AE100=1,例①!$E$11,IF(AE100=2,例①!$E$11,IF(WEEKDAY(Z100)=2,Z93,AG99))),"")</f>
        <v>43633</v>
      </c>
      <c r="AH100" s="222">
        <f t="shared" si="68"/>
        <v>43634</v>
      </c>
      <c r="AI100" s="222">
        <f t="shared" si="68"/>
        <v>43635</v>
      </c>
      <c r="AJ100" s="222">
        <f t="shared" si="68"/>
        <v>43636</v>
      </c>
      <c r="AK100" s="222">
        <f t="shared" si="68"/>
        <v>43637</v>
      </c>
      <c r="AL100" s="222">
        <f t="shared" si="68"/>
        <v>43638</v>
      </c>
      <c r="AM100" s="222">
        <f t="shared" si="68"/>
        <v>43639</v>
      </c>
      <c r="AN100" s="222">
        <f t="shared" si="68"/>
        <v>43640</v>
      </c>
      <c r="AO100" s="222">
        <f t="shared" si="68"/>
        <v>43641</v>
      </c>
      <c r="AP100" s="222">
        <f t="shared" si="68"/>
        <v>43642</v>
      </c>
      <c r="AQ100" s="222">
        <f t="shared" si="68"/>
        <v>43643</v>
      </c>
      <c r="AR100" s="222">
        <f t="shared" si="68"/>
        <v>43644</v>
      </c>
      <c r="AS100" s="222">
        <f t="shared" si="68"/>
        <v>43645</v>
      </c>
      <c r="AT100" s="222">
        <f t="shared" si="68"/>
        <v>43646</v>
      </c>
      <c r="AU100" s="222">
        <f t="shared" si="68"/>
        <v>43647</v>
      </c>
      <c r="AV100" s="222">
        <f t="shared" si="68"/>
        <v>43648</v>
      </c>
      <c r="AW100" s="222">
        <f t="shared" si="68"/>
        <v>43649</v>
      </c>
      <c r="AX100" s="222">
        <f t="shared" si="68"/>
        <v>43650</v>
      </c>
      <c r="AY100" s="222">
        <f t="shared" si="68"/>
        <v>43651</v>
      </c>
      <c r="AZ100" s="222">
        <f t="shared" si="68"/>
        <v>43652</v>
      </c>
      <c r="BA100" s="222">
        <f t="shared" si="68"/>
        <v>43653</v>
      </c>
      <c r="BB100" s="219">
        <f>IFERROR(IF(IF(Z100=例①!$E$12,例①!$E$12,IF(WEEKDAY(Z100)=1,Z107,BB101))&gt;例①!$E$12,例①!$E$12,IF(Z100=例①!$E$12,例①!$E$12,IF(WEEKDAY(Z100)=1,Z107,BB101))),"")</f>
        <v>43653</v>
      </c>
      <c r="BE100" s="53"/>
      <c r="BF100" s="53"/>
      <c r="BG100" s="53" t="str">
        <f>IFERROR(VLOOKUP(B100,例①!$C$11:$D$12,2,FALSE),"")</f>
        <v/>
      </c>
      <c r="BH100" s="53" t="str">
        <f>IFERROR(VLOOKUP(B100,例①!$C$16:$D$21,2,FALSE),"")</f>
        <v/>
      </c>
      <c r="BI100" s="53" t="str">
        <f>IFERROR(VLOOKUP(B100,例①!$C$22:$D$24,2,FALSE),"")</f>
        <v/>
      </c>
      <c r="BJ100" s="53" t="str">
        <f>IF(B100&gt;例①!$C$26,"",IF(B100&gt;=例①!$C$25,$BJ$13,""))</f>
        <v/>
      </c>
      <c r="BK100" s="53" t="str">
        <f>IF(B100&gt;例①!$C$28,"",IF(B100&gt;=例①!$C$27,$BK$13,""))</f>
        <v/>
      </c>
      <c r="BL100" s="53" t="str">
        <f>IF(B100&gt;例①!$C$30,"",IF(B100&gt;=例①!$C$29,$BL$13,""))</f>
        <v/>
      </c>
      <c r="BM100" s="53" t="str">
        <f>IF(B100&gt;例①!$C$32,"",IF(B100&gt;=例①!$C$31,$BM$13,""))</f>
        <v/>
      </c>
      <c r="BN100" s="53" t="str">
        <f>IF(B100&gt;例①!$C$34,"",IF(B100&gt;=例①!$C$33,$BN$13,""))</f>
        <v/>
      </c>
      <c r="BO100" s="53" t="str">
        <f>IF(B100&gt;例①!$C$36,"",IF(B100&gt;=例①!$C$35,$BO$13,""))</f>
        <v/>
      </c>
      <c r="BP100" s="53" t="str">
        <f>IF(B100&gt;例①!$C$38,"",IF(B100&gt;=例①!$C$37,$BP$13,""))</f>
        <v/>
      </c>
      <c r="BQ100" s="53" t="str">
        <f>IF(B100&gt;例①!$C$40,"",IF(B100&gt;=例①!$C$39,$BQ$13,""))</f>
        <v/>
      </c>
      <c r="BR100" s="53" t="str">
        <f>IF(B100&gt;例①!$C$42,"",IF(B100&gt;=例①!$C$41,$BR$13,""))</f>
        <v/>
      </c>
      <c r="BS100" s="53" t="str">
        <f>IF(B100&gt;例①!$C$44,"",IF(B100&gt;=例①!$C$43,$BS$13,""))</f>
        <v/>
      </c>
      <c r="BT100" s="53" t="str">
        <f>IF(B100&gt;例①!$C$46,"",IF(B100&gt;=例①!$C$45,$BT$13,""))</f>
        <v/>
      </c>
      <c r="BU100" s="53" t="str">
        <f>IF(B100&gt;例①!$C$48,"",IF(B100&gt;=例①!$C$47,$BU$13,""))</f>
        <v/>
      </c>
      <c r="BV100" s="53" t="str">
        <f>IF(B100&gt;例①!$C$50,"",IF(B100&gt;=例①!$C$49,$BV$13,""))</f>
        <v/>
      </c>
      <c r="BW100" s="53" t="str">
        <f>IF(B100&gt;例①!$C$52,"",IF(B100&gt;=例①!$C$51,$BW$13,""))</f>
        <v/>
      </c>
      <c r="BX100" s="53" t="str">
        <f>IF(B100&gt;例①!$C$54,"",IF(B100&gt;=例①!$C$53,$BX$13,""))</f>
        <v/>
      </c>
      <c r="BY100" s="53" t="str">
        <f>IF(B100&gt;例①!$C$56,"",IF(B100&gt;=例①!$C$55,$BY$13,""))</f>
        <v/>
      </c>
      <c r="BZ100" s="53" t="str">
        <f>IF(B100&gt;例①!$C$58,"",IF(B100&gt;=例①!$C$57,$BZ$13,""))</f>
        <v/>
      </c>
      <c r="CA100" s="53" t="str">
        <f>IF(B100&gt;例①!$C$60,"",IF(B100&gt;=例①!$C$59,$CA$13,""))</f>
        <v/>
      </c>
      <c r="CB100" s="53" t="str">
        <f>IF(B100&gt;例①!$C$62,"",IF(B100&gt;=例①!$C$61,$CB$13,""))</f>
        <v/>
      </c>
      <c r="CC100" s="53" t="str">
        <f>IF(B100&gt;例①!$C$64,"",IF(B100&gt;=例①!$C$63,$CC$13,""))</f>
        <v/>
      </c>
      <c r="CD100" s="53" t="str">
        <f>IF(B100&gt;例①!$C$66,"",IF(B100&gt;=例①!$C$65,$CD$13,""))</f>
        <v/>
      </c>
      <c r="CE100" s="50" t="str">
        <f t="shared" si="65"/>
        <v/>
      </c>
      <c r="CF100" s="50" t="str">
        <f t="shared" si="51"/>
        <v xml:space="preserve"> </v>
      </c>
    </row>
    <row r="101" spans="1:84" ht="39" customHeight="1" thickTop="1" thickBot="1" x14ac:dyDescent="0.2">
      <c r="A101" s="81" t="str">
        <f t="shared" si="38"/>
        <v>対象期間</v>
      </c>
      <c r="B101" s="180">
        <f>IFERROR(IF(B100=例①!$E$12+IF(WEEKDAY(例①!$E$12)=1,例①!$E$12,(8-WEEKDAY(例①!$E$12))),"-",IF(B100="-","-",B100+1)),"-")</f>
        <v>43642</v>
      </c>
      <c r="C101" s="89">
        <f t="shared" si="52"/>
        <v>4</v>
      </c>
      <c r="D101" s="199" t="str">
        <f t="shared" si="53"/>
        <v>〇</v>
      </c>
      <c r="E101" s="200" t="str">
        <f t="shared" si="54"/>
        <v xml:space="preserve"> </v>
      </c>
      <c r="F101" s="201" t="s">
        <v>60</v>
      </c>
      <c r="G101" s="202" t="s">
        <v>60</v>
      </c>
      <c r="H101" s="203"/>
      <c r="I101" s="204"/>
      <c r="J101" s="187" t="str">
        <f t="shared" si="55"/>
        <v/>
      </c>
      <c r="K101" s="190">
        <f t="shared" si="39"/>
        <v>87</v>
      </c>
      <c r="L101" s="190" t="str">
        <f t="shared" si="40"/>
        <v/>
      </c>
      <c r="M101" s="188" t="str">
        <f t="shared" si="56"/>
        <v/>
      </c>
      <c r="N101" s="87" t="str">
        <f t="shared" si="41"/>
        <v>↓</v>
      </c>
      <c r="O101" s="108"/>
      <c r="P101" s="156" t="str">
        <f>IF(B101&lt;例①!$E$11,"",IF(B101&gt;例①!$E$12,"",IF(LEN(CE101)=0,"○","")))</f>
        <v>○</v>
      </c>
      <c r="Q101" s="162">
        <f t="shared" si="57"/>
        <v>24</v>
      </c>
      <c r="R101" s="93">
        <f t="shared" si="42"/>
        <v>87</v>
      </c>
      <c r="S101" s="156" t="str">
        <f t="shared" si="43"/>
        <v/>
      </c>
      <c r="T101" s="162">
        <f t="shared" si="44"/>
        <v>23</v>
      </c>
      <c r="U101" s="100">
        <f t="shared" si="58"/>
        <v>24</v>
      </c>
      <c r="V101" s="93" t="str">
        <f t="shared" si="45"/>
        <v>作業日</v>
      </c>
      <c r="W101" s="169" t="str">
        <f t="shared" si="59"/>
        <v>作業日</v>
      </c>
      <c r="X101" s="80" t="str">
        <f t="shared" si="60"/>
        <v/>
      </c>
      <c r="Y101" s="80" t="str">
        <f t="shared" si="61"/>
        <v/>
      </c>
      <c r="Z101" s="80">
        <f t="shared" si="46"/>
        <v>43642</v>
      </c>
      <c r="AA101" s="80" t="str">
        <f t="shared" si="47"/>
        <v/>
      </c>
      <c r="AB101" s="80" t="str">
        <f t="shared" si="48"/>
        <v>OK（振替済み）</v>
      </c>
      <c r="AC101" s="154">
        <f t="shared" si="49"/>
        <v>23</v>
      </c>
      <c r="AD101" s="154" t="str">
        <f t="shared" si="62"/>
        <v/>
      </c>
      <c r="AE101" s="106">
        <f t="shared" si="63"/>
        <v>13</v>
      </c>
      <c r="AF101" s="106">
        <f t="shared" si="50"/>
        <v>0</v>
      </c>
      <c r="AG101" s="218">
        <f>IFERROR(IF(AE101=1,例①!$E$11,IF(AE101=2,例①!$E$11,IF(WEEKDAY(Z101)=2,Z94,AG100))),"")</f>
        <v>43633</v>
      </c>
      <c r="AH101" s="222">
        <f t="shared" si="68"/>
        <v>43634</v>
      </c>
      <c r="AI101" s="222">
        <f t="shared" si="68"/>
        <v>43635</v>
      </c>
      <c r="AJ101" s="222">
        <f t="shared" si="68"/>
        <v>43636</v>
      </c>
      <c r="AK101" s="222">
        <f t="shared" si="68"/>
        <v>43637</v>
      </c>
      <c r="AL101" s="222">
        <f t="shared" si="68"/>
        <v>43638</v>
      </c>
      <c r="AM101" s="222">
        <f t="shared" si="68"/>
        <v>43639</v>
      </c>
      <c r="AN101" s="222">
        <f t="shared" si="68"/>
        <v>43640</v>
      </c>
      <c r="AO101" s="222">
        <f t="shared" si="68"/>
        <v>43641</v>
      </c>
      <c r="AP101" s="222">
        <f t="shared" si="68"/>
        <v>43642</v>
      </c>
      <c r="AQ101" s="222">
        <f t="shared" si="68"/>
        <v>43643</v>
      </c>
      <c r="AR101" s="222">
        <f t="shared" si="68"/>
        <v>43644</v>
      </c>
      <c r="AS101" s="222">
        <f t="shared" si="68"/>
        <v>43645</v>
      </c>
      <c r="AT101" s="222">
        <f t="shared" si="68"/>
        <v>43646</v>
      </c>
      <c r="AU101" s="222">
        <f t="shared" si="68"/>
        <v>43647</v>
      </c>
      <c r="AV101" s="222">
        <f t="shared" si="68"/>
        <v>43648</v>
      </c>
      <c r="AW101" s="222">
        <f t="shared" si="68"/>
        <v>43649</v>
      </c>
      <c r="AX101" s="222">
        <f t="shared" si="68"/>
        <v>43650</v>
      </c>
      <c r="AY101" s="222">
        <f t="shared" si="68"/>
        <v>43651</v>
      </c>
      <c r="AZ101" s="222">
        <f t="shared" si="68"/>
        <v>43652</v>
      </c>
      <c r="BA101" s="222">
        <f t="shared" si="68"/>
        <v>43653</v>
      </c>
      <c r="BB101" s="219">
        <f>IFERROR(IF(IF(Z101=例①!$E$12,例①!$E$12,IF(WEEKDAY(Z101)=1,Z108,BB102))&gt;例①!$E$12,例①!$E$12,IF(Z101=例①!$E$12,例①!$E$12,IF(WEEKDAY(Z101)=1,Z108,BB102))),"")</f>
        <v>43653</v>
      </c>
      <c r="BE101" s="53"/>
      <c r="BF101" s="53"/>
      <c r="BG101" s="53" t="str">
        <f>IFERROR(VLOOKUP(B101,例①!$C$11:$D$12,2,FALSE),"")</f>
        <v/>
      </c>
      <c r="BH101" s="53" t="str">
        <f>IFERROR(VLOOKUP(B101,例①!$C$16:$D$21,2,FALSE),"")</f>
        <v/>
      </c>
      <c r="BI101" s="53" t="str">
        <f>IFERROR(VLOOKUP(B101,例①!$C$22:$D$24,2,FALSE),"")</f>
        <v/>
      </c>
      <c r="BJ101" s="53" t="str">
        <f>IF(B101&gt;例①!$C$26,"",IF(B101&gt;=例①!$C$25,$BJ$13,""))</f>
        <v/>
      </c>
      <c r="BK101" s="53" t="str">
        <f>IF(B101&gt;例①!$C$28,"",IF(B101&gt;=例①!$C$27,$BK$13,""))</f>
        <v/>
      </c>
      <c r="BL101" s="53" t="str">
        <f>IF(B101&gt;例①!$C$30,"",IF(B101&gt;=例①!$C$29,$BL$13,""))</f>
        <v/>
      </c>
      <c r="BM101" s="53" t="str">
        <f>IF(B101&gt;例①!$C$32,"",IF(B101&gt;=例①!$C$31,$BM$13,""))</f>
        <v/>
      </c>
      <c r="BN101" s="53" t="str">
        <f>IF(B101&gt;例①!$C$34,"",IF(B101&gt;=例①!$C$33,$BN$13,""))</f>
        <v/>
      </c>
      <c r="BO101" s="53" t="str">
        <f>IF(B101&gt;例①!$C$36,"",IF(B101&gt;=例①!$C$35,$BO$13,""))</f>
        <v/>
      </c>
      <c r="BP101" s="53" t="str">
        <f>IF(B101&gt;例①!$C$38,"",IF(B101&gt;=例①!$C$37,$BP$13,""))</f>
        <v/>
      </c>
      <c r="BQ101" s="53" t="str">
        <f>IF(B101&gt;例①!$C$40,"",IF(B101&gt;=例①!$C$39,$BQ$13,""))</f>
        <v/>
      </c>
      <c r="BR101" s="53" t="str">
        <f>IF(B101&gt;例①!$C$42,"",IF(B101&gt;=例①!$C$41,$BR$13,""))</f>
        <v/>
      </c>
      <c r="BS101" s="53" t="str">
        <f>IF(B101&gt;例①!$C$44,"",IF(B101&gt;=例①!$C$43,$BS$13,""))</f>
        <v/>
      </c>
      <c r="BT101" s="53" t="str">
        <f>IF(B101&gt;例①!$C$46,"",IF(B101&gt;=例①!$C$45,$BT$13,""))</f>
        <v/>
      </c>
      <c r="BU101" s="53" t="str">
        <f>IF(B101&gt;例①!$C$48,"",IF(B101&gt;=例①!$C$47,$BU$13,""))</f>
        <v/>
      </c>
      <c r="BV101" s="53" t="str">
        <f>IF(B101&gt;例①!$C$50,"",IF(B101&gt;=例①!$C$49,$BV$13,""))</f>
        <v/>
      </c>
      <c r="BW101" s="53" t="str">
        <f>IF(B101&gt;例①!$C$52,"",IF(B101&gt;=例①!$C$51,$BW$13,""))</f>
        <v/>
      </c>
      <c r="BX101" s="53" t="str">
        <f>IF(B101&gt;例①!$C$54,"",IF(B101&gt;=例①!$C$53,$BX$13,""))</f>
        <v/>
      </c>
      <c r="BY101" s="53" t="str">
        <f>IF(B101&gt;例①!$C$56,"",IF(B101&gt;=例①!$C$55,$BY$13,""))</f>
        <v/>
      </c>
      <c r="BZ101" s="53" t="str">
        <f>IF(B101&gt;例①!$C$58,"",IF(B101&gt;=例①!$C$57,$BZ$13,""))</f>
        <v/>
      </c>
      <c r="CA101" s="53" t="str">
        <f>IF(B101&gt;例①!$C$60,"",IF(B101&gt;=例①!$C$59,$CA$13,""))</f>
        <v/>
      </c>
      <c r="CB101" s="53" t="str">
        <f>IF(B101&gt;例①!$C$62,"",IF(B101&gt;=例①!$C$61,$CB$13,""))</f>
        <v/>
      </c>
      <c r="CC101" s="53" t="str">
        <f>IF(B101&gt;例①!$C$64,"",IF(B101&gt;=例①!$C$63,$CC$13,""))</f>
        <v/>
      </c>
      <c r="CD101" s="53" t="str">
        <f>IF(B101&gt;例①!$C$66,"",IF(B101&gt;=例①!$C$65,$CD$13,""))</f>
        <v/>
      </c>
      <c r="CE101" s="50" t="str">
        <f t="shared" si="65"/>
        <v/>
      </c>
      <c r="CF101" s="50" t="str">
        <f t="shared" si="51"/>
        <v xml:space="preserve"> </v>
      </c>
    </row>
    <row r="102" spans="1:84" ht="39" customHeight="1" thickTop="1" thickBot="1" x14ac:dyDescent="0.2">
      <c r="A102" s="81" t="str">
        <f t="shared" si="38"/>
        <v>対象期間</v>
      </c>
      <c r="B102" s="180">
        <f>IFERROR(IF(B101=例①!$E$12+IF(WEEKDAY(例①!$E$12)=1,例①!$E$12,(8-WEEKDAY(例①!$E$12))),"-",IF(B101="-","-",B101+1)),"-")</f>
        <v>43643</v>
      </c>
      <c r="C102" s="89">
        <f t="shared" si="52"/>
        <v>5</v>
      </c>
      <c r="D102" s="199" t="str">
        <f t="shared" si="53"/>
        <v>〇</v>
      </c>
      <c r="E102" s="200" t="str">
        <f t="shared" si="54"/>
        <v xml:space="preserve"> </v>
      </c>
      <c r="F102" s="201" t="s">
        <v>60</v>
      </c>
      <c r="G102" s="202" t="s">
        <v>60</v>
      </c>
      <c r="H102" s="203"/>
      <c r="I102" s="204"/>
      <c r="J102" s="187" t="str">
        <f t="shared" si="55"/>
        <v/>
      </c>
      <c r="K102" s="190">
        <f t="shared" si="39"/>
        <v>88</v>
      </c>
      <c r="L102" s="190" t="str">
        <f t="shared" si="40"/>
        <v/>
      </c>
      <c r="M102" s="188" t="str">
        <f t="shared" si="56"/>
        <v/>
      </c>
      <c r="N102" s="87" t="str">
        <f t="shared" si="41"/>
        <v>↓</v>
      </c>
      <c r="O102" s="108"/>
      <c r="P102" s="156" t="str">
        <f>IF(B102&lt;例①!$E$11,"",IF(B102&gt;例①!$E$12,"",IF(LEN(CE102)=0,"○","")))</f>
        <v>○</v>
      </c>
      <c r="Q102" s="162">
        <f t="shared" si="57"/>
        <v>24</v>
      </c>
      <c r="R102" s="93">
        <f t="shared" si="42"/>
        <v>88</v>
      </c>
      <c r="S102" s="156" t="str">
        <f t="shared" si="43"/>
        <v/>
      </c>
      <c r="T102" s="162">
        <f t="shared" si="44"/>
        <v>23</v>
      </c>
      <c r="U102" s="100">
        <f t="shared" si="58"/>
        <v>24</v>
      </c>
      <c r="V102" s="93" t="str">
        <f t="shared" si="45"/>
        <v>作業日</v>
      </c>
      <c r="W102" s="169" t="str">
        <f t="shared" si="59"/>
        <v>作業日</v>
      </c>
      <c r="X102" s="80" t="str">
        <f t="shared" si="60"/>
        <v/>
      </c>
      <c r="Y102" s="80" t="str">
        <f t="shared" si="61"/>
        <v/>
      </c>
      <c r="Z102" s="80">
        <f t="shared" si="46"/>
        <v>43643</v>
      </c>
      <c r="AA102" s="80" t="str">
        <f t="shared" si="47"/>
        <v/>
      </c>
      <c r="AB102" s="80" t="str">
        <f t="shared" si="48"/>
        <v>OK（振替済み）</v>
      </c>
      <c r="AC102" s="154">
        <f t="shared" si="49"/>
        <v>23</v>
      </c>
      <c r="AD102" s="154" t="str">
        <f t="shared" si="62"/>
        <v/>
      </c>
      <c r="AE102" s="106">
        <f t="shared" si="63"/>
        <v>13</v>
      </c>
      <c r="AF102" s="106">
        <f t="shared" si="50"/>
        <v>0</v>
      </c>
      <c r="AG102" s="218">
        <f>IFERROR(IF(AE102=1,例①!$E$11,IF(AE102=2,例①!$E$11,IF(WEEKDAY(Z102)=2,Z95,AG101))),"")</f>
        <v>43633</v>
      </c>
      <c r="AH102" s="222">
        <f t="shared" si="68"/>
        <v>43634</v>
      </c>
      <c r="AI102" s="222">
        <f t="shared" si="68"/>
        <v>43635</v>
      </c>
      <c r="AJ102" s="222">
        <f t="shared" si="68"/>
        <v>43636</v>
      </c>
      <c r="AK102" s="222">
        <f t="shared" si="68"/>
        <v>43637</v>
      </c>
      <c r="AL102" s="222">
        <f t="shared" si="68"/>
        <v>43638</v>
      </c>
      <c r="AM102" s="222">
        <f t="shared" si="68"/>
        <v>43639</v>
      </c>
      <c r="AN102" s="222">
        <f t="shared" si="68"/>
        <v>43640</v>
      </c>
      <c r="AO102" s="222">
        <f t="shared" si="68"/>
        <v>43641</v>
      </c>
      <c r="AP102" s="222">
        <f t="shared" si="68"/>
        <v>43642</v>
      </c>
      <c r="AQ102" s="222">
        <f t="shared" si="68"/>
        <v>43643</v>
      </c>
      <c r="AR102" s="222">
        <f t="shared" si="68"/>
        <v>43644</v>
      </c>
      <c r="AS102" s="222">
        <f t="shared" si="68"/>
        <v>43645</v>
      </c>
      <c r="AT102" s="222">
        <f t="shared" si="68"/>
        <v>43646</v>
      </c>
      <c r="AU102" s="222">
        <f t="shared" si="68"/>
        <v>43647</v>
      </c>
      <c r="AV102" s="222">
        <f t="shared" si="68"/>
        <v>43648</v>
      </c>
      <c r="AW102" s="222">
        <f t="shared" si="68"/>
        <v>43649</v>
      </c>
      <c r="AX102" s="222">
        <f t="shared" si="68"/>
        <v>43650</v>
      </c>
      <c r="AY102" s="222">
        <f t="shared" si="68"/>
        <v>43651</v>
      </c>
      <c r="AZ102" s="222">
        <f t="shared" si="68"/>
        <v>43652</v>
      </c>
      <c r="BA102" s="222">
        <f t="shared" si="68"/>
        <v>43653</v>
      </c>
      <c r="BB102" s="219">
        <f>IFERROR(IF(IF(Z102=例①!$E$12,例①!$E$12,IF(WEEKDAY(Z102)=1,Z109,BB103))&gt;例①!$E$12,例①!$E$12,IF(Z102=例①!$E$12,例①!$E$12,IF(WEEKDAY(Z102)=1,Z109,BB103))),"")</f>
        <v>43653</v>
      </c>
      <c r="BE102" s="53"/>
      <c r="BF102" s="53"/>
      <c r="BG102" s="53" t="str">
        <f>IFERROR(VLOOKUP(B102,例①!$C$11:$D$12,2,FALSE),"")</f>
        <v/>
      </c>
      <c r="BH102" s="53" t="str">
        <f>IFERROR(VLOOKUP(B102,例①!$C$16:$D$21,2,FALSE),"")</f>
        <v/>
      </c>
      <c r="BI102" s="53" t="str">
        <f>IFERROR(VLOOKUP(B102,例①!$C$22:$D$24,2,FALSE),"")</f>
        <v/>
      </c>
      <c r="BJ102" s="53" t="str">
        <f>IF(B102&gt;例①!$C$26,"",IF(B102&gt;=例①!$C$25,$BJ$13,""))</f>
        <v/>
      </c>
      <c r="BK102" s="53" t="str">
        <f>IF(B102&gt;例①!$C$28,"",IF(B102&gt;=例①!$C$27,$BK$13,""))</f>
        <v/>
      </c>
      <c r="BL102" s="53" t="str">
        <f>IF(B102&gt;例①!$C$30,"",IF(B102&gt;=例①!$C$29,$BL$13,""))</f>
        <v/>
      </c>
      <c r="BM102" s="53" t="str">
        <f>IF(B102&gt;例①!$C$32,"",IF(B102&gt;=例①!$C$31,$BM$13,""))</f>
        <v/>
      </c>
      <c r="BN102" s="53" t="str">
        <f>IF(B102&gt;例①!$C$34,"",IF(B102&gt;=例①!$C$33,$BN$13,""))</f>
        <v/>
      </c>
      <c r="BO102" s="53" t="str">
        <f>IF(B102&gt;例①!$C$36,"",IF(B102&gt;=例①!$C$35,$BO$13,""))</f>
        <v/>
      </c>
      <c r="BP102" s="53" t="str">
        <f>IF(B102&gt;例①!$C$38,"",IF(B102&gt;=例①!$C$37,$BP$13,""))</f>
        <v/>
      </c>
      <c r="BQ102" s="53" t="str">
        <f>IF(B102&gt;例①!$C$40,"",IF(B102&gt;=例①!$C$39,$BQ$13,""))</f>
        <v/>
      </c>
      <c r="BR102" s="53" t="str">
        <f>IF(B102&gt;例①!$C$42,"",IF(B102&gt;=例①!$C$41,$BR$13,""))</f>
        <v/>
      </c>
      <c r="BS102" s="53" t="str">
        <f>IF(B102&gt;例①!$C$44,"",IF(B102&gt;=例①!$C$43,$BS$13,""))</f>
        <v/>
      </c>
      <c r="BT102" s="53" t="str">
        <f>IF(B102&gt;例①!$C$46,"",IF(B102&gt;=例①!$C$45,$BT$13,""))</f>
        <v/>
      </c>
      <c r="BU102" s="53" t="str">
        <f>IF(B102&gt;例①!$C$48,"",IF(B102&gt;=例①!$C$47,$BU$13,""))</f>
        <v/>
      </c>
      <c r="BV102" s="53" t="str">
        <f>IF(B102&gt;例①!$C$50,"",IF(B102&gt;=例①!$C$49,$BV$13,""))</f>
        <v/>
      </c>
      <c r="BW102" s="53" t="str">
        <f>IF(B102&gt;例①!$C$52,"",IF(B102&gt;=例①!$C$51,$BW$13,""))</f>
        <v/>
      </c>
      <c r="BX102" s="53" t="str">
        <f>IF(B102&gt;例①!$C$54,"",IF(B102&gt;=例①!$C$53,$BX$13,""))</f>
        <v/>
      </c>
      <c r="BY102" s="53" t="str">
        <f>IF(B102&gt;例①!$C$56,"",IF(B102&gt;=例①!$C$55,$BY$13,""))</f>
        <v/>
      </c>
      <c r="BZ102" s="53" t="str">
        <f>IF(B102&gt;例①!$C$58,"",IF(B102&gt;=例①!$C$57,$BZ$13,""))</f>
        <v/>
      </c>
      <c r="CA102" s="53" t="str">
        <f>IF(B102&gt;例①!$C$60,"",IF(B102&gt;=例①!$C$59,$CA$13,""))</f>
        <v/>
      </c>
      <c r="CB102" s="53" t="str">
        <f>IF(B102&gt;例①!$C$62,"",IF(B102&gt;=例①!$C$61,$CB$13,""))</f>
        <v/>
      </c>
      <c r="CC102" s="53" t="str">
        <f>IF(B102&gt;例①!$C$64,"",IF(B102&gt;=例①!$C$63,$CC$13,""))</f>
        <v/>
      </c>
      <c r="CD102" s="53" t="str">
        <f>IF(B102&gt;例①!$C$66,"",IF(B102&gt;=例①!$C$65,$CD$13,""))</f>
        <v/>
      </c>
      <c r="CE102" s="50" t="str">
        <f t="shared" si="65"/>
        <v/>
      </c>
      <c r="CF102" s="50" t="str">
        <f t="shared" si="51"/>
        <v xml:space="preserve"> </v>
      </c>
    </row>
    <row r="103" spans="1:84" ht="39" customHeight="1" thickTop="1" thickBot="1" x14ac:dyDescent="0.2">
      <c r="A103" s="81" t="str">
        <f t="shared" si="38"/>
        <v>対象期間</v>
      </c>
      <c r="B103" s="180">
        <f>IFERROR(IF(B102=例①!$E$12+IF(WEEKDAY(例①!$E$12)=1,例①!$E$12,(8-WEEKDAY(例①!$E$12))),"-",IF(B102="-","-",B102+1)),"-")</f>
        <v>43644</v>
      </c>
      <c r="C103" s="89">
        <f t="shared" si="52"/>
        <v>6</v>
      </c>
      <c r="D103" s="199" t="str">
        <f t="shared" si="53"/>
        <v>〇</v>
      </c>
      <c r="E103" s="200" t="str">
        <f t="shared" si="54"/>
        <v xml:space="preserve"> </v>
      </c>
      <c r="F103" s="201" t="s">
        <v>60</v>
      </c>
      <c r="G103" s="202" t="s">
        <v>60</v>
      </c>
      <c r="H103" s="203"/>
      <c r="I103" s="204"/>
      <c r="J103" s="187" t="str">
        <f t="shared" si="55"/>
        <v/>
      </c>
      <c r="K103" s="190">
        <f t="shared" si="39"/>
        <v>89</v>
      </c>
      <c r="L103" s="190" t="str">
        <f t="shared" si="40"/>
        <v/>
      </c>
      <c r="M103" s="188" t="str">
        <f t="shared" si="56"/>
        <v/>
      </c>
      <c r="N103" s="87" t="str">
        <f t="shared" si="41"/>
        <v>↓</v>
      </c>
      <c r="O103" s="108"/>
      <c r="P103" s="156" t="str">
        <f>IF(B103&lt;例①!$E$11,"",IF(B103&gt;例①!$E$12,"",IF(LEN(CE103)=0,"○","")))</f>
        <v>○</v>
      </c>
      <c r="Q103" s="162">
        <f t="shared" si="57"/>
        <v>24</v>
      </c>
      <c r="R103" s="93">
        <f t="shared" si="42"/>
        <v>89</v>
      </c>
      <c r="S103" s="156" t="str">
        <f t="shared" si="43"/>
        <v/>
      </c>
      <c r="T103" s="162">
        <f t="shared" si="44"/>
        <v>23</v>
      </c>
      <c r="U103" s="100">
        <f t="shared" si="58"/>
        <v>24</v>
      </c>
      <c r="V103" s="93" t="str">
        <f t="shared" si="45"/>
        <v>作業日</v>
      </c>
      <c r="W103" s="169" t="str">
        <f t="shared" si="59"/>
        <v>作業日</v>
      </c>
      <c r="X103" s="80" t="str">
        <f t="shared" si="60"/>
        <v/>
      </c>
      <c r="Y103" s="80" t="str">
        <f t="shared" si="61"/>
        <v/>
      </c>
      <c r="Z103" s="80">
        <f t="shared" si="46"/>
        <v>43644</v>
      </c>
      <c r="AA103" s="80" t="str">
        <f t="shared" si="47"/>
        <v/>
      </c>
      <c r="AB103" s="80" t="str">
        <f t="shared" si="48"/>
        <v>OK（振替済み）</v>
      </c>
      <c r="AC103" s="154">
        <f t="shared" si="49"/>
        <v>23</v>
      </c>
      <c r="AD103" s="154" t="str">
        <f t="shared" si="62"/>
        <v/>
      </c>
      <c r="AE103" s="106">
        <f t="shared" si="63"/>
        <v>13</v>
      </c>
      <c r="AF103" s="106">
        <f t="shared" si="50"/>
        <v>0</v>
      </c>
      <c r="AG103" s="218">
        <f>IFERROR(IF(AE103=1,例①!$E$11,IF(AE103=2,例①!$E$11,IF(WEEKDAY(Z103)=2,Z96,AG102))),"")</f>
        <v>43633</v>
      </c>
      <c r="AH103" s="222">
        <f t="shared" si="68"/>
        <v>43634</v>
      </c>
      <c r="AI103" s="222">
        <f t="shared" si="68"/>
        <v>43635</v>
      </c>
      <c r="AJ103" s="222">
        <f t="shared" si="68"/>
        <v>43636</v>
      </c>
      <c r="AK103" s="222">
        <f t="shared" si="68"/>
        <v>43637</v>
      </c>
      <c r="AL103" s="222">
        <f t="shared" si="68"/>
        <v>43638</v>
      </c>
      <c r="AM103" s="222">
        <f t="shared" si="68"/>
        <v>43639</v>
      </c>
      <c r="AN103" s="222">
        <f t="shared" si="68"/>
        <v>43640</v>
      </c>
      <c r="AO103" s="222">
        <f t="shared" si="68"/>
        <v>43641</v>
      </c>
      <c r="AP103" s="222">
        <f t="shared" si="68"/>
        <v>43642</v>
      </c>
      <c r="AQ103" s="222">
        <f t="shared" si="68"/>
        <v>43643</v>
      </c>
      <c r="AR103" s="222">
        <f t="shared" si="68"/>
        <v>43644</v>
      </c>
      <c r="AS103" s="222">
        <f t="shared" si="68"/>
        <v>43645</v>
      </c>
      <c r="AT103" s="222">
        <f t="shared" si="68"/>
        <v>43646</v>
      </c>
      <c r="AU103" s="222">
        <f t="shared" si="68"/>
        <v>43647</v>
      </c>
      <c r="AV103" s="222">
        <f t="shared" si="68"/>
        <v>43648</v>
      </c>
      <c r="AW103" s="222">
        <f t="shared" si="68"/>
        <v>43649</v>
      </c>
      <c r="AX103" s="222">
        <f t="shared" si="68"/>
        <v>43650</v>
      </c>
      <c r="AY103" s="222">
        <f t="shared" si="68"/>
        <v>43651</v>
      </c>
      <c r="AZ103" s="222">
        <f t="shared" si="68"/>
        <v>43652</v>
      </c>
      <c r="BA103" s="222">
        <f t="shared" si="68"/>
        <v>43653</v>
      </c>
      <c r="BB103" s="219">
        <f>IFERROR(IF(IF(Z103=例①!$E$12,例①!$E$12,IF(WEEKDAY(Z103)=1,Z110,BB104))&gt;例①!$E$12,例①!$E$12,IF(Z103=例①!$E$12,例①!$E$12,IF(WEEKDAY(Z103)=1,Z110,BB104))),"")</f>
        <v>43653</v>
      </c>
      <c r="BE103" s="53"/>
      <c r="BF103" s="53"/>
      <c r="BG103" s="53" t="str">
        <f>IFERROR(VLOOKUP(B103,例①!$C$11:$D$12,2,FALSE),"")</f>
        <v/>
      </c>
      <c r="BH103" s="53" t="str">
        <f>IFERROR(VLOOKUP(B103,例①!$C$16:$D$21,2,FALSE),"")</f>
        <v/>
      </c>
      <c r="BI103" s="53" t="str">
        <f>IFERROR(VLOOKUP(B103,例①!$C$22:$D$24,2,FALSE),"")</f>
        <v/>
      </c>
      <c r="BJ103" s="53" t="str">
        <f>IF(B103&gt;例①!$C$26,"",IF(B103&gt;=例①!$C$25,$BJ$13,""))</f>
        <v/>
      </c>
      <c r="BK103" s="53" t="str">
        <f>IF(B103&gt;例①!$C$28,"",IF(B103&gt;=例①!$C$27,$BK$13,""))</f>
        <v/>
      </c>
      <c r="BL103" s="53" t="str">
        <f>IF(B103&gt;例①!$C$30,"",IF(B103&gt;=例①!$C$29,$BL$13,""))</f>
        <v/>
      </c>
      <c r="BM103" s="53" t="str">
        <f>IF(B103&gt;例①!$C$32,"",IF(B103&gt;=例①!$C$31,$BM$13,""))</f>
        <v/>
      </c>
      <c r="BN103" s="53" t="str">
        <f>IF(B103&gt;例①!$C$34,"",IF(B103&gt;=例①!$C$33,$BN$13,""))</f>
        <v/>
      </c>
      <c r="BO103" s="53" t="str">
        <f>IF(B103&gt;例①!$C$36,"",IF(B103&gt;=例①!$C$35,$BO$13,""))</f>
        <v/>
      </c>
      <c r="BP103" s="53" t="str">
        <f>IF(B103&gt;例①!$C$38,"",IF(B103&gt;=例①!$C$37,$BP$13,""))</f>
        <v/>
      </c>
      <c r="BQ103" s="53" t="str">
        <f>IF(B103&gt;例①!$C$40,"",IF(B103&gt;=例①!$C$39,$BQ$13,""))</f>
        <v/>
      </c>
      <c r="BR103" s="53" t="str">
        <f>IF(B103&gt;例①!$C$42,"",IF(B103&gt;=例①!$C$41,$BR$13,""))</f>
        <v/>
      </c>
      <c r="BS103" s="53" t="str">
        <f>IF(B103&gt;例①!$C$44,"",IF(B103&gt;=例①!$C$43,$BS$13,""))</f>
        <v/>
      </c>
      <c r="BT103" s="53" t="str">
        <f>IF(B103&gt;例①!$C$46,"",IF(B103&gt;=例①!$C$45,$BT$13,""))</f>
        <v/>
      </c>
      <c r="BU103" s="53" t="str">
        <f>IF(B103&gt;例①!$C$48,"",IF(B103&gt;=例①!$C$47,$BU$13,""))</f>
        <v/>
      </c>
      <c r="BV103" s="53" t="str">
        <f>IF(B103&gt;例①!$C$50,"",IF(B103&gt;=例①!$C$49,$BV$13,""))</f>
        <v/>
      </c>
      <c r="BW103" s="53" t="str">
        <f>IF(B103&gt;例①!$C$52,"",IF(B103&gt;=例①!$C$51,$BW$13,""))</f>
        <v/>
      </c>
      <c r="BX103" s="53" t="str">
        <f>IF(B103&gt;例①!$C$54,"",IF(B103&gt;=例①!$C$53,$BX$13,""))</f>
        <v/>
      </c>
      <c r="BY103" s="53" t="str">
        <f>IF(B103&gt;例①!$C$56,"",IF(B103&gt;=例①!$C$55,$BY$13,""))</f>
        <v/>
      </c>
      <c r="BZ103" s="53" t="str">
        <f>IF(B103&gt;例①!$C$58,"",IF(B103&gt;=例①!$C$57,$BZ$13,""))</f>
        <v/>
      </c>
      <c r="CA103" s="53" t="str">
        <f>IF(B103&gt;例①!$C$60,"",IF(B103&gt;=例①!$C$59,$CA$13,""))</f>
        <v/>
      </c>
      <c r="CB103" s="53" t="str">
        <f>IF(B103&gt;例①!$C$62,"",IF(B103&gt;=例①!$C$61,$CB$13,""))</f>
        <v/>
      </c>
      <c r="CC103" s="53" t="str">
        <f>IF(B103&gt;例①!$C$64,"",IF(B103&gt;=例①!$C$63,$CC$13,""))</f>
        <v/>
      </c>
      <c r="CD103" s="53" t="str">
        <f>IF(B103&gt;例①!$C$66,"",IF(B103&gt;=例①!$C$65,$CD$13,""))</f>
        <v/>
      </c>
      <c r="CE103" s="50" t="str">
        <f t="shared" si="65"/>
        <v/>
      </c>
      <c r="CF103" s="50" t="str">
        <f t="shared" si="51"/>
        <v xml:space="preserve"> </v>
      </c>
    </row>
    <row r="104" spans="1:84" ht="39" customHeight="1" thickTop="1" thickBot="1" x14ac:dyDescent="0.2">
      <c r="A104" s="81" t="str">
        <f t="shared" si="38"/>
        <v>対象期間</v>
      </c>
      <c r="B104" s="180">
        <f>IFERROR(IF(B103=例①!$E$12+IF(WEEKDAY(例①!$E$12)=1,例①!$E$12,(8-WEEKDAY(例①!$E$12))),"-",IF(B103="-","-",B103+1)),"-")</f>
        <v>43645</v>
      </c>
      <c r="C104" s="89">
        <f t="shared" si="52"/>
        <v>7</v>
      </c>
      <c r="D104" s="199" t="str">
        <f t="shared" si="53"/>
        <v>〇</v>
      </c>
      <c r="E104" s="200" t="str">
        <f t="shared" si="54"/>
        <v xml:space="preserve"> </v>
      </c>
      <c r="F104" s="201" t="s">
        <v>61</v>
      </c>
      <c r="G104" s="202" t="s">
        <v>61</v>
      </c>
      <c r="H104" s="203"/>
      <c r="I104" s="204"/>
      <c r="J104" s="187" t="str">
        <f t="shared" si="55"/>
        <v>OK</v>
      </c>
      <c r="K104" s="190">
        <f t="shared" si="39"/>
        <v>90</v>
      </c>
      <c r="L104" s="190">
        <f t="shared" si="40"/>
        <v>25</v>
      </c>
      <c r="M104" s="188" t="str">
        <f t="shared" si="56"/>
        <v>24／25</v>
      </c>
      <c r="N104" s="87" t="str">
        <f t="shared" si="41"/>
        <v>↓</v>
      </c>
      <c r="O104" s="108"/>
      <c r="P104" s="156" t="str">
        <f>IF(B104&lt;例①!$E$11,"",IF(B104&gt;例①!$E$12,"",IF(LEN(CE104)=0,"○","")))</f>
        <v>○</v>
      </c>
      <c r="Q104" s="162">
        <f t="shared" si="57"/>
        <v>25</v>
      </c>
      <c r="R104" s="93">
        <f t="shared" si="42"/>
        <v>90</v>
      </c>
      <c r="S104" s="156" t="str">
        <f t="shared" si="43"/>
        <v>〇</v>
      </c>
      <c r="T104" s="162">
        <f t="shared" si="44"/>
        <v>24</v>
      </c>
      <c r="U104" s="100">
        <f t="shared" si="58"/>
        <v>25</v>
      </c>
      <c r="V104" s="93" t="str">
        <f t="shared" si="45"/>
        <v>休日</v>
      </c>
      <c r="W104" s="169" t="str">
        <f t="shared" si="59"/>
        <v>休日</v>
      </c>
      <c r="X104" s="80" t="str">
        <f t="shared" si="60"/>
        <v/>
      </c>
      <c r="Y104" s="80" t="str">
        <f t="shared" si="61"/>
        <v/>
      </c>
      <c r="Z104" s="80">
        <f t="shared" si="46"/>
        <v>43645</v>
      </c>
      <c r="AA104" s="80" t="str">
        <f t="shared" si="47"/>
        <v/>
      </c>
      <c r="AB104" s="80" t="str">
        <f t="shared" si="48"/>
        <v>OK（振替済み）</v>
      </c>
      <c r="AC104" s="154">
        <f t="shared" si="49"/>
        <v>24</v>
      </c>
      <c r="AD104" s="154">
        <f t="shared" si="62"/>
        <v>24</v>
      </c>
      <c r="AE104" s="106">
        <f t="shared" si="63"/>
        <v>13</v>
      </c>
      <c r="AF104" s="106">
        <f t="shared" si="50"/>
        <v>0</v>
      </c>
      <c r="AG104" s="218">
        <f>IFERROR(IF(AE104=1,例①!$E$11,IF(AE104=2,例①!$E$11,IF(WEEKDAY(Z104)=2,Z97,AG103))),"")</f>
        <v>43633</v>
      </c>
      <c r="AH104" s="222">
        <f t="shared" si="68"/>
        <v>43634</v>
      </c>
      <c r="AI104" s="222">
        <f t="shared" si="68"/>
        <v>43635</v>
      </c>
      <c r="AJ104" s="222">
        <f t="shared" si="68"/>
        <v>43636</v>
      </c>
      <c r="AK104" s="222">
        <f t="shared" si="68"/>
        <v>43637</v>
      </c>
      <c r="AL104" s="222">
        <f t="shared" si="68"/>
        <v>43638</v>
      </c>
      <c r="AM104" s="222">
        <f t="shared" si="68"/>
        <v>43639</v>
      </c>
      <c r="AN104" s="222">
        <f t="shared" si="68"/>
        <v>43640</v>
      </c>
      <c r="AO104" s="222">
        <f t="shared" si="68"/>
        <v>43641</v>
      </c>
      <c r="AP104" s="222">
        <f t="shared" si="68"/>
        <v>43642</v>
      </c>
      <c r="AQ104" s="222">
        <f t="shared" si="68"/>
        <v>43643</v>
      </c>
      <c r="AR104" s="222">
        <f t="shared" si="68"/>
        <v>43644</v>
      </c>
      <c r="AS104" s="222">
        <f t="shared" si="68"/>
        <v>43645</v>
      </c>
      <c r="AT104" s="222">
        <f t="shared" si="68"/>
        <v>43646</v>
      </c>
      <c r="AU104" s="222">
        <f t="shared" si="68"/>
        <v>43647</v>
      </c>
      <c r="AV104" s="222">
        <f t="shared" si="68"/>
        <v>43648</v>
      </c>
      <c r="AW104" s="222">
        <f t="shared" si="68"/>
        <v>43649</v>
      </c>
      <c r="AX104" s="222">
        <f t="shared" si="68"/>
        <v>43650</v>
      </c>
      <c r="AY104" s="222">
        <f t="shared" si="68"/>
        <v>43651</v>
      </c>
      <c r="AZ104" s="222">
        <f t="shared" si="68"/>
        <v>43652</v>
      </c>
      <c r="BA104" s="222">
        <f t="shared" si="68"/>
        <v>43653</v>
      </c>
      <c r="BB104" s="219">
        <f>IFERROR(IF(IF(Z104=例①!$E$12,例①!$E$12,IF(WEEKDAY(Z104)=1,Z111,BB105))&gt;例①!$E$12,例①!$E$12,IF(Z104=例①!$E$12,例①!$E$12,IF(WEEKDAY(Z104)=1,Z111,BB105))),"")</f>
        <v>43653</v>
      </c>
      <c r="BE104" s="53"/>
      <c r="BF104" s="53"/>
      <c r="BG104" s="53" t="str">
        <f>IFERROR(VLOOKUP(B104,例①!$C$11:$D$12,2,FALSE),"")</f>
        <v/>
      </c>
      <c r="BH104" s="53" t="str">
        <f>IFERROR(VLOOKUP(B104,例①!$C$16:$D$21,2,FALSE),"")</f>
        <v/>
      </c>
      <c r="BI104" s="53" t="str">
        <f>IFERROR(VLOOKUP(B104,例①!$C$22:$D$24,2,FALSE),"")</f>
        <v/>
      </c>
      <c r="BJ104" s="53" t="str">
        <f>IF(B104&gt;例①!$C$26,"",IF(B104&gt;=例①!$C$25,$BJ$13,""))</f>
        <v/>
      </c>
      <c r="BK104" s="53" t="str">
        <f>IF(B104&gt;例①!$C$28,"",IF(B104&gt;=例①!$C$27,$BK$13,""))</f>
        <v/>
      </c>
      <c r="BL104" s="53" t="str">
        <f>IF(B104&gt;例①!$C$30,"",IF(B104&gt;=例①!$C$29,$BL$13,""))</f>
        <v/>
      </c>
      <c r="BM104" s="53" t="str">
        <f>IF(B104&gt;例①!$C$32,"",IF(B104&gt;=例①!$C$31,$BM$13,""))</f>
        <v/>
      </c>
      <c r="BN104" s="53" t="str">
        <f>IF(B104&gt;例①!$C$34,"",IF(B104&gt;=例①!$C$33,$BN$13,""))</f>
        <v/>
      </c>
      <c r="BO104" s="53" t="str">
        <f>IF(B104&gt;例①!$C$36,"",IF(B104&gt;=例①!$C$35,$BO$13,""))</f>
        <v/>
      </c>
      <c r="BP104" s="53" t="str">
        <f>IF(B104&gt;例①!$C$38,"",IF(B104&gt;=例①!$C$37,$BP$13,""))</f>
        <v/>
      </c>
      <c r="BQ104" s="53" t="str">
        <f>IF(B104&gt;例①!$C$40,"",IF(B104&gt;=例①!$C$39,$BQ$13,""))</f>
        <v/>
      </c>
      <c r="BR104" s="53" t="str">
        <f>IF(B104&gt;例①!$C$42,"",IF(B104&gt;=例①!$C$41,$BR$13,""))</f>
        <v/>
      </c>
      <c r="BS104" s="53" t="str">
        <f>IF(B104&gt;例①!$C$44,"",IF(B104&gt;=例①!$C$43,$BS$13,""))</f>
        <v/>
      </c>
      <c r="BT104" s="53" t="str">
        <f>IF(B104&gt;例①!$C$46,"",IF(B104&gt;=例①!$C$45,$BT$13,""))</f>
        <v/>
      </c>
      <c r="BU104" s="53" t="str">
        <f>IF(B104&gt;例①!$C$48,"",IF(B104&gt;=例①!$C$47,$BU$13,""))</f>
        <v/>
      </c>
      <c r="BV104" s="53" t="str">
        <f>IF(B104&gt;例①!$C$50,"",IF(B104&gt;=例①!$C$49,$BV$13,""))</f>
        <v/>
      </c>
      <c r="BW104" s="53" t="str">
        <f>IF(B104&gt;例①!$C$52,"",IF(B104&gt;=例①!$C$51,$BW$13,""))</f>
        <v/>
      </c>
      <c r="BX104" s="53" t="str">
        <f>IF(B104&gt;例①!$C$54,"",IF(B104&gt;=例①!$C$53,$BX$13,""))</f>
        <v/>
      </c>
      <c r="BY104" s="53" t="str">
        <f>IF(B104&gt;例①!$C$56,"",IF(B104&gt;=例①!$C$55,$BY$13,""))</f>
        <v/>
      </c>
      <c r="BZ104" s="53" t="str">
        <f>IF(B104&gt;例①!$C$58,"",IF(B104&gt;=例①!$C$57,$BZ$13,""))</f>
        <v/>
      </c>
      <c r="CA104" s="53" t="str">
        <f>IF(B104&gt;例①!$C$60,"",IF(B104&gt;=例①!$C$59,$CA$13,""))</f>
        <v/>
      </c>
      <c r="CB104" s="53" t="str">
        <f>IF(B104&gt;例①!$C$62,"",IF(B104&gt;=例①!$C$61,$CB$13,""))</f>
        <v/>
      </c>
      <c r="CC104" s="53" t="str">
        <f>IF(B104&gt;例①!$C$64,"",IF(B104&gt;=例①!$C$63,$CC$13,""))</f>
        <v/>
      </c>
      <c r="CD104" s="53" t="str">
        <f>IF(B104&gt;例①!$C$66,"",IF(B104&gt;=例①!$C$65,$CD$13,""))</f>
        <v/>
      </c>
      <c r="CE104" s="50" t="str">
        <f t="shared" si="65"/>
        <v/>
      </c>
      <c r="CF104" s="50" t="str">
        <f t="shared" si="51"/>
        <v xml:space="preserve"> </v>
      </c>
    </row>
    <row r="105" spans="1:84" ht="39" customHeight="1" thickTop="1" thickBot="1" x14ac:dyDescent="0.2">
      <c r="A105" s="81" t="str">
        <f t="shared" si="38"/>
        <v>対象期間</v>
      </c>
      <c r="B105" s="180">
        <f>IFERROR(IF(B104=例①!$E$12+IF(WEEKDAY(例①!$E$12)=1,例①!$E$12,(8-WEEKDAY(例①!$E$12))),"-",IF(B104="-","-",B104+1)),"-")</f>
        <v>43646</v>
      </c>
      <c r="C105" s="89">
        <f t="shared" si="52"/>
        <v>1</v>
      </c>
      <c r="D105" s="199" t="str">
        <f t="shared" si="53"/>
        <v>〇</v>
      </c>
      <c r="E105" s="200" t="str">
        <f t="shared" si="54"/>
        <v xml:space="preserve"> </v>
      </c>
      <c r="F105" s="201" t="s">
        <v>61</v>
      </c>
      <c r="G105" s="202" t="s">
        <v>61</v>
      </c>
      <c r="H105" s="203"/>
      <c r="I105" s="204"/>
      <c r="J105" s="187" t="str">
        <f t="shared" si="55"/>
        <v>OK</v>
      </c>
      <c r="K105" s="190">
        <f t="shared" si="39"/>
        <v>91</v>
      </c>
      <c r="L105" s="190">
        <f t="shared" si="40"/>
        <v>26</v>
      </c>
      <c r="M105" s="188" t="str">
        <f t="shared" si="56"/>
        <v>25／26</v>
      </c>
      <c r="N105" s="87" t="str">
        <f t="shared" si="41"/>
        <v>週の終わり</v>
      </c>
      <c r="O105" s="108"/>
      <c r="P105" s="156" t="str">
        <f>IF(B105&lt;例①!$E$11,"",IF(B105&gt;例①!$E$12,"",IF(LEN(CE105)=0,"○","")))</f>
        <v>○</v>
      </c>
      <c r="Q105" s="162">
        <f t="shared" si="57"/>
        <v>26</v>
      </c>
      <c r="R105" s="93">
        <f t="shared" si="42"/>
        <v>91</v>
      </c>
      <c r="S105" s="156" t="str">
        <f t="shared" si="43"/>
        <v>〇</v>
      </c>
      <c r="T105" s="162">
        <f t="shared" si="44"/>
        <v>25</v>
      </c>
      <c r="U105" s="100">
        <f t="shared" si="58"/>
        <v>26</v>
      </c>
      <c r="V105" s="93" t="str">
        <f t="shared" si="45"/>
        <v>休日</v>
      </c>
      <c r="W105" s="169" t="str">
        <f t="shared" si="59"/>
        <v>休日</v>
      </c>
      <c r="X105" s="80" t="str">
        <f t="shared" si="60"/>
        <v/>
      </c>
      <c r="Y105" s="80" t="str">
        <f t="shared" si="61"/>
        <v/>
      </c>
      <c r="Z105" s="80">
        <f t="shared" si="46"/>
        <v>43646</v>
      </c>
      <c r="AA105" s="80" t="str">
        <f t="shared" si="47"/>
        <v/>
      </c>
      <c r="AB105" s="80" t="str">
        <f t="shared" si="48"/>
        <v>OK（振替済み）</v>
      </c>
      <c r="AC105" s="154">
        <f t="shared" si="49"/>
        <v>25</v>
      </c>
      <c r="AD105" s="154">
        <f t="shared" si="62"/>
        <v>25</v>
      </c>
      <c r="AE105" s="106">
        <f t="shared" si="63"/>
        <v>13</v>
      </c>
      <c r="AF105" s="106">
        <f t="shared" si="50"/>
        <v>0</v>
      </c>
      <c r="AG105" s="223">
        <f>IFERROR(IF(AE105=1,例①!$E$11,IF(AE105=2,例①!$E$11,IF(WEEKDAY(Z105)=2,Z98,AG104))),"")</f>
        <v>43633</v>
      </c>
      <c r="AH105" s="224">
        <f t="shared" si="68"/>
        <v>43634</v>
      </c>
      <c r="AI105" s="224">
        <f t="shared" si="68"/>
        <v>43635</v>
      </c>
      <c r="AJ105" s="224">
        <f t="shared" si="68"/>
        <v>43636</v>
      </c>
      <c r="AK105" s="224">
        <f t="shared" si="68"/>
        <v>43637</v>
      </c>
      <c r="AL105" s="224">
        <f t="shared" si="68"/>
        <v>43638</v>
      </c>
      <c r="AM105" s="224">
        <f t="shared" si="68"/>
        <v>43639</v>
      </c>
      <c r="AN105" s="224">
        <f t="shared" si="68"/>
        <v>43640</v>
      </c>
      <c r="AO105" s="224">
        <f t="shared" si="68"/>
        <v>43641</v>
      </c>
      <c r="AP105" s="224">
        <f t="shared" si="68"/>
        <v>43642</v>
      </c>
      <c r="AQ105" s="224">
        <f t="shared" si="68"/>
        <v>43643</v>
      </c>
      <c r="AR105" s="224">
        <f t="shared" si="68"/>
        <v>43644</v>
      </c>
      <c r="AS105" s="224">
        <f t="shared" si="68"/>
        <v>43645</v>
      </c>
      <c r="AT105" s="224">
        <f t="shared" si="68"/>
        <v>43646</v>
      </c>
      <c r="AU105" s="224">
        <f t="shared" si="68"/>
        <v>43647</v>
      </c>
      <c r="AV105" s="224">
        <f t="shared" si="68"/>
        <v>43648</v>
      </c>
      <c r="AW105" s="224">
        <f t="shared" si="68"/>
        <v>43649</v>
      </c>
      <c r="AX105" s="224">
        <f t="shared" si="68"/>
        <v>43650</v>
      </c>
      <c r="AY105" s="224">
        <f t="shared" si="68"/>
        <v>43651</v>
      </c>
      <c r="AZ105" s="224">
        <f t="shared" si="68"/>
        <v>43652</v>
      </c>
      <c r="BA105" s="224">
        <f t="shared" si="68"/>
        <v>43653</v>
      </c>
      <c r="BB105" s="225">
        <f>IFERROR(IF(IF(Z105=例①!$E$12,例①!$E$12,IF(WEEKDAY(Z105)=1,Z112,BB106))&gt;例①!$E$12,例①!$E$12,IF(Z105=例①!$E$12,例①!$E$12,IF(WEEKDAY(Z105)=1,Z112,BB106))),"")</f>
        <v>43653</v>
      </c>
      <c r="BE105" s="53"/>
      <c r="BF105" s="53"/>
      <c r="BG105" s="53" t="str">
        <f>IFERROR(VLOOKUP(B105,例①!$C$11:$D$12,2,FALSE),"")</f>
        <v/>
      </c>
      <c r="BH105" s="53" t="str">
        <f>IFERROR(VLOOKUP(B105,例①!$C$16:$D$21,2,FALSE),"")</f>
        <v/>
      </c>
      <c r="BI105" s="53" t="str">
        <f>IFERROR(VLOOKUP(B105,例①!$C$22:$D$24,2,FALSE),"")</f>
        <v/>
      </c>
      <c r="BJ105" s="53" t="str">
        <f>IF(B105&gt;例①!$C$26,"",IF(B105&gt;=例①!$C$25,$BJ$13,""))</f>
        <v/>
      </c>
      <c r="BK105" s="53" t="str">
        <f>IF(B105&gt;例①!$C$28,"",IF(B105&gt;=例①!$C$27,$BK$13,""))</f>
        <v/>
      </c>
      <c r="BL105" s="53" t="str">
        <f>IF(B105&gt;例①!$C$30,"",IF(B105&gt;=例①!$C$29,$BL$13,""))</f>
        <v/>
      </c>
      <c r="BM105" s="53" t="str">
        <f>IF(B105&gt;例①!$C$32,"",IF(B105&gt;=例①!$C$31,$BM$13,""))</f>
        <v/>
      </c>
      <c r="BN105" s="53" t="str">
        <f>IF(B105&gt;例①!$C$34,"",IF(B105&gt;=例①!$C$33,$BN$13,""))</f>
        <v/>
      </c>
      <c r="BO105" s="53" t="str">
        <f>IF(B105&gt;例①!$C$36,"",IF(B105&gt;=例①!$C$35,$BO$13,""))</f>
        <v/>
      </c>
      <c r="BP105" s="53" t="str">
        <f>IF(B105&gt;例①!$C$38,"",IF(B105&gt;=例①!$C$37,$BP$13,""))</f>
        <v/>
      </c>
      <c r="BQ105" s="53" t="str">
        <f>IF(B105&gt;例①!$C$40,"",IF(B105&gt;=例①!$C$39,$BQ$13,""))</f>
        <v/>
      </c>
      <c r="BR105" s="53" t="str">
        <f>IF(B105&gt;例①!$C$42,"",IF(B105&gt;=例①!$C$41,$BR$13,""))</f>
        <v/>
      </c>
      <c r="BS105" s="53" t="str">
        <f>IF(B105&gt;例①!$C$44,"",IF(B105&gt;=例①!$C$43,$BS$13,""))</f>
        <v/>
      </c>
      <c r="BT105" s="53" t="str">
        <f>IF(B105&gt;例①!$C$46,"",IF(B105&gt;=例①!$C$45,$BT$13,""))</f>
        <v/>
      </c>
      <c r="BU105" s="53" t="str">
        <f>IF(B105&gt;例①!$C$48,"",IF(B105&gt;=例①!$C$47,$BU$13,""))</f>
        <v/>
      </c>
      <c r="BV105" s="53" t="str">
        <f>IF(B105&gt;例①!$C$50,"",IF(B105&gt;=例①!$C$49,$BV$13,""))</f>
        <v/>
      </c>
      <c r="BW105" s="53" t="str">
        <f>IF(B105&gt;例①!$C$52,"",IF(B105&gt;=例①!$C$51,$BW$13,""))</f>
        <v/>
      </c>
      <c r="BX105" s="53" t="str">
        <f>IF(B105&gt;例①!$C$54,"",IF(B105&gt;=例①!$C$53,$BX$13,""))</f>
        <v/>
      </c>
      <c r="BY105" s="53" t="str">
        <f>IF(B105&gt;例①!$C$56,"",IF(B105&gt;=例①!$C$55,$BY$13,""))</f>
        <v/>
      </c>
      <c r="BZ105" s="53" t="str">
        <f>IF(B105&gt;例①!$C$58,"",IF(B105&gt;=例①!$C$57,$BZ$13,""))</f>
        <v/>
      </c>
      <c r="CA105" s="53" t="str">
        <f>IF(B105&gt;例①!$C$60,"",IF(B105&gt;=例①!$C$59,$CA$13,""))</f>
        <v/>
      </c>
      <c r="CB105" s="53" t="str">
        <f>IF(B105&gt;例①!$C$62,"",IF(B105&gt;=例①!$C$61,$CB$13,""))</f>
        <v/>
      </c>
      <c r="CC105" s="53" t="str">
        <f>IF(B105&gt;例①!$C$64,"",IF(B105&gt;=例①!$C$63,$CC$13,""))</f>
        <v/>
      </c>
      <c r="CD105" s="53" t="str">
        <f>IF(B105&gt;例①!$C$66,"",IF(B105&gt;=例①!$C$65,$CD$13,""))</f>
        <v/>
      </c>
      <c r="CE105" s="50" t="str">
        <f t="shared" si="65"/>
        <v/>
      </c>
      <c r="CF105" s="50" t="str">
        <f t="shared" si="51"/>
        <v xml:space="preserve"> </v>
      </c>
    </row>
    <row r="106" spans="1:84" ht="39" customHeight="1" thickTop="1" thickBot="1" x14ac:dyDescent="0.2">
      <c r="A106" s="81" t="str">
        <f t="shared" si="38"/>
        <v>対象期間</v>
      </c>
      <c r="B106" s="180">
        <f>IFERROR(IF(B105=例①!$E$12+IF(WEEKDAY(例①!$E$12)=1,例①!$E$12,(8-WEEKDAY(例①!$E$12))),"-",IF(B105="-","-",B105+1)),"-")</f>
        <v>43647</v>
      </c>
      <c r="C106" s="89">
        <f t="shared" si="52"/>
        <v>2</v>
      </c>
      <c r="D106" s="199" t="str">
        <f t="shared" si="53"/>
        <v>〇</v>
      </c>
      <c r="E106" s="200" t="str">
        <f t="shared" si="54"/>
        <v xml:space="preserve"> </v>
      </c>
      <c r="F106" s="201" t="s">
        <v>60</v>
      </c>
      <c r="G106" s="202" t="s">
        <v>60</v>
      </c>
      <c r="H106" s="203"/>
      <c r="I106" s="204"/>
      <c r="J106" s="187" t="str">
        <f t="shared" si="55"/>
        <v/>
      </c>
      <c r="K106" s="190">
        <f t="shared" si="39"/>
        <v>92</v>
      </c>
      <c r="L106" s="190" t="str">
        <f t="shared" si="40"/>
        <v/>
      </c>
      <c r="M106" s="188" t="str">
        <f t="shared" si="56"/>
        <v/>
      </c>
      <c r="N106" s="87" t="str">
        <f t="shared" si="41"/>
        <v>週の始まり</v>
      </c>
      <c r="O106" s="108"/>
      <c r="P106" s="156" t="str">
        <f>IF(B106&lt;例①!$E$11,"",IF(B106&gt;例①!$E$12,"",IF(LEN(CE106)=0,"○","")))</f>
        <v>○</v>
      </c>
      <c r="Q106" s="162">
        <f t="shared" si="57"/>
        <v>26</v>
      </c>
      <c r="R106" s="93">
        <f t="shared" si="42"/>
        <v>92</v>
      </c>
      <c r="S106" s="156" t="str">
        <f t="shared" si="43"/>
        <v/>
      </c>
      <c r="T106" s="162">
        <f t="shared" si="44"/>
        <v>25</v>
      </c>
      <c r="U106" s="100">
        <f t="shared" si="58"/>
        <v>26</v>
      </c>
      <c r="V106" s="93" t="str">
        <f t="shared" si="45"/>
        <v>作業日</v>
      </c>
      <c r="W106" s="169" t="str">
        <f t="shared" si="59"/>
        <v>作業日</v>
      </c>
      <c r="X106" s="80" t="str">
        <f t="shared" si="60"/>
        <v/>
      </c>
      <c r="Y106" s="80" t="str">
        <f t="shared" si="61"/>
        <v/>
      </c>
      <c r="Z106" s="80">
        <f t="shared" si="46"/>
        <v>43647</v>
      </c>
      <c r="AA106" s="80" t="str">
        <f t="shared" si="47"/>
        <v/>
      </c>
      <c r="AB106" s="80" t="str">
        <f t="shared" si="48"/>
        <v>OK（振替済み）</v>
      </c>
      <c r="AC106" s="154">
        <f t="shared" si="49"/>
        <v>25</v>
      </c>
      <c r="AD106" s="154" t="str">
        <f t="shared" si="62"/>
        <v/>
      </c>
      <c r="AE106" s="106">
        <f t="shared" si="63"/>
        <v>14</v>
      </c>
      <c r="AF106" s="106">
        <f t="shared" si="50"/>
        <v>0</v>
      </c>
      <c r="AG106" s="216">
        <f>IFERROR(IF(AE106=1,例①!$E$11,IF(AE106=2,例①!$E$11,IF(WEEKDAY(Z106)=2,Z99,AG105))),"")</f>
        <v>43640</v>
      </c>
      <c r="AH106" s="221">
        <f t="shared" si="68"/>
        <v>43641</v>
      </c>
      <c r="AI106" s="221">
        <f t="shared" si="68"/>
        <v>43642</v>
      </c>
      <c r="AJ106" s="221">
        <f t="shared" si="68"/>
        <v>43643</v>
      </c>
      <c r="AK106" s="221">
        <f t="shared" si="68"/>
        <v>43644</v>
      </c>
      <c r="AL106" s="221">
        <f t="shared" si="68"/>
        <v>43645</v>
      </c>
      <c r="AM106" s="221">
        <f t="shared" si="68"/>
        <v>43646</v>
      </c>
      <c r="AN106" s="221">
        <f t="shared" si="68"/>
        <v>43647</v>
      </c>
      <c r="AO106" s="221">
        <f t="shared" si="68"/>
        <v>43648</v>
      </c>
      <c r="AP106" s="221">
        <f t="shared" si="68"/>
        <v>43649</v>
      </c>
      <c r="AQ106" s="221">
        <f t="shared" si="68"/>
        <v>43650</v>
      </c>
      <c r="AR106" s="221">
        <f t="shared" si="68"/>
        <v>43651</v>
      </c>
      <c r="AS106" s="221">
        <f t="shared" si="68"/>
        <v>43652</v>
      </c>
      <c r="AT106" s="221">
        <f t="shared" si="68"/>
        <v>43653</v>
      </c>
      <c r="AU106" s="221">
        <f t="shared" si="68"/>
        <v>43654</v>
      </c>
      <c r="AV106" s="221">
        <f t="shared" si="68"/>
        <v>43655</v>
      </c>
      <c r="AW106" s="221">
        <f t="shared" ref="AW106:BA106" si="69">IFERROR(IF(AV106+1&gt;$BB106,"",AV106+1),"")</f>
        <v>43656</v>
      </c>
      <c r="AX106" s="221">
        <f t="shared" si="69"/>
        <v>43657</v>
      </c>
      <c r="AY106" s="221">
        <f t="shared" si="69"/>
        <v>43658</v>
      </c>
      <c r="AZ106" s="221">
        <f t="shared" si="69"/>
        <v>43659</v>
      </c>
      <c r="BA106" s="221">
        <f t="shared" si="69"/>
        <v>43660</v>
      </c>
      <c r="BB106" s="217">
        <f>IFERROR(IF(IF(Z106=例①!$E$12,例①!$E$12,IF(WEEKDAY(Z106)=1,Z113,BB107))&gt;例①!$E$12,例①!$E$12,IF(Z106=例①!$E$12,例①!$E$12,IF(WEEKDAY(Z106)=1,Z113,BB107))),"")</f>
        <v>43660</v>
      </c>
      <c r="BE106" s="53"/>
      <c r="BF106" s="53"/>
      <c r="BG106" s="53" t="str">
        <f>IFERROR(VLOOKUP(B106,例①!$C$11:$D$12,2,FALSE),"")</f>
        <v/>
      </c>
      <c r="BH106" s="53" t="str">
        <f>IFERROR(VLOOKUP(B106,例①!$C$16:$D$21,2,FALSE),"")</f>
        <v/>
      </c>
      <c r="BI106" s="53" t="str">
        <f>IFERROR(VLOOKUP(B106,例①!$C$22:$D$24,2,FALSE),"")</f>
        <v/>
      </c>
      <c r="BJ106" s="53" t="str">
        <f>IF(B106&gt;例①!$C$26,"",IF(B106&gt;=例①!$C$25,$BJ$13,""))</f>
        <v/>
      </c>
      <c r="BK106" s="53" t="str">
        <f>IF(B106&gt;例①!$C$28,"",IF(B106&gt;=例①!$C$27,$BK$13,""))</f>
        <v/>
      </c>
      <c r="BL106" s="53" t="str">
        <f>IF(B106&gt;例①!$C$30,"",IF(B106&gt;=例①!$C$29,$BL$13,""))</f>
        <v/>
      </c>
      <c r="BM106" s="53" t="str">
        <f>IF(B106&gt;例①!$C$32,"",IF(B106&gt;=例①!$C$31,$BM$13,""))</f>
        <v/>
      </c>
      <c r="BN106" s="53" t="str">
        <f>IF(B106&gt;例①!$C$34,"",IF(B106&gt;=例①!$C$33,$BN$13,""))</f>
        <v/>
      </c>
      <c r="BO106" s="53" t="str">
        <f>IF(B106&gt;例①!$C$36,"",IF(B106&gt;=例①!$C$35,$BO$13,""))</f>
        <v/>
      </c>
      <c r="BP106" s="53" t="str">
        <f>IF(B106&gt;例①!$C$38,"",IF(B106&gt;=例①!$C$37,$BP$13,""))</f>
        <v/>
      </c>
      <c r="BQ106" s="53" t="str">
        <f>IF(B106&gt;例①!$C$40,"",IF(B106&gt;=例①!$C$39,$BQ$13,""))</f>
        <v/>
      </c>
      <c r="BR106" s="53" t="str">
        <f>IF(B106&gt;例①!$C$42,"",IF(B106&gt;=例①!$C$41,$BR$13,""))</f>
        <v/>
      </c>
      <c r="BS106" s="53" t="str">
        <f>IF(B106&gt;例①!$C$44,"",IF(B106&gt;=例①!$C$43,$BS$13,""))</f>
        <v/>
      </c>
      <c r="BT106" s="53" t="str">
        <f>IF(B106&gt;例①!$C$46,"",IF(B106&gt;=例①!$C$45,$BT$13,""))</f>
        <v/>
      </c>
      <c r="BU106" s="53" t="str">
        <f>IF(B106&gt;例①!$C$48,"",IF(B106&gt;=例①!$C$47,$BU$13,""))</f>
        <v/>
      </c>
      <c r="BV106" s="53" t="str">
        <f>IF(B106&gt;例①!$C$50,"",IF(B106&gt;=例①!$C$49,$BV$13,""))</f>
        <v/>
      </c>
      <c r="BW106" s="53" t="str">
        <f>IF(B106&gt;例①!$C$52,"",IF(B106&gt;=例①!$C$51,$BW$13,""))</f>
        <v/>
      </c>
      <c r="BX106" s="53" t="str">
        <f>IF(B106&gt;例①!$C$54,"",IF(B106&gt;=例①!$C$53,$BX$13,""))</f>
        <v/>
      </c>
      <c r="BY106" s="53" t="str">
        <f>IF(B106&gt;例①!$C$56,"",IF(B106&gt;=例①!$C$55,$BY$13,""))</f>
        <v/>
      </c>
      <c r="BZ106" s="53" t="str">
        <f>IF(B106&gt;例①!$C$58,"",IF(B106&gt;=例①!$C$57,$BZ$13,""))</f>
        <v/>
      </c>
      <c r="CA106" s="53" t="str">
        <f>IF(B106&gt;例①!$C$60,"",IF(B106&gt;=例①!$C$59,$CA$13,""))</f>
        <v/>
      </c>
      <c r="CB106" s="53" t="str">
        <f>IF(B106&gt;例①!$C$62,"",IF(B106&gt;=例①!$C$61,$CB$13,""))</f>
        <v/>
      </c>
      <c r="CC106" s="53" t="str">
        <f>IF(B106&gt;例①!$C$64,"",IF(B106&gt;=例①!$C$63,$CC$13,""))</f>
        <v/>
      </c>
      <c r="CD106" s="53" t="str">
        <f>IF(B106&gt;例①!$C$66,"",IF(B106&gt;=例①!$C$65,$CD$13,""))</f>
        <v/>
      </c>
      <c r="CE106" s="50" t="str">
        <f t="shared" si="65"/>
        <v/>
      </c>
      <c r="CF106" s="50" t="str">
        <f t="shared" si="51"/>
        <v xml:space="preserve"> </v>
      </c>
    </row>
    <row r="107" spans="1:84" ht="39" customHeight="1" thickTop="1" thickBot="1" x14ac:dyDescent="0.2">
      <c r="A107" s="81" t="str">
        <f t="shared" si="38"/>
        <v>対象期間</v>
      </c>
      <c r="B107" s="180">
        <f>IFERROR(IF(B106=例①!$E$12+IF(WEEKDAY(例①!$E$12)=1,例①!$E$12,(8-WEEKDAY(例①!$E$12))),"-",IF(B106="-","-",B106+1)),"-")</f>
        <v>43648</v>
      </c>
      <c r="C107" s="89">
        <f t="shared" si="52"/>
        <v>3</v>
      </c>
      <c r="D107" s="199" t="str">
        <f t="shared" si="53"/>
        <v>〇</v>
      </c>
      <c r="E107" s="200" t="str">
        <f t="shared" si="54"/>
        <v xml:space="preserve"> </v>
      </c>
      <c r="F107" s="201" t="s">
        <v>60</v>
      </c>
      <c r="G107" s="202" t="s">
        <v>60</v>
      </c>
      <c r="H107" s="203"/>
      <c r="I107" s="204"/>
      <c r="J107" s="187" t="str">
        <f t="shared" si="55"/>
        <v/>
      </c>
      <c r="K107" s="190">
        <f t="shared" si="39"/>
        <v>93</v>
      </c>
      <c r="L107" s="190" t="str">
        <f t="shared" si="40"/>
        <v/>
      </c>
      <c r="M107" s="188" t="str">
        <f t="shared" si="56"/>
        <v/>
      </c>
      <c r="N107" s="87" t="str">
        <f t="shared" si="41"/>
        <v>↓</v>
      </c>
      <c r="O107" s="108"/>
      <c r="P107" s="156" t="str">
        <f>IF(B107&lt;例①!$E$11,"",IF(B107&gt;例①!$E$12,"",IF(LEN(CE107)=0,"○","")))</f>
        <v>○</v>
      </c>
      <c r="Q107" s="162">
        <f t="shared" si="57"/>
        <v>26</v>
      </c>
      <c r="R107" s="93">
        <f t="shared" si="42"/>
        <v>93</v>
      </c>
      <c r="S107" s="156" t="str">
        <f t="shared" si="43"/>
        <v/>
      </c>
      <c r="T107" s="162">
        <f t="shared" si="44"/>
        <v>25</v>
      </c>
      <c r="U107" s="100">
        <f t="shared" si="58"/>
        <v>26</v>
      </c>
      <c r="V107" s="93" t="str">
        <f t="shared" si="45"/>
        <v>作業日</v>
      </c>
      <c r="W107" s="169" t="str">
        <f t="shared" si="59"/>
        <v>作業日</v>
      </c>
      <c r="X107" s="80" t="str">
        <f t="shared" si="60"/>
        <v/>
      </c>
      <c r="Y107" s="80" t="str">
        <f t="shared" si="61"/>
        <v/>
      </c>
      <c r="Z107" s="80">
        <f t="shared" si="46"/>
        <v>43648</v>
      </c>
      <c r="AA107" s="80" t="str">
        <f t="shared" si="47"/>
        <v/>
      </c>
      <c r="AB107" s="80" t="str">
        <f t="shared" si="48"/>
        <v>OK（振替済み）</v>
      </c>
      <c r="AC107" s="154">
        <f t="shared" si="49"/>
        <v>25</v>
      </c>
      <c r="AD107" s="154" t="str">
        <f t="shared" si="62"/>
        <v/>
      </c>
      <c r="AE107" s="106">
        <f t="shared" si="63"/>
        <v>14</v>
      </c>
      <c r="AF107" s="106">
        <f t="shared" si="50"/>
        <v>0</v>
      </c>
      <c r="AG107" s="218">
        <f>IFERROR(IF(AE107=1,例①!$E$11,IF(AE107=2,例①!$E$11,IF(WEEKDAY(Z107)=2,Z100,AG106))),"")</f>
        <v>43640</v>
      </c>
      <c r="AH107" s="222">
        <f t="shared" ref="AH107:BA119" si="70">IFERROR(IF(AG107+1&gt;$BB107,"",AG107+1),"")</f>
        <v>43641</v>
      </c>
      <c r="AI107" s="222">
        <f t="shared" si="70"/>
        <v>43642</v>
      </c>
      <c r="AJ107" s="222">
        <f t="shared" si="70"/>
        <v>43643</v>
      </c>
      <c r="AK107" s="222">
        <f t="shared" si="70"/>
        <v>43644</v>
      </c>
      <c r="AL107" s="222">
        <f t="shared" si="70"/>
        <v>43645</v>
      </c>
      <c r="AM107" s="222">
        <f t="shared" si="70"/>
        <v>43646</v>
      </c>
      <c r="AN107" s="222">
        <f t="shared" si="70"/>
        <v>43647</v>
      </c>
      <c r="AO107" s="222">
        <f t="shared" si="70"/>
        <v>43648</v>
      </c>
      <c r="AP107" s="222">
        <f t="shared" si="70"/>
        <v>43649</v>
      </c>
      <c r="AQ107" s="222">
        <f t="shared" si="70"/>
        <v>43650</v>
      </c>
      <c r="AR107" s="222">
        <f t="shared" si="70"/>
        <v>43651</v>
      </c>
      <c r="AS107" s="222">
        <f t="shared" si="70"/>
        <v>43652</v>
      </c>
      <c r="AT107" s="222">
        <f t="shared" si="70"/>
        <v>43653</v>
      </c>
      <c r="AU107" s="222">
        <f t="shared" si="70"/>
        <v>43654</v>
      </c>
      <c r="AV107" s="222">
        <f t="shared" si="70"/>
        <v>43655</v>
      </c>
      <c r="AW107" s="222">
        <f t="shared" si="70"/>
        <v>43656</v>
      </c>
      <c r="AX107" s="222">
        <f t="shared" si="70"/>
        <v>43657</v>
      </c>
      <c r="AY107" s="222">
        <f t="shared" si="70"/>
        <v>43658</v>
      </c>
      <c r="AZ107" s="222">
        <f t="shared" si="70"/>
        <v>43659</v>
      </c>
      <c r="BA107" s="222">
        <f t="shared" si="70"/>
        <v>43660</v>
      </c>
      <c r="BB107" s="219">
        <f>IFERROR(IF(IF(Z107=例①!$E$12,例①!$E$12,IF(WEEKDAY(Z107)=1,Z114,BB108))&gt;例①!$E$12,例①!$E$12,IF(Z107=例①!$E$12,例①!$E$12,IF(WEEKDAY(Z107)=1,Z114,BB108))),"")</f>
        <v>43660</v>
      </c>
      <c r="BE107" s="53"/>
      <c r="BF107" s="53"/>
      <c r="BG107" s="53" t="str">
        <f>IFERROR(VLOOKUP(B107,例①!$C$11:$D$12,2,FALSE),"")</f>
        <v/>
      </c>
      <c r="BH107" s="53" t="str">
        <f>IFERROR(VLOOKUP(B107,例①!$C$16:$D$21,2,FALSE),"")</f>
        <v/>
      </c>
      <c r="BI107" s="53" t="str">
        <f>IFERROR(VLOOKUP(B107,例①!$C$22:$D$24,2,FALSE),"")</f>
        <v/>
      </c>
      <c r="BJ107" s="53" t="str">
        <f>IF(B107&gt;例①!$C$26,"",IF(B107&gt;=例①!$C$25,$BJ$13,""))</f>
        <v/>
      </c>
      <c r="BK107" s="53" t="str">
        <f>IF(B107&gt;例①!$C$28,"",IF(B107&gt;=例①!$C$27,$BK$13,""))</f>
        <v/>
      </c>
      <c r="BL107" s="53" t="str">
        <f>IF(B107&gt;例①!$C$30,"",IF(B107&gt;=例①!$C$29,$BL$13,""))</f>
        <v/>
      </c>
      <c r="BM107" s="53" t="str">
        <f>IF(B107&gt;例①!$C$32,"",IF(B107&gt;=例①!$C$31,$BM$13,""))</f>
        <v/>
      </c>
      <c r="BN107" s="53" t="str">
        <f>IF(B107&gt;例①!$C$34,"",IF(B107&gt;=例①!$C$33,$BN$13,""))</f>
        <v/>
      </c>
      <c r="BO107" s="53" t="str">
        <f>IF(B107&gt;例①!$C$36,"",IF(B107&gt;=例①!$C$35,$BO$13,""))</f>
        <v/>
      </c>
      <c r="BP107" s="53" t="str">
        <f>IF(B107&gt;例①!$C$38,"",IF(B107&gt;=例①!$C$37,$BP$13,""))</f>
        <v/>
      </c>
      <c r="BQ107" s="53" t="str">
        <f>IF(B107&gt;例①!$C$40,"",IF(B107&gt;=例①!$C$39,$BQ$13,""))</f>
        <v/>
      </c>
      <c r="BR107" s="53" t="str">
        <f>IF(B107&gt;例①!$C$42,"",IF(B107&gt;=例①!$C$41,$BR$13,""))</f>
        <v/>
      </c>
      <c r="BS107" s="53" t="str">
        <f>IF(B107&gt;例①!$C$44,"",IF(B107&gt;=例①!$C$43,$BS$13,""))</f>
        <v/>
      </c>
      <c r="BT107" s="53" t="str">
        <f>IF(B107&gt;例①!$C$46,"",IF(B107&gt;=例①!$C$45,$BT$13,""))</f>
        <v/>
      </c>
      <c r="BU107" s="53" t="str">
        <f>IF(B107&gt;例①!$C$48,"",IF(B107&gt;=例①!$C$47,$BU$13,""))</f>
        <v/>
      </c>
      <c r="BV107" s="53" t="str">
        <f>IF(B107&gt;例①!$C$50,"",IF(B107&gt;=例①!$C$49,$BV$13,""))</f>
        <v/>
      </c>
      <c r="BW107" s="53" t="str">
        <f>IF(B107&gt;例①!$C$52,"",IF(B107&gt;=例①!$C$51,$BW$13,""))</f>
        <v/>
      </c>
      <c r="BX107" s="53" t="str">
        <f>IF(B107&gt;例①!$C$54,"",IF(B107&gt;=例①!$C$53,$BX$13,""))</f>
        <v/>
      </c>
      <c r="BY107" s="53" t="str">
        <f>IF(B107&gt;例①!$C$56,"",IF(B107&gt;=例①!$C$55,$BY$13,""))</f>
        <v/>
      </c>
      <c r="BZ107" s="53" t="str">
        <f>IF(B107&gt;例①!$C$58,"",IF(B107&gt;=例①!$C$57,$BZ$13,""))</f>
        <v/>
      </c>
      <c r="CA107" s="53" t="str">
        <f>IF(B107&gt;例①!$C$60,"",IF(B107&gt;=例①!$C$59,$CA$13,""))</f>
        <v/>
      </c>
      <c r="CB107" s="53" t="str">
        <f>IF(B107&gt;例①!$C$62,"",IF(B107&gt;=例①!$C$61,$CB$13,""))</f>
        <v/>
      </c>
      <c r="CC107" s="53" t="str">
        <f>IF(B107&gt;例①!$C$64,"",IF(B107&gt;=例①!$C$63,$CC$13,""))</f>
        <v/>
      </c>
      <c r="CD107" s="53" t="str">
        <f>IF(B107&gt;例①!$C$66,"",IF(B107&gt;=例①!$C$65,$CD$13,""))</f>
        <v/>
      </c>
      <c r="CE107" s="50" t="str">
        <f t="shared" si="65"/>
        <v/>
      </c>
      <c r="CF107" s="50" t="str">
        <f t="shared" si="51"/>
        <v xml:space="preserve"> </v>
      </c>
    </row>
    <row r="108" spans="1:84" ht="39" customHeight="1" thickTop="1" thickBot="1" x14ac:dyDescent="0.2">
      <c r="A108" s="81" t="str">
        <f t="shared" si="38"/>
        <v>対象期間</v>
      </c>
      <c r="B108" s="180">
        <f>IFERROR(IF(B107=例①!$E$12+IF(WEEKDAY(例①!$E$12)=1,例①!$E$12,(8-WEEKDAY(例①!$E$12))),"-",IF(B107="-","-",B107+1)),"-")</f>
        <v>43649</v>
      </c>
      <c r="C108" s="89">
        <f t="shared" si="52"/>
        <v>4</v>
      </c>
      <c r="D108" s="199" t="str">
        <f t="shared" si="53"/>
        <v>〇</v>
      </c>
      <c r="E108" s="200" t="str">
        <f t="shared" si="54"/>
        <v xml:space="preserve"> </v>
      </c>
      <c r="F108" s="201" t="s">
        <v>60</v>
      </c>
      <c r="G108" s="202" t="s">
        <v>60</v>
      </c>
      <c r="H108" s="203"/>
      <c r="I108" s="204"/>
      <c r="J108" s="187" t="str">
        <f t="shared" si="55"/>
        <v/>
      </c>
      <c r="K108" s="190">
        <f t="shared" si="39"/>
        <v>94</v>
      </c>
      <c r="L108" s="190" t="str">
        <f t="shared" si="40"/>
        <v/>
      </c>
      <c r="M108" s="188" t="str">
        <f t="shared" si="56"/>
        <v/>
      </c>
      <c r="N108" s="87" t="str">
        <f t="shared" si="41"/>
        <v>↓</v>
      </c>
      <c r="O108" s="108"/>
      <c r="P108" s="156" t="str">
        <f>IF(B108&lt;例①!$E$11,"",IF(B108&gt;例①!$E$12,"",IF(LEN(CE108)=0,"○","")))</f>
        <v>○</v>
      </c>
      <c r="Q108" s="162">
        <f t="shared" si="57"/>
        <v>26</v>
      </c>
      <c r="R108" s="93">
        <f t="shared" si="42"/>
        <v>94</v>
      </c>
      <c r="S108" s="156" t="str">
        <f t="shared" si="43"/>
        <v/>
      </c>
      <c r="T108" s="162">
        <f t="shared" si="44"/>
        <v>25</v>
      </c>
      <c r="U108" s="100">
        <f t="shared" si="58"/>
        <v>26</v>
      </c>
      <c r="V108" s="93" t="str">
        <f t="shared" si="45"/>
        <v>作業日</v>
      </c>
      <c r="W108" s="169" t="str">
        <f t="shared" si="59"/>
        <v>作業日</v>
      </c>
      <c r="X108" s="80" t="str">
        <f t="shared" si="60"/>
        <v/>
      </c>
      <c r="Y108" s="80" t="str">
        <f t="shared" si="61"/>
        <v/>
      </c>
      <c r="Z108" s="80">
        <f t="shared" si="46"/>
        <v>43649</v>
      </c>
      <c r="AA108" s="80" t="str">
        <f t="shared" si="47"/>
        <v/>
      </c>
      <c r="AB108" s="80" t="str">
        <f t="shared" si="48"/>
        <v>OK（振替済み）</v>
      </c>
      <c r="AC108" s="154">
        <f t="shared" si="49"/>
        <v>25</v>
      </c>
      <c r="AD108" s="154" t="str">
        <f t="shared" si="62"/>
        <v/>
      </c>
      <c r="AE108" s="106">
        <f t="shared" si="63"/>
        <v>14</v>
      </c>
      <c r="AF108" s="106">
        <f t="shared" si="50"/>
        <v>0</v>
      </c>
      <c r="AG108" s="218">
        <f>IFERROR(IF(AE108=1,例①!$E$11,IF(AE108=2,例①!$E$11,IF(WEEKDAY(Z108)=2,Z101,AG107))),"")</f>
        <v>43640</v>
      </c>
      <c r="AH108" s="222">
        <f t="shared" si="70"/>
        <v>43641</v>
      </c>
      <c r="AI108" s="222">
        <f t="shared" si="70"/>
        <v>43642</v>
      </c>
      <c r="AJ108" s="222">
        <f t="shared" si="70"/>
        <v>43643</v>
      </c>
      <c r="AK108" s="222">
        <f t="shared" si="70"/>
        <v>43644</v>
      </c>
      <c r="AL108" s="222">
        <f t="shared" si="70"/>
        <v>43645</v>
      </c>
      <c r="AM108" s="222">
        <f t="shared" si="70"/>
        <v>43646</v>
      </c>
      <c r="AN108" s="222">
        <f t="shared" si="70"/>
        <v>43647</v>
      </c>
      <c r="AO108" s="222">
        <f t="shared" si="70"/>
        <v>43648</v>
      </c>
      <c r="AP108" s="222">
        <f t="shared" si="70"/>
        <v>43649</v>
      </c>
      <c r="AQ108" s="222">
        <f t="shared" si="70"/>
        <v>43650</v>
      </c>
      <c r="AR108" s="222">
        <f t="shared" si="70"/>
        <v>43651</v>
      </c>
      <c r="AS108" s="222">
        <f t="shared" si="70"/>
        <v>43652</v>
      </c>
      <c r="AT108" s="222">
        <f t="shared" si="70"/>
        <v>43653</v>
      </c>
      <c r="AU108" s="222">
        <f t="shared" si="70"/>
        <v>43654</v>
      </c>
      <c r="AV108" s="222">
        <f t="shared" si="70"/>
        <v>43655</v>
      </c>
      <c r="AW108" s="222">
        <f t="shared" si="70"/>
        <v>43656</v>
      </c>
      <c r="AX108" s="222">
        <f t="shared" si="70"/>
        <v>43657</v>
      </c>
      <c r="AY108" s="222">
        <f t="shared" si="70"/>
        <v>43658</v>
      </c>
      <c r="AZ108" s="222">
        <f t="shared" si="70"/>
        <v>43659</v>
      </c>
      <c r="BA108" s="222">
        <f t="shared" si="70"/>
        <v>43660</v>
      </c>
      <c r="BB108" s="219">
        <f>IFERROR(IF(IF(Z108=例①!$E$12,例①!$E$12,IF(WEEKDAY(Z108)=1,Z115,BB109))&gt;例①!$E$12,例①!$E$12,IF(Z108=例①!$E$12,例①!$E$12,IF(WEEKDAY(Z108)=1,Z115,BB109))),"")</f>
        <v>43660</v>
      </c>
      <c r="BE108" s="53"/>
      <c r="BF108" s="53"/>
      <c r="BG108" s="53" t="str">
        <f>IFERROR(VLOOKUP(B108,例①!$C$11:$D$12,2,FALSE),"")</f>
        <v/>
      </c>
      <c r="BH108" s="53" t="str">
        <f>IFERROR(VLOOKUP(B108,例①!$C$16:$D$21,2,FALSE),"")</f>
        <v/>
      </c>
      <c r="BI108" s="53" t="str">
        <f>IFERROR(VLOOKUP(B108,例①!$C$22:$D$24,2,FALSE),"")</f>
        <v/>
      </c>
      <c r="BJ108" s="53" t="str">
        <f>IF(B108&gt;例①!$C$26,"",IF(B108&gt;=例①!$C$25,$BJ$13,""))</f>
        <v/>
      </c>
      <c r="BK108" s="53" t="str">
        <f>IF(B108&gt;例①!$C$28,"",IF(B108&gt;=例①!$C$27,$BK$13,""))</f>
        <v/>
      </c>
      <c r="BL108" s="53" t="str">
        <f>IF(B108&gt;例①!$C$30,"",IF(B108&gt;=例①!$C$29,$BL$13,""))</f>
        <v/>
      </c>
      <c r="BM108" s="53" t="str">
        <f>IF(B108&gt;例①!$C$32,"",IF(B108&gt;=例①!$C$31,$BM$13,""))</f>
        <v/>
      </c>
      <c r="BN108" s="53" t="str">
        <f>IF(B108&gt;例①!$C$34,"",IF(B108&gt;=例①!$C$33,$BN$13,""))</f>
        <v/>
      </c>
      <c r="BO108" s="53" t="str">
        <f>IF(B108&gt;例①!$C$36,"",IF(B108&gt;=例①!$C$35,$BO$13,""))</f>
        <v/>
      </c>
      <c r="BP108" s="53" t="str">
        <f>IF(B108&gt;例①!$C$38,"",IF(B108&gt;=例①!$C$37,$BP$13,""))</f>
        <v/>
      </c>
      <c r="BQ108" s="53" t="str">
        <f>IF(B108&gt;例①!$C$40,"",IF(B108&gt;=例①!$C$39,$BQ$13,""))</f>
        <v/>
      </c>
      <c r="BR108" s="53" t="str">
        <f>IF(B108&gt;例①!$C$42,"",IF(B108&gt;=例①!$C$41,$BR$13,""))</f>
        <v/>
      </c>
      <c r="BS108" s="53" t="str">
        <f>IF(B108&gt;例①!$C$44,"",IF(B108&gt;=例①!$C$43,$BS$13,""))</f>
        <v/>
      </c>
      <c r="BT108" s="53" t="str">
        <f>IF(B108&gt;例①!$C$46,"",IF(B108&gt;=例①!$C$45,$BT$13,""))</f>
        <v/>
      </c>
      <c r="BU108" s="53" t="str">
        <f>IF(B108&gt;例①!$C$48,"",IF(B108&gt;=例①!$C$47,$BU$13,""))</f>
        <v/>
      </c>
      <c r="BV108" s="53" t="str">
        <f>IF(B108&gt;例①!$C$50,"",IF(B108&gt;=例①!$C$49,$BV$13,""))</f>
        <v/>
      </c>
      <c r="BW108" s="53" t="str">
        <f>IF(B108&gt;例①!$C$52,"",IF(B108&gt;=例①!$C$51,$BW$13,""))</f>
        <v/>
      </c>
      <c r="BX108" s="53" t="str">
        <f>IF(B108&gt;例①!$C$54,"",IF(B108&gt;=例①!$C$53,$BX$13,""))</f>
        <v/>
      </c>
      <c r="BY108" s="53" t="str">
        <f>IF(B108&gt;例①!$C$56,"",IF(B108&gt;=例①!$C$55,$BY$13,""))</f>
        <v/>
      </c>
      <c r="BZ108" s="53" t="str">
        <f>IF(B108&gt;例①!$C$58,"",IF(B108&gt;=例①!$C$57,$BZ$13,""))</f>
        <v/>
      </c>
      <c r="CA108" s="53" t="str">
        <f>IF(B108&gt;例①!$C$60,"",IF(B108&gt;=例①!$C$59,$CA$13,""))</f>
        <v/>
      </c>
      <c r="CB108" s="53" t="str">
        <f>IF(B108&gt;例①!$C$62,"",IF(B108&gt;=例①!$C$61,$CB$13,""))</f>
        <v/>
      </c>
      <c r="CC108" s="53" t="str">
        <f>IF(B108&gt;例①!$C$64,"",IF(B108&gt;=例①!$C$63,$CC$13,""))</f>
        <v/>
      </c>
      <c r="CD108" s="53" t="str">
        <f>IF(B108&gt;例①!$C$66,"",IF(B108&gt;=例①!$C$65,$CD$13,""))</f>
        <v/>
      </c>
      <c r="CE108" s="50" t="str">
        <f t="shared" si="65"/>
        <v/>
      </c>
      <c r="CF108" s="50" t="str">
        <f t="shared" si="51"/>
        <v xml:space="preserve"> </v>
      </c>
    </row>
    <row r="109" spans="1:84" ht="39" customHeight="1" thickTop="1" thickBot="1" x14ac:dyDescent="0.2">
      <c r="A109" s="81" t="str">
        <f t="shared" si="38"/>
        <v>対象期間</v>
      </c>
      <c r="B109" s="180">
        <f>IFERROR(IF(B108=例①!$E$12+IF(WEEKDAY(例①!$E$12)=1,例①!$E$12,(8-WEEKDAY(例①!$E$12))),"-",IF(B108="-","-",B108+1)),"-")</f>
        <v>43650</v>
      </c>
      <c r="C109" s="89">
        <f t="shared" si="52"/>
        <v>5</v>
      </c>
      <c r="D109" s="199" t="str">
        <f t="shared" si="53"/>
        <v>〇</v>
      </c>
      <c r="E109" s="200" t="str">
        <f t="shared" si="54"/>
        <v xml:space="preserve"> </v>
      </c>
      <c r="F109" s="201" t="s">
        <v>60</v>
      </c>
      <c r="G109" s="202" t="s">
        <v>60</v>
      </c>
      <c r="H109" s="203"/>
      <c r="I109" s="204"/>
      <c r="J109" s="187" t="str">
        <f t="shared" si="55"/>
        <v/>
      </c>
      <c r="K109" s="190">
        <f t="shared" si="39"/>
        <v>95</v>
      </c>
      <c r="L109" s="190" t="str">
        <f t="shared" si="40"/>
        <v/>
      </c>
      <c r="M109" s="188" t="str">
        <f t="shared" si="56"/>
        <v/>
      </c>
      <c r="N109" s="87" t="str">
        <f t="shared" si="41"/>
        <v>↓</v>
      </c>
      <c r="O109" s="108"/>
      <c r="P109" s="156" t="str">
        <f>IF(B109&lt;例①!$E$11,"",IF(B109&gt;例①!$E$12,"",IF(LEN(CE109)=0,"○","")))</f>
        <v>○</v>
      </c>
      <c r="Q109" s="162">
        <f t="shared" si="57"/>
        <v>26</v>
      </c>
      <c r="R109" s="93">
        <f t="shared" si="42"/>
        <v>95</v>
      </c>
      <c r="S109" s="156" t="str">
        <f t="shared" si="43"/>
        <v/>
      </c>
      <c r="T109" s="162">
        <f t="shared" si="44"/>
        <v>25</v>
      </c>
      <c r="U109" s="100">
        <f t="shared" si="58"/>
        <v>26</v>
      </c>
      <c r="V109" s="93" t="str">
        <f t="shared" si="45"/>
        <v>作業日</v>
      </c>
      <c r="W109" s="169" t="str">
        <f t="shared" si="59"/>
        <v>作業日</v>
      </c>
      <c r="X109" s="80" t="str">
        <f t="shared" si="60"/>
        <v/>
      </c>
      <c r="Y109" s="80" t="str">
        <f t="shared" si="61"/>
        <v/>
      </c>
      <c r="Z109" s="80">
        <f t="shared" si="46"/>
        <v>43650</v>
      </c>
      <c r="AA109" s="80" t="str">
        <f t="shared" si="47"/>
        <v/>
      </c>
      <c r="AB109" s="80" t="str">
        <f t="shared" si="48"/>
        <v>OK（振替済み）</v>
      </c>
      <c r="AC109" s="154">
        <f t="shared" si="49"/>
        <v>25</v>
      </c>
      <c r="AD109" s="154" t="str">
        <f t="shared" si="62"/>
        <v/>
      </c>
      <c r="AE109" s="106">
        <f t="shared" si="63"/>
        <v>14</v>
      </c>
      <c r="AF109" s="106">
        <f t="shared" si="50"/>
        <v>0</v>
      </c>
      <c r="AG109" s="218">
        <f>IFERROR(IF(AE109=1,例①!$E$11,IF(AE109=2,例①!$E$11,IF(WEEKDAY(Z109)=2,Z102,AG108))),"")</f>
        <v>43640</v>
      </c>
      <c r="AH109" s="222">
        <f t="shared" si="70"/>
        <v>43641</v>
      </c>
      <c r="AI109" s="222">
        <f t="shared" si="70"/>
        <v>43642</v>
      </c>
      <c r="AJ109" s="222">
        <f t="shared" si="70"/>
        <v>43643</v>
      </c>
      <c r="AK109" s="222">
        <f t="shared" si="70"/>
        <v>43644</v>
      </c>
      <c r="AL109" s="222">
        <f t="shared" si="70"/>
        <v>43645</v>
      </c>
      <c r="AM109" s="222">
        <f t="shared" si="70"/>
        <v>43646</v>
      </c>
      <c r="AN109" s="222">
        <f t="shared" si="70"/>
        <v>43647</v>
      </c>
      <c r="AO109" s="222">
        <f t="shared" si="70"/>
        <v>43648</v>
      </c>
      <c r="AP109" s="222">
        <f t="shared" si="70"/>
        <v>43649</v>
      </c>
      <c r="AQ109" s="222">
        <f t="shared" si="70"/>
        <v>43650</v>
      </c>
      <c r="AR109" s="222">
        <f t="shared" si="70"/>
        <v>43651</v>
      </c>
      <c r="AS109" s="222">
        <f t="shared" si="70"/>
        <v>43652</v>
      </c>
      <c r="AT109" s="222">
        <f t="shared" si="70"/>
        <v>43653</v>
      </c>
      <c r="AU109" s="222">
        <f t="shared" si="70"/>
        <v>43654</v>
      </c>
      <c r="AV109" s="222">
        <f t="shared" si="70"/>
        <v>43655</v>
      </c>
      <c r="AW109" s="222">
        <f t="shared" si="70"/>
        <v>43656</v>
      </c>
      <c r="AX109" s="222">
        <f t="shared" si="70"/>
        <v>43657</v>
      </c>
      <c r="AY109" s="222">
        <f t="shared" si="70"/>
        <v>43658</v>
      </c>
      <c r="AZ109" s="222">
        <f t="shared" si="70"/>
        <v>43659</v>
      </c>
      <c r="BA109" s="222">
        <f t="shared" si="70"/>
        <v>43660</v>
      </c>
      <c r="BB109" s="219">
        <f>IFERROR(IF(IF(Z109=例①!$E$12,例①!$E$12,IF(WEEKDAY(Z109)=1,Z116,BB110))&gt;例①!$E$12,例①!$E$12,IF(Z109=例①!$E$12,例①!$E$12,IF(WEEKDAY(Z109)=1,Z116,BB110))),"")</f>
        <v>43660</v>
      </c>
      <c r="BE109" s="53"/>
      <c r="BF109" s="53"/>
      <c r="BG109" s="53" t="str">
        <f>IFERROR(VLOOKUP(B109,例①!$C$11:$D$12,2,FALSE),"")</f>
        <v/>
      </c>
      <c r="BH109" s="53" t="str">
        <f>IFERROR(VLOOKUP(B109,例①!$C$16:$D$21,2,FALSE),"")</f>
        <v/>
      </c>
      <c r="BI109" s="53" t="str">
        <f>IFERROR(VLOOKUP(B109,例①!$C$22:$D$24,2,FALSE),"")</f>
        <v/>
      </c>
      <c r="BJ109" s="53" t="str">
        <f>IF(B109&gt;例①!$C$26,"",IF(B109&gt;=例①!$C$25,$BJ$13,""))</f>
        <v/>
      </c>
      <c r="BK109" s="53" t="str">
        <f>IF(B109&gt;例①!$C$28,"",IF(B109&gt;=例①!$C$27,$BK$13,""))</f>
        <v/>
      </c>
      <c r="BL109" s="53" t="str">
        <f>IF(B109&gt;例①!$C$30,"",IF(B109&gt;=例①!$C$29,$BL$13,""))</f>
        <v/>
      </c>
      <c r="BM109" s="53" t="str">
        <f>IF(B109&gt;例①!$C$32,"",IF(B109&gt;=例①!$C$31,$BM$13,""))</f>
        <v/>
      </c>
      <c r="BN109" s="53" t="str">
        <f>IF(B109&gt;例①!$C$34,"",IF(B109&gt;=例①!$C$33,$BN$13,""))</f>
        <v/>
      </c>
      <c r="BO109" s="53" t="str">
        <f>IF(B109&gt;例①!$C$36,"",IF(B109&gt;=例①!$C$35,$BO$13,""))</f>
        <v/>
      </c>
      <c r="BP109" s="53" t="str">
        <f>IF(B109&gt;例①!$C$38,"",IF(B109&gt;=例①!$C$37,$BP$13,""))</f>
        <v/>
      </c>
      <c r="BQ109" s="53" t="str">
        <f>IF(B109&gt;例①!$C$40,"",IF(B109&gt;=例①!$C$39,$BQ$13,""))</f>
        <v/>
      </c>
      <c r="BR109" s="53" t="str">
        <f>IF(B109&gt;例①!$C$42,"",IF(B109&gt;=例①!$C$41,$BR$13,""))</f>
        <v/>
      </c>
      <c r="BS109" s="53" t="str">
        <f>IF(B109&gt;例①!$C$44,"",IF(B109&gt;=例①!$C$43,$BS$13,""))</f>
        <v/>
      </c>
      <c r="BT109" s="53" t="str">
        <f>IF(B109&gt;例①!$C$46,"",IF(B109&gt;=例①!$C$45,$BT$13,""))</f>
        <v/>
      </c>
      <c r="BU109" s="53" t="str">
        <f>IF(B109&gt;例①!$C$48,"",IF(B109&gt;=例①!$C$47,$BU$13,""))</f>
        <v/>
      </c>
      <c r="BV109" s="53" t="str">
        <f>IF(B109&gt;例①!$C$50,"",IF(B109&gt;=例①!$C$49,$BV$13,""))</f>
        <v/>
      </c>
      <c r="BW109" s="53" t="str">
        <f>IF(B109&gt;例①!$C$52,"",IF(B109&gt;=例①!$C$51,$BW$13,""))</f>
        <v/>
      </c>
      <c r="BX109" s="53" t="str">
        <f>IF(B109&gt;例①!$C$54,"",IF(B109&gt;=例①!$C$53,$BX$13,""))</f>
        <v/>
      </c>
      <c r="BY109" s="53" t="str">
        <f>IF(B109&gt;例①!$C$56,"",IF(B109&gt;=例①!$C$55,$BY$13,""))</f>
        <v/>
      </c>
      <c r="BZ109" s="53" t="str">
        <f>IF(B109&gt;例①!$C$58,"",IF(B109&gt;=例①!$C$57,$BZ$13,""))</f>
        <v/>
      </c>
      <c r="CA109" s="53" t="str">
        <f>IF(B109&gt;例①!$C$60,"",IF(B109&gt;=例①!$C$59,$CA$13,""))</f>
        <v/>
      </c>
      <c r="CB109" s="53" t="str">
        <f>IF(B109&gt;例①!$C$62,"",IF(B109&gt;=例①!$C$61,$CB$13,""))</f>
        <v/>
      </c>
      <c r="CC109" s="53" t="str">
        <f>IF(B109&gt;例①!$C$64,"",IF(B109&gt;=例①!$C$63,$CC$13,""))</f>
        <v/>
      </c>
      <c r="CD109" s="53" t="str">
        <f>IF(B109&gt;例①!$C$66,"",IF(B109&gt;=例①!$C$65,$CD$13,""))</f>
        <v/>
      </c>
      <c r="CE109" s="50" t="str">
        <f t="shared" si="65"/>
        <v/>
      </c>
      <c r="CF109" s="50" t="str">
        <f t="shared" si="51"/>
        <v xml:space="preserve"> </v>
      </c>
    </row>
    <row r="110" spans="1:84" ht="39" customHeight="1" thickTop="1" thickBot="1" x14ac:dyDescent="0.2">
      <c r="A110" s="81" t="str">
        <f t="shared" si="38"/>
        <v>対象期間</v>
      </c>
      <c r="B110" s="180">
        <f>IFERROR(IF(B109=例①!$E$12+IF(WEEKDAY(例①!$E$12)=1,例①!$E$12,(8-WEEKDAY(例①!$E$12))),"-",IF(B109="-","-",B109+1)),"-")</f>
        <v>43651</v>
      </c>
      <c r="C110" s="89">
        <f t="shared" si="52"/>
        <v>6</v>
      </c>
      <c r="D110" s="199" t="str">
        <f t="shared" si="53"/>
        <v>〇</v>
      </c>
      <c r="E110" s="200" t="str">
        <f t="shared" si="54"/>
        <v xml:space="preserve"> </v>
      </c>
      <c r="F110" s="201" t="s">
        <v>60</v>
      </c>
      <c r="G110" s="202" t="s">
        <v>60</v>
      </c>
      <c r="H110" s="203"/>
      <c r="I110" s="204"/>
      <c r="J110" s="187" t="str">
        <f t="shared" si="55"/>
        <v/>
      </c>
      <c r="K110" s="190">
        <f t="shared" si="39"/>
        <v>96</v>
      </c>
      <c r="L110" s="190" t="str">
        <f t="shared" si="40"/>
        <v/>
      </c>
      <c r="M110" s="188" t="str">
        <f t="shared" si="56"/>
        <v/>
      </c>
      <c r="N110" s="87" t="str">
        <f t="shared" si="41"/>
        <v>↓</v>
      </c>
      <c r="O110" s="108"/>
      <c r="P110" s="156" t="str">
        <f>IF(B110&lt;例①!$E$11,"",IF(B110&gt;例①!$E$12,"",IF(LEN(CE110)=0,"○","")))</f>
        <v>○</v>
      </c>
      <c r="Q110" s="162">
        <f t="shared" si="57"/>
        <v>26</v>
      </c>
      <c r="R110" s="93">
        <f t="shared" si="42"/>
        <v>96</v>
      </c>
      <c r="S110" s="156" t="str">
        <f t="shared" si="43"/>
        <v/>
      </c>
      <c r="T110" s="162">
        <f t="shared" si="44"/>
        <v>25</v>
      </c>
      <c r="U110" s="100">
        <f t="shared" si="58"/>
        <v>26</v>
      </c>
      <c r="V110" s="93" t="str">
        <f t="shared" si="45"/>
        <v>作業日</v>
      </c>
      <c r="W110" s="169" t="str">
        <f t="shared" si="59"/>
        <v>作業日</v>
      </c>
      <c r="X110" s="80" t="str">
        <f t="shared" si="60"/>
        <v/>
      </c>
      <c r="Y110" s="80" t="str">
        <f t="shared" si="61"/>
        <v/>
      </c>
      <c r="Z110" s="80">
        <f t="shared" si="46"/>
        <v>43651</v>
      </c>
      <c r="AA110" s="80" t="str">
        <f t="shared" si="47"/>
        <v/>
      </c>
      <c r="AB110" s="80" t="str">
        <f t="shared" si="48"/>
        <v>OK（振替済み）</v>
      </c>
      <c r="AC110" s="154">
        <f t="shared" si="49"/>
        <v>25</v>
      </c>
      <c r="AD110" s="154" t="str">
        <f t="shared" si="62"/>
        <v/>
      </c>
      <c r="AE110" s="106">
        <f t="shared" si="63"/>
        <v>14</v>
      </c>
      <c r="AF110" s="106">
        <f t="shared" si="50"/>
        <v>0</v>
      </c>
      <c r="AG110" s="218">
        <f>IFERROR(IF(AE110=1,例①!$E$11,IF(AE110=2,例①!$E$11,IF(WEEKDAY(Z110)=2,Z103,AG109))),"")</f>
        <v>43640</v>
      </c>
      <c r="AH110" s="222">
        <f t="shared" si="70"/>
        <v>43641</v>
      </c>
      <c r="AI110" s="222">
        <f t="shared" si="70"/>
        <v>43642</v>
      </c>
      <c r="AJ110" s="222">
        <f t="shared" si="70"/>
        <v>43643</v>
      </c>
      <c r="AK110" s="222">
        <f t="shared" si="70"/>
        <v>43644</v>
      </c>
      <c r="AL110" s="222">
        <f t="shared" si="70"/>
        <v>43645</v>
      </c>
      <c r="AM110" s="222">
        <f t="shared" si="70"/>
        <v>43646</v>
      </c>
      <c r="AN110" s="222">
        <f t="shared" si="70"/>
        <v>43647</v>
      </c>
      <c r="AO110" s="222">
        <f t="shared" si="70"/>
        <v>43648</v>
      </c>
      <c r="AP110" s="222">
        <f t="shared" si="70"/>
        <v>43649</v>
      </c>
      <c r="AQ110" s="222">
        <f t="shared" si="70"/>
        <v>43650</v>
      </c>
      <c r="AR110" s="222">
        <f t="shared" si="70"/>
        <v>43651</v>
      </c>
      <c r="AS110" s="222">
        <f t="shared" si="70"/>
        <v>43652</v>
      </c>
      <c r="AT110" s="222">
        <f t="shared" si="70"/>
        <v>43653</v>
      </c>
      <c r="AU110" s="222">
        <f t="shared" si="70"/>
        <v>43654</v>
      </c>
      <c r="AV110" s="222">
        <f t="shared" si="70"/>
        <v>43655</v>
      </c>
      <c r="AW110" s="222">
        <f t="shared" si="70"/>
        <v>43656</v>
      </c>
      <c r="AX110" s="222">
        <f t="shared" si="70"/>
        <v>43657</v>
      </c>
      <c r="AY110" s="222">
        <f t="shared" si="70"/>
        <v>43658</v>
      </c>
      <c r="AZ110" s="222">
        <f t="shared" si="70"/>
        <v>43659</v>
      </c>
      <c r="BA110" s="222">
        <f t="shared" si="70"/>
        <v>43660</v>
      </c>
      <c r="BB110" s="219">
        <f>IFERROR(IF(IF(Z110=例①!$E$12,例①!$E$12,IF(WEEKDAY(Z110)=1,Z117,BB111))&gt;例①!$E$12,例①!$E$12,IF(Z110=例①!$E$12,例①!$E$12,IF(WEEKDAY(Z110)=1,Z117,BB111))),"")</f>
        <v>43660</v>
      </c>
      <c r="BE110" s="53"/>
      <c r="BF110" s="53"/>
      <c r="BG110" s="53" t="str">
        <f>IFERROR(VLOOKUP(B110,例①!$C$11:$D$12,2,FALSE),"")</f>
        <v/>
      </c>
      <c r="BH110" s="53" t="str">
        <f>IFERROR(VLOOKUP(B110,例①!$C$16:$D$21,2,FALSE),"")</f>
        <v/>
      </c>
      <c r="BI110" s="53" t="str">
        <f>IFERROR(VLOOKUP(B110,例①!$C$22:$D$24,2,FALSE),"")</f>
        <v/>
      </c>
      <c r="BJ110" s="53" t="str">
        <f>IF(B110&gt;例①!$C$26,"",IF(B110&gt;=例①!$C$25,$BJ$13,""))</f>
        <v/>
      </c>
      <c r="BK110" s="53" t="str">
        <f>IF(B110&gt;例①!$C$28,"",IF(B110&gt;=例①!$C$27,$BK$13,""))</f>
        <v/>
      </c>
      <c r="BL110" s="53" t="str">
        <f>IF(B110&gt;例①!$C$30,"",IF(B110&gt;=例①!$C$29,$BL$13,""))</f>
        <v/>
      </c>
      <c r="BM110" s="53" t="str">
        <f>IF(B110&gt;例①!$C$32,"",IF(B110&gt;=例①!$C$31,$BM$13,""))</f>
        <v/>
      </c>
      <c r="BN110" s="53" t="str">
        <f>IF(B110&gt;例①!$C$34,"",IF(B110&gt;=例①!$C$33,$BN$13,""))</f>
        <v/>
      </c>
      <c r="BO110" s="53" t="str">
        <f>IF(B110&gt;例①!$C$36,"",IF(B110&gt;=例①!$C$35,$BO$13,""))</f>
        <v/>
      </c>
      <c r="BP110" s="53" t="str">
        <f>IF(B110&gt;例①!$C$38,"",IF(B110&gt;=例①!$C$37,$BP$13,""))</f>
        <v/>
      </c>
      <c r="BQ110" s="53" t="str">
        <f>IF(B110&gt;例①!$C$40,"",IF(B110&gt;=例①!$C$39,$BQ$13,""))</f>
        <v/>
      </c>
      <c r="BR110" s="53" t="str">
        <f>IF(B110&gt;例①!$C$42,"",IF(B110&gt;=例①!$C$41,$BR$13,""))</f>
        <v/>
      </c>
      <c r="BS110" s="53" t="str">
        <f>IF(B110&gt;例①!$C$44,"",IF(B110&gt;=例①!$C$43,$BS$13,""))</f>
        <v/>
      </c>
      <c r="BT110" s="53" t="str">
        <f>IF(B110&gt;例①!$C$46,"",IF(B110&gt;=例①!$C$45,$BT$13,""))</f>
        <v/>
      </c>
      <c r="BU110" s="53" t="str">
        <f>IF(B110&gt;例①!$C$48,"",IF(B110&gt;=例①!$C$47,$BU$13,""))</f>
        <v/>
      </c>
      <c r="BV110" s="53" t="str">
        <f>IF(B110&gt;例①!$C$50,"",IF(B110&gt;=例①!$C$49,$BV$13,""))</f>
        <v/>
      </c>
      <c r="BW110" s="53" t="str">
        <f>IF(B110&gt;例①!$C$52,"",IF(B110&gt;=例①!$C$51,$BW$13,""))</f>
        <v/>
      </c>
      <c r="BX110" s="53" t="str">
        <f>IF(B110&gt;例①!$C$54,"",IF(B110&gt;=例①!$C$53,$BX$13,""))</f>
        <v/>
      </c>
      <c r="BY110" s="53" t="str">
        <f>IF(B110&gt;例①!$C$56,"",IF(B110&gt;=例①!$C$55,$BY$13,""))</f>
        <v/>
      </c>
      <c r="BZ110" s="53" t="str">
        <f>IF(B110&gt;例①!$C$58,"",IF(B110&gt;=例①!$C$57,$BZ$13,""))</f>
        <v/>
      </c>
      <c r="CA110" s="53" t="str">
        <f>IF(B110&gt;例①!$C$60,"",IF(B110&gt;=例①!$C$59,$CA$13,""))</f>
        <v/>
      </c>
      <c r="CB110" s="53" t="str">
        <f>IF(B110&gt;例①!$C$62,"",IF(B110&gt;=例①!$C$61,$CB$13,""))</f>
        <v/>
      </c>
      <c r="CC110" s="53" t="str">
        <f>IF(B110&gt;例①!$C$64,"",IF(B110&gt;=例①!$C$63,$CC$13,""))</f>
        <v/>
      </c>
      <c r="CD110" s="53" t="str">
        <f>IF(B110&gt;例①!$C$66,"",IF(B110&gt;=例①!$C$65,$CD$13,""))</f>
        <v/>
      </c>
      <c r="CE110" s="50" t="str">
        <f t="shared" si="65"/>
        <v/>
      </c>
      <c r="CF110" s="50" t="str">
        <f t="shared" si="51"/>
        <v xml:space="preserve"> </v>
      </c>
    </row>
    <row r="111" spans="1:84" ht="39" customHeight="1" thickTop="1" thickBot="1" x14ac:dyDescent="0.2">
      <c r="A111" s="81" t="str">
        <f t="shared" si="38"/>
        <v>対象期間</v>
      </c>
      <c r="B111" s="180">
        <f>IFERROR(IF(B110=例①!$E$12+IF(WEEKDAY(例①!$E$12)=1,例①!$E$12,(8-WEEKDAY(例①!$E$12))),"-",IF(B110="-","-",B110+1)),"-")</f>
        <v>43652</v>
      </c>
      <c r="C111" s="89">
        <f t="shared" si="52"/>
        <v>7</v>
      </c>
      <c r="D111" s="199" t="str">
        <f t="shared" si="53"/>
        <v>〇</v>
      </c>
      <c r="E111" s="200" t="str">
        <f t="shared" si="54"/>
        <v xml:space="preserve"> </v>
      </c>
      <c r="F111" s="201" t="s">
        <v>61</v>
      </c>
      <c r="G111" s="202" t="s">
        <v>61</v>
      </c>
      <c r="H111" s="203"/>
      <c r="I111" s="204"/>
      <c r="J111" s="187" t="str">
        <f t="shared" si="55"/>
        <v>OK</v>
      </c>
      <c r="K111" s="190">
        <f t="shared" si="39"/>
        <v>97</v>
      </c>
      <c r="L111" s="190">
        <f t="shared" si="40"/>
        <v>27</v>
      </c>
      <c r="M111" s="188" t="str">
        <f t="shared" si="56"/>
        <v>26／27</v>
      </c>
      <c r="N111" s="87" t="str">
        <f t="shared" si="41"/>
        <v>↓</v>
      </c>
      <c r="O111" s="108"/>
      <c r="P111" s="156" t="str">
        <f>IF(B111&lt;例①!$E$11,"",IF(B111&gt;例①!$E$12,"",IF(LEN(CE111)=0,"○","")))</f>
        <v>○</v>
      </c>
      <c r="Q111" s="162">
        <f t="shared" si="57"/>
        <v>27</v>
      </c>
      <c r="R111" s="93">
        <f t="shared" si="42"/>
        <v>97</v>
      </c>
      <c r="S111" s="156" t="str">
        <f t="shared" si="43"/>
        <v>〇</v>
      </c>
      <c r="T111" s="162">
        <f t="shared" si="44"/>
        <v>26</v>
      </c>
      <c r="U111" s="100">
        <f t="shared" si="58"/>
        <v>27</v>
      </c>
      <c r="V111" s="93" t="str">
        <f t="shared" si="45"/>
        <v>休日</v>
      </c>
      <c r="W111" s="169" t="str">
        <f t="shared" si="59"/>
        <v>休日</v>
      </c>
      <c r="X111" s="80" t="str">
        <f t="shared" si="60"/>
        <v/>
      </c>
      <c r="Y111" s="80" t="str">
        <f t="shared" si="61"/>
        <v/>
      </c>
      <c r="Z111" s="80">
        <f t="shared" si="46"/>
        <v>43652</v>
      </c>
      <c r="AA111" s="80" t="str">
        <f t="shared" si="47"/>
        <v/>
      </c>
      <c r="AB111" s="80" t="str">
        <f t="shared" si="48"/>
        <v>OK（振替済み）</v>
      </c>
      <c r="AC111" s="154">
        <f t="shared" si="49"/>
        <v>26</v>
      </c>
      <c r="AD111" s="154">
        <f t="shared" si="62"/>
        <v>26</v>
      </c>
      <c r="AE111" s="106">
        <f t="shared" si="63"/>
        <v>14</v>
      </c>
      <c r="AF111" s="106">
        <f t="shared" si="50"/>
        <v>0</v>
      </c>
      <c r="AG111" s="218">
        <f>IFERROR(IF(AE111=1,例①!$E$11,IF(AE111=2,例①!$E$11,IF(WEEKDAY(Z111)=2,Z104,AG110))),"")</f>
        <v>43640</v>
      </c>
      <c r="AH111" s="222">
        <f t="shared" si="70"/>
        <v>43641</v>
      </c>
      <c r="AI111" s="222">
        <f t="shared" si="70"/>
        <v>43642</v>
      </c>
      <c r="AJ111" s="222">
        <f t="shared" si="70"/>
        <v>43643</v>
      </c>
      <c r="AK111" s="222">
        <f t="shared" si="70"/>
        <v>43644</v>
      </c>
      <c r="AL111" s="222">
        <f t="shared" si="70"/>
        <v>43645</v>
      </c>
      <c r="AM111" s="222">
        <f t="shared" si="70"/>
        <v>43646</v>
      </c>
      <c r="AN111" s="222">
        <f t="shared" si="70"/>
        <v>43647</v>
      </c>
      <c r="AO111" s="222">
        <f t="shared" si="70"/>
        <v>43648</v>
      </c>
      <c r="AP111" s="222">
        <f t="shared" si="70"/>
        <v>43649</v>
      </c>
      <c r="AQ111" s="222">
        <f t="shared" si="70"/>
        <v>43650</v>
      </c>
      <c r="AR111" s="222">
        <f t="shared" si="70"/>
        <v>43651</v>
      </c>
      <c r="AS111" s="222">
        <f t="shared" si="70"/>
        <v>43652</v>
      </c>
      <c r="AT111" s="222">
        <f t="shared" si="70"/>
        <v>43653</v>
      </c>
      <c r="AU111" s="222">
        <f t="shared" si="70"/>
        <v>43654</v>
      </c>
      <c r="AV111" s="222">
        <f t="shared" si="70"/>
        <v>43655</v>
      </c>
      <c r="AW111" s="222">
        <f t="shared" si="70"/>
        <v>43656</v>
      </c>
      <c r="AX111" s="222">
        <f t="shared" si="70"/>
        <v>43657</v>
      </c>
      <c r="AY111" s="222">
        <f t="shared" si="70"/>
        <v>43658</v>
      </c>
      <c r="AZ111" s="222">
        <f t="shared" si="70"/>
        <v>43659</v>
      </c>
      <c r="BA111" s="222">
        <f t="shared" si="70"/>
        <v>43660</v>
      </c>
      <c r="BB111" s="219">
        <f>IFERROR(IF(IF(Z111=例①!$E$12,例①!$E$12,IF(WEEKDAY(Z111)=1,Z118,BB112))&gt;例①!$E$12,例①!$E$12,IF(Z111=例①!$E$12,例①!$E$12,IF(WEEKDAY(Z111)=1,Z118,BB112))),"")</f>
        <v>43660</v>
      </c>
      <c r="BE111" s="53"/>
      <c r="BF111" s="53"/>
      <c r="BG111" s="53" t="str">
        <f>IFERROR(VLOOKUP(B111,例①!$C$11:$D$12,2,FALSE),"")</f>
        <v/>
      </c>
      <c r="BH111" s="53" t="str">
        <f>IFERROR(VLOOKUP(B111,例①!$C$16:$D$21,2,FALSE),"")</f>
        <v/>
      </c>
      <c r="BI111" s="53" t="str">
        <f>IFERROR(VLOOKUP(B111,例①!$C$22:$D$24,2,FALSE),"")</f>
        <v/>
      </c>
      <c r="BJ111" s="53" t="str">
        <f>IF(B111&gt;例①!$C$26,"",IF(B111&gt;=例①!$C$25,$BJ$13,""))</f>
        <v/>
      </c>
      <c r="BK111" s="53" t="str">
        <f>IF(B111&gt;例①!$C$28,"",IF(B111&gt;=例①!$C$27,$BK$13,""))</f>
        <v/>
      </c>
      <c r="BL111" s="53" t="str">
        <f>IF(B111&gt;例①!$C$30,"",IF(B111&gt;=例①!$C$29,$BL$13,""))</f>
        <v/>
      </c>
      <c r="BM111" s="53" t="str">
        <f>IF(B111&gt;例①!$C$32,"",IF(B111&gt;=例①!$C$31,$BM$13,""))</f>
        <v/>
      </c>
      <c r="BN111" s="53" t="str">
        <f>IF(B111&gt;例①!$C$34,"",IF(B111&gt;=例①!$C$33,$BN$13,""))</f>
        <v/>
      </c>
      <c r="BO111" s="53" t="str">
        <f>IF(B111&gt;例①!$C$36,"",IF(B111&gt;=例①!$C$35,$BO$13,""))</f>
        <v/>
      </c>
      <c r="BP111" s="53" t="str">
        <f>IF(B111&gt;例①!$C$38,"",IF(B111&gt;=例①!$C$37,$BP$13,""))</f>
        <v/>
      </c>
      <c r="BQ111" s="53" t="str">
        <f>IF(B111&gt;例①!$C$40,"",IF(B111&gt;=例①!$C$39,$BQ$13,""))</f>
        <v/>
      </c>
      <c r="BR111" s="53" t="str">
        <f>IF(B111&gt;例①!$C$42,"",IF(B111&gt;=例①!$C$41,$BR$13,""))</f>
        <v/>
      </c>
      <c r="BS111" s="53" t="str">
        <f>IF(B111&gt;例①!$C$44,"",IF(B111&gt;=例①!$C$43,$BS$13,""))</f>
        <v/>
      </c>
      <c r="BT111" s="53" t="str">
        <f>IF(B111&gt;例①!$C$46,"",IF(B111&gt;=例①!$C$45,$BT$13,""))</f>
        <v/>
      </c>
      <c r="BU111" s="53" t="str">
        <f>IF(B111&gt;例①!$C$48,"",IF(B111&gt;=例①!$C$47,$BU$13,""))</f>
        <v/>
      </c>
      <c r="BV111" s="53" t="str">
        <f>IF(B111&gt;例①!$C$50,"",IF(B111&gt;=例①!$C$49,$BV$13,""))</f>
        <v/>
      </c>
      <c r="BW111" s="53" t="str">
        <f>IF(B111&gt;例①!$C$52,"",IF(B111&gt;=例①!$C$51,$BW$13,""))</f>
        <v/>
      </c>
      <c r="BX111" s="53" t="str">
        <f>IF(B111&gt;例①!$C$54,"",IF(B111&gt;=例①!$C$53,$BX$13,""))</f>
        <v/>
      </c>
      <c r="BY111" s="53" t="str">
        <f>IF(B111&gt;例①!$C$56,"",IF(B111&gt;=例①!$C$55,$BY$13,""))</f>
        <v/>
      </c>
      <c r="BZ111" s="53" t="str">
        <f>IF(B111&gt;例①!$C$58,"",IF(B111&gt;=例①!$C$57,$BZ$13,""))</f>
        <v/>
      </c>
      <c r="CA111" s="53" t="str">
        <f>IF(B111&gt;例①!$C$60,"",IF(B111&gt;=例①!$C$59,$CA$13,""))</f>
        <v/>
      </c>
      <c r="CB111" s="53" t="str">
        <f>IF(B111&gt;例①!$C$62,"",IF(B111&gt;=例①!$C$61,$CB$13,""))</f>
        <v/>
      </c>
      <c r="CC111" s="53" t="str">
        <f>IF(B111&gt;例①!$C$64,"",IF(B111&gt;=例①!$C$63,$CC$13,""))</f>
        <v/>
      </c>
      <c r="CD111" s="53" t="str">
        <f>IF(B111&gt;例①!$C$66,"",IF(B111&gt;=例①!$C$65,$CD$13,""))</f>
        <v/>
      </c>
      <c r="CE111" s="50" t="str">
        <f t="shared" si="65"/>
        <v/>
      </c>
      <c r="CF111" s="50" t="str">
        <f t="shared" si="51"/>
        <v xml:space="preserve"> </v>
      </c>
    </row>
    <row r="112" spans="1:84" ht="39" customHeight="1" thickTop="1" thickBot="1" x14ac:dyDescent="0.2">
      <c r="A112" s="81" t="str">
        <f t="shared" si="38"/>
        <v>対象期間</v>
      </c>
      <c r="B112" s="180">
        <f>IFERROR(IF(B111=例①!$E$12+IF(WEEKDAY(例①!$E$12)=1,例①!$E$12,(8-WEEKDAY(例①!$E$12))),"-",IF(B111="-","-",B111+1)),"-")</f>
        <v>43653</v>
      </c>
      <c r="C112" s="89">
        <f t="shared" si="52"/>
        <v>1</v>
      </c>
      <c r="D112" s="199" t="str">
        <f t="shared" si="53"/>
        <v>〇</v>
      </c>
      <c r="E112" s="200" t="str">
        <f t="shared" si="54"/>
        <v xml:space="preserve"> </v>
      </c>
      <c r="F112" s="201" t="s">
        <v>61</v>
      </c>
      <c r="G112" s="202" t="s">
        <v>61</v>
      </c>
      <c r="H112" s="203"/>
      <c r="I112" s="204"/>
      <c r="J112" s="187" t="str">
        <f t="shared" si="55"/>
        <v>OK</v>
      </c>
      <c r="K112" s="190">
        <f t="shared" si="39"/>
        <v>98</v>
      </c>
      <c r="L112" s="190">
        <f t="shared" si="40"/>
        <v>28</v>
      </c>
      <c r="M112" s="188" t="str">
        <f t="shared" si="56"/>
        <v>27／28</v>
      </c>
      <c r="N112" s="87" t="str">
        <f t="shared" si="41"/>
        <v>週の終わり</v>
      </c>
      <c r="O112" s="108"/>
      <c r="P112" s="156" t="str">
        <f>IF(B112&lt;例①!$E$11,"",IF(B112&gt;例①!$E$12,"",IF(LEN(CE112)=0,"○","")))</f>
        <v>○</v>
      </c>
      <c r="Q112" s="162">
        <f t="shared" si="57"/>
        <v>28</v>
      </c>
      <c r="R112" s="93">
        <f t="shared" si="42"/>
        <v>98</v>
      </c>
      <c r="S112" s="156" t="str">
        <f t="shared" si="43"/>
        <v>〇</v>
      </c>
      <c r="T112" s="162">
        <f t="shared" si="44"/>
        <v>27</v>
      </c>
      <c r="U112" s="100">
        <f t="shared" si="58"/>
        <v>28</v>
      </c>
      <c r="V112" s="93" t="str">
        <f t="shared" si="45"/>
        <v>休日</v>
      </c>
      <c r="W112" s="169" t="str">
        <f t="shared" si="59"/>
        <v>休日</v>
      </c>
      <c r="X112" s="80" t="str">
        <f t="shared" si="60"/>
        <v/>
      </c>
      <c r="Y112" s="80" t="str">
        <f t="shared" si="61"/>
        <v/>
      </c>
      <c r="Z112" s="80">
        <f t="shared" si="46"/>
        <v>43653</v>
      </c>
      <c r="AA112" s="80" t="str">
        <f t="shared" si="47"/>
        <v/>
      </c>
      <c r="AB112" s="80" t="str">
        <f t="shared" si="48"/>
        <v>OK（振替済み）</v>
      </c>
      <c r="AC112" s="154">
        <f t="shared" si="49"/>
        <v>27</v>
      </c>
      <c r="AD112" s="154">
        <f t="shared" si="62"/>
        <v>27</v>
      </c>
      <c r="AE112" s="106">
        <f t="shared" si="63"/>
        <v>14</v>
      </c>
      <c r="AF112" s="106">
        <f t="shared" si="50"/>
        <v>0</v>
      </c>
      <c r="AG112" s="223">
        <f>IFERROR(IF(AE112=1,例①!$E$11,IF(AE112=2,例①!$E$11,IF(WEEKDAY(Z112)=2,Z105,AG111))),"")</f>
        <v>43640</v>
      </c>
      <c r="AH112" s="224">
        <f t="shared" si="70"/>
        <v>43641</v>
      </c>
      <c r="AI112" s="224">
        <f t="shared" si="70"/>
        <v>43642</v>
      </c>
      <c r="AJ112" s="224">
        <f t="shared" si="70"/>
        <v>43643</v>
      </c>
      <c r="AK112" s="224">
        <f t="shared" si="70"/>
        <v>43644</v>
      </c>
      <c r="AL112" s="224">
        <f t="shared" si="70"/>
        <v>43645</v>
      </c>
      <c r="AM112" s="224">
        <f t="shared" si="70"/>
        <v>43646</v>
      </c>
      <c r="AN112" s="224">
        <f t="shared" si="70"/>
        <v>43647</v>
      </c>
      <c r="AO112" s="224">
        <f t="shared" si="70"/>
        <v>43648</v>
      </c>
      <c r="AP112" s="224">
        <f t="shared" si="70"/>
        <v>43649</v>
      </c>
      <c r="AQ112" s="224">
        <f t="shared" si="70"/>
        <v>43650</v>
      </c>
      <c r="AR112" s="224">
        <f t="shared" si="70"/>
        <v>43651</v>
      </c>
      <c r="AS112" s="224">
        <f t="shared" si="70"/>
        <v>43652</v>
      </c>
      <c r="AT112" s="224">
        <f t="shared" si="70"/>
        <v>43653</v>
      </c>
      <c r="AU112" s="224">
        <f t="shared" si="70"/>
        <v>43654</v>
      </c>
      <c r="AV112" s="224">
        <f t="shared" si="70"/>
        <v>43655</v>
      </c>
      <c r="AW112" s="224">
        <f t="shared" si="70"/>
        <v>43656</v>
      </c>
      <c r="AX112" s="224">
        <f t="shared" si="70"/>
        <v>43657</v>
      </c>
      <c r="AY112" s="224">
        <f t="shared" si="70"/>
        <v>43658</v>
      </c>
      <c r="AZ112" s="224">
        <f t="shared" si="70"/>
        <v>43659</v>
      </c>
      <c r="BA112" s="224">
        <f t="shared" si="70"/>
        <v>43660</v>
      </c>
      <c r="BB112" s="225">
        <f>IFERROR(IF(IF(Z112=例①!$E$12,例①!$E$12,IF(WEEKDAY(Z112)=1,Z119,BB113))&gt;例①!$E$12,例①!$E$12,IF(Z112=例①!$E$12,例①!$E$12,IF(WEEKDAY(Z112)=1,Z119,BB113))),"")</f>
        <v>43660</v>
      </c>
      <c r="BE112" s="53"/>
      <c r="BF112" s="53"/>
      <c r="BG112" s="53" t="str">
        <f>IFERROR(VLOOKUP(B112,例①!$C$11:$D$12,2,FALSE),"")</f>
        <v/>
      </c>
      <c r="BH112" s="53" t="str">
        <f>IFERROR(VLOOKUP(B112,例①!$C$16:$D$21,2,FALSE),"")</f>
        <v/>
      </c>
      <c r="BI112" s="53" t="str">
        <f>IFERROR(VLOOKUP(B112,例①!$C$22:$D$24,2,FALSE),"")</f>
        <v/>
      </c>
      <c r="BJ112" s="53" t="str">
        <f>IF(B112&gt;例①!$C$26,"",IF(B112&gt;=例①!$C$25,$BJ$13,""))</f>
        <v/>
      </c>
      <c r="BK112" s="53" t="str">
        <f>IF(B112&gt;例①!$C$28,"",IF(B112&gt;=例①!$C$27,$BK$13,""))</f>
        <v/>
      </c>
      <c r="BL112" s="53" t="str">
        <f>IF(B112&gt;例①!$C$30,"",IF(B112&gt;=例①!$C$29,$BL$13,""))</f>
        <v/>
      </c>
      <c r="BM112" s="53" t="str">
        <f>IF(B112&gt;例①!$C$32,"",IF(B112&gt;=例①!$C$31,$BM$13,""))</f>
        <v/>
      </c>
      <c r="BN112" s="53" t="str">
        <f>IF(B112&gt;例①!$C$34,"",IF(B112&gt;=例①!$C$33,$BN$13,""))</f>
        <v/>
      </c>
      <c r="BO112" s="53" t="str">
        <f>IF(B112&gt;例①!$C$36,"",IF(B112&gt;=例①!$C$35,$BO$13,""))</f>
        <v/>
      </c>
      <c r="BP112" s="53" t="str">
        <f>IF(B112&gt;例①!$C$38,"",IF(B112&gt;=例①!$C$37,$BP$13,""))</f>
        <v/>
      </c>
      <c r="BQ112" s="53" t="str">
        <f>IF(B112&gt;例①!$C$40,"",IF(B112&gt;=例①!$C$39,$BQ$13,""))</f>
        <v/>
      </c>
      <c r="BR112" s="53" t="str">
        <f>IF(B112&gt;例①!$C$42,"",IF(B112&gt;=例①!$C$41,$BR$13,""))</f>
        <v/>
      </c>
      <c r="BS112" s="53" t="str">
        <f>IF(B112&gt;例①!$C$44,"",IF(B112&gt;=例①!$C$43,$BS$13,""))</f>
        <v/>
      </c>
      <c r="BT112" s="53" t="str">
        <f>IF(B112&gt;例①!$C$46,"",IF(B112&gt;=例①!$C$45,$BT$13,""))</f>
        <v/>
      </c>
      <c r="BU112" s="53" t="str">
        <f>IF(B112&gt;例①!$C$48,"",IF(B112&gt;=例①!$C$47,$BU$13,""))</f>
        <v/>
      </c>
      <c r="BV112" s="53" t="str">
        <f>IF(B112&gt;例①!$C$50,"",IF(B112&gt;=例①!$C$49,$BV$13,""))</f>
        <v/>
      </c>
      <c r="BW112" s="53" t="str">
        <f>IF(B112&gt;例①!$C$52,"",IF(B112&gt;=例①!$C$51,$BW$13,""))</f>
        <v/>
      </c>
      <c r="BX112" s="53" t="str">
        <f>IF(B112&gt;例①!$C$54,"",IF(B112&gt;=例①!$C$53,$BX$13,""))</f>
        <v/>
      </c>
      <c r="BY112" s="53" t="str">
        <f>IF(B112&gt;例①!$C$56,"",IF(B112&gt;=例①!$C$55,$BY$13,""))</f>
        <v/>
      </c>
      <c r="BZ112" s="53" t="str">
        <f>IF(B112&gt;例①!$C$58,"",IF(B112&gt;=例①!$C$57,$BZ$13,""))</f>
        <v/>
      </c>
      <c r="CA112" s="53" t="str">
        <f>IF(B112&gt;例①!$C$60,"",IF(B112&gt;=例①!$C$59,$CA$13,""))</f>
        <v/>
      </c>
      <c r="CB112" s="53" t="str">
        <f>IF(B112&gt;例①!$C$62,"",IF(B112&gt;=例①!$C$61,$CB$13,""))</f>
        <v/>
      </c>
      <c r="CC112" s="53" t="str">
        <f>IF(B112&gt;例①!$C$64,"",IF(B112&gt;=例①!$C$63,$CC$13,""))</f>
        <v/>
      </c>
      <c r="CD112" s="53" t="str">
        <f>IF(B112&gt;例①!$C$66,"",IF(B112&gt;=例①!$C$65,$CD$13,""))</f>
        <v/>
      </c>
      <c r="CE112" s="50" t="str">
        <f t="shared" si="65"/>
        <v/>
      </c>
      <c r="CF112" s="50" t="str">
        <f t="shared" si="51"/>
        <v xml:space="preserve"> </v>
      </c>
    </row>
    <row r="113" spans="1:84" ht="39" customHeight="1" thickTop="1" thickBot="1" x14ac:dyDescent="0.2">
      <c r="A113" s="81" t="str">
        <f t="shared" si="38"/>
        <v>対象期間</v>
      </c>
      <c r="B113" s="180">
        <f>IFERROR(IF(B112=例①!$E$12+IF(WEEKDAY(例①!$E$12)=1,例①!$E$12,(8-WEEKDAY(例①!$E$12))),"-",IF(B112="-","-",B112+1)),"-")</f>
        <v>43654</v>
      </c>
      <c r="C113" s="89">
        <f t="shared" si="52"/>
        <v>2</v>
      </c>
      <c r="D113" s="199" t="str">
        <f t="shared" si="53"/>
        <v>〇</v>
      </c>
      <c r="E113" s="200" t="str">
        <f t="shared" si="54"/>
        <v xml:space="preserve"> </v>
      </c>
      <c r="F113" s="201" t="s">
        <v>60</v>
      </c>
      <c r="G113" s="202" t="s">
        <v>60</v>
      </c>
      <c r="H113" s="203"/>
      <c r="I113" s="204"/>
      <c r="J113" s="187" t="str">
        <f t="shared" si="55"/>
        <v/>
      </c>
      <c r="K113" s="190">
        <f t="shared" si="39"/>
        <v>99</v>
      </c>
      <c r="L113" s="190" t="str">
        <f t="shared" si="40"/>
        <v/>
      </c>
      <c r="M113" s="188" t="str">
        <f t="shared" si="56"/>
        <v/>
      </c>
      <c r="N113" s="87" t="str">
        <f t="shared" si="41"/>
        <v>週の始まり</v>
      </c>
      <c r="O113" s="108"/>
      <c r="P113" s="156" t="str">
        <f>IF(B113&lt;例①!$E$11,"",IF(B113&gt;例①!$E$12,"",IF(LEN(CE113)=0,"○","")))</f>
        <v>○</v>
      </c>
      <c r="Q113" s="162">
        <f t="shared" si="57"/>
        <v>28</v>
      </c>
      <c r="R113" s="93">
        <f t="shared" si="42"/>
        <v>99</v>
      </c>
      <c r="S113" s="156" t="str">
        <f t="shared" si="43"/>
        <v/>
      </c>
      <c r="T113" s="162">
        <f t="shared" si="44"/>
        <v>27</v>
      </c>
      <c r="U113" s="100">
        <f t="shared" si="58"/>
        <v>28</v>
      </c>
      <c r="V113" s="93" t="str">
        <f t="shared" si="45"/>
        <v>作業日</v>
      </c>
      <c r="W113" s="169" t="str">
        <f t="shared" si="59"/>
        <v>作業日</v>
      </c>
      <c r="X113" s="80" t="str">
        <f t="shared" si="60"/>
        <v/>
      </c>
      <c r="Y113" s="80" t="str">
        <f t="shared" si="61"/>
        <v/>
      </c>
      <c r="Z113" s="80">
        <f t="shared" si="46"/>
        <v>43654</v>
      </c>
      <c r="AA113" s="80" t="str">
        <f t="shared" si="47"/>
        <v/>
      </c>
      <c r="AB113" s="80" t="str">
        <f t="shared" si="48"/>
        <v>OK（振替済み）</v>
      </c>
      <c r="AC113" s="154">
        <f t="shared" si="49"/>
        <v>27</v>
      </c>
      <c r="AD113" s="154" t="str">
        <f t="shared" si="62"/>
        <v/>
      </c>
      <c r="AE113" s="106">
        <f t="shared" si="63"/>
        <v>15</v>
      </c>
      <c r="AF113" s="106">
        <f t="shared" si="50"/>
        <v>0</v>
      </c>
      <c r="AG113" s="216">
        <f>IFERROR(IF(AE113=1,例①!$E$11,IF(AE113=2,例①!$E$11,IF(WEEKDAY(Z113)=2,Z106,AG112))),"")</f>
        <v>43647</v>
      </c>
      <c r="AH113" s="221">
        <f t="shared" si="70"/>
        <v>43648</v>
      </c>
      <c r="AI113" s="221">
        <f t="shared" si="70"/>
        <v>43649</v>
      </c>
      <c r="AJ113" s="221">
        <f t="shared" si="70"/>
        <v>43650</v>
      </c>
      <c r="AK113" s="221">
        <f t="shared" si="70"/>
        <v>43651</v>
      </c>
      <c r="AL113" s="221">
        <f t="shared" si="70"/>
        <v>43652</v>
      </c>
      <c r="AM113" s="221">
        <f t="shared" si="70"/>
        <v>43653</v>
      </c>
      <c r="AN113" s="221">
        <f t="shared" si="70"/>
        <v>43654</v>
      </c>
      <c r="AO113" s="221">
        <f t="shared" si="70"/>
        <v>43655</v>
      </c>
      <c r="AP113" s="221">
        <f t="shared" si="70"/>
        <v>43656</v>
      </c>
      <c r="AQ113" s="221">
        <f t="shared" si="70"/>
        <v>43657</v>
      </c>
      <c r="AR113" s="221">
        <f t="shared" si="70"/>
        <v>43658</v>
      </c>
      <c r="AS113" s="221">
        <f t="shared" si="70"/>
        <v>43659</v>
      </c>
      <c r="AT113" s="221">
        <f t="shared" si="70"/>
        <v>43660</v>
      </c>
      <c r="AU113" s="221">
        <f t="shared" si="70"/>
        <v>43661</v>
      </c>
      <c r="AV113" s="221">
        <f t="shared" si="70"/>
        <v>43662</v>
      </c>
      <c r="AW113" s="221">
        <f t="shared" si="70"/>
        <v>43663</v>
      </c>
      <c r="AX113" s="221">
        <f t="shared" si="70"/>
        <v>43664</v>
      </c>
      <c r="AY113" s="221">
        <f t="shared" si="70"/>
        <v>43665</v>
      </c>
      <c r="AZ113" s="221">
        <f t="shared" si="70"/>
        <v>43666</v>
      </c>
      <c r="BA113" s="221">
        <f t="shared" si="70"/>
        <v>43667</v>
      </c>
      <c r="BB113" s="217">
        <f>IFERROR(IF(IF(Z113=例①!$E$12,例①!$E$12,IF(WEEKDAY(Z113)=1,Z120,BB114))&gt;例①!$E$12,例①!$E$12,IF(Z113=例①!$E$12,例①!$E$12,IF(WEEKDAY(Z113)=1,Z120,BB114))),"")</f>
        <v>43667</v>
      </c>
      <c r="BE113" s="53"/>
      <c r="BF113" s="53"/>
      <c r="BG113" s="53" t="str">
        <f>IFERROR(VLOOKUP(B113,例①!$C$11:$D$12,2,FALSE),"")</f>
        <v/>
      </c>
      <c r="BH113" s="53" t="str">
        <f>IFERROR(VLOOKUP(B113,例①!$C$16:$D$21,2,FALSE),"")</f>
        <v/>
      </c>
      <c r="BI113" s="53" t="str">
        <f>IFERROR(VLOOKUP(B113,例①!$C$22:$D$24,2,FALSE),"")</f>
        <v/>
      </c>
      <c r="BJ113" s="53" t="str">
        <f>IF(B113&gt;例①!$C$26,"",IF(B113&gt;=例①!$C$25,$BJ$13,""))</f>
        <v/>
      </c>
      <c r="BK113" s="53" t="str">
        <f>IF(B113&gt;例①!$C$28,"",IF(B113&gt;=例①!$C$27,$BK$13,""))</f>
        <v/>
      </c>
      <c r="BL113" s="53" t="str">
        <f>IF(B113&gt;例①!$C$30,"",IF(B113&gt;=例①!$C$29,$BL$13,""))</f>
        <v/>
      </c>
      <c r="BM113" s="53" t="str">
        <f>IF(B113&gt;例①!$C$32,"",IF(B113&gt;=例①!$C$31,$BM$13,""))</f>
        <v/>
      </c>
      <c r="BN113" s="53" t="str">
        <f>IF(B113&gt;例①!$C$34,"",IF(B113&gt;=例①!$C$33,$BN$13,""))</f>
        <v/>
      </c>
      <c r="BO113" s="53" t="str">
        <f>IF(B113&gt;例①!$C$36,"",IF(B113&gt;=例①!$C$35,$BO$13,""))</f>
        <v/>
      </c>
      <c r="BP113" s="53" t="str">
        <f>IF(B113&gt;例①!$C$38,"",IF(B113&gt;=例①!$C$37,$BP$13,""))</f>
        <v/>
      </c>
      <c r="BQ113" s="53" t="str">
        <f>IF(B113&gt;例①!$C$40,"",IF(B113&gt;=例①!$C$39,$BQ$13,""))</f>
        <v/>
      </c>
      <c r="BR113" s="53" t="str">
        <f>IF(B113&gt;例①!$C$42,"",IF(B113&gt;=例①!$C$41,$BR$13,""))</f>
        <v/>
      </c>
      <c r="BS113" s="53" t="str">
        <f>IF(B113&gt;例①!$C$44,"",IF(B113&gt;=例①!$C$43,$BS$13,""))</f>
        <v/>
      </c>
      <c r="BT113" s="53" t="str">
        <f>IF(B113&gt;例①!$C$46,"",IF(B113&gt;=例①!$C$45,$BT$13,""))</f>
        <v/>
      </c>
      <c r="BU113" s="53" t="str">
        <f>IF(B113&gt;例①!$C$48,"",IF(B113&gt;=例①!$C$47,$BU$13,""))</f>
        <v/>
      </c>
      <c r="BV113" s="53" t="str">
        <f>IF(B113&gt;例①!$C$50,"",IF(B113&gt;=例①!$C$49,$BV$13,""))</f>
        <v/>
      </c>
      <c r="BW113" s="53" t="str">
        <f>IF(B113&gt;例①!$C$52,"",IF(B113&gt;=例①!$C$51,$BW$13,""))</f>
        <v/>
      </c>
      <c r="BX113" s="53" t="str">
        <f>IF(B113&gt;例①!$C$54,"",IF(B113&gt;=例①!$C$53,$BX$13,""))</f>
        <v/>
      </c>
      <c r="BY113" s="53" t="str">
        <f>IF(B113&gt;例①!$C$56,"",IF(B113&gt;=例①!$C$55,$BY$13,""))</f>
        <v/>
      </c>
      <c r="BZ113" s="53" t="str">
        <f>IF(B113&gt;例①!$C$58,"",IF(B113&gt;=例①!$C$57,$BZ$13,""))</f>
        <v/>
      </c>
      <c r="CA113" s="53" t="str">
        <f>IF(B113&gt;例①!$C$60,"",IF(B113&gt;=例①!$C$59,$CA$13,""))</f>
        <v/>
      </c>
      <c r="CB113" s="53" t="str">
        <f>IF(B113&gt;例①!$C$62,"",IF(B113&gt;=例①!$C$61,$CB$13,""))</f>
        <v/>
      </c>
      <c r="CC113" s="53" t="str">
        <f>IF(B113&gt;例①!$C$64,"",IF(B113&gt;=例①!$C$63,$CC$13,""))</f>
        <v/>
      </c>
      <c r="CD113" s="53" t="str">
        <f>IF(B113&gt;例①!$C$66,"",IF(B113&gt;=例①!$C$65,$CD$13,""))</f>
        <v/>
      </c>
      <c r="CE113" s="50" t="str">
        <f t="shared" si="65"/>
        <v/>
      </c>
      <c r="CF113" s="50" t="str">
        <f t="shared" si="51"/>
        <v xml:space="preserve"> </v>
      </c>
    </row>
    <row r="114" spans="1:84" ht="39" customHeight="1" thickTop="1" thickBot="1" x14ac:dyDescent="0.2">
      <c r="A114" s="81" t="str">
        <f t="shared" si="38"/>
        <v>対象期間</v>
      </c>
      <c r="B114" s="180">
        <f>IFERROR(IF(B113=例①!$E$12+IF(WEEKDAY(例①!$E$12)=1,例①!$E$12,(8-WEEKDAY(例①!$E$12))),"-",IF(B113="-","-",B113+1)),"-")</f>
        <v>43655</v>
      </c>
      <c r="C114" s="89">
        <f t="shared" si="52"/>
        <v>3</v>
      </c>
      <c r="D114" s="199" t="str">
        <f t="shared" si="53"/>
        <v>〇</v>
      </c>
      <c r="E114" s="200" t="str">
        <f t="shared" si="54"/>
        <v xml:space="preserve"> </v>
      </c>
      <c r="F114" s="201" t="s">
        <v>60</v>
      </c>
      <c r="G114" s="202" t="s">
        <v>60</v>
      </c>
      <c r="H114" s="203"/>
      <c r="I114" s="204"/>
      <c r="J114" s="187" t="str">
        <f t="shared" si="55"/>
        <v/>
      </c>
      <c r="K114" s="190">
        <f t="shared" si="39"/>
        <v>100</v>
      </c>
      <c r="L114" s="190" t="str">
        <f t="shared" si="40"/>
        <v/>
      </c>
      <c r="M114" s="188" t="str">
        <f t="shared" si="56"/>
        <v/>
      </c>
      <c r="N114" s="87" t="str">
        <f t="shared" si="41"/>
        <v>↓</v>
      </c>
      <c r="O114" s="108"/>
      <c r="P114" s="156" t="str">
        <f>IF(B114&lt;例①!$E$11,"",IF(B114&gt;例①!$E$12,"",IF(LEN(CE114)=0,"○","")))</f>
        <v>○</v>
      </c>
      <c r="Q114" s="162">
        <f t="shared" si="57"/>
        <v>28</v>
      </c>
      <c r="R114" s="93">
        <f t="shared" si="42"/>
        <v>100</v>
      </c>
      <c r="S114" s="156" t="str">
        <f t="shared" si="43"/>
        <v/>
      </c>
      <c r="T114" s="162">
        <f t="shared" si="44"/>
        <v>27</v>
      </c>
      <c r="U114" s="100">
        <f t="shared" si="58"/>
        <v>28</v>
      </c>
      <c r="V114" s="93" t="str">
        <f t="shared" si="45"/>
        <v>作業日</v>
      </c>
      <c r="W114" s="169" t="str">
        <f t="shared" si="59"/>
        <v>作業日</v>
      </c>
      <c r="X114" s="80" t="str">
        <f t="shared" si="60"/>
        <v/>
      </c>
      <c r="Y114" s="80" t="str">
        <f t="shared" si="61"/>
        <v/>
      </c>
      <c r="Z114" s="80">
        <f t="shared" si="46"/>
        <v>43655</v>
      </c>
      <c r="AA114" s="80" t="str">
        <f t="shared" si="47"/>
        <v/>
      </c>
      <c r="AB114" s="80" t="str">
        <f t="shared" si="48"/>
        <v>OK（振替済み）</v>
      </c>
      <c r="AC114" s="154">
        <f t="shared" si="49"/>
        <v>27</v>
      </c>
      <c r="AD114" s="154" t="str">
        <f t="shared" si="62"/>
        <v/>
      </c>
      <c r="AE114" s="106">
        <f t="shared" si="63"/>
        <v>15</v>
      </c>
      <c r="AF114" s="106">
        <f t="shared" si="50"/>
        <v>0</v>
      </c>
      <c r="AG114" s="218">
        <f>IFERROR(IF(AE114=1,例①!$E$11,IF(AE114=2,例①!$E$11,IF(WEEKDAY(Z114)=2,Z107,AG113))),"")</f>
        <v>43647</v>
      </c>
      <c r="AH114" s="222">
        <f t="shared" si="70"/>
        <v>43648</v>
      </c>
      <c r="AI114" s="222">
        <f t="shared" si="70"/>
        <v>43649</v>
      </c>
      <c r="AJ114" s="222">
        <f t="shared" si="70"/>
        <v>43650</v>
      </c>
      <c r="AK114" s="222">
        <f t="shared" si="70"/>
        <v>43651</v>
      </c>
      <c r="AL114" s="222">
        <f t="shared" si="70"/>
        <v>43652</v>
      </c>
      <c r="AM114" s="222">
        <f t="shared" si="70"/>
        <v>43653</v>
      </c>
      <c r="AN114" s="222">
        <f t="shared" si="70"/>
        <v>43654</v>
      </c>
      <c r="AO114" s="222">
        <f t="shared" si="70"/>
        <v>43655</v>
      </c>
      <c r="AP114" s="222">
        <f t="shared" si="70"/>
        <v>43656</v>
      </c>
      <c r="AQ114" s="222">
        <f t="shared" si="70"/>
        <v>43657</v>
      </c>
      <c r="AR114" s="222">
        <f t="shared" si="70"/>
        <v>43658</v>
      </c>
      <c r="AS114" s="222">
        <f t="shared" si="70"/>
        <v>43659</v>
      </c>
      <c r="AT114" s="222">
        <f t="shared" si="70"/>
        <v>43660</v>
      </c>
      <c r="AU114" s="222">
        <f t="shared" si="70"/>
        <v>43661</v>
      </c>
      <c r="AV114" s="222">
        <f t="shared" si="70"/>
        <v>43662</v>
      </c>
      <c r="AW114" s="222">
        <f t="shared" si="70"/>
        <v>43663</v>
      </c>
      <c r="AX114" s="222">
        <f t="shared" si="70"/>
        <v>43664</v>
      </c>
      <c r="AY114" s="222">
        <f t="shared" si="70"/>
        <v>43665</v>
      </c>
      <c r="AZ114" s="222">
        <f t="shared" si="70"/>
        <v>43666</v>
      </c>
      <c r="BA114" s="222">
        <f t="shared" si="70"/>
        <v>43667</v>
      </c>
      <c r="BB114" s="219">
        <f>IFERROR(IF(IF(Z114=例①!$E$12,例①!$E$12,IF(WEEKDAY(Z114)=1,Z121,BB115))&gt;例①!$E$12,例①!$E$12,IF(Z114=例①!$E$12,例①!$E$12,IF(WEEKDAY(Z114)=1,Z121,BB115))),"")</f>
        <v>43667</v>
      </c>
      <c r="BE114" s="53"/>
      <c r="BF114" s="53"/>
      <c r="BG114" s="53" t="str">
        <f>IFERROR(VLOOKUP(B114,例①!$C$11:$D$12,2,FALSE),"")</f>
        <v/>
      </c>
      <c r="BH114" s="53" t="str">
        <f>IFERROR(VLOOKUP(B114,例①!$C$16:$D$21,2,FALSE),"")</f>
        <v/>
      </c>
      <c r="BI114" s="53" t="str">
        <f>IFERROR(VLOOKUP(B114,例①!$C$22:$D$24,2,FALSE),"")</f>
        <v/>
      </c>
      <c r="BJ114" s="53" t="str">
        <f>IF(B114&gt;例①!$C$26,"",IF(B114&gt;=例①!$C$25,$BJ$13,""))</f>
        <v/>
      </c>
      <c r="BK114" s="53" t="str">
        <f>IF(B114&gt;例①!$C$28,"",IF(B114&gt;=例①!$C$27,$BK$13,""))</f>
        <v/>
      </c>
      <c r="BL114" s="53" t="str">
        <f>IF(B114&gt;例①!$C$30,"",IF(B114&gt;=例①!$C$29,$BL$13,""))</f>
        <v/>
      </c>
      <c r="BM114" s="53" t="str">
        <f>IF(B114&gt;例①!$C$32,"",IF(B114&gt;=例①!$C$31,$BM$13,""))</f>
        <v/>
      </c>
      <c r="BN114" s="53" t="str">
        <f>IF(B114&gt;例①!$C$34,"",IF(B114&gt;=例①!$C$33,$BN$13,""))</f>
        <v/>
      </c>
      <c r="BO114" s="53" t="str">
        <f>IF(B114&gt;例①!$C$36,"",IF(B114&gt;=例①!$C$35,$BO$13,""))</f>
        <v/>
      </c>
      <c r="BP114" s="53" t="str">
        <f>IF(B114&gt;例①!$C$38,"",IF(B114&gt;=例①!$C$37,$BP$13,""))</f>
        <v/>
      </c>
      <c r="BQ114" s="53" t="str">
        <f>IF(B114&gt;例①!$C$40,"",IF(B114&gt;=例①!$C$39,$BQ$13,""))</f>
        <v/>
      </c>
      <c r="BR114" s="53" t="str">
        <f>IF(B114&gt;例①!$C$42,"",IF(B114&gt;=例①!$C$41,$BR$13,""))</f>
        <v/>
      </c>
      <c r="BS114" s="53" t="str">
        <f>IF(B114&gt;例①!$C$44,"",IF(B114&gt;=例①!$C$43,$BS$13,""))</f>
        <v/>
      </c>
      <c r="BT114" s="53" t="str">
        <f>IF(B114&gt;例①!$C$46,"",IF(B114&gt;=例①!$C$45,$BT$13,""))</f>
        <v/>
      </c>
      <c r="BU114" s="53" t="str">
        <f>IF(B114&gt;例①!$C$48,"",IF(B114&gt;=例①!$C$47,$BU$13,""))</f>
        <v/>
      </c>
      <c r="BV114" s="53" t="str">
        <f>IF(B114&gt;例①!$C$50,"",IF(B114&gt;=例①!$C$49,$BV$13,""))</f>
        <v/>
      </c>
      <c r="BW114" s="53" t="str">
        <f>IF(B114&gt;例①!$C$52,"",IF(B114&gt;=例①!$C$51,$BW$13,""))</f>
        <v/>
      </c>
      <c r="BX114" s="53" t="str">
        <f>IF(B114&gt;例①!$C$54,"",IF(B114&gt;=例①!$C$53,$BX$13,""))</f>
        <v/>
      </c>
      <c r="BY114" s="53" t="str">
        <f>IF(B114&gt;例①!$C$56,"",IF(B114&gt;=例①!$C$55,$BY$13,""))</f>
        <v/>
      </c>
      <c r="BZ114" s="53" t="str">
        <f>IF(B114&gt;例①!$C$58,"",IF(B114&gt;=例①!$C$57,$BZ$13,""))</f>
        <v/>
      </c>
      <c r="CA114" s="53" t="str">
        <f>IF(B114&gt;例①!$C$60,"",IF(B114&gt;=例①!$C$59,$CA$13,""))</f>
        <v/>
      </c>
      <c r="CB114" s="53" t="str">
        <f>IF(B114&gt;例①!$C$62,"",IF(B114&gt;=例①!$C$61,$CB$13,""))</f>
        <v/>
      </c>
      <c r="CC114" s="53" t="str">
        <f>IF(B114&gt;例①!$C$64,"",IF(B114&gt;=例①!$C$63,$CC$13,""))</f>
        <v/>
      </c>
      <c r="CD114" s="53" t="str">
        <f>IF(B114&gt;例①!$C$66,"",IF(B114&gt;=例①!$C$65,$CD$13,""))</f>
        <v/>
      </c>
      <c r="CE114" s="50" t="str">
        <f t="shared" si="65"/>
        <v/>
      </c>
      <c r="CF114" s="50" t="str">
        <f t="shared" si="51"/>
        <v xml:space="preserve"> </v>
      </c>
    </row>
    <row r="115" spans="1:84" ht="39" customHeight="1" thickTop="1" thickBot="1" x14ac:dyDescent="0.2">
      <c r="A115" s="81" t="str">
        <f t="shared" si="38"/>
        <v>対象期間</v>
      </c>
      <c r="B115" s="180">
        <f>IFERROR(IF(B114=例①!$E$12+IF(WEEKDAY(例①!$E$12)=1,例①!$E$12,(8-WEEKDAY(例①!$E$12))),"-",IF(B114="-","-",B114+1)),"-")</f>
        <v>43656</v>
      </c>
      <c r="C115" s="89">
        <f t="shared" si="52"/>
        <v>4</v>
      </c>
      <c r="D115" s="199" t="str">
        <f t="shared" si="53"/>
        <v>〇</v>
      </c>
      <c r="E115" s="200" t="str">
        <f t="shared" si="54"/>
        <v xml:space="preserve"> </v>
      </c>
      <c r="F115" s="201" t="s">
        <v>60</v>
      </c>
      <c r="G115" s="202" t="s">
        <v>60</v>
      </c>
      <c r="H115" s="203"/>
      <c r="I115" s="204"/>
      <c r="J115" s="187" t="str">
        <f t="shared" si="55"/>
        <v/>
      </c>
      <c r="K115" s="190">
        <f t="shared" si="39"/>
        <v>101</v>
      </c>
      <c r="L115" s="190" t="str">
        <f t="shared" si="40"/>
        <v/>
      </c>
      <c r="M115" s="188" t="str">
        <f t="shared" si="56"/>
        <v/>
      </c>
      <c r="N115" s="87" t="str">
        <f t="shared" si="41"/>
        <v>↓</v>
      </c>
      <c r="O115" s="108"/>
      <c r="P115" s="156" t="str">
        <f>IF(B115&lt;例①!$E$11,"",IF(B115&gt;例①!$E$12,"",IF(LEN(CE115)=0,"○","")))</f>
        <v>○</v>
      </c>
      <c r="Q115" s="162">
        <f t="shared" si="57"/>
        <v>28</v>
      </c>
      <c r="R115" s="93">
        <f t="shared" si="42"/>
        <v>101</v>
      </c>
      <c r="S115" s="156" t="str">
        <f t="shared" si="43"/>
        <v/>
      </c>
      <c r="T115" s="162">
        <f t="shared" si="44"/>
        <v>27</v>
      </c>
      <c r="U115" s="100">
        <f t="shared" si="58"/>
        <v>28</v>
      </c>
      <c r="V115" s="93" t="str">
        <f t="shared" si="45"/>
        <v>作業日</v>
      </c>
      <c r="W115" s="169" t="str">
        <f t="shared" si="59"/>
        <v>作業日</v>
      </c>
      <c r="X115" s="80" t="str">
        <f t="shared" si="60"/>
        <v/>
      </c>
      <c r="Y115" s="80" t="str">
        <f t="shared" si="61"/>
        <v/>
      </c>
      <c r="Z115" s="80">
        <f t="shared" si="46"/>
        <v>43656</v>
      </c>
      <c r="AA115" s="80" t="str">
        <f t="shared" si="47"/>
        <v/>
      </c>
      <c r="AB115" s="80" t="str">
        <f t="shared" si="48"/>
        <v>OK（振替済み）</v>
      </c>
      <c r="AC115" s="154">
        <f t="shared" si="49"/>
        <v>27</v>
      </c>
      <c r="AD115" s="154" t="str">
        <f t="shared" si="62"/>
        <v/>
      </c>
      <c r="AE115" s="106">
        <f t="shared" si="63"/>
        <v>15</v>
      </c>
      <c r="AF115" s="106">
        <f t="shared" si="50"/>
        <v>0</v>
      </c>
      <c r="AG115" s="218">
        <f>IFERROR(IF(AE115=1,例①!$E$11,IF(AE115=2,例①!$E$11,IF(WEEKDAY(Z115)=2,Z108,AG114))),"")</f>
        <v>43647</v>
      </c>
      <c r="AH115" s="222">
        <f t="shared" si="70"/>
        <v>43648</v>
      </c>
      <c r="AI115" s="222">
        <f t="shared" si="70"/>
        <v>43649</v>
      </c>
      <c r="AJ115" s="222">
        <f t="shared" si="70"/>
        <v>43650</v>
      </c>
      <c r="AK115" s="222">
        <f t="shared" si="70"/>
        <v>43651</v>
      </c>
      <c r="AL115" s="222">
        <f t="shared" si="70"/>
        <v>43652</v>
      </c>
      <c r="AM115" s="222">
        <f t="shared" si="70"/>
        <v>43653</v>
      </c>
      <c r="AN115" s="222">
        <f t="shared" si="70"/>
        <v>43654</v>
      </c>
      <c r="AO115" s="222">
        <f t="shared" si="70"/>
        <v>43655</v>
      </c>
      <c r="AP115" s="222">
        <f t="shared" si="70"/>
        <v>43656</v>
      </c>
      <c r="AQ115" s="222">
        <f t="shared" si="70"/>
        <v>43657</v>
      </c>
      <c r="AR115" s="222">
        <f t="shared" si="70"/>
        <v>43658</v>
      </c>
      <c r="AS115" s="222">
        <f t="shared" si="70"/>
        <v>43659</v>
      </c>
      <c r="AT115" s="222">
        <f t="shared" si="70"/>
        <v>43660</v>
      </c>
      <c r="AU115" s="222">
        <f t="shared" si="70"/>
        <v>43661</v>
      </c>
      <c r="AV115" s="222">
        <f t="shared" si="70"/>
        <v>43662</v>
      </c>
      <c r="AW115" s="222">
        <f t="shared" si="70"/>
        <v>43663</v>
      </c>
      <c r="AX115" s="222">
        <f t="shared" si="70"/>
        <v>43664</v>
      </c>
      <c r="AY115" s="222">
        <f t="shared" si="70"/>
        <v>43665</v>
      </c>
      <c r="AZ115" s="222">
        <f t="shared" si="70"/>
        <v>43666</v>
      </c>
      <c r="BA115" s="222">
        <f t="shared" si="70"/>
        <v>43667</v>
      </c>
      <c r="BB115" s="219">
        <f>IFERROR(IF(IF(Z115=例①!$E$12,例①!$E$12,IF(WEEKDAY(Z115)=1,Z122,BB116))&gt;例①!$E$12,例①!$E$12,IF(Z115=例①!$E$12,例①!$E$12,IF(WEEKDAY(Z115)=1,Z122,BB116))),"")</f>
        <v>43667</v>
      </c>
      <c r="BE115" s="53"/>
      <c r="BF115" s="53"/>
      <c r="BG115" s="53" t="str">
        <f>IFERROR(VLOOKUP(B115,例①!$C$11:$D$12,2,FALSE),"")</f>
        <v/>
      </c>
      <c r="BH115" s="53" t="str">
        <f>IFERROR(VLOOKUP(B115,例①!$C$16:$D$21,2,FALSE),"")</f>
        <v/>
      </c>
      <c r="BI115" s="53" t="str">
        <f>IFERROR(VLOOKUP(B115,例①!$C$22:$D$24,2,FALSE),"")</f>
        <v/>
      </c>
      <c r="BJ115" s="53" t="str">
        <f>IF(B115&gt;例①!$C$26,"",IF(B115&gt;=例①!$C$25,$BJ$13,""))</f>
        <v/>
      </c>
      <c r="BK115" s="53" t="str">
        <f>IF(B115&gt;例①!$C$28,"",IF(B115&gt;=例①!$C$27,$BK$13,""))</f>
        <v/>
      </c>
      <c r="BL115" s="53" t="str">
        <f>IF(B115&gt;例①!$C$30,"",IF(B115&gt;=例①!$C$29,$BL$13,""))</f>
        <v/>
      </c>
      <c r="BM115" s="53" t="str">
        <f>IF(B115&gt;例①!$C$32,"",IF(B115&gt;=例①!$C$31,$BM$13,""))</f>
        <v/>
      </c>
      <c r="BN115" s="53" t="str">
        <f>IF(B115&gt;例①!$C$34,"",IF(B115&gt;=例①!$C$33,$BN$13,""))</f>
        <v/>
      </c>
      <c r="BO115" s="53" t="str">
        <f>IF(B115&gt;例①!$C$36,"",IF(B115&gt;=例①!$C$35,$BO$13,""))</f>
        <v/>
      </c>
      <c r="BP115" s="53" t="str">
        <f>IF(B115&gt;例①!$C$38,"",IF(B115&gt;=例①!$C$37,$BP$13,""))</f>
        <v/>
      </c>
      <c r="BQ115" s="53" t="str">
        <f>IF(B115&gt;例①!$C$40,"",IF(B115&gt;=例①!$C$39,$BQ$13,""))</f>
        <v/>
      </c>
      <c r="BR115" s="53" t="str">
        <f>IF(B115&gt;例①!$C$42,"",IF(B115&gt;=例①!$C$41,$BR$13,""))</f>
        <v/>
      </c>
      <c r="BS115" s="53" t="str">
        <f>IF(B115&gt;例①!$C$44,"",IF(B115&gt;=例①!$C$43,$BS$13,""))</f>
        <v/>
      </c>
      <c r="BT115" s="53" t="str">
        <f>IF(B115&gt;例①!$C$46,"",IF(B115&gt;=例①!$C$45,$BT$13,""))</f>
        <v/>
      </c>
      <c r="BU115" s="53" t="str">
        <f>IF(B115&gt;例①!$C$48,"",IF(B115&gt;=例①!$C$47,$BU$13,""))</f>
        <v/>
      </c>
      <c r="BV115" s="53" t="str">
        <f>IF(B115&gt;例①!$C$50,"",IF(B115&gt;=例①!$C$49,$BV$13,""))</f>
        <v/>
      </c>
      <c r="BW115" s="53" t="str">
        <f>IF(B115&gt;例①!$C$52,"",IF(B115&gt;=例①!$C$51,$BW$13,""))</f>
        <v/>
      </c>
      <c r="BX115" s="53" t="str">
        <f>IF(B115&gt;例①!$C$54,"",IF(B115&gt;=例①!$C$53,$BX$13,""))</f>
        <v/>
      </c>
      <c r="BY115" s="53" t="str">
        <f>IF(B115&gt;例①!$C$56,"",IF(B115&gt;=例①!$C$55,$BY$13,""))</f>
        <v/>
      </c>
      <c r="BZ115" s="53" t="str">
        <f>IF(B115&gt;例①!$C$58,"",IF(B115&gt;=例①!$C$57,$BZ$13,""))</f>
        <v/>
      </c>
      <c r="CA115" s="53" t="str">
        <f>IF(B115&gt;例①!$C$60,"",IF(B115&gt;=例①!$C$59,$CA$13,""))</f>
        <v/>
      </c>
      <c r="CB115" s="53" t="str">
        <f>IF(B115&gt;例①!$C$62,"",IF(B115&gt;=例①!$C$61,$CB$13,""))</f>
        <v/>
      </c>
      <c r="CC115" s="53" t="str">
        <f>IF(B115&gt;例①!$C$64,"",IF(B115&gt;=例①!$C$63,$CC$13,""))</f>
        <v/>
      </c>
      <c r="CD115" s="53" t="str">
        <f>IF(B115&gt;例①!$C$66,"",IF(B115&gt;=例①!$C$65,$CD$13,""))</f>
        <v/>
      </c>
      <c r="CE115" s="50" t="str">
        <f t="shared" si="65"/>
        <v/>
      </c>
      <c r="CF115" s="50" t="str">
        <f t="shared" si="51"/>
        <v xml:space="preserve"> </v>
      </c>
    </row>
    <row r="116" spans="1:84" ht="39" customHeight="1" thickTop="1" thickBot="1" x14ac:dyDescent="0.2">
      <c r="A116" s="81" t="str">
        <f t="shared" si="38"/>
        <v>対象期間</v>
      </c>
      <c r="B116" s="180">
        <f>IFERROR(IF(B115=例①!$E$12+IF(WEEKDAY(例①!$E$12)=1,例①!$E$12,(8-WEEKDAY(例①!$E$12))),"-",IF(B115="-","-",B115+1)),"-")</f>
        <v>43657</v>
      </c>
      <c r="C116" s="89">
        <f t="shared" si="52"/>
        <v>5</v>
      </c>
      <c r="D116" s="199" t="str">
        <f t="shared" si="53"/>
        <v>〇</v>
      </c>
      <c r="E116" s="200" t="str">
        <f t="shared" si="54"/>
        <v xml:space="preserve"> </v>
      </c>
      <c r="F116" s="201" t="s">
        <v>60</v>
      </c>
      <c r="G116" s="202" t="s">
        <v>60</v>
      </c>
      <c r="H116" s="203"/>
      <c r="I116" s="204"/>
      <c r="J116" s="187" t="str">
        <f t="shared" si="55"/>
        <v/>
      </c>
      <c r="K116" s="190">
        <f t="shared" si="39"/>
        <v>102</v>
      </c>
      <c r="L116" s="190" t="str">
        <f t="shared" si="40"/>
        <v/>
      </c>
      <c r="M116" s="188" t="str">
        <f t="shared" si="56"/>
        <v/>
      </c>
      <c r="N116" s="87" t="str">
        <f t="shared" si="41"/>
        <v>↓</v>
      </c>
      <c r="O116" s="108"/>
      <c r="P116" s="156" t="str">
        <f>IF(B116&lt;例①!$E$11,"",IF(B116&gt;例①!$E$12,"",IF(LEN(CE116)=0,"○","")))</f>
        <v>○</v>
      </c>
      <c r="Q116" s="162">
        <f t="shared" si="57"/>
        <v>28</v>
      </c>
      <c r="R116" s="93">
        <f t="shared" si="42"/>
        <v>102</v>
      </c>
      <c r="S116" s="156" t="str">
        <f t="shared" si="43"/>
        <v/>
      </c>
      <c r="T116" s="162">
        <f t="shared" si="44"/>
        <v>27</v>
      </c>
      <c r="U116" s="100">
        <f t="shared" si="58"/>
        <v>28</v>
      </c>
      <c r="V116" s="93" t="str">
        <f t="shared" si="45"/>
        <v>作業日</v>
      </c>
      <c r="W116" s="169" t="str">
        <f t="shared" si="59"/>
        <v>作業日</v>
      </c>
      <c r="X116" s="80" t="str">
        <f t="shared" si="60"/>
        <v/>
      </c>
      <c r="Y116" s="80" t="str">
        <f t="shared" si="61"/>
        <v/>
      </c>
      <c r="Z116" s="80">
        <f t="shared" si="46"/>
        <v>43657</v>
      </c>
      <c r="AA116" s="80" t="str">
        <f t="shared" si="47"/>
        <v/>
      </c>
      <c r="AB116" s="80" t="str">
        <f t="shared" si="48"/>
        <v>OK（振替済み）</v>
      </c>
      <c r="AC116" s="154">
        <f t="shared" si="49"/>
        <v>27</v>
      </c>
      <c r="AD116" s="154" t="str">
        <f t="shared" si="62"/>
        <v/>
      </c>
      <c r="AE116" s="106">
        <f t="shared" si="63"/>
        <v>15</v>
      </c>
      <c r="AF116" s="106">
        <f t="shared" si="50"/>
        <v>0</v>
      </c>
      <c r="AG116" s="218">
        <f>IFERROR(IF(AE116=1,例①!$E$11,IF(AE116=2,例①!$E$11,IF(WEEKDAY(Z116)=2,Z109,AG115))),"")</f>
        <v>43647</v>
      </c>
      <c r="AH116" s="222">
        <f t="shared" si="70"/>
        <v>43648</v>
      </c>
      <c r="AI116" s="222">
        <f t="shared" si="70"/>
        <v>43649</v>
      </c>
      <c r="AJ116" s="222">
        <f t="shared" si="70"/>
        <v>43650</v>
      </c>
      <c r="AK116" s="222">
        <f t="shared" si="70"/>
        <v>43651</v>
      </c>
      <c r="AL116" s="222">
        <f t="shared" si="70"/>
        <v>43652</v>
      </c>
      <c r="AM116" s="222">
        <f t="shared" si="70"/>
        <v>43653</v>
      </c>
      <c r="AN116" s="222">
        <f t="shared" si="70"/>
        <v>43654</v>
      </c>
      <c r="AO116" s="222">
        <f t="shared" si="70"/>
        <v>43655</v>
      </c>
      <c r="AP116" s="222">
        <f t="shared" si="70"/>
        <v>43656</v>
      </c>
      <c r="AQ116" s="222">
        <f t="shared" si="70"/>
        <v>43657</v>
      </c>
      <c r="AR116" s="222">
        <f t="shared" si="70"/>
        <v>43658</v>
      </c>
      <c r="AS116" s="222">
        <f t="shared" si="70"/>
        <v>43659</v>
      </c>
      <c r="AT116" s="222">
        <f t="shared" si="70"/>
        <v>43660</v>
      </c>
      <c r="AU116" s="222">
        <f t="shared" si="70"/>
        <v>43661</v>
      </c>
      <c r="AV116" s="222">
        <f t="shared" si="70"/>
        <v>43662</v>
      </c>
      <c r="AW116" s="222">
        <f t="shared" si="70"/>
        <v>43663</v>
      </c>
      <c r="AX116" s="222">
        <f t="shared" si="70"/>
        <v>43664</v>
      </c>
      <c r="AY116" s="222">
        <f t="shared" si="70"/>
        <v>43665</v>
      </c>
      <c r="AZ116" s="222">
        <f t="shared" si="70"/>
        <v>43666</v>
      </c>
      <c r="BA116" s="222">
        <f t="shared" si="70"/>
        <v>43667</v>
      </c>
      <c r="BB116" s="219">
        <f>IFERROR(IF(IF(Z116=例①!$E$12,例①!$E$12,IF(WEEKDAY(Z116)=1,Z123,BB117))&gt;例①!$E$12,例①!$E$12,IF(Z116=例①!$E$12,例①!$E$12,IF(WEEKDAY(Z116)=1,Z123,BB117))),"")</f>
        <v>43667</v>
      </c>
      <c r="BE116" s="53"/>
      <c r="BF116" s="53"/>
      <c r="BG116" s="53" t="str">
        <f>IFERROR(VLOOKUP(B116,例①!$C$11:$D$12,2,FALSE),"")</f>
        <v/>
      </c>
      <c r="BH116" s="53" t="str">
        <f>IFERROR(VLOOKUP(B116,例①!$C$16:$D$21,2,FALSE),"")</f>
        <v/>
      </c>
      <c r="BI116" s="53" t="str">
        <f>IFERROR(VLOOKUP(B116,例①!$C$22:$D$24,2,FALSE),"")</f>
        <v/>
      </c>
      <c r="BJ116" s="53" t="str">
        <f>IF(B116&gt;例①!$C$26,"",IF(B116&gt;=例①!$C$25,$BJ$13,""))</f>
        <v/>
      </c>
      <c r="BK116" s="53" t="str">
        <f>IF(B116&gt;例①!$C$28,"",IF(B116&gt;=例①!$C$27,$BK$13,""))</f>
        <v/>
      </c>
      <c r="BL116" s="53" t="str">
        <f>IF(B116&gt;例①!$C$30,"",IF(B116&gt;=例①!$C$29,$BL$13,""))</f>
        <v/>
      </c>
      <c r="BM116" s="53" t="str">
        <f>IF(B116&gt;例①!$C$32,"",IF(B116&gt;=例①!$C$31,$BM$13,""))</f>
        <v/>
      </c>
      <c r="BN116" s="53" t="str">
        <f>IF(B116&gt;例①!$C$34,"",IF(B116&gt;=例①!$C$33,$BN$13,""))</f>
        <v/>
      </c>
      <c r="BO116" s="53" t="str">
        <f>IF(B116&gt;例①!$C$36,"",IF(B116&gt;=例①!$C$35,$BO$13,""))</f>
        <v/>
      </c>
      <c r="BP116" s="53" t="str">
        <f>IF(B116&gt;例①!$C$38,"",IF(B116&gt;=例①!$C$37,$BP$13,""))</f>
        <v/>
      </c>
      <c r="BQ116" s="53" t="str">
        <f>IF(B116&gt;例①!$C$40,"",IF(B116&gt;=例①!$C$39,$BQ$13,""))</f>
        <v/>
      </c>
      <c r="BR116" s="53" t="str">
        <f>IF(B116&gt;例①!$C$42,"",IF(B116&gt;=例①!$C$41,$BR$13,""))</f>
        <v/>
      </c>
      <c r="BS116" s="53" t="str">
        <f>IF(B116&gt;例①!$C$44,"",IF(B116&gt;=例①!$C$43,$BS$13,""))</f>
        <v/>
      </c>
      <c r="BT116" s="53" t="str">
        <f>IF(B116&gt;例①!$C$46,"",IF(B116&gt;=例①!$C$45,$BT$13,""))</f>
        <v/>
      </c>
      <c r="BU116" s="53" t="str">
        <f>IF(B116&gt;例①!$C$48,"",IF(B116&gt;=例①!$C$47,$BU$13,""))</f>
        <v/>
      </c>
      <c r="BV116" s="53" t="str">
        <f>IF(B116&gt;例①!$C$50,"",IF(B116&gt;=例①!$C$49,$BV$13,""))</f>
        <v/>
      </c>
      <c r="BW116" s="53" t="str">
        <f>IF(B116&gt;例①!$C$52,"",IF(B116&gt;=例①!$C$51,$BW$13,""))</f>
        <v/>
      </c>
      <c r="BX116" s="53" t="str">
        <f>IF(B116&gt;例①!$C$54,"",IF(B116&gt;=例①!$C$53,$BX$13,""))</f>
        <v/>
      </c>
      <c r="BY116" s="53" t="str">
        <f>IF(B116&gt;例①!$C$56,"",IF(B116&gt;=例①!$C$55,$BY$13,""))</f>
        <v/>
      </c>
      <c r="BZ116" s="53" t="str">
        <f>IF(B116&gt;例①!$C$58,"",IF(B116&gt;=例①!$C$57,$BZ$13,""))</f>
        <v/>
      </c>
      <c r="CA116" s="53" t="str">
        <f>IF(B116&gt;例①!$C$60,"",IF(B116&gt;=例①!$C$59,$CA$13,""))</f>
        <v/>
      </c>
      <c r="CB116" s="53" t="str">
        <f>IF(B116&gt;例①!$C$62,"",IF(B116&gt;=例①!$C$61,$CB$13,""))</f>
        <v/>
      </c>
      <c r="CC116" s="53" t="str">
        <f>IF(B116&gt;例①!$C$64,"",IF(B116&gt;=例①!$C$63,$CC$13,""))</f>
        <v/>
      </c>
      <c r="CD116" s="53" t="str">
        <f>IF(B116&gt;例①!$C$66,"",IF(B116&gt;=例①!$C$65,$CD$13,""))</f>
        <v/>
      </c>
      <c r="CE116" s="50" t="str">
        <f t="shared" si="65"/>
        <v/>
      </c>
      <c r="CF116" s="50" t="str">
        <f t="shared" si="51"/>
        <v xml:space="preserve"> </v>
      </c>
    </row>
    <row r="117" spans="1:84" ht="39" customHeight="1" thickTop="1" thickBot="1" x14ac:dyDescent="0.2">
      <c r="A117" s="81" t="str">
        <f t="shared" si="38"/>
        <v>対象期間</v>
      </c>
      <c r="B117" s="180">
        <f>IFERROR(IF(B116=例①!$E$12+IF(WEEKDAY(例①!$E$12)=1,例①!$E$12,(8-WEEKDAY(例①!$E$12))),"-",IF(B116="-","-",B116+1)),"-")</f>
        <v>43658</v>
      </c>
      <c r="C117" s="89">
        <f t="shared" si="52"/>
        <v>6</v>
      </c>
      <c r="D117" s="199" t="str">
        <f t="shared" si="53"/>
        <v>〇</v>
      </c>
      <c r="E117" s="200" t="str">
        <f t="shared" si="54"/>
        <v xml:space="preserve"> </v>
      </c>
      <c r="F117" s="201" t="s">
        <v>60</v>
      </c>
      <c r="G117" s="202" t="s">
        <v>60</v>
      </c>
      <c r="H117" s="203"/>
      <c r="I117" s="204"/>
      <c r="J117" s="187" t="str">
        <f t="shared" si="55"/>
        <v/>
      </c>
      <c r="K117" s="190">
        <f t="shared" si="39"/>
        <v>103</v>
      </c>
      <c r="L117" s="190" t="str">
        <f t="shared" si="40"/>
        <v/>
      </c>
      <c r="M117" s="188" t="str">
        <f t="shared" si="56"/>
        <v/>
      </c>
      <c r="N117" s="87" t="str">
        <f t="shared" si="41"/>
        <v>↓</v>
      </c>
      <c r="O117" s="108"/>
      <c r="P117" s="156" t="str">
        <f>IF(B117&lt;例①!$E$11,"",IF(B117&gt;例①!$E$12,"",IF(LEN(CE117)=0,"○","")))</f>
        <v>○</v>
      </c>
      <c r="Q117" s="162">
        <f t="shared" si="57"/>
        <v>28</v>
      </c>
      <c r="R117" s="93">
        <f t="shared" si="42"/>
        <v>103</v>
      </c>
      <c r="S117" s="156" t="str">
        <f t="shared" si="43"/>
        <v/>
      </c>
      <c r="T117" s="162">
        <f t="shared" si="44"/>
        <v>27</v>
      </c>
      <c r="U117" s="100">
        <f t="shared" si="58"/>
        <v>28</v>
      </c>
      <c r="V117" s="93" t="str">
        <f t="shared" si="45"/>
        <v>作業日</v>
      </c>
      <c r="W117" s="169" t="str">
        <f t="shared" si="59"/>
        <v>作業日</v>
      </c>
      <c r="X117" s="80" t="str">
        <f t="shared" si="60"/>
        <v/>
      </c>
      <c r="Y117" s="80" t="str">
        <f t="shared" si="61"/>
        <v/>
      </c>
      <c r="Z117" s="80">
        <f t="shared" si="46"/>
        <v>43658</v>
      </c>
      <c r="AA117" s="80" t="str">
        <f t="shared" si="47"/>
        <v/>
      </c>
      <c r="AB117" s="80" t="str">
        <f t="shared" si="48"/>
        <v>OK（振替済み）</v>
      </c>
      <c r="AC117" s="154">
        <f t="shared" si="49"/>
        <v>27</v>
      </c>
      <c r="AD117" s="154" t="str">
        <f t="shared" si="62"/>
        <v/>
      </c>
      <c r="AE117" s="106">
        <f t="shared" si="63"/>
        <v>15</v>
      </c>
      <c r="AF117" s="106">
        <f t="shared" si="50"/>
        <v>0</v>
      </c>
      <c r="AG117" s="218">
        <f>IFERROR(IF(AE117=1,例①!$E$11,IF(AE117=2,例①!$E$11,IF(WEEKDAY(Z117)=2,Z110,AG116))),"")</f>
        <v>43647</v>
      </c>
      <c r="AH117" s="222">
        <f t="shared" si="70"/>
        <v>43648</v>
      </c>
      <c r="AI117" s="222">
        <f t="shared" si="70"/>
        <v>43649</v>
      </c>
      <c r="AJ117" s="222">
        <f t="shared" si="70"/>
        <v>43650</v>
      </c>
      <c r="AK117" s="222">
        <f t="shared" si="70"/>
        <v>43651</v>
      </c>
      <c r="AL117" s="222">
        <f t="shared" si="70"/>
        <v>43652</v>
      </c>
      <c r="AM117" s="222">
        <f t="shared" si="70"/>
        <v>43653</v>
      </c>
      <c r="AN117" s="222">
        <f t="shared" si="70"/>
        <v>43654</v>
      </c>
      <c r="AO117" s="222">
        <f t="shared" si="70"/>
        <v>43655</v>
      </c>
      <c r="AP117" s="222">
        <f t="shared" si="70"/>
        <v>43656</v>
      </c>
      <c r="AQ117" s="222">
        <f t="shared" si="70"/>
        <v>43657</v>
      </c>
      <c r="AR117" s="222">
        <f t="shared" si="70"/>
        <v>43658</v>
      </c>
      <c r="AS117" s="222">
        <f t="shared" si="70"/>
        <v>43659</v>
      </c>
      <c r="AT117" s="222">
        <f t="shared" si="70"/>
        <v>43660</v>
      </c>
      <c r="AU117" s="222">
        <f t="shared" si="70"/>
        <v>43661</v>
      </c>
      <c r="AV117" s="222">
        <f t="shared" si="70"/>
        <v>43662</v>
      </c>
      <c r="AW117" s="222">
        <f t="shared" si="70"/>
        <v>43663</v>
      </c>
      <c r="AX117" s="222">
        <f t="shared" si="70"/>
        <v>43664</v>
      </c>
      <c r="AY117" s="222">
        <f t="shared" si="70"/>
        <v>43665</v>
      </c>
      <c r="AZ117" s="222">
        <f t="shared" si="70"/>
        <v>43666</v>
      </c>
      <c r="BA117" s="222">
        <f t="shared" si="70"/>
        <v>43667</v>
      </c>
      <c r="BB117" s="219">
        <f>IFERROR(IF(IF(Z117=例①!$E$12,例①!$E$12,IF(WEEKDAY(Z117)=1,Z124,BB118))&gt;例①!$E$12,例①!$E$12,IF(Z117=例①!$E$12,例①!$E$12,IF(WEEKDAY(Z117)=1,Z124,BB118))),"")</f>
        <v>43667</v>
      </c>
      <c r="BE117" s="53"/>
      <c r="BF117" s="53"/>
      <c r="BG117" s="53" t="str">
        <f>IFERROR(VLOOKUP(B117,例①!$C$11:$D$12,2,FALSE),"")</f>
        <v/>
      </c>
      <c r="BH117" s="53" t="str">
        <f>IFERROR(VLOOKUP(B117,例①!$C$16:$D$21,2,FALSE),"")</f>
        <v/>
      </c>
      <c r="BI117" s="53" t="str">
        <f>IFERROR(VLOOKUP(B117,例①!$C$22:$D$24,2,FALSE),"")</f>
        <v/>
      </c>
      <c r="BJ117" s="53" t="str">
        <f>IF(B117&gt;例①!$C$26,"",IF(B117&gt;=例①!$C$25,$BJ$13,""))</f>
        <v/>
      </c>
      <c r="BK117" s="53" t="str">
        <f>IF(B117&gt;例①!$C$28,"",IF(B117&gt;=例①!$C$27,$BK$13,""))</f>
        <v/>
      </c>
      <c r="BL117" s="53" t="str">
        <f>IF(B117&gt;例①!$C$30,"",IF(B117&gt;=例①!$C$29,$BL$13,""))</f>
        <v/>
      </c>
      <c r="BM117" s="53" t="str">
        <f>IF(B117&gt;例①!$C$32,"",IF(B117&gt;=例①!$C$31,$BM$13,""))</f>
        <v/>
      </c>
      <c r="BN117" s="53" t="str">
        <f>IF(B117&gt;例①!$C$34,"",IF(B117&gt;=例①!$C$33,$BN$13,""))</f>
        <v/>
      </c>
      <c r="BO117" s="53" t="str">
        <f>IF(B117&gt;例①!$C$36,"",IF(B117&gt;=例①!$C$35,$BO$13,""))</f>
        <v/>
      </c>
      <c r="BP117" s="53" t="str">
        <f>IF(B117&gt;例①!$C$38,"",IF(B117&gt;=例①!$C$37,$BP$13,""))</f>
        <v/>
      </c>
      <c r="BQ117" s="53" t="str">
        <f>IF(B117&gt;例①!$C$40,"",IF(B117&gt;=例①!$C$39,$BQ$13,""))</f>
        <v/>
      </c>
      <c r="BR117" s="53" t="str">
        <f>IF(B117&gt;例①!$C$42,"",IF(B117&gt;=例①!$C$41,$BR$13,""))</f>
        <v/>
      </c>
      <c r="BS117" s="53" t="str">
        <f>IF(B117&gt;例①!$C$44,"",IF(B117&gt;=例①!$C$43,$BS$13,""))</f>
        <v/>
      </c>
      <c r="BT117" s="53" t="str">
        <f>IF(B117&gt;例①!$C$46,"",IF(B117&gt;=例①!$C$45,$BT$13,""))</f>
        <v/>
      </c>
      <c r="BU117" s="53" t="str">
        <f>IF(B117&gt;例①!$C$48,"",IF(B117&gt;=例①!$C$47,$BU$13,""))</f>
        <v/>
      </c>
      <c r="BV117" s="53" t="str">
        <f>IF(B117&gt;例①!$C$50,"",IF(B117&gt;=例①!$C$49,$BV$13,""))</f>
        <v/>
      </c>
      <c r="BW117" s="53" t="str">
        <f>IF(B117&gt;例①!$C$52,"",IF(B117&gt;=例①!$C$51,$BW$13,""))</f>
        <v/>
      </c>
      <c r="BX117" s="53" t="str">
        <f>IF(B117&gt;例①!$C$54,"",IF(B117&gt;=例①!$C$53,$BX$13,""))</f>
        <v/>
      </c>
      <c r="BY117" s="53" t="str">
        <f>IF(B117&gt;例①!$C$56,"",IF(B117&gt;=例①!$C$55,$BY$13,""))</f>
        <v/>
      </c>
      <c r="BZ117" s="53" t="str">
        <f>IF(B117&gt;例①!$C$58,"",IF(B117&gt;=例①!$C$57,$BZ$13,""))</f>
        <v/>
      </c>
      <c r="CA117" s="53" t="str">
        <f>IF(B117&gt;例①!$C$60,"",IF(B117&gt;=例①!$C$59,$CA$13,""))</f>
        <v/>
      </c>
      <c r="CB117" s="53" t="str">
        <f>IF(B117&gt;例①!$C$62,"",IF(B117&gt;=例①!$C$61,$CB$13,""))</f>
        <v/>
      </c>
      <c r="CC117" s="53" t="str">
        <f>IF(B117&gt;例①!$C$64,"",IF(B117&gt;=例①!$C$63,$CC$13,""))</f>
        <v/>
      </c>
      <c r="CD117" s="53" t="str">
        <f>IF(B117&gt;例①!$C$66,"",IF(B117&gt;=例①!$C$65,$CD$13,""))</f>
        <v/>
      </c>
      <c r="CE117" s="50" t="str">
        <f t="shared" si="65"/>
        <v/>
      </c>
      <c r="CF117" s="50" t="str">
        <f t="shared" si="51"/>
        <v xml:space="preserve"> </v>
      </c>
    </row>
    <row r="118" spans="1:84" ht="39" customHeight="1" thickTop="1" thickBot="1" x14ac:dyDescent="0.2">
      <c r="A118" s="81" t="str">
        <f t="shared" si="38"/>
        <v>対象期間</v>
      </c>
      <c r="B118" s="180">
        <f>IFERROR(IF(B117=例①!$E$12+IF(WEEKDAY(例①!$E$12)=1,例①!$E$12,(8-WEEKDAY(例①!$E$12))),"-",IF(B117="-","-",B117+1)),"-")</f>
        <v>43659</v>
      </c>
      <c r="C118" s="89">
        <f t="shared" si="52"/>
        <v>7</v>
      </c>
      <c r="D118" s="199" t="str">
        <f t="shared" si="53"/>
        <v>〇</v>
      </c>
      <c r="E118" s="200" t="str">
        <f t="shared" si="54"/>
        <v xml:space="preserve"> </v>
      </c>
      <c r="F118" s="201" t="s">
        <v>61</v>
      </c>
      <c r="G118" s="202" t="s">
        <v>61</v>
      </c>
      <c r="H118" s="203"/>
      <c r="I118" s="204"/>
      <c r="J118" s="187" t="str">
        <f t="shared" si="55"/>
        <v>OK</v>
      </c>
      <c r="K118" s="190">
        <f t="shared" si="39"/>
        <v>104</v>
      </c>
      <c r="L118" s="190">
        <f t="shared" si="40"/>
        <v>29</v>
      </c>
      <c r="M118" s="188" t="str">
        <f t="shared" si="56"/>
        <v>28／29</v>
      </c>
      <c r="N118" s="87" t="str">
        <f t="shared" si="41"/>
        <v>↓</v>
      </c>
      <c r="O118" s="108"/>
      <c r="P118" s="156" t="str">
        <f>IF(B118&lt;例①!$E$11,"",IF(B118&gt;例①!$E$12,"",IF(LEN(CE118)=0,"○","")))</f>
        <v>○</v>
      </c>
      <c r="Q118" s="162">
        <f t="shared" si="57"/>
        <v>29</v>
      </c>
      <c r="R118" s="93">
        <f t="shared" si="42"/>
        <v>104</v>
      </c>
      <c r="S118" s="156" t="str">
        <f t="shared" si="43"/>
        <v>〇</v>
      </c>
      <c r="T118" s="162">
        <f t="shared" si="44"/>
        <v>28</v>
      </c>
      <c r="U118" s="100">
        <f t="shared" si="58"/>
        <v>29</v>
      </c>
      <c r="V118" s="93" t="str">
        <f t="shared" si="45"/>
        <v>休日</v>
      </c>
      <c r="W118" s="169" t="str">
        <f t="shared" si="59"/>
        <v>休日</v>
      </c>
      <c r="X118" s="80" t="str">
        <f t="shared" si="60"/>
        <v/>
      </c>
      <c r="Y118" s="80" t="str">
        <f t="shared" si="61"/>
        <v/>
      </c>
      <c r="Z118" s="80">
        <f t="shared" si="46"/>
        <v>43659</v>
      </c>
      <c r="AA118" s="80" t="str">
        <f t="shared" si="47"/>
        <v/>
      </c>
      <c r="AB118" s="80" t="str">
        <f t="shared" si="48"/>
        <v>OK（振替済み）</v>
      </c>
      <c r="AC118" s="154">
        <f t="shared" si="49"/>
        <v>28</v>
      </c>
      <c r="AD118" s="154">
        <f t="shared" si="62"/>
        <v>28</v>
      </c>
      <c r="AE118" s="106">
        <f t="shared" si="63"/>
        <v>15</v>
      </c>
      <c r="AF118" s="106">
        <f t="shared" si="50"/>
        <v>0</v>
      </c>
      <c r="AG118" s="218">
        <f>IFERROR(IF(AE118=1,例①!$E$11,IF(AE118=2,例①!$E$11,IF(WEEKDAY(Z118)=2,Z111,AG117))),"")</f>
        <v>43647</v>
      </c>
      <c r="AH118" s="222">
        <f t="shared" si="70"/>
        <v>43648</v>
      </c>
      <c r="AI118" s="222">
        <f t="shared" si="70"/>
        <v>43649</v>
      </c>
      <c r="AJ118" s="222">
        <f t="shared" si="70"/>
        <v>43650</v>
      </c>
      <c r="AK118" s="222">
        <f t="shared" si="70"/>
        <v>43651</v>
      </c>
      <c r="AL118" s="222">
        <f t="shared" si="70"/>
        <v>43652</v>
      </c>
      <c r="AM118" s="222">
        <f t="shared" si="70"/>
        <v>43653</v>
      </c>
      <c r="AN118" s="222">
        <f t="shared" si="70"/>
        <v>43654</v>
      </c>
      <c r="AO118" s="222">
        <f t="shared" si="70"/>
        <v>43655</v>
      </c>
      <c r="AP118" s="222">
        <f t="shared" si="70"/>
        <v>43656</v>
      </c>
      <c r="AQ118" s="222">
        <f t="shared" si="70"/>
        <v>43657</v>
      </c>
      <c r="AR118" s="222">
        <f t="shared" si="70"/>
        <v>43658</v>
      </c>
      <c r="AS118" s="222">
        <f t="shared" si="70"/>
        <v>43659</v>
      </c>
      <c r="AT118" s="222">
        <f t="shared" si="70"/>
        <v>43660</v>
      </c>
      <c r="AU118" s="222">
        <f t="shared" si="70"/>
        <v>43661</v>
      </c>
      <c r="AV118" s="222">
        <f t="shared" si="70"/>
        <v>43662</v>
      </c>
      <c r="AW118" s="222">
        <f t="shared" si="70"/>
        <v>43663</v>
      </c>
      <c r="AX118" s="222">
        <f t="shared" si="70"/>
        <v>43664</v>
      </c>
      <c r="AY118" s="222">
        <f t="shared" si="70"/>
        <v>43665</v>
      </c>
      <c r="AZ118" s="222">
        <f t="shared" si="70"/>
        <v>43666</v>
      </c>
      <c r="BA118" s="222">
        <f t="shared" si="70"/>
        <v>43667</v>
      </c>
      <c r="BB118" s="219">
        <f>IFERROR(IF(IF(Z118=例①!$E$12,例①!$E$12,IF(WEEKDAY(Z118)=1,Z125,BB119))&gt;例①!$E$12,例①!$E$12,IF(Z118=例①!$E$12,例①!$E$12,IF(WEEKDAY(Z118)=1,Z125,BB119))),"")</f>
        <v>43667</v>
      </c>
      <c r="BE118" s="53"/>
      <c r="BF118" s="53"/>
      <c r="BG118" s="53" t="str">
        <f>IFERROR(VLOOKUP(B118,例①!$C$11:$D$12,2,FALSE),"")</f>
        <v/>
      </c>
      <c r="BH118" s="53" t="str">
        <f>IFERROR(VLOOKUP(B118,例①!$C$16:$D$21,2,FALSE),"")</f>
        <v/>
      </c>
      <c r="BI118" s="53" t="str">
        <f>IFERROR(VLOOKUP(B118,例①!$C$22:$D$24,2,FALSE),"")</f>
        <v/>
      </c>
      <c r="BJ118" s="53" t="str">
        <f>IF(B118&gt;例①!$C$26,"",IF(B118&gt;=例①!$C$25,$BJ$13,""))</f>
        <v/>
      </c>
      <c r="BK118" s="53" t="str">
        <f>IF(B118&gt;例①!$C$28,"",IF(B118&gt;=例①!$C$27,$BK$13,""))</f>
        <v/>
      </c>
      <c r="BL118" s="53" t="str">
        <f>IF(B118&gt;例①!$C$30,"",IF(B118&gt;=例①!$C$29,$BL$13,""))</f>
        <v/>
      </c>
      <c r="BM118" s="53" t="str">
        <f>IF(B118&gt;例①!$C$32,"",IF(B118&gt;=例①!$C$31,$BM$13,""))</f>
        <v/>
      </c>
      <c r="BN118" s="53" t="str">
        <f>IF(B118&gt;例①!$C$34,"",IF(B118&gt;=例①!$C$33,$BN$13,""))</f>
        <v/>
      </c>
      <c r="BO118" s="53" t="str">
        <f>IF(B118&gt;例①!$C$36,"",IF(B118&gt;=例①!$C$35,$BO$13,""))</f>
        <v/>
      </c>
      <c r="BP118" s="53" t="str">
        <f>IF(B118&gt;例①!$C$38,"",IF(B118&gt;=例①!$C$37,$BP$13,""))</f>
        <v/>
      </c>
      <c r="BQ118" s="53" t="str">
        <f>IF(B118&gt;例①!$C$40,"",IF(B118&gt;=例①!$C$39,$BQ$13,""))</f>
        <v/>
      </c>
      <c r="BR118" s="53" t="str">
        <f>IF(B118&gt;例①!$C$42,"",IF(B118&gt;=例①!$C$41,$BR$13,""))</f>
        <v/>
      </c>
      <c r="BS118" s="53" t="str">
        <f>IF(B118&gt;例①!$C$44,"",IF(B118&gt;=例①!$C$43,$BS$13,""))</f>
        <v/>
      </c>
      <c r="BT118" s="53" t="str">
        <f>IF(B118&gt;例①!$C$46,"",IF(B118&gt;=例①!$C$45,$BT$13,""))</f>
        <v/>
      </c>
      <c r="BU118" s="53" t="str">
        <f>IF(B118&gt;例①!$C$48,"",IF(B118&gt;=例①!$C$47,$BU$13,""))</f>
        <v/>
      </c>
      <c r="BV118" s="53" t="str">
        <f>IF(B118&gt;例①!$C$50,"",IF(B118&gt;=例①!$C$49,$BV$13,""))</f>
        <v/>
      </c>
      <c r="BW118" s="53" t="str">
        <f>IF(B118&gt;例①!$C$52,"",IF(B118&gt;=例①!$C$51,$BW$13,""))</f>
        <v/>
      </c>
      <c r="BX118" s="53" t="str">
        <f>IF(B118&gt;例①!$C$54,"",IF(B118&gt;=例①!$C$53,$BX$13,""))</f>
        <v/>
      </c>
      <c r="BY118" s="53" t="str">
        <f>IF(B118&gt;例①!$C$56,"",IF(B118&gt;=例①!$C$55,$BY$13,""))</f>
        <v/>
      </c>
      <c r="BZ118" s="53" t="str">
        <f>IF(B118&gt;例①!$C$58,"",IF(B118&gt;=例①!$C$57,$BZ$13,""))</f>
        <v/>
      </c>
      <c r="CA118" s="53" t="str">
        <f>IF(B118&gt;例①!$C$60,"",IF(B118&gt;=例①!$C$59,$CA$13,""))</f>
        <v/>
      </c>
      <c r="CB118" s="53" t="str">
        <f>IF(B118&gt;例①!$C$62,"",IF(B118&gt;=例①!$C$61,$CB$13,""))</f>
        <v/>
      </c>
      <c r="CC118" s="53" t="str">
        <f>IF(B118&gt;例①!$C$64,"",IF(B118&gt;=例①!$C$63,$CC$13,""))</f>
        <v/>
      </c>
      <c r="CD118" s="53" t="str">
        <f>IF(B118&gt;例①!$C$66,"",IF(B118&gt;=例①!$C$65,$CD$13,""))</f>
        <v/>
      </c>
      <c r="CE118" s="50" t="str">
        <f t="shared" si="65"/>
        <v/>
      </c>
      <c r="CF118" s="50" t="str">
        <f t="shared" si="51"/>
        <v xml:space="preserve"> </v>
      </c>
    </row>
    <row r="119" spans="1:84" ht="39" customHeight="1" thickTop="1" thickBot="1" x14ac:dyDescent="0.2">
      <c r="A119" s="81" t="str">
        <f t="shared" si="38"/>
        <v>対象期間</v>
      </c>
      <c r="B119" s="180">
        <f>IFERROR(IF(B118=例①!$E$12+IF(WEEKDAY(例①!$E$12)=1,例①!$E$12,(8-WEEKDAY(例①!$E$12))),"-",IF(B118="-","-",B118+1)),"-")</f>
        <v>43660</v>
      </c>
      <c r="C119" s="89">
        <f t="shared" si="52"/>
        <v>1</v>
      </c>
      <c r="D119" s="199" t="str">
        <f t="shared" si="53"/>
        <v>〇</v>
      </c>
      <c r="E119" s="200" t="str">
        <f t="shared" si="54"/>
        <v xml:space="preserve"> </v>
      </c>
      <c r="F119" s="201" t="s">
        <v>61</v>
      </c>
      <c r="G119" s="202" t="s">
        <v>61</v>
      </c>
      <c r="H119" s="203"/>
      <c r="I119" s="204"/>
      <c r="J119" s="187" t="str">
        <f t="shared" si="55"/>
        <v>OK</v>
      </c>
      <c r="K119" s="190">
        <f t="shared" si="39"/>
        <v>105</v>
      </c>
      <c r="L119" s="190">
        <f t="shared" si="40"/>
        <v>30</v>
      </c>
      <c r="M119" s="188" t="str">
        <f t="shared" si="56"/>
        <v>29／30</v>
      </c>
      <c r="N119" s="87" t="str">
        <f t="shared" si="41"/>
        <v>週の終わり</v>
      </c>
      <c r="O119" s="108"/>
      <c r="P119" s="156" t="str">
        <f>IF(B119&lt;例①!$E$11,"",IF(B119&gt;例①!$E$12,"",IF(LEN(CE119)=0,"○","")))</f>
        <v>○</v>
      </c>
      <c r="Q119" s="162">
        <f t="shared" si="57"/>
        <v>30</v>
      </c>
      <c r="R119" s="93">
        <f t="shared" si="42"/>
        <v>105</v>
      </c>
      <c r="S119" s="156" t="str">
        <f t="shared" si="43"/>
        <v>〇</v>
      </c>
      <c r="T119" s="162">
        <f t="shared" si="44"/>
        <v>29</v>
      </c>
      <c r="U119" s="100">
        <f t="shared" si="58"/>
        <v>30</v>
      </c>
      <c r="V119" s="93" t="str">
        <f t="shared" si="45"/>
        <v>休日</v>
      </c>
      <c r="W119" s="169" t="str">
        <f t="shared" si="59"/>
        <v>休日</v>
      </c>
      <c r="X119" s="80" t="str">
        <f t="shared" si="60"/>
        <v/>
      </c>
      <c r="Y119" s="80" t="str">
        <f t="shared" si="61"/>
        <v/>
      </c>
      <c r="Z119" s="80">
        <f t="shared" si="46"/>
        <v>43660</v>
      </c>
      <c r="AA119" s="80" t="str">
        <f t="shared" si="47"/>
        <v/>
      </c>
      <c r="AB119" s="80" t="str">
        <f t="shared" si="48"/>
        <v>OK（振替済み）</v>
      </c>
      <c r="AC119" s="154">
        <f t="shared" si="49"/>
        <v>29</v>
      </c>
      <c r="AD119" s="154">
        <f t="shared" si="62"/>
        <v>29</v>
      </c>
      <c r="AE119" s="106">
        <f t="shared" si="63"/>
        <v>15</v>
      </c>
      <c r="AF119" s="106">
        <f t="shared" si="50"/>
        <v>0</v>
      </c>
      <c r="AG119" s="223">
        <f>IFERROR(IF(AE119=1,例①!$E$11,IF(AE119=2,例①!$E$11,IF(WEEKDAY(Z119)=2,Z112,AG118))),"")</f>
        <v>43647</v>
      </c>
      <c r="AH119" s="224">
        <f t="shared" si="70"/>
        <v>43648</v>
      </c>
      <c r="AI119" s="224">
        <f t="shared" si="70"/>
        <v>43649</v>
      </c>
      <c r="AJ119" s="224">
        <f t="shared" si="70"/>
        <v>43650</v>
      </c>
      <c r="AK119" s="224">
        <f t="shared" si="70"/>
        <v>43651</v>
      </c>
      <c r="AL119" s="224">
        <f t="shared" si="70"/>
        <v>43652</v>
      </c>
      <c r="AM119" s="224">
        <f t="shared" si="70"/>
        <v>43653</v>
      </c>
      <c r="AN119" s="224">
        <f t="shared" si="70"/>
        <v>43654</v>
      </c>
      <c r="AO119" s="224">
        <f t="shared" si="70"/>
        <v>43655</v>
      </c>
      <c r="AP119" s="224">
        <f t="shared" si="70"/>
        <v>43656</v>
      </c>
      <c r="AQ119" s="224">
        <f t="shared" si="70"/>
        <v>43657</v>
      </c>
      <c r="AR119" s="224">
        <f t="shared" si="70"/>
        <v>43658</v>
      </c>
      <c r="AS119" s="224">
        <f t="shared" si="70"/>
        <v>43659</v>
      </c>
      <c r="AT119" s="224">
        <f t="shared" si="70"/>
        <v>43660</v>
      </c>
      <c r="AU119" s="224">
        <f t="shared" si="70"/>
        <v>43661</v>
      </c>
      <c r="AV119" s="224">
        <f t="shared" si="70"/>
        <v>43662</v>
      </c>
      <c r="AW119" s="224">
        <f t="shared" ref="AW119:BA119" si="71">IFERROR(IF(AV119+1&gt;$BB119,"",AV119+1),"")</f>
        <v>43663</v>
      </c>
      <c r="AX119" s="224">
        <f t="shared" si="71"/>
        <v>43664</v>
      </c>
      <c r="AY119" s="224">
        <f t="shared" si="71"/>
        <v>43665</v>
      </c>
      <c r="AZ119" s="224">
        <f t="shared" si="71"/>
        <v>43666</v>
      </c>
      <c r="BA119" s="224">
        <f t="shared" si="71"/>
        <v>43667</v>
      </c>
      <c r="BB119" s="225">
        <f>IFERROR(IF(IF(Z119=例①!$E$12,例①!$E$12,IF(WEEKDAY(Z119)=1,Z126,BB120))&gt;例①!$E$12,例①!$E$12,IF(Z119=例①!$E$12,例①!$E$12,IF(WEEKDAY(Z119)=1,Z126,BB120))),"")</f>
        <v>43667</v>
      </c>
      <c r="BE119" s="53"/>
      <c r="BF119" s="53"/>
      <c r="BG119" s="53" t="str">
        <f>IFERROR(VLOOKUP(B119,例①!$C$11:$D$12,2,FALSE),"")</f>
        <v/>
      </c>
      <c r="BH119" s="53" t="str">
        <f>IFERROR(VLOOKUP(B119,例①!$C$16:$D$21,2,FALSE),"")</f>
        <v/>
      </c>
      <c r="BI119" s="53" t="str">
        <f>IFERROR(VLOOKUP(B119,例①!$C$22:$D$24,2,FALSE),"")</f>
        <v/>
      </c>
      <c r="BJ119" s="53" t="str">
        <f>IF(B119&gt;例①!$C$26,"",IF(B119&gt;=例①!$C$25,$BJ$13,""))</f>
        <v/>
      </c>
      <c r="BK119" s="53" t="str">
        <f>IF(B119&gt;例①!$C$28,"",IF(B119&gt;=例①!$C$27,$BK$13,""))</f>
        <v/>
      </c>
      <c r="BL119" s="53" t="str">
        <f>IF(B119&gt;例①!$C$30,"",IF(B119&gt;=例①!$C$29,$BL$13,""))</f>
        <v/>
      </c>
      <c r="BM119" s="53" t="str">
        <f>IF(B119&gt;例①!$C$32,"",IF(B119&gt;=例①!$C$31,$BM$13,""))</f>
        <v/>
      </c>
      <c r="BN119" s="53" t="str">
        <f>IF(B119&gt;例①!$C$34,"",IF(B119&gt;=例①!$C$33,$BN$13,""))</f>
        <v/>
      </c>
      <c r="BO119" s="53" t="str">
        <f>IF(B119&gt;例①!$C$36,"",IF(B119&gt;=例①!$C$35,$BO$13,""))</f>
        <v/>
      </c>
      <c r="BP119" s="53" t="str">
        <f>IF(B119&gt;例①!$C$38,"",IF(B119&gt;=例①!$C$37,$BP$13,""))</f>
        <v/>
      </c>
      <c r="BQ119" s="53" t="str">
        <f>IF(B119&gt;例①!$C$40,"",IF(B119&gt;=例①!$C$39,$BQ$13,""))</f>
        <v/>
      </c>
      <c r="BR119" s="53" t="str">
        <f>IF(B119&gt;例①!$C$42,"",IF(B119&gt;=例①!$C$41,$BR$13,""))</f>
        <v/>
      </c>
      <c r="BS119" s="53" t="str">
        <f>IF(B119&gt;例①!$C$44,"",IF(B119&gt;=例①!$C$43,$BS$13,""))</f>
        <v/>
      </c>
      <c r="BT119" s="53" t="str">
        <f>IF(B119&gt;例①!$C$46,"",IF(B119&gt;=例①!$C$45,$BT$13,""))</f>
        <v/>
      </c>
      <c r="BU119" s="53" t="str">
        <f>IF(B119&gt;例①!$C$48,"",IF(B119&gt;=例①!$C$47,$BU$13,""))</f>
        <v/>
      </c>
      <c r="BV119" s="53" t="str">
        <f>IF(B119&gt;例①!$C$50,"",IF(B119&gt;=例①!$C$49,$BV$13,""))</f>
        <v/>
      </c>
      <c r="BW119" s="53" t="str">
        <f>IF(B119&gt;例①!$C$52,"",IF(B119&gt;=例①!$C$51,$BW$13,""))</f>
        <v/>
      </c>
      <c r="BX119" s="53" t="str">
        <f>IF(B119&gt;例①!$C$54,"",IF(B119&gt;=例①!$C$53,$BX$13,""))</f>
        <v/>
      </c>
      <c r="BY119" s="53" t="str">
        <f>IF(B119&gt;例①!$C$56,"",IF(B119&gt;=例①!$C$55,$BY$13,""))</f>
        <v/>
      </c>
      <c r="BZ119" s="53" t="str">
        <f>IF(B119&gt;例①!$C$58,"",IF(B119&gt;=例①!$C$57,$BZ$13,""))</f>
        <v/>
      </c>
      <c r="CA119" s="53" t="str">
        <f>IF(B119&gt;例①!$C$60,"",IF(B119&gt;=例①!$C$59,$CA$13,""))</f>
        <v/>
      </c>
      <c r="CB119" s="53" t="str">
        <f>IF(B119&gt;例①!$C$62,"",IF(B119&gt;=例①!$C$61,$CB$13,""))</f>
        <v/>
      </c>
      <c r="CC119" s="53" t="str">
        <f>IF(B119&gt;例①!$C$64,"",IF(B119&gt;=例①!$C$63,$CC$13,""))</f>
        <v/>
      </c>
      <c r="CD119" s="53" t="str">
        <f>IF(B119&gt;例①!$C$66,"",IF(B119&gt;=例①!$C$65,$CD$13,""))</f>
        <v/>
      </c>
      <c r="CE119" s="50" t="str">
        <f t="shared" si="65"/>
        <v/>
      </c>
      <c r="CF119" s="50" t="str">
        <f t="shared" si="51"/>
        <v xml:space="preserve"> </v>
      </c>
    </row>
    <row r="120" spans="1:84" ht="39" customHeight="1" thickTop="1" thickBot="1" x14ac:dyDescent="0.2">
      <c r="A120" s="81" t="str">
        <f t="shared" si="38"/>
        <v>対象期間</v>
      </c>
      <c r="B120" s="180">
        <f>IFERROR(IF(B119=例①!$E$12+IF(WEEKDAY(例①!$E$12)=1,例①!$E$12,(8-WEEKDAY(例①!$E$12))),"-",IF(B119="-","-",B119+1)),"-")</f>
        <v>43661</v>
      </c>
      <c r="C120" s="89">
        <f t="shared" si="52"/>
        <v>2</v>
      </c>
      <c r="D120" s="199" t="str">
        <f t="shared" si="53"/>
        <v>〇</v>
      </c>
      <c r="E120" s="200" t="str">
        <f t="shared" si="54"/>
        <v xml:space="preserve"> </v>
      </c>
      <c r="F120" s="201" t="s">
        <v>60</v>
      </c>
      <c r="G120" s="202" t="s">
        <v>60</v>
      </c>
      <c r="H120" s="203"/>
      <c r="I120" s="204"/>
      <c r="J120" s="187" t="str">
        <f t="shared" si="55"/>
        <v/>
      </c>
      <c r="K120" s="190">
        <f t="shared" si="39"/>
        <v>106</v>
      </c>
      <c r="L120" s="190" t="str">
        <f t="shared" si="40"/>
        <v/>
      </c>
      <c r="M120" s="188" t="str">
        <f t="shared" si="56"/>
        <v/>
      </c>
      <c r="N120" s="87" t="str">
        <f t="shared" si="41"/>
        <v>週の始まり</v>
      </c>
      <c r="O120" s="108"/>
      <c r="P120" s="156" t="str">
        <f>IF(B120&lt;例①!$E$11,"",IF(B120&gt;例①!$E$12,"",IF(LEN(CE120)=0,"○","")))</f>
        <v>○</v>
      </c>
      <c r="Q120" s="162">
        <f t="shared" si="57"/>
        <v>30</v>
      </c>
      <c r="R120" s="93">
        <f t="shared" si="42"/>
        <v>106</v>
      </c>
      <c r="S120" s="156" t="str">
        <f t="shared" si="43"/>
        <v/>
      </c>
      <c r="T120" s="162">
        <f t="shared" si="44"/>
        <v>29</v>
      </c>
      <c r="U120" s="100">
        <f t="shared" si="58"/>
        <v>30</v>
      </c>
      <c r="V120" s="93" t="str">
        <f t="shared" si="45"/>
        <v>作業日</v>
      </c>
      <c r="W120" s="169" t="str">
        <f t="shared" si="59"/>
        <v>作業日</v>
      </c>
      <c r="X120" s="80" t="str">
        <f t="shared" si="60"/>
        <v/>
      </c>
      <c r="Y120" s="80" t="str">
        <f t="shared" si="61"/>
        <v/>
      </c>
      <c r="Z120" s="80">
        <f t="shared" si="46"/>
        <v>43661</v>
      </c>
      <c r="AA120" s="80" t="str">
        <f t="shared" si="47"/>
        <v/>
      </c>
      <c r="AB120" s="80" t="str">
        <f t="shared" si="48"/>
        <v>OK（振替済み）</v>
      </c>
      <c r="AC120" s="154">
        <f t="shared" si="49"/>
        <v>29</v>
      </c>
      <c r="AD120" s="154" t="str">
        <f t="shared" si="62"/>
        <v/>
      </c>
      <c r="AE120" s="106">
        <f t="shared" si="63"/>
        <v>16</v>
      </c>
      <c r="AF120" s="106">
        <f t="shared" si="50"/>
        <v>0</v>
      </c>
      <c r="AG120" s="216">
        <f>IFERROR(IF(AE120=1,例①!$E$11,IF(AE120=2,例①!$E$11,IF(WEEKDAY(Z120)=2,Z113,AG119))),"")</f>
        <v>43654</v>
      </c>
      <c r="AH120" s="221">
        <f t="shared" ref="AH120:BA132" si="72">IFERROR(IF(AG120+1&gt;$BB120,"",AG120+1),"")</f>
        <v>43655</v>
      </c>
      <c r="AI120" s="221">
        <f t="shared" si="72"/>
        <v>43656</v>
      </c>
      <c r="AJ120" s="221">
        <f t="shared" si="72"/>
        <v>43657</v>
      </c>
      <c r="AK120" s="221">
        <f t="shared" si="72"/>
        <v>43658</v>
      </c>
      <c r="AL120" s="221">
        <f t="shared" si="72"/>
        <v>43659</v>
      </c>
      <c r="AM120" s="221">
        <f t="shared" si="72"/>
        <v>43660</v>
      </c>
      <c r="AN120" s="221">
        <f t="shared" si="72"/>
        <v>43661</v>
      </c>
      <c r="AO120" s="221">
        <f t="shared" si="72"/>
        <v>43662</v>
      </c>
      <c r="AP120" s="221">
        <f t="shared" si="72"/>
        <v>43663</v>
      </c>
      <c r="AQ120" s="221">
        <f t="shared" si="72"/>
        <v>43664</v>
      </c>
      <c r="AR120" s="221">
        <f t="shared" si="72"/>
        <v>43665</v>
      </c>
      <c r="AS120" s="221">
        <f t="shared" si="72"/>
        <v>43666</v>
      </c>
      <c r="AT120" s="221">
        <f t="shared" si="72"/>
        <v>43667</v>
      </c>
      <c r="AU120" s="221">
        <f t="shared" si="72"/>
        <v>43668</v>
      </c>
      <c r="AV120" s="221">
        <f t="shared" si="72"/>
        <v>43669</v>
      </c>
      <c r="AW120" s="221">
        <f t="shared" si="72"/>
        <v>43670</v>
      </c>
      <c r="AX120" s="221">
        <f t="shared" si="72"/>
        <v>43671</v>
      </c>
      <c r="AY120" s="221">
        <f t="shared" si="72"/>
        <v>43672</v>
      </c>
      <c r="AZ120" s="221">
        <f t="shared" si="72"/>
        <v>43673</v>
      </c>
      <c r="BA120" s="221">
        <f t="shared" si="72"/>
        <v>43674</v>
      </c>
      <c r="BB120" s="217">
        <f>IFERROR(IF(IF(Z120=例①!$E$12,例①!$E$12,IF(WEEKDAY(Z120)=1,Z127,BB121))&gt;例①!$E$12,例①!$E$12,IF(Z120=例①!$E$12,例①!$E$12,IF(WEEKDAY(Z120)=1,Z127,BB121))),"")</f>
        <v>43674</v>
      </c>
      <c r="BE120" s="53"/>
      <c r="BF120" s="53"/>
      <c r="BG120" s="53" t="str">
        <f>IFERROR(VLOOKUP(B120,例①!$C$11:$D$12,2,FALSE),"")</f>
        <v/>
      </c>
      <c r="BH120" s="53" t="str">
        <f>IFERROR(VLOOKUP(B120,例①!$C$16:$D$21,2,FALSE),"")</f>
        <v/>
      </c>
      <c r="BI120" s="53" t="str">
        <f>IFERROR(VLOOKUP(B120,例①!$C$22:$D$24,2,FALSE),"")</f>
        <v/>
      </c>
      <c r="BJ120" s="53" t="str">
        <f>IF(B120&gt;例①!$C$26,"",IF(B120&gt;=例①!$C$25,$BJ$13,""))</f>
        <v/>
      </c>
      <c r="BK120" s="53" t="str">
        <f>IF(B120&gt;例①!$C$28,"",IF(B120&gt;=例①!$C$27,$BK$13,""))</f>
        <v/>
      </c>
      <c r="BL120" s="53" t="str">
        <f>IF(B120&gt;例①!$C$30,"",IF(B120&gt;=例①!$C$29,$BL$13,""))</f>
        <v/>
      </c>
      <c r="BM120" s="53" t="str">
        <f>IF(B120&gt;例①!$C$32,"",IF(B120&gt;=例①!$C$31,$BM$13,""))</f>
        <v/>
      </c>
      <c r="BN120" s="53" t="str">
        <f>IF(B120&gt;例①!$C$34,"",IF(B120&gt;=例①!$C$33,$BN$13,""))</f>
        <v/>
      </c>
      <c r="BO120" s="53" t="str">
        <f>IF(B120&gt;例①!$C$36,"",IF(B120&gt;=例①!$C$35,$BO$13,""))</f>
        <v/>
      </c>
      <c r="BP120" s="53" t="str">
        <f>IF(B120&gt;例①!$C$38,"",IF(B120&gt;=例①!$C$37,$BP$13,""))</f>
        <v/>
      </c>
      <c r="BQ120" s="53" t="str">
        <f>IF(B120&gt;例①!$C$40,"",IF(B120&gt;=例①!$C$39,$BQ$13,""))</f>
        <v/>
      </c>
      <c r="BR120" s="53" t="str">
        <f>IF(B120&gt;例①!$C$42,"",IF(B120&gt;=例①!$C$41,$BR$13,""))</f>
        <v/>
      </c>
      <c r="BS120" s="53" t="str">
        <f>IF(B120&gt;例①!$C$44,"",IF(B120&gt;=例①!$C$43,$BS$13,""))</f>
        <v/>
      </c>
      <c r="BT120" s="53" t="str">
        <f>IF(B120&gt;例①!$C$46,"",IF(B120&gt;=例①!$C$45,$BT$13,""))</f>
        <v/>
      </c>
      <c r="BU120" s="53" t="str">
        <f>IF(B120&gt;例①!$C$48,"",IF(B120&gt;=例①!$C$47,$BU$13,""))</f>
        <v/>
      </c>
      <c r="BV120" s="53" t="str">
        <f>IF(B120&gt;例①!$C$50,"",IF(B120&gt;=例①!$C$49,$BV$13,""))</f>
        <v/>
      </c>
      <c r="BW120" s="53" t="str">
        <f>IF(B120&gt;例①!$C$52,"",IF(B120&gt;=例①!$C$51,$BW$13,""))</f>
        <v/>
      </c>
      <c r="BX120" s="53" t="str">
        <f>IF(B120&gt;例①!$C$54,"",IF(B120&gt;=例①!$C$53,$BX$13,""))</f>
        <v/>
      </c>
      <c r="BY120" s="53" t="str">
        <f>IF(B120&gt;例①!$C$56,"",IF(B120&gt;=例①!$C$55,$BY$13,""))</f>
        <v/>
      </c>
      <c r="BZ120" s="53" t="str">
        <f>IF(B120&gt;例①!$C$58,"",IF(B120&gt;=例①!$C$57,$BZ$13,""))</f>
        <v/>
      </c>
      <c r="CA120" s="53" t="str">
        <f>IF(B120&gt;例①!$C$60,"",IF(B120&gt;=例①!$C$59,$CA$13,""))</f>
        <v/>
      </c>
      <c r="CB120" s="53" t="str">
        <f>IF(B120&gt;例①!$C$62,"",IF(B120&gt;=例①!$C$61,$CB$13,""))</f>
        <v/>
      </c>
      <c r="CC120" s="53" t="str">
        <f>IF(B120&gt;例①!$C$64,"",IF(B120&gt;=例①!$C$63,$CC$13,""))</f>
        <v/>
      </c>
      <c r="CD120" s="53" t="str">
        <f>IF(B120&gt;例①!$C$66,"",IF(B120&gt;=例①!$C$65,$CD$13,""))</f>
        <v/>
      </c>
      <c r="CE120" s="50" t="str">
        <f t="shared" si="65"/>
        <v/>
      </c>
      <c r="CF120" s="50" t="str">
        <f t="shared" si="51"/>
        <v xml:space="preserve"> </v>
      </c>
    </row>
    <row r="121" spans="1:84" ht="39" customHeight="1" thickTop="1" thickBot="1" x14ac:dyDescent="0.2">
      <c r="A121" s="81" t="str">
        <f t="shared" si="38"/>
        <v>対象期間</v>
      </c>
      <c r="B121" s="180">
        <f>IFERROR(IF(B120=例①!$E$12+IF(WEEKDAY(例①!$E$12)=1,例①!$E$12,(8-WEEKDAY(例①!$E$12))),"-",IF(B120="-","-",B120+1)),"-")</f>
        <v>43662</v>
      </c>
      <c r="C121" s="89">
        <f t="shared" si="52"/>
        <v>3</v>
      </c>
      <c r="D121" s="199" t="str">
        <f t="shared" si="53"/>
        <v>〇</v>
      </c>
      <c r="E121" s="200" t="str">
        <f t="shared" si="54"/>
        <v xml:space="preserve"> </v>
      </c>
      <c r="F121" s="201" t="s">
        <v>60</v>
      </c>
      <c r="G121" s="202" t="s">
        <v>60</v>
      </c>
      <c r="H121" s="203"/>
      <c r="I121" s="204"/>
      <c r="J121" s="187" t="str">
        <f t="shared" si="55"/>
        <v/>
      </c>
      <c r="K121" s="190">
        <f t="shared" si="39"/>
        <v>107</v>
      </c>
      <c r="L121" s="190" t="str">
        <f t="shared" si="40"/>
        <v/>
      </c>
      <c r="M121" s="188" t="str">
        <f t="shared" si="56"/>
        <v/>
      </c>
      <c r="N121" s="87" t="str">
        <f t="shared" si="41"/>
        <v>↓</v>
      </c>
      <c r="O121" s="108"/>
      <c r="P121" s="156" t="str">
        <f>IF(B121&lt;例①!$E$11,"",IF(B121&gt;例①!$E$12,"",IF(LEN(CE121)=0,"○","")))</f>
        <v>○</v>
      </c>
      <c r="Q121" s="162">
        <f t="shared" si="57"/>
        <v>30</v>
      </c>
      <c r="R121" s="93">
        <f t="shared" si="42"/>
        <v>107</v>
      </c>
      <c r="S121" s="156" t="str">
        <f t="shared" si="43"/>
        <v/>
      </c>
      <c r="T121" s="162">
        <f t="shared" si="44"/>
        <v>29</v>
      </c>
      <c r="U121" s="100">
        <f t="shared" si="58"/>
        <v>30</v>
      </c>
      <c r="V121" s="93" t="str">
        <f t="shared" si="45"/>
        <v>作業日</v>
      </c>
      <c r="W121" s="169" t="str">
        <f t="shared" si="59"/>
        <v>作業日</v>
      </c>
      <c r="X121" s="80" t="str">
        <f t="shared" si="60"/>
        <v/>
      </c>
      <c r="Y121" s="80" t="str">
        <f t="shared" si="61"/>
        <v/>
      </c>
      <c r="Z121" s="80">
        <f t="shared" si="46"/>
        <v>43662</v>
      </c>
      <c r="AA121" s="80" t="str">
        <f t="shared" si="47"/>
        <v/>
      </c>
      <c r="AB121" s="80" t="str">
        <f t="shared" si="48"/>
        <v>OK（振替済み）</v>
      </c>
      <c r="AC121" s="154">
        <f t="shared" si="49"/>
        <v>29</v>
      </c>
      <c r="AD121" s="154" t="str">
        <f t="shared" si="62"/>
        <v/>
      </c>
      <c r="AE121" s="106">
        <f t="shared" si="63"/>
        <v>16</v>
      </c>
      <c r="AF121" s="106">
        <f t="shared" si="50"/>
        <v>0</v>
      </c>
      <c r="AG121" s="218">
        <f>IFERROR(IF(AE121=1,例①!$E$11,IF(AE121=2,例①!$E$11,IF(WEEKDAY(Z121)=2,Z114,AG120))),"")</f>
        <v>43654</v>
      </c>
      <c r="AH121" s="222">
        <f t="shared" si="72"/>
        <v>43655</v>
      </c>
      <c r="AI121" s="222">
        <f t="shared" si="72"/>
        <v>43656</v>
      </c>
      <c r="AJ121" s="222">
        <f t="shared" si="72"/>
        <v>43657</v>
      </c>
      <c r="AK121" s="222">
        <f t="shared" si="72"/>
        <v>43658</v>
      </c>
      <c r="AL121" s="222">
        <f t="shared" si="72"/>
        <v>43659</v>
      </c>
      <c r="AM121" s="222">
        <f t="shared" si="72"/>
        <v>43660</v>
      </c>
      <c r="AN121" s="222">
        <f t="shared" si="72"/>
        <v>43661</v>
      </c>
      <c r="AO121" s="222">
        <f t="shared" si="72"/>
        <v>43662</v>
      </c>
      <c r="AP121" s="222">
        <f t="shared" si="72"/>
        <v>43663</v>
      </c>
      <c r="AQ121" s="222">
        <f t="shared" si="72"/>
        <v>43664</v>
      </c>
      <c r="AR121" s="222">
        <f t="shared" si="72"/>
        <v>43665</v>
      </c>
      <c r="AS121" s="222">
        <f t="shared" si="72"/>
        <v>43666</v>
      </c>
      <c r="AT121" s="222">
        <f t="shared" si="72"/>
        <v>43667</v>
      </c>
      <c r="AU121" s="222">
        <f t="shared" si="72"/>
        <v>43668</v>
      </c>
      <c r="AV121" s="222">
        <f t="shared" si="72"/>
        <v>43669</v>
      </c>
      <c r="AW121" s="222">
        <f t="shared" si="72"/>
        <v>43670</v>
      </c>
      <c r="AX121" s="222">
        <f t="shared" si="72"/>
        <v>43671</v>
      </c>
      <c r="AY121" s="222">
        <f t="shared" si="72"/>
        <v>43672</v>
      </c>
      <c r="AZ121" s="222">
        <f t="shared" si="72"/>
        <v>43673</v>
      </c>
      <c r="BA121" s="222">
        <f t="shared" si="72"/>
        <v>43674</v>
      </c>
      <c r="BB121" s="219">
        <f>IFERROR(IF(IF(Z121=例①!$E$12,例①!$E$12,IF(WEEKDAY(Z121)=1,Z128,BB122))&gt;例①!$E$12,例①!$E$12,IF(Z121=例①!$E$12,例①!$E$12,IF(WEEKDAY(Z121)=1,Z128,BB122))),"")</f>
        <v>43674</v>
      </c>
      <c r="BE121" s="53"/>
      <c r="BF121" s="53"/>
      <c r="BG121" s="53" t="str">
        <f>IFERROR(VLOOKUP(B121,例①!$C$11:$D$12,2,FALSE),"")</f>
        <v/>
      </c>
      <c r="BH121" s="53" t="str">
        <f>IFERROR(VLOOKUP(B121,例①!$C$16:$D$21,2,FALSE),"")</f>
        <v/>
      </c>
      <c r="BI121" s="53" t="str">
        <f>IFERROR(VLOOKUP(B121,例①!$C$22:$D$24,2,FALSE),"")</f>
        <v/>
      </c>
      <c r="BJ121" s="53" t="str">
        <f>IF(B121&gt;例①!$C$26,"",IF(B121&gt;=例①!$C$25,$BJ$13,""))</f>
        <v/>
      </c>
      <c r="BK121" s="53" t="str">
        <f>IF(B121&gt;例①!$C$28,"",IF(B121&gt;=例①!$C$27,$BK$13,""))</f>
        <v/>
      </c>
      <c r="BL121" s="53" t="str">
        <f>IF(B121&gt;例①!$C$30,"",IF(B121&gt;=例①!$C$29,$BL$13,""))</f>
        <v/>
      </c>
      <c r="BM121" s="53" t="str">
        <f>IF(B121&gt;例①!$C$32,"",IF(B121&gt;=例①!$C$31,$BM$13,""))</f>
        <v/>
      </c>
      <c r="BN121" s="53" t="str">
        <f>IF(B121&gt;例①!$C$34,"",IF(B121&gt;=例①!$C$33,$BN$13,""))</f>
        <v/>
      </c>
      <c r="BO121" s="53" t="str">
        <f>IF(B121&gt;例①!$C$36,"",IF(B121&gt;=例①!$C$35,$BO$13,""))</f>
        <v/>
      </c>
      <c r="BP121" s="53" t="str">
        <f>IF(B121&gt;例①!$C$38,"",IF(B121&gt;=例①!$C$37,$BP$13,""))</f>
        <v/>
      </c>
      <c r="BQ121" s="53" t="str">
        <f>IF(B121&gt;例①!$C$40,"",IF(B121&gt;=例①!$C$39,$BQ$13,""))</f>
        <v/>
      </c>
      <c r="BR121" s="53" t="str">
        <f>IF(B121&gt;例①!$C$42,"",IF(B121&gt;=例①!$C$41,$BR$13,""))</f>
        <v/>
      </c>
      <c r="BS121" s="53" t="str">
        <f>IF(B121&gt;例①!$C$44,"",IF(B121&gt;=例①!$C$43,$BS$13,""))</f>
        <v/>
      </c>
      <c r="BT121" s="53" t="str">
        <f>IF(B121&gt;例①!$C$46,"",IF(B121&gt;=例①!$C$45,$BT$13,""))</f>
        <v/>
      </c>
      <c r="BU121" s="53" t="str">
        <f>IF(B121&gt;例①!$C$48,"",IF(B121&gt;=例①!$C$47,$BU$13,""))</f>
        <v/>
      </c>
      <c r="BV121" s="53" t="str">
        <f>IF(B121&gt;例①!$C$50,"",IF(B121&gt;=例①!$C$49,$BV$13,""))</f>
        <v/>
      </c>
      <c r="BW121" s="53" t="str">
        <f>IF(B121&gt;例①!$C$52,"",IF(B121&gt;=例①!$C$51,$BW$13,""))</f>
        <v/>
      </c>
      <c r="BX121" s="53" t="str">
        <f>IF(B121&gt;例①!$C$54,"",IF(B121&gt;=例①!$C$53,$BX$13,""))</f>
        <v/>
      </c>
      <c r="BY121" s="53" t="str">
        <f>IF(B121&gt;例①!$C$56,"",IF(B121&gt;=例①!$C$55,$BY$13,""))</f>
        <v/>
      </c>
      <c r="BZ121" s="53" t="str">
        <f>IF(B121&gt;例①!$C$58,"",IF(B121&gt;=例①!$C$57,$BZ$13,""))</f>
        <v/>
      </c>
      <c r="CA121" s="53" t="str">
        <f>IF(B121&gt;例①!$C$60,"",IF(B121&gt;=例①!$C$59,$CA$13,""))</f>
        <v/>
      </c>
      <c r="CB121" s="53" t="str">
        <f>IF(B121&gt;例①!$C$62,"",IF(B121&gt;=例①!$C$61,$CB$13,""))</f>
        <v/>
      </c>
      <c r="CC121" s="53" t="str">
        <f>IF(B121&gt;例①!$C$64,"",IF(B121&gt;=例①!$C$63,$CC$13,""))</f>
        <v/>
      </c>
      <c r="CD121" s="53" t="str">
        <f>IF(B121&gt;例①!$C$66,"",IF(B121&gt;=例①!$C$65,$CD$13,""))</f>
        <v/>
      </c>
      <c r="CE121" s="50" t="str">
        <f t="shared" si="65"/>
        <v/>
      </c>
      <c r="CF121" s="50" t="str">
        <f t="shared" si="51"/>
        <v xml:space="preserve"> </v>
      </c>
    </row>
    <row r="122" spans="1:84" ht="39" customHeight="1" thickTop="1" thickBot="1" x14ac:dyDescent="0.2">
      <c r="A122" s="81" t="str">
        <f t="shared" si="38"/>
        <v>対象期間</v>
      </c>
      <c r="B122" s="180">
        <f>IFERROR(IF(B121=例①!$E$12+IF(WEEKDAY(例①!$E$12)=1,例①!$E$12,(8-WEEKDAY(例①!$E$12))),"-",IF(B121="-","-",B121+1)),"-")</f>
        <v>43663</v>
      </c>
      <c r="C122" s="89">
        <f t="shared" si="52"/>
        <v>4</v>
      </c>
      <c r="D122" s="199" t="str">
        <f t="shared" si="53"/>
        <v>〇</v>
      </c>
      <c r="E122" s="200" t="str">
        <f t="shared" si="54"/>
        <v xml:space="preserve"> </v>
      </c>
      <c r="F122" s="201" t="s">
        <v>60</v>
      </c>
      <c r="G122" s="202" t="s">
        <v>60</v>
      </c>
      <c r="H122" s="203"/>
      <c r="I122" s="204"/>
      <c r="J122" s="187" t="str">
        <f t="shared" si="55"/>
        <v/>
      </c>
      <c r="K122" s="190">
        <f t="shared" si="39"/>
        <v>108</v>
      </c>
      <c r="L122" s="190" t="str">
        <f t="shared" si="40"/>
        <v/>
      </c>
      <c r="M122" s="188" t="str">
        <f t="shared" si="56"/>
        <v/>
      </c>
      <c r="N122" s="87" t="str">
        <f t="shared" si="41"/>
        <v>↓</v>
      </c>
      <c r="O122" s="108"/>
      <c r="P122" s="156" t="str">
        <f>IF(B122&lt;例①!$E$11,"",IF(B122&gt;例①!$E$12,"",IF(LEN(CE122)=0,"○","")))</f>
        <v>○</v>
      </c>
      <c r="Q122" s="162">
        <f t="shared" si="57"/>
        <v>30</v>
      </c>
      <c r="R122" s="93">
        <f t="shared" si="42"/>
        <v>108</v>
      </c>
      <c r="S122" s="156" t="str">
        <f t="shared" si="43"/>
        <v/>
      </c>
      <c r="T122" s="162">
        <f t="shared" si="44"/>
        <v>29</v>
      </c>
      <c r="U122" s="100">
        <f t="shared" si="58"/>
        <v>30</v>
      </c>
      <c r="V122" s="93" t="str">
        <f t="shared" si="45"/>
        <v>作業日</v>
      </c>
      <c r="W122" s="169" t="str">
        <f t="shared" si="59"/>
        <v>作業日</v>
      </c>
      <c r="X122" s="80" t="str">
        <f t="shared" si="60"/>
        <v/>
      </c>
      <c r="Y122" s="80" t="str">
        <f t="shared" si="61"/>
        <v/>
      </c>
      <c r="Z122" s="80">
        <f t="shared" si="46"/>
        <v>43663</v>
      </c>
      <c r="AA122" s="80" t="str">
        <f t="shared" si="47"/>
        <v/>
      </c>
      <c r="AB122" s="80" t="str">
        <f t="shared" si="48"/>
        <v>OK（振替済み）</v>
      </c>
      <c r="AC122" s="154">
        <f t="shared" si="49"/>
        <v>29</v>
      </c>
      <c r="AD122" s="154" t="str">
        <f t="shared" si="62"/>
        <v/>
      </c>
      <c r="AE122" s="106">
        <f t="shared" si="63"/>
        <v>16</v>
      </c>
      <c r="AF122" s="106">
        <f t="shared" si="50"/>
        <v>0</v>
      </c>
      <c r="AG122" s="218">
        <f>IFERROR(IF(AE122=1,例①!$E$11,IF(AE122=2,例①!$E$11,IF(WEEKDAY(Z122)=2,Z115,AG121))),"")</f>
        <v>43654</v>
      </c>
      <c r="AH122" s="222">
        <f t="shared" si="72"/>
        <v>43655</v>
      </c>
      <c r="AI122" s="222">
        <f t="shared" si="72"/>
        <v>43656</v>
      </c>
      <c r="AJ122" s="222">
        <f t="shared" si="72"/>
        <v>43657</v>
      </c>
      <c r="AK122" s="222">
        <f t="shared" si="72"/>
        <v>43658</v>
      </c>
      <c r="AL122" s="222">
        <f t="shared" si="72"/>
        <v>43659</v>
      </c>
      <c r="AM122" s="222">
        <f t="shared" si="72"/>
        <v>43660</v>
      </c>
      <c r="AN122" s="222">
        <f t="shared" si="72"/>
        <v>43661</v>
      </c>
      <c r="AO122" s="222">
        <f t="shared" si="72"/>
        <v>43662</v>
      </c>
      <c r="AP122" s="222">
        <f t="shared" si="72"/>
        <v>43663</v>
      </c>
      <c r="AQ122" s="222">
        <f t="shared" si="72"/>
        <v>43664</v>
      </c>
      <c r="AR122" s="222">
        <f t="shared" si="72"/>
        <v>43665</v>
      </c>
      <c r="AS122" s="222">
        <f t="shared" si="72"/>
        <v>43666</v>
      </c>
      <c r="AT122" s="222">
        <f t="shared" si="72"/>
        <v>43667</v>
      </c>
      <c r="AU122" s="222">
        <f t="shared" si="72"/>
        <v>43668</v>
      </c>
      <c r="AV122" s="222">
        <f t="shared" si="72"/>
        <v>43669</v>
      </c>
      <c r="AW122" s="222">
        <f t="shared" si="72"/>
        <v>43670</v>
      </c>
      <c r="AX122" s="222">
        <f t="shared" si="72"/>
        <v>43671</v>
      </c>
      <c r="AY122" s="222">
        <f t="shared" si="72"/>
        <v>43672</v>
      </c>
      <c r="AZ122" s="222">
        <f t="shared" si="72"/>
        <v>43673</v>
      </c>
      <c r="BA122" s="222">
        <f t="shared" si="72"/>
        <v>43674</v>
      </c>
      <c r="BB122" s="219">
        <f>IFERROR(IF(IF(Z122=例①!$E$12,例①!$E$12,IF(WEEKDAY(Z122)=1,Z129,BB123))&gt;例①!$E$12,例①!$E$12,IF(Z122=例①!$E$12,例①!$E$12,IF(WEEKDAY(Z122)=1,Z129,BB123))),"")</f>
        <v>43674</v>
      </c>
      <c r="BE122" s="53"/>
      <c r="BF122" s="53"/>
      <c r="BG122" s="53" t="str">
        <f>IFERROR(VLOOKUP(B122,例①!$C$11:$D$12,2,FALSE),"")</f>
        <v/>
      </c>
      <c r="BH122" s="53" t="str">
        <f>IFERROR(VLOOKUP(B122,例①!$C$16:$D$21,2,FALSE),"")</f>
        <v/>
      </c>
      <c r="BI122" s="53" t="str">
        <f>IFERROR(VLOOKUP(B122,例①!$C$22:$D$24,2,FALSE),"")</f>
        <v/>
      </c>
      <c r="BJ122" s="53" t="str">
        <f>IF(B122&gt;例①!$C$26,"",IF(B122&gt;=例①!$C$25,$BJ$13,""))</f>
        <v/>
      </c>
      <c r="BK122" s="53" t="str">
        <f>IF(B122&gt;例①!$C$28,"",IF(B122&gt;=例①!$C$27,$BK$13,""))</f>
        <v/>
      </c>
      <c r="BL122" s="53" t="str">
        <f>IF(B122&gt;例①!$C$30,"",IF(B122&gt;=例①!$C$29,$BL$13,""))</f>
        <v/>
      </c>
      <c r="BM122" s="53" t="str">
        <f>IF(B122&gt;例①!$C$32,"",IF(B122&gt;=例①!$C$31,$BM$13,""))</f>
        <v/>
      </c>
      <c r="BN122" s="53" t="str">
        <f>IF(B122&gt;例①!$C$34,"",IF(B122&gt;=例①!$C$33,$BN$13,""))</f>
        <v/>
      </c>
      <c r="BO122" s="53" t="str">
        <f>IF(B122&gt;例①!$C$36,"",IF(B122&gt;=例①!$C$35,$BO$13,""))</f>
        <v/>
      </c>
      <c r="BP122" s="53" t="str">
        <f>IF(B122&gt;例①!$C$38,"",IF(B122&gt;=例①!$C$37,$BP$13,""))</f>
        <v/>
      </c>
      <c r="BQ122" s="53" t="str">
        <f>IF(B122&gt;例①!$C$40,"",IF(B122&gt;=例①!$C$39,$BQ$13,""))</f>
        <v/>
      </c>
      <c r="BR122" s="53" t="str">
        <f>IF(B122&gt;例①!$C$42,"",IF(B122&gt;=例①!$C$41,$BR$13,""))</f>
        <v/>
      </c>
      <c r="BS122" s="53" t="str">
        <f>IF(B122&gt;例①!$C$44,"",IF(B122&gt;=例①!$C$43,$BS$13,""))</f>
        <v/>
      </c>
      <c r="BT122" s="53" t="str">
        <f>IF(B122&gt;例①!$C$46,"",IF(B122&gt;=例①!$C$45,$BT$13,""))</f>
        <v/>
      </c>
      <c r="BU122" s="53" t="str">
        <f>IF(B122&gt;例①!$C$48,"",IF(B122&gt;=例①!$C$47,$BU$13,""))</f>
        <v/>
      </c>
      <c r="BV122" s="53" t="str">
        <f>IF(B122&gt;例①!$C$50,"",IF(B122&gt;=例①!$C$49,$BV$13,""))</f>
        <v/>
      </c>
      <c r="BW122" s="53" t="str">
        <f>IF(B122&gt;例①!$C$52,"",IF(B122&gt;=例①!$C$51,$BW$13,""))</f>
        <v/>
      </c>
      <c r="BX122" s="53" t="str">
        <f>IF(B122&gt;例①!$C$54,"",IF(B122&gt;=例①!$C$53,$BX$13,""))</f>
        <v/>
      </c>
      <c r="BY122" s="53" t="str">
        <f>IF(B122&gt;例①!$C$56,"",IF(B122&gt;=例①!$C$55,$BY$13,""))</f>
        <v/>
      </c>
      <c r="BZ122" s="53" t="str">
        <f>IF(B122&gt;例①!$C$58,"",IF(B122&gt;=例①!$C$57,$BZ$13,""))</f>
        <v/>
      </c>
      <c r="CA122" s="53" t="str">
        <f>IF(B122&gt;例①!$C$60,"",IF(B122&gt;=例①!$C$59,$CA$13,""))</f>
        <v/>
      </c>
      <c r="CB122" s="53" t="str">
        <f>IF(B122&gt;例①!$C$62,"",IF(B122&gt;=例①!$C$61,$CB$13,""))</f>
        <v/>
      </c>
      <c r="CC122" s="53" t="str">
        <f>IF(B122&gt;例①!$C$64,"",IF(B122&gt;=例①!$C$63,$CC$13,""))</f>
        <v/>
      </c>
      <c r="CD122" s="53" t="str">
        <f>IF(B122&gt;例①!$C$66,"",IF(B122&gt;=例①!$C$65,$CD$13,""))</f>
        <v/>
      </c>
      <c r="CE122" s="50" t="str">
        <f t="shared" si="65"/>
        <v/>
      </c>
      <c r="CF122" s="50" t="str">
        <f t="shared" si="51"/>
        <v xml:space="preserve"> </v>
      </c>
    </row>
    <row r="123" spans="1:84" ht="39" customHeight="1" thickTop="1" thickBot="1" x14ac:dyDescent="0.2">
      <c r="A123" s="81" t="str">
        <f t="shared" si="38"/>
        <v>対象期間</v>
      </c>
      <c r="B123" s="180">
        <f>IFERROR(IF(B122=例①!$E$12+IF(WEEKDAY(例①!$E$12)=1,例①!$E$12,(8-WEEKDAY(例①!$E$12))),"-",IF(B122="-","-",B122+1)),"-")</f>
        <v>43664</v>
      </c>
      <c r="C123" s="89">
        <f t="shared" si="52"/>
        <v>5</v>
      </c>
      <c r="D123" s="199" t="str">
        <f t="shared" si="53"/>
        <v>〇</v>
      </c>
      <c r="E123" s="200" t="str">
        <f t="shared" si="54"/>
        <v xml:space="preserve"> </v>
      </c>
      <c r="F123" s="201" t="s">
        <v>60</v>
      </c>
      <c r="G123" s="202" t="s">
        <v>60</v>
      </c>
      <c r="H123" s="203"/>
      <c r="I123" s="204"/>
      <c r="J123" s="187" t="str">
        <f t="shared" si="55"/>
        <v/>
      </c>
      <c r="K123" s="190">
        <f t="shared" si="39"/>
        <v>109</v>
      </c>
      <c r="L123" s="190" t="str">
        <f t="shared" si="40"/>
        <v/>
      </c>
      <c r="M123" s="188" t="str">
        <f t="shared" si="56"/>
        <v/>
      </c>
      <c r="N123" s="87" t="str">
        <f t="shared" si="41"/>
        <v>↓</v>
      </c>
      <c r="O123" s="108"/>
      <c r="P123" s="156" t="str">
        <f>IF(B123&lt;例①!$E$11,"",IF(B123&gt;例①!$E$12,"",IF(LEN(CE123)=0,"○","")))</f>
        <v>○</v>
      </c>
      <c r="Q123" s="162">
        <f t="shared" si="57"/>
        <v>30</v>
      </c>
      <c r="R123" s="93">
        <f t="shared" si="42"/>
        <v>109</v>
      </c>
      <c r="S123" s="156" t="str">
        <f t="shared" si="43"/>
        <v/>
      </c>
      <c r="T123" s="162">
        <f t="shared" si="44"/>
        <v>29</v>
      </c>
      <c r="U123" s="100">
        <f t="shared" si="58"/>
        <v>30</v>
      </c>
      <c r="V123" s="93" t="str">
        <f t="shared" si="45"/>
        <v>作業日</v>
      </c>
      <c r="W123" s="169" t="str">
        <f t="shared" si="59"/>
        <v>作業日</v>
      </c>
      <c r="X123" s="80" t="str">
        <f t="shared" si="60"/>
        <v/>
      </c>
      <c r="Y123" s="80" t="str">
        <f t="shared" si="61"/>
        <v/>
      </c>
      <c r="Z123" s="80">
        <f t="shared" si="46"/>
        <v>43664</v>
      </c>
      <c r="AA123" s="80" t="str">
        <f t="shared" si="47"/>
        <v/>
      </c>
      <c r="AB123" s="80" t="str">
        <f t="shared" si="48"/>
        <v>OK（振替済み）</v>
      </c>
      <c r="AC123" s="154">
        <f t="shared" si="49"/>
        <v>29</v>
      </c>
      <c r="AD123" s="154" t="str">
        <f t="shared" si="62"/>
        <v/>
      </c>
      <c r="AE123" s="106">
        <f t="shared" si="63"/>
        <v>16</v>
      </c>
      <c r="AF123" s="106">
        <f t="shared" si="50"/>
        <v>0</v>
      </c>
      <c r="AG123" s="218">
        <f>IFERROR(IF(AE123=1,例①!$E$11,IF(AE123=2,例①!$E$11,IF(WEEKDAY(Z123)=2,Z116,AG122))),"")</f>
        <v>43654</v>
      </c>
      <c r="AH123" s="222">
        <f t="shared" si="72"/>
        <v>43655</v>
      </c>
      <c r="AI123" s="222">
        <f t="shared" si="72"/>
        <v>43656</v>
      </c>
      <c r="AJ123" s="222">
        <f t="shared" si="72"/>
        <v>43657</v>
      </c>
      <c r="AK123" s="222">
        <f t="shared" si="72"/>
        <v>43658</v>
      </c>
      <c r="AL123" s="222">
        <f t="shared" si="72"/>
        <v>43659</v>
      </c>
      <c r="AM123" s="222">
        <f t="shared" si="72"/>
        <v>43660</v>
      </c>
      <c r="AN123" s="222">
        <f t="shared" si="72"/>
        <v>43661</v>
      </c>
      <c r="AO123" s="222">
        <f t="shared" si="72"/>
        <v>43662</v>
      </c>
      <c r="AP123" s="222">
        <f t="shared" si="72"/>
        <v>43663</v>
      </c>
      <c r="AQ123" s="222">
        <f t="shared" si="72"/>
        <v>43664</v>
      </c>
      <c r="AR123" s="222">
        <f t="shared" si="72"/>
        <v>43665</v>
      </c>
      <c r="AS123" s="222">
        <f t="shared" si="72"/>
        <v>43666</v>
      </c>
      <c r="AT123" s="222">
        <f t="shared" si="72"/>
        <v>43667</v>
      </c>
      <c r="AU123" s="222">
        <f t="shared" si="72"/>
        <v>43668</v>
      </c>
      <c r="AV123" s="222">
        <f t="shared" si="72"/>
        <v>43669</v>
      </c>
      <c r="AW123" s="222">
        <f t="shared" si="72"/>
        <v>43670</v>
      </c>
      <c r="AX123" s="222">
        <f t="shared" si="72"/>
        <v>43671</v>
      </c>
      <c r="AY123" s="222">
        <f t="shared" si="72"/>
        <v>43672</v>
      </c>
      <c r="AZ123" s="222">
        <f t="shared" si="72"/>
        <v>43673</v>
      </c>
      <c r="BA123" s="222">
        <f t="shared" si="72"/>
        <v>43674</v>
      </c>
      <c r="BB123" s="219">
        <f>IFERROR(IF(IF(Z123=例①!$E$12,例①!$E$12,IF(WEEKDAY(Z123)=1,Z130,BB124))&gt;例①!$E$12,例①!$E$12,IF(Z123=例①!$E$12,例①!$E$12,IF(WEEKDAY(Z123)=1,Z130,BB124))),"")</f>
        <v>43674</v>
      </c>
      <c r="BE123" s="53"/>
      <c r="BF123" s="53"/>
      <c r="BG123" s="53" t="str">
        <f>IFERROR(VLOOKUP(B123,例①!$C$11:$D$12,2,FALSE),"")</f>
        <v/>
      </c>
      <c r="BH123" s="53" t="str">
        <f>IFERROR(VLOOKUP(B123,例①!$C$16:$D$21,2,FALSE),"")</f>
        <v/>
      </c>
      <c r="BI123" s="53" t="str">
        <f>IFERROR(VLOOKUP(B123,例①!$C$22:$D$24,2,FALSE),"")</f>
        <v/>
      </c>
      <c r="BJ123" s="53" t="str">
        <f>IF(B123&gt;例①!$C$26,"",IF(B123&gt;=例①!$C$25,$BJ$13,""))</f>
        <v/>
      </c>
      <c r="BK123" s="53" t="str">
        <f>IF(B123&gt;例①!$C$28,"",IF(B123&gt;=例①!$C$27,$BK$13,""))</f>
        <v/>
      </c>
      <c r="BL123" s="53" t="str">
        <f>IF(B123&gt;例①!$C$30,"",IF(B123&gt;=例①!$C$29,$BL$13,""))</f>
        <v/>
      </c>
      <c r="BM123" s="53" t="str">
        <f>IF(B123&gt;例①!$C$32,"",IF(B123&gt;=例①!$C$31,$BM$13,""))</f>
        <v/>
      </c>
      <c r="BN123" s="53" t="str">
        <f>IF(B123&gt;例①!$C$34,"",IF(B123&gt;=例①!$C$33,$BN$13,""))</f>
        <v/>
      </c>
      <c r="BO123" s="53" t="str">
        <f>IF(B123&gt;例①!$C$36,"",IF(B123&gt;=例①!$C$35,$BO$13,""))</f>
        <v/>
      </c>
      <c r="BP123" s="53" t="str">
        <f>IF(B123&gt;例①!$C$38,"",IF(B123&gt;=例①!$C$37,$BP$13,""))</f>
        <v/>
      </c>
      <c r="BQ123" s="53" t="str">
        <f>IF(B123&gt;例①!$C$40,"",IF(B123&gt;=例①!$C$39,$BQ$13,""))</f>
        <v/>
      </c>
      <c r="BR123" s="53" t="str">
        <f>IF(B123&gt;例①!$C$42,"",IF(B123&gt;=例①!$C$41,$BR$13,""))</f>
        <v/>
      </c>
      <c r="BS123" s="53" t="str">
        <f>IF(B123&gt;例①!$C$44,"",IF(B123&gt;=例①!$C$43,$BS$13,""))</f>
        <v/>
      </c>
      <c r="BT123" s="53" t="str">
        <f>IF(B123&gt;例①!$C$46,"",IF(B123&gt;=例①!$C$45,$BT$13,""))</f>
        <v/>
      </c>
      <c r="BU123" s="53" t="str">
        <f>IF(B123&gt;例①!$C$48,"",IF(B123&gt;=例①!$C$47,$BU$13,""))</f>
        <v/>
      </c>
      <c r="BV123" s="53" t="str">
        <f>IF(B123&gt;例①!$C$50,"",IF(B123&gt;=例①!$C$49,$BV$13,""))</f>
        <v/>
      </c>
      <c r="BW123" s="53" t="str">
        <f>IF(B123&gt;例①!$C$52,"",IF(B123&gt;=例①!$C$51,$BW$13,""))</f>
        <v/>
      </c>
      <c r="BX123" s="53" t="str">
        <f>IF(B123&gt;例①!$C$54,"",IF(B123&gt;=例①!$C$53,$BX$13,""))</f>
        <v/>
      </c>
      <c r="BY123" s="53" t="str">
        <f>IF(B123&gt;例①!$C$56,"",IF(B123&gt;=例①!$C$55,$BY$13,""))</f>
        <v/>
      </c>
      <c r="BZ123" s="53" t="str">
        <f>IF(B123&gt;例①!$C$58,"",IF(B123&gt;=例①!$C$57,$BZ$13,""))</f>
        <v/>
      </c>
      <c r="CA123" s="53" t="str">
        <f>IF(B123&gt;例①!$C$60,"",IF(B123&gt;=例①!$C$59,$CA$13,""))</f>
        <v/>
      </c>
      <c r="CB123" s="53" t="str">
        <f>IF(B123&gt;例①!$C$62,"",IF(B123&gt;=例①!$C$61,$CB$13,""))</f>
        <v/>
      </c>
      <c r="CC123" s="53" t="str">
        <f>IF(B123&gt;例①!$C$64,"",IF(B123&gt;=例①!$C$63,$CC$13,""))</f>
        <v/>
      </c>
      <c r="CD123" s="53" t="str">
        <f>IF(B123&gt;例①!$C$66,"",IF(B123&gt;=例①!$C$65,$CD$13,""))</f>
        <v/>
      </c>
      <c r="CE123" s="50" t="str">
        <f t="shared" si="65"/>
        <v/>
      </c>
      <c r="CF123" s="50" t="str">
        <f t="shared" si="51"/>
        <v xml:space="preserve"> </v>
      </c>
    </row>
    <row r="124" spans="1:84" ht="39" customHeight="1" thickTop="1" thickBot="1" x14ac:dyDescent="0.2">
      <c r="A124" s="81" t="str">
        <f t="shared" si="38"/>
        <v>対象期間</v>
      </c>
      <c r="B124" s="180">
        <f>IFERROR(IF(B123=例①!$E$12+IF(WEEKDAY(例①!$E$12)=1,例①!$E$12,(8-WEEKDAY(例①!$E$12))),"-",IF(B123="-","-",B123+1)),"-")</f>
        <v>43665</v>
      </c>
      <c r="C124" s="89">
        <f t="shared" si="52"/>
        <v>6</v>
      </c>
      <c r="D124" s="199" t="str">
        <f t="shared" si="53"/>
        <v>〇</v>
      </c>
      <c r="E124" s="200" t="str">
        <f t="shared" si="54"/>
        <v xml:space="preserve"> </v>
      </c>
      <c r="F124" s="201" t="s">
        <v>60</v>
      </c>
      <c r="G124" s="202" t="s">
        <v>60</v>
      </c>
      <c r="H124" s="203"/>
      <c r="I124" s="204"/>
      <c r="J124" s="187" t="str">
        <f t="shared" si="55"/>
        <v/>
      </c>
      <c r="K124" s="190">
        <f t="shared" si="39"/>
        <v>110</v>
      </c>
      <c r="L124" s="190" t="str">
        <f t="shared" si="40"/>
        <v/>
      </c>
      <c r="M124" s="188" t="str">
        <f t="shared" si="56"/>
        <v/>
      </c>
      <c r="N124" s="87" t="str">
        <f t="shared" si="41"/>
        <v>↓</v>
      </c>
      <c r="O124" s="108"/>
      <c r="P124" s="156" t="str">
        <f>IF(B124&lt;例①!$E$11,"",IF(B124&gt;例①!$E$12,"",IF(LEN(CE124)=0,"○","")))</f>
        <v>○</v>
      </c>
      <c r="Q124" s="162">
        <f t="shared" si="57"/>
        <v>30</v>
      </c>
      <c r="R124" s="93">
        <f t="shared" si="42"/>
        <v>110</v>
      </c>
      <c r="S124" s="156" t="str">
        <f t="shared" si="43"/>
        <v/>
      </c>
      <c r="T124" s="162">
        <f t="shared" si="44"/>
        <v>29</v>
      </c>
      <c r="U124" s="100">
        <f t="shared" si="58"/>
        <v>30</v>
      </c>
      <c r="V124" s="93" t="str">
        <f t="shared" si="45"/>
        <v>作業日</v>
      </c>
      <c r="W124" s="169" t="str">
        <f t="shared" si="59"/>
        <v>作業日</v>
      </c>
      <c r="X124" s="80" t="str">
        <f t="shared" si="60"/>
        <v/>
      </c>
      <c r="Y124" s="80" t="str">
        <f t="shared" si="61"/>
        <v/>
      </c>
      <c r="Z124" s="80">
        <f t="shared" si="46"/>
        <v>43665</v>
      </c>
      <c r="AA124" s="80" t="str">
        <f t="shared" si="47"/>
        <v/>
      </c>
      <c r="AB124" s="80" t="str">
        <f t="shared" si="48"/>
        <v>OK（振替済み）</v>
      </c>
      <c r="AC124" s="154">
        <f t="shared" si="49"/>
        <v>29</v>
      </c>
      <c r="AD124" s="154" t="str">
        <f t="shared" si="62"/>
        <v/>
      </c>
      <c r="AE124" s="106">
        <f t="shared" si="63"/>
        <v>16</v>
      </c>
      <c r="AF124" s="106">
        <f t="shared" si="50"/>
        <v>0</v>
      </c>
      <c r="AG124" s="218">
        <f>IFERROR(IF(AE124=1,例①!$E$11,IF(AE124=2,例①!$E$11,IF(WEEKDAY(Z124)=2,Z117,AG123))),"")</f>
        <v>43654</v>
      </c>
      <c r="AH124" s="222">
        <f t="shared" si="72"/>
        <v>43655</v>
      </c>
      <c r="AI124" s="222">
        <f t="shared" si="72"/>
        <v>43656</v>
      </c>
      <c r="AJ124" s="222">
        <f t="shared" si="72"/>
        <v>43657</v>
      </c>
      <c r="AK124" s="222">
        <f t="shared" si="72"/>
        <v>43658</v>
      </c>
      <c r="AL124" s="222">
        <f t="shared" si="72"/>
        <v>43659</v>
      </c>
      <c r="AM124" s="222">
        <f t="shared" si="72"/>
        <v>43660</v>
      </c>
      <c r="AN124" s="222">
        <f t="shared" si="72"/>
        <v>43661</v>
      </c>
      <c r="AO124" s="222">
        <f t="shared" si="72"/>
        <v>43662</v>
      </c>
      <c r="AP124" s="222">
        <f t="shared" si="72"/>
        <v>43663</v>
      </c>
      <c r="AQ124" s="222">
        <f t="shared" si="72"/>
        <v>43664</v>
      </c>
      <c r="AR124" s="222">
        <f t="shared" si="72"/>
        <v>43665</v>
      </c>
      <c r="AS124" s="222">
        <f t="shared" si="72"/>
        <v>43666</v>
      </c>
      <c r="AT124" s="222">
        <f t="shared" si="72"/>
        <v>43667</v>
      </c>
      <c r="AU124" s="222">
        <f t="shared" si="72"/>
        <v>43668</v>
      </c>
      <c r="AV124" s="222">
        <f t="shared" si="72"/>
        <v>43669</v>
      </c>
      <c r="AW124" s="222">
        <f t="shared" si="72"/>
        <v>43670</v>
      </c>
      <c r="AX124" s="222">
        <f t="shared" si="72"/>
        <v>43671</v>
      </c>
      <c r="AY124" s="222">
        <f t="shared" si="72"/>
        <v>43672</v>
      </c>
      <c r="AZ124" s="222">
        <f t="shared" si="72"/>
        <v>43673</v>
      </c>
      <c r="BA124" s="222">
        <f t="shared" si="72"/>
        <v>43674</v>
      </c>
      <c r="BB124" s="219">
        <f>IFERROR(IF(IF(Z124=例①!$E$12,例①!$E$12,IF(WEEKDAY(Z124)=1,Z131,BB125))&gt;例①!$E$12,例①!$E$12,IF(Z124=例①!$E$12,例①!$E$12,IF(WEEKDAY(Z124)=1,Z131,BB125))),"")</f>
        <v>43674</v>
      </c>
      <c r="BE124" s="53"/>
      <c r="BF124" s="53"/>
      <c r="BG124" s="53" t="str">
        <f>IFERROR(VLOOKUP(B124,例①!$C$11:$D$12,2,FALSE),"")</f>
        <v/>
      </c>
      <c r="BH124" s="53" t="str">
        <f>IFERROR(VLOOKUP(B124,例①!$C$16:$D$21,2,FALSE),"")</f>
        <v/>
      </c>
      <c r="BI124" s="53" t="str">
        <f>IFERROR(VLOOKUP(B124,例①!$C$22:$D$24,2,FALSE),"")</f>
        <v/>
      </c>
      <c r="BJ124" s="53" t="str">
        <f>IF(B124&gt;例①!$C$26,"",IF(B124&gt;=例①!$C$25,$BJ$13,""))</f>
        <v/>
      </c>
      <c r="BK124" s="53" t="str">
        <f>IF(B124&gt;例①!$C$28,"",IF(B124&gt;=例①!$C$27,$BK$13,""))</f>
        <v/>
      </c>
      <c r="BL124" s="53" t="str">
        <f>IF(B124&gt;例①!$C$30,"",IF(B124&gt;=例①!$C$29,$BL$13,""))</f>
        <v/>
      </c>
      <c r="BM124" s="53" t="str">
        <f>IF(B124&gt;例①!$C$32,"",IF(B124&gt;=例①!$C$31,$BM$13,""))</f>
        <v/>
      </c>
      <c r="BN124" s="53" t="str">
        <f>IF(B124&gt;例①!$C$34,"",IF(B124&gt;=例①!$C$33,$BN$13,""))</f>
        <v/>
      </c>
      <c r="BO124" s="53" t="str">
        <f>IF(B124&gt;例①!$C$36,"",IF(B124&gt;=例①!$C$35,$BO$13,""))</f>
        <v/>
      </c>
      <c r="BP124" s="53" t="str">
        <f>IF(B124&gt;例①!$C$38,"",IF(B124&gt;=例①!$C$37,$BP$13,""))</f>
        <v/>
      </c>
      <c r="BQ124" s="53" t="str">
        <f>IF(B124&gt;例①!$C$40,"",IF(B124&gt;=例①!$C$39,$BQ$13,""))</f>
        <v/>
      </c>
      <c r="BR124" s="53" t="str">
        <f>IF(B124&gt;例①!$C$42,"",IF(B124&gt;=例①!$C$41,$BR$13,""))</f>
        <v/>
      </c>
      <c r="BS124" s="53" t="str">
        <f>IF(B124&gt;例①!$C$44,"",IF(B124&gt;=例①!$C$43,$BS$13,""))</f>
        <v/>
      </c>
      <c r="BT124" s="53" t="str">
        <f>IF(B124&gt;例①!$C$46,"",IF(B124&gt;=例①!$C$45,$BT$13,""))</f>
        <v/>
      </c>
      <c r="BU124" s="53" t="str">
        <f>IF(B124&gt;例①!$C$48,"",IF(B124&gt;=例①!$C$47,$BU$13,""))</f>
        <v/>
      </c>
      <c r="BV124" s="53" t="str">
        <f>IF(B124&gt;例①!$C$50,"",IF(B124&gt;=例①!$C$49,$BV$13,""))</f>
        <v/>
      </c>
      <c r="BW124" s="53" t="str">
        <f>IF(B124&gt;例①!$C$52,"",IF(B124&gt;=例①!$C$51,$BW$13,""))</f>
        <v/>
      </c>
      <c r="BX124" s="53" t="str">
        <f>IF(B124&gt;例①!$C$54,"",IF(B124&gt;=例①!$C$53,$BX$13,""))</f>
        <v/>
      </c>
      <c r="BY124" s="53" t="str">
        <f>IF(B124&gt;例①!$C$56,"",IF(B124&gt;=例①!$C$55,$BY$13,""))</f>
        <v/>
      </c>
      <c r="BZ124" s="53" t="str">
        <f>IF(B124&gt;例①!$C$58,"",IF(B124&gt;=例①!$C$57,$BZ$13,""))</f>
        <v/>
      </c>
      <c r="CA124" s="53" t="str">
        <f>IF(B124&gt;例①!$C$60,"",IF(B124&gt;=例①!$C$59,$CA$13,""))</f>
        <v/>
      </c>
      <c r="CB124" s="53" t="str">
        <f>IF(B124&gt;例①!$C$62,"",IF(B124&gt;=例①!$C$61,$CB$13,""))</f>
        <v/>
      </c>
      <c r="CC124" s="53" t="str">
        <f>IF(B124&gt;例①!$C$64,"",IF(B124&gt;=例①!$C$63,$CC$13,""))</f>
        <v/>
      </c>
      <c r="CD124" s="53" t="str">
        <f>IF(B124&gt;例①!$C$66,"",IF(B124&gt;=例①!$C$65,$CD$13,""))</f>
        <v/>
      </c>
      <c r="CE124" s="50" t="str">
        <f t="shared" si="65"/>
        <v/>
      </c>
      <c r="CF124" s="50" t="str">
        <f t="shared" si="51"/>
        <v xml:space="preserve"> </v>
      </c>
    </row>
    <row r="125" spans="1:84" ht="39" customHeight="1" thickTop="1" thickBot="1" x14ac:dyDescent="0.2">
      <c r="A125" s="81" t="str">
        <f t="shared" si="38"/>
        <v>対象期間</v>
      </c>
      <c r="B125" s="180">
        <f>IFERROR(IF(B124=例①!$E$12+IF(WEEKDAY(例①!$E$12)=1,例①!$E$12,(8-WEEKDAY(例①!$E$12))),"-",IF(B124="-","-",B124+1)),"-")</f>
        <v>43666</v>
      </c>
      <c r="C125" s="89">
        <f t="shared" si="52"/>
        <v>7</v>
      </c>
      <c r="D125" s="199" t="str">
        <f t="shared" si="53"/>
        <v>〇</v>
      </c>
      <c r="E125" s="200" t="str">
        <f t="shared" si="54"/>
        <v xml:space="preserve"> </v>
      </c>
      <c r="F125" s="201" t="s">
        <v>61</v>
      </c>
      <c r="G125" s="202" t="s">
        <v>61</v>
      </c>
      <c r="H125" s="203"/>
      <c r="I125" s="204"/>
      <c r="J125" s="187" t="str">
        <f t="shared" si="55"/>
        <v>OK</v>
      </c>
      <c r="K125" s="190">
        <f t="shared" si="39"/>
        <v>111</v>
      </c>
      <c r="L125" s="190">
        <f t="shared" si="40"/>
        <v>31</v>
      </c>
      <c r="M125" s="188" t="str">
        <f t="shared" si="56"/>
        <v>30／31</v>
      </c>
      <c r="N125" s="87" t="str">
        <f t="shared" si="41"/>
        <v>↓</v>
      </c>
      <c r="O125" s="108"/>
      <c r="P125" s="156" t="str">
        <f>IF(B125&lt;例①!$E$11,"",IF(B125&gt;例①!$E$12,"",IF(LEN(CE125)=0,"○","")))</f>
        <v>○</v>
      </c>
      <c r="Q125" s="162">
        <f t="shared" si="57"/>
        <v>31</v>
      </c>
      <c r="R125" s="93">
        <f t="shared" si="42"/>
        <v>111</v>
      </c>
      <c r="S125" s="156" t="str">
        <f t="shared" si="43"/>
        <v>〇</v>
      </c>
      <c r="T125" s="162">
        <f t="shared" si="44"/>
        <v>30</v>
      </c>
      <c r="U125" s="100">
        <f t="shared" si="58"/>
        <v>31</v>
      </c>
      <c r="V125" s="93" t="str">
        <f t="shared" si="45"/>
        <v>休日</v>
      </c>
      <c r="W125" s="169" t="str">
        <f t="shared" si="59"/>
        <v>休日</v>
      </c>
      <c r="X125" s="80" t="str">
        <f t="shared" si="60"/>
        <v/>
      </c>
      <c r="Y125" s="80" t="str">
        <f t="shared" si="61"/>
        <v/>
      </c>
      <c r="Z125" s="80">
        <f t="shared" si="46"/>
        <v>43666</v>
      </c>
      <c r="AA125" s="80" t="str">
        <f t="shared" si="47"/>
        <v/>
      </c>
      <c r="AB125" s="80" t="str">
        <f t="shared" si="48"/>
        <v>OK（振替済み）</v>
      </c>
      <c r="AC125" s="154">
        <f t="shared" si="49"/>
        <v>30</v>
      </c>
      <c r="AD125" s="154">
        <f t="shared" si="62"/>
        <v>30</v>
      </c>
      <c r="AE125" s="106">
        <f t="shared" si="63"/>
        <v>16</v>
      </c>
      <c r="AF125" s="106">
        <f t="shared" si="50"/>
        <v>0</v>
      </c>
      <c r="AG125" s="218">
        <f>IFERROR(IF(AE125=1,例①!$E$11,IF(AE125=2,例①!$E$11,IF(WEEKDAY(Z125)=2,Z118,AG124))),"")</f>
        <v>43654</v>
      </c>
      <c r="AH125" s="222">
        <f t="shared" si="72"/>
        <v>43655</v>
      </c>
      <c r="AI125" s="222">
        <f t="shared" si="72"/>
        <v>43656</v>
      </c>
      <c r="AJ125" s="222">
        <f t="shared" si="72"/>
        <v>43657</v>
      </c>
      <c r="AK125" s="222">
        <f t="shared" si="72"/>
        <v>43658</v>
      </c>
      <c r="AL125" s="222">
        <f t="shared" si="72"/>
        <v>43659</v>
      </c>
      <c r="AM125" s="222">
        <f t="shared" si="72"/>
        <v>43660</v>
      </c>
      <c r="AN125" s="222">
        <f t="shared" si="72"/>
        <v>43661</v>
      </c>
      <c r="AO125" s="222">
        <f t="shared" si="72"/>
        <v>43662</v>
      </c>
      <c r="AP125" s="222">
        <f t="shared" si="72"/>
        <v>43663</v>
      </c>
      <c r="AQ125" s="222">
        <f t="shared" si="72"/>
        <v>43664</v>
      </c>
      <c r="AR125" s="222">
        <f t="shared" si="72"/>
        <v>43665</v>
      </c>
      <c r="AS125" s="222">
        <f t="shared" si="72"/>
        <v>43666</v>
      </c>
      <c r="AT125" s="222">
        <f t="shared" si="72"/>
        <v>43667</v>
      </c>
      <c r="AU125" s="222">
        <f t="shared" si="72"/>
        <v>43668</v>
      </c>
      <c r="AV125" s="222">
        <f t="shared" si="72"/>
        <v>43669</v>
      </c>
      <c r="AW125" s="222">
        <f t="shared" si="72"/>
        <v>43670</v>
      </c>
      <c r="AX125" s="222">
        <f t="shared" si="72"/>
        <v>43671</v>
      </c>
      <c r="AY125" s="222">
        <f t="shared" si="72"/>
        <v>43672</v>
      </c>
      <c r="AZ125" s="222">
        <f t="shared" si="72"/>
        <v>43673</v>
      </c>
      <c r="BA125" s="222">
        <f t="shared" si="72"/>
        <v>43674</v>
      </c>
      <c r="BB125" s="219">
        <f>IFERROR(IF(IF(Z125=例①!$E$12,例①!$E$12,IF(WEEKDAY(Z125)=1,Z132,BB126))&gt;例①!$E$12,例①!$E$12,IF(Z125=例①!$E$12,例①!$E$12,IF(WEEKDAY(Z125)=1,Z132,BB126))),"")</f>
        <v>43674</v>
      </c>
      <c r="BE125" s="53"/>
      <c r="BF125" s="53"/>
      <c r="BG125" s="53" t="str">
        <f>IFERROR(VLOOKUP(B125,例①!$C$11:$D$12,2,FALSE),"")</f>
        <v/>
      </c>
      <c r="BH125" s="53" t="str">
        <f>IFERROR(VLOOKUP(B125,例①!$C$16:$D$21,2,FALSE),"")</f>
        <v/>
      </c>
      <c r="BI125" s="53" t="str">
        <f>IFERROR(VLOOKUP(B125,例①!$C$22:$D$24,2,FALSE),"")</f>
        <v/>
      </c>
      <c r="BJ125" s="53" t="str">
        <f>IF(B125&gt;例①!$C$26,"",IF(B125&gt;=例①!$C$25,$BJ$13,""))</f>
        <v/>
      </c>
      <c r="BK125" s="53" t="str">
        <f>IF(B125&gt;例①!$C$28,"",IF(B125&gt;=例①!$C$27,$BK$13,""))</f>
        <v/>
      </c>
      <c r="BL125" s="53" t="str">
        <f>IF(B125&gt;例①!$C$30,"",IF(B125&gt;=例①!$C$29,$BL$13,""))</f>
        <v/>
      </c>
      <c r="BM125" s="53" t="str">
        <f>IF(B125&gt;例①!$C$32,"",IF(B125&gt;=例①!$C$31,$BM$13,""))</f>
        <v/>
      </c>
      <c r="BN125" s="53" t="str">
        <f>IF(B125&gt;例①!$C$34,"",IF(B125&gt;=例①!$C$33,$BN$13,""))</f>
        <v/>
      </c>
      <c r="BO125" s="53" t="str">
        <f>IF(B125&gt;例①!$C$36,"",IF(B125&gt;=例①!$C$35,$BO$13,""))</f>
        <v/>
      </c>
      <c r="BP125" s="53" t="str">
        <f>IF(B125&gt;例①!$C$38,"",IF(B125&gt;=例①!$C$37,$BP$13,""))</f>
        <v/>
      </c>
      <c r="BQ125" s="53" t="str">
        <f>IF(B125&gt;例①!$C$40,"",IF(B125&gt;=例①!$C$39,$BQ$13,""))</f>
        <v/>
      </c>
      <c r="BR125" s="53" t="str">
        <f>IF(B125&gt;例①!$C$42,"",IF(B125&gt;=例①!$C$41,$BR$13,""))</f>
        <v/>
      </c>
      <c r="BS125" s="53" t="str">
        <f>IF(B125&gt;例①!$C$44,"",IF(B125&gt;=例①!$C$43,$BS$13,""))</f>
        <v/>
      </c>
      <c r="BT125" s="53" t="str">
        <f>IF(B125&gt;例①!$C$46,"",IF(B125&gt;=例①!$C$45,$BT$13,""))</f>
        <v/>
      </c>
      <c r="BU125" s="53" t="str">
        <f>IF(B125&gt;例①!$C$48,"",IF(B125&gt;=例①!$C$47,$BU$13,""))</f>
        <v/>
      </c>
      <c r="BV125" s="53" t="str">
        <f>IF(B125&gt;例①!$C$50,"",IF(B125&gt;=例①!$C$49,$BV$13,""))</f>
        <v/>
      </c>
      <c r="BW125" s="53" t="str">
        <f>IF(B125&gt;例①!$C$52,"",IF(B125&gt;=例①!$C$51,$BW$13,""))</f>
        <v/>
      </c>
      <c r="BX125" s="53" t="str">
        <f>IF(B125&gt;例①!$C$54,"",IF(B125&gt;=例①!$C$53,$BX$13,""))</f>
        <v/>
      </c>
      <c r="BY125" s="53" t="str">
        <f>IF(B125&gt;例①!$C$56,"",IF(B125&gt;=例①!$C$55,$BY$13,""))</f>
        <v/>
      </c>
      <c r="BZ125" s="53" t="str">
        <f>IF(B125&gt;例①!$C$58,"",IF(B125&gt;=例①!$C$57,$BZ$13,""))</f>
        <v/>
      </c>
      <c r="CA125" s="53" t="str">
        <f>IF(B125&gt;例①!$C$60,"",IF(B125&gt;=例①!$C$59,$CA$13,""))</f>
        <v/>
      </c>
      <c r="CB125" s="53" t="str">
        <f>IF(B125&gt;例①!$C$62,"",IF(B125&gt;=例①!$C$61,$CB$13,""))</f>
        <v/>
      </c>
      <c r="CC125" s="53" t="str">
        <f>IF(B125&gt;例①!$C$64,"",IF(B125&gt;=例①!$C$63,$CC$13,""))</f>
        <v/>
      </c>
      <c r="CD125" s="53" t="str">
        <f>IF(B125&gt;例①!$C$66,"",IF(B125&gt;=例①!$C$65,$CD$13,""))</f>
        <v/>
      </c>
      <c r="CE125" s="50" t="str">
        <f t="shared" si="65"/>
        <v/>
      </c>
      <c r="CF125" s="50" t="str">
        <f t="shared" si="51"/>
        <v xml:space="preserve"> </v>
      </c>
    </row>
    <row r="126" spans="1:84" ht="39" customHeight="1" thickTop="1" thickBot="1" x14ac:dyDescent="0.2">
      <c r="A126" s="81" t="str">
        <f t="shared" si="38"/>
        <v>対象期間</v>
      </c>
      <c r="B126" s="180">
        <f>IFERROR(IF(B125=例①!$E$12+IF(WEEKDAY(例①!$E$12)=1,例①!$E$12,(8-WEEKDAY(例①!$E$12))),"-",IF(B125="-","-",B125+1)),"-")</f>
        <v>43667</v>
      </c>
      <c r="C126" s="89">
        <f t="shared" si="52"/>
        <v>1</v>
      </c>
      <c r="D126" s="199" t="str">
        <f t="shared" si="53"/>
        <v>〇</v>
      </c>
      <c r="E126" s="200" t="str">
        <f t="shared" si="54"/>
        <v xml:space="preserve"> </v>
      </c>
      <c r="F126" s="201" t="s">
        <v>61</v>
      </c>
      <c r="G126" s="202" t="s">
        <v>61</v>
      </c>
      <c r="H126" s="203"/>
      <c r="I126" s="204"/>
      <c r="J126" s="187" t="str">
        <f t="shared" si="55"/>
        <v>OK</v>
      </c>
      <c r="K126" s="190">
        <f t="shared" si="39"/>
        <v>112</v>
      </c>
      <c r="L126" s="190">
        <f t="shared" si="40"/>
        <v>32</v>
      </c>
      <c r="M126" s="188" t="str">
        <f t="shared" si="56"/>
        <v>31／32</v>
      </c>
      <c r="N126" s="87" t="str">
        <f t="shared" si="41"/>
        <v>週の終わり</v>
      </c>
      <c r="O126" s="108"/>
      <c r="P126" s="156" t="str">
        <f>IF(B126&lt;例①!$E$11,"",IF(B126&gt;例①!$E$12,"",IF(LEN(CE126)=0,"○","")))</f>
        <v>○</v>
      </c>
      <c r="Q126" s="162">
        <f t="shared" si="57"/>
        <v>32</v>
      </c>
      <c r="R126" s="93">
        <f t="shared" si="42"/>
        <v>112</v>
      </c>
      <c r="S126" s="156" t="str">
        <f t="shared" si="43"/>
        <v>〇</v>
      </c>
      <c r="T126" s="162">
        <f t="shared" si="44"/>
        <v>31</v>
      </c>
      <c r="U126" s="100">
        <f t="shared" si="58"/>
        <v>32</v>
      </c>
      <c r="V126" s="93" t="str">
        <f t="shared" si="45"/>
        <v>休日</v>
      </c>
      <c r="W126" s="169" t="str">
        <f t="shared" si="59"/>
        <v>休日</v>
      </c>
      <c r="X126" s="80" t="str">
        <f t="shared" si="60"/>
        <v/>
      </c>
      <c r="Y126" s="80" t="str">
        <f t="shared" si="61"/>
        <v/>
      </c>
      <c r="Z126" s="80">
        <f t="shared" si="46"/>
        <v>43667</v>
      </c>
      <c r="AA126" s="80" t="str">
        <f t="shared" si="47"/>
        <v/>
      </c>
      <c r="AB126" s="80" t="str">
        <f t="shared" si="48"/>
        <v>OK（振替済み）</v>
      </c>
      <c r="AC126" s="154">
        <f t="shared" si="49"/>
        <v>31</v>
      </c>
      <c r="AD126" s="154">
        <f t="shared" si="62"/>
        <v>31</v>
      </c>
      <c r="AE126" s="106">
        <f t="shared" si="63"/>
        <v>16</v>
      </c>
      <c r="AF126" s="106">
        <f t="shared" si="50"/>
        <v>0</v>
      </c>
      <c r="AG126" s="223">
        <f>IFERROR(IF(AE126=1,例①!$E$11,IF(AE126=2,例①!$E$11,IF(WEEKDAY(Z126)=2,Z119,AG125))),"")</f>
        <v>43654</v>
      </c>
      <c r="AH126" s="224">
        <f t="shared" si="72"/>
        <v>43655</v>
      </c>
      <c r="AI126" s="224">
        <f t="shared" si="72"/>
        <v>43656</v>
      </c>
      <c r="AJ126" s="224">
        <f t="shared" si="72"/>
        <v>43657</v>
      </c>
      <c r="AK126" s="224">
        <f t="shared" si="72"/>
        <v>43658</v>
      </c>
      <c r="AL126" s="224">
        <f t="shared" si="72"/>
        <v>43659</v>
      </c>
      <c r="AM126" s="224">
        <f t="shared" si="72"/>
        <v>43660</v>
      </c>
      <c r="AN126" s="224">
        <f t="shared" si="72"/>
        <v>43661</v>
      </c>
      <c r="AO126" s="224">
        <f t="shared" si="72"/>
        <v>43662</v>
      </c>
      <c r="AP126" s="224">
        <f t="shared" si="72"/>
        <v>43663</v>
      </c>
      <c r="AQ126" s="224">
        <f t="shared" si="72"/>
        <v>43664</v>
      </c>
      <c r="AR126" s="224">
        <f t="shared" si="72"/>
        <v>43665</v>
      </c>
      <c r="AS126" s="224">
        <f t="shared" si="72"/>
        <v>43666</v>
      </c>
      <c r="AT126" s="224">
        <f t="shared" si="72"/>
        <v>43667</v>
      </c>
      <c r="AU126" s="224">
        <f t="shared" si="72"/>
        <v>43668</v>
      </c>
      <c r="AV126" s="224">
        <f t="shared" si="72"/>
        <v>43669</v>
      </c>
      <c r="AW126" s="224">
        <f t="shared" si="72"/>
        <v>43670</v>
      </c>
      <c r="AX126" s="224">
        <f t="shared" si="72"/>
        <v>43671</v>
      </c>
      <c r="AY126" s="224">
        <f t="shared" si="72"/>
        <v>43672</v>
      </c>
      <c r="AZ126" s="224">
        <f t="shared" si="72"/>
        <v>43673</v>
      </c>
      <c r="BA126" s="224">
        <f t="shared" si="72"/>
        <v>43674</v>
      </c>
      <c r="BB126" s="225">
        <f>IFERROR(IF(IF(Z126=例①!$E$12,例①!$E$12,IF(WEEKDAY(Z126)=1,Z133,BB127))&gt;例①!$E$12,例①!$E$12,IF(Z126=例①!$E$12,例①!$E$12,IF(WEEKDAY(Z126)=1,Z133,BB127))),"")</f>
        <v>43674</v>
      </c>
      <c r="BE126" s="53"/>
      <c r="BF126" s="53"/>
      <c r="BG126" s="53" t="str">
        <f>IFERROR(VLOOKUP(B126,例①!$C$11:$D$12,2,FALSE),"")</f>
        <v/>
      </c>
      <c r="BH126" s="53" t="str">
        <f>IFERROR(VLOOKUP(B126,例①!$C$16:$D$21,2,FALSE),"")</f>
        <v/>
      </c>
      <c r="BI126" s="53" t="str">
        <f>IFERROR(VLOOKUP(B126,例①!$C$22:$D$24,2,FALSE),"")</f>
        <v/>
      </c>
      <c r="BJ126" s="53" t="str">
        <f>IF(B126&gt;例①!$C$26,"",IF(B126&gt;=例①!$C$25,$BJ$13,""))</f>
        <v/>
      </c>
      <c r="BK126" s="53" t="str">
        <f>IF(B126&gt;例①!$C$28,"",IF(B126&gt;=例①!$C$27,$BK$13,""))</f>
        <v/>
      </c>
      <c r="BL126" s="53" t="str">
        <f>IF(B126&gt;例①!$C$30,"",IF(B126&gt;=例①!$C$29,$BL$13,""))</f>
        <v/>
      </c>
      <c r="BM126" s="53" t="str">
        <f>IF(B126&gt;例①!$C$32,"",IF(B126&gt;=例①!$C$31,$BM$13,""))</f>
        <v/>
      </c>
      <c r="BN126" s="53" t="str">
        <f>IF(B126&gt;例①!$C$34,"",IF(B126&gt;=例①!$C$33,$BN$13,""))</f>
        <v/>
      </c>
      <c r="BO126" s="53" t="str">
        <f>IF(B126&gt;例①!$C$36,"",IF(B126&gt;=例①!$C$35,$BO$13,""))</f>
        <v/>
      </c>
      <c r="BP126" s="53" t="str">
        <f>IF(B126&gt;例①!$C$38,"",IF(B126&gt;=例①!$C$37,$BP$13,""))</f>
        <v/>
      </c>
      <c r="BQ126" s="53" t="str">
        <f>IF(B126&gt;例①!$C$40,"",IF(B126&gt;=例①!$C$39,$BQ$13,""))</f>
        <v/>
      </c>
      <c r="BR126" s="53" t="str">
        <f>IF(B126&gt;例①!$C$42,"",IF(B126&gt;=例①!$C$41,$BR$13,""))</f>
        <v/>
      </c>
      <c r="BS126" s="53" t="str">
        <f>IF(B126&gt;例①!$C$44,"",IF(B126&gt;=例①!$C$43,$BS$13,""))</f>
        <v/>
      </c>
      <c r="BT126" s="53" t="str">
        <f>IF(B126&gt;例①!$C$46,"",IF(B126&gt;=例①!$C$45,$BT$13,""))</f>
        <v/>
      </c>
      <c r="BU126" s="53" t="str">
        <f>IF(B126&gt;例①!$C$48,"",IF(B126&gt;=例①!$C$47,$BU$13,""))</f>
        <v/>
      </c>
      <c r="BV126" s="53" t="str">
        <f>IF(B126&gt;例①!$C$50,"",IF(B126&gt;=例①!$C$49,$BV$13,""))</f>
        <v/>
      </c>
      <c r="BW126" s="53" t="str">
        <f>IF(B126&gt;例①!$C$52,"",IF(B126&gt;=例①!$C$51,$BW$13,""))</f>
        <v/>
      </c>
      <c r="BX126" s="53" t="str">
        <f>IF(B126&gt;例①!$C$54,"",IF(B126&gt;=例①!$C$53,$BX$13,""))</f>
        <v/>
      </c>
      <c r="BY126" s="53" t="str">
        <f>IF(B126&gt;例①!$C$56,"",IF(B126&gt;=例①!$C$55,$BY$13,""))</f>
        <v/>
      </c>
      <c r="BZ126" s="53" t="str">
        <f>IF(B126&gt;例①!$C$58,"",IF(B126&gt;=例①!$C$57,$BZ$13,""))</f>
        <v/>
      </c>
      <c r="CA126" s="53" t="str">
        <f>IF(B126&gt;例①!$C$60,"",IF(B126&gt;=例①!$C$59,$CA$13,""))</f>
        <v/>
      </c>
      <c r="CB126" s="53" t="str">
        <f>IF(B126&gt;例①!$C$62,"",IF(B126&gt;=例①!$C$61,$CB$13,""))</f>
        <v/>
      </c>
      <c r="CC126" s="53" t="str">
        <f>IF(B126&gt;例①!$C$64,"",IF(B126&gt;=例①!$C$63,$CC$13,""))</f>
        <v/>
      </c>
      <c r="CD126" s="53" t="str">
        <f>IF(B126&gt;例①!$C$66,"",IF(B126&gt;=例①!$C$65,$CD$13,""))</f>
        <v/>
      </c>
      <c r="CE126" s="50" t="str">
        <f t="shared" si="65"/>
        <v/>
      </c>
      <c r="CF126" s="50" t="str">
        <f t="shared" si="51"/>
        <v xml:space="preserve"> </v>
      </c>
    </row>
    <row r="127" spans="1:84" ht="39" customHeight="1" thickTop="1" thickBot="1" x14ac:dyDescent="0.2">
      <c r="A127" s="81" t="str">
        <f t="shared" si="38"/>
        <v>対象期間</v>
      </c>
      <c r="B127" s="180">
        <f>IFERROR(IF(B126=例①!$E$12+IF(WEEKDAY(例①!$E$12)=1,例①!$E$12,(8-WEEKDAY(例①!$E$12))),"-",IF(B126="-","-",B126+1)),"-")</f>
        <v>43668</v>
      </c>
      <c r="C127" s="89">
        <f t="shared" si="52"/>
        <v>2</v>
      </c>
      <c r="D127" s="199" t="str">
        <f t="shared" si="53"/>
        <v>〇</v>
      </c>
      <c r="E127" s="200" t="str">
        <f t="shared" si="54"/>
        <v xml:space="preserve"> </v>
      </c>
      <c r="F127" s="201" t="s">
        <v>60</v>
      </c>
      <c r="G127" s="202" t="s">
        <v>60</v>
      </c>
      <c r="H127" s="203"/>
      <c r="I127" s="204"/>
      <c r="J127" s="187" t="str">
        <f t="shared" si="55"/>
        <v/>
      </c>
      <c r="K127" s="190">
        <f t="shared" si="39"/>
        <v>113</v>
      </c>
      <c r="L127" s="190" t="str">
        <f t="shared" si="40"/>
        <v/>
      </c>
      <c r="M127" s="188" t="str">
        <f t="shared" si="56"/>
        <v/>
      </c>
      <c r="N127" s="87" t="str">
        <f t="shared" si="41"/>
        <v>週の始まり</v>
      </c>
      <c r="O127" s="108"/>
      <c r="P127" s="156" t="str">
        <f>IF(B127&lt;例①!$E$11,"",IF(B127&gt;例①!$E$12,"",IF(LEN(CE127)=0,"○","")))</f>
        <v>○</v>
      </c>
      <c r="Q127" s="162">
        <f t="shared" si="57"/>
        <v>32</v>
      </c>
      <c r="R127" s="93">
        <f t="shared" si="42"/>
        <v>113</v>
      </c>
      <c r="S127" s="156" t="str">
        <f t="shared" si="43"/>
        <v/>
      </c>
      <c r="T127" s="162">
        <f t="shared" si="44"/>
        <v>31</v>
      </c>
      <c r="U127" s="100">
        <f t="shared" si="58"/>
        <v>32</v>
      </c>
      <c r="V127" s="93" t="str">
        <f t="shared" si="45"/>
        <v>作業日</v>
      </c>
      <c r="W127" s="169" t="str">
        <f t="shared" si="59"/>
        <v>作業日</v>
      </c>
      <c r="X127" s="80" t="str">
        <f t="shared" si="60"/>
        <v/>
      </c>
      <c r="Y127" s="80" t="str">
        <f t="shared" si="61"/>
        <v/>
      </c>
      <c r="Z127" s="80">
        <f t="shared" si="46"/>
        <v>43668</v>
      </c>
      <c r="AA127" s="80" t="str">
        <f t="shared" si="47"/>
        <v/>
      </c>
      <c r="AB127" s="80" t="str">
        <f t="shared" si="48"/>
        <v>OK（振替済み）</v>
      </c>
      <c r="AC127" s="154">
        <f t="shared" si="49"/>
        <v>31</v>
      </c>
      <c r="AD127" s="154" t="str">
        <f t="shared" si="62"/>
        <v/>
      </c>
      <c r="AE127" s="106">
        <f t="shared" si="63"/>
        <v>17</v>
      </c>
      <c r="AF127" s="106">
        <f t="shared" si="50"/>
        <v>0</v>
      </c>
      <c r="AG127" s="216">
        <f>IFERROR(IF(AE127=1,例①!$E$11,IF(AE127=2,例①!$E$11,IF(WEEKDAY(Z127)=2,Z120,AG126))),"")</f>
        <v>43661</v>
      </c>
      <c r="AH127" s="221">
        <f t="shared" si="72"/>
        <v>43662</v>
      </c>
      <c r="AI127" s="221">
        <f t="shared" si="72"/>
        <v>43663</v>
      </c>
      <c r="AJ127" s="221">
        <f t="shared" si="72"/>
        <v>43664</v>
      </c>
      <c r="AK127" s="221">
        <f t="shared" si="72"/>
        <v>43665</v>
      </c>
      <c r="AL127" s="221">
        <f t="shared" si="72"/>
        <v>43666</v>
      </c>
      <c r="AM127" s="221">
        <f t="shared" si="72"/>
        <v>43667</v>
      </c>
      <c r="AN127" s="221">
        <f t="shared" si="72"/>
        <v>43668</v>
      </c>
      <c r="AO127" s="221">
        <f t="shared" si="72"/>
        <v>43669</v>
      </c>
      <c r="AP127" s="221">
        <f t="shared" si="72"/>
        <v>43670</v>
      </c>
      <c r="AQ127" s="221">
        <f t="shared" si="72"/>
        <v>43671</v>
      </c>
      <c r="AR127" s="221">
        <f t="shared" si="72"/>
        <v>43672</v>
      </c>
      <c r="AS127" s="221">
        <f t="shared" si="72"/>
        <v>43673</v>
      </c>
      <c r="AT127" s="221">
        <f t="shared" si="72"/>
        <v>43674</v>
      </c>
      <c r="AU127" s="221">
        <f t="shared" si="72"/>
        <v>43675</v>
      </c>
      <c r="AV127" s="221">
        <f t="shared" si="72"/>
        <v>43676</v>
      </c>
      <c r="AW127" s="221">
        <f t="shared" si="72"/>
        <v>43677</v>
      </c>
      <c r="AX127" s="221">
        <f t="shared" si="72"/>
        <v>43678</v>
      </c>
      <c r="AY127" s="221">
        <f t="shared" si="72"/>
        <v>43679</v>
      </c>
      <c r="AZ127" s="221">
        <f t="shared" si="72"/>
        <v>43680</v>
      </c>
      <c r="BA127" s="221">
        <f t="shared" si="72"/>
        <v>43681</v>
      </c>
      <c r="BB127" s="217">
        <f>IFERROR(IF(IF(Z127=例①!$E$12,例①!$E$12,IF(WEEKDAY(Z127)=1,Z134,BB128))&gt;例①!$E$12,例①!$E$12,IF(Z127=例①!$E$12,例①!$E$12,IF(WEEKDAY(Z127)=1,Z134,BB128))),"")</f>
        <v>43681</v>
      </c>
      <c r="BE127" s="53"/>
      <c r="BF127" s="53"/>
      <c r="BG127" s="53" t="str">
        <f>IFERROR(VLOOKUP(B127,例①!$C$11:$D$12,2,FALSE),"")</f>
        <v/>
      </c>
      <c r="BH127" s="53" t="str">
        <f>IFERROR(VLOOKUP(B127,例①!$C$16:$D$21,2,FALSE),"")</f>
        <v/>
      </c>
      <c r="BI127" s="53" t="str">
        <f>IFERROR(VLOOKUP(B127,例①!$C$22:$D$24,2,FALSE),"")</f>
        <v/>
      </c>
      <c r="BJ127" s="53" t="str">
        <f>IF(B127&gt;例①!$C$26,"",IF(B127&gt;=例①!$C$25,$BJ$13,""))</f>
        <v/>
      </c>
      <c r="BK127" s="53" t="str">
        <f>IF(B127&gt;例①!$C$28,"",IF(B127&gt;=例①!$C$27,$BK$13,""))</f>
        <v/>
      </c>
      <c r="BL127" s="53" t="str">
        <f>IF(B127&gt;例①!$C$30,"",IF(B127&gt;=例①!$C$29,$BL$13,""))</f>
        <v/>
      </c>
      <c r="BM127" s="53" t="str">
        <f>IF(B127&gt;例①!$C$32,"",IF(B127&gt;=例①!$C$31,$BM$13,""))</f>
        <v/>
      </c>
      <c r="BN127" s="53" t="str">
        <f>IF(B127&gt;例①!$C$34,"",IF(B127&gt;=例①!$C$33,$BN$13,""))</f>
        <v/>
      </c>
      <c r="BO127" s="53" t="str">
        <f>IF(B127&gt;例①!$C$36,"",IF(B127&gt;=例①!$C$35,$BO$13,""))</f>
        <v/>
      </c>
      <c r="BP127" s="53" t="str">
        <f>IF(B127&gt;例①!$C$38,"",IF(B127&gt;=例①!$C$37,$BP$13,""))</f>
        <v/>
      </c>
      <c r="BQ127" s="53" t="str">
        <f>IF(B127&gt;例①!$C$40,"",IF(B127&gt;=例①!$C$39,$BQ$13,""))</f>
        <v/>
      </c>
      <c r="BR127" s="53" t="str">
        <f>IF(B127&gt;例①!$C$42,"",IF(B127&gt;=例①!$C$41,$BR$13,""))</f>
        <v/>
      </c>
      <c r="BS127" s="53" t="str">
        <f>IF(B127&gt;例①!$C$44,"",IF(B127&gt;=例①!$C$43,$BS$13,""))</f>
        <v/>
      </c>
      <c r="BT127" s="53" t="str">
        <f>IF(B127&gt;例①!$C$46,"",IF(B127&gt;=例①!$C$45,$BT$13,""))</f>
        <v/>
      </c>
      <c r="BU127" s="53" t="str">
        <f>IF(B127&gt;例①!$C$48,"",IF(B127&gt;=例①!$C$47,$BU$13,""))</f>
        <v/>
      </c>
      <c r="BV127" s="53" t="str">
        <f>IF(B127&gt;例①!$C$50,"",IF(B127&gt;=例①!$C$49,$BV$13,""))</f>
        <v/>
      </c>
      <c r="BW127" s="53" t="str">
        <f>IF(B127&gt;例①!$C$52,"",IF(B127&gt;=例①!$C$51,$BW$13,""))</f>
        <v/>
      </c>
      <c r="BX127" s="53" t="str">
        <f>IF(B127&gt;例①!$C$54,"",IF(B127&gt;=例①!$C$53,$BX$13,""))</f>
        <v/>
      </c>
      <c r="BY127" s="53" t="str">
        <f>IF(B127&gt;例①!$C$56,"",IF(B127&gt;=例①!$C$55,$BY$13,""))</f>
        <v/>
      </c>
      <c r="BZ127" s="53" t="str">
        <f>IF(B127&gt;例①!$C$58,"",IF(B127&gt;=例①!$C$57,$BZ$13,""))</f>
        <v/>
      </c>
      <c r="CA127" s="53" t="str">
        <f>IF(B127&gt;例①!$C$60,"",IF(B127&gt;=例①!$C$59,$CA$13,""))</f>
        <v/>
      </c>
      <c r="CB127" s="53" t="str">
        <f>IF(B127&gt;例①!$C$62,"",IF(B127&gt;=例①!$C$61,$CB$13,""))</f>
        <v/>
      </c>
      <c r="CC127" s="53" t="str">
        <f>IF(B127&gt;例①!$C$64,"",IF(B127&gt;=例①!$C$63,$CC$13,""))</f>
        <v/>
      </c>
      <c r="CD127" s="53" t="str">
        <f>IF(B127&gt;例①!$C$66,"",IF(B127&gt;=例①!$C$65,$CD$13,""))</f>
        <v/>
      </c>
      <c r="CE127" s="50" t="str">
        <f t="shared" si="65"/>
        <v/>
      </c>
      <c r="CF127" s="50" t="str">
        <f t="shared" si="51"/>
        <v xml:space="preserve"> </v>
      </c>
    </row>
    <row r="128" spans="1:84" ht="39" customHeight="1" thickTop="1" thickBot="1" x14ac:dyDescent="0.2">
      <c r="A128" s="81" t="str">
        <f t="shared" si="38"/>
        <v>対象期間</v>
      </c>
      <c r="B128" s="180">
        <f>IFERROR(IF(B127=例①!$E$12+IF(WEEKDAY(例①!$E$12)=1,例①!$E$12,(8-WEEKDAY(例①!$E$12))),"-",IF(B127="-","-",B127+1)),"-")</f>
        <v>43669</v>
      </c>
      <c r="C128" s="89">
        <f t="shared" si="52"/>
        <v>3</v>
      </c>
      <c r="D128" s="199" t="str">
        <f t="shared" si="53"/>
        <v>〇</v>
      </c>
      <c r="E128" s="200" t="str">
        <f t="shared" si="54"/>
        <v xml:space="preserve"> </v>
      </c>
      <c r="F128" s="201" t="s">
        <v>60</v>
      </c>
      <c r="G128" s="202" t="s">
        <v>60</v>
      </c>
      <c r="H128" s="203"/>
      <c r="I128" s="204"/>
      <c r="J128" s="187" t="str">
        <f t="shared" si="55"/>
        <v/>
      </c>
      <c r="K128" s="190">
        <f t="shared" si="39"/>
        <v>114</v>
      </c>
      <c r="L128" s="190" t="str">
        <f t="shared" si="40"/>
        <v/>
      </c>
      <c r="M128" s="188" t="str">
        <f t="shared" si="56"/>
        <v/>
      </c>
      <c r="N128" s="87" t="str">
        <f t="shared" si="41"/>
        <v>↓</v>
      </c>
      <c r="O128" s="108"/>
      <c r="P128" s="156" t="str">
        <f>IF(B128&lt;例①!$E$11,"",IF(B128&gt;例①!$E$12,"",IF(LEN(CE128)=0,"○","")))</f>
        <v>○</v>
      </c>
      <c r="Q128" s="162">
        <f t="shared" si="57"/>
        <v>32</v>
      </c>
      <c r="R128" s="93">
        <f t="shared" si="42"/>
        <v>114</v>
      </c>
      <c r="S128" s="156" t="str">
        <f t="shared" si="43"/>
        <v/>
      </c>
      <c r="T128" s="162">
        <f t="shared" si="44"/>
        <v>31</v>
      </c>
      <c r="U128" s="100">
        <f t="shared" si="58"/>
        <v>32</v>
      </c>
      <c r="V128" s="93" t="str">
        <f t="shared" si="45"/>
        <v>作業日</v>
      </c>
      <c r="W128" s="169" t="str">
        <f t="shared" si="59"/>
        <v>作業日</v>
      </c>
      <c r="X128" s="80" t="str">
        <f t="shared" si="60"/>
        <v/>
      </c>
      <c r="Y128" s="80" t="str">
        <f t="shared" si="61"/>
        <v/>
      </c>
      <c r="Z128" s="80">
        <f t="shared" si="46"/>
        <v>43669</v>
      </c>
      <c r="AA128" s="80" t="str">
        <f t="shared" si="47"/>
        <v/>
      </c>
      <c r="AB128" s="80" t="str">
        <f t="shared" si="48"/>
        <v>OK（振替済み）</v>
      </c>
      <c r="AC128" s="154">
        <f t="shared" si="49"/>
        <v>31</v>
      </c>
      <c r="AD128" s="154" t="str">
        <f t="shared" si="62"/>
        <v/>
      </c>
      <c r="AE128" s="106">
        <f t="shared" si="63"/>
        <v>17</v>
      </c>
      <c r="AF128" s="106">
        <f t="shared" si="50"/>
        <v>0</v>
      </c>
      <c r="AG128" s="218">
        <f>IFERROR(IF(AE128=1,例①!$E$11,IF(AE128=2,例①!$E$11,IF(WEEKDAY(Z128)=2,Z121,AG127))),"")</f>
        <v>43661</v>
      </c>
      <c r="AH128" s="222">
        <f t="shared" si="72"/>
        <v>43662</v>
      </c>
      <c r="AI128" s="222">
        <f t="shared" si="72"/>
        <v>43663</v>
      </c>
      <c r="AJ128" s="222">
        <f t="shared" si="72"/>
        <v>43664</v>
      </c>
      <c r="AK128" s="222">
        <f t="shared" si="72"/>
        <v>43665</v>
      </c>
      <c r="AL128" s="222">
        <f t="shared" si="72"/>
        <v>43666</v>
      </c>
      <c r="AM128" s="222">
        <f t="shared" si="72"/>
        <v>43667</v>
      </c>
      <c r="AN128" s="222">
        <f t="shared" si="72"/>
        <v>43668</v>
      </c>
      <c r="AO128" s="222">
        <f t="shared" si="72"/>
        <v>43669</v>
      </c>
      <c r="AP128" s="222">
        <f t="shared" si="72"/>
        <v>43670</v>
      </c>
      <c r="AQ128" s="222">
        <f t="shared" si="72"/>
        <v>43671</v>
      </c>
      <c r="AR128" s="222">
        <f t="shared" si="72"/>
        <v>43672</v>
      </c>
      <c r="AS128" s="222">
        <f t="shared" si="72"/>
        <v>43673</v>
      </c>
      <c r="AT128" s="222">
        <f t="shared" si="72"/>
        <v>43674</v>
      </c>
      <c r="AU128" s="222">
        <f t="shared" si="72"/>
        <v>43675</v>
      </c>
      <c r="AV128" s="222">
        <f t="shared" si="72"/>
        <v>43676</v>
      </c>
      <c r="AW128" s="222">
        <f t="shared" si="72"/>
        <v>43677</v>
      </c>
      <c r="AX128" s="222">
        <f t="shared" si="72"/>
        <v>43678</v>
      </c>
      <c r="AY128" s="222">
        <f t="shared" si="72"/>
        <v>43679</v>
      </c>
      <c r="AZ128" s="222">
        <f t="shared" si="72"/>
        <v>43680</v>
      </c>
      <c r="BA128" s="222">
        <f t="shared" si="72"/>
        <v>43681</v>
      </c>
      <c r="BB128" s="219">
        <f>IFERROR(IF(IF(Z128=例①!$E$12,例①!$E$12,IF(WEEKDAY(Z128)=1,Z135,BB129))&gt;例①!$E$12,例①!$E$12,IF(Z128=例①!$E$12,例①!$E$12,IF(WEEKDAY(Z128)=1,Z135,BB129))),"")</f>
        <v>43681</v>
      </c>
      <c r="BE128" s="53"/>
      <c r="BF128" s="53"/>
      <c r="BG128" s="53" t="str">
        <f>IFERROR(VLOOKUP(B128,例①!$C$11:$D$12,2,FALSE),"")</f>
        <v/>
      </c>
      <c r="BH128" s="53" t="str">
        <f>IFERROR(VLOOKUP(B128,例①!$C$16:$D$21,2,FALSE),"")</f>
        <v/>
      </c>
      <c r="BI128" s="53" t="str">
        <f>IFERROR(VLOOKUP(B128,例①!$C$22:$D$24,2,FALSE),"")</f>
        <v/>
      </c>
      <c r="BJ128" s="53" t="str">
        <f>IF(B128&gt;例①!$C$26,"",IF(B128&gt;=例①!$C$25,$BJ$13,""))</f>
        <v/>
      </c>
      <c r="BK128" s="53" t="str">
        <f>IF(B128&gt;例①!$C$28,"",IF(B128&gt;=例①!$C$27,$BK$13,""))</f>
        <v/>
      </c>
      <c r="BL128" s="53" t="str">
        <f>IF(B128&gt;例①!$C$30,"",IF(B128&gt;=例①!$C$29,$BL$13,""))</f>
        <v/>
      </c>
      <c r="BM128" s="53" t="str">
        <f>IF(B128&gt;例①!$C$32,"",IF(B128&gt;=例①!$C$31,$BM$13,""))</f>
        <v/>
      </c>
      <c r="BN128" s="53" t="str">
        <f>IF(B128&gt;例①!$C$34,"",IF(B128&gt;=例①!$C$33,$BN$13,""))</f>
        <v/>
      </c>
      <c r="BO128" s="53" t="str">
        <f>IF(B128&gt;例①!$C$36,"",IF(B128&gt;=例①!$C$35,$BO$13,""))</f>
        <v/>
      </c>
      <c r="BP128" s="53" t="str">
        <f>IF(B128&gt;例①!$C$38,"",IF(B128&gt;=例①!$C$37,$BP$13,""))</f>
        <v/>
      </c>
      <c r="BQ128" s="53" t="str">
        <f>IF(B128&gt;例①!$C$40,"",IF(B128&gt;=例①!$C$39,$BQ$13,""))</f>
        <v/>
      </c>
      <c r="BR128" s="53" t="str">
        <f>IF(B128&gt;例①!$C$42,"",IF(B128&gt;=例①!$C$41,$BR$13,""))</f>
        <v/>
      </c>
      <c r="BS128" s="53" t="str">
        <f>IF(B128&gt;例①!$C$44,"",IF(B128&gt;=例①!$C$43,$BS$13,""))</f>
        <v/>
      </c>
      <c r="BT128" s="53" t="str">
        <f>IF(B128&gt;例①!$C$46,"",IF(B128&gt;=例①!$C$45,$BT$13,""))</f>
        <v/>
      </c>
      <c r="BU128" s="53" t="str">
        <f>IF(B128&gt;例①!$C$48,"",IF(B128&gt;=例①!$C$47,$BU$13,""))</f>
        <v/>
      </c>
      <c r="BV128" s="53" t="str">
        <f>IF(B128&gt;例①!$C$50,"",IF(B128&gt;=例①!$C$49,$BV$13,""))</f>
        <v/>
      </c>
      <c r="BW128" s="53" t="str">
        <f>IF(B128&gt;例①!$C$52,"",IF(B128&gt;=例①!$C$51,$BW$13,""))</f>
        <v/>
      </c>
      <c r="BX128" s="53" t="str">
        <f>IF(B128&gt;例①!$C$54,"",IF(B128&gt;=例①!$C$53,$BX$13,""))</f>
        <v/>
      </c>
      <c r="BY128" s="53" t="str">
        <f>IF(B128&gt;例①!$C$56,"",IF(B128&gt;=例①!$C$55,$BY$13,""))</f>
        <v/>
      </c>
      <c r="BZ128" s="53" t="str">
        <f>IF(B128&gt;例①!$C$58,"",IF(B128&gt;=例①!$C$57,$BZ$13,""))</f>
        <v/>
      </c>
      <c r="CA128" s="53" t="str">
        <f>IF(B128&gt;例①!$C$60,"",IF(B128&gt;=例①!$C$59,$CA$13,""))</f>
        <v/>
      </c>
      <c r="CB128" s="53" t="str">
        <f>IF(B128&gt;例①!$C$62,"",IF(B128&gt;=例①!$C$61,$CB$13,""))</f>
        <v/>
      </c>
      <c r="CC128" s="53" t="str">
        <f>IF(B128&gt;例①!$C$64,"",IF(B128&gt;=例①!$C$63,$CC$13,""))</f>
        <v/>
      </c>
      <c r="CD128" s="53" t="str">
        <f>IF(B128&gt;例①!$C$66,"",IF(B128&gt;=例①!$C$65,$CD$13,""))</f>
        <v/>
      </c>
      <c r="CE128" s="50" t="str">
        <f t="shared" si="65"/>
        <v/>
      </c>
      <c r="CF128" s="50" t="str">
        <f t="shared" si="51"/>
        <v xml:space="preserve"> </v>
      </c>
    </row>
    <row r="129" spans="1:84" ht="39" customHeight="1" thickTop="1" thickBot="1" x14ac:dyDescent="0.2">
      <c r="A129" s="81" t="str">
        <f t="shared" si="38"/>
        <v>対象期間</v>
      </c>
      <c r="B129" s="180">
        <f>IFERROR(IF(B128=例①!$E$12+IF(WEEKDAY(例①!$E$12)=1,例①!$E$12,(8-WEEKDAY(例①!$E$12))),"-",IF(B128="-","-",B128+1)),"-")</f>
        <v>43670</v>
      </c>
      <c r="C129" s="89">
        <f t="shared" si="52"/>
        <v>4</v>
      </c>
      <c r="D129" s="199" t="str">
        <f t="shared" si="53"/>
        <v>〇</v>
      </c>
      <c r="E129" s="200" t="str">
        <f t="shared" si="54"/>
        <v xml:space="preserve"> </v>
      </c>
      <c r="F129" s="201" t="s">
        <v>60</v>
      </c>
      <c r="G129" s="202" t="s">
        <v>60</v>
      </c>
      <c r="H129" s="203"/>
      <c r="I129" s="204"/>
      <c r="J129" s="187" t="str">
        <f t="shared" si="55"/>
        <v/>
      </c>
      <c r="K129" s="190">
        <f t="shared" si="39"/>
        <v>115</v>
      </c>
      <c r="L129" s="190" t="str">
        <f t="shared" si="40"/>
        <v/>
      </c>
      <c r="M129" s="188" t="str">
        <f t="shared" si="56"/>
        <v/>
      </c>
      <c r="N129" s="87" t="str">
        <f t="shared" si="41"/>
        <v>↓</v>
      </c>
      <c r="O129" s="108"/>
      <c r="P129" s="156" t="str">
        <f>IF(B129&lt;例①!$E$11,"",IF(B129&gt;例①!$E$12,"",IF(LEN(CE129)=0,"○","")))</f>
        <v>○</v>
      </c>
      <c r="Q129" s="162">
        <f t="shared" si="57"/>
        <v>32</v>
      </c>
      <c r="R129" s="93">
        <f t="shared" si="42"/>
        <v>115</v>
      </c>
      <c r="S129" s="156" t="str">
        <f t="shared" si="43"/>
        <v/>
      </c>
      <c r="T129" s="162">
        <f t="shared" si="44"/>
        <v>31</v>
      </c>
      <c r="U129" s="100">
        <f t="shared" si="58"/>
        <v>32</v>
      </c>
      <c r="V129" s="93" t="str">
        <f t="shared" si="45"/>
        <v>作業日</v>
      </c>
      <c r="W129" s="169" t="str">
        <f t="shared" si="59"/>
        <v>作業日</v>
      </c>
      <c r="X129" s="80" t="str">
        <f t="shared" si="60"/>
        <v/>
      </c>
      <c r="Y129" s="80" t="str">
        <f t="shared" si="61"/>
        <v/>
      </c>
      <c r="Z129" s="80">
        <f t="shared" si="46"/>
        <v>43670</v>
      </c>
      <c r="AA129" s="80" t="str">
        <f t="shared" si="47"/>
        <v/>
      </c>
      <c r="AB129" s="80" t="str">
        <f t="shared" si="48"/>
        <v>OK（振替済み）</v>
      </c>
      <c r="AC129" s="154">
        <f t="shared" si="49"/>
        <v>31</v>
      </c>
      <c r="AD129" s="154" t="str">
        <f t="shared" si="62"/>
        <v/>
      </c>
      <c r="AE129" s="106">
        <f t="shared" si="63"/>
        <v>17</v>
      </c>
      <c r="AF129" s="106">
        <f t="shared" si="50"/>
        <v>0</v>
      </c>
      <c r="AG129" s="218">
        <f>IFERROR(IF(AE129=1,例①!$E$11,IF(AE129=2,例①!$E$11,IF(WEEKDAY(Z129)=2,Z122,AG128))),"")</f>
        <v>43661</v>
      </c>
      <c r="AH129" s="222">
        <f t="shared" si="72"/>
        <v>43662</v>
      </c>
      <c r="AI129" s="222">
        <f t="shared" si="72"/>
        <v>43663</v>
      </c>
      <c r="AJ129" s="222">
        <f t="shared" si="72"/>
        <v>43664</v>
      </c>
      <c r="AK129" s="222">
        <f t="shared" si="72"/>
        <v>43665</v>
      </c>
      <c r="AL129" s="222">
        <f t="shared" si="72"/>
        <v>43666</v>
      </c>
      <c r="AM129" s="222">
        <f t="shared" si="72"/>
        <v>43667</v>
      </c>
      <c r="AN129" s="222">
        <f t="shared" si="72"/>
        <v>43668</v>
      </c>
      <c r="AO129" s="222">
        <f t="shared" si="72"/>
        <v>43669</v>
      </c>
      <c r="AP129" s="222">
        <f t="shared" si="72"/>
        <v>43670</v>
      </c>
      <c r="AQ129" s="222">
        <f t="shared" si="72"/>
        <v>43671</v>
      </c>
      <c r="AR129" s="222">
        <f t="shared" si="72"/>
        <v>43672</v>
      </c>
      <c r="AS129" s="222">
        <f t="shared" si="72"/>
        <v>43673</v>
      </c>
      <c r="AT129" s="222">
        <f t="shared" si="72"/>
        <v>43674</v>
      </c>
      <c r="AU129" s="222">
        <f t="shared" si="72"/>
        <v>43675</v>
      </c>
      <c r="AV129" s="222">
        <f t="shared" si="72"/>
        <v>43676</v>
      </c>
      <c r="AW129" s="222">
        <f t="shared" si="72"/>
        <v>43677</v>
      </c>
      <c r="AX129" s="222">
        <f t="shared" si="72"/>
        <v>43678</v>
      </c>
      <c r="AY129" s="222">
        <f t="shared" si="72"/>
        <v>43679</v>
      </c>
      <c r="AZ129" s="222">
        <f t="shared" si="72"/>
        <v>43680</v>
      </c>
      <c r="BA129" s="222">
        <f t="shared" si="72"/>
        <v>43681</v>
      </c>
      <c r="BB129" s="219">
        <f>IFERROR(IF(IF(Z129=例①!$E$12,例①!$E$12,IF(WEEKDAY(Z129)=1,Z136,BB130))&gt;例①!$E$12,例①!$E$12,IF(Z129=例①!$E$12,例①!$E$12,IF(WEEKDAY(Z129)=1,Z136,BB130))),"")</f>
        <v>43681</v>
      </c>
      <c r="BE129" s="53"/>
      <c r="BF129" s="53"/>
      <c r="BG129" s="53" t="str">
        <f>IFERROR(VLOOKUP(B129,例①!$C$11:$D$12,2,FALSE),"")</f>
        <v/>
      </c>
      <c r="BH129" s="53" t="str">
        <f>IFERROR(VLOOKUP(B129,例①!$C$16:$D$21,2,FALSE),"")</f>
        <v/>
      </c>
      <c r="BI129" s="53" t="str">
        <f>IFERROR(VLOOKUP(B129,例①!$C$22:$D$24,2,FALSE),"")</f>
        <v/>
      </c>
      <c r="BJ129" s="53" t="str">
        <f>IF(B129&gt;例①!$C$26,"",IF(B129&gt;=例①!$C$25,$BJ$13,""))</f>
        <v/>
      </c>
      <c r="BK129" s="53" t="str">
        <f>IF(B129&gt;例①!$C$28,"",IF(B129&gt;=例①!$C$27,$BK$13,""))</f>
        <v/>
      </c>
      <c r="BL129" s="53" t="str">
        <f>IF(B129&gt;例①!$C$30,"",IF(B129&gt;=例①!$C$29,$BL$13,""))</f>
        <v/>
      </c>
      <c r="BM129" s="53" t="str">
        <f>IF(B129&gt;例①!$C$32,"",IF(B129&gt;=例①!$C$31,$BM$13,""))</f>
        <v/>
      </c>
      <c r="BN129" s="53" t="str">
        <f>IF(B129&gt;例①!$C$34,"",IF(B129&gt;=例①!$C$33,$BN$13,""))</f>
        <v/>
      </c>
      <c r="BO129" s="53" t="str">
        <f>IF(B129&gt;例①!$C$36,"",IF(B129&gt;=例①!$C$35,$BO$13,""))</f>
        <v/>
      </c>
      <c r="BP129" s="53" t="str">
        <f>IF(B129&gt;例①!$C$38,"",IF(B129&gt;=例①!$C$37,$BP$13,""))</f>
        <v/>
      </c>
      <c r="BQ129" s="53" t="str">
        <f>IF(B129&gt;例①!$C$40,"",IF(B129&gt;=例①!$C$39,$BQ$13,""))</f>
        <v/>
      </c>
      <c r="BR129" s="53" t="str">
        <f>IF(B129&gt;例①!$C$42,"",IF(B129&gt;=例①!$C$41,$BR$13,""))</f>
        <v/>
      </c>
      <c r="BS129" s="53" t="str">
        <f>IF(B129&gt;例①!$C$44,"",IF(B129&gt;=例①!$C$43,$BS$13,""))</f>
        <v/>
      </c>
      <c r="BT129" s="53" t="str">
        <f>IF(B129&gt;例①!$C$46,"",IF(B129&gt;=例①!$C$45,$BT$13,""))</f>
        <v/>
      </c>
      <c r="BU129" s="53" t="str">
        <f>IF(B129&gt;例①!$C$48,"",IF(B129&gt;=例①!$C$47,$BU$13,""))</f>
        <v/>
      </c>
      <c r="BV129" s="53" t="str">
        <f>IF(B129&gt;例①!$C$50,"",IF(B129&gt;=例①!$C$49,$BV$13,""))</f>
        <v/>
      </c>
      <c r="BW129" s="53" t="str">
        <f>IF(B129&gt;例①!$C$52,"",IF(B129&gt;=例①!$C$51,$BW$13,""))</f>
        <v/>
      </c>
      <c r="BX129" s="53" t="str">
        <f>IF(B129&gt;例①!$C$54,"",IF(B129&gt;=例①!$C$53,$BX$13,""))</f>
        <v/>
      </c>
      <c r="BY129" s="53" t="str">
        <f>IF(B129&gt;例①!$C$56,"",IF(B129&gt;=例①!$C$55,$BY$13,""))</f>
        <v/>
      </c>
      <c r="BZ129" s="53" t="str">
        <f>IF(B129&gt;例①!$C$58,"",IF(B129&gt;=例①!$C$57,$BZ$13,""))</f>
        <v/>
      </c>
      <c r="CA129" s="53" t="str">
        <f>IF(B129&gt;例①!$C$60,"",IF(B129&gt;=例①!$C$59,$CA$13,""))</f>
        <v/>
      </c>
      <c r="CB129" s="53" t="str">
        <f>IF(B129&gt;例①!$C$62,"",IF(B129&gt;=例①!$C$61,$CB$13,""))</f>
        <v/>
      </c>
      <c r="CC129" s="53" t="str">
        <f>IF(B129&gt;例①!$C$64,"",IF(B129&gt;=例①!$C$63,$CC$13,""))</f>
        <v/>
      </c>
      <c r="CD129" s="53" t="str">
        <f>IF(B129&gt;例①!$C$66,"",IF(B129&gt;=例①!$C$65,$CD$13,""))</f>
        <v/>
      </c>
      <c r="CE129" s="50" t="str">
        <f t="shared" si="65"/>
        <v/>
      </c>
      <c r="CF129" s="50" t="str">
        <f t="shared" si="51"/>
        <v xml:space="preserve"> </v>
      </c>
    </row>
    <row r="130" spans="1:84" ht="39" customHeight="1" thickTop="1" thickBot="1" x14ac:dyDescent="0.2">
      <c r="A130" s="81" t="str">
        <f t="shared" si="38"/>
        <v>対象期間</v>
      </c>
      <c r="B130" s="180">
        <f>IFERROR(IF(B129=例①!$E$12+IF(WEEKDAY(例①!$E$12)=1,例①!$E$12,(8-WEEKDAY(例①!$E$12))),"-",IF(B129="-","-",B129+1)),"-")</f>
        <v>43671</v>
      </c>
      <c r="C130" s="89">
        <f t="shared" si="52"/>
        <v>5</v>
      </c>
      <c r="D130" s="199" t="str">
        <f t="shared" si="53"/>
        <v>〇</v>
      </c>
      <c r="E130" s="200" t="str">
        <f t="shared" si="54"/>
        <v xml:space="preserve"> </v>
      </c>
      <c r="F130" s="201" t="s">
        <v>60</v>
      </c>
      <c r="G130" s="202" t="s">
        <v>60</v>
      </c>
      <c r="H130" s="203"/>
      <c r="I130" s="204"/>
      <c r="J130" s="187" t="str">
        <f t="shared" si="55"/>
        <v/>
      </c>
      <c r="K130" s="190">
        <f t="shared" si="39"/>
        <v>116</v>
      </c>
      <c r="L130" s="190" t="str">
        <f t="shared" si="40"/>
        <v/>
      </c>
      <c r="M130" s="188" t="str">
        <f t="shared" si="56"/>
        <v/>
      </c>
      <c r="N130" s="87" t="str">
        <f t="shared" si="41"/>
        <v>↓</v>
      </c>
      <c r="O130" s="108"/>
      <c r="P130" s="156" t="str">
        <f>IF(B130&lt;例①!$E$11,"",IF(B130&gt;例①!$E$12,"",IF(LEN(CE130)=0,"○","")))</f>
        <v>○</v>
      </c>
      <c r="Q130" s="162">
        <f t="shared" si="57"/>
        <v>32</v>
      </c>
      <c r="R130" s="93">
        <f t="shared" si="42"/>
        <v>116</v>
      </c>
      <c r="S130" s="156" t="str">
        <f t="shared" si="43"/>
        <v/>
      </c>
      <c r="T130" s="162">
        <f t="shared" si="44"/>
        <v>31</v>
      </c>
      <c r="U130" s="100">
        <f t="shared" si="58"/>
        <v>32</v>
      </c>
      <c r="V130" s="93" t="str">
        <f t="shared" si="45"/>
        <v>作業日</v>
      </c>
      <c r="W130" s="169" t="str">
        <f t="shared" si="59"/>
        <v>作業日</v>
      </c>
      <c r="X130" s="80" t="str">
        <f t="shared" si="60"/>
        <v/>
      </c>
      <c r="Y130" s="80" t="str">
        <f t="shared" si="61"/>
        <v/>
      </c>
      <c r="Z130" s="80">
        <f t="shared" si="46"/>
        <v>43671</v>
      </c>
      <c r="AA130" s="80" t="str">
        <f t="shared" si="47"/>
        <v/>
      </c>
      <c r="AB130" s="80" t="str">
        <f t="shared" si="48"/>
        <v>OK（振替済み）</v>
      </c>
      <c r="AC130" s="154">
        <f t="shared" si="49"/>
        <v>31</v>
      </c>
      <c r="AD130" s="154" t="str">
        <f t="shared" si="62"/>
        <v/>
      </c>
      <c r="AE130" s="106">
        <f t="shared" si="63"/>
        <v>17</v>
      </c>
      <c r="AF130" s="106">
        <f t="shared" si="50"/>
        <v>0</v>
      </c>
      <c r="AG130" s="218">
        <f>IFERROR(IF(AE130=1,例①!$E$11,IF(AE130=2,例①!$E$11,IF(WEEKDAY(Z130)=2,Z123,AG129))),"")</f>
        <v>43661</v>
      </c>
      <c r="AH130" s="222">
        <f t="shared" si="72"/>
        <v>43662</v>
      </c>
      <c r="AI130" s="222">
        <f t="shared" si="72"/>
        <v>43663</v>
      </c>
      <c r="AJ130" s="222">
        <f t="shared" si="72"/>
        <v>43664</v>
      </c>
      <c r="AK130" s="222">
        <f t="shared" si="72"/>
        <v>43665</v>
      </c>
      <c r="AL130" s="222">
        <f t="shared" si="72"/>
        <v>43666</v>
      </c>
      <c r="AM130" s="222">
        <f t="shared" si="72"/>
        <v>43667</v>
      </c>
      <c r="AN130" s="222">
        <f t="shared" si="72"/>
        <v>43668</v>
      </c>
      <c r="AO130" s="222">
        <f t="shared" si="72"/>
        <v>43669</v>
      </c>
      <c r="AP130" s="222">
        <f t="shared" si="72"/>
        <v>43670</v>
      </c>
      <c r="AQ130" s="222">
        <f t="shared" si="72"/>
        <v>43671</v>
      </c>
      <c r="AR130" s="222">
        <f t="shared" si="72"/>
        <v>43672</v>
      </c>
      <c r="AS130" s="222">
        <f t="shared" si="72"/>
        <v>43673</v>
      </c>
      <c r="AT130" s="222">
        <f t="shared" si="72"/>
        <v>43674</v>
      </c>
      <c r="AU130" s="222">
        <f t="shared" si="72"/>
        <v>43675</v>
      </c>
      <c r="AV130" s="222">
        <f t="shared" si="72"/>
        <v>43676</v>
      </c>
      <c r="AW130" s="222">
        <f t="shared" si="72"/>
        <v>43677</v>
      </c>
      <c r="AX130" s="222">
        <f t="shared" si="72"/>
        <v>43678</v>
      </c>
      <c r="AY130" s="222">
        <f t="shared" si="72"/>
        <v>43679</v>
      </c>
      <c r="AZ130" s="222">
        <f t="shared" si="72"/>
        <v>43680</v>
      </c>
      <c r="BA130" s="222">
        <f t="shared" si="72"/>
        <v>43681</v>
      </c>
      <c r="BB130" s="219">
        <f>IFERROR(IF(IF(Z130=例①!$E$12,例①!$E$12,IF(WEEKDAY(Z130)=1,Z137,BB131))&gt;例①!$E$12,例①!$E$12,IF(Z130=例①!$E$12,例①!$E$12,IF(WEEKDAY(Z130)=1,Z137,BB131))),"")</f>
        <v>43681</v>
      </c>
      <c r="BE130" s="53"/>
      <c r="BF130" s="53"/>
      <c r="BG130" s="53" t="str">
        <f>IFERROR(VLOOKUP(B130,例①!$C$11:$D$12,2,FALSE),"")</f>
        <v/>
      </c>
      <c r="BH130" s="53" t="str">
        <f>IFERROR(VLOOKUP(B130,例①!$C$16:$D$21,2,FALSE),"")</f>
        <v/>
      </c>
      <c r="BI130" s="53" t="str">
        <f>IFERROR(VLOOKUP(B130,例①!$C$22:$D$24,2,FALSE),"")</f>
        <v/>
      </c>
      <c r="BJ130" s="53" t="str">
        <f>IF(B130&gt;例①!$C$26,"",IF(B130&gt;=例①!$C$25,$BJ$13,""))</f>
        <v/>
      </c>
      <c r="BK130" s="53" t="str">
        <f>IF(B130&gt;例①!$C$28,"",IF(B130&gt;=例①!$C$27,$BK$13,""))</f>
        <v/>
      </c>
      <c r="BL130" s="53" t="str">
        <f>IF(B130&gt;例①!$C$30,"",IF(B130&gt;=例①!$C$29,$BL$13,""))</f>
        <v/>
      </c>
      <c r="BM130" s="53" t="str">
        <f>IF(B130&gt;例①!$C$32,"",IF(B130&gt;=例①!$C$31,$BM$13,""))</f>
        <v/>
      </c>
      <c r="BN130" s="53" t="str">
        <f>IF(B130&gt;例①!$C$34,"",IF(B130&gt;=例①!$C$33,$BN$13,""))</f>
        <v/>
      </c>
      <c r="BO130" s="53" t="str">
        <f>IF(B130&gt;例①!$C$36,"",IF(B130&gt;=例①!$C$35,$BO$13,""))</f>
        <v/>
      </c>
      <c r="BP130" s="53" t="str">
        <f>IF(B130&gt;例①!$C$38,"",IF(B130&gt;=例①!$C$37,$BP$13,""))</f>
        <v/>
      </c>
      <c r="BQ130" s="53" t="str">
        <f>IF(B130&gt;例①!$C$40,"",IF(B130&gt;=例①!$C$39,$BQ$13,""))</f>
        <v/>
      </c>
      <c r="BR130" s="53" t="str">
        <f>IF(B130&gt;例①!$C$42,"",IF(B130&gt;=例①!$C$41,$BR$13,""))</f>
        <v/>
      </c>
      <c r="BS130" s="53" t="str">
        <f>IF(B130&gt;例①!$C$44,"",IF(B130&gt;=例①!$C$43,$BS$13,""))</f>
        <v/>
      </c>
      <c r="BT130" s="53" t="str">
        <f>IF(B130&gt;例①!$C$46,"",IF(B130&gt;=例①!$C$45,$BT$13,""))</f>
        <v/>
      </c>
      <c r="BU130" s="53" t="str">
        <f>IF(B130&gt;例①!$C$48,"",IF(B130&gt;=例①!$C$47,$BU$13,""))</f>
        <v/>
      </c>
      <c r="BV130" s="53" t="str">
        <f>IF(B130&gt;例①!$C$50,"",IF(B130&gt;=例①!$C$49,$BV$13,""))</f>
        <v/>
      </c>
      <c r="BW130" s="53" t="str">
        <f>IF(B130&gt;例①!$C$52,"",IF(B130&gt;=例①!$C$51,$BW$13,""))</f>
        <v/>
      </c>
      <c r="BX130" s="53" t="str">
        <f>IF(B130&gt;例①!$C$54,"",IF(B130&gt;=例①!$C$53,$BX$13,""))</f>
        <v/>
      </c>
      <c r="BY130" s="53" t="str">
        <f>IF(B130&gt;例①!$C$56,"",IF(B130&gt;=例①!$C$55,$BY$13,""))</f>
        <v/>
      </c>
      <c r="BZ130" s="53" t="str">
        <f>IF(B130&gt;例①!$C$58,"",IF(B130&gt;=例①!$C$57,$BZ$13,""))</f>
        <v/>
      </c>
      <c r="CA130" s="53" t="str">
        <f>IF(B130&gt;例①!$C$60,"",IF(B130&gt;=例①!$C$59,$CA$13,""))</f>
        <v/>
      </c>
      <c r="CB130" s="53" t="str">
        <f>IF(B130&gt;例①!$C$62,"",IF(B130&gt;=例①!$C$61,$CB$13,""))</f>
        <v/>
      </c>
      <c r="CC130" s="53" t="str">
        <f>IF(B130&gt;例①!$C$64,"",IF(B130&gt;=例①!$C$63,$CC$13,""))</f>
        <v/>
      </c>
      <c r="CD130" s="53" t="str">
        <f>IF(B130&gt;例①!$C$66,"",IF(B130&gt;=例①!$C$65,$CD$13,""))</f>
        <v/>
      </c>
      <c r="CE130" s="50" t="str">
        <f t="shared" si="65"/>
        <v/>
      </c>
      <c r="CF130" s="50" t="str">
        <f t="shared" si="51"/>
        <v xml:space="preserve"> </v>
      </c>
    </row>
    <row r="131" spans="1:84" ht="39" customHeight="1" thickTop="1" thickBot="1" x14ac:dyDescent="0.2">
      <c r="A131" s="81" t="str">
        <f t="shared" si="38"/>
        <v>対象期間</v>
      </c>
      <c r="B131" s="180">
        <f>IFERROR(IF(B130=例①!$E$12+IF(WEEKDAY(例①!$E$12)=1,例①!$E$12,(8-WEEKDAY(例①!$E$12))),"-",IF(B130="-","-",B130+1)),"-")</f>
        <v>43672</v>
      </c>
      <c r="C131" s="89">
        <f t="shared" si="52"/>
        <v>6</v>
      </c>
      <c r="D131" s="199" t="str">
        <f t="shared" si="53"/>
        <v>〇</v>
      </c>
      <c r="E131" s="200" t="str">
        <f t="shared" si="54"/>
        <v xml:space="preserve"> </v>
      </c>
      <c r="F131" s="201" t="s">
        <v>60</v>
      </c>
      <c r="G131" s="202" t="s">
        <v>60</v>
      </c>
      <c r="H131" s="203"/>
      <c r="I131" s="204"/>
      <c r="J131" s="187" t="str">
        <f t="shared" si="55"/>
        <v/>
      </c>
      <c r="K131" s="190">
        <f t="shared" si="39"/>
        <v>117</v>
      </c>
      <c r="L131" s="190" t="str">
        <f t="shared" si="40"/>
        <v/>
      </c>
      <c r="M131" s="188" t="str">
        <f t="shared" si="56"/>
        <v/>
      </c>
      <c r="N131" s="87" t="str">
        <f t="shared" si="41"/>
        <v>↓</v>
      </c>
      <c r="O131" s="108"/>
      <c r="P131" s="156" t="str">
        <f>IF(B131&lt;例①!$E$11,"",IF(B131&gt;例①!$E$12,"",IF(LEN(CE131)=0,"○","")))</f>
        <v>○</v>
      </c>
      <c r="Q131" s="162">
        <f t="shared" si="57"/>
        <v>32</v>
      </c>
      <c r="R131" s="93">
        <f t="shared" si="42"/>
        <v>117</v>
      </c>
      <c r="S131" s="156" t="str">
        <f t="shared" si="43"/>
        <v/>
      </c>
      <c r="T131" s="162">
        <f t="shared" si="44"/>
        <v>31</v>
      </c>
      <c r="U131" s="100">
        <f t="shared" si="58"/>
        <v>32</v>
      </c>
      <c r="V131" s="93" t="str">
        <f t="shared" si="45"/>
        <v>作業日</v>
      </c>
      <c r="W131" s="169" t="str">
        <f t="shared" si="59"/>
        <v>作業日</v>
      </c>
      <c r="X131" s="80" t="str">
        <f t="shared" si="60"/>
        <v/>
      </c>
      <c r="Y131" s="80" t="str">
        <f t="shared" si="61"/>
        <v/>
      </c>
      <c r="Z131" s="80">
        <f t="shared" si="46"/>
        <v>43672</v>
      </c>
      <c r="AA131" s="80" t="str">
        <f t="shared" si="47"/>
        <v/>
      </c>
      <c r="AB131" s="80" t="str">
        <f t="shared" si="48"/>
        <v>OK（振替済み）</v>
      </c>
      <c r="AC131" s="154">
        <f t="shared" si="49"/>
        <v>31</v>
      </c>
      <c r="AD131" s="154" t="str">
        <f t="shared" si="62"/>
        <v/>
      </c>
      <c r="AE131" s="106">
        <f t="shared" si="63"/>
        <v>17</v>
      </c>
      <c r="AF131" s="106">
        <f t="shared" si="50"/>
        <v>0</v>
      </c>
      <c r="AG131" s="218">
        <f>IFERROR(IF(AE131=1,例①!$E$11,IF(AE131=2,例①!$E$11,IF(WEEKDAY(Z131)=2,Z124,AG130))),"")</f>
        <v>43661</v>
      </c>
      <c r="AH131" s="222">
        <f t="shared" si="72"/>
        <v>43662</v>
      </c>
      <c r="AI131" s="222">
        <f t="shared" si="72"/>
        <v>43663</v>
      </c>
      <c r="AJ131" s="222">
        <f t="shared" si="72"/>
        <v>43664</v>
      </c>
      <c r="AK131" s="222">
        <f t="shared" si="72"/>
        <v>43665</v>
      </c>
      <c r="AL131" s="222">
        <f t="shared" si="72"/>
        <v>43666</v>
      </c>
      <c r="AM131" s="222">
        <f t="shared" si="72"/>
        <v>43667</v>
      </c>
      <c r="AN131" s="222">
        <f t="shared" si="72"/>
        <v>43668</v>
      </c>
      <c r="AO131" s="222">
        <f t="shared" si="72"/>
        <v>43669</v>
      </c>
      <c r="AP131" s="222">
        <f t="shared" si="72"/>
        <v>43670</v>
      </c>
      <c r="AQ131" s="222">
        <f t="shared" si="72"/>
        <v>43671</v>
      </c>
      <c r="AR131" s="222">
        <f t="shared" si="72"/>
        <v>43672</v>
      </c>
      <c r="AS131" s="222">
        <f t="shared" si="72"/>
        <v>43673</v>
      </c>
      <c r="AT131" s="222">
        <f t="shared" si="72"/>
        <v>43674</v>
      </c>
      <c r="AU131" s="222">
        <f t="shared" si="72"/>
        <v>43675</v>
      </c>
      <c r="AV131" s="222">
        <f t="shared" si="72"/>
        <v>43676</v>
      </c>
      <c r="AW131" s="222">
        <f t="shared" si="72"/>
        <v>43677</v>
      </c>
      <c r="AX131" s="222">
        <f t="shared" si="72"/>
        <v>43678</v>
      </c>
      <c r="AY131" s="222">
        <f t="shared" si="72"/>
        <v>43679</v>
      </c>
      <c r="AZ131" s="222">
        <f t="shared" si="72"/>
        <v>43680</v>
      </c>
      <c r="BA131" s="222">
        <f t="shared" si="72"/>
        <v>43681</v>
      </c>
      <c r="BB131" s="219">
        <f>IFERROR(IF(IF(Z131=例①!$E$12,例①!$E$12,IF(WEEKDAY(Z131)=1,Z138,BB132))&gt;例①!$E$12,例①!$E$12,IF(Z131=例①!$E$12,例①!$E$12,IF(WEEKDAY(Z131)=1,Z138,BB132))),"")</f>
        <v>43681</v>
      </c>
      <c r="BE131" s="53"/>
      <c r="BF131" s="53"/>
      <c r="BG131" s="53" t="str">
        <f>IFERROR(VLOOKUP(B131,例①!$C$11:$D$12,2,FALSE),"")</f>
        <v/>
      </c>
      <c r="BH131" s="53" t="str">
        <f>IFERROR(VLOOKUP(B131,例①!$C$16:$D$21,2,FALSE),"")</f>
        <v/>
      </c>
      <c r="BI131" s="53" t="str">
        <f>IFERROR(VLOOKUP(B131,例①!$C$22:$D$24,2,FALSE),"")</f>
        <v/>
      </c>
      <c r="BJ131" s="53" t="str">
        <f>IF(B131&gt;例①!$C$26,"",IF(B131&gt;=例①!$C$25,$BJ$13,""))</f>
        <v/>
      </c>
      <c r="BK131" s="53" t="str">
        <f>IF(B131&gt;例①!$C$28,"",IF(B131&gt;=例①!$C$27,$BK$13,""))</f>
        <v/>
      </c>
      <c r="BL131" s="53" t="str">
        <f>IF(B131&gt;例①!$C$30,"",IF(B131&gt;=例①!$C$29,$BL$13,""))</f>
        <v/>
      </c>
      <c r="BM131" s="53" t="str">
        <f>IF(B131&gt;例①!$C$32,"",IF(B131&gt;=例①!$C$31,$BM$13,""))</f>
        <v/>
      </c>
      <c r="BN131" s="53" t="str">
        <f>IF(B131&gt;例①!$C$34,"",IF(B131&gt;=例①!$C$33,$BN$13,""))</f>
        <v/>
      </c>
      <c r="BO131" s="53" t="str">
        <f>IF(B131&gt;例①!$C$36,"",IF(B131&gt;=例①!$C$35,$BO$13,""))</f>
        <v/>
      </c>
      <c r="BP131" s="53" t="str">
        <f>IF(B131&gt;例①!$C$38,"",IF(B131&gt;=例①!$C$37,$BP$13,""))</f>
        <v/>
      </c>
      <c r="BQ131" s="53" t="str">
        <f>IF(B131&gt;例①!$C$40,"",IF(B131&gt;=例①!$C$39,$BQ$13,""))</f>
        <v/>
      </c>
      <c r="BR131" s="53" t="str">
        <f>IF(B131&gt;例①!$C$42,"",IF(B131&gt;=例①!$C$41,$BR$13,""))</f>
        <v/>
      </c>
      <c r="BS131" s="53" t="str">
        <f>IF(B131&gt;例①!$C$44,"",IF(B131&gt;=例①!$C$43,$BS$13,""))</f>
        <v/>
      </c>
      <c r="BT131" s="53" t="str">
        <f>IF(B131&gt;例①!$C$46,"",IF(B131&gt;=例①!$C$45,$BT$13,""))</f>
        <v/>
      </c>
      <c r="BU131" s="53" t="str">
        <f>IF(B131&gt;例①!$C$48,"",IF(B131&gt;=例①!$C$47,$BU$13,""))</f>
        <v/>
      </c>
      <c r="BV131" s="53" t="str">
        <f>IF(B131&gt;例①!$C$50,"",IF(B131&gt;=例①!$C$49,$BV$13,""))</f>
        <v/>
      </c>
      <c r="BW131" s="53" t="str">
        <f>IF(B131&gt;例①!$C$52,"",IF(B131&gt;=例①!$C$51,$BW$13,""))</f>
        <v/>
      </c>
      <c r="BX131" s="53" t="str">
        <f>IF(B131&gt;例①!$C$54,"",IF(B131&gt;=例①!$C$53,$BX$13,""))</f>
        <v/>
      </c>
      <c r="BY131" s="53" t="str">
        <f>IF(B131&gt;例①!$C$56,"",IF(B131&gt;=例①!$C$55,$BY$13,""))</f>
        <v/>
      </c>
      <c r="BZ131" s="53" t="str">
        <f>IF(B131&gt;例①!$C$58,"",IF(B131&gt;=例①!$C$57,$BZ$13,""))</f>
        <v/>
      </c>
      <c r="CA131" s="53" t="str">
        <f>IF(B131&gt;例①!$C$60,"",IF(B131&gt;=例①!$C$59,$CA$13,""))</f>
        <v/>
      </c>
      <c r="CB131" s="53" t="str">
        <f>IF(B131&gt;例①!$C$62,"",IF(B131&gt;=例①!$C$61,$CB$13,""))</f>
        <v/>
      </c>
      <c r="CC131" s="53" t="str">
        <f>IF(B131&gt;例①!$C$64,"",IF(B131&gt;=例①!$C$63,$CC$13,""))</f>
        <v/>
      </c>
      <c r="CD131" s="53" t="str">
        <f>IF(B131&gt;例①!$C$66,"",IF(B131&gt;=例①!$C$65,$CD$13,""))</f>
        <v/>
      </c>
      <c r="CE131" s="50" t="str">
        <f t="shared" si="65"/>
        <v/>
      </c>
      <c r="CF131" s="50" t="str">
        <f t="shared" si="51"/>
        <v xml:space="preserve"> </v>
      </c>
    </row>
    <row r="132" spans="1:84" ht="39" customHeight="1" thickTop="1" thickBot="1" x14ac:dyDescent="0.2">
      <c r="A132" s="81" t="str">
        <f t="shared" si="38"/>
        <v>対象期間</v>
      </c>
      <c r="B132" s="180">
        <f>IFERROR(IF(B131=例①!$E$12+IF(WEEKDAY(例①!$E$12)=1,例①!$E$12,(8-WEEKDAY(例①!$E$12))),"-",IF(B131="-","-",B131+1)),"-")</f>
        <v>43673</v>
      </c>
      <c r="C132" s="89">
        <f t="shared" si="52"/>
        <v>7</v>
      </c>
      <c r="D132" s="199" t="str">
        <f t="shared" si="53"/>
        <v>〇</v>
      </c>
      <c r="E132" s="200" t="str">
        <f t="shared" si="54"/>
        <v xml:space="preserve"> </v>
      </c>
      <c r="F132" s="201" t="s">
        <v>61</v>
      </c>
      <c r="G132" s="202" t="s">
        <v>61</v>
      </c>
      <c r="H132" s="203"/>
      <c r="I132" s="204"/>
      <c r="J132" s="187" t="str">
        <f t="shared" si="55"/>
        <v>OK</v>
      </c>
      <c r="K132" s="190">
        <f t="shared" si="39"/>
        <v>118</v>
      </c>
      <c r="L132" s="190">
        <f t="shared" si="40"/>
        <v>33</v>
      </c>
      <c r="M132" s="188" t="str">
        <f t="shared" si="56"/>
        <v>32／33</v>
      </c>
      <c r="N132" s="87" t="str">
        <f t="shared" si="41"/>
        <v>↓</v>
      </c>
      <c r="O132" s="108"/>
      <c r="P132" s="156" t="str">
        <f>IF(B132&lt;例①!$E$11,"",IF(B132&gt;例①!$E$12,"",IF(LEN(CE132)=0,"○","")))</f>
        <v>○</v>
      </c>
      <c r="Q132" s="162">
        <f t="shared" si="57"/>
        <v>33</v>
      </c>
      <c r="R132" s="93">
        <f t="shared" si="42"/>
        <v>118</v>
      </c>
      <c r="S132" s="156" t="str">
        <f t="shared" si="43"/>
        <v>〇</v>
      </c>
      <c r="T132" s="162">
        <f t="shared" si="44"/>
        <v>32</v>
      </c>
      <c r="U132" s="100">
        <f t="shared" si="58"/>
        <v>33</v>
      </c>
      <c r="V132" s="93" t="str">
        <f t="shared" si="45"/>
        <v>休日</v>
      </c>
      <c r="W132" s="169" t="str">
        <f t="shared" si="59"/>
        <v>休日</v>
      </c>
      <c r="X132" s="80" t="str">
        <f t="shared" si="60"/>
        <v/>
      </c>
      <c r="Y132" s="80" t="str">
        <f t="shared" si="61"/>
        <v/>
      </c>
      <c r="Z132" s="80">
        <f t="shared" si="46"/>
        <v>43673</v>
      </c>
      <c r="AA132" s="80" t="str">
        <f t="shared" si="47"/>
        <v/>
      </c>
      <c r="AB132" s="80" t="str">
        <f t="shared" si="48"/>
        <v>OK（振替済み）</v>
      </c>
      <c r="AC132" s="154">
        <f t="shared" si="49"/>
        <v>32</v>
      </c>
      <c r="AD132" s="154">
        <f t="shared" si="62"/>
        <v>32</v>
      </c>
      <c r="AE132" s="106">
        <f t="shared" si="63"/>
        <v>17</v>
      </c>
      <c r="AF132" s="106">
        <f t="shared" si="50"/>
        <v>0</v>
      </c>
      <c r="AG132" s="218">
        <f>IFERROR(IF(AE132=1,例①!$E$11,IF(AE132=2,例①!$E$11,IF(WEEKDAY(Z132)=2,Z125,AG131))),"")</f>
        <v>43661</v>
      </c>
      <c r="AH132" s="222">
        <f t="shared" si="72"/>
        <v>43662</v>
      </c>
      <c r="AI132" s="222">
        <f t="shared" si="72"/>
        <v>43663</v>
      </c>
      <c r="AJ132" s="222">
        <f t="shared" si="72"/>
        <v>43664</v>
      </c>
      <c r="AK132" s="222">
        <f t="shared" si="72"/>
        <v>43665</v>
      </c>
      <c r="AL132" s="222">
        <f t="shared" si="72"/>
        <v>43666</v>
      </c>
      <c r="AM132" s="222">
        <f t="shared" si="72"/>
        <v>43667</v>
      </c>
      <c r="AN132" s="222">
        <f t="shared" si="72"/>
        <v>43668</v>
      </c>
      <c r="AO132" s="222">
        <f t="shared" si="72"/>
        <v>43669</v>
      </c>
      <c r="AP132" s="222">
        <f t="shared" si="72"/>
        <v>43670</v>
      </c>
      <c r="AQ132" s="222">
        <f t="shared" si="72"/>
        <v>43671</v>
      </c>
      <c r="AR132" s="222">
        <f t="shared" si="72"/>
        <v>43672</v>
      </c>
      <c r="AS132" s="222">
        <f t="shared" si="72"/>
        <v>43673</v>
      </c>
      <c r="AT132" s="222">
        <f t="shared" si="72"/>
        <v>43674</v>
      </c>
      <c r="AU132" s="222">
        <f t="shared" si="72"/>
        <v>43675</v>
      </c>
      <c r="AV132" s="222">
        <f t="shared" si="72"/>
        <v>43676</v>
      </c>
      <c r="AW132" s="222">
        <f t="shared" ref="AW132:BA132" si="73">IFERROR(IF(AV132+1&gt;$BB132,"",AV132+1),"")</f>
        <v>43677</v>
      </c>
      <c r="AX132" s="222">
        <f t="shared" si="73"/>
        <v>43678</v>
      </c>
      <c r="AY132" s="222">
        <f t="shared" si="73"/>
        <v>43679</v>
      </c>
      <c r="AZ132" s="222">
        <f t="shared" si="73"/>
        <v>43680</v>
      </c>
      <c r="BA132" s="222">
        <f t="shared" si="73"/>
        <v>43681</v>
      </c>
      <c r="BB132" s="219">
        <f>IFERROR(IF(IF(Z132=例①!$E$12,例①!$E$12,IF(WEEKDAY(Z132)=1,Z139,BB133))&gt;例①!$E$12,例①!$E$12,IF(Z132=例①!$E$12,例①!$E$12,IF(WEEKDAY(Z132)=1,Z139,BB133))),"")</f>
        <v>43681</v>
      </c>
      <c r="BE132" s="53"/>
      <c r="BF132" s="53"/>
      <c r="BG132" s="53" t="str">
        <f>IFERROR(VLOOKUP(B132,例①!$C$11:$D$12,2,FALSE),"")</f>
        <v/>
      </c>
      <c r="BH132" s="53" t="str">
        <f>IFERROR(VLOOKUP(B132,例①!$C$16:$D$21,2,FALSE),"")</f>
        <v/>
      </c>
      <c r="BI132" s="53" t="str">
        <f>IFERROR(VLOOKUP(B132,例①!$C$22:$D$24,2,FALSE),"")</f>
        <v/>
      </c>
      <c r="BJ132" s="53" t="str">
        <f>IF(B132&gt;例①!$C$26,"",IF(B132&gt;=例①!$C$25,$BJ$13,""))</f>
        <v/>
      </c>
      <c r="BK132" s="53" t="str">
        <f>IF(B132&gt;例①!$C$28,"",IF(B132&gt;=例①!$C$27,$BK$13,""))</f>
        <v/>
      </c>
      <c r="BL132" s="53" t="str">
        <f>IF(B132&gt;例①!$C$30,"",IF(B132&gt;=例①!$C$29,$BL$13,""))</f>
        <v/>
      </c>
      <c r="BM132" s="53" t="str">
        <f>IF(B132&gt;例①!$C$32,"",IF(B132&gt;=例①!$C$31,$BM$13,""))</f>
        <v/>
      </c>
      <c r="BN132" s="53" t="str">
        <f>IF(B132&gt;例①!$C$34,"",IF(B132&gt;=例①!$C$33,$BN$13,""))</f>
        <v/>
      </c>
      <c r="BO132" s="53" t="str">
        <f>IF(B132&gt;例①!$C$36,"",IF(B132&gt;=例①!$C$35,$BO$13,""))</f>
        <v/>
      </c>
      <c r="BP132" s="53" t="str">
        <f>IF(B132&gt;例①!$C$38,"",IF(B132&gt;=例①!$C$37,$BP$13,""))</f>
        <v/>
      </c>
      <c r="BQ132" s="53" t="str">
        <f>IF(B132&gt;例①!$C$40,"",IF(B132&gt;=例①!$C$39,$BQ$13,""))</f>
        <v/>
      </c>
      <c r="BR132" s="53" t="str">
        <f>IF(B132&gt;例①!$C$42,"",IF(B132&gt;=例①!$C$41,$BR$13,""))</f>
        <v/>
      </c>
      <c r="BS132" s="53" t="str">
        <f>IF(B132&gt;例①!$C$44,"",IF(B132&gt;=例①!$C$43,$BS$13,""))</f>
        <v/>
      </c>
      <c r="BT132" s="53" t="str">
        <f>IF(B132&gt;例①!$C$46,"",IF(B132&gt;=例①!$C$45,$BT$13,""))</f>
        <v/>
      </c>
      <c r="BU132" s="53" t="str">
        <f>IF(B132&gt;例①!$C$48,"",IF(B132&gt;=例①!$C$47,$BU$13,""))</f>
        <v/>
      </c>
      <c r="BV132" s="53" t="str">
        <f>IF(B132&gt;例①!$C$50,"",IF(B132&gt;=例①!$C$49,$BV$13,""))</f>
        <v/>
      </c>
      <c r="BW132" s="53" t="str">
        <f>IF(B132&gt;例①!$C$52,"",IF(B132&gt;=例①!$C$51,$BW$13,""))</f>
        <v/>
      </c>
      <c r="BX132" s="53" t="str">
        <f>IF(B132&gt;例①!$C$54,"",IF(B132&gt;=例①!$C$53,$BX$13,""))</f>
        <v/>
      </c>
      <c r="BY132" s="53" t="str">
        <f>IF(B132&gt;例①!$C$56,"",IF(B132&gt;=例①!$C$55,$BY$13,""))</f>
        <v/>
      </c>
      <c r="BZ132" s="53" t="str">
        <f>IF(B132&gt;例①!$C$58,"",IF(B132&gt;=例①!$C$57,$BZ$13,""))</f>
        <v/>
      </c>
      <c r="CA132" s="53" t="str">
        <f>IF(B132&gt;例①!$C$60,"",IF(B132&gt;=例①!$C$59,$CA$13,""))</f>
        <v/>
      </c>
      <c r="CB132" s="53" t="str">
        <f>IF(B132&gt;例①!$C$62,"",IF(B132&gt;=例①!$C$61,$CB$13,""))</f>
        <v/>
      </c>
      <c r="CC132" s="53" t="str">
        <f>IF(B132&gt;例①!$C$64,"",IF(B132&gt;=例①!$C$63,$CC$13,""))</f>
        <v/>
      </c>
      <c r="CD132" s="53" t="str">
        <f>IF(B132&gt;例①!$C$66,"",IF(B132&gt;=例①!$C$65,$CD$13,""))</f>
        <v/>
      </c>
      <c r="CE132" s="50" t="str">
        <f t="shared" si="65"/>
        <v/>
      </c>
      <c r="CF132" s="50" t="str">
        <f t="shared" si="51"/>
        <v xml:space="preserve"> </v>
      </c>
    </row>
    <row r="133" spans="1:84" ht="39" customHeight="1" thickTop="1" thickBot="1" x14ac:dyDescent="0.2">
      <c r="A133" s="81" t="str">
        <f t="shared" si="38"/>
        <v>対象期間</v>
      </c>
      <c r="B133" s="180">
        <f>IFERROR(IF(B132=例①!$E$12+IF(WEEKDAY(例①!$E$12)=1,例①!$E$12,(8-WEEKDAY(例①!$E$12))),"-",IF(B132="-","-",B132+1)),"-")</f>
        <v>43674</v>
      </c>
      <c r="C133" s="89">
        <f t="shared" si="52"/>
        <v>1</v>
      </c>
      <c r="D133" s="199" t="str">
        <f t="shared" si="53"/>
        <v>〇</v>
      </c>
      <c r="E133" s="200" t="str">
        <f t="shared" si="54"/>
        <v xml:space="preserve"> </v>
      </c>
      <c r="F133" s="201" t="s">
        <v>61</v>
      </c>
      <c r="G133" s="202" t="s">
        <v>61</v>
      </c>
      <c r="H133" s="203"/>
      <c r="I133" s="204"/>
      <c r="J133" s="187" t="str">
        <f t="shared" si="55"/>
        <v>OK</v>
      </c>
      <c r="K133" s="190">
        <f t="shared" si="39"/>
        <v>119</v>
      </c>
      <c r="L133" s="190">
        <f t="shared" si="40"/>
        <v>34</v>
      </c>
      <c r="M133" s="188" t="str">
        <f t="shared" si="56"/>
        <v>33／34</v>
      </c>
      <c r="N133" s="87" t="str">
        <f t="shared" si="41"/>
        <v>週の終わり</v>
      </c>
      <c r="O133" s="108"/>
      <c r="P133" s="156" t="str">
        <f>IF(B133&lt;例①!$E$11,"",IF(B133&gt;例①!$E$12,"",IF(LEN(CE133)=0,"○","")))</f>
        <v>○</v>
      </c>
      <c r="Q133" s="162">
        <f t="shared" si="57"/>
        <v>34</v>
      </c>
      <c r="R133" s="93">
        <f t="shared" si="42"/>
        <v>119</v>
      </c>
      <c r="S133" s="156" t="str">
        <f t="shared" si="43"/>
        <v>〇</v>
      </c>
      <c r="T133" s="162">
        <f t="shared" si="44"/>
        <v>33</v>
      </c>
      <c r="U133" s="100">
        <f t="shared" si="58"/>
        <v>34</v>
      </c>
      <c r="V133" s="93" t="str">
        <f t="shared" si="45"/>
        <v>休日</v>
      </c>
      <c r="W133" s="169" t="str">
        <f t="shared" si="59"/>
        <v>休日</v>
      </c>
      <c r="X133" s="80" t="str">
        <f t="shared" si="60"/>
        <v/>
      </c>
      <c r="Y133" s="80" t="str">
        <f t="shared" si="61"/>
        <v/>
      </c>
      <c r="Z133" s="80">
        <f t="shared" si="46"/>
        <v>43674</v>
      </c>
      <c r="AA133" s="80" t="str">
        <f t="shared" si="47"/>
        <v/>
      </c>
      <c r="AB133" s="80" t="str">
        <f t="shared" si="48"/>
        <v>OK（振替済み）</v>
      </c>
      <c r="AC133" s="154">
        <f t="shared" si="49"/>
        <v>33</v>
      </c>
      <c r="AD133" s="154">
        <f t="shared" si="62"/>
        <v>33</v>
      </c>
      <c r="AE133" s="106">
        <f t="shared" si="63"/>
        <v>17</v>
      </c>
      <c r="AF133" s="106">
        <f t="shared" si="50"/>
        <v>0</v>
      </c>
      <c r="AG133" s="223">
        <f>IFERROR(IF(AE133=1,例①!$E$11,IF(AE133=2,例①!$E$11,IF(WEEKDAY(Z133)=2,Z126,AG132))),"")</f>
        <v>43661</v>
      </c>
      <c r="AH133" s="224">
        <f t="shared" ref="AH133:BA145" si="74">IFERROR(IF(AG133+1&gt;$BB133,"",AG133+1),"")</f>
        <v>43662</v>
      </c>
      <c r="AI133" s="224">
        <f t="shared" si="74"/>
        <v>43663</v>
      </c>
      <c r="AJ133" s="224">
        <f t="shared" si="74"/>
        <v>43664</v>
      </c>
      <c r="AK133" s="224">
        <f t="shared" si="74"/>
        <v>43665</v>
      </c>
      <c r="AL133" s="224">
        <f t="shared" si="74"/>
        <v>43666</v>
      </c>
      <c r="AM133" s="224">
        <f t="shared" si="74"/>
        <v>43667</v>
      </c>
      <c r="AN133" s="224">
        <f t="shared" si="74"/>
        <v>43668</v>
      </c>
      <c r="AO133" s="224">
        <f t="shared" si="74"/>
        <v>43669</v>
      </c>
      <c r="AP133" s="224">
        <f t="shared" si="74"/>
        <v>43670</v>
      </c>
      <c r="AQ133" s="224">
        <f t="shared" si="74"/>
        <v>43671</v>
      </c>
      <c r="AR133" s="224">
        <f t="shared" si="74"/>
        <v>43672</v>
      </c>
      <c r="AS133" s="224">
        <f t="shared" si="74"/>
        <v>43673</v>
      </c>
      <c r="AT133" s="224">
        <f t="shared" si="74"/>
        <v>43674</v>
      </c>
      <c r="AU133" s="224">
        <f t="shared" si="74"/>
        <v>43675</v>
      </c>
      <c r="AV133" s="224">
        <f t="shared" si="74"/>
        <v>43676</v>
      </c>
      <c r="AW133" s="224">
        <f t="shared" si="74"/>
        <v>43677</v>
      </c>
      <c r="AX133" s="224">
        <f t="shared" si="74"/>
        <v>43678</v>
      </c>
      <c r="AY133" s="224">
        <f t="shared" si="74"/>
        <v>43679</v>
      </c>
      <c r="AZ133" s="224">
        <f t="shared" si="74"/>
        <v>43680</v>
      </c>
      <c r="BA133" s="224">
        <f t="shared" si="74"/>
        <v>43681</v>
      </c>
      <c r="BB133" s="225">
        <f>IFERROR(IF(IF(Z133=例①!$E$12,例①!$E$12,IF(WEEKDAY(Z133)=1,Z140,BB134))&gt;例①!$E$12,例①!$E$12,IF(Z133=例①!$E$12,例①!$E$12,IF(WEEKDAY(Z133)=1,Z140,BB134))),"")</f>
        <v>43681</v>
      </c>
      <c r="BE133" s="53"/>
      <c r="BF133" s="53"/>
      <c r="BG133" s="53" t="str">
        <f>IFERROR(VLOOKUP(B133,例①!$C$11:$D$12,2,FALSE),"")</f>
        <v/>
      </c>
      <c r="BH133" s="53" t="str">
        <f>IFERROR(VLOOKUP(B133,例①!$C$16:$D$21,2,FALSE),"")</f>
        <v/>
      </c>
      <c r="BI133" s="53" t="str">
        <f>IFERROR(VLOOKUP(B133,例①!$C$22:$D$24,2,FALSE),"")</f>
        <v/>
      </c>
      <c r="BJ133" s="53" t="str">
        <f>IF(B133&gt;例①!$C$26,"",IF(B133&gt;=例①!$C$25,$BJ$13,""))</f>
        <v/>
      </c>
      <c r="BK133" s="53" t="str">
        <f>IF(B133&gt;例①!$C$28,"",IF(B133&gt;=例①!$C$27,$BK$13,""))</f>
        <v/>
      </c>
      <c r="BL133" s="53" t="str">
        <f>IF(B133&gt;例①!$C$30,"",IF(B133&gt;=例①!$C$29,$BL$13,""))</f>
        <v/>
      </c>
      <c r="BM133" s="53" t="str">
        <f>IF(B133&gt;例①!$C$32,"",IF(B133&gt;=例①!$C$31,$BM$13,""))</f>
        <v/>
      </c>
      <c r="BN133" s="53" t="str">
        <f>IF(B133&gt;例①!$C$34,"",IF(B133&gt;=例①!$C$33,$BN$13,""))</f>
        <v/>
      </c>
      <c r="BO133" s="53" t="str">
        <f>IF(B133&gt;例①!$C$36,"",IF(B133&gt;=例①!$C$35,$BO$13,""))</f>
        <v/>
      </c>
      <c r="BP133" s="53" t="str">
        <f>IF(B133&gt;例①!$C$38,"",IF(B133&gt;=例①!$C$37,$BP$13,""))</f>
        <v/>
      </c>
      <c r="BQ133" s="53" t="str">
        <f>IF(B133&gt;例①!$C$40,"",IF(B133&gt;=例①!$C$39,$BQ$13,""))</f>
        <v/>
      </c>
      <c r="BR133" s="53" t="str">
        <f>IF(B133&gt;例①!$C$42,"",IF(B133&gt;=例①!$C$41,$BR$13,""))</f>
        <v/>
      </c>
      <c r="BS133" s="53" t="str">
        <f>IF(B133&gt;例①!$C$44,"",IF(B133&gt;=例①!$C$43,$BS$13,""))</f>
        <v/>
      </c>
      <c r="BT133" s="53" t="str">
        <f>IF(B133&gt;例①!$C$46,"",IF(B133&gt;=例①!$C$45,$BT$13,""))</f>
        <v/>
      </c>
      <c r="BU133" s="53" t="str">
        <f>IF(B133&gt;例①!$C$48,"",IF(B133&gt;=例①!$C$47,$BU$13,""))</f>
        <v/>
      </c>
      <c r="BV133" s="53" t="str">
        <f>IF(B133&gt;例①!$C$50,"",IF(B133&gt;=例①!$C$49,$BV$13,""))</f>
        <v/>
      </c>
      <c r="BW133" s="53" t="str">
        <f>IF(B133&gt;例①!$C$52,"",IF(B133&gt;=例①!$C$51,$BW$13,""))</f>
        <v/>
      </c>
      <c r="BX133" s="53" t="str">
        <f>IF(B133&gt;例①!$C$54,"",IF(B133&gt;=例①!$C$53,$BX$13,""))</f>
        <v/>
      </c>
      <c r="BY133" s="53" t="str">
        <f>IF(B133&gt;例①!$C$56,"",IF(B133&gt;=例①!$C$55,$BY$13,""))</f>
        <v/>
      </c>
      <c r="BZ133" s="53" t="str">
        <f>IF(B133&gt;例①!$C$58,"",IF(B133&gt;=例①!$C$57,$BZ$13,""))</f>
        <v/>
      </c>
      <c r="CA133" s="53" t="str">
        <f>IF(B133&gt;例①!$C$60,"",IF(B133&gt;=例①!$C$59,$CA$13,""))</f>
        <v/>
      </c>
      <c r="CB133" s="53" t="str">
        <f>IF(B133&gt;例①!$C$62,"",IF(B133&gt;=例①!$C$61,$CB$13,""))</f>
        <v/>
      </c>
      <c r="CC133" s="53" t="str">
        <f>IF(B133&gt;例①!$C$64,"",IF(B133&gt;=例①!$C$63,$CC$13,""))</f>
        <v/>
      </c>
      <c r="CD133" s="53" t="str">
        <f>IF(B133&gt;例①!$C$66,"",IF(B133&gt;=例①!$C$65,$CD$13,""))</f>
        <v/>
      </c>
      <c r="CE133" s="50" t="str">
        <f t="shared" si="65"/>
        <v/>
      </c>
      <c r="CF133" s="50" t="str">
        <f t="shared" si="51"/>
        <v xml:space="preserve"> </v>
      </c>
    </row>
    <row r="134" spans="1:84" ht="39" customHeight="1" thickTop="1" thickBot="1" x14ac:dyDescent="0.2">
      <c r="A134" s="81" t="str">
        <f t="shared" si="38"/>
        <v>対象期間</v>
      </c>
      <c r="B134" s="180">
        <f>IFERROR(IF(B133=例①!$E$12+IF(WEEKDAY(例①!$E$12)=1,例①!$E$12,(8-WEEKDAY(例①!$E$12))),"-",IF(B133="-","-",B133+1)),"-")</f>
        <v>43675</v>
      </c>
      <c r="C134" s="89">
        <f t="shared" si="52"/>
        <v>2</v>
      </c>
      <c r="D134" s="199" t="str">
        <f t="shared" si="53"/>
        <v>〇</v>
      </c>
      <c r="E134" s="200" t="str">
        <f t="shared" si="54"/>
        <v xml:space="preserve"> </v>
      </c>
      <c r="F134" s="201" t="s">
        <v>60</v>
      </c>
      <c r="G134" s="202" t="s">
        <v>60</v>
      </c>
      <c r="H134" s="203"/>
      <c r="I134" s="204"/>
      <c r="J134" s="187" t="str">
        <f t="shared" si="55"/>
        <v/>
      </c>
      <c r="K134" s="190">
        <f t="shared" si="39"/>
        <v>120</v>
      </c>
      <c r="L134" s="190" t="str">
        <f t="shared" si="40"/>
        <v/>
      </c>
      <c r="M134" s="188" t="str">
        <f t="shared" si="56"/>
        <v/>
      </c>
      <c r="N134" s="87" t="str">
        <f t="shared" si="41"/>
        <v>週の始まり</v>
      </c>
      <c r="O134" s="108"/>
      <c r="P134" s="156" t="str">
        <f>IF(B134&lt;例①!$E$11,"",IF(B134&gt;例①!$E$12,"",IF(LEN(CE134)=0,"○","")))</f>
        <v>○</v>
      </c>
      <c r="Q134" s="162">
        <f t="shared" si="57"/>
        <v>34</v>
      </c>
      <c r="R134" s="93">
        <f t="shared" si="42"/>
        <v>120</v>
      </c>
      <c r="S134" s="156" t="str">
        <f t="shared" si="43"/>
        <v/>
      </c>
      <c r="T134" s="162">
        <f t="shared" si="44"/>
        <v>33</v>
      </c>
      <c r="U134" s="100">
        <f t="shared" si="58"/>
        <v>34</v>
      </c>
      <c r="V134" s="93" t="str">
        <f t="shared" si="45"/>
        <v>作業日</v>
      </c>
      <c r="W134" s="169" t="str">
        <f t="shared" si="59"/>
        <v>作業日</v>
      </c>
      <c r="X134" s="80" t="str">
        <f t="shared" si="60"/>
        <v/>
      </c>
      <c r="Y134" s="80" t="str">
        <f t="shared" si="61"/>
        <v/>
      </c>
      <c r="Z134" s="80">
        <f t="shared" si="46"/>
        <v>43675</v>
      </c>
      <c r="AA134" s="80" t="str">
        <f t="shared" si="47"/>
        <v/>
      </c>
      <c r="AB134" s="80" t="str">
        <f t="shared" si="48"/>
        <v>OK（振替済み）</v>
      </c>
      <c r="AC134" s="154">
        <f t="shared" si="49"/>
        <v>33</v>
      </c>
      <c r="AD134" s="154" t="str">
        <f t="shared" si="62"/>
        <v/>
      </c>
      <c r="AE134" s="106">
        <f t="shared" si="63"/>
        <v>18</v>
      </c>
      <c r="AF134" s="106">
        <f t="shared" si="50"/>
        <v>0</v>
      </c>
      <c r="AG134" s="216">
        <f>IFERROR(IF(AE134=1,例①!$E$11,IF(AE134=2,例①!$E$11,IF(WEEKDAY(Z134)=2,Z127,AG133))),"")</f>
        <v>43668</v>
      </c>
      <c r="AH134" s="221">
        <f t="shared" si="74"/>
        <v>43669</v>
      </c>
      <c r="AI134" s="221">
        <f t="shared" si="74"/>
        <v>43670</v>
      </c>
      <c r="AJ134" s="221">
        <f t="shared" si="74"/>
        <v>43671</v>
      </c>
      <c r="AK134" s="221">
        <f t="shared" si="74"/>
        <v>43672</v>
      </c>
      <c r="AL134" s="221">
        <f t="shared" si="74"/>
        <v>43673</v>
      </c>
      <c r="AM134" s="221">
        <f t="shared" si="74"/>
        <v>43674</v>
      </c>
      <c r="AN134" s="221">
        <f t="shared" si="74"/>
        <v>43675</v>
      </c>
      <c r="AO134" s="221">
        <f t="shared" si="74"/>
        <v>43676</v>
      </c>
      <c r="AP134" s="221">
        <f t="shared" si="74"/>
        <v>43677</v>
      </c>
      <c r="AQ134" s="221">
        <f t="shared" si="74"/>
        <v>43678</v>
      </c>
      <c r="AR134" s="221">
        <f t="shared" si="74"/>
        <v>43679</v>
      </c>
      <c r="AS134" s="221">
        <f t="shared" si="74"/>
        <v>43680</v>
      </c>
      <c r="AT134" s="221">
        <f t="shared" si="74"/>
        <v>43681</v>
      </c>
      <c r="AU134" s="221">
        <f t="shared" si="74"/>
        <v>43682</v>
      </c>
      <c r="AV134" s="221">
        <f t="shared" si="74"/>
        <v>43683</v>
      </c>
      <c r="AW134" s="221">
        <f t="shared" si="74"/>
        <v>43684</v>
      </c>
      <c r="AX134" s="221">
        <f t="shared" si="74"/>
        <v>43685</v>
      </c>
      <c r="AY134" s="221">
        <f t="shared" si="74"/>
        <v>43686</v>
      </c>
      <c r="AZ134" s="221">
        <f t="shared" si="74"/>
        <v>43687</v>
      </c>
      <c r="BA134" s="221">
        <f t="shared" si="74"/>
        <v>43688</v>
      </c>
      <c r="BB134" s="217">
        <f>IFERROR(IF(IF(Z134=例①!$E$12,例①!$E$12,IF(WEEKDAY(Z134)=1,Z141,BB135))&gt;例①!$E$12,例①!$E$12,IF(Z134=例①!$E$12,例①!$E$12,IF(WEEKDAY(Z134)=1,Z141,BB135))),"")</f>
        <v>43688</v>
      </c>
      <c r="BE134" s="53"/>
      <c r="BF134" s="53"/>
      <c r="BG134" s="53" t="str">
        <f>IFERROR(VLOOKUP(B134,例①!$C$11:$D$12,2,FALSE),"")</f>
        <v/>
      </c>
      <c r="BH134" s="53" t="str">
        <f>IFERROR(VLOOKUP(B134,例①!$C$16:$D$21,2,FALSE),"")</f>
        <v/>
      </c>
      <c r="BI134" s="53" t="str">
        <f>IFERROR(VLOOKUP(B134,例①!$C$22:$D$24,2,FALSE),"")</f>
        <v/>
      </c>
      <c r="BJ134" s="53" t="str">
        <f>IF(B134&gt;例①!$C$26,"",IF(B134&gt;=例①!$C$25,$BJ$13,""))</f>
        <v/>
      </c>
      <c r="BK134" s="53" t="str">
        <f>IF(B134&gt;例①!$C$28,"",IF(B134&gt;=例①!$C$27,$BK$13,""))</f>
        <v/>
      </c>
      <c r="BL134" s="53" t="str">
        <f>IF(B134&gt;例①!$C$30,"",IF(B134&gt;=例①!$C$29,$BL$13,""))</f>
        <v/>
      </c>
      <c r="BM134" s="53" t="str">
        <f>IF(B134&gt;例①!$C$32,"",IF(B134&gt;=例①!$C$31,$BM$13,""))</f>
        <v/>
      </c>
      <c r="BN134" s="53" t="str">
        <f>IF(B134&gt;例①!$C$34,"",IF(B134&gt;=例①!$C$33,$BN$13,""))</f>
        <v/>
      </c>
      <c r="BO134" s="53" t="str">
        <f>IF(B134&gt;例①!$C$36,"",IF(B134&gt;=例①!$C$35,$BO$13,""))</f>
        <v/>
      </c>
      <c r="BP134" s="53" t="str">
        <f>IF(B134&gt;例①!$C$38,"",IF(B134&gt;=例①!$C$37,$BP$13,""))</f>
        <v/>
      </c>
      <c r="BQ134" s="53" t="str">
        <f>IF(B134&gt;例①!$C$40,"",IF(B134&gt;=例①!$C$39,$BQ$13,""))</f>
        <v/>
      </c>
      <c r="BR134" s="53" t="str">
        <f>IF(B134&gt;例①!$C$42,"",IF(B134&gt;=例①!$C$41,$BR$13,""))</f>
        <v/>
      </c>
      <c r="BS134" s="53" t="str">
        <f>IF(B134&gt;例①!$C$44,"",IF(B134&gt;=例①!$C$43,$BS$13,""))</f>
        <v/>
      </c>
      <c r="BT134" s="53" t="str">
        <f>IF(B134&gt;例①!$C$46,"",IF(B134&gt;=例①!$C$45,$BT$13,""))</f>
        <v/>
      </c>
      <c r="BU134" s="53" t="str">
        <f>IF(B134&gt;例①!$C$48,"",IF(B134&gt;=例①!$C$47,$BU$13,""))</f>
        <v/>
      </c>
      <c r="BV134" s="53" t="str">
        <f>IF(B134&gt;例①!$C$50,"",IF(B134&gt;=例①!$C$49,$BV$13,""))</f>
        <v/>
      </c>
      <c r="BW134" s="53" t="str">
        <f>IF(B134&gt;例①!$C$52,"",IF(B134&gt;=例①!$C$51,$BW$13,""))</f>
        <v/>
      </c>
      <c r="BX134" s="53" t="str">
        <f>IF(B134&gt;例①!$C$54,"",IF(B134&gt;=例①!$C$53,$BX$13,""))</f>
        <v/>
      </c>
      <c r="BY134" s="53" t="str">
        <f>IF(B134&gt;例①!$C$56,"",IF(B134&gt;=例①!$C$55,$BY$13,""))</f>
        <v/>
      </c>
      <c r="BZ134" s="53" t="str">
        <f>IF(B134&gt;例①!$C$58,"",IF(B134&gt;=例①!$C$57,$BZ$13,""))</f>
        <v/>
      </c>
      <c r="CA134" s="53" t="str">
        <f>IF(B134&gt;例①!$C$60,"",IF(B134&gt;=例①!$C$59,$CA$13,""))</f>
        <v/>
      </c>
      <c r="CB134" s="53" t="str">
        <f>IF(B134&gt;例①!$C$62,"",IF(B134&gt;=例①!$C$61,$CB$13,""))</f>
        <v/>
      </c>
      <c r="CC134" s="53" t="str">
        <f>IF(B134&gt;例①!$C$64,"",IF(B134&gt;=例①!$C$63,$CC$13,""))</f>
        <v/>
      </c>
      <c r="CD134" s="53" t="str">
        <f>IF(B134&gt;例①!$C$66,"",IF(B134&gt;=例①!$C$65,$CD$13,""))</f>
        <v/>
      </c>
      <c r="CE134" s="50" t="str">
        <f t="shared" si="65"/>
        <v/>
      </c>
      <c r="CF134" s="50" t="str">
        <f t="shared" si="51"/>
        <v xml:space="preserve"> </v>
      </c>
    </row>
    <row r="135" spans="1:84" ht="39" customHeight="1" thickTop="1" thickBot="1" x14ac:dyDescent="0.2">
      <c r="A135" s="81" t="str">
        <f t="shared" si="38"/>
        <v>対象期間</v>
      </c>
      <c r="B135" s="180">
        <f>IFERROR(IF(B134=例①!$E$12+IF(WEEKDAY(例①!$E$12)=1,例①!$E$12,(8-WEEKDAY(例①!$E$12))),"-",IF(B134="-","-",B134+1)),"-")</f>
        <v>43676</v>
      </c>
      <c r="C135" s="89">
        <f t="shared" si="52"/>
        <v>3</v>
      </c>
      <c r="D135" s="199" t="str">
        <f t="shared" si="53"/>
        <v>〇</v>
      </c>
      <c r="E135" s="200" t="str">
        <f t="shared" si="54"/>
        <v xml:space="preserve"> </v>
      </c>
      <c r="F135" s="201" t="s">
        <v>60</v>
      </c>
      <c r="G135" s="202" t="s">
        <v>60</v>
      </c>
      <c r="H135" s="203"/>
      <c r="I135" s="204"/>
      <c r="J135" s="187" t="str">
        <f t="shared" si="55"/>
        <v/>
      </c>
      <c r="K135" s="190">
        <f t="shared" si="39"/>
        <v>121</v>
      </c>
      <c r="L135" s="190" t="str">
        <f t="shared" si="40"/>
        <v/>
      </c>
      <c r="M135" s="188" t="str">
        <f t="shared" si="56"/>
        <v/>
      </c>
      <c r="N135" s="87" t="str">
        <f t="shared" si="41"/>
        <v>↓</v>
      </c>
      <c r="O135" s="108"/>
      <c r="P135" s="156" t="str">
        <f>IF(B135&lt;例①!$E$11,"",IF(B135&gt;例①!$E$12,"",IF(LEN(CE135)=0,"○","")))</f>
        <v>○</v>
      </c>
      <c r="Q135" s="162">
        <f t="shared" si="57"/>
        <v>34</v>
      </c>
      <c r="R135" s="93">
        <f t="shared" si="42"/>
        <v>121</v>
      </c>
      <c r="S135" s="156" t="str">
        <f t="shared" si="43"/>
        <v/>
      </c>
      <c r="T135" s="162">
        <f t="shared" si="44"/>
        <v>33</v>
      </c>
      <c r="U135" s="100">
        <f t="shared" si="58"/>
        <v>34</v>
      </c>
      <c r="V135" s="93" t="str">
        <f t="shared" si="45"/>
        <v>作業日</v>
      </c>
      <c r="W135" s="169" t="str">
        <f t="shared" si="59"/>
        <v>作業日</v>
      </c>
      <c r="X135" s="80" t="str">
        <f t="shared" si="60"/>
        <v/>
      </c>
      <c r="Y135" s="80" t="str">
        <f t="shared" si="61"/>
        <v/>
      </c>
      <c r="Z135" s="80">
        <f t="shared" si="46"/>
        <v>43676</v>
      </c>
      <c r="AA135" s="80" t="str">
        <f t="shared" si="47"/>
        <v/>
      </c>
      <c r="AB135" s="80" t="str">
        <f t="shared" si="48"/>
        <v>OK（振替済み）</v>
      </c>
      <c r="AC135" s="154">
        <f t="shared" si="49"/>
        <v>33</v>
      </c>
      <c r="AD135" s="154" t="str">
        <f t="shared" si="62"/>
        <v/>
      </c>
      <c r="AE135" s="106">
        <f t="shared" si="63"/>
        <v>18</v>
      </c>
      <c r="AF135" s="106">
        <f t="shared" si="50"/>
        <v>0</v>
      </c>
      <c r="AG135" s="218">
        <f>IFERROR(IF(AE135=1,例①!$E$11,IF(AE135=2,例①!$E$11,IF(WEEKDAY(Z135)=2,Z128,AG134))),"")</f>
        <v>43668</v>
      </c>
      <c r="AH135" s="222">
        <f t="shared" si="74"/>
        <v>43669</v>
      </c>
      <c r="AI135" s="222">
        <f t="shared" si="74"/>
        <v>43670</v>
      </c>
      <c r="AJ135" s="222">
        <f t="shared" si="74"/>
        <v>43671</v>
      </c>
      <c r="AK135" s="222">
        <f t="shared" si="74"/>
        <v>43672</v>
      </c>
      <c r="AL135" s="222">
        <f t="shared" si="74"/>
        <v>43673</v>
      </c>
      <c r="AM135" s="222">
        <f t="shared" si="74"/>
        <v>43674</v>
      </c>
      <c r="AN135" s="222">
        <f t="shared" si="74"/>
        <v>43675</v>
      </c>
      <c r="AO135" s="222">
        <f t="shared" si="74"/>
        <v>43676</v>
      </c>
      <c r="AP135" s="222">
        <f t="shared" si="74"/>
        <v>43677</v>
      </c>
      <c r="AQ135" s="222">
        <f t="shared" si="74"/>
        <v>43678</v>
      </c>
      <c r="AR135" s="222">
        <f t="shared" si="74"/>
        <v>43679</v>
      </c>
      <c r="AS135" s="222">
        <f t="shared" si="74"/>
        <v>43680</v>
      </c>
      <c r="AT135" s="222">
        <f t="shared" si="74"/>
        <v>43681</v>
      </c>
      <c r="AU135" s="222">
        <f t="shared" si="74"/>
        <v>43682</v>
      </c>
      <c r="AV135" s="222">
        <f t="shared" si="74"/>
        <v>43683</v>
      </c>
      <c r="AW135" s="222">
        <f t="shared" si="74"/>
        <v>43684</v>
      </c>
      <c r="AX135" s="222">
        <f t="shared" si="74"/>
        <v>43685</v>
      </c>
      <c r="AY135" s="222">
        <f t="shared" si="74"/>
        <v>43686</v>
      </c>
      <c r="AZ135" s="222">
        <f t="shared" si="74"/>
        <v>43687</v>
      </c>
      <c r="BA135" s="222">
        <f t="shared" si="74"/>
        <v>43688</v>
      </c>
      <c r="BB135" s="219">
        <f>IFERROR(IF(IF(Z135=例①!$E$12,例①!$E$12,IF(WEEKDAY(Z135)=1,Z142,BB136))&gt;例①!$E$12,例①!$E$12,IF(Z135=例①!$E$12,例①!$E$12,IF(WEEKDAY(Z135)=1,Z142,BB136))),"")</f>
        <v>43688</v>
      </c>
      <c r="BE135" s="53"/>
      <c r="BF135" s="53"/>
      <c r="BG135" s="53" t="str">
        <f>IFERROR(VLOOKUP(B135,例①!$C$11:$D$12,2,FALSE),"")</f>
        <v/>
      </c>
      <c r="BH135" s="53" t="str">
        <f>IFERROR(VLOOKUP(B135,例①!$C$16:$D$21,2,FALSE),"")</f>
        <v/>
      </c>
      <c r="BI135" s="53" t="str">
        <f>IFERROR(VLOOKUP(B135,例①!$C$22:$D$24,2,FALSE),"")</f>
        <v/>
      </c>
      <c r="BJ135" s="53" t="str">
        <f>IF(B135&gt;例①!$C$26,"",IF(B135&gt;=例①!$C$25,$BJ$13,""))</f>
        <v/>
      </c>
      <c r="BK135" s="53" t="str">
        <f>IF(B135&gt;例①!$C$28,"",IF(B135&gt;=例①!$C$27,$BK$13,""))</f>
        <v/>
      </c>
      <c r="BL135" s="53" t="str">
        <f>IF(B135&gt;例①!$C$30,"",IF(B135&gt;=例①!$C$29,$BL$13,""))</f>
        <v/>
      </c>
      <c r="BM135" s="53" t="str">
        <f>IF(B135&gt;例①!$C$32,"",IF(B135&gt;=例①!$C$31,$BM$13,""))</f>
        <v/>
      </c>
      <c r="BN135" s="53" t="str">
        <f>IF(B135&gt;例①!$C$34,"",IF(B135&gt;=例①!$C$33,$BN$13,""))</f>
        <v/>
      </c>
      <c r="BO135" s="53" t="str">
        <f>IF(B135&gt;例①!$C$36,"",IF(B135&gt;=例①!$C$35,$BO$13,""))</f>
        <v/>
      </c>
      <c r="BP135" s="53" t="str">
        <f>IF(B135&gt;例①!$C$38,"",IF(B135&gt;=例①!$C$37,$BP$13,""))</f>
        <v/>
      </c>
      <c r="BQ135" s="53" t="str">
        <f>IF(B135&gt;例①!$C$40,"",IF(B135&gt;=例①!$C$39,$BQ$13,""))</f>
        <v/>
      </c>
      <c r="BR135" s="53" t="str">
        <f>IF(B135&gt;例①!$C$42,"",IF(B135&gt;=例①!$C$41,$BR$13,""))</f>
        <v/>
      </c>
      <c r="BS135" s="53" t="str">
        <f>IF(B135&gt;例①!$C$44,"",IF(B135&gt;=例①!$C$43,$BS$13,""))</f>
        <v/>
      </c>
      <c r="BT135" s="53" t="str">
        <f>IF(B135&gt;例①!$C$46,"",IF(B135&gt;=例①!$C$45,$BT$13,""))</f>
        <v/>
      </c>
      <c r="BU135" s="53" t="str">
        <f>IF(B135&gt;例①!$C$48,"",IF(B135&gt;=例①!$C$47,$BU$13,""))</f>
        <v/>
      </c>
      <c r="BV135" s="53" t="str">
        <f>IF(B135&gt;例①!$C$50,"",IF(B135&gt;=例①!$C$49,$BV$13,""))</f>
        <v/>
      </c>
      <c r="BW135" s="53" t="str">
        <f>IF(B135&gt;例①!$C$52,"",IF(B135&gt;=例①!$C$51,$BW$13,""))</f>
        <v/>
      </c>
      <c r="BX135" s="53" t="str">
        <f>IF(B135&gt;例①!$C$54,"",IF(B135&gt;=例①!$C$53,$BX$13,""))</f>
        <v/>
      </c>
      <c r="BY135" s="53" t="str">
        <f>IF(B135&gt;例①!$C$56,"",IF(B135&gt;=例①!$C$55,$BY$13,""))</f>
        <v/>
      </c>
      <c r="BZ135" s="53" t="str">
        <f>IF(B135&gt;例①!$C$58,"",IF(B135&gt;=例①!$C$57,$BZ$13,""))</f>
        <v/>
      </c>
      <c r="CA135" s="53" t="str">
        <f>IF(B135&gt;例①!$C$60,"",IF(B135&gt;=例①!$C$59,$CA$13,""))</f>
        <v/>
      </c>
      <c r="CB135" s="53" t="str">
        <f>IF(B135&gt;例①!$C$62,"",IF(B135&gt;=例①!$C$61,$CB$13,""))</f>
        <v/>
      </c>
      <c r="CC135" s="53" t="str">
        <f>IF(B135&gt;例①!$C$64,"",IF(B135&gt;=例①!$C$63,$CC$13,""))</f>
        <v/>
      </c>
      <c r="CD135" s="53" t="str">
        <f>IF(B135&gt;例①!$C$66,"",IF(B135&gt;=例①!$C$65,$CD$13,""))</f>
        <v/>
      </c>
      <c r="CE135" s="50" t="str">
        <f t="shared" si="65"/>
        <v/>
      </c>
      <c r="CF135" s="50" t="str">
        <f t="shared" si="51"/>
        <v xml:space="preserve"> </v>
      </c>
    </row>
    <row r="136" spans="1:84" ht="39" customHeight="1" thickTop="1" thickBot="1" x14ac:dyDescent="0.2">
      <c r="A136" s="81" t="str">
        <f t="shared" si="38"/>
        <v>対象期間</v>
      </c>
      <c r="B136" s="180">
        <f>IFERROR(IF(B135=例①!$E$12+IF(WEEKDAY(例①!$E$12)=1,例①!$E$12,(8-WEEKDAY(例①!$E$12))),"-",IF(B135="-","-",B135+1)),"-")</f>
        <v>43677</v>
      </c>
      <c r="C136" s="89">
        <f t="shared" si="52"/>
        <v>4</v>
      </c>
      <c r="D136" s="199" t="str">
        <f t="shared" si="53"/>
        <v>〇</v>
      </c>
      <c r="E136" s="200" t="str">
        <f t="shared" si="54"/>
        <v xml:space="preserve"> </v>
      </c>
      <c r="F136" s="201" t="s">
        <v>60</v>
      </c>
      <c r="G136" s="202" t="s">
        <v>60</v>
      </c>
      <c r="H136" s="203"/>
      <c r="I136" s="204"/>
      <c r="J136" s="187" t="str">
        <f t="shared" si="55"/>
        <v/>
      </c>
      <c r="K136" s="190">
        <f t="shared" si="39"/>
        <v>122</v>
      </c>
      <c r="L136" s="190" t="str">
        <f t="shared" si="40"/>
        <v/>
      </c>
      <c r="M136" s="188" t="str">
        <f t="shared" si="56"/>
        <v/>
      </c>
      <c r="N136" s="87" t="str">
        <f t="shared" si="41"/>
        <v>↓</v>
      </c>
      <c r="O136" s="108"/>
      <c r="P136" s="156" t="str">
        <f>IF(B136&lt;例①!$E$11,"",IF(B136&gt;例①!$E$12,"",IF(LEN(CE136)=0,"○","")))</f>
        <v>○</v>
      </c>
      <c r="Q136" s="162">
        <f t="shared" si="57"/>
        <v>34</v>
      </c>
      <c r="R136" s="93">
        <f t="shared" si="42"/>
        <v>122</v>
      </c>
      <c r="S136" s="156" t="str">
        <f t="shared" si="43"/>
        <v/>
      </c>
      <c r="T136" s="162">
        <f t="shared" si="44"/>
        <v>33</v>
      </c>
      <c r="U136" s="100">
        <f t="shared" si="58"/>
        <v>34</v>
      </c>
      <c r="V136" s="93" t="str">
        <f t="shared" si="45"/>
        <v>作業日</v>
      </c>
      <c r="W136" s="169" t="str">
        <f t="shared" si="59"/>
        <v>作業日</v>
      </c>
      <c r="X136" s="80" t="str">
        <f t="shared" si="60"/>
        <v/>
      </c>
      <c r="Y136" s="80" t="str">
        <f t="shared" si="61"/>
        <v/>
      </c>
      <c r="Z136" s="80">
        <f t="shared" si="46"/>
        <v>43677</v>
      </c>
      <c r="AA136" s="80" t="str">
        <f t="shared" si="47"/>
        <v/>
      </c>
      <c r="AB136" s="80" t="str">
        <f t="shared" si="48"/>
        <v>OK（振替済み）</v>
      </c>
      <c r="AC136" s="154">
        <f t="shared" si="49"/>
        <v>33</v>
      </c>
      <c r="AD136" s="154" t="str">
        <f t="shared" si="62"/>
        <v/>
      </c>
      <c r="AE136" s="106">
        <f t="shared" si="63"/>
        <v>18</v>
      </c>
      <c r="AF136" s="106">
        <f t="shared" si="50"/>
        <v>0</v>
      </c>
      <c r="AG136" s="218">
        <f>IFERROR(IF(AE136=1,例①!$E$11,IF(AE136=2,例①!$E$11,IF(WEEKDAY(Z136)=2,Z129,AG135))),"")</f>
        <v>43668</v>
      </c>
      <c r="AH136" s="222">
        <f t="shared" si="74"/>
        <v>43669</v>
      </c>
      <c r="AI136" s="222">
        <f t="shared" si="74"/>
        <v>43670</v>
      </c>
      <c r="AJ136" s="222">
        <f t="shared" si="74"/>
        <v>43671</v>
      </c>
      <c r="AK136" s="222">
        <f t="shared" si="74"/>
        <v>43672</v>
      </c>
      <c r="AL136" s="222">
        <f t="shared" si="74"/>
        <v>43673</v>
      </c>
      <c r="AM136" s="222">
        <f t="shared" si="74"/>
        <v>43674</v>
      </c>
      <c r="AN136" s="222">
        <f t="shared" si="74"/>
        <v>43675</v>
      </c>
      <c r="AO136" s="222">
        <f t="shared" si="74"/>
        <v>43676</v>
      </c>
      <c r="AP136" s="222">
        <f t="shared" si="74"/>
        <v>43677</v>
      </c>
      <c r="AQ136" s="222">
        <f t="shared" si="74"/>
        <v>43678</v>
      </c>
      <c r="AR136" s="222">
        <f t="shared" si="74"/>
        <v>43679</v>
      </c>
      <c r="AS136" s="222">
        <f t="shared" si="74"/>
        <v>43680</v>
      </c>
      <c r="AT136" s="222">
        <f t="shared" si="74"/>
        <v>43681</v>
      </c>
      <c r="AU136" s="222">
        <f t="shared" si="74"/>
        <v>43682</v>
      </c>
      <c r="AV136" s="222">
        <f t="shared" si="74"/>
        <v>43683</v>
      </c>
      <c r="AW136" s="222">
        <f t="shared" si="74"/>
        <v>43684</v>
      </c>
      <c r="AX136" s="222">
        <f t="shared" si="74"/>
        <v>43685</v>
      </c>
      <c r="AY136" s="222">
        <f t="shared" si="74"/>
        <v>43686</v>
      </c>
      <c r="AZ136" s="222">
        <f t="shared" si="74"/>
        <v>43687</v>
      </c>
      <c r="BA136" s="222">
        <f t="shared" si="74"/>
        <v>43688</v>
      </c>
      <c r="BB136" s="219">
        <f>IFERROR(IF(IF(Z136=例①!$E$12,例①!$E$12,IF(WEEKDAY(Z136)=1,Z143,BB137))&gt;例①!$E$12,例①!$E$12,IF(Z136=例①!$E$12,例①!$E$12,IF(WEEKDAY(Z136)=1,Z143,BB137))),"")</f>
        <v>43688</v>
      </c>
      <c r="BE136" s="53"/>
      <c r="BF136" s="53"/>
      <c r="BG136" s="53" t="str">
        <f>IFERROR(VLOOKUP(B136,例①!$C$11:$D$12,2,FALSE),"")</f>
        <v/>
      </c>
      <c r="BH136" s="53" t="str">
        <f>IFERROR(VLOOKUP(B136,例①!$C$16:$D$21,2,FALSE),"")</f>
        <v/>
      </c>
      <c r="BI136" s="53" t="str">
        <f>IFERROR(VLOOKUP(B136,例①!$C$22:$D$24,2,FALSE),"")</f>
        <v/>
      </c>
      <c r="BJ136" s="53" t="str">
        <f>IF(B136&gt;例①!$C$26,"",IF(B136&gt;=例①!$C$25,$BJ$13,""))</f>
        <v/>
      </c>
      <c r="BK136" s="53" t="str">
        <f>IF(B136&gt;例①!$C$28,"",IF(B136&gt;=例①!$C$27,$BK$13,""))</f>
        <v/>
      </c>
      <c r="BL136" s="53" t="str">
        <f>IF(B136&gt;例①!$C$30,"",IF(B136&gt;=例①!$C$29,$BL$13,""))</f>
        <v/>
      </c>
      <c r="BM136" s="53" t="str">
        <f>IF(B136&gt;例①!$C$32,"",IF(B136&gt;=例①!$C$31,$BM$13,""))</f>
        <v/>
      </c>
      <c r="BN136" s="53" t="str">
        <f>IF(B136&gt;例①!$C$34,"",IF(B136&gt;=例①!$C$33,$BN$13,""))</f>
        <v/>
      </c>
      <c r="BO136" s="53" t="str">
        <f>IF(B136&gt;例①!$C$36,"",IF(B136&gt;=例①!$C$35,$BO$13,""))</f>
        <v/>
      </c>
      <c r="BP136" s="53" t="str">
        <f>IF(B136&gt;例①!$C$38,"",IF(B136&gt;=例①!$C$37,$BP$13,""))</f>
        <v/>
      </c>
      <c r="BQ136" s="53" t="str">
        <f>IF(B136&gt;例①!$C$40,"",IF(B136&gt;=例①!$C$39,$BQ$13,""))</f>
        <v/>
      </c>
      <c r="BR136" s="53" t="str">
        <f>IF(B136&gt;例①!$C$42,"",IF(B136&gt;=例①!$C$41,$BR$13,""))</f>
        <v/>
      </c>
      <c r="BS136" s="53" t="str">
        <f>IF(B136&gt;例①!$C$44,"",IF(B136&gt;=例①!$C$43,$BS$13,""))</f>
        <v/>
      </c>
      <c r="BT136" s="53" t="str">
        <f>IF(B136&gt;例①!$C$46,"",IF(B136&gt;=例①!$C$45,$BT$13,""))</f>
        <v/>
      </c>
      <c r="BU136" s="53" t="str">
        <f>IF(B136&gt;例①!$C$48,"",IF(B136&gt;=例①!$C$47,$BU$13,""))</f>
        <v/>
      </c>
      <c r="BV136" s="53" t="str">
        <f>IF(B136&gt;例①!$C$50,"",IF(B136&gt;=例①!$C$49,$BV$13,""))</f>
        <v/>
      </c>
      <c r="BW136" s="53" t="str">
        <f>IF(B136&gt;例①!$C$52,"",IF(B136&gt;=例①!$C$51,$BW$13,""))</f>
        <v/>
      </c>
      <c r="BX136" s="53" t="str">
        <f>IF(B136&gt;例①!$C$54,"",IF(B136&gt;=例①!$C$53,$BX$13,""))</f>
        <v/>
      </c>
      <c r="BY136" s="53" t="str">
        <f>IF(B136&gt;例①!$C$56,"",IF(B136&gt;=例①!$C$55,$BY$13,""))</f>
        <v/>
      </c>
      <c r="BZ136" s="53" t="str">
        <f>IF(B136&gt;例①!$C$58,"",IF(B136&gt;=例①!$C$57,$BZ$13,""))</f>
        <v/>
      </c>
      <c r="CA136" s="53" t="str">
        <f>IF(B136&gt;例①!$C$60,"",IF(B136&gt;=例①!$C$59,$CA$13,""))</f>
        <v/>
      </c>
      <c r="CB136" s="53" t="str">
        <f>IF(B136&gt;例①!$C$62,"",IF(B136&gt;=例①!$C$61,$CB$13,""))</f>
        <v/>
      </c>
      <c r="CC136" s="53" t="str">
        <f>IF(B136&gt;例①!$C$64,"",IF(B136&gt;=例①!$C$63,$CC$13,""))</f>
        <v/>
      </c>
      <c r="CD136" s="53" t="str">
        <f>IF(B136&gt;例①!$C$66,"",IF(B136&gt;=例①!$C$65,$CD$13,""))</f>
        <v/>
      </c>
      <c r="CE136" s="50" t="str">
        <f t="shared" si="65"/>
        <v/>
      </c>
      <c r="CF136" s="50" t="str">
        <f t="shared" si="51"/>
        <v xml:space="preserve"> </v>
      </c>
    </row>
    <row r="137" spans="1:84" ht="39" customHeight="1" thickTop="1" thickBot="1" x14ac:dyDescent="0.2">
      <c r="A137" s="81" t="str">
        <f t="shared" si="38"/>
        <v>対象期間</v>
      </c>
      <c r="B137" s="180">
        <f>IFERROR(IF(B136=例①!$E$12+IF(WEEKDAY(例①!$E$12)=1,例①!$E$12,(8-WEEKDAY(例①!$E$12))),"-",IF(B136="-","-",B136+1)),"-")</f>
        <v>43678</v>
      </c>
      <c r="C137" s="89">
        <f t="shared" si="52"/>
        <v>5</v>
      </c>
      <c r="D137" s="199" t="str">
        <f t="shared" si="53"/>
        <v>〇</v>
      </c>
      <c r="E137" s="200" t="str">
        <f t="shared" si="54"/>
        <v xml:space="preserve"> </v>
      </c>
      <c r="F137" s="201" t="s">
        <v>60</v>
      </c>
      <c r="G137" s="202" t="s">
        <v>60</v>
      </c>
      <c r="H137" s="203"/>
      <c r="I137" s="204"/>
      <c r="J137" s="187" t="str">
        <f t="shared" si="55"/>
        <v/>
      </c>
      <c r="K137" s="190">
        <f t="shared" si="39"/>
        <v>123</v>
      </c>
      <c r="L137" s="190" t="str">
        <f t="shared" si="40"/>
        <v/>
      </c>
      <c r="M137" s="188" t="str">
        <f t="shared" si="56"/>
        <v/>
      </c>
      <c r="N137" s="87" t="str">
        <f t="shared" si="41"/>
        <v>↓</v>
      </c>
      <c r="O137" s="108"/>
      <c r="P137" s="156" t="str">
        <f>IF(B137&lt;例①!$E$11,"",IF(B137&gt;例①!$E$12,"",IF(LEN(CE137)=0,"○","")))</f>
        <v>○</v>
      </c>
      <c r="Q137" s="162">
        <f t="shared" si="57"/>
        <v>34</v>
      </c>
      <c r="R137" s="93">
        <f t="shared" si="42"/>
        <v>123</v>
      </c>
      <c r="S137" s="156" t="str">
        <f t="shared" si="43"/>
        <v/>
      </c>
      <c r="T137" s="162">
        <f t="shared" si="44"/>
        <v>33</v>
      </c>
      <c r="U137" s="100">
        <f t="shared" si="58"/>
        <v>34</v>
      </c>
      <c r="V137" s="93" t="str">
        <f t="shared" si="45"/>
        <v>作業日</v>
      </c>
      <c r="W137" s="169" t="str">
        <f t="shared" si="59"/>
        <v>作業日</v>
      </c>
      <c r="X137" s="80" t="str">
        <f t="shared" si="60"/>
        <v/>
      </c>
      <c r="Y137" s="80" t="str">
        <f t="shared" si="61"/>
        <v/>
      </c>
      <c r="Z137" s="80">
        <f t="shared" si="46"/>
        <v>43678</v>
      </c>
      <c r="AA137" s="80" t="str">
        <f t="shared" si="47"/>
        <v/>
      </c>
      <c r="AB137" s="80" t="str">
        <f t="shared" si="48"/>
        <v>OK（振替済み）</v>
      </c>
      <c r="AC137" s="154">
        <f t="shared" si="49"/>
        <v>33</v>
      </c>
      <c r="AD137" s="154" t="str">
        <f t="shared" si="62"/>
        <v/>
      </c>
      <c r="AE137" s="106">
        <f t="shared" si="63"/>
        <v>18</v>
      </c>
      <c r="AF137" s="106">
        <f t="shared" si="50"/>
        <v>0</v>
      </c>
      <c r="AG137" s="218">
        <f>IFERROR(IF(AE137=1,例①!$E$11,IF(AE137=2,例①!$E$11,IF(WEEKDAY(Z137)=2,Z130,AG136))),"")</f>
        <v>43668</v>
      </c>
      <c r="AH137" s="222">
        <f t="shared" si="74"/>
        <v>43669</v>
      </c>
      <c r="AI137" s="222">
        <f t="shared" si="74"/>
        <v>43670</v>
      </c>
      <c r="AJ137" s="222">
        <f t="shared" si="74"/>
        <v>43671</v>
      </c>
      <c r="AK137" s="222">
        <f t="shared" si="74"/>
        <v>43672</v>
      </c>
      <c r="AL137" s="222">
        <f t="shared" si="74"/>
        <v>43673</v>
      </c>
      <c r="AM137" s="222">
        <f t="shared" si="74"/>
        <v>43674</v>
      </c>
      <c r="AN137" s="222">
        <f t="shared" si="74"/>
        <v>43675</v>
      </c>
      <c r="AO137" s="222">
        <f t="shared" si="74"/>
        <v>43676</v>
      </c>
      <c r="AP137" s="222">
        <f t="shared" si="74"/>
        <v>43677</v>
      </c>
      <c r="AQ137" s="222">
        <f t="shared" si="74"/>
        <v>43678</v>
      </c>
      <c r="AR137" s="222">
        <f t="shared" si="74"/>
        <v>43679</v>
      </c>
      <c r="AS137" s="222">
        <f t="shared" si="74"/>
        <v>43680</v>
      </c>
      <c r="AT137" s="222">
        <f t="shared" si="74"/>
        <v>43681</v>
      </c>
      <c r="AU137" s="222">
        <f t="shared" si="74"/>
        <v>43682</v>
      </c>
      <c r="AV137" s="222">
        <f t="shared" si="74"/>
        <v>43683</v>
      </c>
      <c r="AW137" s="222">
        <f t="shared" si="74"/>
        <v>43684</v>
      </c>
      <c r="AX137" s="222">
        <f t="shared" si="74"/>
        <v>43685</v>
      </c>
      <c r="AY137" s="222">
        <f t="shared" si="74"/>
        <v>43686</v>
      </c>
      <c r="AZ137" s="222">
        <f t="shared" si="74"/>
        <v>43687</v>
      </c>
      <c r="BA137" s="222">
        <f t="shared" si="74"/>
        <v>43688</v>
      </c>
      <c r="BB137" s="219">
        <f>IFERROR(IF(IF(Z137=例①!$E$12,例①!$E$12,IF(WEEKDAY(Z137)=1,Z144,BB138))&gt;例①!$E$12,例①!$E$12,IF(Z137=例①!$E$12,例①!$E$12,IF(WEEKDAY(Z137)=1,Z144,BB138))),"")</f>
        <v>43688</v>
      </c>
      <c r="BE137" s="53"/>
      <c r="BF137" s="53"/>
      <c r="BG137" s="53" t="str">
        <f>IFERROR(VLOOKUP(B137,例①!$C$11:$D$12,2,FALSE),"")</f>
        <v/>
      </c>
      <c r="BH137" s="53" t="str">
        <f>IFERROR(VLOOKUP(B137,例①!$C$16:$D$21,2,FALSE),"")</f>
        <v/>
      </c>
      <c r="BI137" s="53" t="str">
        <f>IFERROR(VLOOKUP(B137,例①!$C$22:$D$24,2,FALSE),"")</f>
        <v/>
      </c>
      <c r="BJ137" s="53" t="str">
        <f>IF(B137&gt;例①!$C$26,"",IF(B137&gt;=例①!$C$25,$BJ$13,""))</f>
        <v/>
      </c>
      <c r="BK137" s="53" t="str">
        <f>IF(B137&gt;例①!$C$28,"",IF(B137&gt;=例①!$C$27,$BK$13,""))</f>
        <v/>
      </c>
      <c r="BL137" s="53" t="str">
        <f>IF(B137&gt;例①!$C$30,"",IF(B137&gt;=例①!$C$29,$BL$13,""))</f>
        <v/>
      </c>
      <c r="BM137" s="53" t="str">
        <f>IF(B137&gt;例①!$C$32,"",IF(B137&gt;=例①!$C$31,$BM$13,""))</f>
        <v/>
      </c>
      <c r="BN137" s="53" t="str">
        <f>IF(B137&gt;例①!$C$34,"",IF(B137&gt;=例①!$C$33,$BN$13,""))</f>
        <v/>
      </c>
      <c r="BO137" s="53" t="str">
        <f>IF(B137&gt;例①!$C$36,"",IF(B137&gt;=例①!$C$35,$BO$13,""))</f>
        <v/>
      </c>
      <c r="BP137" s="53" t="str">
        <f>IF(B137&gt;例①!$C$38,"",IF(B137&gt;=例①!$C$37,$BP$13,""))</f>
        <v/>
      </c>
      <c r="BQ137" s="53" t="str">
        <f>IF(B137&gt;例①!$C$40,"",IF(B137&gt;=例①!$C$39,$BQ$13,""))</f>
        <v/>
      </c>
      <c r="BR137" s="53" t="str">
        <f>IF(B137&gt;例①!$C$42,"",IF(B137&gt;=例①!$C$41,$BR$13,""))</f>
        <v/>
      </c>
      <c r="BS137" s="53" t="str">
        <f>IF(B137&gt;例①!$C$44,"",IF(B137&gt;=例①!$C$43,$BS$13,""))</f>
        <v/>
      </c>
      <c r="BT137" s="53" t="str">
        <f>IF(B137&gt;例①!$C$46,"",IF(B137&gt;=例①!$C$45,$BT$13,""))</f>
        <v/>
      </c>
      <c r="BU137" s="53" t="str">
        <f>IF(B137&gt;例①!$C$48,"",IF(B137&gt;=例①!$C$47,$BU$13,""))</f>
        <v/>
      </c>
      <c r="BV137" s="53" t="str">
        <f>IF(B137&gt;例①!$C$50,"",IF(B137&gt;=例①!$C$49,$BV$13,""))</f>
        <v/>
      </c>
      <c r="BW137" s="53" t="str">
        <f>IF(B137&gt;例①!$C$52,"",IF(B137&gt;=例①!$C$51,$BW$13,""))</f>
        <v/>
      </c>
      <c r="BX137" s="53" t="str">
        <f>IF(B137&gt;例①!$C$54,"",IF(B137&gt;=例①!$C$53,$BX$13,""))</f>
        <v/>
      </c>
      <c r="BY137" s="53" t="str">
        <f>IF(B137&gt;例①!$C$56,"",IF(B137&gt;=例①!$C$55,$BY$13,""))</f>
        <v/>
      </c>
      <c r="BZ137" s="53" t="str">
        <f>IF(B137&gt;例①!$C$58,"",IF(B137&gt;=例①!$C$57,$BZ$13,""))</f>
        <v/>
      </c>
      <c r="CA137" s="53" t="str">
        <f>IF(B137&gt;例①!$C$60,"",IF(B137&gt;=例①!$C$59,$CA$13,""))</f>
        <v/>
      </c>
      <c r="CB137" s="53" t="str">
        <f>IF(B137&gt;例①!$C$62,"",IF(B137&gt;=例①!$C$61,$CB$13,""))</f>
        <v/>
      </c>
      <c r="CC137" s="53" t="str">
        <f>IF(B137&gt;例①!$C$64,"",IF(B137&gt;=例①!$C$63,$CC$13,""))</f>
        <v/>
      </c>
      <c r="CD137" s="53" t="str">
        <f>IF(B137&gt;例①!$C$66,"",IF(B137&gt;=例①!$C$65,$CD$13,""))</f>
        <v/>
      </c>
      <c r="CE137" s="50" t="str">
        <f t="shared" si="65"/>
        <v/>
      </c>
      <c r="CF137" s="50" t="str">
        <f t="shared" si="51"/>
        <v xml:space="preserve"> </v>
      </c>
    </row>
    <row r="138" spans="1:84" ht="39" customHeight="1" thickTop="1" thickBot="1" x14ac:dyDescent="0.2">
      <c r="A138" s="81" t="str">
        <f t="shared" si="38"/>
        <v>対象期間</v>
      </c>
      <c r="B138" s="180">
        <f>IFERROR(IF(B137=例①!$E$12+IF(WEEKDAY(例①!$E$12)=1,例①!$E$12,(8-WEEKDAY(例①!$E$12))),"-",IF(B137="-","-",B137+1)),"-")</f>
        <v>43679</v>
      </c>
      <c r="C138" s="89">
        <f t="shared" si="52"/>
        <v>6</v>
      </c>
      <c r="D138" s="199" t="str">
        <f t="shared" si="53"/>
        <v>〇</v>
      </c>
      <c r="E138" s="200" t="str">
        <f t="shared" si="54"/>
        <v xml:space="preserve"> </v>
      </c>
      <c r="F138" s="201" t="s">
        <v>60</v>
      </c>
      <c r="G138" s="202" t="s">
        <v>60</v>
      </c>
      <c r="H138" s="203"/>
      <c r="I138" s="204"/>
      <c r="J138" s="187" t="str">
        <f t="shared" si="55"/>
        <v/>
      </c>
      <c r="K138" s="190">
        <f t="shared" si="39"/>
        <v>124</v>
      </c>
      <c r="L138" s="190" t="str">
        <f t="shared" si="40"/>
        <v/>
      </c>
      <c r="M138" s="188" t="str">
        <f t="shared" si="56"/>
        <v/>
      </c>
      <c r="N138" s="87" t="str">
        <f t="shared" si="41"/>
        <v>↓</v>
      </c>
      <c r="O138" s="108"/>
      <c r="P138" s="156" t="str">
        <f>IF(B138&lt;例①!$E$11,"",IF(B138&gt;例①!$E$12,"",IF(LEN(CE138)=0,"○","")))</f>
        <v>○</v>
      </c>
      <c r="Q138" s="162">
        <f t="shared" si="57"/>
        <v>34</v>
      </c>
      <c r="R138" s="93">
        <f t="shared" si="42"/>
        <v>124</v>
      </c>
      <c r="S138" s="156" t="str">
        <f t="shared" si="43"/>
        <v/>
      </c>
      <c r="T138" s="162">
        <f t="shared" si="44"/>
        <v>33</v>
      </c>
      <c r="U138" s="100">
        <f t="shared" si="58"/>
        <v>34</v>
      </c>
      <c r="V138" s="93" t="str">
        <f t="shared" si="45"/>
        <v>作業日</v>
      </c>
      <c r="W138" s="169" t="str">
        <f t="shared" si="59"/>
        <v>作業日</v>
      </c>
      <c r="X138" s="80" t="str">
        <f t="shared" si="60"/>
        <v/>
      </c>
      <c r="Y138" s="80" t="str">
        <f t="shared" si="61"/>
        <v/>
      </c>
      <c r="Z138" s="80">
        <f t="shared" si="46"/>
        <v>43679</v>
      </c>
      <c r="AA138" s="80" t="str">
        <f t="shared" si="47"/>
        <v/>
      </c>
      <c r="AB138" s="80" t="str">
        <f t="shared" si="48"/>
        <v>OK（振替済み）</v>
      </c>
      <c r="AC138" s="154">
        <f t="shared" si="49"/>
        <v>33</v>
      </c>
      <c r="AD138" s="154" t="str">
        <f t="shared" si="62"/>
        <v/>
      </c>
      <c r="AE138" s="106">
        <f t="shared" si="63"/>
        <v>18</v>
      </c>
      <c r="AF138" s="106">
        <f t="shared" si="50"/>
        <v>0</v>
      </c>
      <c r="AG138" s="218">
        <f>IFERROR(IF(AE138=1,例①!$E$11,IF(AE138=2,例①!$E$11,IF(WEEKDAY(Z138)=2,Z131,AG137))),"")</f>
        <v>43668</v>
      </c>
      <c r="AH138" s="222">
        <f t="shared" si="74"/>
        <v>43669</v>
      </c>
      <c r="AI138" s="222">
        <f t="shared" si="74"/>
        <v>43670</v>
      </c>
      <c r="AJ138" s="222">
        <f t="shared" si="74"/>
        <v>43671</v>
      </c>
      <c r="AK138" s="222">
        <f t="shared" si="74"/>
        <v>43672</v>
      </c>
      <c r="AL138" s="222">
        <f t="shared" si="74"/>
        <v>43673</v>
      </c>
      <c r="AM138" s="222">
        <f t="shared" si="74"/>
        <v>43674</v>
      </c>
      <c r="AN138" s="222">
        <f t="shared" si="74"/>
        <v>43675</v>
      </c>
      <c r="AO138" s="222">
        <f t="shared" si="74"/>
        <v>43676</v>
      </c>
      <c r="AP138" s="222">
        <f t="shared" si="74"/>
        <v>43677</v>
      </c>
      <c r="AQ138" s="222">
        <f t="shared" si="74"/>
        <v>43678</v>
      </c>
      <c r="AR138" s="222">
        <f t="shared" si="74"/>
        <v>43679</v>
      </c>
      <c r="AS138" s="222">
        <f t="shared" si="74"/>
        <v>43680</v>
      </c>
      <c r="AT138" s="222">
        <f t="shared" si="74"/>
        <v>43681</v>
      </c>
      <c r="AU138" s="222">
        <f t="shared" si="74"/>
        <v>43682</v>
      </c>
      <c r="AV138" s="222">
        <f t="shared" si="74"/>
        <v>43683</v>
      </c>
      <c r="AW138" s="222">
        <f t="shared" si="74"/>
        <v>43684</v>
      </c>
      <c r="AX138" s="222">
        <f t="shared" si="74"/>
        <v>43685</v>
      </c>
      <c r="AY138" s="222">
        <f t="shared" si="74"/>
        <v>43686</v>
      </c>
      <c r="AZ138" s="222">
        <f t="shared" si="74"/>
        <v>43687</v>
      </c>
      <c r="BA138" s="222">
        <f t="shared" si="74"/>
        <v>43688</v>
      </c>
      <c r="BB138" s="219">
        <f>IFERROR(IF(IF(Z138=例①!$E$12,例①!$E$12,IF(WEEKDAY(Z138)=1,Z145,BB139))&gt;例①!$E$12,例①!$E$12,IF(Z138=例①!$E$12,例①!$E$12,IF(WEEKDAY(Z138)=1,Z145,BB139))),"")</f>
        <v>43688</v>
      </c>
      <c r="BE138" s="53"/>
      <c r="BF138" s="53"/>
      <c r="BG138" s="53" t="str">
        <f>IFERROR(VLOOKUP(B138,例①!$C$11:$D$12,2,FALSE),"")</f>
        <v/>
      </c>
      <c r="BH138" s="53" t="str">
        <f>IFERROR(VLOOKUP(B138,例①!$C$16:$D$21,2,FALSE),"")</f>
        <v/>
      </c>
      <c r="BI138" s="53" t="str">
        <f>IFERROR(VLOOKUP(B138,例①!$C$22:$D$24,2,FALSE),"")</f>
        <v/>
      </c>
      <c r="BJ138" s="53" t="str">
        <f>IF(B138&gt;例①!$C$26,"",IF(B138&gt;=例①!$C$25,$BJ$13,""))</f>
        <v/>
      </c>
      <c r="BK138" s="53" t="str">
        <f>IF(B138&gt;例①!$C$28,"",IF(B138&gt;=例①!$C$27,$BK$13,""))</f>
        <v/>
      </c>
      <c r="BL138" s="53" t="str">
        <f>IF(B138&gt;例①!$C$30,"",IF(B138&gt;=例①!$C$29,$BL$13,""))</f>
        <v/>
      </c>
      <c r="BM138" s="53" t="str">
        <f>IF(B138&gt;例①!$C$32,"",IF(B138&gt;=例①!$C$31,$BM$13,""))</f>
        <v/>
      </c>
      <c r="BN138" s="53" t="str">
        <f>IF(B138&gt;例①!$C$34,"",IF(B138&gt;=例①!$C$33,$BN$13,""))</f>
        <v/>
      </c>
      <c r="BO138" s="53" t="str">
        <f>IF(B138&gt;例①!$C$36,"",IF(B138&gt;=例①!$C$35,$BO$13,""))</f>
        <v/>
      </c>
      <c r="BP138" s="53" t="str">
        <f>IF(B138&gt;例①!$C$38,"",IF(B138&gt;=例①!$C$37,$BP$13,""))</f>
        <v/>
      </c>
      <c r="BQ138" s="53" t="str">
        <f>IF(B138&gt;例①!$C$40,"",IF(B138&gt;=例①!$C$39,$BQ$13,""))</f>
        <v/>
      </c>
      <c r="BR138" s="53" t="str">
        <f>IF(B138&gt;例①!$C$42,"",IF(B138&gt;=例①!$C$41,$BR$13,""))</f>
        <v/>
      </c>
      <c r="BS138" s="53" t="str">
        <f>IF(B138&gt;例①!$C$44,"",IF(B138&gt;=例①!$C$43,$BS$13,""))</f>
        <v/>
      </c>
      <c r="BT138" s="53" t="str">
        <f>IF(B138&gt;例①!$C$46,"",IF(B138&gt;=例①!$C$45,$BT$13,""))</f>
        <v/>
      </c>
      <c r="BU138" s="53" t="str">
        <f>IF(B138&gt;例①!$C$48,"",IF(B138&gt;=例①!$C$47,$BU$13,""))</f>
        <v/>
      </c>
      <c r="BV138" s="53" t="str">
        <f>IF(B138&gt;例①!$C$50,"",IF(B138&gt;=例①!$C$49,$BV$13,""))</f>
        <v/>
      </c>
      <c r="BW138" s="53" t="str">
        <f>IF(B138&gt;例①!$C$52,"",IF(B138&gt;=例①!$C$51,$BW$13,""))</f>
        <v/>
      </c>
      <c r="BX138" s="53" t="str">
        <f>IF(B138&gt;例①!$C$54,"",IF(B138&gt;=例①!$C$53,$BX$13,""))</f>
        <v/>
      </c>
      <c r="BY138" s="53" t="str">
        <f>IF(B138&gt;例①!$C$56,"",IF(B138&gt;=例①!$C$55,$BY$13,""))</f>
        <v/>
      </c>
      <c r="BZ138" s="53" t="str">
        <f>IF(B138&gt;例①!$C$58,"",IF(B138&gt;=例①!$C$57,$BZ$13,""))</f>
        <v/>
      </c>
      <c r="CA138" s="53" t="str">
        <f>IF(B138&gt;例①!$C$60,"",IF(B138&gt;=例①!$C$59,$CA$13,""))</f>
        <v/>
      </c>
      <c r="CB138" s="53" t="str">
        <f>IF(B138&gt;例①!$C$62,"",IF(B138&gt;=例①!$C$61,$CB$13,""))</f>
        <v/>
      </c>
      <c r="CC138" s="53" t="str">
        <f>IF(B138&gt;例①!$C$64,"",IF(B138&gt;=例①!$C$63,$CC$13,""))</f>
        <v/>
      </c>
      <c r="CD138" s="53" t="str">
        <f>IF(B138&gt;例①!$C$66,"",IF(B138&gt;=例①!$C$65,$CD$13,""))</f>
        <v/>
      </c>
      <c r="CE138" s="50" t="str">
        <f t="shared" si="65"/>
        <v/>
      </c>
      <c r="CF138" s="50" t="str">
        <f t="shared" si="51"/>
        <v xml:space="preserve"> </v>
      </c>
    </row>
    <row r="139" spans="1:84" ht="39" customHeight="1" thickTop="1" thickBot="1" x14ac:dyDescent="0.2">
      <c r="A139" s="81" t="str">
        <f t="shared" si="38"/>
        <v>対象期間</v>
      </c>
      <c r="B139" s="180">
        <f>IFERROR(IF(B138=例①!$E$12+IF(WEEKDAY(例①!$E$12)=1,例①!$E$12,(8-WEEKDAY(例①!$E$12))),"-",IF(B138="-","-",B138+1)),"-")</f>
        <v>43680</v>
      </c>
      <c r="C139" s="89">
        <f t="shared" si="52"/>
        <v>7</v>
      </c>
      <c r="D139" s="199" t="str">
        <f t="shared" si="53"/>
        <v>〇</v>
      </c>
      <c r="E139" s="200" t="str">
        <f t="shared" si="54"/>
        <v xml:space="preserve"> </v>
      </c>
      <c r="F139" s="201" t="s">
        <v>61</v>
      </c>
      <c r="G139" s="202" t="s">
        <v>61</v>
      </c>
      <c r="H139" s="203"/>
      <c r="I139" s="204"/>
      <c r="J139" s="187" t="str">
        <f t="shared" si="55"/>
        <v>OK</v>
      </c>
      <c r="K139" s="190">
        <f t="shared" si="39"/>
        <v>125</v>
      </c>
      <c r="L139" s="190">
        <f t="shared" si="40"/>
        <v>35</v>
      </c>
      <c r="M139" s="188" t="str">
        <f t="shared" si="56"/>
        <v>34／35</v>
      </c>
      <c r="N139" s="87" t="str">
        <f t="shared" si="41"/>
        <v>↓</v>
      </c>
      <c r="O139" s="108"/>
      <c r="P139" s="156" t="str">
        <f>IF(B139&lt;例①!$E$11,"",IF(B139&gt;例①!$E$12,"",IF(LEN(CE139)=0,"○","")))</f>
        <v>○</v>
      </c>
      <c r="Q139" s="162">
        <f t="shared" si="57"/>
        <v>35</v>
      </c>
      <c r="R139" s="93">
        <f t="shared" si="42"/>
        <v>125</v>
      </c>
      <c r="S139" s="156" t="str">
        <f t="shared" si="43"/>
        <v>〇</v>
      </c>
      <c r="T139" s="162">
        <f t="shared" si="44"/>
        <v>34</v>
      </c>
      <c r="U139" s="100">
        <f t="shared" si="58"/>
        <v>35</v>
      </c>
      <c r="V139" s="93" t="str">
        <f t="shared" si="45"/>
        <v>休日</v>
      </c>
      <c r="W139" s="169" t="str">
        <f t="shared" si="59"/>
        <v>休日</v>
      </c>
      <c r="X139" s="80" t="str">
        <f t="shared" si="60"/>
        <v/>
      </c>
      <c r="Y139" s="80" t="str">
        <f t="shared" si="61"/>
        <v/>
      </c>
      <c r="Z139" s="80">
        <f t="shared" si="46"/>
        <v>43680</v>
      </c>
      <c r="AA139" s="80" t="str">
        <f t="shared" si="47"/>
        <v/>
      </c>
      <c r="AB139" s="80" t="str">
        <f t="shared" si="48"/>
        <v>OK（振替済み）</v>
      </c>
      <c r="AC139" s="154">
        <f t="shared" si="49"/>
        <v>34</v>
      </c>
      <c r="AD139" s="154">
        <f t="shared" si="62"/>
        <v>34</v>
      </c>
      <c r="AE139" s="106">
        <f t="shared" si="63"/>
        <v>18</v>
      </c>
      <c r="AF139" s="106">
        <f t="shared" si="50"/>
        <v>0</v>
      </c>
      <c r="AG139" s="218">
        <f>IFERROR(IF(AE139=1,例①!$E$11,IF(AE139=2,例①!$E$11,IF(WEEKDAY(Z139)=2,Z132,AG138))),"")</f>
        <v>43668</v>
      </c>
      <c r="AH139" s="222">
        <f t="shared" si="74"/>
        <v>43669</v>
      </c>
      <c r="AI139" s="222">
        <f t="shared" si="74"/>
        <v>43670</v>
      </c>
      <c r="AJ139" s="222">
        <f t="shared" si="74"/>
        <v>43671</v>
      </c>
      <c r="AK139" s="222">
        <f t="shared" si="74"/>
        <v>43672</v>
      </c>
      <c r="AL139" s="222">
        <f t="shared" si="74"/>
        <v>43673</v>
      </c>
      <c r="AM139" s="222">
        <f t="shared" si="74"/>
        <v>43674</v>
      </c>
      <c r="AN139" s="222">
        <f t="shared" si="74"/>
        <v>43675</v>
      </c>
      <c r="AO139" s="222">
        <f t="shared" si="74"/>
        <v>43676</v>
      </c>
      <c r="AP139" s="222">
        <f t="shared" si="74"/>
        <v>43677</v>
      </c>
      <c r="AQ139" s="222">
        <f t="shared" si="74"/>
        <v>43678</v>
      </c>
      <c r="AR139" s="222">
        <f t="shared" si="74"/>
        <v>43679</v>
      </c>
      <c r="AS139" s="222">
        <f t="shared" si="74"/>
        <v>43680</v>
      </c>
      <c r="AT139" s="222">
        <f t="shared" si="74"/>
        <v>43681</v>
      </c>
      <c r="AU139" s="222">
        <f t="shared" si="74"/>
        <v>43682</v>
      </c>
      <c r="AV139" s="222">
        <f t="shared" si="74"/>
        <v>43683</v>
      </c>
      <c r="AW139" s="222">
        <f t="shared" si="74"/>
        <v>43684</v>
      </c>
      <c r="AX139" s="222">
        <f t="shared" si="74"/>
        <v>43685</v>
      </c>
      <c r="AY139" s="222">
        <f t="shared" si="74"/>
        <v>43686</v>
      </c>
      <c r="AZ139" s="222">
        <f t="shared" si="74"/>
        <v>43687</v>
      </c>
      <c r="BA139" s="222">
        <f t="shared" si="74"/>
        <v>43688</v>
      </c>
      <c r="BB139" s="219">
        <f>IFERROR(IF(IF(Z139=例①!$E$12,例①!$E$12,IF(WEEKDAY(Z139)=1,Z146,BB140))&gt;例①!$E$12,例①!$E$12,IF(Z139=例①!$E$12,例①!$E$12,IF(WEEKDAY(Z139)=1,Z146,BB140))),"")</f>
        <v>43688</v>
      </c>
      <c r="BE139" s="53"/>
      <c r="BF139" s="53"/>
      <c r="BG139" s="53" t="str">
        <f>IFERROR(VLOOKUP(B139,例①!$C$11:$D$12,2,FALSE),"")</f>
        <v/>
      </c>
      <c r="BH139" s="53" t="str">
        <f>IFERROR(VLOOKUP(B139,例①!$C$16:$D$21,2,FALSE),"")</f>
        <v/>
      </c>
      <c r="BI139" s="53" t="str">
        <f>IFERROR(VLOOKUP(B139,例①!$C$22:$D$24,2,FALSE),"")</f>
        <v/>
      </c>
      <c r="BJ139" s="53" t="str">
        <f>IF(B139&gt;例①!$C$26,"",IF(B139&gt;=例①!$C$25,$BJ$13,""))</f>
        <v/>
      </c>
      <c r="BK139" s="53" t="str">
        <f>IF(B139&gt;例①!$C$28,"",IF(B139&gt;=例①!$C$27,$BK$13,""))</f>
        <v/>
      </c>
      <c r="BL139" s="53" t="str">
        <f>IF(B139&gt;例①!$C$30,"",IF(B139&gt;=例①!$C$29,$BL$13,""))</f>
        <v/>
      </c>
      <c r="BM139" s="53" t="str">
        <f>IF(B139&gt;例①!$C$32,"",IF(B139&gt;=例①!$C$31,$BM$13,""))</f>
        <v/>
      </c>
      <c r="BN139" s="53" t="str">
        <f>IF(B139&gt;例①!$C$34,"",IF(B139&gt;=例①!$C$33,$BN$13,""))</f>
        <v/>
      </c>
      <c r="BO139" s="53" t="str">
        <f>IF(B139&gt;例①!$C$36,"",IF(B139&gt;=例①!$C$35,$BO$13,""))</f>
        <v/>
      </c>
      <c r="BP139" s="53" t="str">
        <f>IF(B139&gt;例①!$C$38,"",IF(B139&gt;=例①!$C$37,$BP$13,""))</f>
        <v/>
      </c>
      <c r="BQ139" s="53" t="str">
        <f>IF(B139&gt;例①!$C$40,"",IF(B139&gt;=例①!$C$39,$BQ$13,""))</f>
        <v/>
      </c>
      <c r="BR139" s="53" t="str">
        <f>IF(B139&gt;例①!$C$42,"",IF(B139&gt;=例①!$C$41,$BR$13,""))</f>
        <v/>
      </c>
      <c r="BS139" s="53" t="str">
        <f>IF(B139&gt;例①!$C$44,"",IF(B139&gt;=例①!$C$43,$BS$13,""))</f>
        <v/>
      </c>
      <c r="BT139" s="53" t="str">
        <f>IF(B139&gt;例①!$C$46,"",IF(B139&gt;=例①!$C$45,$BT$13,""))</f>
        <v/>
      </c>
      <c r="BU139" s="53" t="str">
        <f>IF(B139&gt;例①!$C$48,"",IF(B139&gt;=例①!$C$47,$BU$13,""))</f>
        <v/>
      </c>
      <c r="BV139" s="53" t="str">
        <f>IF(B139&gt;例①!$C$50,"",IF(B139&gt;=例①!$C$49,$BV$13,""))</f>
        <v/>
      </c>
      <c r="BW139" s="53" t="str">
        <f>IF(B139&gt;例①!$C$52,"",IF(B139&gt;=例①!$C$51,$BW$13,""))</f>
        <v/>
      </c>
      <c r="BX139" s="53" t="str">
        <f>IF(B139&gt;例①!$C$54,"",IF(B139&gt;=例①!$C$53,$BX$13,""))</f>
        <v/>
      </c>
      <c r="BY139" s="53" t="str">
        <f>IF(B139&gt;例①!$C$56,"",IF(B139&gt;=例①!$C$55,$BY$13,""))</f>
        <v/>
      </c>
      <c r="BZ139" s="53" t="str">
        <f>IF(B139&gt;例①!$C$58,"",IF(B139&gt;=例①!$C$57,$BZ$13,""))</f>
        <v/>
      </c>
      <c r="CA139" s="53" t="str">
        <f>IF(B139&gt;例①!$C$60,"",IF(B139&gt;=例①!$C$59,$CA$13,""))</f>
        <v/>
      </c>
      <c r="CB139" s="53" t="str">
        <f>IF(B139&gt;例①!$C$62,"",IF(B139&gt;=例①!$C$61,$CB$13,""))</f>
        <v/>
      </c>
      <c r="CC139" s="53" t="str">
        <f>IF(B139&gt;例①!$C$64,"",IF(B139&gt;=例①!$C$63,$CC$13,""))</f>
        <v/>
      </c>
      <c r="CD139" s="53" t="str">
        <f>IF(B139&gt;例①!$C$66,"",IF(B139&gt;=例①!$C$65,$CD$13,""))</f>
        <v/>
      </c>
      <c r="CE139" s="50" t="str">
        <f t="shared" si="65"/>
        <v/>
      </c>
      <c r="CF139" s="50" t="str">
        <f t="shared" si="51"/>
        <v xml:space="preserve"> </v>
      </c>
    </row>
    <row r="140" spans="1:84" ht="39" customHeight="1" thickTop="1" thickBot="1" x14ac:dyDescent="0.2">
      <c r="A140" s="81" t="str">
        <f t="shared" si="38"/>
        <v>対象期間</v>
      </c>
      <c r="B140" s="180">
        <f>IFERROR(IF(B139=例①!$E$12+IF(WEEKDAY(例①!$E$12)=1,例①!$E$12,(8-WEEKDAY(例①!$E$12))),"-",IF(B139="-","-",B139+1)),"-")</f>
        <v>43681</v>
      </c>
      <c r="C140" s="89">
        <f t="shared" si="52"/>
        <v>1</v>
      </c>
      <c r="D140" s="199" t="str">
        <f t="shared" si="53"/>
        <v>〇</v>
      </c>
      <c r="E140" s="200" t="str">
        <f t="shared" si="54"/>
        <v xml:space="preserve"> </v>
      </c>
      <c r="F140" s="201" t="s">
        <v>61</v>
      </c>
      <c r="G140" s="202" t="s">
        <v>61</v>
      </c>
      <c r="H140" s="203"/>
      <c r="I140" s="204"/>
      <c r="J140" s="187" t="str">
        <f t="shared" si="55"/>
        <v>OK</v>
      </c>
      <c r="K140" s="190">
        <f t="shared" si="39"/>
        <v>126</v>
      </c>
      <c r="L140" s="190">
        <f t="shared" si="40"/>
        <v>36</v>
      </c>
      <c r="M140" s="188" t="str">
        <f t="shared" si="56"/>
        <v>35／36</v>
      </c>
      <c r="N140" s="87" t="str">
        <f t="shared" si="41"/>
        <v>週の終わり</v>
      </c>
      <c r="O140" s="108"/>
      <c r="P140" s="156" t="str">
        <f>IF(B140&lt;例①!$E$11,"",IF(B140&gt;例①!$E$12,"",IF(LEN(CE140)=0,"○","")))</f>
        <v>○</v>
      </c>
      <c r="Q140" s="162">
        <f t="shared" si="57"/>
        <v>36</v>
      </c>
      <c r="R140" s="93">
        <f t="shared" si="42"/>
        <v>126</v>
      </c>
      <c r="S140" s="156" t="str">
        <f t="shared" si="43"/>
        <v>〇</v>
      </c>
      <c r="T140" s="162">
        <f t="shared" si="44"/>
        <v>35</v>
      </c>
      <c r="U140" s="100">
        <f t="shared" si="58"/>
        <v>36</v>
      </c>
      <c r="V140" s="93" t="str">
        <f t="shared" si="45"/>
        <v>休日</v>
      </c>
      <c r="W140" s="169" t="str">
        <f t="shared" si="59"/>
        <v>休日</v>
      </c>
      <c r="X140" s="80" t="str">
        <f t="shared" si="60"/>
        <v/>
      </c>
      <c r="Y140" s="80" t="str">
        <f t="shared" si="61"/>
        <v/>
      </c>
      <c r="Z140" s="80">
        <f t="shared" si="46"/>
        <v>43681</v>
      </c>
      <c r="AA140" s="80" t="str">
        <f t="shared" si="47"/>
        <v/>
      </c>
      <c r="AB140" s="80" t="str">
        <f t="shared" si="48"/>
        <v>OK（振替済み）</v>
      </c>
      <c r="AC140" s="154">
        <f t="shared" si="49"/>
        <v>35</v>
      </c>
      <c r="AD140" s="154">
        <f t="shared" si="62"/>
        <v>35</v>
      </c>
      <c r="AE140" s="106">
        <f t="shared" si="63"/>
        <v>18</v>
      </c>
      <c r="AF140" s="106">
        <f t="shared" si="50"/>
        <v>0</v>
      </c>
      <c r="AG140" s="223">
        <f>IFERROR(IF(AE140=1,例①!$E$11,IF(AE140=2,例①!$E$11,IF(WEEKDAY(Z140)=2,Z133,AG139))),"")</f>
        <v>43668</v>
      </c>
      <c r="AH140" s="224">
        <f t="shared" si="74"/>
        <v>43669</v>
      </c>
      <c r="AI140" s="224">
        <f t="shared" si="74"/>
        <v>43670</v>
      </c>
      <c r="AJ140" s="224">
        <f t="shared" si="74"/>
        <v>43671</v>
      </c>
      <c r="AK140" s="224">
        <f t="shared" si="74"/>
        <v>43672</v>
      </c>
      <c r="AL140" s="224">
        <f t="shared" si="74"/>
        <v>43673</v>
      </c>
      <c r="AM140" s="224">
        <f t="shared" si="74"/>
        <v>43674</v>
      </c>
      <c r="AN140" s="224">
        <f t="shared" si="74"/>
        <v>43675</v>
      </c>
      <c r="AO140" s="224">
        <f t="shared" si="74"/>
        <v>43676</v>
      </c>
      <c r="AP140" s="224">
        <f t="shared" si="74"/>
        <v>43677</v>
      </c>
      <c r="AQ140" s="224">
        <f t="shared" si="74"/>
        <v>43678</v>
      </c>
      <c r="AR140" s="224">
        <f t="shared" si="74"/>
        <v>43679</v>
      </c>
      <c r="AS140" s="224">
        <f t="shared" si="74"/>
        <v>43680</v>
      </c>
      <c r="AT140" s="224">
        <f t="shared" si="74"/>
        <v>43681</v>
      </c>
      <c r="AU140" s="224">
        <f t="shared" si="74"/>
        <v>43682</v>
      </c>
      <c r="AV140" s="224">
        <f t="shared" si="74"/>
        <v>43683</v>
      </c>
      <c r="AW140" s="224">
        <f t="shared" si="74"/>
        <v>43684</v>
      </c>
      <c r="AX140" s="224">
        <f t="shared" si="74"/>
        <v>43685</v>
      </c>
      <c r="AY140" s="224">
        <f t="shared" si="74"/>
        <v>43686</v>
      </c>
      <c r="AZ140" s="224">
        <f t="shared" si="74"/>
        <v>43687</v>
      </c>
      <c r="BA140" s="224">
        <f t="shared" si="74"/>
        <v>43688</v>
      </c>
      <c r="BB140" s="225">
        <f>IFERROR(IF(IF(Z140=例①!$E$12,例①!$E$12,IF(WEEKDAY(Z140)=1,Z147,BB141))&gt;例①!$E$12,例①!$E$12,IF(Z140=例①!$E$12,例①!$E$12,IF(WEEKDAY(Z140)=1,Z147,BB141))),"")</f>
        <v>43688</v>
      </c>
      <c r="BE140" s="53"/>
      <c r="BF140" s="53"/>
      <c r="BG140" s="53" t="str">
        <f>IFERROR(VLOOKUP(B140,例①!$C$11:$D$12,2,FALSE),"")</f>
        <v/>
      </c>
      <c r="BH140" s="53" t="str">
        <f>IFERROR(VLOOKUP(B140,例①!$C$16:$D$21,2,FALSE),"")</f>
        <v/>
      </c>
      <c r="BI140" s="53" t="str">
        <f>IFERROR(VLOOKUP(B140,例①!$C$22:$D$24,2,FALSE),"")</f>
        <v/>
      </c>
      <c r="BJ140" s="53" t="str">
        <f>IF(B140&gt;例①!$C$26,"",IF(B140&gt;=例①!$C$25,$BJ$13,""))</f>
        <v/>
      </c>
      <c r="BK140" s="53" t="str">
        <f>IF(B140&gt;例①!$C$28,"",IF(B140&gt;=例①!$C$27,$BK$13,""))</f>
        <v/>
      </c>
      <c r="BL140" s="53" t="str">
        <f>IF(B140&gt;例①!$C$30,"",IF(B140&gt;=例①!$C$29,$BL$13,""))</f>
        <v/>
      </c>
      <c r="BM140" s="53" t="str">
        <f>IF(B140&gt;例①!$C$32,"",IF(B140&gt;=例①!$C$31,$BM$13,""))</f>
        <v/>
      </c>
      <c r="BN140" s="53" t="str">
        <f>IF(B140&gt;例①!$C$34,"",IF(B140&gt;=例①!$C$33,$BN$13,""))</f>
        <v/>
      </c>
      <c r="BO140" s="53" t="str">
        <f>IF(B140&gt;例①!$C$36,"",IF(B140&gt;=例①!$C$35,$BO$13,""))</f>
        <v/>
      </c>
      <c r="BP140" s="53" t="str">
        <f>IF(B140&gt;例①!$C$38,"",IF(B140&gt;=例①!$C$37,$BP$13,""))</f>
        <v/>
      </c>
      <c r="BQ140" s="53" t="str">
        <f>IF(B140&gt;例①!$C$40,"",IF(B140&gt;=例①!$C$39,$BQ$13,""))</f>
        <v/>
      </c>
      <c r="BR140" s="53" t="str">
        <f>IF(B140&gt;例①!$C$42,"",IF(B140&gt;=例①!$C$41,$BR$13,""))</f>
        <v/>
      </c>
      <c r="BS140" s="53" t="str">
        <f>IF(B140&gt;例①!$C$44,"",IF(B140&gt;=例①!$C$43,$BS$13,""))</f>
        <v/>
      </c>
      <c r="BT140" s="53" t="str">
        <f>IF(B140&gt;例①!$C$46,"",IF(B140&gt;=例①!$C$45,$BT$13,""))</f>
        <v/>
      </c>
      <c r="BU140" s="53" t="str">
        <f>IF(B140&gt;例①!$C$48,"",IF(B140&gt;=例①!$C$47,$BU$13,""))</f>
        <v/>
      </c>
      <c r="BV140" s="53" t="str">
        <f>IF(B140&gt;例①!$C$50,"",IF(B140&gt;=例①!$C$49,$BV$13,""))</f>
        <v/>
      </c>
      <c r="BW140" s="53" t="str">
        <f>IF(B140&gt;例①!$C$52,"",IF(B140&gt;=例①!$C$51,$BW$13,""))</f>
        <v/>
      </c>
      <c r="BX140" s="53" t="str">
        <f>IF(B140&gt;例①!$C$54,"",IF(B140&gt;=例①!$C$53,$BX$13,""))</f>
        <v/>
      </c>
      <c r="BY140" s="53" t="str">
        <f>IF(B140&gt;例①!$C$56,"",IF(B140&gt;=例①!$C$55,$BY$13,""))</f>
        <v/>
      </c>
      <c r="BZ140" s="53" t="str">
        <f>IF(B140&gt;例①!$C$58,"",IF(B140&gt;=例①!$C$57,$BZ$13,""))</f>
        <v/>
      </c>
      <c r="CA140" s="53" t="str">
        <f>IF(B140&gt;例①!$C$60,"",IF(B140&gt;=例①!$C$59,$CA$13,""))</f>
        <v/>
      </c>
      <c r="CB140" s="53" t="str">
        <f>IF(B140&gt;例①!$C$62,"",IF(B140&gt;=例①!$C$61,$CB$13,""))</f>
        <v/>
      </c>
      <c r="CC140" s="53" t="str">
        <f>IF(B140&gt;例①!$C$64,"",IF(B140&gt;=例①!$C$63,$CC$13,""))</f>
        <v/>
      </c>
      <c r="CD140" s="53" t="str">
        <f>IF(B140&gt;例①!$C$66,"",IF(B140&gt;=例①!$C$65,$CD$13,""))</f>
        <v/>
      </c>
      <c r="CE140" s="50" t="str">
        <f t="shared" si="65"/>
        <v/>
      </c>
      <c r="CF140" s="50" t="str">
        <f t="shared" si="51"/>
        <v xml:space="preserve"> </v>
      </c>
    </row>
    <row r="141" spans="1:84" ht="39" customHeight="1" thickTop="1" thickBot="1" x14ac:dyDescent="0.2">
      <c r="A141" s="81" t="str">
        <f t="shared" si="38"/>
        <v>対象期間</v>
      </c>
      <c r="B141" s="180">
        <f>IFERROR(IF(B140=例①!$E$12+IF(WEEKDAY(例①!$E$12)=1,例①!$E$12,(8-WEEKDAY(例①!$E$12))),"-",IF(B140="-","-",B140+1)),"-")</f>
        <v>43682</v>
      </c>
      <c r="C141" s="89">
        <f t="shared" si="52"/>
        <v>2</v>
      </c>
      <c r="D141" s="199" t="str">
        <f t="shared" si="53"/>
        <v>〇</v>
      </c>
      <c r="E141" s="200" t="str">
        <f t="shared" si="54"/>
        <v xml:space="preserve"> </v>
      </c>
      <c r="F141" s="201" t="s">
        <v>60</v>
      </c>
      <c r="G141" s="202" t="s">
        <v>60</v>
      </c>
      <c r="H141" s="203"/>
      <c r="I141" s="204"/>
      <c r="J141" s="187" t="str">
        <f t="shared" si="55"/>
        <v/>
      </c>
      <c r="K141" s="190">
        <f t="shared" si="39"/>
        <v>127</v>
      </c>
      <c r="L141" s="190" t="str">
        <f t="shared" si="40"/>
        <v/>
      </c>
      <c r="M141" s="188" t="str">
        <f t="shared" si="56"/>
        <v/>
      </c>
      <c r="N141" s="87" t="str">
        <f t="shared" si="41"/>
        <v>週の始まり</v>
      </c>
      <c r="O141" s="108"/>
      <c r="P141" s="156" t="str">
        <f>IF(B141&lt;例①!$E$11,"",IF(B141&gt;例①!$E$12,"",IF(LEN(CE141)=0,"○","")))</f>
        <v>○</v>
      </c>
      <c r="Q141" s="162">
        <f t="shared" si="57"/>
        <v>36</v>
      </c>
      <c r="R141" s="93">
        <f t="shared" si="42"/>
        <v>127</v>
      </c>
      <c r="S141" s="156" t="str">
        <f t="shared" si="43"/>
        <v/>
      </c>
      <c r="T141" s="162">
        <f t="shared" si="44"/>
        <v>35</v>
      </c>
      <c r="U141" s="100">
        <f t="shared" si="58"/>
        <v>36</v>
      </c>
      <c r="V141" s="93" t="str">
        <f t="shared" si="45"/>
        <v>作業日</v>
      </c>
      <c r="W141" s="169" t="str">
        <f t="shared" si="59"/>
        <v>作業日</v>
      </c>
      <c r="X141" s="80" t="str">
        <f t="shared" si="60"/>
        <v/>
      </c>
      <c r="Y141" s="80" t="str">
        <f t="shared" si="61"/>
        <v/>
      </c>
      <c r="Z141" s="80">
        <f t="shared" si="46"/>
        <v>43682</v>
      </c>
      <c r="AA141" s="80" t="str">
        <f t="shared" si="47"/>
        <v/>
      </c>
      <c r="AB141" s="80" t="str">
        <f t="shared" si="48"/>
        <v>OK（振替済み）</v>
      </c>
      <c r="AC141" s="154">
        <f t="shared" si="49"/>
        <v>35</v>
      </c>
      <c r="AD141" s="154" t="str">
        <f t="shared" si="62"/>
        <v/>
      </c>
      <c r="AE141" s="106">
        <f t="shared" si="63"/>
        <v>19</v>
      </c>
      <c r="AF141" s="106">
        <f t="shared" si="50"/>
        <v>0</v>
      </c>
      <c r="AG141" s="216">
        <f>IFERROR(IF(AE141=1,例①!$E$11,IF(AE141=2,例①!$E$11,IF(WEEKDAY(Z141)=2,Z134,AG140))),"")</f>
        <v>43675</v>
      </c>
      <c r="AH141" s="221">
        <f t="shared" si="74"/>
        <v>43676</v>
      </c>
      <c r="AI141" s="221">
        <f t="shared" si="74"/>
        <v>43677</v>
      </c>
      <c r="AJ141" s="221">
        <f t="shared" si="74"/>
        <v>43678</v>
      </c>
      <c r="AK141" s="221">
        <f t="shared" si="74"/>
        <v>43679</v>
      </c>
      <c r="AL141" s="221">
        <f t="shared" si="74"/>
        <v>43680</v>
      </c>
      <c r="AM141" s="221">
        <f t="shared" si="74"/>
        <v>43681</v>
      </c>
      <c r="AN141" s="221">
        <f t="shared" si="74"/>
        <v>43682</v>
      </c>
      <c r="AO141" s="221">
        <f t="shared" si="74"/>
        <v>43683</v>
      </c>
      <c r="AP141" s="221">
        <f t="shared" si="74"/>
        <v>43684</v>
      </c>
      <c r="AQ141" s="221">
        <f t="shared" si="74"/>
        <v>43685</v>
      </c>
      <c r="AR141" s="221">
        <f t="shared" si="74"/>
        <v>43686</v>
      </c>
      <c r="AS141" s="221">
        <f t="shared" si="74"/>
        <v>43687</v>
      </c>
      <c r="AT141" s="221">
        <f t="shared" si="74"/>
        <v>43688</v>
      </c>
      <c r="AU141" s="221">
        <f t="shared" si="74"/>
        <v>43689</v>
      </c>
      <c r="AV141" s="221">
        <f t="shared" si="74"/>
        <v>43690</v>
      </c>
      <c r="AW141" s="221">
        <f t="shared" si="74"/>
        <v>43691</v>
      </c>
      <c r="AX141" s="221">
        <f t="shared" si="74"/>
        <v>43692</v>
      </c>
      <c r="AY141" s="221">
        <f t="shared" si="74"/>
        <v>43693</v>
      </c>
      <c r="AZ141" s="221">
        <f t="shared" si="74"/>
        <v>43694</v>
      </c>
      <c r="BA141" s="221">
        <f t="shared" si="74"/>
        <v>43695</v>
      </c>
      <c r="BB141" s="217">
        <f>IFERROR(IF(IF(Z141=例①!$E$12,例①!$E$12,IF(WEEKDAY(Z141)=1,Z148,BB142))&gt;例①!$E$12,例①!$E$12,IF(Z141=例①!$E$12,例①!$E$12,IF(WEEKDAY(Z141)=1,Z148,BB142))),"")</f>
        <v>43695</v>
      </c>
      <c r="BE141" s="53"/>
      <c r="BF141" s="53"/>
      <c r="BG141" s="53" t="str">
        <f>IFERROR(VLOOKUP(B141,例①!$C$11:$D$12,2,FALSE),"")</f>
        <v/>
      </c>
      <c r="BH141" s="53" t="str">
        <f>IFERROR(VLOOKUP(B141,例①!$C$16:$D$21,2,FALSE),"")</f>
        <v/>
      </c>
      <c r="BI141" s="53" t="str">
        <f>IFERROR(VLOOKUP(B141,例①!$C$22:$D$24,2,FALSE),"")</f>
        <v/>
      </c>
      <c r="BJ141" s="53" t="str">
        <f>IF(B141&gt;例①!$C$26,"",IF(B141&gt;=例①!$C$25,$BJ$13,""))</f>
        <v/>
      </c>
      <c r="BK141" s="53" t="str">
        <f>IF(B141&gt;例①!$C$28,"",IF(B141&gt;=例①!$C$27,$BK$13,""))</f>
        <v/>
      </c>
      <c r="BL141" s="53" t="str">
        <f>IF(B141&gt;例①!$C$30,"",IF(B141&gt;=例①!$C$29,$BL$13,""))</f>
        <v/>
      </c>
      <c r="BM141" s="53" t="str">
        <f>IF(B141&gt;例①!$C$32,"",IF(B141&gt;=例①!$C$31,$BM$13,""))</f>
        <v/>
      </c>
      <c r="BN141" s="53" t="str">
        <f>IF(B141&gt;例①!$C$34,"",IF(B141&gt;=例①!$C$33,$BN$13,""))</f>
        <v/>
      </c>
      <c r="BO141" s="53" t="str">
        <f>IF(B141&gt;例①!$C$36,"",IF(B141&gt;=例①!$C$35,$BO$13,""))</f>
        <v/>
      </c>
      <c r="BP141" s="53" t="str">
        <f>IF(B141&gt;例①!$C$38,"",IF(B141&gt;=例①!$C$37,$BP$13,""))</f>
        <v/>
      </c>
      <c r="BQ141" s="53" t="str">
        <f>IF(B141&gt;例①!$C$40,"",IF(B141&gt;=例①!$C$39,$BQ$13,""))</f>
        <v/>
      </c>
      <c r="BR141" s="53" t="str">
        <f>IF(B141&gt;例①!$C$42,"",IF(B141&gt;=例①!$C$41,$BR$13,""))</f>
        <v/>
      </c>
      <c r="BS141" s="53" t="str">
        <f>IF(B141&gt;例①!$C$44,"",IF(B141&gt;=例①!$C$43,$BS$13,""))</f>
        <v/>
      </c>
      <c r="BT141" s="53" t="str">
        <f>IF(B141&gt;例①!$C$46,"",IF(B141&gt;=例①!$C$45,$BT$13,""))</f>
        <v/>
      </c>
      <c r="BU141" s="53" t="str">
        <f>IF(B141&gt;例①!$C$48,"",IF(B141&gt;=例①!$C$47,$BU$13,""))</f>
        <v/>
      </c>
      <c r="BV141" s="53" t="str">
        <f>IF(B141&gt;例①!$C$50,"",IF(B141&gt;=例①!$C$49,$BV$13,""))</f>
        <v/>
      </c>
      <c r="BW141" s="53" t="str">
        <f>IF(B141&gt;例①!$C$52,"",IF(B141&gt;=例①!$C$51,$BW$13,""))</f>
        <v/>
      </c>
      <c r="BX141" s="53" t="str">
        <f>IF(B141&gt;例①!$C$54,"",IF(B141&gt;=例①!$C$53,$BX$13,""))</f>
        <v/>
      </c>
      <c r="BY141" s="53" t="str">
        <f>IF(B141&gt;例①!$C$56,"",IF(B141&gt;=例①!$C$55,$BY$13,""))</f>
        <v/>
      </c>
      <c r="BZ141" s="53" t="str">
        <f>IF(B141&gt;例①!$C$58,"",IF(B141&gt;=例①!$C$57,$BZ$13,""))</f>
        <v/>
      </c>
      <c r="CA141" s="53" t="str">
        <f>IF(B141&gt;例①!$C$60,"",IF(B141&gt;=例①!$C$59,$CA$13,""))</f>
        <v/>
      </c>
      <c r="CB141" s="53" t="str">
        <f>IF(B141&gt;例①!$C$62,"",IF(B141&gt;=例①!$C$61,$CB$13,""))</f>
        <v/>
      </c>
      <c r="CC141" s="53" t="str">
        <f>IF(B141&gt;例①!$C$64,"",IF(B141&gt;=例①!$C$63,$CC$13,""))</f>
        <v/>
      </c>
      <c r="CD141" s="53" t="str">
        <f>IF(B141&gt;例①!$C$66,"",IF(B141&gt;=例①!$C$65,$CD$13,""))</f>
        <v/>
      </c>
      <c r="CE141" s="50" t="str">
        <f t="shared" si="65"/>
        <v/>
      </c>
      <c r="CF141" s="50" t="str">
        <f t="shared" si="51"/>
        <v xml:space="preserve"> </v>
      </c>
    </row>
    <row r="142" spans="1:84" ht="39" customHeight="1" thickTop="1" thickBot="1" x14ac:dyDescent="0.2">
      <c r="A142" s="81" t="str">
        <f t="shared" si="38"/>
        <v>対象期間</v>
      </c>
      <c r="B142" s="180">
        <f>IFERROR(IF(B141=例①!$E$12+IF(WEEKDAY(例①!$E$12)=1,例①!$E$12,(8-WEEKDAY(例①!$E$12))),"-",IF(B141="-","-",B141+1)),"-")</f>
        <v>43683</v>
      </c>
      <c r="C142" s="89">
        <f t="shared" si="52"/>
        <v>3</v>
      </c>
      <c r="D142" s="199" t="str">
        <f t="shared" si="53"/>
        <v>〇</v>
      </c>
      <c r="E142" s="200" t="str">
        <f t="shared" si="54"/>
        <v xml:space="preserve"> </v>
      </c>
      <c r="F142" s="201" t="s">
        <v>60</v>
      </c>
      <c r="G142" s="202" t="s">
        <v>60</v>
      </c>
      <c r="H142" s="203"/>
      <c r="I142" s="204"/>
      <c r="J142" s="187" t="str">
        <f t="shared" si="55"/>
        <v/>
      </c>
      <c r="K142" s="190">
        <f t="shared" si="39"/>
        <v>128</v>
      </c>
      <c r="L142" s="190" t="str">
        <f t="shared" si="40"/>
        <v/>
      </c>
      <c r="M142" s="188" t="str">
        <f t="shared" si="56"/>
        <v/>
      </c>
      <c r="N142" s="87" t="str">
        <f t="shared" si="41"/>
        <v>↓</v>
      </c>
      <c r="O142" s="108"/>
      <c r="P142" s="156" t="str">
        <f>IF(B142&lt;例①!$E$11,"",IF(B142&gt;例①!$E$12,"",IF(LEN(CE142)=0,"○","")))</f>
        <v>○</v>
      </c>
      <c r="Q142" s="162">
        <f t="shared" si="57"/>
        <v>36</v>
      </c>
      <c r="R142" s="93">
        <f t="shared" si="42"/>
        <v>128</v>
      </c>
      <c r="S142" s="156" t="str">
        <f t="shared" si="43"/>
        <v/>
      </c>
      <c r="T142" s="162">
        <f t="shared" si="44"/>
        <v>35</v>
      </c>
      <c r="U142" s="100">
        <f t="shared" si="58"/>
        <v>36</v>
      </c>
      <c r="V142" s="93" t="str">
        <f t="shared" si="45"/>
        <v>作業日</v>
      </c>
      <c r="W142" s="169" t="str">
        <f t="shared" si="59"/>
        <v>作業日</v>
      </c>
      <c r="X142" s="80" t="str">
        <f t="shared" si="60"/>
        <v/>
      </c>
      <c r="Y142" s="80" t="str">
        <f t="shared" si="61"/>
        <v/>
      </c>
      <c r="Z142" s="80">
        <f t="shared" si="46"/>
        <v>43683</v>
      </c>
      <c r="AA142" s="80" t="str">
        <f t="shared" si="47"/>
        <v/>
      </c>
      <c r="AB142" s="80" t="str">
        <f t="shared" si="48"/>
        <v>OK（振替済み）</v>
      </c>
      <c r="AC142" s="154">
        <f t="shared" si="49"/>
        <v>35</v>
      </c>
      <c r="AD142" s="154" t="str">
        <f t="shared" si="62"/>
        <v/>
      </c>
      <c r="AE142" s="106">
        <f t="shared" si="63"/>
        <v>19</v>
      </c>
      <c r="AF142" s="106">
        <f t="shared" si="50"/>
        <v>0</v>
      </c>
      <c r="AG142" s="218">
        <f>IFERROR(IF(AE142=1,例①!$E$11,IF(AE142=2,例①!$E$11,IF(WEEKDAY(Z142)=2,Z135,AG141))),"")</f>
        <v>43675</v>
      </c>
      <c r="AH142" s="222">
        <f t="shared" si="74"/>
        <v>43676</v>
      </c>
      <c r="AI142" s="222">
        <f t="shared" si="74"/>
        <v>43677</v>
      </c>
      <c r="AJ142" s="222">
        <f t="shared" si="74"/>
        <v>43678</v>
      </c>
      <c r="AK142" s="222">
        <f t="shared" si="74"/>
        <v>43679</v>
      </c>
      <c r="AL142" s="222">
        <f t="shared" si="74"/>
        <v>43680</v>
      </c>
      <c r="AM142" s="222">
        <f t="shared" si="74"/>
        <v>43681</v>
      </c>
      <c r="AN142" s="222">
        <f t="shared" si="74"/>
        <v>43682</v>
      </c>
      <c r="AO142" s="222">
        <f t="shared" si="74"/>
        <v>43683</v>
      </c>
      <c r="AP142" s="222">
        <f t="shared" si="74"/>
        <v>43684</v>
      </c>
      <c r="AQ142" s="222">
        <f t="shared" si="74"/>
        <v>43685</v>
      </c>
      <c r="AR142" s="222">
        <f t="shared" si="74"/>
        <v>43686</v>
      </c>
      <c r="AS142" s="222">
        <f t="shared" si="74"/>
        <v>43687</v>
      </c>
      <c r="AT142" s="222">
        <f t="shared" si="74"/>
        <v>43688</v>
      </c>
      <c r="AU142" s="222">
        <f t="shared" si="74"/>
        <v>43689</v>
      </c>
      <c r="AV142" s="222">
        <f t="shared" si="74"/>
        <v>43690</v>
      </c>
      <c r="AW142" s="222">
        <f t="shared" si="74"/>
        <v>43691</v>
      </c>
      <c r="AX142" s="222">
        <f t="shared" si="74"/>
        <v>43692</v>
      </c>
      <c r="AY142" s="222">
        <f t="shared" si="74"/>
        <v>43693</v>
      </c>
      <c r="AZ142" s="222">
        <f t="shared" si="74"/>
        <v>43694</v>
      </c>
      <c r="BA142" s="222">
        <f t="shared" si="74"/>
        <v>43695</v>
      </c>
      <c r="BB142" s="219">
        <f>IFERROR(IF(IF(Z142=例①!$E$12,例①!$E$12,IF(WEEKDAY(Z142)=1,Z149,BB143))&gt;例①!$E$12,例①!$E$12,IF(Z142=例①!$E$12,例①!$E$12,IF(WEEKDAY(Z142)=1,Z149,BB143))),"")</f>
        <v>43695</v>
      </c>
      <c r="BE142" s="53"/>
      <c r="BF142" s="53"/>
      <c r="BG142" s="53" t="str">
        <f>IFERROR(VLOOKUP(B142,例①!$C$11:$D$12,2,FALSE),"")</f>
        <v/>
      </c>
      <c r="BH142" s="53" t="str">
        <f>IFERROR(VLOOKUP(B142,例①!$C$16:$D$21,2,FALSE),"")</f>
        <v/>
      </c>
      <c r="BI142" s="53" t="str">
        <f>IFERROR(VLOOKUP(B142,例①!$C$22:$D$24,2,FALSE),"")</f>
        <v/>
      </c>
      <c r="BJ142" s="53" t="str">
        <f>IF(B142&gt;例①!$C$26,"",IF(B142&gt;=例①!$C$25,$BJ$13,""))</f>
        <v/>
      </c>
      <c r="BK142" s="53" t="str">
        <f>IF(B142&gt;例①!$C$28,"",IF(B142&gt;=例①!$C$27,$BK$13,""))</f>
        <v/>
      </c>
      <c r="BL142" s="53" t="str">
        <f>IF(B142&gt;例①!$C$30,"",IF(B142&gt;=例①!$C$29,$BL$13,""))</f>
        <v/>
      </c>
      <c r="BM142" s="53" t="str">
        <f>IF(B142&gt;例①!$C$32,"",IF(B142&gt;=例①!$C$31,$BM$13,""))</f>
        <v/>
      </c>
      <c r="BN142" s="53" t="str">
        <f>IF(B142&gt;例①!$C$34,"",IF(B142&gt;=例①!$C$33,$BN$13,""))</f>
        <v/>
      </c>
      <c r="BO142" s="53" t="str">
        <f>IF(B142&gt;例①!$C$36,"",IF(B142&gt;=例①!$C$35,$BO$13,""))</f>
        <v/>
      </c>
      <c r="BP142" s="53" t="str">
        <f>IF(B142&gt;例①!$C$38,"",IF(B142&gt;=例①!$C$37,$BP$13,""))</f>
        <v/>
      </c>
      <c r="BQ142" s="53" t="str">
        <f>IF(B142&gt;例①!$C$40,"",IF(B142&gt;=例①!$C$39,$BQ$13,""))</f>
        <v/>
      </c>
      <c r="BR142" s="53" t="str">
        <f>IF(B142&gt;例①!$C$42,"",IF(B142&gt;=例①!$C$41,$BR$13,""))</f>
        <v/>
      </c>
      <c r="BS142" s="53" t="str">
        <f>IF(B142&gt;例①!$C$44,"",IF(B142&gt;=例①!$C$43,$BS$13,""))</f>
        <v/>
      </c>
      <c r="BT142" s="53" t="str">
        <f>IF(B142&gt;例①!$C$46,"",IF(B142&gt;=例①!$C$45,$BT$13,""))</f>
        <v/>
      </c>
      <c r="BU142" s="53" t="str">
        <f>IF(B142&gt;例①!$C$48,"",IF(B142&gt;=例①!$C$47,$BU$13,""))</f>
        <v/>
      </c>
      <c r="BV142" s="53" t="str">
        <f>IF(B142&gt;例①!$C$50,"",IF(B142&gt;=例①!$C$49,$BV$13,""))</f>
        <v/>
      </c>
      <c r="BW142" s="53" t="str">
        <f>IF(B142&gt;例①!$C$52,"",IF(B142&gt;=例①!$C$51,$BW$13,""))</f>
        <v/>
      </c>
      <c r="BX142" s="53" t="str">
        <f>IF(B142&gt;例①!$C$54,"",IF(B142&gt;=例①!$C$53,$BX$13,""))</f>
        <v/>
      </c>
      <c r="BY142" s="53" t="str">
        <f>IF(B142&gt;例①!$C$56,"",IF(B142&gt;=例①!$C$55,$BY$13,""))</f>
        <v/>
      </c>
      <c r="BZ142" s="53" t="str">
        <f>IF(B142&gt;例①!$C$58,"",IF(B142&gt;=例①!$C$57,$BZ$13,""))</f>
        <v/>
      </c>
      <c r="CA142" s="53" t="str">
        <f>IF(B142&gt;例①!$C$60,"",IF(B142&gt;=例①!$C$59,$CA$13,""))</f>
        <v/>
      </c>
      <c r="CB142" s="53" t="str">
        <f>IF(B142&gt;例①!$C$62,"",IF(B142&gt;=例①!$C$61,$CB$13,""))</f>
        <v/>
      </c>
      <c r="CC142" s="53" t="str">
        <f>IF(B142&gt;例①!$C$64,"",IF(B142&gt;=例①!$C$63,$CC$13,""))</f>
        <v/>
      </c>
      <c r="CD142" s="53" t="str">
        <f>IF(B142&gt;例①!$C$66,"",IF(B142&gt;=例①!$C$65,$CD$13,""))</f>
        <v/>
      </c>
      <c r="CE142" s="50" t="str">
        <f t="shared" si="65"/>
        <v/>
      </c>
      <c r="CF142" s="50" t="str">
        <f t="shared" si="51"/>
        <v xml:space="preserve"> </v>
      </c>
    </row>
    <row r="143" spans="1:84" ht="39" customHeight="1" thickTop="1" thickBot="1" x14ac:dyDescent="0.2">
      <c r="A143" s="81" t="str">
        <f t="shared" ref="A143:A206" si="75">IF(D143="×","対象期間外",IF(D143="〇","対象期間",""))</f>
        <v>対象期間</v>
      </c>
      <c r="B143" s="180">
        <f>IFERROR(IF(B142=例①!$E$12+IF(WEEKDAY(例①!$E$12)=1,例①!$E$12,(8-WEEKDAY(例①!$E$12))),"-",IF(B142="-","-",B142+1)),"-")</f>
        <v>43684</v>
      </c>
      <c r="C143" s="89">
        <f t="shared" si="52"/>
        <v>4</v>
      </c>
      <c r="D143" s="199" t="str">
        <f t="shared" si="53"/>
        <v>〇</v>
      </c>
      <c r="E143" s="200" t="str">
        <f t="shared" si="54"/>
        <v xml:space="preserve"> </v>
      </c>
      <c r="F143" s="201" t="s">
        <v>60</v>
      </c>
      <c r="G143" s="202" t="s">
        <v>60</v>
      </c>
      <c r="H143" s="203"/>
      <c r="I143" s="204"/>
      <c r="J143" s="187" t="str">
        <f t="shared" si="55"/>
        <v/>
      </c>
      <c r="K143" s="190">
        <f t="shared" ref="K143:K206" si="76">IF(D143="×","",IF(R143&gt;0,R143,""))</f>
        <v>129</v>
      </c>
      <c r="L143" s="190" t="str">
        <f t="shared" ref="L143:L206" si="77">IF(D143="×","",IF(Q143&gt;0,IF(Q143=Q142,"",Q143),""))</f>
        <v/>
      </c>
      <c r="M143" s="188" t="str">
        <f t="shared" si="56"/>
        <v/>
      </c>
      <c r="N143" s="87" t="str">
        <f t="shared" ref="N143:N206" si="78">IFERROR(IF(WEEKDAY(C143)=2,"週の始まり",IF(WEEKDAY(C143)=1,"週の終わり",IF(WEEKDAY(C143)&gt;2,"↓",""))),"")</f>
        <v>↓</v>
      </c>
      <c r="O143" s="108"/>
      <c r="P143" s="156" t="str">
        <f>IF(B143&lt;例①!$E$11,"",IF(B143&gt;例①!$E$12,"",IF(LEN(CE143)=0,"○","")))</f>
        <v>○</v>
      </c>
      <c r="Q143" s="162">
        <f t="shared" si="57"/>
        <v>36</v>
      </c>
      <c r="R143" s="93">
        <f t="shared" ref="R143:R206" si="79">IF(D143="〇",R142+1,R142)</f>
        <v>129</v>
      </c>
      <c r="S143" s="156" t="str">
        <f t="shared" ref="S143:S206" si="80">IF(D143="×","",IF(P143="","",IF(G143="休日",IF(W143="作業日","",IF(WEEKDAY(B143)=1,"〇",IF(WEEKDAY(B143)=7,"〇",""))),IF(WEEKDAY(B143)=1,"〇",IF(WEEKDAY(B143)=7,"〇","")))))</f>
        <v/>
      </c>
      <c r="T143" s="162">
        <f t="shared" ref="T143:T206" si="81">IF(J143="OK",T142+1,IF(J143="OK（振替済み）",T142+1,T142))</f>
        <v>35</v>
      </c>
      <c r="U143" s="100">
        <f t="shared" si="58"/>
        <v>36</v>
      </c>
      <c r="V143" s="93" t="str">
        <f t="shared" ref="V143:V206" si="82">IF(D143="〇",G143,"")</f>
        <v>作業日</v>
      </c>
      <c r="W143" s="169" t="str">
        <f t="shared" si="59"/>
        <v>作業日</v>
      </c>
      <c r="X143" s="80" t="str">
        <f t="shared" si="60"/>
        <v/>
      </c>
      <c r="Y143" s="80" t="str">
        <f t="shared" si="61"/>
        <v/>
      </c>
      <c r="Z143" s="80">
        <f t="shared" ref="Z143:Z206" si="83">B143</f>
        <v>43684</v>
      </c>
      <c r="AA143" s="80" t="str">
        <f t="shared" ref="AA143:AA206" si="84">IF(F143&amp;W143="休日"&amp;"作業日","NG","")</f>
        <v/>
      </c>
      <c r="AB143" s="80" t="str">
        <f t="shared" ref="AB143:AB206" si="85">IF(AA143="","OK（振替済み）",$BE$15)</f>
        <v>OK（振替済み）</v>
      </c>
      <c r="AC143" s="154">
        <f t="shared" ref="AC143:AC206" si="86">IF(J143="OK",AC142+1,IF(J143="OK（振替済み）",AC142+1,AC142))</f>
        <v>35</v>
      </c>
      <c r="AD143" s="154" t="str">
        <f t="shared" si="62"/>
        <v/>
      </c>
      <c r="AE143" s="106">
        <f t="shared" si="63"/>
        <v>19</v>
      </c>
      <c r="AF143" s="106">
        <f t="shared" ref="AF143:AF206" si="87">IFERROR(VLOOKUP(H143,$B$15:$AE$655,COLUMN(AE143)-COLUMN(B143)+1,FALSE)-AE143,0)</f>
        <v>0</v>
      </c>
      <c r="AG143" s="218">
        <f>IFERROR(IF(AE143=1,例①!$E$11,IF(AE143=2,例①!$E$11,IF(WEEKDAY(Z143)=2,Z136,AG142))),"")</f>
        <v>43675</v>
      </c>
      <c r="AH143" s="222">
        <f t="shared" si="74"/>
        <v>43676</v>
      </c>
      <c r="AI143" s="222">
        <f t="shared" si="74"/>
        <v>43677</v>
      </c>
      <c r="AJ143" s="222">
        <f t="shared" si="74"/>
        <v>43678</v>
      </c>
      <c r="AK143" s="222">
        <f t="shared" si="74"/>
        <v>43679</v>
      </c>
      <c r="AL143" s="222">
        <f t="shared" si="74"/>
        <v>43680</v>
      </c>
      <c r="AM143" s="222">
        <f t="shared" si="74"/>
        <v>43681</v>
      </c>
      <c r="AN143" s="222">
        <f t="shared" si="74"/>
        <v>43682</v>
      </c>
      <c r="AO143" s="222">
        <f t="shared" si="74"/>
        <v>43683</v>
      </c>
      <c r="AP143" s="222">
        <f t="shared" si="74"/>
        <v>43684</v>
      </c>
      <c r="AQ143" s="222">
        <f t="shared" si="74"/>
        <v>43685</v>
      </c>
      <c r="AR143" s="222">
        <f t="shared" si="74"/>
        <v>43686</v>
      </c>
      <c r="AS143" s="222">
        <f t="shared" si="74"/>
        <v>43687</v>
      </c>
      <c r="AT143" s="222">
        <f t="shared" si="74"/>
        <v>43688</v>
      </c>
      <c r="AU143" s="222">
        <f t="shared" si="74"/>
        <v>43689</v>
      </c>
      <c r="AV143" s="222">
        <f t="shared" si="74"/>
        <v>43690</v>
      </c>
      <c r="AW143" s="222">
        <f t="shared" si="74"/>
        <v>43691</v>
      </c>
      <c r="AX143" s="222">
        <f t="shared" si="74"/>
        <v>43692</v>
      </c>
      <c r="AY143" s="222">
        <f t="shared" si="74"/>
        <v>43693</v>
      </c>
      <c r="AZ143" s="222">
        <f t="shared" si="74"/>
        <v>43694</v>
      </c>
      <c r="BA143" s="222">
        <f t="shared" si="74"/>
        <v>43695</v>
      </c>
      <c r="BB143" s="219">
        <f>IFERROR(IF(IF(Z143=例①!$E$12,例①!$E$12,IF(WEEKDAY(Z143)=1,Z150,BB144))&gt;例①!$E$12,例①!$E$12,IF(Z143=例①!$E$12,例①!$E$12,IF(WEEKDAY(Z143)=1,Z150,BB144))),"")</f>
        <v>43695</v>
      </c>
      <c r="BE143" s="53"/>
      <c r="BF143" s="53"/>
      <c r="BG143" s="53" t="str">
        <f>IFERROR(VLOOKUP(B143,例①!$C$11:$D$12,2,FALSE),"")</f>
        <v/>
      </c>
      <c r="BH143" s="53" t="str">
        <f>IFERROR(VLOOKUP(B143,例①!$C$16:$D$21,2,FALSE),"")</f>
        <v/>
      </c>
      <c r="BI143" s="53" t="str">
        <f>IFERROR(VLOOKUP(B143,例①!$C$22:$D$24,2,FALSE),"")</f>
        <v/>
      </c>
      <c r="BJ143" s="53" t="str">
        <f>IF(B143&gt;例①!$C$26,"",IF(B143&gt;=例①!$C$25,$BJ$13,""))</f>
        <v/>
      </c>
      <c r="BK143" s="53" t="str">
        <f>IF(B143&gt;例①!$C$28,"",IF(B143&gt;=例①!$C$27,$BK$13,""))</f>
        <v/>
      </c>
      <c r="BL143" s="53" t="str">
        <f>IF(B143&gt;例①!$C$30,"",IF(B143&gt;=例①!$C$29,$BL$13,""))</f>
        <v/>
      </c>
      <c r="BM143" s="53" t="str">
        <f>IF(B143&gt;例①!$C$32,"",IF(B143&gt;=例①!$C$31,$BM$13,""))</f>
        <v/>
      </c>
      <c r="BN143" s="53" t="str">
        <f>IF(B143&gt;例①!$C$34,"",IF(B143&gt;=例①!$C$33,$BN$13,""))</f>
        <v/>
      </c>
      <c r="BO143" s="53" t="str">
        <f>IF(B143&gt;例①!$C$36,"",IF(B143&gt;=例①!$C$35,$BO$13,""))</f>
        <v/>
      </c>
      <c r="BP143" s="53" t="str">
        <f>IF(B143&gt;例①!$C$38,"",IF(B143&gt;=例①!$C$37,$BP$13,""))</f>
        <v/>
      </c>
      <c r="BQ143" s="53" t="str">
        <f>IF(B143&gt;例①!$C$40,"",IF(B143&gt;=例①!$C$39,$BQ$13,""))</f>
        <v/>
      </c>
      <c r="BR143" s="53" t="str">
        <f>IF(B143&gt;例①!$C$42,"",IF(B143&gt;=例①!$C$41,$BR$13,""))</f>
        <v/>
      </c>
      <c r="BS143" s="53" t="str">
        <f>IF(B143&gt;例①!$C$44,"",IF(B143&gt;=例①!$C$43,$BS$13,""))</f>
        <v/>
      </c>
      <c r="BT143" s="53" t="str">
        <f>IF(B143&gt;例①!$C$46,"",IF(B143&gt;=例①!$C$45,$BT$13,""))</f>
        <v/>
      </c>
      <c r="BU143" s="53" t="str">
        <f>IF(B143&gt;例①!$C$48,"",IF(B143&gt;=例①!$C$47,$BU$13,""))</f>
        <v/>
      </c>
      <c r="BV143" s="53" t="str">
        <f>IF(B143&gt;例①!$C$50,"",IF(B143&gt;=例①!$C$49,$BV$13,""))</f>
        <v/>
      </c>
      <c r="BW143" s="53" t="str">
        <f>IF(B143&gt;例①!$C$52,"",IF(B143&gt;=例①!$C$51,$BW$13,""))</f>
        <v/>
      </c>
      <c r="BX143" s="53" t="str">
        <f>IF(B143&gt;例①!$C$54,"",IF(B143&gt;=例①!$C$53,$BX$13,""))</f>
        <v/>
      </c>
      <c r="BY143" s="53" t="str">
        <f>IF(B143&gt;例①!$C$56,"",IF(B143&gt;=例①!$C$55,$BY$13,""))</f>
        <v/>
      </c>
      <c r="BZ143" s="53" t="str">
        <f>IF(B143&gt;例①!$C$58,"",IF(B143&gt;=例①!$C$57,$BZ$13,""))</f>
        <v/>
      </c>
      <c r="CA143" s="53" t="str">
        <f>IF(B143&gt;例①!$C$60,"",IF(B143&gt;=例①!$C$59,$CA$13,""))</f>
        <v/>
      </c>
      <c r="CB143" s="53" t="str">
        <f>IF(B143&gt;例①!$C$62,"",IF(B143&gt;=例①!$C$61,$CB$13,""))</f>
        <v/>
      </c>
      <c r="CC143" s="53" t="str">
        <f>IF(B143&gt;例①!$C$64,"",IF(B143&gt;=例①!$C$63,$CC$13,""))</f>
        <v/>
      </c>
      <c r="CD143" s="53" t="str">
        <f>IF(B143&gt;例①!$C$66,"",IF(B143&gt;=例①!$C$65,$CD$13,""))</f>
        <v/>
      </c>
      <c r="CE143" s="50" t="str">
        <f t="shared" si="65"/>
        <v/>
      </c>
      <c r="CF143" s="50" t="str">
        <f t="shared" ref="CF143:CF206" si="88">BG143&amp;" "&amp;CE143</f>
        <v xml:space="preserve"> </v>
      </c>
    </row>
    <row r="144" spans="1:84" ht="39" customHeight="1" thickTop="1" thickBot="1" x14ac:dyDescent="0.2">
      <c r="A144" s="81" t="str">
        <f t="shared" si="75"/>
        <v>対象期間</v>
      </c>
      <c r="B144" s="180">
        <f>IFERROR(IF(B143=例①!$E$12+IF(WEEKDAY(例①!$E$12)=1,例①!$E$12,(8-WEEKDAY(例①!$E$12))),"-",IF(B143="-","-",B143+1)),"-")</f>
        <v>43685</v>
      </c>
      <c r="C144" s="89">
        <f t="shared" ref="C144:C207" si="89">IFERROR(WEEKDAY(B144),"-")</f>
        <v>5</v>
      </c>
      <c r="D144" s="199" t="str">
        <f t="shared" ref="D144:D207" si="90">IF(P144="","×","〇")</f>
        <v>〇</v>
      </c>
      <c r="E144" s="200" t="str">
        <f t="shared" ref="E144:E207" si="91">CF144</f>
        <v xml:space="preserve"> </v>
      </c>
      <c r="F144" s="201" t="s">
        <v>60</v>
      </c>
      <c r="G144" s="202" t="s">
        <v>60</v>
      </c>
      <c r="H144" s="203"/>
      <c r="I144" s="204"/>
      <c r="J144" s="187" t="str">
        <f t="shared" ref="J144:J207" si="92">IFERROR(IF(S144="","",IF(G144="","",IF(G144="休日","OK",IF(G144="振替休日",IF(ABS(AF144)&gt;1,"","OK"),IF(G144="作業日",VLOOKUP(B144,$Y$15:$AB$655,4,FALSE),"NG")))))&amp;IF(F144&amp;G144="休日振替休日","当初休日と計画した日に振替ないでください！",IF(F144&amp;G144="休日完全週休2日の振替休日","当初休日と計画した日に振替ないでください！",IF(G144="休日",IF(W144="作業日","週2日を超える休日(現場閉所日数に含めない)",""),""))),"NG")</f>
        <v/>
      </c>
      <c r="K144" s="190">
        <f t="shared" si="76"/>
        <v>130</v>
      </c>
      <c r="L144" s="190" t="str">
        <f t="shared" si="77"/>
        <v/>
      </c>
      <c r="M144" s="188" t="str">
        <f t="shared" ref="M144:M207" si="93">IF(G144="","",IF(S144="〇",IF(J144="NG","×",T144&amp;"／"&amp;U144),""))</f>
        <v/>
      </c>
      <c r="N144" s="87" t="str">
        <f t="shared" si="78"/>
        <v>↓</v>
      </c>
      <c r="O144" s="108"/>
      <c r="P144" s="156" t="str">
        <f>IF(B144&lt;例①!$E$11,"",IF(B144&gt;例①!$E$12,"",IF(LEN(CE144)=0,"○","")))</f>
        <v>○</v>
      </c>
      <c r="Q144" s="162">
        <f t="shared" ref="Q144:Q207" si="94">IF(W144="休日",Q143+1,IF(W144="振替休日",Q143+1,IF(W144="完全週休2日の振替休日",Q143+1,Q143)))</f>
        <v>36</v>
      </c>
      <c r="R144" s="93">
        <f t="shared" si="79"/>
        <v>130</v>
      </c>
      <c r="S144" s="156" t="str">
        <f t="shared" si="80"/>
        <v/>
      </c>
      <c r="T144" s="162">
        <f t="shared" si="81"/>
        <v>35</v>
      </c>
      <c r="U144" s="100">
        <f t="shared" ref="U144:U207" si="95">IF(S144="〇",U143+1,U143)</f>
        <v>36</v>
      </c>
      <c r="V144" s="93" t="str">
        <f t="shared" si="82"/>
        <v>作業日</v>
      </c>
      <c r="W144" s="169" t="str">
        <f t="shared" ref="W144:W207" si="96">IF(D144="×",IF(G144="完全週休2日の振替休日",G144,""),IF(V144="","",IF(WEEKDAY(B144)=1,V144,IF(WEEKDAY(B144)=7,V144,IF(V144="振替休日",V144,IF(V144="完全週休2日の振替休日",V144,IF(WEEKDAY(B144)=6,IF(COUNTIF(V145:V146,"休日")&lt;2,V144,"作業日"),IF(WEEKDAY(B144)=5,IF(COUNTIF(V145:V147,"休日")&lt;2,V144,"作業日"),IF(WEEKDAY(B144)=4,IF(COUNTIF(V145:V148,"休日")&lt;2,V144,"作業日"),IF(WEEKDAY(B144)=3,IF(COUNTIF(V145:V149,"休日")&lt;2,V144,"作業日"),IF(WEEKDAY(B144)=2,IF(COUNTIF(V145:V150,"休日")&lt;2,V144,"作業日"))))))))))))</f>
        <v>作業日</v>
      </c>
      <c r="X144" s="80" t="str">
        <f t="shared" ref="X144:X207" si="97">IF(W144="完全週休2日の振替休日",H144,"")</f>
        <v/>
      </c>
      <c r="Y144" s="80" t="str">
        <f t="shared" ref="Y144:Y207" si="98">IF(X144="","",X144)</f>
        <v/>
      </c>
      <c r="Z144" s="80">
        <f t="shared" si="83"/>
        <v>43685</v>
      </c>
      <c r="AA144" s="80" t="str">
        <f t="shared" si="84"/>
        <v/>
      </c>
      <c r="AB144" s="80" t="str">
        <f t="shared" si="85"/>
        <v>OK（振替済み）</v>
      </c>
      <c r="AC144" s="154">
        <f t="shared" si="86"/>
        <v>35</v>
      </c>
      <c r="AD144" s="154" t="str">
        <f t="shared" ref="AD144:AD207" si="99">IF(AC144=AC143,"",AC144)</f>
        <v/>
      </c>
      <c r="AE144" s="106">
        <f t="shared" ref="AE144:AE207" si="100">IFERROR(IF(WEEKDAY(B144)=1,AE137+1,AE145),0)</f>
        <v>19</v>
      </c>
      <c r="AF144" s="106">
        <f t="shared" si="87"/>
        <v>0</v>
      </c>
      <c r="AG144" s="218">
        <f>IFERROR(IF(AE144=1,例①!$E$11,IF(AE144=2,例①!$E$11,IF(WEEKDAY(Z144)=2,Z137,AG143))),"")</f>
        <v>43675</v>
      </c>
      <c r="AH144" s="222">
        <f t="shared" si="74"/>
        <v>43676</v>
      </c>
      <c r="AI144" s="222">
        <f t="shared" si="74"/>
        <v>43677</v>
      </c>
      <c r="AJ144" s="222">
        <f t="shared" si="74"/>
        <v>43678</v>
      </c>
      <c r="AK144" s="222">
        <f t="shared" si="74"/>
        <v>43679</v>
      </c>
      <c r="AL144" s="222">
        <f t="shared" si="74"/>
        <v>43680</v>
      </c>
      <c r="AM144" s="222">
        <f t="shared" si="74"/>
        <v>43681</v>
      </c>
      <c r="AN144" s="222">
        <f t="shared" si="74"/>
        <v>43682</v>
      </c>
      <c r="AO144" s="222">
        <f t="shared" si="74"/>
        <v>43683</v>
      </c>
      <c r="AP144" s="222">
        <f t="shared" si="74"/>
        <v>43684</v>
      </c>
      <c r="AQ144" s="222">
        <f t="shared" si="74"/>
        <v>43685</v>
      </c>
      <c r="AR144" s="222">
        <f t="shared" si="74"/>
        <v>43686</v>
      </c>
      <c r="AS144" s="222">
        <f t="shared" si="74"/>
        <v>43687</v>
      </c>
      <c r="AT144" s="222">
        <f t="shared" si="74"/>
        <v>43688</v>
      </c>
      <c r="AU144" s="222">
        <f t="shared" si="74"/>
        <v>43689</v>
      </c>
      <c r="AV144" s="222">
        <f t="shared" si="74"/>
        <v>43690</v>
      </c>
      <c r="AW144" s="222">
        <f t="shared" si="74"/>
        <v>43691</v>
      </c>
      <c r="AX144" s="222">
        <f t="shared" si="74"/>
        <v>43692</v>
      </c>
      <c r="AY144" s="222">
        <f t="shared" si="74"/>
        <v>43693</v>
      </c>
      <c r="AZ144" s="222">
        <f t="shared" si="74"/>
        <v>43694</v>
      </c>
      <c r="BA144" s="222">
        <f t="shared" si="74"/>
        <v>43695</v>
      </c>
      <c r="BB144" s="219">
        <f>IFERROR(IF(IF(Z144=例①!$E$12,例①!$E$12,IF(WEEKDAY(Z144)=1,Z151,BB145))&gt;例①!$E$12,例①!$E$12,IF(Z144=例①!$E$12,例①!$E$12,IF(WEEKDAY(Z144)=1,Z151,BB145))),"")</f>
        <v>43695</v>
      </c>
      <c r="BE144" s="53"/>
      <c r="BF144" s="53"/>
      <c r="BG144" s="53" t="str">
        <f>IFERROR(VLOOKUP(B144,例①!$C$11:$D$12,2,FALSE),"")</f>
        <v/>
      </c>
      <c r="BH144" s="53" t="str">
        <f>IFERROR(VLOOKUP(B144,例①!$C$16:$D$21,2,FALSE),"")</f>
        <v/>
      </c>
      <c r="BI144" s="53" t="str">
        <f>IFERROR(VLOOKUP(B144,例①!$C$22:$D$24,2,FALSE),"")</f>
        <v/>
      </c>
      <c r="BJ144" s="53" t="str">
        <f>IF(B144&gt;例①!$C$26,"",IF(B144&gt;=例①!$C$25,$BJ$13,""))</f>
        <v/>
      </c>
      <c r="BK144" s="53" t="str">
        <f>IF(B144&gt;例①!$C$28,"",IF(B144&gt;=例①!$C$27,$BK$13,""))</f>
        <v/>
      </c>
      <c r="BL144" s="53" t="str">
        <f>IF(B144&gt;例①!$C$30,"",IF(B144&gt;=例①!$C$29,$BL$13,""))</f>
        <v/>
      </c>
      <c r="BM144" s="53" t="str">
        <f>IF(B144&gt;例①!$C$32,"",IF(B144&gt;=例①!$C$31,$BM$13,""))</f>
        <v/>
      </c>
      <c r="BN144" s="53" t="str">
        <f>IF(B144&gt;例①!$C$34,"",IF(B144&gt;=例①!$C$33,$BN$13,""))</f>
        <v/>
      </c>
      <c r="BO144" s="53" t="str">
        <f>IF(B144&gt;例①!$C$36,"",IF(B144&gt;=例①!$C$35,$BO$13,""))</f>
        <v/>
      </c>
      <c r="BP144" s="53" t="str">
        <f>IF(B144&gt;例①!$C$38,"",IF(B144&gt;=例①!$C$37,$BP$13,""))</f>
        <v/>
      </c>
      <c r="BQ144" s="53" t="str">
        <f>IF(B144&gt;例①!$C$40,"",IF(B144&gt;=例①!$C$39,$BQ$13,""))</f>
        <v/>
      </c>
      <c r="BR144" s="53" t="str">
        <f>IF(B144&gt;例①!$C$42,"",IF(B144&gt;=例①!$C$41,$BR$13,""))</f>
        <v/>
      </c>
      <c r="BS144" s="53" t="str">
        <f>IF(B144&gt;例①!$C$44,"",IF(B144&gt;=例①!$C$43,$BS$13,""))</f>
        <v/>
      </c>
      <c r="BT144" s="53" t="str">
        <f>IF(B144&gt;例①!$C$46,"",IF(B144&gt;=例①!$C$45,$BT$13,""))</f>
        <v/>
      </c>
      <c r="BU144" s="53" t="str">
        <f>IF(B144&gt;例①!$C$48,"",IF(B144&gt;=例①!$C$47,$BU$13,""))</f>
        <v/>
      </c>
      <c r="BV144" s="53" t="str">
        <f>IF(B144&gt;例①!$C$50,"",IF(B144&gt;=例①!$C$49,$BV$13,""))</f>
        <v/>
      </c>
      <c r="BW144" s="53" t="str">
        <f>IF(B144&gt;例①!$C$52,"",IF(B144&gt;=例①!$C$51,$BW$13,""))</f>
        <v/>
      </c>
      <c r="BX144" s="53" t="str">
        <f>IF(B144&gt;例①!$C$54,"",IF(B144&gt;=例①!$C$53,$BX$13,""))</f>
        <v/>
      </c>
      <c r="BY144" s="53" t="str">
        <f>IF(B144&gt;例①!$C$56,"",IF(B144&gt;=例①!$C$55,$BY$13,""))</f>
        <v/>
      </c>
      <c r="BZ144" s="53" t="str">
        <f>IF(B144&gt;例①!$C$58,"",IF(B144&gt;=例①!$C$57,$BZ$13,""))</f>
        <v/>
      </c>
      <c r="CA144" s="53" t="str">
        <f>IF(B144&gt;例①!$C$60,"",IF(B144&gt;=例①!$C$59,$CA$13,""))</f>
        <v/>
      </c>
      <c r="CB144" s="53" t="str">
        <f>IF(B144&gt;例①!$C$62,"",IF(B144&gt;=例①!$C$61,$CB$13,""))</f>
        <v/>
      </c>
      <c r="CC144" s="53" t="str">
        <f>IF(B144&gt;例①!$C$64,"",IF(B144&gt;=例①!$C$63,$CC$13,""))</f>
        <v/>
      </c>
      <c r="CD144" s="53" t="str">
        <f>IF(B144&gt;例①!$C$66,"",IF(B144&gt;=例①!$C$65,$CD$13,""))</f>
        <v/>
      </c>
      <c r="CE144" s="50" t="str">
        <f t="shared" ref="CE144:CE207" si="101">IF(COUNTA(BH144:BP144)=0,"",BH144&amp;BI144&amp;BJ144&amp;BK144&amp;BL144&amp;BM144&amp;BN144&amp;BO144&amp;BP144&amp;BQ144&amp;BR144&amp;BS144&amp;BT144&amp;BU144&amp;BV144&amp;BW144&amp;BX144&amp;BY144&amp;BZ144&amp;CA144&amp;CB144&amp;CC144&amp;CD144)</f>
        <v/>
      </c>
      <c r="CF144" s="50" t="str">
        <f t="shared" si="88"/>
        <v xml:space="preserve"> </v>
      </c>
    </row>
    <row r="145" spans="1:84" ht="39" customHeight="1" thickTop="1" thickBot="1" x14ac:dyDescent="0.2">
      <c r="A145" s="81" t="str">
        <f t="shared" si="75"/>
        <v>対象期間</v>
      </c>
      <c r="B145" s="180">
        <f>IFERROR(IF(B144=例①!$E$12+IF(WEEKDAY(例①!$E$12)=1,例①!$E$12,(8-WEEKDAY(例①!$E$12))),"-",IF(B144="-","-",B144+1)),"-")</f>
        <v>43686</v>
      </c>
      <c r="C145" s="89">
        <f t="shared" si="89"/>
        <v>6</v>
      </c>
      <c r="D145" s="199" t="str">
        <f t="shared" si="90"/>
        <v>〇</v>
      </c>
      <c r="E145" s="200" t="str">
        <f t="shared" si="91"/>
        <v xml:space="preserve"> </v>
      </c>
      <c r="F145" s="201" t="s">
        <v>60</v>
      </c>
      <c r="G145" s="202" t="s">
        <v>60</v>
      </c>
      <c r="H145" s="203"/>
      <c r="I145" s="204"/>
      <c r="J145" s="187" t="str">
        <f t="shared" si="92"/>
        <v/>
      </c>
      <c r="K145" s="190">
        <f t="shared" si="76"/>
        <v>131</v>
      </c>
      <c r="L145" s="190" t="str">
        <f t="shared" si="77"/>
        <v/>
      </c>
      <c r="M145" s="188" t="str">
        <f t="shared" si="93"/>
        <v/>
      </c>
      <c r="N145" s="87" t="str">
        <f t="shared" si="78"/>
        <v>↓</v>
      </c>
      <c r="O145" s="108"/>
      <c r="P145" s="156" t="str">
        <f>IF(B145&lt;例①!$E$11,"",IF(B145&gt;例①!$E$12,"",IF(LEN(CE145)=0,"○","")))</f>
        <v>○</v>
      </c>
      <c r="Q145" s="162">
        <f t="shared" si="94"/>
        <v>36</v>
      </c>
      <c r="R145" s="93">
        <f t="shared" si="79"/>
        <v>131</v>
      </c>
      <c r="S145" s="156" t="str">
        <f t="shared" si="80"/>
        <v/>
      </c>
      <c r="T145" s="162">
        <f t="shared" si="81"/>
        <v>35</v>
      </c>
      <c r="U145" s="100">
        <f t="shared" si="95"/>
        <v>36</v>
      </c>
      <c r="V145" s="93" t="str">
        <f t="shared" si="82"/>
        <v>作業日</v>
      </c>
      <c r="W145" s="169" t="str">
        <f t="shared" si="96"/>
        <v>作業日</v>
      </c>
      <c r="X145" s="80" t="str">
        <f t="shared" si="97"/>
        <v/>
      </c>
      <c r="Y145" s="80" t="str">
        <f t="shared" si="98"/>
        <v/>
      </c>
      <c r="Z145" s="80">
        <f t="shared" si="83"/>
        <v>43686</v>
      </c>
      <c r="AA145" s="80" t="str">
        <f t="shared" si="84"/>
        <v/>
      </c>
      <c r="AB145" s="80" t="str">
        <f t="shared" si="85"/>
        <v>OK（振替済み）</v>
      </c>
      <c r="AC145" s="154">
        <f t="shared" si="86"/>
        <v>35</v>
      </c>
      <c r="AD145" s="154" t="str">
        <f t="shared" si="99"/>
        <v/>
      </c>
      <c r="AE145" s="106">
        <f t="shared" si="100"/>
        <v>19</v>
      </c>
      <c r="AF145" s="106">
        <f t="shared" si="87"/>
        <v>0</v>
      </c>
      <c r="AG145" s="218">
        <f>IFERROR(IF(AE145=1,例①!$E$11,IF(AE145=2,例①!$E$11,IF(WEEKDAY(Z145)=2,Z138,AG144))),"")</f>
        <v>43675</v>
      </c>
      <c r="AH145" s="222">
        <f t="shared" si="74"/>
        <v>43676</v>
      </c>
      <c r="AI145" s="222">
        <f t="shared" si="74"/>
        <v>43677</v>
      </c>
      <c r="AJ145" s="222">
        <f t="shared" si="74"/>
        <v>43678</v>
      </c>
      <c r="AK145" s="222">
        <f t="shared" si="74"/>
        <v>43679</v>
      </c>
      <c r="AL145" s="222">
        <f t="shared" si="74"/>
        <v>43680</v>
      </c>
      <c r="AM145" s="222">
        <f t="shared" si="74"/>
        <v>43681</v>
      </c>
      <c r="AN145" s="222">
        <f t="shared" si="74"/>
        <v>43682</v>
      </c>
      <c r="AO145" s="222">
        <f t="shared" si="74"/>
        <v>43683</v>
      </c>
      <c r="AP145" s="222">
        <f t="shared" si="74"/>
        <v>43684</v>
      </c>
      <c r="AQ145" s="222">
        <f t="shared" si="74"/>
        <v>43685</v>
      </c>
      <c r="AR145" s="222">
        <f t="shared" si="74"/>
        <v>43686</v>
      </c>
      <c r="AS145" s="222">
        <f t="shared" si="74"/>
        <v>43687</v>
      </c>
      <c r="AT145" s="222">
        <f t="shared" si="74"/>
        <v>43688</v>
      </c>
      <c r="AU145" s="222">
        <f t="shared" si="74"/>
        <v>43689</v>
      </c>
      <c r="AV145" s="222">
        <f t="shared" si="74"/>
        <v>43690</v>
      </c>
      <c r="AW145" s="222">
        <f t="shared" ref="AW145:BA145" si="102">IFERROR(IF(AV145+1&gt;$BB145,"",AV145+1),"")</f>
        <v>43691</v>
      </c>
      <c r="AX145" s="222">
        <f t="shared" si="102"/>
        <v>43692</v>
      </c>
      <c r="AY145" s="222">
        <f t="shared" si="102"/>
        <v>43693</v>
      </c>
      <c r="AZ145" s="222">
        <f t="shared" si="102"/>
        <v>43694</v>
      </c>
      <c r="BA145" s="222">
        <f t="shared" si="102"/>
        <v>43695</v>
      </c>
      <c r="BB145" s="219">
        <f>IFERROR(IF(IF(Z145=例①!$E$12,例①!$E$12,IF(WEEKDAY(Z145)=1,Z152,BB146))&gt;例①!$E$12,例①!$E$12,IF(Z145=例①!$E$12,例①!$E$12,IF(WEEKDAY(Z145)=1,Z152,BB146))),"")</f>
        <v>43695</v>
      </c>
      <c r="BE145" s="53"/>
      <c r="BF145" s="53"/>
      <c r="BG145" s="53" t="str">
        <f>IFERROR(VLOOKUP(B145,例①!$C$11:$D$12,2,FALSE),"")</f>
        <v/>
      </c>
      <c r="BH145" s="53" t="str">
        <f>IFERROR(VLOOKUP(B145,例①!$C$16:$D$21,2,FALSE),"")</f>
        <v/>
      </c>
      <c r="BI145" s="53" t="str">
        <f>IFERROR(VLOOKUP(B145,例①!$C$22:$D$24,2,FALSE),"")</f>
        <v/>
      </c>
      <c r="BJ145" s="53" t="str">
        <f>IF(B145&gt;例①!$C$26,"",IF(B145&gt;=例①!$C$25,$BJ$13,""))</f>
        <v/>
      </c>
      <c r="BK145" s="53" t="str">
        <f>IF(B145&gt;例①!$C$28,"",IF(B145&gt;=例①!$C$27,$BK$13,""))</f>
        <v/>
      </c>
      <c r="BL145" s="53" t="str">
        <f>IF(B145&gt;例①!$C$30,"",IF(B145&gt;=例①!$C$29,$BL$13,""))</f>
        <v/>
      </c>
      <c r="BM145" s="53" t="str">
        <f>IF(B145&gt;例①!$C$32,"",IF(B145&gt;=例①!$C$31,$BM$13,""))</f>
        <v/>
      </c>
      <c r="BN145" s="53" t="str">
        <f>IF(B145&gt;例①!$C$34,"",IF(B145&gt;=例①!$C$33,$BN$13,""))</f>
        <v/>
      </c>
      <c r="BO145" s="53" t="str">
        <f>IF(B145&gt;例①!$C$36,"",IF(B145&gt;=例①!$C$35,$BO$13,""))</f>
        <v/>
      </c>
      <c r="BP145" s="53" t="str">
        <f>IF(B145&gt;例①!$C$38,"",IF(B145&gt;=例①!$C$37,$BP$13,""))</f>
        <v/>
      </c>
      <c r="BQ145" s="53" t="str">
        <f>IF(B145&gt;例①!$C$40,"",IF(B145&gt;=例①!$C$39,$BQ$13,""))</f>
        <v/>
      </c>
      <c r="BR145" s="53" t="str">
        <f>IF(B145&gt;例①!$C$42,"",IF(B145&gt;=例①!$C$41,$BR$13,""))</f>
        <v/>
      </c>
      <c r="BS145" s="53" t="str">
        <f>IF(B145&gt;例①!$C$44,"",IF(B145&gt;=例①!$C$43,$BS$13,""))</f>
        <v/>
      </c>
      <c r="BT145" s="53" t="str">
        <f>IF(B145&gt;例①!$C$46,"",IF(B145&gt;=例①!$C$45,$BT$13,""))</f>
        <v/>
      </c>
      <c r="BU145" s="53" t="str">
        <f>IF(B145&gt;例①!$C$48,"",IF(B145&gt;=例①!$C$47,$BU$13,""))</f>
        <v/>
      </c>
      <c r="BV145" s="53" t="str">
        <f>IF(B145&gt;例①!$C$50,"",IF(B145&gt;=例①!$C$49,$BV$13,""))</f>
        <v/>
      </c>
      <c r="BW145" s="53" t="str">
        <f>IF(B145&gt;例①!$C$52,"",IF(B145&gt;=例①!$C$51,$BW$13,""))</f>
        <v/>
      </c>
      <c r="BX145" s="53" t="str">
        <f>IF(B145&gt;例①!$C$54,"",IF(B145&gt;=例①!$C$53,$BX$13,""))</f>
        <v/>
      </c>
      <c r="BY145" s="53" t="str">
        <f>IF(B145&gt;例①!$C$56,"",IF(B145&gt;=例①!$C$55,$BY$13,""))</f>
        <v/>
      </c>
      <c r="BZ145" s="53" t="str">
        <f>IF(B145&gt;例①!$C$58,"",IF(B145&gt;=例①!$C$57,$BZ$13,""))</f>
        <v/>
      </c>
      <c r="CA145" s="53" t="str">
        <f>IF(B145&gt;例①!$C$60,"",IF(B145&gt;=例①!$C$59,$CA$13,""))</f>
        <v/>
      </c>
      <c r="CB145" s="53" t="str">
        <f>IF(B145&gt;例①!$C$62,"",IF(B145&gt;=例①!$C$61,$CB$13,""))</f>
        <v/>
      </c>
      <c r="CC145" s="53" t="str">
        <f>IF(B145&gt;例①!$C$64,"",IF(B145&gt;=例①!$C$63,$CC$13,""))</f>
        <v/>
      </c>
      <c r="CD145" s="53" t="str">
        <f>IF(B145&gt;例①!$C$66,"",IF(B145&gt;=例①!$C$65,$CD$13,""))</f>
        <v/>
      </c>
      <c r="CE145" s="50" t="str">
        <f t="shared" si="101"/>
        <v/>
      </c>
      <c r="CF145" s="50" t="str">
        <f t="shared" si="88"/>
        <v xml:space="preserve"> </v>
      </c>
    </row>
    <row r="146" spans="1:84" ht="39" customHeight="1" thickTop="1" thickBot="1" x14ac:dyDescent="0.2">
      <c r="A146" s="81" t="str">
        <f t="shared" si="75"/>
        <v>対象期間</v>
      </c>
      <c r="B146" s="180">
        <f>IFERROR(IF(B145=例①!$E$12+IF(WEEKDAY(例①!$E$12)=1,例①!$E$12,(8-WEEKDAY(例①!$E$12))),"-",IF(B145="-","-",B145+1)),"-")</f>
        <v>43687</v>
      </c>
      <c r="C146" s="89">
        <f t="shared" si="89"/>
        <v>7</v>
      </c>
      <c r="D146" s="199" t="str">
        <f t="shared" si="90"/>
        <v>〇</v>
      </c>
      <c r="E146" s="200" t="str">
        <f t="shared" si="91"/>
        <v xml:space="preserve"> </v>
      </c>
      <c r="F146" s="201" t="s">
        <v>61</v>
      </c>
      <c r="G146" s="202" t="s">
        <v>61</v>
      </c>
      <c r="H146" s="203"/>
      <c r="I146" s="204"/>
      <c r="J146" s="187" t="str">
        <f t="shared" si="92"/>
        <v>OK</v>
      </c>
      <c r="K146" s="190">
        <f t="shared" si="76"/>
        <v>132</v>
      </c>
      <c r="L146" s="190">
        <f t="shared" si="77"/>
        <v>37</v>
      </c>
      <c r="M146" s="188" t="str">
        <f t="shared" si="93"/>
        <v>36／37</v>
      </c>
      <c r="N146" s="87" t="str">
        <f t="shared" si="78"/>
        <v>↓</v>
      </c>
      <c r="O146" s="108"/>
      <c r="P146" s="156" t="str">
        <f>IF(B146&lt;例①!$E$11,"",IF(B146&gt;例①!$E$12,"",IF(LEN(CE146)=0,"○","")))</f>
        <v>○</v>
      </c>
      <c r="Q146" s="162">
        <f t="shared" si="94"/>
        <v>37</v>
      </c>
      <c r="R146" s="93">
        <f t="shared" si="79"/>
        <v>132</v>
      </c>
      <c r="S146" s="156" t="str">
        <f t="shared" si="80"/>
        <v>〇</v>
      </c>
      <c r="T146" s="162">
        <f t="shared" si="81"/>
        <v>36</v>
      </c>
      <c r="U146" s="100">
        <f t="shared" si="95"/>
        <v>37</v>
      </c>
      <c r="V146" s="93" t="str">
        <f t="shared" si="82"/>
        <v>休日</v>
      </c>
      <c r="W146" s="169" t="str">
        <f t="shared" si="96"/>
        <v>休日</v>
      </c>
      <c r="X146" s="80" t="str">
        <f t="shared" si="97"/>
        <v/>
      </c>
      <c r="Y146" s="80" t="str">
        <f t="shared" si="98"/>
        <v/>
      </c>
      <c r="Z146" s="80">
        <f t="shared" si="83"/>
        <v>43687</v>
      </c>
      <c r="AA146" s="80" t="str">
        <f t="shared" si="84"/>
        <v/>
      </c>
      <c r="AB146" s="80" t="str">
        <f t="shared" si="85"/>
        <v>OK（振替済み）</v>
      </c>
      <c r="AC146" s="154">
        <f t="shared" si="86"/>
        <v>36</v>
      </c>
      <c r="AD146" s="154">
        <f t="shared" si="99"/>
        <v>36</v>
      </c>
      <c r="AE146" s="106">
        <f t="shared" si="100"/>
        <v>19</v>
      </c>
      <c r="AF146" s="106">
        <f t="shared" si="87"/>
        <v>0</v>
      </c>
      <c r="AG146" s="218">
        <f>IFERROR(IF(AE146=1,例①!$E$11,IF(AE146=2,例①!$E$11,IF(WEEKDAY(Z146)=2,Z139,AG145))),"")</f>
        <v>43675</v>
      </c>
      <c r="AH146" s="222">
        <f t="shared" ref="AH146:BA158" si="103">IFERROR(IF(AG146+1&gt;$BB146,"",AG146+1),"")</f>
        <v>43676</v>
      </c>
      <c r="AI146" s="222">
        <f t="shared" si="103"/>
        <v>43677</v>
      </c>
      <c r="AJ146" s="222">
        <f t="shared" si="103"/>
        <v>43678</v>
      </c>
      <c r="AK146" s="222">
        <f t="shared" si="103"/>
        <v>43679</v>
      </c>
      <c r="AL146" s="222">
        <f t="shared" si="103"/>
        <v>43680</v>
      </c>
      <c r="AM146" s="222">
        <f t="shared" si="103"/>
        <v>43681</v>
      </c>
      <c r="AN146" s="222">
        <f t="shared" si="103"/>
        <v>43682</v>
      </c>
      <c r="AO146" s="222">
        <f t="shared" si="103"/>
        <v>43683</v>
      </c>
      <c r="AP146" s="222">
        <f t="shared" si="103"/>
        <v>43684</v>
      </c>
      <c r="AQ146" s="222">
        <f t="shared" si="103"/>
        <v>43685</v>
      </c>
      <c r="AR146" s="222">
        <f t="shared" si="103"/>
        <v>43686</v>
      </c>
      <c r="AS146" s="222">
        <f t="shared" si="103"/>
        <v>43687</v>
      </c>
      <c r="AT146" s="222">
        <f t="shared" si="103"/>
        <v>43688</v>
      </c>
      <c r="AU146" s="222">
        <f t="shared" si="103"/>
        <v>43689</v>
      </c>
      <c r="AV146" s="222">
        <f t="shared" si="103"/>
        <v>43690</v>
      </c>
      <c r="AW146" s="222">
        <f t="shared" si="103"/>
        <v>43691</v>
      </c>
      <c r="AX146" s="222">
        <f t="shared" si="103"/>
        <v>43692</v>
      </c>
      <c r="AY146" s="222">
        <f t="shared" si="103"/>
        <v>43693</v>
      </c>
      <c r="AZ146" s="222">
        <f t="shared" si="103"/>
        <v>43694</v>
      </c>
      <c r="BA146" s="222">
        <f t="shared" si="103"/>
        <v>43695</v>
      </c>
      <c r="BB146" s="219">
        <f>IFERROR(IF(IF(Z146=例①!$E$12,例①!$E$12,IF(WEEKDAY(Z146)=1,Z153,BB147))&gt;例①!$E$12,例①!$E$12,IF(Z146=例①!$E$12,例①!$E$12,IF(WEEKDAY(Z146)=1,Z153,BB147))),"")</f>
        <v>43695</v>
      </c>
      <c r="BE146" s="53"/>
      <c r="BF146" s="53"/>
      <c r="BG146" s="53" t="str">
        <f>IFERROR(VLOOKUP(B146,例①!$C$11:$D$12,2,FALSE),"")</f>
        <v/>
      </c>
      <c r="BH146" s="53" t="str">
        <f>IFERROR(VLOOKUP(B146,例①!$C$16:$D$21,2,FALSE),"")</f>
        <v/>
      </c>
      <c r="BI146" s="53" t="str">
        <f>IFERROR(VLOOKUP(B146,例①!$C$22:$D$24,2,FALSE),"")</f>
        <v/>
      </c>
      <c r="BJ146" s="53" t="str">
        <f>IF(B146&gt;例①!$C$26,"",IF(B146&gt;=例①!$C$25,$BJ$13,""))</f>
        <v/>
      </c>
      <c r="BK146" s="53" t="str">
        <f>IF(B146&gt;例①!$C$28,"",IF(B146&gt;=例①!$C$27,$BK$13,""))</f>
        <v/>
      </c>
      <c r="BL146" s="53" t="str">
        <f>IF(B146&gt;例①!$C$30,"",IF(B146&gt;=例①!$C$29,$BL$13,""))</f>
        <v/>
      </c>
      <c r="BM146" s="53" t="str">
        <f>IF(B146&gt;例①!$C$32,"",IF(B146&gt;=例①!$C$31,$BM$13,""))</f>
        <v/>
      </c>
      <c r="BN146" s="53" t="str">
        <f>IF(B146&gt;例①!$C$34,"",IF(B146&gt;=例①!$C$33,$BN$13,""))</f>
        <v/>
      </c>
      <c r="BO146" s="53" t="str">
        <f>IF(B146&gt;例①!$C$36,"",IF(B146&gt;=例①!$C$35,$BO$13,""))</f>
        <v/>
      </c>
      <c r="BP146" s="53" t="str">
        <f>IF(B146&gt;例①!$C$38,"",IF(B146&gt;=例①!$C$37,$BP$13,""))</f>
        <v/>
      </c>
      <c r="BQ146" s="53" t="str">
        <f>IF(B146&gt;例①!$C$40,"",IF(B146&gt;=例①!$C$39,$BQ$13,""))</f>
        <v/>
      </c>
      <c r="BR146" s="53" t="str">
        <f>IF(B146&gt;例①!$C$42,"",IF(B146&gt;=例①!$C$41,$BR$13,""))</f>
        <v/>
      </c>
      <c r="BS146" s="53" t="str">
        <f>IF(B146&gt;例①!$C$44,"",IF(B146&gt;=例①!$C$43,$BS$13,""))</f>
        <v/>
      </c>
      <c r="BT146" s="53" t="str">
        <f>IF(B146&gt;例①!$C$46,"",IF(B146&gt;=例①!$C$45,$BT$13,""))</f>
        <v/>
      </c>
      <c r="BU146" s="53" t="str">
        <f>IF(B146&gt;例①!$C$48,"",IF(B146&gt;=例①!$C$47,$BU$13,""))</f>
        <v/>
      </c>
      <c r="BV146" s="53" t="str">
        <f>IF(B146&gt;例①!$C$50,"",IF(B146&gt;=例①!$C$49,$BV$13,""))</f>
        <v/>
      </c>
      <c r="BW146" s="53" t="str">
        <f>IF(B146&gt;例①!$C$52,"",IF(B146&gt;=例①!$C$51,$BW$13,""))</f>
        <v/>
      </c>
      <c r="BX146" s="53" t="str">
        <f>IF(B146&gt;例①!$C$54,"",IF(B146&gt;=例①!$C$53,$BX$13,""))</f>
        <v/>
      </c>
      <c r="BY146" s="53" t="str">
        <f>IF(B146&gt;例①!$C$56,"",IF(B146&gt;=例①!$C$55,$BY$13,""))</f>
        <v/>
      </c>
      <c r="BZ146" s="53" t="str">
        <f>IF(B146&gt;例①!$C$58,"",IF(B146&gt;=例①!$C$57,$BZ$13,""))</f>
        <v/>
      </c>
      <c r="CA146" s="53" t="str">
        <f>IF(B146&gt;例①!$C$60,"",IF(B146&gt;=例①!$C$59,$CA$13,""))</f>
        <v/>
      </c>
      <c r="CB146" s="53" t="str">
        <f>IF(B146&gt;例①!$C$62,"",IF(B146&gt;=例①!$C$61,$CB$13,""))</f>
        <v/>
      </c>
      <c r="CC146" s="53" t="str">
        <f>IF(B146&gt;例①!$C$64,"",IF(B146&gt;=例①!$C$63,$CC$13,""))</f>
        <v/>
      </c>
      <c r="CD146" s="53" t="str">
        <f>IF(B146&gt;例①!$C$66,"",IF(B146&gt;=例①!$C$65,$CD$13,""))</f>
        <v/>
      </c>
      <c r="CE146" s="50" t="str">
        <f t="shared" si="101"/>
        <v/>
      </c>
      <c r="CF146" s="50" t="str">
        <f t="shared" si="88"/>
        <v xml:space="preserve"> </v>
      </c>
    </row>
    <row r="147" spans="1:84" ht="39" customHeight="1" thickTop="1" thickBot="1" x14ac:dyDescent="0.2">
      <c r="A147" s="81" t="str">
        <f t="shared" si="75"/>
        <v>対象期間</v>
      </c>
      <c r="B147" s="180">
        <f>IFERROR(IF(B146=例①!$E$12+IF(WEEKDAY(例①!$E$12)=1,例①!$E$12,(8-WEEKDAY(例①!$E$12))),"-",IF(B146="-","-",B146+1)),"-")</f>
        <v>43688</v>
      </c>
      <c r="C147" s="89">
        <f t="shared" si="89"/>
        <v>1</v>
      </c>
      <c r="D147" s="199" t="str">
        <f t="shared" si="90"/>
        <v>〇</v>
      </c>
      <c r="E147" s="200" t="str">
        <f t="shared" si="91"/>
        <v xml:space="preserve"> </v>
      </c>
      <c r="F147" s="201" t="s">
        <v>61</v>
      </c>
      <c r="G147" s="202" t="s">
        <v>61</v>
      </c>
      <c r="H147" s="203"/>
      <c r="I147" s="204"/>
      <c r="J147" s="187" t="str">
        <f t="shared" si="92"/>
        <v>OK</v>
      </c>
      <c r="K147" s="190">
        <f t="shared" si="76"/>
        <v>133</v>
      </c>
      <c r="L147" s="190">
        <f t="shared" si="77"/>
        <v>38</v>
      </c>
      <c r="M147" s="188" t="str">
        <f t="shared" si="93"/>
        <v>37／38</v>
      </c>
      <c r="N147" s="87" t="str">
        <f t="shared" si="78"/>
        <v>週の終わり</v>
      </c>
      <c r="O147" s="108"/>
      <c r="P147" s="156" t="str">
        <f>IF(B147&lt;例①!$E$11,"",IF(B147&gt;例①!$E$12,"",IF(LEN(CE147)=0,"○","")))</f>
        <v>○</v>
      </c>
      <c r="Q147" s="162">
        <f t="shared" si="94"/>
        <v>38</v>
      </c>
      <c r="R147" s="93">
        <f t="shared" si="79"/>
        <v>133</v>
      </c>
      <c r="S147" s="156" t="str">
        <f t="shared" si="80"/>
        <v>〇</v>
      </c>
      <c r="T147" s="162">
        <f t="shared" si="81"/>
        <v>37</v>
      </c>
      <c r="U147" s="100">
        <f t="shared" si="95"/>
        <v>38</v>
      </c>
      <c r="V147" s="93" t="str">
        <f t="shared" si="82"/>
        <v>休日</v>
      </c>
      <c r="W147" s="169" t="str">
        <f t="shared" si="96"/>
        <v>休日</v>
      </c>
      <c r="X147" s="80" t="str">
        <f t="shared" si="97"/>
        <v/>
      </c>
      <c r="Y147" s="80" t="str">
        <f t="shared" si="98"/>
        <v/>
      </c>
      <c r="Z147" s="80">
        <f t="shared" si="83"/>
        <v>43688</v>
      </c>
      <c r="AA147" s="80" t="str">
        <f t="shared" si="84"/>
        <v/>
      </c>
      <c r="AB147" s="80" t="str">
        <f t="shared" si="85"/>
        <v>OK（振替済み）</v>
      </c>
      <c r="AC147" s="154">
        <f t="shared" si="86"/>
        <v>37</v>
      </c>
      <c r="AD147" s="154">
        <f t="shared" si="99"/>
        <v>37</v>
      </c>
      <c r="AE147" s="106">
        <f t="shared" si="100"/>
        <v>19</v>
      </c>
      <c r="AF147" s="106">
        <f t="shared" si="87"/>
        <v>0</v>
      </c>
      <c r="AG147" s="223">
        <f>IFERROR(IF(AE147=1,例①!$E$11,IF(AE147=2,例①!$E$11,IF(WEEKDAY(Z147)=2,Z140,AG146))),"")</f>
        <v>43675</v>
      </c>
      <c r="AH147" s="224">
        <f t="shared" si="103"/>
        <v>43676</v>
      </c>
      <c r="AI147" s="224">
        <f t="shared" si="103"/>
        <v>43677</v>
      </c>
      <c r="AJ147" s="224">
        <f t="shared" si="103"/>
        <v>43678</v>
      </c>
      <c r="AK147" s="224">
        <f t="shared" si="103"/>
        <v>43679</v>
      </c>
      <c r="AL147" s="224">
        <f t="shared" si="103"/>
        <v>43680</v>
      </c>
      <c r="AM147" s="224">
        <f t="shared" si="103"/>
        <v>43681</v>
      </c>
      <c r="AN147" s="224">
        <f t="shared" si="103"/>
        <v>43682</v>
      </c>
      <c r="AO147" s="224">
        <f t="shared" si="103"/>
        <v>43683</v>
      </c>
      <c r="AP147" s="224">
        <f t="shared" si="103"/>
        <v>43684</v>
      </c>
      <c r="AQ147" s="224">
        <f t="shared" si="103"/>
        <v>43685</v>
      </c>
      <c r="AR147" s="224">
        <f t="shared" si="103"/>
        <v>43686</v>
      </c>
      <c r="AS147" s="224">
        <f t="shared" si="103"/>
        <v>43687</v>
      </c>
      <c r="AT147" s="224">
        <f t="shared" si="103"/>
        <v>43688</v>
      </c>
      <c r="AU147" s="224">
        <f t="shared" si="103"/>
        <v>43689</v>
      </c>
      <c r="AV147" s="224">
        <f t="shared" si="103"/>
        <v>43690</v>
      </c>
      <c r="AW147" s="224">
        <f t="shared" si="103"/>
        <v>43691</v>
      </c>
      <c r="AX147" s="224">
        <f t="shared" si="103"/>
        <v>43692</v>
      </c>
      <c r="AY147" s="224">
        <f t="shared" si="103"/>
        <v>43693</v>
      </c>
      <c r="AZ147" s="224">
        <f t="shared" si="103"/>
        <v>43694</v>
      </c>
      <c r="BA147" s="224">
        <f t="shared" si="103"/>
        <v>43695</v>
      </c>
      <c r="BB147" s="225">
        <f>IFERROR(IF(IF(Z147=例①!$E$12,例①!$E$12,IF(WEEKDAY(Z147)=1,Z154,BB148))&gt;例①!$E$12,例①!$E$12,IF(Z147=例①!$E$12,例①!$E$12,IF(WEEKDAY(Z147)=1,Z154,BB148))),"")</f>
        <v>43695</v>
      </c>
      <c r="BE147" s="53"/>
      <c r="BF147" s="53"/>
      <c r="BG147" s="53" t="str">
        <f>IFERROR(VLOOKUP(B147,例①!$C$11:$D$12,2,FALSE),"")</f>
        <v/>
      </c>
      <c r="BH147" s="53" t="str">
        <f>IFERROR(VLOOKUP(B147,例①!$C$16:$D$21,2,FALSE),"")</f>
        <v/>
      </c>
      <c r="BI147" s="53" t="str">
        <f>IFERROR(VLOOKUP(B147,例①!$C$22:$D$24,2,FALSE),"")</f>
        <v/>
      </c>
      <c r="BJ147" s="53" t="str">
        <f>IF(B147&gt;例①!$C$26,"",IF(B147&gt;=例①!$C$25,$BJ$13,""))</f>
        <v/>
      </c>
      <c r="BK147" s="53" t="str">
        <f>IF(B147&gt;例①!$C$28,"",IF(B147&gt;=例①!$C$27,$BK$13,""))</f>
        <v/>
      </c>
      <c r="BL147" s="53" t="str">
        <f>IF(B147&gt;例①!$C$30,"",IF(B147&gt;=例①!$C$29,$BL$13,""))</f>
        <v/>
      </c>
      <c r="BM147" s="53" t="str">
        <f>IF(B147&gt;例①!$C$32,"",IF(B147&gt;=例①!$C$31,$BM$13,""))</f>
        <v/>
      </c>
      <c r="BN147" s="53" t="str">
        <f>IF(B147&gt;例①!$C$34,"",IF(B147&gt;=例①!$C$33,$BN$13,""))</f>
        <v/>
      </c>
      <c r="BO147" s="53" t="str">
        <f>IF(B147&gt;例①!$C$36,"",IF(B147&gt;=例①!$C$35,$BO$13,""))</f>
        <v/>
      </c>
      <c r="BP147" s="53" t="str">
        <f>IF(B147&gt;例①!$C$38,"",IF(B147&gt;=例①!$C$37,$BP$13,""))</f>
        <v/>
      </c>
      <c r="BQ147" s="53" t="str">
        <f>IF(B147&gt;例①!$C$40,"",IF(B147&gt;=例①!$C$39,$BQ$13,""))</f>
        <v/>
      </c>
      <c r="BR147" s="53" t="str">
        <f>IF(B147&gt;例①!$C$42,"",IF(B147&gt;=例①!$C$41,$BR$13,""))</f>
        <v/>
      </c>
      <c r="BS147" s="53" t="str">
        <f>IF(B147&gt;例①!$C$44,"",IF(B147&gt;=例①!$C$43,$BS$13,""))</f>
        <v/>
      </c>
      <c r="BT147" s="53" t="str">
        <f>IF(B147&gt;例①!$C$46,"",IF(B147&gt;=例①!$C$45,$BT$13,""))</f>
        <v/>
      </c>
      <c r="BU147" s="53" t="str">
        <f>IF(B147&gt;例①!$C$48,"",IF(B147&gt;=例①!$C$47,$BU$13,""))</f>
        <v/>
      </c>
      <c r="BV147" s="53" t="str">
        <f>IF(B147&gt;例①!$C$50,"",IF(B147&gt;=例①!$C$49,$BV$13,""))</f>
        <v/>
      </c>
      <c r="BW147" s="53" t="str">
        <f>IF(B147&gt;例①!$C$52,"",IF(B147&gt;=例①!$C$51,$BW$13,""))</f>
        <v/>
      </c>
      <c r="BX147" s="53" t="str">
        <f>IF(B147&gt;例①!$C$54,"",IF(B147&gt;=例①!$C$53,$BX$13,""))</f>
        <v/>
      </c>
      <c r="BY147" s="53" t="str">
        <f>IF(B147&gt;例①!$C$56,"",IF(B147&gt;=例①!$C$55,$BY$13,""))</f>
        <v/>
      </c>
      <c r="BZ147" s="53" t="str">
        <f>IF(B147&gt;例①!$C$58,"",IF(B147&gt;=例①!$C$57,$BZ$13,""))</f>
        <v/>
      </c>
      <c r="CA147" s="53" t="str">
        <f>IF(B147&gt;例①!$C$60,"",IF(B147&gt;=例①!$C$59,$CA$13,""))</f>
        <v/>
      </c>
      <c r="CB147" s="53" t="str">
        <f>IF(B147&gt;例①!$C$62,"",IF(B147&gt;=例①!$C$61,$CB$13,""))</f>
        <v/>
      </c>
      <c r="CC147" s="53" t="str">
        <f>IF(B147&gt;例①!$C$64,"",IF(B147&gt;=例①!$C$63,$CC$13,""))</f>
        <v/>
      </c>
      <c r="CD147" s="53" t="str">
        <f>IF(B147&gt;例①!$C$66,"",IF(B147&gt;=例①!$C$65,$CD$13,""))</f>
        <v/>
      </c>
      <c r="CE147" s="50" t="str">
        <f t="shared" si="101"/>
        <v/>
      </c>
      <c r="CF147" s="50" t="str">
        <f t="shared" si="88"/>
        <v xml:space="preserve"> </v>
      </c>
    </row>
    <row r="148" spans="1:84" ht="39" customHeight="1" thickTop="1" thickBot="1" x14ac:dyDescent="0.2">
      <c r="A148" s="81" t="str">
        <f t="shared" si="75"/>
        <v>対象期間</v>
      </c>
      <c r="B148" s="180">
        <f>IFERROR(IF(B147=例①!$E$12+IF(WEEKDAY(例①!$E$12)=1,例①!$E$12,(8-WEEKDAY(例①!$E$12))),"-",IF(B147="-","-",B147+1)),"-")</f>
        <v>43689</v>
      </c>
      <c r="C148" s="89">
        <f t="shared" si="89"/>
        <v>2</v>
      </c>
      <c r="D148" s="199" t="str">
        <f t="shared" si="90"/>
        <v>〇</v>
      </c>
      <c r="E148" s="200" t="str">
        <f t="shared" si="91"/>
        <v xml:space="preserve"> </v>
      </c>
      <c r="F148" s="201" t="s">
        <v>60</v>
      </c>
      <c r="G148" s="202" t="s">
        <v>60</v>
      </c>
      <c r="H148" s="203"/>
      <c r="I148" s="204"/>
      <c r="J148" s="187" t="str">
        <f t="shared" si="92"/>
        <v/>
      </c>
      <c r="K148" s="190">
        <f t="shared" si="76"/>
        <v>134</v>
      </c>
      <c r="L148" s="190" t="str">
        <f t="shared" si="77"/>
        <v/>
      </c>
      <c r="M148" s="188" t="str">
        <f t="shared" si="93"/>
        <v/>
      </c>
      <c r="N148" s="87" t="str">
        <f t="shared" si="78"/>
        <v>週の始まり</v>
      </c>
      <c r="O148" s="108"/>
      <c r="P148" s="156" t="str">
        <f>IF(B148&lt;例①!$E$11,"",IF(B148&gt;例①!$E$12,"",IF(LEN(CE148)=0,"○","")))</f>
        <v>○</v>
      </c>
      <c r="Q148" s="162">
        <f t="shared" si="94"/>
        <v>38</v>
      </c>
      <c r="R148" s="93">
        <f t="shared" si="79"/>
        <v>134</v>
      </c>
      <c r="S148" s="156" t="str">
        <f t="shared" si="80"/>
        <v/>
      </c>
      <c r="T148" s="162">
        <f t="shared" si="81"/>
        <v>37</v>
      </c>
      <c r="U148" s="100">
        <f t="shared" si="95"/>
        <v>38</v>
      </c>
      <c r="V148" s="93" t="str">
        <f t="shared" si="82"/>
        <v>作業日</v>
      </c>
      <c r="W148" s="169" t="str">
        <f t="shared" si="96"/>
        <v>作業日</v>
      </c>
      <c r="X148" s="80" t="str">
        <f t="shared" si="97"/>
        <v/>
      </c>
      <c r="Y148" s="80" t="str">
        <f t="shared" si="98"/>
        <v/>
      </c>
      <c r="Z148" s="80">
        <f t="shared" si="83"/>
        <v>43689</v>
      </c>
      <c r="AA148" s="80" t="str">
        <f t="shared" si="84"/>
        <v/>
      </c>
      <c r="AB148" s="80" t="str">
        <f t="shared" si="85"/>
        <v>OK（振替済み）</v>
      </c>
      <c r="AC148" s="154">
        <f t="shared" si="86"/>
        <v>37</v>
      </c>
      <c r="AD148" s="154" t="str">
        <f t="shared" si="99"/>
        <v/>
      </c>
      <c r="AE148" s="106">
        <f t="shared" si="100"/>
        <v>20</v>
      </c>
      <c r="AF148" s="106">
        <f t="shared" si="87"/>
        <v>0</v>
      </c>
      <c r="AG148" s="216">
        <f>IFERROR(IF(AE148=1,例①!$E$11,IF(AE148=2,例①!$E$11,IF(WEEKDAY(Z148)=2,Z141,AG147))),"")</f>
        <v>43682</v>
      </c>
      <c r="AH148" s="221">
        <f t="shared" si="103"/>
        <v>43683</v>
      </c>
      <c r="AI148" s="221">
        <f t="shared" si="103"/>
        <v>43684</v>
      </c>
      <c r="AJ148" s="221">
        <f t="shared" si="103"/>
        <v>43685</v>
      </c>
      <c r="AK148" s="221">
        <f t="shared" si="103"/>
        <v>43686</v>
      </c>
      <c r="AL148" s="221">
        <f t="shared" si="103"/>
        <v>43687</v>
      </c>
      <c r="AM148" s="221">
        <f t="shared" si="103"/>
        <v>43688</v>
      </c>
      <c r="AN148" s="221">
        <f t="shared" si="103"/>
        <v>43689</v>
      </c>
      <c r="AO148" s="221">
        <f t="shared" si="103"/>
        <v>43690</v>
      </c>
      <c r="AP148" s="221">
        <f t="shared" si="103"/>
        <v>43691</v>
      </c>
      <c r="AQ148" s="221">
        <f t="shared" si="103"/>
        <v>43692</v>
      </c>
      <c r="AR148" s="221">
        <f t="shared" si="103"/>
        <v>43693</v>
      </c>
      <c r="AS148" s="221">
        <f t="shared" si="103"/>
        <v>43694</v>
      </c>
      <c r="AT148" s="221">
        <f t="shared" si="103"/>
        <v>43695</v>
      </c>
      <c r="AU148" s="221">
        <f t="shared" si="103"/>
        <v>43696</v>
      </c>
      <c r="AV148" s="221">
        <f t="shared" si="103"/>
        <v>43697</v>
      </c>
      <c r="AW148" s="221">
        <f t="shared" si="103"/>
        <v>43698</v>
      </c>
      <c r="AX148" s="221">
        <f t="shared" si="103"/>
        <v>43699</v>
      </c>
      <c r="AY148" s="221">
        <f t="shared" si="103"/>
        <v>43700</v>
      </c>
      <c r="AZ148" s="221">
        <f t="shared" si="103"/>
        <v>43701</v>
      </c>
      <c r="BA148" s="221">
        <f t="shared" si="103"/>
        <v>43702</v>
      </c>
      <c r="BB148" s="217">
        <f>IFERROR(IF(IF(Z148=例①!$E$12,例①!$E$12,IF(WEEKDAY(Z148)=1,Z155,BB149))&gt;例①!$E$12,例①!$E$12,IF(Z148=例①!$E$12,例①!$E$12,IF(WEEKDAY(Z148)=1,Z155,BB149))),"")</f>
        <v>43702</v>
      </c>
      <c r="BE148" s="53"/>
      <c r="BF148" s="53"/>
      <c r="BG148" s="53" t="str">
        <f>IFERROR(VLOOKUP(B148,例①!$C$11:$D$12,2,FALSE),"")</f>
        <v/>
      </c>
      <c r="BH148" s="53" t="str">
        <f>IFERROR(VLOOKUP(B148,例①!$C$16:$D$21,2,FALSE),"")</f>
        <v/>
      </c>
      <c r="BI148" s="53" t="str">
        <f>IFERROR(VLOOKUP(B148,例①!$C$22:$D$24,2,FALSE),"")</f>
        <v/>
      </c>
      <c r="BJ148" s="53" t="str">
        <f>IF(B148&gt;例①!$C$26,"",IF(B148&gt;=例①!$C$25,$BJ$13,""))</f>
        <v/>
      </c>
      <c r="BK148" s="53" t="str">
        <f>IF(B148&gt;例①!$C$28,"",IF(B148&gt;=例①!$C$27,$BK$13,""))</f>
        <v/>
      </c>
      <c r="BL148" s="53" t="str">
        <f>IF(B148&gt;例①!$C$30,"",IF(B148&gt;=例①!$C$29,$BL$13,""))</f>
        <v/>
      </c>
      <c r="BM148" s="53" t="str">
        <f>IF(B148&gt;例①!$C$32,"",IF(B148&gt;=例①!$C$31,$BM$13,""))</f>
        <v/>
      </c>
      <c r="BN148" s="53" t="str">
        <f>IF(B148&gt;例①!$C$34,"",IF(B148&gt;=例①!$C$33,$BN$13,""))</f>
        <v/>
      </c>
      <c r="BO148" s="53" t="str">
        <f>IF(B148&gt;例①!$C$36,"",IF(B148&gt;=例①!$C$35,$BO$13,""))</f>
        <v/>
      </c>
      <c r="BP148" s="53" t="str">
        <f>IF(B148&gt;例①!$C$38,"",IF(B148&gt;=例①!$C$37,$BP$13,""))</f>
        <v/>
      </c>
      <c r="BQ148" s="53" t="str">
        <f>IF(B148&gt;例①!$C$40,"",IF(B148&gt;=例①!$C$39,$BQ$13,""))</f>
        <v/>
      </c>
      <c r="BR148" s="53" t="str">
        <f>IF(B148&gt;例①!$C$42,"",IF(B148&gt;=例①!$C$41,$BR$13,""))</f>
        <v/>
      </c>
      <c r="BS148" s="53" t="str">
        <f>IF(B148&gt;例①!$C$44,"",IF(B148&gt;=例①!$C$43,$BS$13,""))</f>
        <v/>
      </c>
      <c r="BT148" s="53" t="str">
        <f>IF(B148&gt;例①!$C$46,"",IF(B148&gt;=例①!$C$45,$BT$13,""))</f>
        <v/>
      </c>
      <c r="BU148" s="53" t="str">
        <f>IF(B148&gt;例①!$C$48,"",IF(B148&gt;=例①!$C$47,$BU$13,""))</f>
        <v/>
      </c>
      <c r="BV148" s="53" t="str">
        <f>IF(B148&gt;例①!$C$50,"",IF(B148&gt;=例①!$C$49,$BV$13,""))</f>
        <v/>
      </c>
      <c r="BW148" s="53" t="str">
        <f>IF(B148&gt;例①!$C$52,"",IF(B148&gt;=例①!$C$51,$BW$13,""))</f>
        <v/>
      </c>
      <c r="BX148" s="53" t="str">
        <f>IF(B148&gt;例①!$C$54,"",IF(B148&gt;=例①!$C$53,$BX$13,""))</f>
        <v/>
      </c>
      <c r="BY148" s="53" t="str">
        <f>IF(B148&gt;例①!$C$56,"",IF(B148&gt;=例①!$C$55,$BY$13,""))</f>
        <v/>
      </c>
      <c r="BZ148" s="53" t="str">
        <f>IF(B148&gt;例①!$C$58,"",IF(B148&gt;=例①!$C$57,$BZ$13,""))</f>
        <v/>
      </c>
      <c r="CA148" s="53" t="str">
        <f>IF(B148&gt;例①!$C$60,"",IF(B148&gt;=例①!$C$59,$CA$13,""))</f>
        <v/>
      </c>
      <c r="CB148" s="53" t="str">
        <f>IF(B148&gt;例①!$C$62,"",IF(B148&gt;=例①!$C$61,$CB$13,""))</f>
        <v/>
      </c>
      <c r="CC148" s="53" t="str">
        <f>IF(B148&gt;例①!$C$64,"",IF(B148&gt;=例①!$C$63,$CC$13,""))</f>
        <v/>
      </c>
      <c r="CD148" s="53" t="str">
        <f>IF(B148&gt;例①!$C$66,"",IF(B148&gt;=例①!$C$65,$CD$13,""))</f>
        <v/>
      </c>
      <c r="CE148" s="50" t="str">
        <f t="shared" si="101"/>
        <v/>
      </c>
      <c r="CF148" s="50" t="str">
        <f t="shared" si="88"/>
        <v xml:space="preserve"> </v>
      </c>
    </row>
    <row r="149" spans="1:84" ht="39" customHeight="1" thickTop="1" thickBot="1" x14ac:dyDescent="0.2">
      <c r="A149" s="81" t="str">
        <f t="shared" si="75"/>
        <v>対象期間外</v>
      </c>
      <c r="B149" s="180">
        <f>IFERROR(IF(B148=例①!$E$12+IF(WEEKDAY(例①!$E$12)=1,例①!$E$12,(8-WEEKDAY(例①!$E$12))),"-",IF(B148="-","-",B148+1)),"-")</f>
        <v>43690</v>
      </c>
      <c r="C149" s="89">
        <f t="shared" si="89"/>
        <v>3</v>
      </c>
      <c r="D149" s="199" t="str">
        <f t="shared" si="90"/>
        <v>×</v>
      </c>
      <c r="E149" s="200" t="str">
        <f t="shared" si="91"/>
        <v xml:space="preserve"> 夏季休暇(3日間)</v>
      </c>
      <c r="F149" s="201" t="s">
        <v>60</v>
      </c>
      <c r="G149" s="202" t="s">
        <v>60</v>
      </c>
      <c r="H149" s="203"/>
      <c r="I149" s="204"/>
      <c r="J149" s="187" t="str">
        <f t="shared" si="92"/>
        <v/>
      </c>
      <c r="K149" s="190" t="str">
        <f t="shared" si="76"/>
        <v/>
      </c>
      <c r="L149" s="190" t="str">
        <f t="shared" si="77"/>
        <v/>
      </c>
      <c r="M149" s="188" t="str">
        <f t="shared" si="93"/>
        <v/>
      </c>
      <c r="N149" s="87" t="str">
        <f t="shared" si="78"/>
        <v>↓</v>
      </c>
      <c r="O149" s="108"/>
      <c r="P149" s="156" t="str">
        <f>IF(B149&lt;例①!$E$11,"",IF(B149&gt;例①!$E$12,"",IF(LEN(CE149)=0,"○","")))</f>
        <v/>
      </c>
      <c r="Q149" s="162">
        <f t="shared" si="94"/>
        <v>38</v>
      </c>
      <c r="R149" s="93">
        <f t="shared" si="79"/>
        <v>134</v>
      </c>
      <c r="S149" s="156" t="str">
        <f t="shared" si="80"/>
        <v/>
      </c>
      <c r="T149" s="162">
        <f t="shared" si="81"/>
        <v>37</v>
      </c>
      <c r="U149" s="100">
        <f t="shared" si="95"/>
        <v>38</v>
      </c>
      <c r="V149" s="93" t="str">
        <f t="shared" si="82"/>
        <v/>
      </c>
      <c r="W149" s="169" t="str">
        <f t="shared" si="96"/>
        <v/>
      </c>
      <c r="X149" s="80" t="str">
        <f t="shared" si="97"/>
        <v/>
      </c>
      <c r="Y149" s="80" t="str">
        <f t="shared" si="98"/>
        <v/>
      </c>
      <c r="Z149" s="80">
        <f t="shared" si="83"/>
        <v>43690</v>
      </c>
      <c r="AA149" s="80" t="str">
        <f t="shared" si="84"/>
        <v/>
      </c>
      <c r="AB149" s="80" t="str">
        <f t="shared" si="85"/>
        <v>OK（振替済み）</v>
      </c>
      <c r="AC149" s="154">
        <f t="shared" si="86"/>
        <v>37</v>
      </c>
      <c r="AD149" s="154" t="str">
        <f t="shared" si="99"/>
        <v/>
      </c>
      <c r="AE149" s="106">
        <f t="shared" si="100"/>
        <v>20</v>
      </c>
      <c r="AF149" s="106">
        <f t="shared" si="87"/>
        <v>0</v>
      </c>
      <c r="AG149" s="218">
        <f>IFERROR(IF(AE149=1,例①!$E$11,IF(AE149=2,例①!$E$11,IF(WEEKDAY(Z149)=2,Z142,AG148))),"")</f>
        <v>43682</v>
      </c>
      <c r="AH149" s="222">
        <f t="shared" si="103"/>
        <v>43683</v>
      </c>
      <c r="AI149" s="222">
        <f t="shared" si="103"/>
        <v>43684</v>
      </c>
      <c r="AJ149" s="222">
        <f t="shared" si="103"/>
        <v>43685</v>
      </c>
      <c r="AK149" s="222">
        <f t="shared" si="103"/>
        <v>43686</v>
      </c>
      <c r="AL149" s="222">
        <f t="shared" si="103"/>
        <v>43687</v>
      </c>
      <c r="AM149" s="222">
        <f t="shared" si="103"/>
        <v>43688</v>
      </c>
      <c r="AN149" s="222">
        <f t="shared" si="103"/>
        <v>43689</v>
      </c>
      <c r="AO149" s="222">
        <f t="shared" si="103"/>
        <v>43690</v>
      </c>
      <c r="AP149" s="222">
        <f t="shared" si="103"/>
        <v>43691</v>
      </c>
      <c r="AQ149" s="222">
        <f t="shared" si="103"/>
        <v>43692</v>
      </c>
      <c r="AR149" s="222">
        <f t="shared" si="103"/>
        <v>43693</v>
      </c>
      <c r="AS149" s="222">
        <f t="shared" si="103"/>
        <v>43694</v>
      </c>
      <c r="AT149" s="222">
        <f t="shared" si="103"/>
        <v>43695</v>
      </c>
      <c r="AU149" s="222">
        <f t="shared" si="103"/>
        <v>43696</v>
      </c>
      <c r="AV149" s="222">
        <f t="shared" si="103"/>
        <v>43697</v>
      </c>
      <c r="AW149" s="222">
        <f t="shared" si="103"/>
        <v>43698</v>
      </c>
      <c r="AX149" s="222">
        <f t="shared" si="103"/>
        <v>43699</v>
      </c>
      <c r="AY149" s="222">
        <f t="shared" si="103"/>
        <v>43700</v>
      </c>
      <c r="AZ149" s="222">
        <f t="shared" si="103"/>
        <v>43701</v>
      </c>
      <c r="BA149" s="222">
        <f t="shared" si="103"/>
        <v>43702</v>
      </c>
      <c r="BB149" s="219">
        <f>IFERROR(IF(IF(Z149=例①!$E$12,例①!$E$12,IF(WEEKDAY(Z149)=1,Z156,BB150))&gt;例①!$E$12,例①!$E$12,IF(Z149=例①!$E$12,例①!$E$12,IF(WEEKDAY(Z149)=1,Z156,BB150))),"")</f>
        <v>43702</v>
      </c>
      <c r="BE149" s="53"/>
      <c r="BF149" s="53"/>
      <c r="BG149" s="53" t="str">
        <f>IFERROR(VLOOKUP(B149,例①!$C$11:$D$12,2,FALSE),"")</f>
        <v/>
      </c>
      <c r="BH149" s="53" t="str">
        <f>IFERROR(VLOOKUP(B149,例①!$C$16:$D$21,2,FALSE),"")</f>
        <v/>
      </c>
      <c r="BI149" s="53" t="str">
        <f>IFERROR(VLOOKUP(B149,例①!$C$22:$D$24,2,FALSE),"")</f>
        <v>夏季休暇(3日間)</v>
      </c>
      <c r="BJ149" s="53" t="str">
        <f>IF(B149&gt;例①!$C$26,"",IF(B149&gt;=例①!$C$25,$BJ$13,""))</f>
        <v/>
      </c>
      <c r="BK149" s="53" t="str">
        <f>IF(B149&gt;例①!$C$28,"",IF(B149&gt;=例①!$C$27,$BK$13,""))</f>
        <v/>
      </c>
      <c r="BL149" s="53" t="str">
        <f>IF(B149&gt;例①!$C$30,"",IF(B149&gt;=例①!$C$29,$BL$13,""))</f>
        <v/>
      </c>
      <c r="BM149" s="53" t="str">
        <f>IF(B149&gt;例①!$C$32,"",IF(B149&gt;=例①!$C$31,$BM$13,""))</f>
        <v/>
      </c>
      <c r="BN149" s="53" t="str">
        <f>IF(B149&gt;例①!$C$34,"",IF(B149&gt;=例①!$C$33,$BN$13,""))</f>
        <v/>
      </c>
      <c r="BO149" s="53" t="str">
        <f>IF(B149&gt;例①!$C$36,"",IF(B149&gt;=例①!$C$35,$BO$13,""))</f>
        <v/>
      </c>
      <c r="BP149" s="53" t="str">
        <f>IF(B149&gt;例①!$C$38,"",IF(B149&gt;=例①!$C$37,$BP$13,""))</f>
        <v/>
      </c>
      <c r="BQ149" s="53" t="str">
        <f>IF(B149&gt;例①!$C$40,"",IF(B149&gt;=例①!$C$39,$BQ$13,""))</f>
        <v/>
      </c>
      <c r="BR149" s="53" t="str">
        <f>IF(B149&gt;例①!$C$42,"",IF(B149&gt;=例①!$C$41,$BR$13,""))</f>
        <v/>
      </c>
      <c r="BS149" s="53" t="str">
        <f>IF(B149&gt;例①!$C$44,"",IF(B149&gt;=例①!$C$43,$BS$13,""))</f>
        <v/>
      </c>
      <c r="BT149" s="53" t="str">
        <f>IF(B149&gt;例①!$C$46,"",IF(B149&gt;=例①!$C$45,$BT$13,""))</f>
        <v/>
      </c>
      <c r="BU149" s="53" t="str">
        <f>IF(B149&gt;例①!$C$48,"",IF(B149&gt;=例①!$C$47,$BU$13,""))</f>
        <v/>
      </c>
      <c r="BV149" s="53" t="str">
        <f>IF(B149&gt;例①!$C$50,"",IF(B149&gt;=例①!$C$49,$BV$13,""))</f>
        <v/>
      </c>
      <c r="BW149" s="53" t="str">
        <f>IF(B149&gt;例①!$C$52,"",IF(B149&gt;=例①!$C$51,$BW$13,""))</f>
        <v/>
      </c>
      <c r="BX149" s="53" t="str">
        <f>IF(B149&gt;例①!$C$54,"",IF(B149&gt;=例①!$C$53,$BX$13,""))</f>
        <v/>
      </c>
      <c r="BY149" s="53" t="str">
        <f>IF(B149&gt;例①!$C$56,"",IF(B149&gt;=例①!$C$55,$BY$13,""))</f>
        <v/>
      </c>
      <c r="BZ149" s="53" t="str">
        <f>IF(B149&gt;例①!$C$58,"",IF(B149&gt;=例①!$C$57,$BZ$13,""))</f>
        <v/>
      </c>
      <c r="CA149" s="53" t="str">
        <f>IF(B149&gt;例①!$C$60,"",IF(B149&gt;=例①!$C$59,$CA$13,""))</f>
        <v/>
      </c>
      <c r="CB149" s="53" t="str">
        <f>IF(B149&gt;例①!$C$62,"",IF(B149&gt;=例①!$C$61,$CB$13,""))</f>
        <v/>
      </c>
      <c r="CC149" s="53" t="str">
        <f>IF(B149&gt;例①!$C$64,"",IF(B149&gt;=例①!$C$63,$CC$13,""))</f>
        <v/>
      </c>
      <c r="CD149" s="53" t="str">
        <f>IF(B149&gt;例①!$C$66,"",IF(B149&gt;=例①!$C$65,$CD$13,""))</f>
        <v/>
      </c>
      <c r="CE149" s="50" t="str">
        <f t="shared" si="101"/>
        <v>夏季休暇(3日間)</v>
      </c>
      <c r="CF149" s="50" t="str">
        <f t="shared" si="88"/>
        <v xml:space="preserve"> 夏季休暇(3日間)</v>
      </c>
    </row>
    <row r="150" spans="1:84" ht="39" customHeight="1" thickTop="1" thickBot="1" x14ac:dyDescent="0.2">
      <c r="A150" s="81" t="str">
        <f t="shared" si="75"/>
        <v>対象期間外</v>
      </c>
      <c r="B150" s="180">
        <f>IFERROR(IF(B149=例①!$E$12+IF(WEEKDAY(例①!$E$12)=1,例①!$E$12,(8-WEEKDAY(例①!$E$12))),"-",IF(B149="-","-",B149+1)),"-")</f>
        <v>43691</v>
      </c>
      <c r="C150" s="89">
        <f t="shared" si="89"/>
        <v>4</v>
      </c>
      <c r="D150" s="199" t="str">
        <f t="shared" si="90"/>
        <v>×</v>
      </c>
      <c r="E150" s="200" t="str">
        <f t="shared" si="91"/>
        <v xml:space="preserve"> 夏季休暇(3日間)</v>
      </c>
      <c r="F150" s="201" t="s">
        <v>60</v>
      </c>
      <c r="G150" s="202" t="s">
        <v>60</v>
      </c>
      <c r="H150" s="203"/>
      <c r="I150" s="204"/>
      <c r="J150" s="187" t="str">
        <f t="shared" si="92"/>
        <v/>
      </c>
      <c r="K150" s="190" t="str">
        <f t="shared" si="76"/>
        <v/>
      </c>
      <c r="L150" s="190" t="str">
        <f t="shared" si="77"/>
        <v/>
      </c>
      <c r="M150" s="188" t="str">
        <f t="shared" si="93"/>
        <v/>
      </c>
      <c r="N150" s="87" t="str">
        <f t="shared" si="78"/>
        <v>↓</v>
      </c>
      <c r="O150" s="108"/>
      <c r="P150" s="156" t="str">
        <f>IF(B150&lt;例①!$E$11,"",IF(B150&gt;例①!$E$12,"",IF(LEN(CE150)=0,"○","")))</f>
        <v/>
      </c>
      <c r="Q150" s="162">
        <f t="shared" si="94"/>
        <v>38</v>
      </c>
      <c r="R150" s="93">
        <f t="shared" si="79"/>
        <v>134</v>
      </c>
      <c r="S150" s="156" t="str">
        <f t="shared" si="80"/>
        <v/>
      </c>
      <c r="T150" s="162">
        <f t="shared" si="81"/>
        <v>37</v>
      </c>
      <c r="U150" s="100">
        <f t="shared" si="95"/>
        <v>38</v>
      </c>
      <c r="V150" s="93" t="str">
        <f t="shared" si="82"/>
        <v/>
      </c>
      <c r="W150" s="169" t="str">
        <f t="shared" si="96"/>
        <v/>
      </c>
      <c r="X150" s="80" t="str">
        <f t="shared" si="97"/>
        <v/>
      </c>
      <c r="Y150" s="80" t="str">
        <f t="shared" si="98"/>
        <v/>
      </c>
      <c r="Z150" s="80">
        <f t="shared" si="83"/>
        <v>43691</v>
      </c>
      <c r="AA150" s="80" t="str">
        <f t="shared" si="84"/>
        <v/>
      </c>
      <c r="AB150" s="80" t="str">
        <f t="shared" si="85"/>
        <v>OK（振替済み）</v>
      </c>
      <c r="AC150" s="154">
        <f t="shared" si="86"/>
        <v>37</v>
      </c>
      <c r="AD150" s="154" t="str">
        <f t="shared" si="99"/>
        <v/>
      </c>
      <c r="AE150" s="106">
        <f t="shared" si="100"/>
        <v>20</v>
      </c>
      <c r="AF150" s="106">
        <f t="shared" si="87"/>
        <v>0</v>
      </c>
      <c r="AG150" s="218">
        <f>IFERROR(IF(AE150=1,例①!$E$11,IF(AE150=2,例①!$E$11,IF(WEEKDAY(Z150)=2,Z143,AG149))),"")</f>
        <v>43682</v>
      </c>
      <c r="AH150" s="222">
        <f t="shared" si="103"/>
        <v>43683</v>
      </c>
      <c r="AI150" s="222">
        <f t="shared" si="103"/>
        <v>43684</v>
      </c>
      <c r="AJ150" s="222">
        <f t="shared" si="103"/>
        <v>43685</v>
      </c>
      <c r="AK150" s="222">
        <f t="shared" si="103"/>
        <v>43686</v>
      </c>
      <c r="AL150" s="222">
        <f t="shared" si="103"/>
        <v>43687</v>
      </c>
      <c r="AM150" s="222">
        <f t="shared" si="103"/>
        <v>43688</v>
      </c>
      <c r="AN150" s="222">
        <f t="shared" si="103"/>
        <v>43689</v>
      </c>
      <c r="AO150" s="222">
        <f t="shared" si="103"/>
        <v>43690</v>
      </c>
      <c r="AP150" s="222">
        <f t="shared" si="103"/>
        <v>43691</v>
      </c>
      <c r="AQ150" s="222">
        <f t="shared" si="103"/>
        <v>43692</v>
      </c>
      <c r="AR150" s="222">
        <f t="shared" si="103"/>
        <v>43693</v>
      </c>
      <c r="AS150" s="222">
        <f t="shared" si="103"/>
        <v>43694</v>
      </c>
      <c r="AT150" s="222">
        <f t="shared" si="103"/>
        <v>43695</v>
      </c>
      <c r="AU150" s="222">
        <f t="shared" si="103"/>
        <v>43696</v>
      </c>
      <c r="AV150" s="222">
        <f t="shared" si="103"/>
        <v>43697</v>
      </c>
      <c r="AW150" s="222">
        <f t="shared" si="103"/>
        <v>43698</v>
      </c>
      <c r="AX150" s="222">
        <f t="shared" si="103"/>
        <v>43699</v>
      </c>
      <c r="AY150" s="222">
        <f t="shared" si="103"/>
        <v>43700</v>
      </c>
      <c r="AZ150" s="222">
        <f t="shared" si="103"/>
        <v>43701</v>
      </c>
      <c r="BA150" s="222">
        <f t="shared" si="103"/>
        <v>43702</v>
      </c>
      <c r="BB150" s="219">
        <f>IFERROR(IF(IF(Z150=例①!$E$12,例①!$E$12,IF(WEEKDAY(Z150)=1,Z157,BB151))&gt;例①!$E$12,例①!$E$12,IF(Z150=例①!$E$12,例①!$E$12,IF(WEEKDAY(Z150)=1,Z157,BB151))),"")</f>
        <v>43702</v>
      </c>
      <c r="BE150" s="53"/>
      <c r="BF150" s="53"/>
      <c r="BG150" s="53" t="str">
        <f>IFERROR(VLOOKUP(B150,例①!$C$11:$D$12,2,FALSE),"")</f>
        <v/>
      </c>
      <c r="BH150" s="53" t="str">
        <f>IFERROR(VLOOKUP(B150,例①!$C$16:$D$21,2,FALSE),"")</f>
        <v/>
      </c>
      <c r="BI150" s="53" t="str">
        <f>IFERROR(VLOOKUP(B150,例①!$C$22:$D$24,2,FALSE),"")</f>
        <v>夏季休暇(3日間)</v>
      </c>
      <c r="BJ150" s="53" t="str">
        <f>IF(B150&gt;例①!$C$26,"",IF(B150&gt;=例①!$C$25,$BJ$13,""))</f>
        <v/>
      </c>
      <c r="BK150" s="53" t="str">
        <f>IF(B150&gt;例①!$C$28,"",IF(B150&gt;=例①!$C$27,$BK$13,""))</f>
        <v/>
      </c>
      <c r="BL150" s="53" t="str">
        <f>IF(B150&gt;例①!$C$30,"",IF(B150&gt;=例①!$C$29,$BL$13,""))</f>
        <v/>
      </c>
      <c r="BM150" s="53" t="str">
        <f>IF(B150&gt;例①!$C$32,"",IF(B150&gt;=例①!$C$31,$BM$13,""))</f>
        <v/>
      </c>
      <c r="BN150" s="53" t="str">
        <f>IF(B150&gt;例①!$C$34,"",IF(B150&gt;=例①!$C$33,$BN$13,""))</f>
        <v/>
      </c>
      <c r="BO150" s="53" t="str">
        <f>IF(B150&gt;例①!$C$36,"",IF(B150&gt;=例①!$C$35,$BO$13,""))</f>
        <v/>
      </c>
      <c r="BP150" s="53" t="str">
        <f>IF(B150&gt;例①!$C$38,"",IF(B150&gt;=例①!$C$37,$BP$13,""))</f>
        <v/>
      </c>
      <c r="BQ150" s="53" t="str">
        <f>IF(B150&gt;例①!$C$40,"",IF(B150&gt;=例①!$C$39,$BQ$13,""))</f>
        <v/>
      </c>
      <c r="BR150" s="53" t="str">
        <f>IF(B150&gt;例①!$C$42,"",IF(B150&gt;=例①!$C$41,$BR$13,""))</f>
        <v/>
      </c>
      <c r="BS150" s="53" t="str">
        <f>IF(B150&gt;例①!$C$44,"",IF(B150&gt;=例①!$C$43,$BS$13,""))</f>
        <v/>
      </c>
      <c r="BT150" s="53" t="str">
        <f>IF(B150&gt;例①!$C$46,"",IF(B150&gt;=例①!$C$45,$BT$13,""))</f>
        <v/>
      </c>
      <c r="BU150" s="53" t="str">
        <f>IF(B150&gt;例①!$C$48,"",IF(B150&gt;=例①!$C$47,$BU$13,""))</f>
        <v/>
      </c>
      <c r="BV150" s="53" t="str">
        <f>IF(B150&gt;例①!$C$50,"",IF(B150&gt;=例①!$C$49,$BV$13,""))</f>
        <v/>
      </c>
      <c r="BW150" s="53" t="str">
        <f>IF(B150&gt;例①!$C$52,"",IF(B150&gt;=例①!$C$51,$BW$13,""))</f>
        <v/>
      </c>
      <c r="BX150" s="53" t="str">
        <f>IF(B150&gt;例①!$C$54,"",IF(B150&gt;=例①!$C$53,$BX$13,""))</f>
        <v/>
      </c>
      <c r="BY150" s="53" t="str">
        <f>IF(B150&gt;例①!$C$56,"",IF(B150&gt;=例①!$C$55,$BY$13,""))</f>
        <v/>
      </c>
      <c r="BZ150" s="53" t="str">
        <f>IF(B150&gt;例①!$C$58,"",IF(B150&gt;=例①!$C$57,$BZ$13,""))</f>
        <v/>
      </c>
      <c r="CA150" s="53" t="str">
        <f>IF(B150&gt;例①!$C$60,"",IF(B150&gt;=例①!$C$59,$CA$13,""))</f>
        <v/>
      </c>
      <c r="CB150" s="53" t="str">
        <f>IF(B150&gt;例①!$C$62,"",IF(B150&gt;=例①!$C$61,$CB$13,""))</f>
        <v/>
      </c>
      <c r="CC150" s="53" t="str">
        <f>IF(B150&gt;例①!$C$64,"",IF(B150&gt;=例①!$C$63,$CC$13,""))</f>
        <v/>
      </c>
      <c r="CD150" s="53" t="str">
        <f>IF(B150&gt;例①!$C$66,"",IF(B150&gt;=例①!$C$65,$CD$13,""))</f>
        <v/>
      </c>
      <c r="CE150" s="50" t="str">
        <f t="shared" si="101"/>
        <v>夏季休暇(3日間)</v>
      </c>
      <c r="CF150" s="50" t="str">
        <f t="shared" si="88"/>
        <v xml:space="preserve"> 夏季休暇(3日間)</v>
      </c>
    </row>
    <row r="151" spans="1:84" ht="39" customHeight="1" thickTop="1" thickBot="1" x14ac:dyDescent="0.2">
      <c r="A151" s="81" t="str">
        <f t="shared" si="75"/>
        <v>対象期間外</v>
      </c>
      <c r="B151" s="180">
        <f>IFERROR(IF(B150=例①!$E$12+IF(WEEKDAY(例①!$E$12)=1,例①!$E$12,(8-WEEKDAY(例①!$E$12))),"-",IF(B150="-","-",B150+1)),"-")</f>
        <v>43692</v>
      </c>
      <c r="C151" s="89">
        <f t="shared" si="89"/>
        <v>5</v>
      </c>
      <c r="D151" s="199" t="str">
        <f t="shared" si="90"/>
        <v>×</v>
      </c>
      <c r="E151" s="200" t="str">
        <f t="shared" si="91"/>
        <v xml:space="preserve"> 夏季休暇(3日間)</v>
      </c>
      <c r="F151" s="201" t="s">
        <v>60</v>
      </c>
      <c r="G151" s="202" t="s">
        <v>60</v>
      </c>
      <c r="H151" s="203"/>
      <c r="I151" s="204"/>
      <c r="J151" s="187" t="str">
        <f t="shared" si="92"/>
        <v/>
      </c>
      <c r="K151" s="190" t="str">
        <f t="shared" si="76"/>
        <v/>
      </c>
      <c r="L151" s="190" t="str">
        <f t="shared" si="77"/>
        <v/>
      </c>
      <c r="M151" s="188" t="str">
        <f t="shared" si="93"/>
        <v/>
      </c>
      <c r="N151" s="87" t="str">
        <f t="shared" si="78"/>
        <v>↓</v>
      </c>
      <c r="O151" s="108"/>
      <c r="P151" s="156" t="str">
        <f>IF(B151&lt;例①!$E$11,"",IF(B151&gt;例①!$E$12,"",IF(LEN(CE151)=0,"○","")))</f>
        <v/>
      </c>
      <c r="Q151" s="162">
        <f t="shared" si="94"/>
        <v>38</v>
      </c>
      <c r="R151" s="93">
        <f t="shared" si="79"/>
        <v>134</v>
      </c>
      <c r="S151" s="156" t="str">
        <f t="shared" si="80"/>
        <v/>
      </c>
      <c r="T151" s="162">
        <f t="shared" si="81"/>
        <v>37</v>
      </c>
      <c r="U151" s="100">
        <f t="shared" si="95"/>
        <v>38</v>
      </c>
      <c r="V151" s="93" t="str">
        <f t="shared" si="82"/>
        <v/>
      </c>
      <c r="W151" s="169" t="str">
        <f t="shared" si="96"/>
        <v/>
      </c>
      <c r="X151" s="80" t="str">
        <f t="shared" si="97"/>
        <v/>
      </c>
      <c r="Y151" s="80" t="str">
        <f t="shared" si="98"/>
        <v/>
      </c>
      <c r="Z151" s="80">
        <f t="shared" si="83"/>
        <v>43692</v>
      </c>
      <c r="AA151" s="80" t="str">
        <f t="shared" si="84"/>
        <v/>
      </c>
      <c r="AB151" s="80" t="str">
        <f t="shared" si="85"/>
        <v>OK（振替済み）</v>
      </c>
      <c r="AC151" s="154">
        <f t="shared" si="86"/>
        <v>37</v>
      </c>
      <c r="AD151" s="154" t="str">
        <f t="shared" si="99"/>
        <v/>
      </c>
      <c r="AE151" s="106">
        <f t="shared" si="100"/>
        <v>20</v>
      </c>
      <c r="AF151" s="106">
        <f t="shared" si="87"/>
        <v>0</v>
      </c>
      <c r="AG151" s="218">
        <f>IFERROR(IF(AE151=1,例①!$E$11,IF(AE151=2,例①!$E$11,IF(WEEKDAY(Z151)=2,Z144,AG150))),"")</f>
        <v>43682</v>
      </c>
      <c r="AH151" s="222">
        <f t="shared" si="103"/>
        <v>43683</v>
      </c>
      <c r="AI151" s="222">
        <f t="shared" si="103"/>
        <v>43684</v>
      </c>
      <c r="AJ151" s="222">
        <f t="shared" si="103"/>
        <v>43685</v>
      </c>
      <c r="AK151" s="222">
        <f t="shared" si="103"/>
        <v>43686</v>
      </c>
      <c r="AL151" s="222">
        <f t="shared" si="103"/>
        <v>43687</v>
      </c>
      <c r="AM151" s="222">
        <f t="shared" si="103"/>
        <v>43688</v>
      </c>
      <c r="AN151" s="222">
        <f t="shared" si="103"/>
        <v>43689</v>
      </c>
      <c r="AO151" s="222">
        <f t="shared" si="103"/>
        <v>43690</v>
      </c>
      <c r="AP151" s="222">
        <f t="shared" si="103"/>
        <v>43691</v>
      </c>
      <c r="AQ151" s="222">
        <f t="shared" si="103"/>
        <v>43692</v>
      </c>
      <c r="AR151" s="222">
        <f t="shared" si="103"/>
        <v>43693</v>
      </c>
      <c r="AS151" s="222">
        <f t="shared" si="103"/>
        <v>43694</v>
      </c>
      <c r="AT151" s="222">
        <f t="shared" si="103"/>
        <v>43695</v>
      </c>
      <c r="AU151" s="222">
        <f t="shared" si="103"/>
        <v>43696</v>
      </c>
      <c r="AV151" s="222">
        <f t="shared" si="103"/>
        <v>43697</v>
      </c>
      <c r="AW151" s="222">
        <f t="shared" si="103"/>
        <v>43698</v>
      </c>
      <c r="AX151" s="222">
        <f t="shared" si="103"/>
        <v>43699</v>
      </c>
      <c r="AY151" s="222">
        <f t="shared" si="103"/>
        <v>43700</v>
      </c>
      <c r="AZ151" s="222">
        <f t="shared" si="103"/>
        <v>43701</v>
      </c>
      <c r="BA151" s="222">
        <f t="shared" si="103"/>
        <v>43702</v>
      </c>
      <c r="BB151" s="219">
        <f>IFERROR(IF(IF(Z151=例①!$E$12,例①!$E$12,IF(WEEKDAY(Z151)=1,Z158,BB152))&gt;例①!$E$12,例①!$E$12,IF(Z151=例①!$E$12,例①!$E$12,IF(WEEKDAY(Z151)=1,Z158,BB152))),"")</f>
        <v>43702</v>
      </c>
      <c r="BE151" s="53"/>
      <c r="BF151" s="53"/>
      <c r="BG151" s="53" t="str">
        <f>IFERROR(VLOOKUP(B151,例①!$C$11:$D$12,2,FALSE),"")</f>
        <v/>
      </c>
      <c r="BH151" s="53" t="str">
        <f>IFERROR(VLOOKUP(B151,例①!$C$16:$D$21,2,FALSE),"")</f>
        <v/>
      </c>
      <c r="BI151" s="53" t="str">
        <f>IFERROR(VLOOKUP(B151,例①!$C$22:$D$24,2,FALSE),"")</f>
        <v>夏季休暇(3日間)</v>
      </c>
      <c r="BJ151" s="53" t="str">
        <f>IF(B151&gt;例①!$C$26,"",IF(B151&gt;=例①!$C$25,$BJ$13,""))</f>
        <v/>
      </c>
      <c r="BK151" s="53" t="str">
        <f>IF(B151&gt;例①!$C$28,"",IF(B151&gt;=例①!$C$27,$BK$13,""))</f>
        <v/>
      </c>
      <c r="BL151" s="53" t="str">
        <f>IF(B151&gt;例①!$C$30,"",IF(B151&gt;=例①!$C$29,$BL$13,""))</f>
        <v/>
      </c>
      <c r="BM151" s="53" t="str">
        <f>IF(B151&gt;例①!$C$32,"",IF(B151&gt;=例①!$C$31,$BM$13,""))</f>
        <v/>
      </c>
      <c r="BN151" s="53" t="str">
        <f>IF(B151&gt;例①!$C$34,"",IF(B151&gt;=例①!$C$33,$BN$13,""))</f>
        <v/>
      </c>
      <c r="BO151" s="53" t="str">
        <f>IF(B151&gt;例①!$C$36,"",IF(B151&gt;=例①!$C$35,$BO$13,""))</f>
        <v/>
      </c>
      <c r="BP151" s="53" t="str">
        <f>IF(B151&gt;例①!$C$38,"",IF(B151&gt;=例①!$C$37,$BP$13,""))</f>
        <v/>
      </c>
      <c r="BQ151" s="53" t="str">
        <f>IF(B151&gt;例①!$C$40,"",IF(B151&gt;=例①!$C$39,$BQ$13,""))</f>
        <v/>
      </c>
      <c r="BR151" s="53" t="str">
        <f>IF(B151&gt;例①!$C$42,"",IF(B151&gt;=例①!$C$41,$BR$13,""))</f>
        <v/>
      </c>
      <c r="BS151" s="53" t="str">
        <f>IF(B151&gt;例①!$C$44,"",IF(B151&gt;=例①!$C$43,$BS$13,""))</f>
        <v/>
      </c>
      <c r="BT151" s="53" t="str">
        <f>IF(B151&gt;例①!$C$46,"",IF(B151&gt;=例①!$C$45,$BT$13,""))</f>
        <v/>
      </c>
      <c r="BU151" s="53" t="str">
        <f>IF(B151&gt;例①!$C$48,"",IF(B151&gt;=例①!$C$47,$BU$13,""))</f>
        <v/>
      </c>
      <c r="BV151" s="53" t="str">
        <f>IF(B151&gt;例①!$C$50,"",IF(B151&gt;=例①!$C$49,$BV$13,""))</f>
        <v/>
      </c>
      <c r="BW151" s="53" t="str">
        <f>IF(B151&gt;例①!$C$52,"",IF(B151&gt;=例①!$C$51,$BW$13,""))</f>
        <v/>
      </c>
      <c r="BX151" s="53" t="str">
        <f>IF(B151&gt;例①!$C$54,"",IF(B151&gt;=例①!$C$53,$BX$13,""))</f>
        <v/>
      </c>
      <c r="BY151" s="53" t="str">
        <f>IF(B151&gt;例①!$C$56,"",IF(B151&gt;=例①!$C$55,$BY$13,""))</f>
        <v/>
      </c>
      <c r="BZ151" s="53" t="str">
        <f>IF(B151&gt;例①!$C$58,"",IF(B151&gt;=例①!$C$57,$BZ$13,""))</f>
        <v/>
      </c>
      <c r="CA151" s="53" t="str">
        <f>IF(B151&gt;例①!$C$60,"",IF(B151&gt;=例①!$C$59,$CA$13,""))</f>
        <v/>
      </c>
      <c r="CB151" s="53" t="str">
        <f>IF(B151&gt;例①!$C$62,"",IF(B151&gt;=例①!$C$61,$CB$13,""))</f>
        <v/>
      </c>
      <c r="CC151" s="53" t="str">
        <f>IF(B151&gt;例①!$C$64,"",IF(B151&gt;=例①!$C$63,$CC$13,""))</f>
        <v/>
      </c>
      <c r="CD151" s="53" t="str">
        <f>IF(B151&gt;例①!$C$66,"",IF(B151&gt;=例①!$C$65,$CD$13,""))</f>
        <v/>
      </c>
      <c r="CE151" s="50" t="str">
        <f t="shared" si="101"/>
        <v>夏季休暇(3日間)</v>
      </c>
      <c r="CF151" s="50" t="str">
        <f t="shared" si="88"/>
        <v xml:space="preserve"> 夏季休暇(3日間)</v>
      </c>
    </row>
    <row r="152" spans="1:84" ht="39" customHeight="1" thickTop="1" thickBot="1" x14ac:dyDescent="0.2">
      <c r="A152" s="81" t="str">
        <f t="shared" si="75"/>
        <v>対象期間</v>
      </c>
      <c r="B152" s="180">
        <f>IFERROR(IF(B151=例①!$E$12+IF(WEEKDAY(例①!$E$12)=1,例①!$E$12,(8-WEEKDAY(例①!$E$12))),"-",IF(B151="-","-",B151+1)),"-")</f>
        <v>43693</v>
      </c>
      <c r="C152" s="89">
        <f t="shared" si="89"/>
        <v>6</v>
      </c>
      <c r="D152" s="199" t="str">
        <f t="shared" si="90"/>
        <v>〇</v>
      </c>
      <c r="E152" s="200" t="str">
        <f t="shared" si="91"/>
        <v xml:space="preserve"> </v>
      </c>
      <c r="F152" s="201" t="s">
        <v>60</v>
      </c>
      <c r="G152" s="202" t="s">
        <v>60</v>
      </c>
      <c r="H152" s="203"/>
      <c r="I152" s="204"/>
      <c r="J152" s="187" t="str">
        <f t="shared" si="92"/>
        <v/>
      </c>
      <c r="K152" s="190">
        <f t="shared" si="76"/>
        <v>135</v>
      </c>
      <c r="L152" s="190" t="str">
        <f t="shared" si="77"/>
        <v/>
      </c>
      <c r="M152" s="188" t="str">
        <f t="shared" si="93"/>
        <v/>
      </c>
      <c r="N152" s="87" t="str">
        <f t="shared" si="78"/>
        <v>↓</v>
      </c>
      <c r="O152" s="108"/>
      <c r="P152" s="156" t="str">
        <f>IF(B152&lt;例①!$E$11,"",IF(B152&gt;例①!$E$12,"",IF(LEN(CE152)=0,"○","")))</f>
        <v>○</v>
      </c>
      <c r="Q152" s="162">
        <f t="shared" si="94"/>
        <v>38</v>
      </c>
      <c r="R152" s="93">
        <f t="shared" si="79"/>
        <v>135</v>
      </c>
      <c r="S152" s="156" t="str">
        <f t="shared" si="80"/>
        <v/>
      </c>
      <c r="T152" s="162">
        <f t="shared" si="81"/>
        <v>37</v>
      </c>
      <c r="U152" s="100">
        <f t="shared" si="95"/>
        <v>38</v>
      </c>
      <c r="V152" s="93" t="str">
        <f t="shared" si="82"/>
        <v>作業日</v>
      </c>
      <c r="W152" s="169" t="str">
        <f t="shared" si="96"/>
        <v>作業日</v>
      </c>
      <c r="X152" s="80" t="str">
        <f t="shared" si="97"/>
        <v/>
      </c>
      <c r="Y152" s="80" t="str">
        <f t="shared" si="98"/>
        <v/>
      </c>
      <c r="Z152" s="80">
        <f t="shared" si="83"/>
        <v>43693</v>
      </c>
      <c r="AA152" s="80" t="str">
        <f t="shared" si="84"/>
        <v/>
      </c>
      <c r="AB152" s="80" t="str">
        <f t="shared" si="85"/>
        <v>OK（振替済み）</v>
      </c>
      <c r="AC152" s="154">
        <f t="shared" si="86"/>
        <v>37</v>
      </c>
      <c r="AD152" s="154" t="str">
        <f t="shared" si="99"/>
        <v/>
      </c>
      <c r="AE152" s="106">
        <f t="shared" si="100"/>
        <v>20</v>
      </c>
      <c r="AF152" s="106">
        <f t="shared" si="87"/>
        <v>0</v>
      </c>
      <c r="AG152" s="218">
        <f>IFERROR(IF(AE152=1,例①!$E$11,IF(AE152=2,例①!$E$11,IF(WEEKDAY(Z152)=2,Z145,AG151))),"")</f>
        <v>43682</v>
      </c>
      <c r="AH152" s="222">
        <f t="shared" si="103"/>
        <v>43683</v>
      </c>
      <c r="AI152" s="222">
        <f t="shared" si="103"/>
        <v>43684</v>
      </c>
      <c r="AJ152" s="222">
        <f t="shared" si="103"/>
        <v>43685</v>
      </c>
      <c r="AK152" s="222">
        <f t="shared" si="103"/>
        <v>43686</v>
      </c>
      <c r="AL152" s="222">
        <f t="shared" si="103"/>
        <v>43687</v>
      </c>
      <c r="AM152" s="222">
        <f t="shared" si="103"/>
        <v>43688</v>
      </c>
      <c r="AN152" s="222">
        <f t="shared" si="103"/>
        <v>43689</v>
      </c>
      <c r="AO152" s="222">
        <f t="shared" si="103"/>
        <v>43690</v>
      </c>
      <c r="AP152" s="222">
        <f t="shared" si="103"/>
        <v>43691</v>
      </c>
      <c r="AQ152" s="222">
        <f t="shared" si="103"/>
        <v>43692</v>
      </c>
      <c r="AR152" s="222">
        <f t="shared" si="103"/>
        <v>43693</v>
      </c>
      <c r="AS152" s="222">
        <f t="shared" si="103"/>
        <v>43694</v>
      </c>
      <c r="AT152" s="222">
        <f t="shared" si="103"/>
        <v>43695</v>
      </c>
      <c r="AU152" s="222">
        <f t="shared" si="103"/>
        <v>43696</v>
      </c>
      <c r="AV152" s="222">
        <f t="shared" si="103"/>
        <v>43697</v>
      </c>
      <c r="AW152" s="222">
        <f t="shared" si="103"/>
        <v>43698</v>
      </c>
      <c r="AX152" s="222">
        <f t="shared" si="103"/>
        <v>43699</v>
      </c>
      <c r="AY152" s="222">
        <f t="shared" si="103"/>
        <v>43700</v>
      </c>
      <c r="AZ152" s="222">
        <f t="shared" si="103"/>
        <v>43701</v>
      </c>
      <c r="BA152" s="222">
        <f t="shared" si="103"/>
        <v>43702</v>
      </c>
      <c r="BB152" s="219">
        <f>IFERROR(IF(IF(Z152=例①!$E$12,例①!$E$12,IF(WEEKDAY(Z152)=1,Z159,BB153))&gt;例①!$E$12,例①!$E$12,IF(Z152=例①!$E$12,例①!$E$12,IF(WEEKDAY(Z152)=1,Z159,BB153))),"")</f>
        <v>43702</v>
      </c>
      <c r="BE152" s="53"/>
      <c r="BF152" s="53"/>
      <c r="BG152" s="53" t="str">
        <f>IFERROR(VLOOKUP(B152,例①!$C$11:$D$12,2,FALSE),"")</f>
        <v/>
      </c>
      <c r="BH152" s="53" t="str">
        <f>IFERROR(VLOOKUP(B152,例①!$C$16:$D$21,2,FALSE),"")</f>
        <v/>
      </c>
      <c r="BI152" s="53" t="str">
        <f>IFERROR(VLOOKUP(B152,例①!$C$22:$D$24,2,FALSE),"")</f>
        <v/>
      </c>
      <c r="BJ152" s="53" t="str">
        <f>IF(B152&gt;例①!$C$26,"",IF(B152&gt;=例①!$C$25,$BJ$13,""))</f>
        <v/>
      </c>
      <c r="BK152" s="53" t="str">
        <f>IF(B152&gt;例①!$C$28,"",IF(B152&gt;=例①!$C$27,$BK$13,""))</f>
        <v/>
      </c>
      <c r="BL152" s="53" t="str">
        <f>IF(B152&gt;例①!$C$30,"",IF(B152&gt;=例①!$C$29,$BL$13,""))</f>
        <v/>
      </c>
      <c r="BM152" s="53" t="str">
        <f>IF(B152&gt;例①!$C$32,"",IF(B152&gt;=例①!$C$31,$BM$13,""))</f>
        <v/>
      </c>
      <c r="BN152" s="53" t="str">
        <f>IF(B152&gt;例①!$C$34,"",IF(B152&gt;=例①!$C$33,$BN$13,""))</f>
        <v/>
      </c>
      <c r="BO152" s="53" t="str">
        <f>IF(B152&gt;例①!$C$36,"",IF(B152&gt;=例①!$C$35,$BO$13,""))</f>
        <v/>
      </c>
      <c r="BP152" s="53" t="str">
        <f>IF(B152&gt;例①!$C$38,"",IF(B152&gt;=例①!$C$37,$BP$13,""))</f>
        <v/>
      </c>
      <c r="BQ152" s="53" t="str">
        <f>IF(B152&gt;例①!$C$40,"",IF(B152&gt;=例①!$C$39,$BQ$13,""))</f>
        <v/>
      </c>
      <c r="BR152" s="53" t="str">
        <f>IF(B152&gt;例①!$C$42,"",IF(B152&gt;=例①!$C$41,$BR$13,""))</f>
        <v/>
      </c>
      <c r="BS152" s="53" t="str">
        <f>IF(B152&gt;例①!$C$44,"",IF(B152&gt;=例①!$C$43,$BS$13,""))</f>
        <v/>
      </c>
      <c r="BT152" s="53" t="str">
        <f>IF(B152&gt;例①!$C$46,"",IF(B152&gt;=例①!$C$45,$BT$13,""))</f>
        <v/>
      </c>
      <c r="BU152" s="53" t="str">
        <f>IF(B152&gt;例①!$C$48,"",IF(B152&gt;=例①!$C$47,$BU$13,""))</f>
        <v/>
      </c>
      <c r="BV152" s="53" t="str">
        <f>IF(B152&gt;例①!$C$50,"",IF(B152&gt;=例①!$C$49,$BV$13,""))</f>
        <v/>
      </c>
      <c r="BW152" s="53" t="str">
        <f>IF(B152&gt;例①!$C$52,"",IF(B152&gt;=例①!$C$51,$BW$13,""))</f>
        <v/>
      </c>
      <c r="BX152" s="53" t="str">
        <f>IF(B152&gt;例①!$C$54,"",IF(B152&gt;=例①!$C$53,$BX$13,""))</f>
        <v/>
      </c>
      <c r="BY152" s="53" t="str">
        <f>IF(B152&gt;例①!$C$56,"",IF(B152&gt;=例①!$C$55,$BY$13,""))</f>
        <v/>
      </c>
      <c r="BZ152" s="53" t="str">
        <f>IF(B152&gt;例①!$C$58,"",IF(B152&gt;=例①!$C$57,$BZ$13,""))</f>
        <v/>
      </c>
      <c r="CA152" s="53" t="str">
        <f>IF(B152&gt;例①!$C$60,"",IF(B152&gt;=例①!$C$59,$CA$13,""))</f>
        <v/>
      </c>
      <c r="CB152" s="53" t="str">
        <f>IF(B152&gt;例①!$C$62,"",IF(B152&gt;=例①!$C$61,$CB$13,""))</f>
        <v/>
      </c>
      <c r="CC152" s="53" t="str">
        <f>IF(B152&gt;例①!$C$64,"",IF(B152&gt;=例①!$C$63,$CC$13,""))</f>
        <v/>
      </c>
      <c r="CD152" s="53" t="str">
        <f>IF(B152&gt;例①!$C$66,"",IF(B152&gt;=例①!$C$65,$CD$13,""))</f>
        <v/>
      </c>
      <c r="CE152" s="50" t="str">
        <f t="shared" si="101"/>
        <v/>
      </c>
      <c r="CF152" s="50" t="str">
        <f t="shared" si="88"/>
        <v xml:space="preserve"> </v>
      </c>
    </row>
    <row r="153" spans="1:84" ht="39" customHeight="1" thickTop="1" thickBot="1" x14ac:dyDescent="0.2">
      <c r="A153" s="81" t="str">
        <f t="shared" si="75"/>
        <v>対象期間</v>
      </c>
      <c r="B153" s="180">
        <f>IFERROR(IF(B152=例①!$E$12+IF(WEEKDAY(例①!$E$12)=1,例①!$E$12,(8-WEEKDAY(例①!$E$12))),"-",IF(B152="-","-",B152+1)),"-")</f>
        <v>43694</v>
      </c>
      <c r="C153" s="89">
        <f t="shared" si="89"/>
        <v>7</v>
      </c>
      <c r="D153" s="199" t="str">
        <f t="shared" si="90"/>
        <v>〇</v>
      </c>
      <c r="E153" s="200" t="str">
        <f t="shared" si="91"/>
        <v xml:space="preserve"> </v>
      </c>
      <c r="F153" s="201" t="s">
        <v>61</v>
      </c>
      <c r="G153" s="202" t="s">
        <v>61</v>
      </c>
      <c r="H153" s="203"/>
      <c r="I153" s="204"/>
      <c r="J153" s="187" t="str">
        <f t="shared" si="92"/>
        <v>OK</v>
      </c>
      <c r="K153" s="190">
        <f t="shared" si="76"/>
        <v>136</v>
      </c>
      <c r="L153" s="190">
        <f t="shared" si="77"/>
        <v>39</v>
      </c>
      <c r="M153" s="188" t="str">
        <f t="shared" si="93"/>
        <v>38／39</v>
      </c>
      <c r="N153" s="87" t="str">
        <f t="shared" si="78"/>
        <v>↓</v>
      </c>
      <c r="O153" s="108"/>
      <c r="P153" s="156" t="str">
        <f>IF(B153&lt;例①!$E$11,"",IF(B153&gt;例①!$E$12,"",IF(LEN(CE153)=0,"○","")))</f>
        <v>○</v>
      </c>
      <c r="Q153" s="162">
        <f t="shared" si="94"/>
        <v>39</v>
      </c>
      <c r="R153" s="93">
        <f t="shared" si="79"/>
        <v>136</v>
      </c>
      <c r="S153" s="156" t="str">
        <f t="shared" si="80"/>
        <v>〇</v>
      </c>
      <c r="T153" s="162">
        <f t="shared" si="81"/>
        <v>38</v>
      </c>
      <c r="U153" s="100">
        <f t="shared" si="95"/>
        <v>39</v>
      </c>
      <c r="V153" s="93" t="str">
        <f t="shared" si="82"/>
        <v>休日</v>
      </c>
      <c r="W153" s="169" t="str">
        <f t="shared" si="96"/>
        <v>休日</v>
      </c>
      <c r="X153" s="80" t="str">
        <f t="shared" si="97"/>
        <v/>
      </c>
      <c r="Y153" s="80" t="str">
        <f t="shared" si="98"/>
        <v/>
      </c>
      <c r="Z153" s="80">
        <f t="shared" si="83"/>
        <v>43694</v>
      </c>
      <c r="AA153" s="80" t="str">
        <f t="shared" si="84"/>
        <v/>
      </c>
      <c r="AB153" s="80" t="str">
        <f t="shared" si="85"/>
        <v>OK（振替済み）</v>
      </c>
      <c r="AC153" s="154">
        <f t="shared" si="86"/>
        <v>38</v>
      </c>
      <c r="AD153" s="154">
        <f t="shared" si="99"/>
        <v>38</v>
      </c>
      <c r="AE153" s="106">
        <f t="shared" si="100"/>
        <v>20</v>
      </c>
      <c r="AF153" s="106">
        <f t="shared" si="87"/>
        <v>0</v>
      </c>
      <c r="AG153" s="218">
        <f>IFERROR(IF(AE153=1,例①!$E$11,IF(AE153=2,例①!$E$11,IF(WEEKDAY(Z153)=2,Z146,AG152))),"")</f>
        <v>43682</v>
      </c>
      <c r="AH153" s="222">
        <f t="shared" si="103"/>
        <v>43683</v>
      </c>
      <c r="AI153" s="222">
        <f t="shared" si="103"/>
        <v>43684</v>
      </c>
      <c r="AJ153" s="222">
        <f t="shared" si="103"/>
        <v>43685</v>
      </c>
      <c r="AK153" s="222">
        <f t="shared" si="103"/>
        <v>43686</v>
      </c>
      <c r="AL153" s="222">
        <f t="shared" si="103"/>
        <v>43687</v>
      </c>
      <c r="AM153" s="222">
        <f t="shared" si="103"/>
        <v>43688</v>
      </c>
      <c r="AN153" s="222">
        <f t="shared" si="103"/>
        <v>43689</v>
      </c>
      <c r="AO153" s="222">
        <f t="shared" si="103"/>
        <v>43690</v>
      </c>
      <c r="AP153" s="222">
        <f t="shared" si="103"/>
        <v>43691</v>
      </c>
      <c r="AQ153" s="222">
        <f t="shared" si="103"/>
        <v>43692</v>
      </c>
      <c r="AR153" s="222">
        <f t="shared" si="103"/>
        <v>43693</v>
      </c>
      <c r="AS153" s="222">
        <f t="shared" si="103"/>
        <v>43694</v>
      </c>
      <c r="AT153" s="222">
        <f t="shared" si="103"/>
        <v>43695</v>
      </c>
      <c r="AU153" s="222">
        <f t="shared" si="103"/>
        <v>43696</v>
      </c>
      <c r="AV153" s="222">
        <f t="shared" si="103"/>
        <v>43697</v>
      </c>
      <c r="AW153" s="222">
        <f t="shared" si="103"/>
        <v>43698</v>
      </c>
      <c r="AX153" s="222">
        <f t="shared" si="103"/>
        <v>43699</v>
      </c>
      <c r="AY153" s="222">
        <f t="shared" si="103"/>
        <v>43700</v>
      </c>
      <c r="AZ153" s="222">
        <f t="shared" si="103"/>
        <v>43701</v>
      </c>
      <c r="BA153" s="222">
        <f t="shared" si="103"/>
        <v>43702</v>
      </c>
      <c r="BB153" s="219">
        <f>IFERROR(IF(IF(Z153=例①!$E$12,例①!$E$12,IF(WEEKDAY(Z153)=1,Z160,BB154))&gt;例①!$E$12,例①!$E$12,IF(Z153=例①!$E$12,例①!$E$12,IF(WEEKDAY(Z153)=1,Z160,BB154))),"")</f>
        <v>43702</v>
      </c>
      <c r="BE153" s="53"/>
      <c r="BF153" s="53"/>
      <c r="BG153" s="53" t="str">
        <f>IFERROR(VLOOKUP(B153,例①!$C$11:$D$12,2,FALSE),"")</f>
        <v/>
      </c>
      <c r="BH153" s="53" t="str">
        <f>IFERROR(VLOOKUP(B153,例①!$C$16:$D$21,2,FALSE),"")</f>
        <v/>
      </c>
      <c r="BI153" s="53" t="str">
        <f>IFERROR(VLOOKUP(B153,例①!$C$22:$D$24,2,FALSE),"")</f>
        <v/>
      </c>
      <c r="BJ153" s="53" t="str">
        <f>IF(B153&gt;例①!$C$26,"",IF(B153&gt;=例①!$C$25,$BJ$13,""))</f>
        <v/>
      </c>
      <c r="BK153" s="53" t="str">
        <f>IF(B153&gt;例①!$C$28,"",IF(B153&gt;=例①!$C$27,$BK$13,""))</f>
        <v/>
      </c>
      <c r="BL153" s="53" t="str">
        <f>IF(B153&gt;例①!$C$30,"",IF(B153&gt;=例①!$C$29,$BL$13,""))</f>
        <v/>
      </c>
      <c r="BM153" s="53" t="str">
        <f>IF(B153&gt;例①!$C$32,"",IF(B153&gt;=例①!$C$31,$BM$13,""))</f>
        <v/>
      </c>
      <c r="BN153" s="53" t="str">
        <f>IF(B153&gt;例①!$C$34,"",IF(B153&gt;=例①!$C$33,$BN$13,""))</f>
        <v/>
      </c>
      <c r="BO153" s="53" t="str">
        <f>IF(B153&gt;例①!$C$36,"",IF(B153&gt;=例①!$C$35,$BO$13,""))</f>
        <v/>
      </c>
      <c r="BP153" s="53" t="str">
        <f>IF(B153&gt;例①!$C$38,"",IF(B153&gt;=例①!$C$37,$BP$13,""))</f>
        <v/>
      </c>
      <c r="BQ153" s="53" t="str">
        <f>IF(B153&gt;例①!$C$40,"",IF(B153&gt;=例①!$C$39,$BQ$13,""))</f>
        <v/>
      </c>
      <c r="BR153" s="53" t="str">
        <f>IF(B153&gt;例①!$C$42,"",IF(B153&gt;=例①!$C$41,$BR$13,""))</f>
        <v/>
      </c>
      <c r="BS153" s="53" t="str">
        <f>IF(B153&gt;例①!$C$44,"",IF(B153&gt;=例①!$C$43,$BS$13,""))</f>
        <v/>
      </c>
      <c r="BT153" s="53" t="str">
        <f>IF(B153&gt;例①!$C$46,"",IF(B153&gt;=例①!$C$45,$BT$13,""))</f>
        <v/>
      </c>
      <c r="BU153" s="53" t="str">
        <f>IF(B153&gt;例①!$C$48,"",IF(B153&gt;=例①!$C$47,$BU$13,""))</f>
        <v/>
      </c>
      <c r="BV153" s="53" t="str">
        <f>IF(B153&gt;例①!$C$50,"",IF(B153&gt;=例①!$C$49,$BV$13,""))</f>
        <v/>
      </c>
      <c r="BW153" s="53" t="str">
        <f>IF(B153&gt;例①!$C$52,"",IF(B153&gt;=例①!$C$51,$BW$13,""))</f>
        <v/>
      </c>
      <c r="BX153" s="53" t="str">
        <f>IF(B153&gt;例①!$C$54,"",IF(B153&gt;=例①!$C$53,$BX$13,""))</f>
        <v/>
      </c>
      <c r="BY153" s="53" t="str">
        <f>IF(B153&gt;例①!$C$56,"",IF(B153&gt;=例①!$C$55,$BY$13,""))</f>
        <v/>
      </c>
      <c r="BZ153" s="53" t="str">
        <f>IF(B153&gt;例①!$C$58,"",IF(B153&gt;=例①!$C$57,$BZ$13,""))</f>
        <v/>
      </c>
      <c r="CA153" s="53" t="str">
        <f>IF(B153&gt;例①!$C$60,"",IF(B153&gt;=例①!$C$59,$CA$13,""))</f>
        <v/>
      </c>
      <c r="CB153" s="53" t="str">
        <f>IF(B153&gt;例①!$C$62,"",IF(B153&gt;=例①!$C$61,$CB$13,""))</f>
        <v/>
      </c>
      <c r="CC153" s="53" t="str">
        <f>IF(B153&gt;例①!$C$64,"",IF(B153&gt;=例①!$C$63,$CC$13,""))</f>
        <v/>
      </c>
      <c r="CD153" s="53" t="str">
        <f>IF(B153&gt;例①!$C$66,"",IF(B153&gt;=例①!$C$65,$CD$13,""))</f>
        <v/>
      </c>
      <c r="CE153" s="50" t="str">
        <f t="shared" si="101"/>
        <v/>
      </c>
      <c r="CF153" s="50" t="str">
        <f t="shared" si="88"/>
        <v xml:space="preserve"> </v>
      </c>
    </row>
    <row r="154" spans="1:84" ht="39" customHeight="1" thickTop="1" thickBot="1" x14ac:dyDescent="0.2">
      <c r="A154" s="81" t="str">
        <f t="shared" si="75"/>
        <v>対象期間</v>
      </c>
      <c r="B154" s="180">
        <f>IFERROR(IF(B153=例①!$E$12+IF(WEEKDAY(例①!$E$12)=1,例①!$E$12,(8-WEEKDAY(例①!$E$12))),"-",IF(B153="-","-",B153+1)),"-")</f>
        <v>43695</v>
      </c>
      <c r="C154" s="89">
        <f t="shared" si="89"/>
        <v>1</v>
      </c>
      <c r="D154" s="199" t="str">
        <f t="shared" si="90"/>
        <v>〇</v>
      </c>
      <c r="E154" s="200" t="str">
        <f t="shared" si="91"/>
        <v xml:space="preserve"> </v>
      </c>
      <c r="F154" s="201" t="s">
        <v>61</v>
      </c>
      <c r="G154" s="202" t="s">
        <v>61</v>
      </c>
      <c r="H154" s="203"/>
      <c r="I154" s="204"/>
      <c r="J154" s="187" t="str">
        <f t="shared" si="92"/>
        <v>OK</v>
      </c>
      <c r="K154" s="190">
        <f t="shared" si="76"/>
        <v>137</v>
      </c>
      <c r="L154" s="190">
        <f t="shared" si="77"/>
        <v>40</v>
      </c>
      <c r="M154" s="188" t="str">
        <f t="shared" si="93"/>
        <v>39／40</v>
      </c>
      <c r="N154" s="87" t="str">
        <f t="shared" si="78"/>
        <v>週の終わり</v>
      </c>
      <c r="O154" s="108"/>
      <c r="P154" s="156" t="str">
        <f>IF(B154&lt;例①!$E$11,"",IF(B154&gt;例①!$E$12,"",IF(LEN(CE154)=0,"○","")))</f>
        <v>○</v>
      </c>
      <c r="Q154" s="162">
        <f t="shared" si="94"/>
        <v>40</v>
      </c>
      <c r="R154" s="93">
        <f t="shared" si="79"/>
        <v>137</v>
      </c>
      <c r="S154" s="156" t="str">
        <f t="shared" si="80"/>
        <v>〇</v>
      </c>
      <c r="T154" s="162">
        <f t="shared" si="81"/>
        <v>39</v>
      </c>
      <c r="U154" s="100">
        <f t="shared" si="95"/>
        <v>40</v>
      </c>
      <c r="V154" s="93" t="str">
        <f t="shared" si="82"/>
        <v>休日</v>
      </c>
      <c r="W154" s="169" t="str">
        <f t="shared" si="96"/>
        <v>休日</v>
      </c>
      <c r="X154" s="80" t="str">
        <f t="shared" si="97"/>
        <v/>
      </c>
      <c r="Y154" s="80" t="str">
        <f t="shared" si="98"/>
        <v/>
      </c>
      <c r="Z154" s="80">
        <f t="shared" si="83"/>
        <v>43695</v>
      </c>
      <c r="AA154" s="80" t="str">
        <f t="shared" si="84"/>
        <v/>
      </c>
      <c r="AB154" s="80" t="str">
        <f t="shared" si="85"/>
        <v>OK（振替済み）</v>
      </c>
      <c r="AC154" s="154">
        <f t="shared" si="86"/>
        <v>39</v>
      </c>
      <c r="AD154" s="154">
        <f t="shared" si="99"/>
        <v>39</v>
      </c>
      <c r="AE154" s="106">
        <f t="shared" si="100"/>
        <v>20</v>
      </c>
      <c r="AF154" s="106">
        <f t="shared" si="87"/>
        <v>0</v>
      </c>
      <c r="AG154" s="223">
        <f>IFERROR(IF(AE154=1,例①!$E$11,IF(AE154=2,例①!$E$11,IF(WEEKDAY(Z154)=2,Z147,AG153))),"")</f>
        <v>43682</v>
      </c>
      <c r="AH154" s="224">
        <f t="shared" si="103"/>
        <v>43683</v>
      </c>
      <c r="AI154" s="224">
        <f t="shared" si="103"/>
        <v>43684</v>
      </c>
      <c r="AJ154" s="224">
        <f t="shared" si="103"/>
        <v>43685</v>
      </c>
      <c r="AK154" s="224">
        <f t="shared" si="103"/>
        <v>43686</v>
      </c>
      <c r="AL154" s="224">
        <f t="shared" si="103"/>
        <v>43687</v>
      </c>
      <c r="AM154" s="224">
        <f t="shared" si="103"/>
        <v>43688</v>
      </c>
      <c r="AN154" s="224">
        <f t="shared" si="103"/>
        <v>43689</v>
      </c>
      <c r="AO154" s="224">
        <f t="shared" si="103"/>
        <v>43690</v>
      </c>
      <c r="AP154" s="224">
        <f t="shared" si="103"/>
        <v>43691</v>
      </c>
      <c r="AQ154" s="224">
        <f t="shared" si="103"/>
        <v>43692</v>
      </c>
      <c r="AR154" s="224">
        <f t="shared" si="103"/>
        <v>43693</v>
      </c>
      <c r="AS154" s="224">
        <f t="shared" si="103"/>
        <v>43694</v>
      </c>
      <c r="AT154" s="224">
        <f t="shared" si="103"/>
        <v>43695</v>
      </c>
      <c r="AU154" s="224">
        <f t="shared" si="103"/>
        <v>43696</v>
      </c>
      <c r="AV154" s="224">
        <f t="shared" si="103"/>
        <v>43697</v>
      </c>
      <c r="AW154" s="224">
        <f t="shared" si="103"/>
        <v>43698</v>
      </c>
      <c r="AX154" s="224">
        <f t="shared" si="103"/>
        <v>43699</v>
      </c>
      <c r="AY154" s="224">
        <f t="shared" si="103"/>
        <v>43700</v>
      </c>
      <c r="AZ154" s="224">
        <f t="shared" si="103"/>
        <v>43701</v>
      </c>
      <c r="BA154" s="224">
        <f t="shared" si="103"/>
        <v>43702</v>
      </c>
      <c r="BB154" s="225">
        <f>IFERROR(IF(IF(Z154=例①!$E$12,例①!$E$12,IF(WEEKDAY(Z154)=1,Z161,BB155))&gt;例①!$E$12,例①!$E$12,IF(Z154=例①!$E$12,例①!$E$12,IF(WEEKDAY(Z154)=1,Z161,BB155))),"")</f>
        <v>43702</v>
      </c>
      <c r="BE154" s="53"/>
      <c r="BF154" s="53"/>
      <c r="BG154" s="53" t="str">
        <f>IFERROR(VLOOKUP(B154,例①!$C$11:$D$12,2,FALSE),"")</f>
        <v/>
      </c>
      <c r="BH154" s="53" t="str">
        <f>IFERROR(VLOOKUP(B154,例①!$C$16:$D$21,2,FALSE),"")</f>
        <v/>
      </c>
      <c r="BI154" s="53" t="str">
        <f>IFERROR(VLOOKUP(B154,例①!$C$22:$D$24,2,FALSE),"")</f>
        <v/>
      </c>
      <c r="BJ154" s="53" t="str">
        <f>IF(B154&gt;例①!$C$26,"",IF(B154&gt;=例①!$C$25,$BJ$13,""))</f>
        <v/>
      </c>
      <c r="BK154" s="53" t="str">
        <f>IF(B154&gt;例①!$C$28,"",IF(B154&gt;=例①!$C$27,$BK$13,""))</f>
        <v/>
      </c>
      <c r="BL154" s="53" t="str">
        <f>IF(B154&gt;例①!$C$30,"",IF(B154&gt;=例①!$C$29,$BL$13,""))</f>
        <v/>
      </c>
      <c r="BM154" s="53" t="str">
        <f>IF(B154&gt;例①!$C$32,"",IF(B154&gt;=例①!$C$31,$BM$13,""))</f>
        <v/>
      </c>
      <c r="BN154" s="53" t="str">
        <f>IF(B154&gt;例①!$C$34,"",IF(B154&gt;=例①!$C$33,$BN$13,""))</f>
        <v/>
      </c>
      <c r="BO154" s="53" t="str">
        <f>IF(B154&gt;例①!$C$36,"",IF(B154&gt;=例①!$C$35,$BO$13,""))</f>
        <v/>
      </c>
      <c r="BP154" s="53" t="str">
        <f>IF(B154&gt;例①!$C$38,"",IF(B154&gt;=例①!$C$37,$BP$13,""))</f>
        <v/>
      </c>
      <c r="BQ154" s="53" t="str">
        <f>IF(B154&gt;例①!$C$40,"",IF(B154&gt;=例①!$C$39,$BQ$13,""))</f>
        <v/>
      </c>
      <c r="BR154" s="53" t="str">
        <f>IF(B154&gt;例①!$C$42,"",IF(B154&gt;=例①!$C$41,$BR$13,""))</f>
        <v/>
      </c>
      <c r="BS154" s="53" t="str">
        <f>IF(B154&gt;例①!$C$44,"",IF(B154&gt;=例①!$C$43,$BS$13,""))</f>
        <v/>
      </c>
      <c r="BT154" s="53" t="str">
        <f>IF(B154&gt;例①!$C$46,"",IF(B154&gt;=例①!$C$45,$BT$13,""))</f>
        <v/>
      </c>
      <c r="BU154" s="53" t="str">
        <f>IF(B154&gt;例①!$C$48,"",IF(B154&gt;=例①!$C$47,$BU$13,""))</f>
        <v/>
      </c>
      <c r="BV154" s="53" t="str">
        <f>IF(B154&gt;例①!$C$50,"",IF(B154&gt;=例①!$C$49,$BV$13,""))</f>
        <v/>
      </c>
      <c r="BW154" s="53" t="str">
        <f>IF(B154&gt;例①!$C$52,"",IF(B154&gt;=例①!$C$51,$BW$13,""))</f>
        <v/>
      </c>
      <c r="BX154" s="53" t="str">
        <f>IF(B154&gt;例①!$C$54,"",IF(B154&gt;=例①!$C$53,$BX$13,""))</f>
        <v/>
      </c>
      <c r="BY154" s="53" t="str">
        <f>IF(B154&gt;例①!$C$56,"",IF(B154&gt;=例①!$C$55,$BY$13,""))</f>
        <v/>
      </c>
      <c r="BZ154" s="53" t="str">
        <f>IF(B154&gt;例①!$C$58,"",IF(B154&gt;=例①!$C$57,$BZ$13,""))</f>
        <v/>
      </c>
      <c r="CA154" s="53" t="str">
        <f>IF(B154&gt;例①!$C$60,"",IF(B154&gt;=例①!$C$59,$CA$13,""))</f>
        <v/>
      </c>
      <c r="CB154" s="53" t="str">
        <f>IF(B154&gt;例①!$C$62,"",IF(B154&gt;=例①!$C$61,$CB$13,""))</f>
        <v/>
      </c>
      <c r="CC154" s="53" t="str">
        <f>IF(B154&gt;例①!$C$64,"",IF(B154&gt;=例①!$C$63,$CC$13,""))</f>
        <v/>
      </c>
      <c r="CD154" s="53" t="str">
        <f>IF(B154&gt;例①!$C$66,"",IF(B154&gt;=例①!$C$65,$CD$13,""))</f>
        <v/>
      </c>
      <c r="CE154" s="50" t="str">
        <f t="shared" si="101"/>
        <v/>
      </c>
      <c r="CF154" s="50" t="str">
        <f t="shared" si="88"/>
        <v xml:space="preserve"> </v>
      </c>
    </row>
    <row r="155" spans="1:84" ht="39" customHeight="1" thickTop="1" thickBot="1" x14ac:dyDescent="0.2">
      <c r="A155" s="81" t="str">
        <f t="shared" si="75"/>
        <v>対象期間</v>
      </c>
      <c r="B155" s="180">
        <f>IFERROR(IF(B154=例①!$E$12+IF(WEEKDAY(例①!$E$12)=1,例①!$E$12,(8-WEEKDAY(例①!$E$12))),"-",IF(B154="-","-",B154+1)),"-")</f>
        <v>43696</v>
      </c>
      <c r="C155" s="89">
        <f t="shared" si="89"/>
        <v>2</v>
      </c>
      <c r="D155" s="199" t="str">
        <f t="shared" si="90"/>
        <v>〇</v>
      </c>
      <c r="E155" s="200" t="str">
        <f t="shared" si="91"/>
        <v xml:space="preserve"> </v>
      </c>
      <c r="F155" s="201" t="s">
        <v>60</v>
      </c>
      <c r="G155" s="202" t="s">
        <v>60</v>
      </c>
      <c r="H155" s="203"/>
      <c r="I155" s="204"/>
      <c r="J155" s="187" t="str">
        <f t="shared" si="92"/>
        <v/>
      </c>
      <c r="K155" s="190">
        <f t="shared" si="76"/>
        <v>138</v>
      </c>
      <c r="L155" s="190" t="str">
        <f t="shared" si="77"/>
        <v/>
      </c>
      <c r="M155" s="188" t="str">
        <f t="shared" si="93"/>
        <v/>
      </c>
      <c r="N155" s="87" t="str">
        <f t="shared" si="78"/>
        <v>週の始まり</v>
      </c>
      <c r="O155" s="108"/>
      <c r="P155" s="156" t="str">
        <f>IF(B155&lt;例①!$E$11,"",IF(B155&gt;例①!$E$12,"",IF(LEN(CE155)=0,"○","")))</f>
        <v>○</v>
      </c>
      <c r="Q155" s="162">
        <f t="shared" si="94"/>
        <v>40</v>
      </c>
      <c r="R155" s="93">
        <f t="shared" si="79"/>
        <v>138</v>
      </c>
      <c r="S155" s="156" t="str">
        <f t="shared" si="80"/>
        <v/>
      </c>
      <c r="T155" s="162">
        <f t="shared" si="81"/>
        <v>39</v>
      </c>
      <c r="U155" s="100">
        <f t="shared" si="95"/>
        <v>40</v>
      </c>
      <c r="V155" s="93" t="str">
        <f t="shared" si="82"/>
        <v>作業日</v>
      </c>
      <c r="W155" s="169" t="str">
        <f t="shared" si="96"/>
        <v>作業日</v>
      </c>
      <c r="X155" s="80" t="str">
        <f t="shared" si="97"/>
        <v/>
      </c>
      <c r="Y155" s="80" t="str">
        <f t="shared" si="98"/>
        <v/>
      </c>
      <c r="Z155" s="80">
        <f t="shared" si="83"/>
        <v>43696</v>
      </c>
      <c r="AA155" s="80" t="str">
        <f t="shared" si="84"/>
        <v/>
      </c>
      <c r="AB155" s="80" t="str">
        <f t="shared" si="85"/>
        <v>OK（振替済み）</v>
      </c>
      <c r="AC155" s="154">
        <f t="shared" si="86"/>
        <v>39</v>
      </c>
      <c r="AD155" s="154" t="str">
        <f t="shared" si="99"/>
        <v/>
      </c>
      <c r="AE155" s="106">
        <f t="shared" si="100"/>
        <v>21</v>
      </c>
      <c r="AF155" s="106">
        <f t="shared" si="87"/>
        <v>0</v>
      </c>
      <c r="AG155" s="216">
        <f>IFERROR(IF(AE155=1,例①!$E$11,IF(AE155=2,例①!$E$11,IF(WEEKDAY(Z155)=2,Z148,AG154))),"")</f>
        <v>43689</v>
      </c>
      <c r="AH155" s="221">
        <f t="shared" si="103"/>
        <v>43690</v>
      </c>
      <c r="AI155" s="221">
        <f t="shared" si="103"/>
        <v>43691</v>
      </c>
      <c r="AJ155" s="221">
        <f t="shared" si="103"/>
        <v>43692</v>
      </c>
      <c r="AK155" s="221">
        <f t="shared" si="103"/>
        <v>43693</v>
      </c>
      <c r="AL155" s="221">
        <f t="shared" si="103"/>
        <v>43694</v>
      </c>
      <c r="AM155" s="221">
        <f t="shared" si="103"/>
        <v>43695</v>
      </c>
      <c r="AN155" s="221">
        <f t="shared" si="103"/>
        <v>43696</v>
      </c>
      <c r="AO155" s="221">
        <f t="shared" si="103"/>
        <v>43697</v>
      </c>
      <c r="AP155" s="221">
        <f t="shared" si="103"/>
        <v>43698</v>
      </c>
      <c r="AQ155" s="221">
        <f t="shared" si="103"/>
        <v>43699</v>
      </c>
      <c r="AR155" s="221">
        <f t="shared" si="103"/>
        <v>43700</v>
      </c>
      <c r="AS155" s="221">
        <f t="shared" si="103"/>
        <v>43701</v>
      </c>
      <c r="AT155" s="221">
        <f t="shared" si="103"/>
        <v>43702</v>
      </c>
      <c r="AU155" s="221">
        <f t="shared" si="103"/>
        <v>43703</v>
      </c>
      <c r="AV155" s="221">
        <f t="shared" si="103"/>
        <v>43704</v>
      </c>
      <c r="AW155" s="221">
        <f t="shared" si="103"/>
        <v>43705</v>
      </c>
      <c r="AX155" s="221">
        <f t="shared" si="103"/>
        <v>43706</v>
      </c>
      <c r="AY155" s="221">
        <f t="shared" si="103"/>
        <v>43707</v>
      </c>
      <c r="AZ155" s="221">
        <f t="shared" si="103"/>
        <v>43708</v>
      </c>
      <c r="BA155" s="221">
        <f t="shared" si="103"/>
        <v>43709</v>
      </c>
      <c r="BB155" s="217">
        <f>IFERROR(IF(IF(Z155=例①!$E$12,例①!$E$12,IF(WEEKDAY(Z155)=1,Z162,BB156))&gt;例①!$E$12,例①!$E$12,IF(Z155=例①!$E$12,例①!$E$12,IF(WEEKDAY(Z155)=1,Z162,BB156))),"")</f>
        <v>43709</v>
      </c>
      <c r="BE155" s="53"/>
      <c r="BF155" s="53"/>
      <c r="BG155" s="53" t="str">
        <f>IFERROR(VLOOKUP(B155,例①!$C$11:$D$12,2,FALSE),"")</f>
        <v/>
      </c>
      <c r="BH155" s="53" t="str">
        <f>IFERROR(VLOOKUP(B155,例①!$C$16:$D$21,2,FALSE),"")</f>
        <v/>
      </c>
      <c r="BI155" s="53" t="str">
        <f>IFERROR(VLOOKUP(B155,例①!$C$22:$D$24,2,FALSE),"")</f>
        <v/>
      </c>
      <c r="BJ155" s="53" t="str">
        <f>IF(B155&gt;例①!$C$26,"",IF(B155&gt;=例①!$C$25,$BJ$13,""))</f>
        <v/>
      </c>
      <c r="BK155" s="53" t="str">
        <f>IF(B155&gt;例①!$C$28,"",IF(B155&gt;=例①!$C$27,$BK$13,""))</f>
        <v/>
      </c>
      <c r="BL155" s="53" t="str">
        <f>IF(B155&gt;例①!$C$30,"",IF(B155&gt;=例①!$C$29,$BL$13,""))</f>
        <v/>
      </c>
      <c r="BM155" s="53" t="str">
        <f>IF(B155&gt;例①!$C$32,"",IF(B155&gt;=例①!$C$31,$BM$13,""))</f>
        <v/>
      </c>
      <c r="BN155" s="53" t="str">
        <f>IF(B155&gt;例①!$C$34,"",IF(B155&gt;=例①!$C$33,$BN$13,""))</f>
        <v/>
      </c>
      <c r="BO155" s="53" t="str">
        <f>IF(B155&gt;例①!$C$36,"",IF(B155&gt;=例①!$C$35,$BO$13,""))</f>
        <v/>
      </c>
      <c r="BP155" s="53" t="str">
        <f>IF(B155&gt;例①!$C$38,"",IF(B155&gt;=例①!$C$37,$BP$13,""))</f>
        <v/>
      </c>
      <c r="BQ155" s="53" t="str">
        <f>IF(B155&gt;例①!$C$40,"",IF(B155&gt;=例①!$C$39,$BQ$13,""))</f>
        <v/>
      </c>
      <c r="BR155" s="53" t="str">
        <f>IF(B155&gt;例①!$C$42,"",IF(B155&gt;=例①!$C$41,$BR$13,""))</f>
        <v/>
      </c>
      <c r="BS155" s="53" t="str">
        <f>IF(B155&gt;例①!$C$44,"",IF(B155&gt;=例①!$C$43,$BS$13,""))</f>
        <v/>
      </c>
      <c r="BT155" s="53" t="str">
        <f>IF(B155&gt;例①!$C$46,"",IF(B155&gt;=例①!$C$45,$BT$13,""))</f>
        <v/>
      </c>
      <c r="BU155" s="53" t="str">
        <f>IF(B155&gt;例①!$C$48,"",IF(B155&gt;=例①!$C$47,$BU$13,""))</f>
        <v/>
      </c>
      <c r="BV155" s="53" t="str">
        <f>IF(B155&gt;例①!$C$50,"",IF(B155&gt;=例①!$C$49,$BV$13,""))</f>
        <v/>
      </c>
      <c r="BW155" s="53" t="str">
        <f>IF(B155&gt;例①!$C$52,"",IF(B155&gt;=例①!$C$51,$BW$13,""))</f>
        <v/>
      </c>
      <c r="BX155" s="53" t="str">
        <f>IF(B155&gt;例①!$C$54,"",IF(B155&gt;=例①!$C$53,$BX$13,""))</f>
        <v/>
      </c>
      <c r="BY155" s="53" t="str">
        <f>IF(B155&gt;例①!$C$56,"",IF(B155&gt;=例①!$C$55,$BY$13,""))</f>
        <v/>
      </c>
      <c r="BZ155" s="53" t="str">
        <f>IF(B155&gt;例①!$C$58,"",IF(B155&gt;=例①!$C$57,$BZ$13,""))</f>
        <v/>
      </c>
      <c r="CA155" s="53" t="str">
        <f>IF(B155&gt;例①!$C$60,"",IF(B155&gt;=例①!$C$59,$CA$13,""))</f>
        <v/>
      </c>
      <c r="CB155" s="53" t="str">
        <f>IF(B155&gt;例①!$C$62,"",IF(B155&gt;=例①!$C$61,$CB$13,""))</f>
        <v/>
      </c>
      <c r="CC155" s="53" t="str">
        <f>IF(B155&gt;例①!$C$64,"",IF(B155&gt;=例①!$C$63,$CC$13,""))</f>
        <v/>
      </c>
      <c r="CD155" s="53" t="str">
        <f>IF(B155&gt;例①!$C$66,"",IF(B155&gt;=例①!$C$65,$CD$13,""))</f>
        <v/>
      </c>
      <c r="CE155" s="50" t="str">
        <f t="shared" si="101"/>
        <v/>
      </c>
      <c r="CF155" s="50" t="str">
        <f t="shared" si="88"/>
        <v xml:space="preserve"> </v>
      </c>
    </row>
    <row r="156" spans="1:84" ht="39" customHeight="1" thickTop="1" thickBot="1" x14ac:dyDescent="0.2">
      <c r="A156" s="81" t="str">
        <f t="shared" si="75"/>
        <v>対象期間</v>
      </c>
      <c r="B156" s="180">
        <f>IFERROR(IF(B155=例①!$E$12+IF(WEEKDAY(例①!$E$12)=1,例①!$E$12,(8-WEEKDAY(例①!$E$12))),"-",IF(B155="-","-",B155+1)),"-")</f>
        <v>43697</v>
      </c>
      <c r="C156" s="89">
        <f t="shared" si="89"/>
        <v>3</v>
      </c>
      <c r="D156" s="199" t="str">
        <f t="shared" si="90"/>
        <v>〇</v>
      </c>
      <c r="E156" s="200" t="str">
        <f t="shared" si="91"/>
        <v xml:space="preserve"> </v>
      </c>
      <c r="F156" s="201" t="s">
        <v>60</v>
      </c>
      <c r="G156" s="202" t="s">
        <v>60</v>
      </c>
      <c r="H156" s="203"/>
      <c r="I156" s="204"/>
      <c r="J156" s="187" t="str">
        <f t="shared" si="92"/>
        <v/>
      </c>
      <c r="K156" s="190">
        <f t="shared" si="76"/>
        <v>139</v>
      </c>
      <c r="L156" s="190" t="str">
        <f t="shared" si="77"/>
        <v/>
      </c>
      <c r="M156" s="188" t="str">
        <f t="shared" si="93"/>
        <v/>
      </c>
      <c r="N156" s="87" t="str">
        <f t="shared" si="78"/>
        <v>↓</v>
      </c>
      <c r="O156" s="108"/>
      <c r="P156" s="156" t="str">
        <f>IF(B156&lt;例①!$E$11,"",IF(B156&gt;例①!$E$12,"",IF(LEN(CE156)=0,"○","")))</f>
        <v>○</v>
      </c>
      <c r="Q156" s="162">
        <f t="shared" si="94"/>
        <v>40</v>
      </c>
      <c r="R156" s="93">
        <f t="shared" si="79"/>
        <v>139</v>
      </c>
      <c r="S156" s="156" t="str">
        <f t="shared" si="80"/>
        <v/>
      </c>
      <c r="T156" s="162">
        <f t="shared" si="81"/>
        <v>39</v>
      </c>
      <c r="U156" s="100">
        <f t="shared" si="95"/>
        <v>40</v>
      </c>
      <c r="V156" s="93" t="str">
        <f t="shared" si="82"/>
        <v>作業日</v>
      </c>
      <c r="W156" s="169" t="str">
        <f t="shared" si="96"/>
        <v>作業日</v>
      </c>
      <c r="X156" s="80" t="str">
        <f t="shared" si="97"/>
        <v/>
      </c>
      <c r="Y156" s="80" t="str">
        <f t="shared" si="98"/>
        <v/>
      </c>
      <c r="Z156" s="80">
        <f t="shared" si="83"/>
        <v>43697</v>
      </c>
      <c r="AA156" s="80" t="str">
        <f t="shared" si="84"/>
        <v/>
      </c>
      <c r="AB156" s="80" t="str">
        <f t="shared" si="85"/>
        <v>OK（振替済み）</v>
      </c>
      <c r="AC156" s="154">
        <f t="shared" si="86"/>
        <v>39</v>
      </c>
      <c r="AD156" s="154" t="str">
        <f t="shared" si="99"/>
        <v/>
      </c>
      <c r="AE156" s="106">
        <f t="shared" si="100"/>
        <v>21</v>
      </c>
      <c r="AF156" s="106">
        <f t="shared" si="87"/>
        <v>0</v>
      </c>
      <c r="AG156" s="218">
        <f>IFERROR(IF(AE156=1,例①!$E$11,IF(AE156=2,例①!$E$11,IF(WEEKDAY(Z156)=2,Z149,AG155))),"")</f>
        <v>43689</v>
      </c>
      <c r="AH156" s="222">
        <f t="shared" si="103"/>
        <v>43690</v>
      </c>
      <c r="AI156" s="222">
        <f t="shared" si="103"/>
        <v>43691</v>
      </c>
      <c r="AJ156" s="222">
        <f t="shared" si="103"/>
        <v>43692</v>
      </c>
      <c r="AK156" s="222">
        <f t="shared" si="103"/>
        <v>43693</v>
      </c>
      <c r="AL156" s="222">
        <f t="shared" si="103"/>
        <v>43694</v>
      </c>
      <c r="AM156" s="222">
        <f t="shared" si="103"/>
        <v>43695</v>
      </c>
      <c r="AN156" s="222">
        <f t="shared" si="103"/>
        <v>43696</v>
      </c>
      <c r="AO156" s="222">
        <f t="shared" si="103"/>
        <v>43697</v>
      </c>
      <c r="AP156" s="222">
        <f t="shared" si="103"/>
        <v>43698</v>
      </c>
      <c r="AQ156" s="222">
        <f t="shared" si="103"/>
        <v>43699</v>
      </c>
      <c r="AR156" s="222">
        <f t="shared" si="103"/>
        <v>43700</v>
      </c>
      <c r="AS156" s="222">
        <f t="shared" si="103"/>
        <v>43701</v>
      </c>
      <c r="AT156" s="222">
        <f t="shared" si="103"/>
        <v>43702</v>
      </c>
      <c r="AU156" s="222">
        <f t="shared" si="103"/>
        <v>43703</v>
      </c>
      <c r="AV156" s="222">
        <f t="shared" si="103"/>
        <v>43704</v>
      </c>
      <c r="AW156" s="222">
        <f t="shared" si="103"/>
        <v>43705</v>
      </c>
      <c r="AX156" s="222">
        <f t="shared" si="103"/>
        <v>43706</v>
      </c>
      <c r="AY156" s="222">
        <f t="shared" si="103"/>
        <v>43707</v>
      </c>
      <c r="AZ156" s="222">
        <f t="shared" si="103"/>
        <v>43708</v>
      </c>
      <c r="BA156" s="222">
        <f t="shared" si="103"/>
        <v>43709</v>
      </c>
      <c r="BB156" s="219">
        <f>IFERROR(IF(IF(Z156=例①!$E$12,例①!$E$12,IF(WEEKDAY(Z156)=1,Z163,BB157))&gt;例①!$E$12,例①!$E$12,IF(Z156=例①!$E$12,例①!$E$12,IF(WEEKDAY(Z156)=1,Z163,BB157))),"")</f>
        <v>43709</v>
      </c>
      <c r="BE156" s="53"/>
      <c r="BF156" s="53"/>
      <c r="BG156" s="53" t="str">
        <f>IFERROR(VLOOKUP(B156,例①!$C$11:$D$12,2,FALSE),"")</f>
        <v/>
      </c>
      <c r="BH156" s="53" t="str">
        <f>IFERROR(VLOOKUP(B156,例①!$C$16:$D$21,2,FALSE),"")</f>
        <v/>
      </c>
      <c r="BI156" s="53" t="str">
        <f>IFERROR(VLOOKUP(B156,例①!$C$22:$D$24,2,FALSE),"")</f>
        <v/>
      </c>
      <c r="BJ156" s="53" t="str">
        <f>IF(B156&gt;例①!$C$26,"",IF(B156&gt;=例①!$C$25,$BJ$13,""))</f>
        <v/>
      </c>
      <c r="BK156" s="53" t="str">
        <f>IF(B156&gt;例①!$C$28,"",IF(B156&gt;=例①!$C$27,$BK$13,""))</f>
        <v/>
      </c>
      <c r="BL156" s="53" t="str">
        <f>IF(B156&gt;例①!$C$30,"",IF(B156&gt;=例①!$C$29,$BL$13,""))</f>
        <v/>
      </c>
      <c r="BM156" s="53" t="str">
        <f>IF(B156&gt;例①!$C$32,"",IF(B156&gt;=例①!$C$31,$BM$13,""))</f>
        <v/>
      </c>
      <c r="BN156" s="53" t="str">
        <f>IF(B156&gt;例①!$C$34,"",IF(B156&gt;=例①!$C$33,$BN$13,""))</f>
        <v/>
      </c>
      <c r="BO156" s="53" t="str">
        <f>IF(B156&gt;例①!$C$36,"",IF(B156&gt;=例①!$C$35,$BO$13,""))</f>
        <v/>
      </c>
      <c r="BP156" s="53" t="str">
        <f>IF(B156&gt;例①!$C$38,"",IF(B156&gt;=例①!$C$37,$BP$13,""))</f>
        <v/>
      </c>
      <c r="BQ156" s="53" t="str">
        <f>IF(B156&gt;例①!$C$40,"",IF(B156&gt;=例①!$C$39,$BQ$13,""))</f>
        <v/>
      </c>
      <c r="BR156" s="53" t="str">
        <f>IF(B156&gt;例①!$C$42,"",IF(B156&gt;=例①!$C$41,$BR$13,""))</f>
        <v/>
      </c>
      <c r="BS156" s="53" t="str">
        <f>IF(B156&gt;例①!$C$44,"",IF(B156&gt;=例①!$C$43,$BS$13,""))</f>
        <v/>
      </c>
      <c r="BT156" s="53" t="str">
        <f>IF(B156&gt;例①!$C$46,"",IF(B156&gt;=例①!$C$45,$BT$13,""))</f>
        <v/>
      </c>
      <c r="BU156" s="53" t="str">
        <f>IF(B156&gt;例①!$C$48,"",IF(B156&gt;=例①!$C$47,$BU$13,""))</f>
        <v/>
      </c>
      <c r="BV156" s="53" t="str">
        <f>IF(B156&gt;例①!$C$50,"",IF(B156&gt;=例①!$C$49,$BV$13,""))</f>
        <v/>
      </c>
      <c r="BW156" s="53" t="str">
        <f>IF(B156&gt;例①!$C$52,"",IF(B156&gt;=例①!$C$51,$BW$13,""))</f>
        <v/>
      </c>
      <c r="BX156" s="53" t="str">
        <f>IF(B156&gt;例①!$C$54,"",IF(B156&gt;=例①!$C$53,$BX$13,""))</f>
        <v/>
      </c>
      <c r="BY156" s="53" t="str">
        <f>IF(B156&gt;例①!$C$56,"",IF(B156&gt;=例①!$C$55,$BY$13,""))</f>
        <v/>
      </c>
      <c r="BZ156" s="53" t="str">
        <f>IF(B156&gt;例①!$C$58,"",IF(B156&gt;=例①!$C$57,$BZ$13,""))</f>
        <v/>
      </c>
      <c r="CA156" s="53" t="str">
        <f>IF(B156&gt;例①!$C$60,"",IF(B156&gt;=例①!$C$59,$CA$13,""))</f>
        <v/>
      </c>
      <c r="CB156" s="53" t="str">
        <f>IF(B156&gt;例①!$C$62,"",IF(B156&gt;=例①!$C$61,$CB$13,""))</f>
        <v/>
      </c>
      <c r="CC156" s="53" t="str">
        <f>IF(B156&gt;例①!$C$64,"",IF(B156&gt;=例①!$C$63,$CC$13,""))</f>
        <v/>
      </c>
      <c r="CD156" s="53" t="str">
        <f>IF(B156&gt;例①!$C$66,"",IF(B156&gt;=例①!$C$65,$CD$13,""))</f>
        <v/>
      </c>
      <c r="CE156" s="50" t="str">
        <f t="shared" si="101"/>
        <v/>
      </c>
      <c r="CF156" s="50" t="str">
        <f t="shared" si="88"/>
        <v xml:space="preserve"> </v>
      </c>
    </row>
    <row r="157" spans="1:84" ht="39" customHeight="1" thickTop="1" thickBot="1" x14ac:dyDescent="0.2">
      <c r="A157" s="81" t="str">
        <f t="shared" si="75"/>
        <v>対象期間</v>
      </c>
      <c r="B157" s="180">
        <f>IFERROR(IF(B156=例①!$E$12+IF(WEEKDAY(例①!$E$12)=1,例①!$E$12,(8-WEEKDAY(例①!$E$12))),"-",IF(B156="-","-",B156+1)),"-")</f>
        <v>43698</v>
      </c>
      <c r="C157" s="89">
        <f t="shared" si="89"/>
        <v>4</v>
      </c>
      <c r="D157" s="199" t="str">
        <f t="shared" si="90"/>
        <v>〇</v>
      </c>
      <c r="E157" s="200" t="str">
        <f t="shared" si="91"/>
        <v xml:space="preserve"> </v>
      </c>
      <c r="F157" s="201" t="s">
        <v>60</v>
      </c>
      <c r="G157" s="202" t="s">
        <v>60</v>
      </c>
      <c r="H157" s="203"/>
      <c r="I157" s="204"/>
      <c r="J157" s="187" t="str">
        <f t="shared" si="92"/>
        <v/>
      </c>
      <c r="K157" s="190">
        <f t="shared" si="76"/>
        <v>140</v>
      </c>
      <c r="L157" s="190" t="str">
        <f t="shared" si="77"/>
        <v/>
      </c>
      <c r="M157" s="188" t="str">
        <f t="shared" si="93"/>
        <v/>
      </c>
      <c r="N157" s="87" t="str">
        <f t="shared" si="78"/>
        <v>↓</v>
      </c>
      <c r="O157" s="108"/>
      <c r="P157" s="156" t="str">
        <f>IF(B157&lt;例①!$E$11,"",IF(B157&gt;例①!$E$12,"",IF(LEN(CE157)=0,"○","")))</f>
        <v>○</v>
      </c>
      <c r="Q157" s="162">
        <f t="shared" si="94"/>
        <v>40</v>
      </c>
      <c r="R157" s="93">
        <f t="shared" si="79"/>
        <v>140</v>
      </c>
      <c r="S157" s="156" t="str">
        <f t="shared" si="80"/>
        <v/>
      </c>
      <c r="T157" s="162">
        <f t="shared" si="81"/>
        <v>39</v>
      </c>
      <c r="U157" s="100">
        <f t="shared" si="95"/>
        <v>40</v>
      </c>
      <c r="V157" s="93" t="str">
        <f t="shared" si="82"/>
        <v>作業日</v>
      </c>
      <c r="W157" s="169" t="str">
        <f t="shared" si="96"/>
        <v>作業日</v>
      </c>
      <c r="X157" s="80" t="str">
        <f t="shared" si="97"/>
        <v/>
      </c>
      <c r="Y157" s="80" t="str">
        <f t="shared" si="98"/>
        <v/>
      </c>
      <c r="Z157" s="80">
        <f t="shared" si="83"/>
        <v>43698</v>
      </c>
      <c r="AA157" s="80" t="str">
        <f t="shared" si="84"/>
        <v/>
      </c>
      <c r="AB157" s="80" t="str">
        <f t="shared" si="85"/>
        <v>OK（振替済み）</v>
      </c>
      <c r="AC157" s="154">
        <f t="shared" si="86"/>
        <v>39</v>
      </c>
      <c r="AD157" s="154" t="str">
        <f t="shared" si="99"/>
        <v/>
      </c>
      <c r="AE157" s="106">
        <f t="shared" si="100"/>
        <v>21</v>
      </c>
      <c r="AF157" s="106">
        <f t="shared" si="87"/>
        <v>0</v>
      </c>
      <c r="AG157" s="218">
        <f>IFERROR(IF(AE157=1,例①!$E$11,IF(AE157=2,例①!$E$11,IF(WEEKDAY(Z157)=2,Z150,AG156))),"")</f>
        <v>43689</v>
      </c>
      <c r="AH157" s="222">
        <f t="shared" si="103"/>
        <v>43690</v>
      </c>
      <c r="AI157" s="222">
        <f t="shared" si="103"/>
        <v>43691</v>
      </c>
      <c r="AJ157" s="222">
        <f t="shared" si="103"/>
        <v>43692</v>
      </c>
      <c r="AK157" s="222">
        <f t="shared" si="103"/>
        <v>43693</v>
      </c>
      <c r="AL157" s="222">
        <f t="shared" si="103"/>
        <v>43694</v>
      </c>
      <c r="AM157" s="222">
        <f t="shared" si="103"/>
        <v>43695</v>
      </c>
      <c r="AN157" s="222">
        <f t="shared" si="103"/>
        <v>43696</v>
      </c>
      <c r="AO157" s="222">
        <f t="shared" si="103"/>
        <v>43697</v>
      </c>
      <c r="AP157" s="222">
        <f t="shared" si="103"/>
        <v>43698</v>
      </c>
      <c r="AQ157" s="222">
        <f t="shared" si="103"/>
        <v>43699</v>
      </c>
      <c r="AR157" s="222">
        <f t="shared" si="103"/>
        <v>43700</v>
      </c>
      <c r="AS157" s="222">
        <f t="shared" si="103"/>
        <v>43701</v>
      </c>
      <c r="AT157" s="222">
        <f t="shared" si="103"/>
        <v>43702</v>
      </c>
      <c r="AU157" s="222">
        <f t="shared" si="103"/>
        <v>43703</v>
      </c>
      <c r="AV157" s="222">
        <f t="shared" si="103"/>
        <v>43704</v>
      </c>
      <c r="AW157" s="222">
        <f t="shared" si="103"/>
        <v>43705</v>
      </c>
      <c r="AX157" s="222">
        <f t="shared" si="103"/>
        <v>43706</v>
      </c>
      <c r="AY157" s="222">
        <f t="shared" si="103"/>
        <v>43707</v>
      </c>
      <c r="AZ157" s="222">
        <f t="shared" si="103"/>
        <v>43708</v>
      </c>
      <c r="BA157" s="222">
        <f t="shared" si="103"/>
        <v>43709</v>
      </c>
      <c r="BB157" s="219">
        <f>IFERROR(IF(IF(Z157=例①!$E$12,例①!$E$12,IF(WEEKDAY(Z157)=1,Z164,BB158))&gt;例①!$E$12,例①!$E$12,IF(Z157=例①!$E$12,例①!$E$12,IF(WEEKDAY(Z157)=1,Z164,BB158))),"")</f>
        <v>43709</v>
      </c>
      <c r="BE157" s="53"/>
      <c r="BF157" s="53"/>
      <c r="BG157" s="53" t="str">
        <f>IFERROR(VLOOKUP(B157,例①!$C$11:$D$12,2,FALSE),"")</f>
        <v/>
      </c>
      <c r="BH157" s="53" t="str">
        <f>IFERROR(VLOOKUP(B157,例①!$C$16:$D$21,2,FALSE),"")</f>
        <v/>
      </c>
      <c r="BI157" s="53" t="str">
        <f>IFERROR(VLOOKUP(B157,例①!$C$22:$D$24,2,FALSE),"")</f>
        <v/>
      </c>
      <c r="BJ157" s="53" t="str">
        <f>IF(B157&gt;例①!$C$26,"",IF(B157&gt;=例①!$C$25,$BJ$13,""))</f>
        <v/>
      </c>
      <c r="BK157" s="53" t="str">
        <f>IF(B157&gt;例①!$C$28,"",IF(B157&gt;=例①!$C$27,$BK$13,""))</f>
        <v/>
      </c>
      <c r="BL157" s="53" t="str">
        <f>IF(B157&gt;例①!$C$30,"",IF(B157&gt;=例①!$C$29,$BL$13,""))</f>
        <v/>
      </c>
      <c r="BM157" s="53" t="str">
        <f>IF(B157&gt;例①!$C$32,"",IF(B157&gt;=例①!$C$31,$BM$13,""))</f>
        <v/>
      </c>
      <c r="BN157" s="53" t="str">
        <f>IF(B157&gt;例①!$C$34,"",IF(B157&gt;=例①!$C$33,$BN$13,""))</f>
        <v/>
      </c>
      <c r="BO157" s="53" t="str">
        <f>IF(B157&gt;例①!$C$36,"",IF(B157&gt;=例①!$C$35,$BO$13,""))</f>
        <v/>
      </c>
      <c r="BP157" s="53" t="str">
        <f>IF(B157&gt;例①!$C$38,"",IF(B157&gt;=例①!$C$37,$BP$13,""))</f>
        <v/>
      </c>
      <c r="BQ157" s="53" t="str">
        <f>IF(B157&gt;例①!$C$40,"",IF(B157&gt;=例①!$C$39,$BQ$13,""))</f>
        <v/>
      </c>
      <c r="BR157" s="53" t="str">
        <f>IF(B157&gt;例①!$C$42,"",IF(B157&gt;=例①!$C$41,$BR$13,""))</f>
        <v/>
      </c>
      <c r="BS157" s="53" t="str">
        <f>IF(B157&gt;例①!$C$44,"",IF(B157&gt;=例①!$C$43,$BS$13,""))</f>
        <v/>
      </c>
      <c r="BT157" s="53" t="str">
        <f>IF(B157&gt;例①!$C$46,"",IF(B157&gt;=例①!$C$45,$BT$13,""))</f>
        <v/>
      </c>
      <c r="BU157" s="53" t="str">
        <f>IF(B157&gt;例①!$C$48,"",IF(B157&gt;=例①!$C$47,$BU$13,""))</f>
        <v/>
      </c>
      <c r="BV157" s="53" t="str">
        <f>IF(B157&gt;例①!$C$50,"",IF(B157&gt;=例①!$C$49,$BV$13,""))</f>
        <v/>
      </c>
      <c r="BW157" s="53" t="str">
        <f>IF(B157&gt;例①!$C$52,"",IF(B157&gt;=例①!$C$51,$BW$13,""))</f>
        <v/>
      </c>
      <c r="BX157" s="53" t="str">
        <f>IF(B157&gt;例①!$C$54,"",IF(B157&gt;=例①!$C$53,$BX$13,""))</f>
        <v/>
      </c>
      <c r="BY157" s="53" t="str">
        <f>IF(B157&gt;例①!$C$56,"",IF(B157&gt;=例①!$C$55,$BY$13,""))</f>
        <v/>
      </c>
      <c r="BZ157" s="53" t="str">
        <f>IF(B157&gt;例①!$C$58,"",IF(B157&gt;=例①!$C$57,$BZ$13,""))</f>
        <v/>
      </c>
      <c r="CA157" s="53" t="str">
        <f>IF(B157&gt;例①!$C$60,"",IF(B157&gt;=例①!$C$59,$CA$13,""))</f>
        <v/>
      </c>
      <c r="CB157" s="53" t="str">
        <f>IF(B157&gt;例①!$C$62,"",IF(B157&gt;=例①!$C$61,$CB$13,""))</f>
        <v/>
      </c>
      <c r="CC157" s="53" t="str">
        <f>IF(B157&gt;例①!$C$64,"",IF(B157&gt;=例①!$C$63,$CC$13,""))</f>
        <v/>
      </c>
      <c r="CD157" s="53" t="str">
        <f>IF(B157&gt;例①!$C$66,"",IF(B157&gt;=例①!$C$65,$CD$13,""))</f>
        <v/>
      </c>
      <c r="CE157" s="50" t="str">
        <f t="shared" si="101"/>
        <v/>
      </c>
      <c r="CF157" s="50" t="str">
        <f t="shared" si="88"/>
        <v xml:space="preserve"> </v>
      </c>
    </row>
    <row r="158" spans="1:84" ht="39" customHeight="1" thickTop="1" thickBot="1" x14ac:dyDescent="0.2">
      <c r="A158" s="81" t="str">
        <f t="shared" si="75"/>
        <v>対象期間</v>
      </c>
      <c r="B158" s="180">
        <f>IFERROR(IF(B157=例①!$E$12+IF(WEEKDAY(例①!$E$12)=1,例①!$E$12,(8-WEEKDAY(例①!$E$12))),"-",IF(B157="-","-",B157+1)),"-")</f>
        <v>43699</v>
      </c>
      <c r="C158" s="89">
        <f t="shared" si="89"/>
        <v>5</v>
      </c>
      <c r="D158" s="199" t="str">
        <f t="shared" si="90"/>
        <v>〇</v>
      </c>
      <c r="E158" s="200" t="str">
        <f t="shared" si="91"/>
        <v xml:space="preserve"> </v>
      </c>
      <c r="F158" s="201" t="s">
        <v>60</v>
      </c>
      <c r="G158" s="202" t="s">
        <v>60</v>
      </c>
      <c r="H158" s="203"/>
      <c r="I158" s="204"/>
      <c r="J158" s="187" t="str">
        <f t="shared" si="92"/>
        <v/>
      </c>
      <c r="K158" s="190">
        <f t="shared" si="76"/>
        <v>141</v>
      </c>
      <c r="L158" s="190" t="str">
        <f t="shared" si="77"/>
        <v/>
      </c>
      <c r="M158" s="188" t="str">
        <f t="shared" si="93"/>
        <v/>
      </c>
      <c r="N158" s="87" t="str">
        <f t="shared" si="78"/>
        <v>↓</v>
      </c>
      <c r="O158" s="108"/>
      <c r="P158" s="156" t="str">
        <f>IF(B158&lt;例①!$E$11,"",IF(B158&gt;例①!$E$12,"",IF(LEN(CE158)=0,"○","")))</f>
        <v>○</v>
      </c>
      <c r="Q158" s="162">
        <f t="shared" si="94"/>
        <v>40</v>
      </c>
      <c r="R158" s="93">
        <f t="shared" si="79"/>
        <v>141</v>
      </c>
      <c r="S158" s="156" t="str">
        <f t="shared" si="80"/>
        <v/>
      </c>
      <c r="T158" s="162">
        <f t="shared" si="81"/>
        <v>39</v>
      </c>
      <c r="U158" s="100">
        <f t="shared" si="95"/>
        <v>40</v>
      </c>
      <c r="V158" s="93" t="str">
        <f t="shared" si="82"/>
        <v>作業日</v>
      </c>
      <c r="W158" s="169" t="str">
        <f t="shared" si="96"/>
        <v>作業日</v>
      </c>
      <c r="X158" s="80" t="str">
        <f t="shared" si="97"/>
        <v/>
      </c>
      <c r="Y158" s="80" t="str">
        <f t="shared" si="98"/>
        <v/>
      </c>
      <c r="Z158" s="80">
        <f t="shared" si="83"/>
        <v>43699</v>
      </c>
      <c r="AA158" s="80" t="str">
        <f t="shared" si="84"/>
        <v/>
      </c>
      <c r="AB158" s="80" t="str">
        <f t="shared" si="85"/>
        <v>OK（振替済み）</v>
      </c>
      <c r="AC158" s="154">
        <f t="shared" si="86"/>
        <v>39</v>
      </c>
      <c r="AD158" s="154" t="str">
        <f t="shared" si="99"/>
        <v/>
      </c>
      <c r="AE158" s="106">
        <f t="shared" si="100"/>
        <v>21</v>
      </c>
      <c r="AF158" s="106">
        <f t="shared" si="87"/>
        <v>0</v>
      </c>
      <c r="AG158" s="218">
        <f>IFERROR(IF(AE158=1,例①!$E$11,IF(AE158=2,例①!$E$11,IF(WEEKDAY(Z158)=2,Z151,AG157))),"")</f>
        <v>43689</v>
      </c>
      <c r="AH158" s="222">
        <f t="shared" si="103"/>
        <v>43690</v>
      </c>
      <c r="AI158" s="222">
        <f t="shared" si="103"/>
        <v>43691</v>
      </c>
      <c r="AJ158" s="222">
        <f t="shared" si="103"/>
        <v>43692</v>
      </c>
      <c r="AK158" s="222">
        <f t="shared" si="103"/>
        <v>43693</v>
      </c>
      <c r="AL158" s="222">
        <f t="shared" si="103"/>
        <v>43694</v>
      </c>
      <c r="AM158" s="222">
        <f t="shared" si="103"/>
        <v>43695</v>
      </c>
      <c r="AN158" s="222">
        <f t="shared" si="103"/>
        <v>43696</v>
      </c>
      <c r="AO158" s="222">
        <f t="shared" si="103"/>
        <v>43697</v>
      </c>
      <c r="AP158" s="222">
        <f t="shared" si="103"/>
        <v>43698</v>
      </c>
      <c r="AQ158" s="222">
        <f t="shared" si="103"/>
        <v>43699</v>
      </c>
      <c r="AR158" s="222">
        <f t="shared" si="103"/>
        <v>43700</v>
      </c>
      <c r="AS158" s="222">
        <f t="shared" si="103"/>
        <v>43701</v>
      </c>
      <c r="AT158" s="222">
        <f t="shared" si="103"/>
        <v>43702</v>
      </c>
      <c r="AU158" s="222">
        <f t="shared" si="103"/>
        <v>43703</v>
      </c>
      <c r="AV158" s="222">
        <f t="shared" si="103"/>
        <v>43704</v>
      </c>
      <c r="AW158" s="222">
        <f t="shared" ref="AW158:BA158" si="104">IFERROR(IF(AV158+1&gt;$BB158,"",AV158+1),"")</f>
        <v>43705</v>
      </c>
      <c r="AX158" s="222">
        <f t="shared" si="104"/>
        <v>43706</v>
      </c>
      <c r="AY158" s="222">
        <f t="shared" si="104"/>
        <v>43707</v>
      </c>
      <c r="AZ158" s="222">
        <f t="shared" si="104"/>
        <v>43708</v>
      </c>
      <c r="BA158" s="222">
        <f t="shared" si="104"/>
        <v>43709</v>
      </c>
      <c r="BB158" s="219">
        <f>IFERROR(IF(IF(Z158=例①!$E$12,例①!$E$12,IF(WEEKDAY(Z158)=1,Z165,BB159))&gt;例①!$E$12,例①!$E$12,IF(Z158=例①!$E$12,例①!$E$12,IF(WEEKDAY(Z158)=1,Z165,BB159))),"")</f>
        <v>43709</v>
      </c>
      <c r="BE158" s="53"/>
      <c r="BF158" s="53"/>
      <c r="BG158" s="53" t="str">
        <f>IFERROR(VLOOKUP(B158,例①!$C$11:$D$12,2,FALSE),"")</f>
        <v/>
      </c>
      <c r="BH158" s="53" t="str">
        <f>IFERROR(VLOOKUP(B158,例①!$C$16:$D$21,2,FALSE),"")</f>
        <v/>
      </c>
      <c r="BI158" s="53" t="str">
        <f>IFERROR(VLOOKUP(B158,例①!$C$22:$D$24,2,FALSE),"")</f>
        <v/>
      </c>
      <c r="BJ158" s="53" t="str">
        <f>IF(B158&gt;例①!$C$26,"",IF(B158&gt;=例①!$C$25,$BJ$13,""))</f>
        <v/>
      </c>
      <c r="BK158" s="53" t="str">
        <f>IF(B158&gt;例①!$C$28,"",IF(B158&gt;=例①!$C$27,$BK$13,""))</f>
        <v/>
      </c>
      <c r="BL158" s="53" t="str">
        <f>IF(B158&gt;例①!$C$30,"",IF(B158&gt;=例①!$C$29,$BL$13,""))</f>
        <v/>
      </c>
      <c r="BM158" s="53" t="str">
        <f>IF(B158&gt;例①!$C$32,"",IF(B158&gt;=例①!$C$31,$BM$13,""))</f>
        <v/>
      </c>
      <c r="BN158" s="53" t="str">
        <f>IF(B158&gt;例①!$C$34,"",IF(B158&gt;=例①!$C$33,$BN$13,""))</f>
        <v/>
      </c>
      <c r="BO158" s="53" t="str">
        <f>IF(B158&gt;例①!$C$36,"",IF(B158&gt;=例①!$C$35,$BO$13,""))</f>
        <v/>
      </c>
      <c r="BP158" s="53" t="str">
        <f>IF(B158&gt;例①!$C$38,"",IF(B158&gt;=例①!$C$37,$BP$13,""))</f>
        <v/>
      </c>
      <c r="BQ158" s="53" t="str">
        <f>IF(B158&gt;例①!$C$40,"",IF(B158&gt;=例①!$C$39,$BQ$13,""))</f>
        <v/>
      </c>
      <c r="BR158" s="53" t="str">
        <f>IF(B158&gt;例①!$C$42,"",IF(B158&gt;=例①!$C$41,$BR$13,""))</f>
        <v/>
      </c>
      <c r="BS158" s="53" t="str">
        <f>IF(B158&gt;例①!$C$44,"",IF(B158&gt;=例①!$C$43,$BS$13,""))</f>
        <v/>
      </c>
      <c r="BT158" s="53" t="str">
        <f>IF(B158&gt;例①!$C$46,"",IF(B158&gt;=例①!$C$45,$BT$13,""))</f>
        <v/>
      </c>
      <c r="BU158" s="53" t="str">
        <f>IF(B158&gt;例①!$C$48,"",IF(B158&gt;=例①!$C$47,$BU$13,""))</f>
        <v/>
      </c>
      <c r="BV158" s="53" t="str">
        <f>IF(B158&gt;例①!$C$50,"",IF(B158&gt;=例①!$C$49,$BV$13,""))</f>
        <v/>
      </c>
      <c r="BW158" s="53" t="str">
        <f>IF(B158&gt;例①!$C$52,"",IF(B158&gt;=例①!$C$51,$BW$13,""))</f>
        <v/>
      </c>
      <c r="BX158" s="53" t="str">
        <f>IF(B158&gt;例①!$C$54,"",IF(B158&gt;=例①!$C$53,$BX$13,""))</f>
        <v/>
      </c>
      <c r="BY158" s="53" t="str">
        <f>IF(B158&gt;例①!$C$56,"",IF(B158&gt;=例①!$C$55,$BY$13,""))</f>
        <v/>
      </c>
      <c r="BZ158" s="53" t="str">
        <f>IF(B158&gt;例①!$C$58,"",IF(B158&gt;=例①!$C$57,$BZ$13,""))</f>
        <v/>
      </c>
      <c r="CA158" s="53" t="str">
        <f>IF(B158&gt;例①!$C$60,"",IF(B158&gt;=例①!$C$59,$CA$13,""))</f>
        <v/>
      </c>
      <c r="CB158" s="53" t="str">
        <f>IF(B158&gt;例①!$C$62,"",IF(B158&gt;=例①!$C$61,$CB$13,""))</f>
        <v/>
      </c>
      <c r="CC158" s="53" t="str">
        <f>IF(B158&gt;例①!$C$64,"",IF(B158&gt;=例①!$C$63,$CC$13,""))</f>
        <v/>
      </c>
      <c r="CD158" s="53" t="str">
        <f>IF(B158&gt;例①!$C$66,"",IF(B158&gt;=例①!$C$65,$CD$13,""))</f>
        <v/>
      </c>
      <c r="CE158" s="50" t="str">
        <f t="shared" si="101"/>
        <v/>
      </c>
      <c r="CF158" s="50" t="str">
        <f t="shared" si="88"/>
        <v xml:space="preserve"> </v>
      </c>
    </row>
    <row r="159" spans="1:84" ht="39" customHeight="1" thickTop="1" thickBot="1" x14ac:dyDescent="0.2">
      <c r="A159" s="81" t="str">
        <f t="shared" si="75"/>
        <v>対象期間</v>
      </c>
      <c r="B159" s="180">
        <f>IFERROR(IF(B158=例①!$E$12+IF(WEEKDAY(例①!$E$12)=1,例①!$E$12,(8-WEEKDAY(例①!$E$12))),"-",IF(B158="-","-",B158+1)),"-")</f>
        <v>43700</v>
      </c>
      <c r="C159" s="89">
        <f t="shared" si="89"/>
        <v>6</v>
      </c>
      <c r="D159" s="199" t="str">
        <f t="shared" si="90"/>
        <v>〇</v>
      </c>
      <c r="E159" s="200" t="str">
        <f t="shared" si="91"/>
        <v xml:space="preserve"> </v>
      </c>
      <c r="F159" s="201" t="s">
        <v>60</v>
      </c>
      <c r="G159" s="202" t="s">
        <v>60</v>
      </c>
      <c r="H159" s="203"/>
      <c r="I159" s="204"/>
      <c r="J159" s="187" t="str">
        <f t="shared" si="92"/>
        <v/>
      </c>
      <c r="K159" s="190">
        <f t="shared" si="76"/>
        <v>142</v>
      </c>
      <c r="L159" s="190" t="str">
        <f t="shared" si="77"/>
        <v/>
      </c>
      <c r="M159" s="188" t="str">
        <f t="shared" si="93"/>
        <v/>
      </c>
      <c r="N159" s="87" t="str">
        <f t="shared" si="78"/>
        <v>↓</v>
      </c>
      <c r="O159" s="108"/>
      <c r="P159" s="156" t="str">
        <f>IF(B159&lt;例①!$E$11,"",IF(B159&gt;例①!$E$12,"",IF(LEN(CE159)=0,"○","")))</f>
        <v>○</v>
      </c>
      <c r="Q159" s="162">
        <f t="shared" si="94"/>
        <v>40</v>
      </c>
      <c r="R159" s="93">
        <f t="shared" si="79"/>
        <v>142</v>
      </c>
      <c r="S159" s="156" t="str">
        <f t="shared" si="80"/>
        <v/>
      </c>
      <c r="T159" s="162">
        <f t="shared" si="81"/>
        <v>39</v>
      </c>
      <c r="U159" s="100">
        <f t="shared" si="95"/>
        <v>40</v>
      </c>
      <c r="V159" s="93" t="str">
        <f t="shared" si="82"/>
        <v>作業日</v>
      </c>
      <c r="W159" s="169" t="str">
        <f t="shared" si="96"/>
        <v>作業日</v>
      </c>
      <c r="X159" s="80" t="str">
        <f t="shared" si="97"/>
        <v/>
      </c>
      <c r="Y159" s="80" t="str">
        <f t="shared" si="98"/>
        <v/>
      </c>
      <c r="Z159" s="80">
        <f t="shared" si="83"/>
        <v>43700</v>
      </c>
      <c r="AA159" s="80" t="str">
        <f t="shared" si="84"/>
        <v/>
      </c>
      <c r="AB159" s="80" t="str">
        <f t="shared" si="85"/>
        <v>OK（振替済み）</v>
      </c>
      <c r="AC159" s="154">
        <f t="shared" si="86"/>
        <v>39</v>
      </c>
      <c r="AD159" s="154" t="str">
        <f t="shared" si="99"/>
        <v/>
      </c>
      <c r="AE159" s="106">
        <f t="shared" si="100"/>
        <v>21</v>
      </c>
      <c r="AF159" s="106">
        <f t="shared" si="87"/>
        <v>0</v>
      </c>
      <c r="AG159" s="218">
        <f>IFERROR(IF(AE159=1,例①!$E$11,IF(AE159=2,例①!$E$11,IF(WEEKDAY(Z159)=2,Z152,AG158))),"")</f>
        <v>43689</v>
      </c>
      <c r="AH159" s="222">
        <f t="shared" ref="AH159:BA171" si="105">IFERROR(IF(AG159+1&gt;$BB159,"",AG159+1),"")</f>
        <v>43690</v>
      </c>
      <c r="AI159" s="222">
        <f t="shared" si="105"/>
        <v>43691</v>
      </c>
      <c r="AJ159" s="222">
        <f t="shared" si="105"/>
        <v>43692</v>
      </c>
      <c r="AK159" s="222">
        <f t="shared" si="105"/>
        <v>43693</v>
      </c>
      <c r="AL159" s="222">
        <f t="shared" si="105"/>
        <v>43694</v>
      </c>
      <c r="AM159" s="222">
        <f t="shared" si="105"/>
        <v>43695</v>
      </c>
      <c r="AN159" s="222">
        <f t="shared" si="105"/>
        <v>43696</v>
      </c>
      <c r="AO159" s="222">
        <f t="shared" si="105"/>
        <v>43697</v>
      </c>
      <c r="AP159" s="222">
        <f t="shared" si="105"/>
        <v>43698</v>
      </c>
      <c r="AQ159" s="222">
        <f t="shared" si="105"/>
        <v>43699</v>
      </c>
      <c r="AR159" s="222">
        <f t="shared" si="105"/>
        <v>43700</v>
      </c>
      <c r="AS159" s="222">
        <f t="shared" si="105"/>
        <v>43701</v>
      </c>
      <c r="AT159" s="222">
        <f t="shared" si="105"/>
        <v>43702</v>
      </c>
      <c r="AU159" s="222">
        <f t="shared" si="105"/>
        <v>43703</v>
      </c>
      <c r="AV159" s="222">
        <f t="shared" si="105"/>
        <v>43704</v>
      </c>
      <c r="AW159" s="222">
        <f t="shared" si="105"/>
        <v>43705</v>
      </c>
      <c r="AX159" s="222">
        <f t="shared" si="105"/>
        <v>43706</v>
      </c>
      <c r="AY159" s="222">
        <f t="shared" si="105"/>
        <v>43707</v>
      </c>
      <c r="AZ159" s="222">
        <f t="shared" si="105"/>
        <v>43708</v>
      </c>
      <c r="BA159" s="222">
        <f t="shared" si="105"/>
        <v>43709</v>
      </c>
      <c r="BB159" s="219">
        <f>IFERROR(IF(IF(Z159=例①!$E$12,例①!$E$12,IF(WEEKDAY(Z159)=1,Z166,BB160))&gt;例①!$E$12,例①!$E$12,IF(Z159=例①!$E$12,例①!$E$12,IF(WEEKDAY(Z159)=1,Z166,BB160))),"")</f>
        <v>43709</v>
      </c>
      <c r="BE159" s="53"/>
      <c r="BF159" s="53"/>
      <c r="BG159" s="53" t="str">
        <f>IFERROR(VLOOKUP(B159,例①!$C$11:$D$12,2,FALSE),"")</f>
        <v/>
      </c>
      <c r="BH159" s="53" t="str">
        <f>IFERROR(VLOOKUP(B159,例①!$C$16:$D$21,2,FALSE),"")</f>
        <v/>
      </c>
      <c r="BI159" s="53" t="str">
        <f>IFERROR(VLOOKUP(B159,例①!$C$22:$D$24,2,FALSE),"")</f>
        <v/>
      </c>
      <c r="BJ159" s="53" t="str">
        <f>IF(B159&gt;例①!$C$26,"",IF(B159&gt;=例①!$C$25,$BJ$13,""))</f>
        <v/>
      </c>
      <c r="BK159" s="53" t="str">
        <f>IF(B159&gt;例①!$C$28,"",IF(B159&gt;=例①!$C$27,$BK$13,""))</f>
        <v/>
      </c>
      <c r="BL159" s="53" t="str">
        <f>IF(B159&gt;例①!$C$30,"",IF(B159&gt;=例①!$C$29,$BL$13,""))</f>
        <v/>
      </c>
      <c r="BM159" s="53" t="str">
        <f>IF(B159&gt;例①!$C$32,"",IF(B159&gt;=例①!$C$31,$BM$13,""))</f>
        <v/>
      </c>
      <c r="BN159" s="53" t="str">
        <f>IF(B159&gt;例①!$C$34,"",IF(B159&gt;=例①!$C$33,$BN$13,""))</f>
        <v/>
      </c>
      <c r="BO159" s="53" t="str">
        <f>IF(B159&gt;例①!$C$36,"",IF(B159&gt;=例①!$C$35,$BO$13,""))</f>
        <v/>
      </c>
      <c r="BP159" s="53" t="str">
        <f>IF(B159&gt;例①!$C$38,"",IF(B159&gt;=例①!$C$37,$BP$13,""))</f>
        <v/>
      </c>
      <c r="BQ159" s="53" t="str">
        <f>IF(B159&gt;例①!$C$40,"",IF(B159&gt;=例①!$C$39,$BQ$13,""))</f>
        <v/>
      </c>
      <c r="BR159" s="53" t="str">
        <f>IF(B159&gt;例①!$C$42,"",IF(B159&gt;=例①!$C$41,$BR$13,""))</f>
        <v/>
      </c>
      <c r="BS159" s="53" t="str">
        <f>IF(B159&gt;例①!$C$44,"",IF(B159&gt;=例①!$C$43,$BS$13,""))</f>
        <v/>
      </c>
      <c r="BT159" s="53" t="str">
        <f>IF(B159&gt;例①!$C$46,"",IF(B159&gt;=例①!$C$45,$BT$13,""))</f>
        <v/>
      </c>
      <c r="BU159" s="53" t="str">
        <f>IF(B159&gt;例①!$C$48,"",IF(B159&gt;=例①!$C$47,$BU$13,""))</f>
        <v/>
      </c>
      <c r="BV159" s="53" t="str">
        <f>IF(B159&gt;例①!$C$50,"",IF(B159&gt;=例①!$C$49,$BV$13,""))</f>
        <v/>
      </c>
      <c r="BW159" s="53" t="str">
        <f>IF(B159&gt;例①!$C$52,"",IF(B159&gt;=例①!$C$51,$BW$13,""))</f>
        <v/>
      </c>
      <c r="BX159" s="53" t="str">
        <f>IF(B159&gt;例①!$C$54,"",IF(B159&gt;=例①!$C$53,$BX$13,""))</f>
        <v/>
      </c>
      <c r="BY159" s="53" t="str">
        <f>IF(B159&gt;例①!$C$56,"",IF(B159&gt;=例①!$C$55,$BY$13,""))</f>
        <v/>
      </c>
      <c r="BZ159" s="53" t="str">
        <f>IF(B159&gt;例①!$C$58,"",IF(B159&gt;=例①!$C$57,$BZ$13,""))</f>
        <v/>
      </c>
      <c r="CA159" s="53" t="str">
        <f>IF(B159&gt;例①!$C$60,"",IF(B159&gt;=例①!$C$59,$CA$13,""))</f>
        <v/>
      </c>
      <c r="CB159" s="53" t="str">
        <f>IF(B159&gt;例①!$C$62,"",IF(B159&gt;=例①!$C$61,$CB$13,""))</f>
        <v/>
      </c>
      <c r="CC159" s="53" t="str">
        <f>IF(B159&gt;例①!$C$64,"",IF(B159&gt;=例①!$C$63,$CC$13,""))</f>
        <v/>
      </c>
      <c r="CD159" s="53" t="str">
        <f>IF(B159&gt;例①!$C$66,"",IF(B159&gt;=例①!$C$65,$CD$13,""))</f>
        <v/>
      </c>
      <c r="CE159" s="50" t="str">
        <f t="shared" si="101"/>
        <v/>
      </c>
      <c r="CF159" s="50" t="str">
        <f t="shared" si="88"/>
        <v xml:space="preserve"> </v>
      </c>
    </row>
    <row r="160" spans="1:84" ht="39" customHeight="1" thickTop="1" thickBot="1" x14ac:dyDescent="0.2">
      <c r="A160" s="81" t="str">
        <f t="shared" si="75"/>
        <v>対象期間</v>
      </c>
      <c r="B160" s="180">
        <f>IFERROR(IF(B159=例①!$E$12+IF(WEEKDAY(例①!$E$12)=1,例①!$E$12,(8-WEEKDAY(例①!$E$12))),"-",IF(B159="-","-",B159+1)),"-")</f>
        <v>43701</v>
      </c>
      <c r="C160" s="89">
        <f t="shared" si="89"/>
        <v>7</v>
      </c>
      <c r="D160" s="199" t="str">
        <f t="shared" si="90"/>
        <v>〇</v>
      </c>
      <c r="E160" s="200" t="str">
        <f t="shared" si="91"/>
        <v xml:space="preserve"> </v>
      </c>
      <c r="F160" s="201" t="s">
        <v>61</v>
      </c>
      <c r="G160" s="202" t="s">
        <v>61</v>
      </c>
      <c r="H160" s="203"/>
      <c r="I160" s="204"/>
      <c r="J160" s="187" t="str">
        <f t="shared" si="92"/>
        <v>OK</v>
      </c>
      <c r="K160" s="190">
        <f t="shared" si="76"/>
        <v>143</v>
      </c>
      <c r="L160" s="190">
        <f t="shared" si="77"/>
        <v>41</v>
      </c>
      <c r="M160" s="188" t="str">
        <f t="shared" si="93"/>
        <v>40／41</v>
      </c>
      <c r="N160" s="87" t="str">
        <f t="shared" si="78"/>
        <v>↓</v>
      </c>
      <c r="O160" s="108"/>
      <c r="P160" s="156" t="str">
        <f>IF(B160&lt;例①!$E$11,"",IF(B160&gt;例①!$E$12,"",IF(LEN(CE160)=0,"○","")))</f>
        <v>○</v>
      </c>
      <c r="Q160" s="162">
        <f t="shared" si="94"/>
        <v>41</v>
      </c>
      <c r="R160" s="93">
        <f t="shared" si="79"/>
        <v>143</v>
      </c>
      <c r="S160" s="156" t="str">
        <f t="shared" si="80"/>
        <v>〇</v>
      </c>
      <c r="T160" s="162">
        <f t="shared" si="81"/>
        <v>40</v>
      </c>
      <c r="U160" s="100">
        <f t="shared" si="95"/>
        <v>41</v>
      </c>
      <c r="V160" s="93" t="str">
        <f t="shared" si="82"/>
        <v>休日</v>
      </c>
      <c r="W160" s="169" t="str">
        <f t="shared" si="96"/>
        <v>休日</v>
      </c>
      <c r="X160" s="80" t="str">
        <f t="shared" si="97"/>
        <v/>
      </c>
      <c r="Y160" s="80" t="str">
        <f t="shared" si="98"/>
        <v/>
      </c>
      <c r="Z160" s="80">
        <f t="shared" si="83"/>
        <v>43701</v>
      </c>
      <c r="AA160" s="80" t="str">
        <f t="shared" si="84"/>
        <v/>
      </c>
      <c r="AB160" s="80" t="str">
        <f t="shared" si="85"/>
        <v>OK（振替済み）</v>
      </c>
      <c r="AC160" s="154">
        <f t="shared" si="86"/>
        <v>40</v>
      </c>
      <c r="AD160" s="154">
        <f t="shared" si="99"/>
        <v>40</v>
      </c>
      <c r="AE160" s="106">
        <f t="shared" si="100"/>
        <v>21</v>
      </c>
      <c r="AF160" s="106">
        <f t="shared" si="87"/>
        <v>0</v>
      </c>
      <c r="AG160" s="218">
        <f>IFERROR(IF(AE160=1,例①!$E$11,IF(AE160=2,例①!$E$11,IF(WEEKDAY(Z160)=2,Z153,AG159))),"")</f>
        <v>43689</v>
      </c>
      <c r="AH160" s="222">
        <f t="shared" si="105"/>
        <v>43690</v>
      </c>
      <c r="AI160" s="222">
        <f t="shared" si="105"/>
        <v>43691</v>
      </c>
      <c r="AJ160" s="222">
        <f t="shared" si="105"/>
        <v>43692</v>
      </c>
      <c r="AK160" s="222">
        <f t="shared" si="105"/>
        <v>43693</v>
      </c>
      <c r="AL160" s="222">
        <f t="shared" si="105"/>
        <v>43694</v>
      </c>
      <c r="AM160" s="222">
        <f t="shared" si="105"/>
        <v>43695</v>
      </c>
      <c r="AN160" s="222">
        <f t="shared" si="105"/>
        <v>43696</v>
      </c>
      <c r="AO160" s="222">
        <f t="shared" si="105"/>
        <v>43697</v>
      </c>
      <c r="AP160" s="222">
        <f t="shared" si="105"/>
        <v>43698</v>
      </c>
      <c r="AQ160" s="222">
        <f t="shared" si="105"/>
        <v>43699</v>
      </c>
      <c r="AR160" s="222">
        <f t="shared" si="105"/>
        <v>43700</v>
      </c>
      <c r="AS160" s="222">
        <f t="shared" si="105"/>
        <v>43701</v>
      </c>
      <c r="AT160" s="222">
        <f t="shared" si="105"/>
        <v>43702</v>
      </c>
      <c r="AU160" s="222">
        <f t="shared" si="105"/>
        <v>43703</v>
      </c>
      <c r="AV160" s="222">
        <f t="shared" si="105"/>
        <v>43704</v>
      </c>
      <c r="AW160" s="222">
        <f t="shared" si="105"/>
        <v>43705</v>
      </c>
      <c r="AX160" s="222">
        <f t="shared" si="105"/>
        <v>43706</v>
      </c>
      <c r="AY160" s="222">
        <f t="shared" si="105"/>
        <v>43707</v>
      </c>
      <c r="AZ160" s="222">
        <f t="shared" si="105"/>
        <v>43708</v>
      </c>
      <c r="BA160" s="222">
        <f t="shared" si="105"/>
        <v>43709</v>
      </c>
      <c r="BB160" s="219">
        <f>IFERROR(IF(IF(Z160=例①!$E$12,例①!$E$12,IF(WEEKDAY(Z160)=1,Z167,BB161))&gt;例①!$E$12,例①!$E$12,IF(Z160=例①!$E$12,例①!$E$12,IF(WEEKDAY(Z160)=1,Z167,BB161))),"")</f>
        <v>43709</v>
      </c>
      <c r="BE160" s="53"/>
      <c r="BF160" s="53"/>
      <c r="BG160" s="53" t="str">
        <f>IFERROR(VLOOKUP(B160,例①!$C$11:$D$12,2,FALSE),"")</f>
        <v/>
      </c>
      <c r="BH160" s="53" t="str">
        <f>IFERROR(VLOOKUP(B160,例①!$C$16:$D$21,2,FALSE),"")</f>
        <v/>
      </c>
      <c r="BI160" s="53" t="str">
        <f>IFERROR(VLOOKUP(B160,例①!$C$22:$D$24,2,FALSE),"")</f>
        <v/>
      </c>
      <c r="BJ160" s="53" t="str">
        <f>IF(B160&gt;例①!$C$26,"",IF(B160&gt;=例①!$C$25,$BJ$13,""))</f>
        <v/>
      </c>
      <c r="BK160" s="53" t="str">
        <f>IF(B160&gt;例①!$C$28,"",IF(B160&gt;=例①!$C$27,$BK$13,""))</f>
        <v/>
      </c>
      <c r="BL160" s="53" t="str">
        <f>IF(B160&gt;例①!$C$30,"",IF(B160&gt;=例①!$C$29,$BL$13,""))</f>
        <v/>
      </c>
      <c r="BM160" s="53" t="str">
        <f>IF(B160&gt;例①!$C$32,"",IF(B160&gt;=例①!$C$31,$BM$13,""))</f>
        <v/>
      </c>
      <c r="BN160" s="53" t="str">
        <f>IF(B160&gt;例①!$C$34,"",IF(B160&gt;=例①!$C$33,$BN$13,""))</f>
        <v/>
      </c>
      <c r="BO160" s="53" t="str">
        <f>IF(B160&gt;例①!$C$36,"",IF(B160&gt;=例①!$C$35,$BO$13,""))</f>
        <v/>
      </c>
      <c r="BP160" s="53" t="str">
        <f>IF(B160&gt;例①!$C$38,"",IF(B160&gt;=例①!$C$37,$BP$13,""))</f>
        <v/>
      </c>
      <c r="BQ160" s="53" t="str">
        <f>IF(B160&gt;例①!$C$40,"",IF(B160&gt;=例①!$C$39,$BQ$13,""))</f>
        <v/>
      </c>
      <c r="BR160" s="53" t="str">
        <f>IF(B160&gt;例①!$C$42,"",IF(B160&gt;=例①!$C$41,$BR$13,""))</f>
        <v/>
      </c>
      <c r="BS160" s="53" t="str">
        <f>IF(B160&gt;例①!$C$44,"",IF(B160&gt;=例①!$C$43,$BS$13,""))</f>
        <v/>
      </c>
      <c r="BT160" s="53" t="str">
        <f>IF(B160&gt;例①!$C$46,"",IF(B160&gt;=例①!$C$45,$BT$13,""))</f>
        <v/>
      </c>
      <c r="BU160" s="53" t="str">
        <f>IF(B160&gt;例①!$C$48,"",IF(B160&gt;=例①!$C$47,$BU$13,""))</f>
        <v/>
      </c>
      <c r="BV160" s="53" t="str">
        <f>IF(B160&gt;例①!$C$50,"",IF(B160&gt;=例①!$C$49,$BV$13,""))</f>
        <v/>
      </c>
      <c r="BW160" s="53" t="str">
        <f>IF(B160&gt;例①!$C$52,"",IF(B160&gt;=例①!$C$51,$BW$13,""))</f>
        <v/>
      </c>
      <c r="BX160" s="53" t="str">
        <f>IF(B160&gt;例①!$C$54,"",IF(B160&gt;=例①!$C$53,$BX$13,""))</f>
        <v/>
      </c>
      <c r="BY160" s="53" t="str">
        <f>IF(B160&gt;例①!$C$56,"",IF(B160&gt;=例①!$C$55,$BY$13,""))</f>
        <v/>
      </c>
      <c r="BZ160" s="53" t="str">
        <f>IF(B160&gt;例①!$C$58,"",IF(B160&gt;=例①!$C$57,$BZ$13,""))</f>
        <v/>
      </c>
      <c r="CA160" s="53" t="str">
        <f>IF(B160&gt;例①!$C$60,"",IF(B160&gt;=例①!$C$59,$CA$13,""))</f>
        <v/>
      </c>
      <c r="CB160" s="53" t="str">
        <f>IF(B160&gt;例①!$C$62,"",IF(B160&gt;=例①!$C$61,$CB$13,""))</f>
        <v/>
      </c>
      <c r="CC160" s="53" t="str">
        <f>IF(B160&gt;例①!$C$64,"",IF(B160&gt;=例①!$C$63,$CC$13,""))</f>
        <v/>
      </c>
      <c r="CD160" s="53" t="str">
        <f>IF(B160&gt;例①!$C$66,"",IF(B160&gt;=例①!$C$65,$CD$13,""))</f>
        <v/>
      </c>
      <c r="CE160" s="50" t="str">
        <f t="shared" si="101"/>
        <v/>
      </c>
      <c r="CF160" s="50" t="str">
        <f t="shared" si="88"/>
        <v xml:space="preserve"> </v>
      </c>
    </row>
    <row r="161" spans="1:84" ht="39" customHeight="1" thickTop="1" thickBot="1" x14ac:dyDescent="0.2">
      <c r="A161" s="81" t="str">
        <f t="shared" si="75"/>
        <v>対象期間</v>
      </c>
      <c r="B161" s="180">
        <f>IFERROR(IF(B160=例①!$E$12+IF(WEEKDAY(例①!$E$12)=1,例①!$E$12,(8-WEEKDAY(例①!$E$12))),"-",IF(B160="-","-",B160+1)),"-")</f>
        <v>43702</v>
      </c>
      <c r="C161" s="89">
        <f t="shared" si="89"/>
        <v>1</v>
      </c>
      <c r="D161" s="199" t="str">
        <f t="shared" si="90"/>
        <v>〇</v>
      </c>
      <c r="E161" s="200" t="str">
        <f t="shared" si="91"/>
        <v xml:space="preserve"> </v>
      </c>
      <c r="F161" s="201" t="s">
        <v>61</v>
      </c>
      <c r="G161" s="202" t="s">
        <v>61</v>
      </c>
      <c r="H161" s="203"/>
      <c r="I161" s="204"/>
      <c r="J161" s="187" t="str">
        <f t="shared" si="92"/>
        <v>OK</v>
      </c>
      <c r="K161" s="190">
        <f t="shared" si="76"/>
        <v>144</v>
      </c>
      <c r="L161" s="190">
        <f t="shared" si="77"/>
        <v>42</v>
      </c>
      <c r="M161" s="188" t="str">
        <f t="shared" si="93"/>
        <v>41／42</v>
      </c>
      <c r="N161" s="87" t="str">
        <f t="shared" si="78"/>
        <v>週の終わり</v>
      </c>
      <c r="O161" s="108"/>
      <c r="P161" s="156" t="str">
        <f>IF(B161&lt;例①!$E$11,"",IF(B161&gt;例①!$E$12,"",IF(LEN(CE161)=0,"○","")))</f>
        <v>○</v>
      </c>
      <c r="Q161" s="162">
        <f t="shared" si="94"/>
        <v>42</v>
      </c>
      <c r="R161" s="93">
        <f t="shared" si="79"/>
        <v>144</v>
      </c>
      <c r="S161" s="156" t="str">
        <f t="shared" si="80"/>
        <v>〇</v>
      </c>
      <c r="T161" s="162">
        <f t="shared" si="81"/>
        <v>41</v>
      </c>
      <c r="U161" s="100">
        <f t="shared" si="95"/>
        <v>42</v>
      </c>
      <c r="V161" s="93" t="str">
        <f t="shared" si="82"/>
        <v>休日</v>
      </c>
      <c r="W161" s="169" t="str">
        <f t="shared" si="96"/>
        <v>休日</v>
      </c>
      <c r="X161" s="80" t="str">
        <f t="shared" si="97"/>
        <v/>
      </c>
      <c r="Y161" s="80" t="str">
        <f t="shared" si="98"/>
        <v/>
      </c>
      <c r="Z161" s="80">
        <f t="shared" si="83"/>
        <v>43702</v>
      </c>
      <c r="AA161" s="80" t="str">
        <f t="shared" si="84"/>
        <v/>
      </c>
      <c r="AB161" s="80" t="str">
        <f t="shared" si="85"/>
        <v>OK（振替済み）</v>
      </c>
      <c r="AC161" s="154">
        <f t="shared" si="86"/>
        <v>41</v>
      </c>
      <c r="AD161" s="154">
        <f t="shared" si="99"/>
        <v>41</v>
      </c>
      <c r="AE161" s="106">
        <f t="shared" si="100"/>
        <v>21</v>
      </c>
      <c r="AF161" s="106">
        <f t="shared" si="87"/>
        <v>0</v>
      </c>
      <c r="AG161" s="223">
        <f>IFERROR(IF(AE161=1,例①!$E$11,IF(AE161=2,例①!$E$11,IF(WEEKDAY(Z161)=2,Z154,AG160))),"")</f>
        <v>43689</v>
      </c>
      <c r="AH161" s="224">
        <f t="shared" si="105"/>
        <v>43690</v>
      </c>
      <c r="AI161" s="224">
        <f t="shared" si="105"/>
        <v>43691</v>
      </c>
      <c r="AJ161" s="224">
        <f t="shared" si="105"/>
        <v>43692</v>
      </c>
      <c r="AK161" s="224">
        <f t="shared" si="105"/>
        <v>43693</v>
      </c>
      <c r="AL161" s="224">
        <f t="shared" si="105"/>
        <v>43694</v>
      </c>
      <c r="AM161" s="224">
        <f t="shared" si="105"/>
        <v>43695</v>
      </c>
      <c r="AN161" s="224">
        <f t="shared" si="105"/>
        <v>43696</v>
      </c>
      <c r="AO161" s="224">
        <f t="shared" si="105"/>
        <v>43697</v>
      </c>
      <c r="AP161" s="224">
        <f t="shared" si="105"/>
        <v>43698</v>
      </c>
      <c r="AQ161" s="224">
        <f t="shared" si="105"/>
        <v>43699</v>
      </c>
      <c r="AR161" s="224">
        <f t="shared" si="105"/>
        <v>43700</v>
      </c>
      <c r="AS161" s="224">
        <f t="shared" si="105"/>
        <v>43701</v>
      </c>
      <c r="AT161" s="224">
        <f t="shared" si="105"/>
        <v>43702</v>
      </c>
      <c r="AU161" s="224">
        <f t="shared" si="105"/>
        <v>43703</v>
      </c>
      <c r="AV161" s="224">
        <f t="shared" si="105"/>
        <v>43704</v>
      </c>
      <c r="AW161" s="224">
        <f t="shared" si="105"/>
        <v>43705</v>
      </c>
      <c r="AX161" s="224">
        <f t="shared" si="105"/>
        <v>43706</v>
      </c>
      <c r="AY161" s="224">
        <f t="shared" si="105"/>
        <v>43707</v>
      </c>
      <c r="AZ161" s="224">
        <f t="shared" si="105"/>
        <v>43708</v>
      </c>
      <c r="BA161" s="224">
        <f t="shared" si="105"/>
        <v>43709</v>
      </c>
      <c r="BB161" s="225">
        <f>IFERROR(IF(IF(Z161=例①!$E$12,例①!$E$12,IF(WEEKDAY(Z161)=1,Z168,BB162))&gt;例①!$E$12,例①!$E$12,IF(Z161=例①!$E$12,例①!$E$12,IF(WEEKDAY(Z161)=1,Z168,BB162))),"")</f>
        <v>43709</v>
      </c>
      <c r="BE161" s="53"/>
      <c r="BF161" s="53"/>
      <c r="BG161" s="53" t="str">
        <f>IFERROR(VLOOKUP(B161,例①!$C$11:$D$12,2,FALSE),"")</f>
        <v/>
      </c>
      <c r="BH161" s="53" t="str">
        <f>IFERROR(VLOOKUP(B161,例①!$C$16:$D$21,2,FALSE),"")</f>
        <v/>
      </c>
      <c r="BI161" s="53" t="str">
        <f>IFERROR(VLOOKUP(B161,例①!$C$22:$D$24,2,FALSE),"")</f>
        <v/>
      </c>
      <c r="BJ161" s="53" t="str">
        <f>IF(B161&gt;例①!$C$26,"",IF(B161&gt;=例①!$C$25,$BJ$13,""))</f>
        <v/>
      </c>
      <c r="BK161" s="53" t="str">
        <f>IF(B161&gt;例①!$C$28,"",IF(B161&gt;=例①!$C$27,$BK$13,""))</f>
        <v/>
      </c>
      <c r="BL161" s="53" t="str">
        <f>IF(B161&gt;例①!$C$30,"",IF(B161&gt;=例①!$C$29,$BL$13,""))</f>
        <v/>
      </c>
      <c r="BM161" s="53" t="str">
        <f>IF(B161&gt;例①!$C$32,"",IF(B161&gt;=例①!$C$31,$BM$13,""))</f>
        <v/>
      </c>
      <c r="BN161" s="53" t="str">
        <f>IF(B161&gt;例①!$C$34,"",IF(B161&gt;=例①!$C$33,$BN$13,""))</f>
        <v/>
      </c>
      <c r="BO161" s="53" t="str">
        <f>IF(B161&gt;例①!$C$36,"",IF(B161&gt;=例①!$C$35,$BO$13,""))</f>
        <v/>
      </c>
      <c r="BP161" s="53" t="str">
        <f>IF(B161&gt;例①!$C$38,"",IF(B161&gt;=例①!$C$37,$BP$13,""))</f>
        <v/>
      </c>
      <c r="BQ161" s="53" t="str">
        <f>IF(B161&gt;例①!$C$40,"",IF(B161&gt;=例①!$C$39,$BQ$13,""))</f>
        <v/>
      </c>
      <c r="BR161" s="53" t="str">
        <f>IF(B161&gt;例①!$C$42,"",IF(B161&gt;=例①!$C$41,$BR$13,""))</f>
        <v/>
      </c>
      <c r="BS161" s="53" t="str">
        <f>IF(B161&gt;例①!$C$44,"",IF(B161&gt;=例①!$C$43,$BS$13,""))</f>
        <v/>
      </c>
      <c r="BT161" s="53" t="str">
        <f>IF(B161&gt;例①!$C$46,"",IF(B161&gt;=例①!$C$45,$BT$13,""))</f>
        <v/>
      </c>
      <c r="BU161" s="53" t="str">
        <f>IF(B161&gt;例①!$C$48,"",IF(B161&gt;=例①!$C$47,$BU$13,""))</f>
        <v/>
      </c>
      <c r="BV161" s="53" t="str">
        <f>IF(B161&gt;例①!$C$50,"",IF(B161&gt;=例①!$C$49,$BV$13,""))</f>
        <v/>
      </c>
      <c r="BW161" s="53" t="str">
        <f>IF(B161&gt;例①!$C$52,"",IF(B161&gt;=例①!$C$51,$BW$13,""))</f>
        <v/>
      </c>
      <c r="BX161" s="53" t="str">
        <f>IF(B161&gt;例①!$C$54,"",IF(B161&gt;=例①!$C$53,$BX$13,""))</f>
        <v/>
      </c>
      <c r="BY161" s="53" t="str">
        <f>IF(B161&gt;例①!$C$56,"",IF(B161&gt;=例①!$C$55,$BY$13,""))</f>
        <v/>
      </c>
      <c r="BZ161" s="53" t="str">
        <f>IF(B161&gt;例①!$C$58,"",IF(B161&gt;=例①!$C$57,$BZ$13,""))</f>
        <v/>
      </c>
      <c r="CA161" s="53" t="str">
        <f>IF(B161&gt;例①!$C$60,"",IF(B161&gt;=例①!$C$59,$CA$13,""))</f>
        <v/>
      </c>
      <c r="CB161" s="53" t="str">
        <f>IF(B161&gt;例①!$C$62,"",IF(B161&gt;=例①!$C$61,$CB$13,""))</f>
        <v/>
      </c>
      <c r="CC161" s="53" t="str">
        <f>IF(B161&gt;例①!$C$64,"",IF(B161&gt;=例①!$C$63,$CC$13,""))</f>
        <v/>
      </c>
      <c r="CD161" s="53" t="str">
        <f>IF(B161&gt;例①!$C$66,"",IF(B161&gt;=例①!$C$65,$CD$13,""))</f>
        <v/>
      </c>
      <c r="CE161" s="50" t="str">
        <f t="shared" si="101"/>
        <v/>
      </c>
      <c r="CF161" s="50" t="str">
        <f t="shared" si="88"/>
        <v xml:space="preserve"> </v>
      </c>
    </row>
    <row r="162" spans="1:84" ht="39" customHeight="1" thickTop="1" thickBot="1" x14ac:dyDescent="0.2">
      <c r="A162" s="81" t="str">
        <f t="shared" si="75"/>
        <v>対象期間</v>
      </c>
      <c r="B162" s="180">
        <f>IFERROR(IF(B161=例①!$E$12+IF(WEEKDAY(例①!$E$12)=1,例①!$E$12,(8-WEEKDAY(例①!$E$12))),"-",IF(B161="-","-",B161+1)),"-")</f>
        <v>43703</v>
      </c>
      <c r="C162" s="89">
        <f t="shared" si="89"/>
        <v>2</v>
      </c>
      <c r="D162" s="199" t="str">
        <f t="shared" si="90"/>
        <v>〇</v>
      </c>
      <c r="E162" s="200" t="str">
        <f t="shared" si="91"/>
        <v xml:space="preserve"> </v>
      </c>
      <c r="F162" s="201" t="s">
        <v>60</v>
      </c>
      <c r="G162" s="202" t="s">
        <v>60</v>
      </c>
      <c r="H162" s="203"/>
      <c r="I162" s="204"/>
      <c r="J162" s="187" t="str">
        <f t="shared" si="92"/>
        <v/>
      </c>
      <c r="K162" s="190">
        <f t="shared" si="76"/>
        <v>145</v>
      </c>
      <c r="L162" s="190" t="str">
        <f t="shared" si="77"/>
        <v/>
      </c>
      <c r="M162" s="188" t="str">
        <f t="shared" si="93"/>
        <v/>
      </c>
      <c r="N162" s="87" t="str">
        <f t="shared" si="78"/>
        <v>週の始まり</v>
      </c>
      <c r="O162" s="108"/>
      <c r="P162" s="156" t="str">
        <f>IF(B162&lt;例①!$E$11,"",IF(B162&gt;例①!$E$12,"",IF(LEN(CE162)=0,"○","")))</f>
        <v>○</v>
      </c>
      <c r="Q162" s="162">
        <f t="shared" si="94"/>
        <v>42</v>
      </c>
      <c r="R162" s="93">
        <f t="shared" si="79"/>
        <v>145</v>
      </c>
      <c r="S162" s="156" t="str">
        <f t="shared" si="80"/>
        <v/>
      </c>
      <c r="T162" s="162">
        <f t="shared" si="81"/>
        <v>41</v>
      </c>
      <c r="U162" s="100">
        <f t="shared" si="95"/>
        <v>42</v>
      </c>
      <c r="V162" s="93" t="str">
        <f t="shared" si="82"/>
        <v>作業日</v>
      </c>
      <c r="W162" s="169" t="str">
        <f t="shared" si="96"/>
        <v>作業日</v>
      </c>
      <c r="X162" s="80" t="str">
        <f t="shared" si="97"/>
        <v/>
      </c>
      <c r="Y162" s="80" t="str">
        <f t="shared" si="98"/>
        <v/>
      </c>
      <c r="Z162" s="80">
        <f t="shared" si="83"/>
        <v>43703</v>
      </c>
      <c r="AA162" s="80" t="str">
        <f t="shared" si="84"/>
        <v/>
      </c>
      <c r="AB162" s="80" t="str">
        <f t="shared" si="85"/>
        <v>OK（振替済み）</v>
      </c>
      <c r="AC162" s="154">
        <f t="shared" si="86"/>
        <v>41</v>
      </c>
      <c r="AD162" s="154" t="str">
        <f t="shared" si="99"/>
        <v/>
      </c>
      <c r="AE162" s="106">
        <f t="shared" si="100"/>
        <v>22</v>
      </c>
      <c r="AF162" s="106">
        <f t="shared" si="87"/>
        <v>0</v>
      </c>
      <c r="AG162" s="216">
        <f>IFERROR(IF(AE162=1,例①!$E$11,IF(AE162=2,例①!$E$11,IF(WEEKDAY(Z162)=2,Z155,AG161))),"")</f>
        <v>43696</v>
      </c>
      <c r="AH162" s="221">
        <f t="shared" si="105"/>
        <v>43697</v>
      </c>
      <c r="AI162" s="221">
        <f t="shared" si="105"/>
        <v>43698</v>
      </c>
      <c r="AJ162" s="221">
        <f t="shared" si="105"/>
        <v>43699</v>
      </c>
      <c r="AK162" s="221">
        <f t="shared" si="105"/>
        <v>43700</v>
      </c>
      <c r="AL162" s="221">
        <f t="shared" si="105"/>
        <v>43701</v>
      </c>
      <c r="AM162" s="221">
        <f t="shared" si="105"/>
        <v>43702</v>
      </c>
      <c r="AN162" s="221">
        <f t="shared" si="105"/>
        <v>43703</v>
      </c>
      <c r="AO162" s="221">
        <f t="shared" si="105"/>
        <v>43704</v>
      </c>
      <c r="AP162" s="221">
        <f t="shared" si="105"/>
        <v>43705</v>
      </c>
      <c r="AQ162" s="221">
        <f t="shared" si="105"/>
        <v>43706</v>
      </c>
      <c r="AR162" s="221">
        <f t="shared" si="105"/>
        <v>43707</v>
      </c>
      <c r="AS162" s="221">
        <f t="shared" si="105"/>
        <v>43708</v>
      </c>
      <c r="AT162" s="221">
        <f t="shared" si="105"/>
        <v>43709</v>
      </c>
      <c r="AU162" s="221">
        <f t="shared" si="105"/>
        <v>43710</v>
      </c>
      <c r="AV162" s="221">
        <f t="shared" si="105"/>
        <v>43711</v>
      </c>
      <c r="AW162" s="221">
        <f t="shared" si="105"/>
        <v>43712</v>
      </c>
      <c r="AX162" s="221">
        <f t="shared" si="105"/>
        <v>43713</v>
      </c>
      <c r="AY162" s="221">
        <f t="shared" si="105"/>
        <v>43714</v>
      </c>
      <c r="AZ162" s="221">
        <f t="shared" si="105"/>
        <v>43715</v>
      </c>
      <c r="BA162" s="221">
        <f t="shared" si="105"/>
        <v>43716</v>
      </c>
      <c r="BB162" s="217">
        <f>IFERROR(IF(IF(Z162=例①!$E$12,例①!$E$12,IF(WEEKDAY(Z162)=1,Z169,BB163))&gt;例①!$E$12,例①!$E$12,IF(Z162=例①!$E$12,例①!$E$12,IF(WEEKDAY(Z162)=1,Z169,BB163))),"")</f>
        <v>43716</v>
      </c>
      <c r="BE162" s="53"/>
      <c r="BF162" s="53"/>
      <c r="BG162" s="53" t="str">
        <f>IFERROR(VLOOKUP(B162,例①!$C$11:$D$12,2,FALSE),"")</f>
        <v/>
      </c>
      <c r="BH162" s="53" t="str">
        <f>IFERROR(VLOOKUP(B162,例①!$C$16:$D$21,2,FALSE),"")</f>
        <v/>
      </c>
      <c r="BI162" s="53" t="str">
        <f>IFERROR(VLOOKUP(B162,例①!$C$22:$D$24,2,FALSE),"")</f>
        <v/>
      </c>
      <c r="BJ162" s="53" t="str">
        <f>IF(B162&gt;例①!$C$26,"",IF(B162&gt;=例①!$C$25,$BJ$13,""))</f>
        <v/>
      </c>
      <c r="BK162" s="53" t="str">
        <f>IF(B162&gt;例①!$C$28,"",IF(B162&gt;=例①!$C$27,$BK$13,""))</f>
        <v/>
      </c>
      <c r="BL162" s="53" t="str">
        <f>IF(B162&gt;例①!$C$30,"",IF(B162&gt;=例①!$C$29,$BL$13,""))</f>
        <v/>
      </c>
      <c r="BM162" s="53" t="str">
        <f>IF(B162&gt;例①!$C$32,"",IF(B162&gt;=例①!$C$31,$BM$13,""))</f>
        <v/>
      </c>
      <c r="BN162" s="53" t="str">
        <f>IF(B162&gt;例①!$C$34,"",IF(B162&gt;=例①!$C$33,$BN$13,""))</f>
        <v/>
      </c>
      <c r="BO162" s="53" t="str">
        <f>IF(B162&gt;例①!$C$36,"",IF(B162&gt;=例①!$C$35,$BO$13,""))</f>
        <v/>
      </c>
      <c r="BP162" s="53" t="str">
        <f>IF(B162&gt;例①!$C$38,"",IF(B162&gt;=例①!$C$37,$BP$13,""))</f>
        <v/>
      </c>
      <c r="BQ162" s="53" t="str">
        <f>IF(B162&gt;例①!$C$40,"",IF(B162&gt;=例①!$C$39,$BQ$13,""))</f>
        <v/>
      </c>
      <c r="BR162" s="53" t="str">
        <f>IF(B162&gt;例①!$C$42,"",IF(B162&gt;=例①!$C$41,$BR$13,""))</f>
        <v/>
      </c>
      <c r="BS162" s="53" t="str">
        <f>IF(B162&gt;例①!$C$44,"",IF(B162&gt;=例①!$C$43,$BS$13,""))</f>
        <v/>
      </c>
      <c r="BT162" s="53" t="str">
        <f>IF(B162&gt;例①!$C$46,"",IF(B162&gt;=例①!$C$45,$BT$13,""))</f>
        <v/>
      </c>
      <c r="BU162" s="53" t="str">
        <f>IF(B162&gt;例①!$C$48,"",IF(B162&gt;=例①!$C$47,$BU$13,""))</f>
        <v/>
      </c>
      <c r="BV162" s="53" t="str">
        <f>IF(B162&gt;例①!$C$50,"",IF(B162&gt;=例①!$C$49,$BV$13,""))</f>
        <v/>
      </c>
      <c r="BW162" s="53" t="str">
        <f>IF(B162&gt;例①!$C$52,"",IF(B162&gt;=例①!$C$51,$BW$13,""))</f>
        <v/>
      </c>
      <c r="BX162" s="53" t="str">
        <f>IF(B162&gt;例①!$C$54,"",IF(B162&gt;=例①!$C$53,$BX$13,""))</f>
        <v/>
      </c>
      <c r="BY162" s="53" t="str">
        <f>IF(B162&gt;例①!$C$56,"",IF(B162&gt;=例①!$C$55,$BY$13,""))</f>
        <v/>
      </c>
      <c r="BZ162" s="53" t="str">
        <f>IF(B162&gt;例①!$C$58,"",IF(B162&gt;=例①!$C$57,$BZ$13,""))</f>
        <v/>
      </c>
      <c r="CA162" s="53" t="str">
        <f>IF(B162&gt;例①!$C$60,"",IF(B162&gt;=例①!$C$59,$CA$13,""))</f>
        <v/>
      </c>
      <c r="CB162" s="53" t="str">
        <f>IF(B162&gt;例①!$C$62,"",IF(B162&gt;=例①!$C$61,$CB$13,""))</f>
        <v/>
      </c>
      <c r="CC162" s="53" t="str">
        <f>IF(B162&gt;例①!$C$64,"",IF(B162&gt;=例①!$C$63,$CC$13,""))</f>
        <v/>
      </c>
      <c r="CD162" s="53" t="str">
        <f>IF(B162&gt;例①!$C$66,"",IF(B162&gt;=例①!$C$65,$CD$13,""))</f>
        <v/>
      </c>
      <c r="CE162" s="50" t="str">
        <f t="shared" si="101"/>
        <v/>
      </c>
      <c r="CF162" s="50" t="str">
        <f t="shared" si="88"/>
        <v xml:space="preserve"> </v>
      </c>
    </row>
    <row r="163" spans="1:84" ht="39" customHeight="1" thickTop="1" thickBot="1" x14ac:dyDescent="0.2">
      <c r="A163" s="81" t="str">
        <f t="shared" si="75"/>
        <v>対象期間</v>
      </c>
      <c r="B163" s="180">
        <f>IFERROR(IF(B162=例①!$E$12+IF(WEEKDAY(例①!$E$12)=1,例①!$E$12,(8-WEEKDAY(例①!$E$12))),"-",IF(B162="-","-",B162+1)),"-")</f>
        <v>43704</v>
      </c>
      <c r="C163" s="89">
        <f t="shared" si="89"/>
        <v>3</v>
      </c>
      <c r="D163" s="199" t="str">
        <f t="shared" si="90"/>
        <v>〇</v>
      </c>
      <c r="E163" s="200" t="str">
        <f t="shared" si="91"/>
        <v xml:space="preserve"> </v>
      </c>
      <c r="F163" s="201" t="s">
        <v>60</v>
      </c>
      <c r="G163" s="202" t="s">
        <v>60</v>
      </c>
      <c r="H163" s="203"/>
      <c r="I163" s="204"/>
      <c r="J163" s="187" t="str">
        <f t="shared" si="92"/>
        <v/>
      </c>
      <c r="K163" s="190">
        <f t="shared" si="76"/>
        <v>146</v>
      </c>
      <c r="L163" s="190" t="str">
        <f t="shared" si="77"/>
        <v/>
      </c>
      <c r="M163" s="188" t="str">
        <f t="shared" si="93"/>
        <v/>
      </c>
      <c r="N163" s="87" t="str">
        <f t="shared" si="78"/>
        <v>↓</v>
      </c>
      <c r="O163" s="108"/>
      <c r="P163" s="156" t="str">
        <f>IF(B163&lt;例①!$E$11,"",IF(B163&gt;例①!$E$12,"",IF(LEN(CE163)=0,"○","")))</f>
        <v>○</v>
      </c>
      <c r="Q163" s="162">
        <f t="shared" si="94"/>
        <v>42</v>
      </c>
      <c r="R163" s="93">
        <f t="shared" si="79"/>
        <v>146</v>
      </c>
      <c r="S163" s="156" t="str">
        <f t="shared" si="80"/>
        <v/>
      </c>
      <c r="T163" s="162">
        <f t="shared" si="81"/>
        <v>41</v>
      </c>
      <c r="U163" s="100">
        <f t="shared" si="95"/>
        <v>42</v>
      </c>
      <c r="V163" s="93" t="str">
        <f t="shared" si="82"/>
        <v>作業日</v>
      </c>
      <c r="W163" s="169" t="str">
        <f t="shared" si="96"/>
        <v>作業日</v>
      </c>
      <c r="X163" s="80" t="str">
        <f t="shared" si="97"/>
        <v/>
      </c>
      <c r="Y163" s="80" t="str">
        <f t="shared" si="98"/>
        <v/>
      </c>
      <c r="Z163" s="80">
        <f t="shared" si="83"/>
        <v>43704</v>
      </c>
      <c r="AA163" s="80" t="str">
        <f t="shared" si="84"/>
        <v/>
      </c>
      <c r="AB163" s="80" t="str">
        <f t="shared" si="85"/>
        <v>OK（振替済み）</v>
      </c>
      <c r="AC163" s="154">
        <f t="shared" si="86"/>
        <v>41</v>
      </c>
      <c r="AD163" s="154" t="str">
        <f t="shared" si="99"/>
        <v/>
      </c>
      <c r="AE163" s="106">
        <f t="shared" si="100"/>
        <v>22</v>
      </c>
      <c r="AF163" s="106">
        <f t="shared" si="87"/>
        <v>0</v>
      </c>
      <c r="AG163" s="218">
        <f>IFERROR(IF(AE163=1,例①!$E$11,IF(AE163=2,例①!$E$11,IF(WEEKDAY(Z163)=2,Z156,AG162))),"")</f>
        <v>43696</v>
      </c>
      <c r="AH163" s="222">
        <f t="shared" si="105"/>
        <v>43697</v>
      </c>
      <c r="AI163" s="222">
        <f t="shared" si="105"/>
        <v>43698</v>
      </c>
      <c r="AJ163" s="222">
        <f t="shared" si="105"/>
        <v>43699</v>
      </c>
      <c r="AK163" s="222">
        <f t="shared" si="105"/>
        <v>43700</v>
      </c>
      <c r="AL163" s="222">
        <f t="shared" si="105"/>
        <v>43701</v>
      </c>
      <c r="AM163" s="222">
        <f t="shared" si="105"/>
        <v>43702</v>
      </c>
      <c r="AN163" s="222">
        <f t="shared" si="105"/>
        <v>43703</v>
      </c>
      <c r="AO163" s="222">
        <f t="shared" si="105"/>
        <v>43704</v>
      </c>
      <c r="AP163" s="222">
        <f t="shared" si="105"/>
        <v>43705</v>
      </c>
      <c r="AQ163" s="222">
        <f t="shared" si="105"/>
        <v>43706</v>
      </c>
      <c r="AR163" s="222">
        <f t="shared" si="105"/>
        <v>43707</v>
      </c>
      <c r="AS163" s="222">
        <f t="shared" si="105"/>
        <v>43708</v>
      </c>
      <c r="AT163" s="222">
        <f t="shared" si="105"/>
        <v>43709</v>
      </c>
      <c r="AU163" s="222">
        <f t="shared" si="105"/>
        <v>43710</v>
      </c>
      <c r="AV163" s="222">
        <f t="shared" si="105"/>
        <v>43711</v>
      </c>
      <c r="AW163" s="222">
        <f t="shared" si="105"/>
        <v>43712</v>
      </c>
      <c r="AX163" s="222">
        <f t="shared" si="105"/>
        <v>43713</v>
      </c>
      <c r="AY163" s="222">
        <f t="shared" si="105"/>
        <v>43714</v>
      </c>
      <c r="AZ163" s="222">
        <f t="shared" si="105"/>
        <v>43715</v>
      </c>
      <c r="BA163" s="222">
        <f t="shared" si="105"/>
        <v>43716</v>
      </c>
      <c r="BB163" s="219">
        <f>IFERROR(IF(IF(Z163=例①!$E$12,例①!$E$12,IF(WEEKDAY(Z163)=1,Z170,BB164))&gt;例①!$E$12,例①!$E$12,IF(Z163=例①!$E$12,例①!$E$12,IF(WEEKDAY(Z163)=1,Z170,BB164))),"")</f>
        <v>43716</v>
      </c>
      <c r="BE163" s="53"/>
      <c r="BF163" s="53"/>
      <c r="BG163" s="53" t="str">
        <f>IFERROR(VLOOKUP(B163,例①!$C$11:$D$12,2,FALSE),"")</f>
        <v/>
      </c>
      <c r="BH163" s="53" t="str">
        <f>IFERROR(VLOOKUP(B163,例①!$C$16:$D$21,2,FALSE),"")</f>
        <v/>
      </c>
      <c r="BI163" s="53" t="str">
        <f>IFERROR(VLOOKUP(B163,例①!$C$22:$D$24,2,FALSE),"")</f>
        <v/>
      </c>
      <c r="BJ163" s="53" t="str">
        <f>IF(B163&gt;例①!$C$26,"",IF(B163&gt;=例①!$C$25,$BJ$13,""))</f>
        <v/>
      </c>
      <c r="BK163" s="53" t="str">
        <f>IF(B163&gt;例①!$C$28,"",IF(B163&gt;=例①!$C$27,$BK$13,""))</f>
        <v/>
      </c>
      <c r="BL163" s="53" t="str">
        <f>IF(B163&gt;例①!$C$30,"",IF(B163&gt;=例①!$C$29,$BL$13,""))</f>
        <v/>
      </c>
      <c r="BM163" s="53" t="str">
        <f>IF(B163&gt;例①!$C$32,"",IF(B163&gt;=例①!$C$31,$BM$13,""))</f>
        <v/>
      </c>
      <c r="BN163" s="53" t="str">
        <f>IF(B163&gt;例①!$C$34,"",IF(B163&gt;=例①!$C$33,$BN$13,""))</f>
        <v/>
      </c>
      <c r="BO163" s="53" t="str">
        <f>IF(B163&gt;例①!$C$36,"",IF(B163&gt;=例①!$C$35,$BO$13,""))</f>
        <v/>
      </c>
      <c r="BP163" s="53" t="str">
        <f>IF(B163&gt;例①!$C$38,"",IF(B163&gt;=例①!$C$37,$BP$13,""))</f>
        <v/>
      </c>
      <c r="BQ163" s="53" t="str">
        <f>IF(B163&gt;例①!$C$40,"",IF(B163&gt;=例①!$C$39,$BQ$13,""))</f>
        <v/>
      </c>
      <c r="BR163" s="53" t="str">
        <f>IF(B163&gt;例①!$C$42,"",IF(B163&gt;=例①!$C$41,$BR$13,""))</f>
        <v/>
      </c>
      <c r="BS163" s="53" t="str">
        <f>IF(B163&gt;例①!$C$44,"",IF(B163&gt;=例①!$C$43,$BS$13,""))</f>
        <v/>
      </c>
      <c r="BT163" s="53" t="str">
        <f>IF(B163&gt;例①!$C$46,"",IF(B163&gt;=例①!$C$45,$BT$13,""))</f>
        <v/>
      </c>
      <c r="BU163" s="53" t="str">
        <f>IF(B163&gt;例①!$C$48,"",IF(B163&gt;=例①!$C$47,$BU$13,""))</f>
        <v/>
      </c>
      <c r="BV163" s="53" t="str">
        <f>IF(B163&gt;例①!$C$50,"",IF(B163&gt;=例①!$C$49,$BV$13,""))</f>
        <v/>
      </c>
      <c r="BW163" s="53" t="str">
        <f>IF(B163&gt;例①!$C$52,"",IF(B163&gt;=例①!$C$51,$BW$13,""))</f>
        <v/>
      </c>
      <c r="BX163" s="53" t="str">
        <f>IF(B163&gt;例①!$C$54,"",IF(B163&gt;=例①!$C$53,$BX$13,""))</f>
        <v/>
      </c>
      <c r="BY163" s="53" t="str">
        <f>IF(B163&gt;例①!$C$56,"",IF(B163&gt;=例①!$C$55,$BY$13,""))</f>
        <v/>
      </c>
      <c r="BZ163" s="53" t="str">
        <f>IF(B163&gt;例①!$C$58,"",IF(B163&gt;=例①!$C$57,$BZ$13,""))</f>
        <v/>
      </c>
      <c r="CA163" s="53" t="str">
        <f>IF(B163&gt;例①!$C$60,"",IF(B163&gt;=例①!$C$59,$CA$13,""))</f>
        <v/>
      </c>
      <c r="CB163" s="53" t="str">
        <f>IF(B163&gt;例①!$C$62,"",IF(B163&gt;=例①!$C$61,$CB$13,""))</f>
        <v/>
      </c>
      <c r="CC163" s="53" t="str">
        <f>IF(B163&gt;例①!$C$64,"",IF(B163&gt;=例①!$C$63,$CC$13,""))</f>
        <v/>
      </c>
      <c r="CD163" s="53" t="str">
        <f>IF(B163&gt;例①!$C$66,"",IF(B163&gt;=例①!$C$65,$CD$13,""))</f>
        <v/>
      </c>
      <c r="CE163" s="50" t="str">
        <f t="shared" si="101"/>
        <v/>
      </c>
      <c r="CF163" s="50" t="str">
        <f t="shared" si="88"/>
        <v xml:space="preserve"> </v>
      </c>
    </row>
    <row r="164" spans="1:84" ht="39" customHeight="1" thickTop="1" thickBot="1" x14ac:dyDescent="0.2">
      <c r="A164" s="81" t="str">
        <f t="shared" si="75"/>
        <v>対象期間</v>
      </c>
      <c r="B164" s="180">
        <f>IFERROR(IF(B163=例①!$E$12+IF(WEEKDAY(例①!$E$12)=1,例①!$E$12,(8-WEEKDAY(例①!$E$12))),"-",IF(B163="-","-",B163+1)),"-")</f>
        <v>43705</v>
      </c>
      <c r="C164" s="89">
        <f t="shared" si="89"/>
        <v>4</v>
      </c>
      <c r="D164" s="199" t="str">
        <f t="shared" si="90"/>
        <v>〇</v>
      </c>
      <c r="E164" s="200" t="str">
        <f t="shared" si="91"/>
        <v xml:space="preserve"> </v>
      </c>
      <c r="F164" s="201" t="s">
        <v>60</v>
      </c>
      <c r="G164" s="202" t="s">
        <v>60</v>
      </c>
      <c r="H164" s="203"/>
      <c r="I164" s="204"/>
      <c r="J164" s="187" t="str">
        <f t="shared" si="92"/>
        <v/>
      </c>
      <c r="K164" s="190">
        <f t="shared" si="76"/>
        <v>147</v>
      </c>
      <c r="L164" s="190" t="str">
        <f t="shared" si="77"/>
        <v/>
      </c>
      <c r="M164" s="188" t="str">
        <f t="shared" si="93"/>
        <v/>
      </c>
      <c r="N164" s="87" t="str">
        <f t="shared" si="78"/>
        <v>↓</v>
      </c>
      <c r="O164" s="108"/>
      <c r="P164" s="156" t="str">
        <f>IF(B164&lt;例①!$E$11,"",IF(B164&gt;例①!$E$12,"",IF(LEN(CE164)=0,"○","")))</f>
        <v>○</v>
      </c>
      <c r="Q164" s="162">
        <f t="shared" si="94"/>
        <v>42</v>
      </c>
      <c r="R164" s="93">
        <f t="shared" si="79"/>
        <v>147</v>
      </c>
      <c r="S164" s="156" t="str">
        <f t="shared" si="80"/>
        <v/>
      </c>
      <c r="T164" s="162">
        <f t="shared" si="81"/>
        <v>41</v>
      </c>
      <c r="U164" s="100">
        <f t="shared" si="95"/>
        <v>42</v>
      </c>
      <c r="V164" s="93" t="str">
        <f t="shared" si="82"/>
        <v>作業日</v>
      </c>
      <c r="W164" s="169" t="str">
        <f t="shared" si="96"/>
        <v>作業日</v>
      </c>
      <c r="X164" s="80" t="str">
        <f t="shared" si="97"/>
        <v/>
      </c>
      <c r="Y164" s="80" t="str">
        <f t="shared" si="98"/>
        <v/>
      </c>
      <c r="Z164" s="80">
        <f t="shared" si="83"/>
        <v>43705</v>
      </c>
      <c r="AA164" s="80" t="str">
        <f t="shared" si="84"/>
        <v/>
      </c>
      <c r="AB164" s="80" t="str">
        <f t="shared" si="85"/>
        <v>OK（振替済み）</v>
      </c>
      <c r="AC164" s="154">
        <f t="shared" si="86"/>
        <v>41</v>
      </c>
      <c r="AD164" s="154" t="str">
        <f t="shared" si="99"/>
        <v/>
      </c>
      <c r="AE164" s="106">
        <f t="shared" si="100"/>
        <v>22</v>
      </c>
      <c r="AF164" s="106">
        <f t="shared" si="87"/>
        <v>0</v>
      </c>
      <c r="AG164" s="218">
        <f>IFERROR(IF(AE164=1,例①!$E$11,IF(AE164=2,例①!$E$11,IF(WEEKDAY(Z164)=2,Z157,AG163))),"")</f>
        <v>43696</v>
      </c>
      <c r="AH164" s="222">
        <f t="shared" si="105"/>
        <v>43697</v>
      </c>
      <c r="AI164" s="222">
        <f t="shared" si="105"/>
        <v>43698</v>
      </c>
      <c r="AJ164" s="222">
        <f t="shared" si="105"/>
        <v>43699</v>
      </c>
      <c r="AK164" s="222">
        <f t="shared" si="105"/>
        <v>43700</v>
      </c>
      <c r="AL164" s="222">
        <f t="shared" si="105"/>
        <v>43701</v>
      </c>
      <c r="AM164" s="222">
        <f t="shared" si="105"/>
        <v>43702</v>
      </c>
      <c r="AN164" s="222">
        <f t="shared" si="105"/>
        <v>43703</v>
      </c>
      <c r="AO164" s="222">
        <f t="shared" si="105"/>
        <v>43704</v>
      </c>
      <c r="AP164" s="222">
        <f t="shared" si="105"/>
        <v>43705</v>
      </c>
      <c r="AQ164" s="222">
        <f t="shared" si="105"/>
        <v>43706</v>
      </c>
      <c r="AR164" s="222">
        <f t="shared" si="105"/>
        <v>43707</v>
      </c>
      <c r="AS164" s="222">
        <f t="shared" si="105"/>
        <v>43708</v>
      </c>
      <c r="AT164" s="222">
        <f t="shared" si="105"/>
        <v>43709</v>
      </c>
      <c r="AU164" s="222">
        <f t="shared" si="105"/>
        <v>43710</v>
      </c>
      <c r="AV164" s="222">
        <f t="shared" si="105"/>
        <v>43711</v>
      </c>
      <c r="AW164" s="222">
        <f t="shared" si="105"/>
        <v>43712</v>
      </c>
      <c r="AX164" s="222">
        <f t="shared" si="105"/>
        <v>43713</v>
      </c>
      <c r="AY164" s="222">
        <f t="shared" si="105"/>
        <v>43714</v>
      </c>
      <c r="AZ164" s="222">
        <f t="shared" si="105"/>
        <v>43715</v>
      </c>
      <c r="BA164" s="222">
        <f t="shared" si="105"/>
        <v>43716</v>
      </c>
      <c r="BB164" s="219">
        <f>IFERROR(IF(IF(Z164=例①!$E$12,例①!$E$12,IF(WEEKDAY(Z164)=1,Z171,BB165))&gt;例①!$E$12,例①!$E$12,IF(Z164=例①!$E$12,例①!$E$12,IF(WEEKDAY(Z164)=1,Z171,BB165))),"")</f>
        <v>43716</v>
      </c>
      <c r="BE164" s="53"/>
      <c r="BF164" s="53"/>
      <c r="BG164" s="53" t="str">
        <f>IFERROR(VLOOKUP(B164,例①!$C$11:$D$12,2,FALSE),"")</f>
        <v/>
      </c>
      <c r="BH164" s="53" t="str">
        <f>IFERROR(VLOOKUP(B164,例①!$C$16:$D$21,2,FALSE),"")</f>
        <v/>
      </c>
      <c r="BI164" s="53" t="str">
        <f>IFERROR(VLOOKUP(B164,例①!$C$22:$D$24,2,FALSE),"")</f>
        <v/>
      </c>
      <c r="BJ164" s="53" t="str">
        <f>IF(B164&gt;例①!$C$26,"",IF(B164&gt;=例①!$C$25,$BJ$13,""))</f>
        <v/>
      </c>
      <c r="BK164" s="53" t="str">
        <f>IF(B164&gt;例①!$C$28,"",IF(B164&gt;=例①!$C$27,$BK$13,""))</f>
        <v/>
      </c>
      <c r="BL164" s="53" t="str">
        <f>IF(B164&gt;例①!$C$30,"",IF(B164&gt;=例①!$C$29,$BL$13,""))</f>
        <v/>
      </c>
      <c r="BM164" s="53" t="str">
        <f>IF(B164&gt;例①!$C$32,"",IF(B164&gt;=例①!$C$31,$BM$13,""))</f>
        <v/>
      </c>
      <c r="BN164" s="53" t="str">
        <f>IF(B164&gt;例①!$C$34,"",IF(B164&gt;=例①!$C$33,$BN$13,""))</f>
        <v/>
      </c>
      <c r="BO164" s="53" t="str">
        <f>IF(B164&gt;例①!$C$36,"",IF(B164&gt;=例①!$C$35,$BO$13,""))</f>
        <v/>
      </c>
      <c r="BP164" s="53" t="str">
        <f>IF(B164&gt;例①!$C$38,"",IF(B164&gt;=例①!$C$37,$BP$13,""))</f>
        <v/>
      </c>
      <c r="BQ164" s="53" t="str">
        <f>IF(B164&gt;例①!$C$40,"",IF(B164&gt;=例①!$C$39,$BQ$13,""))</f>
        <v/>
      </c>
      <c r="BR164" s="53" t="str">
        <f>IF(B164&gt;例①!$C$42,"",IF(B164&gt;=例①!$C$41,$BR$13,""))</f>
        <v/>
      </c>
      <c r="BS164" s="53" t="str">
        <f>IF(B164&gt;例①!$C$44,"",IF(B164&gt;=例①!$C$43,$BS$13,""))</f>
        <v/>
      </c>
      <c r="BT164" s="53" t="str">
        <f>IF(B164&gt;例①!$C$46,"",IF(B164&gt;=例①!$C$45,$BT$13,""))</f>
        <v/>
      </c>
      <c r="BU164" s="53" t="str">
        <f>IF(B164&gt;例①!$C$48,"",IF(B164&gt;=例①!$C$47,$BU$13,""))</f>
        <v/>
      </c>
      <c r="BV164" s="53" t="str">
        <f>IF(B164&gt;例①!$C$50,"",IF(B164&gt;=例①!$C$49,$BV$13,""))</f>
        <v/>
      </c>
      <c r="BW164" s="53" t="str">
        <f>IF(B164&gt;例①!$C$52,"",IF(B164&gt;=例①!$C$51,$BW$13,""))</f>
        <v/>
      </c>
      <c r="BX164" s="53" t="str">
        <f>IF(B164&gt;例①!$C$54,"",IF(B164&gt;=例①!$C$53,$BX$13,""))</f>
        <v/>
      </c>
      <c r="BY164" s="53" t="str">
        <f>IF(B164&gt;例①!$C$56,"",IF(B164&gt;=例①!$C$55,$BY$13,""))</f>
        <v/>
      </c>
      <c r="BZ164" s="53" t="str">
        <f>IF(B164&gt;例①!$C$58,"",IF(B164&gt;=例①!$C$57,$BZ$13,""))</f>
        <v/>
      </c>
      <c r="CA164" s="53" t="str">
        <f>IF(B164&gt;例①!$C$60,"",IF(B164&gt;=例①!$C$59,$CA$13,""))</f>
        <v/>
      </c>
      <c r="CB164" s="53" t="str">
        <f>IF(B164&gt;例①!$C$62,"",IF(B164&gt;=例①!$C$61,$CB$13,""))</f>
        <v/>
      </c>
      <c r="CC164" s="53" t="str">
        <f>IF(B164&gt;例①!$C$64,"",IF(B164&gt;=例①!$C$63,$CC$13,""))</f>
        <v/>
      </c>
      <c r="CD164" s="53" t="str">
        <f>IF(B164&gt;例①!$C$66,"",IF(B164&gt;=例①!$C$65,$CD$13,""))</f>
        <v/>
      </c>
      <c r="CE164" s="50" t="str">
        <f t="shared" si="101"/>
        <v/>
      </c>
      <c r="CF164" s="50" t="str">
        <f t="shared" si="88"/>
        <v xml:space="preserve"> </v>
      </c>
    </row>
    <row r="165" spans="1:84" ht="39" customHeight="1" thickTop="1" thickBot="1" x14ac:dyDescent="0.2">
      <c r="A165" s="81" t="str">
        <f t="shared" si="75"/>
        <v>対象期間</v>
      </c>
      <c r="B165" s="180">
        <f>IFERROR(IF(B164=例①!$E$12+IF(WEEKDAY(例①!$E$12)=1,例①!$E$12,(8-WEEKDAY(例①!$E$12))),"-",IF(B164="-","-",B164+1)),"-")</f>
        <v>43706</v>
      </c>
      <c r="C165" s="89">
        <f t="shared" si="89"/>
        <v>5</v>
      </c>
      <c r="D165" s="199" t="str">
        <f t="shared" si="90"/>
        <v>〇</v>
      </c>
      <c r="E165" s="200" t="str">
        <f t="shared" si="91"/>
        <v xml:space="preserve"> </v>
      </c>
      <c r="F165" s="201" t="s">
        <v>60</v>
      </c>
      <c r="G165" s="202" t="s">
        <v>60</v>
      </c>
      <c r="H165" s="203"/>
      <c r="I165" s="204"/>
      <c r="J165" s="187" t="str">
        <f t="shared" si="92"/>
        <v/>
      </c>
      <c r="K165" s="190">
        <f t="shared" si="76"/>
        <v>148</v>
      </c>
      <c r="L165" s="190" t="str">
        <f t="shared" si="77"/>
        <v/>
      </c>
      <c r="M165" s="188" t="str">
        <f t="shared" si="93"/>
        <v/>
      </c>
      <c r="N165" s="87" t="str">
        <f t="shared" si="78"/>
        <v>↓</v>
      </c>
      <c r="O165" s="108"/>
      <c r="P165" s="156" t="str">
        <f>IF(B165&lt;例①!$E$11,"",IF(B165&gt;例①!$E$12,"",IF(LEN(CE165)=0,"○","")))</f>
        <v>○</v>
      </c>
      <c r="Q165" s="162">
        <f t="shared" si="94"/>
        <v>42</v>
      </c>
      <c r="R165" s="93">
        <f t="shared" si="79"/>
        <v>148</v>
      </c>
      <c r="S165" s="156" t="str">
        <f t="shared" si="80"/>
        <v/>
      </c>
      <c r="T165" s="162">
        <f t="shared" si="81"/>
        <v>41</v>
      </c>
      <c r="U165" s="100">
        <f t="shared" si="95"/>
        <v>42</v>
      </c>
      <c r="V165" s="93" t="str">
        <f t="shared" si="82"/>
        <v>作業日</v>
      </c>
      <c r="W165" s="169" t="str">
        <f t="shared" si="96"/>
        <v>作業日</v>
      </c>
      <c r="X165" s="80" t="str">
        <f t="shared" si="97"/>
        <v/>
      </c>
      <c r="Y165" s="80" t="str">
        <f t="shared" si="98"/>
        <v/>
      </c>
      <c r="Z165" s="80">
        <f t="shared" si="83"/>
        <v>43706</v>
      </c>
      <c r="AA165" s="80" t="str">
        <f t="shared" si="84"/>
        <v/>
      </c>
      <c r="AB165" s="80" t="str">
        <f t="shared" si="85"/>
        <v>OK（振替済み）</v>
      </c>
      <c r="AC165" s="154">
        <f t="shared" si="86"/>
        <v>41</v>
      </c>
      <c r="AD165" s="154" t="str">
        <f t="shared" si="99"/>
        <v/>
      </c>
      <c r="AE165" s="106">
        <f t="shared" si="100"/>
        <v>22</v>
      </c>
      <c r="AF165" s="106">
        <f t="shared" si="87"/>
        <v>0</v>
      </c>
      <c r="AG165" s="218">
        <f>IFERROR(IF(AE165=1,例①!$E$11,IF(AE165=2,例①!$E$11,IF(WEEKDAY(Z165)=2,Z158,AG164))),"")</f>
        <v>43696</v>
      </c>
      <c r="AH165" s="222">
        <f t="shared" si="105"/>
        <v>43697</v>
      </c>
      <c r="AI165" s="222">
        <f t="shared" si="105"/>
        <v>43698</v>
      </c>
      <c r="AJ165" s="222">
        <f t="shared" si="105"/>
        <v>43699</v>
      </c>
      <c r="AK165" s="222">
        <f t="shared" si="105"/>
        <v>43700</v>
      </c>
      <c r="AL165" s="222">
        <f t="shared" si="105"/>
        <v>43701</v>
      </c>
      <c r="AM165" s="222">
        <f t="shared" si="105"/>
        <v>43702</v>
      </c>
      <c r="AN165" s="222">
        <f t="shared" si="105"/>
        <v>43703</v>
      </c>
      <c r="AO165" s="222">
        <f t="shared" si="105"/>
        <v>43704</v>
      </c>
      <c r="AP165" s="222">
        <f t="shared" si="105"/>
        <v>43705</v>
      </c>
      <c r="AQ165" s="222">
        <f t="shared" si="105"/>
        <v>43706</v>
      </c>
      <c r="AR165" s="222">
        <f t="shared" si="105"/>
        <v>43707</v>
      </c>
      <c r="AS165" s="222">
        <f t="shared" si="105"/>
        <v>43708</v>
      </c>
      <c r="AT165" s="222">
        <f t="shared" si="105"/>
        <v>43709</v>
      </c>
      <c r="AU165" s="222">
        <f t="shared" si="105"/>
        <v>43710</v>
      </c>
      <c r="AV165" s="222">
        <f t="shared" si="105"/>
        <v>43711</v>
      </c>
      <c r="AW165" s="222">
        <f t="shared" si="105"/>
        <v>43712</v>
      </c>
      <c r="AX165" s="222">
        <f t="shared" si="105"/>
        <v>43713</v>
      </c>
      <c r="AY165" s="222">
        <f t="shared" si="105"/>
        <v>43714</v>
      </c>
      <c r="AZ165" s="222">
        <f t="shared" si="105"/>
        <v>43715</v>
      </c>
      <c r="BA165" s="222">
        <f t="shared" si="105"/>
        <v>43716</v>
      </c>
      <c r="BB165" s="219">
        <f>IFERROR(IF(IF(Z165=例①!$E$12,例①!$E$12,IF(WEEKDAY(Z165)=1,Z172,BB166))&gt;例①!$E$12,例①!$E$12,IF(Z165=例①!$E$12,例①!$E$12,IF(WEEKDAY(Z165)=1,Z172,BB166))),"")</f>
        <v>43716</v>
      </c>
      <c r="BE165" s="53"/>
      <c r="BF165" s="53"/>
      <c r="BG165" s="53" t="str">
        <f>IFERROR(VLOOKUP(B165,例①!$C$11:$D$12,2,FALSE),"")</f>
        <v/>
      </c>
      <c r="BH165" s="53" t="str">
        <f>IFERROR(VLOOKUP(B165,例①!$C$16:$D$21,2,FALSE),"")</f>
        <v/>
      </c>
      <c r="BI165" s="53" t="str">
        <f>IFERROR(VLOOKUP(B165,例①!$C$22:$D$24,2,FALSE),"")</f>
        <v/>
      </c>
      <c r="BJ165" s="53" t="str">
        <f>IF(B165&gt;例①!$C$26,"",IF(B165&gt;=例①!$C$25,$BJ$13,""))</f>
        <v/>
      </c>
      <c r="BK165" s="53" t="str">
        <f>IF(B165&gt;例①!$C$28,"",IF(B165&gt;=例①!$C$27,$BK$13,""))</f>
        <v/>
      </c>
      <c r="BL165" s="53" t="str">
        <f>IF(B165&gt;例①!$C$30,"",IF(B165&gt;=例①!$C$29,$BL$13,""))</f>
        <v/>
      </c>
      <c r="BM165" s="53" t="str">
        <f>IF(B165&gt;例①!$C$32,"",IF(B165&gt;=例①!$C$31,$BM$13,""))</f>
        <v/>
      </c>
      <c r="BN165" s="53" t="str">
        <f>IF(B165&gt;例①!$C$34,"",IF(B165&gt;=例①!$C$33,$BN$13,""))</f>
        <v/>
      </c>
      <c r="BO165" s="53" t="str">
        <f>IF(B165&gt;例①!$C$36,"",IF(B165&gt;=例①!$C$35,$BO$13,""))</f>
        <v/>
      </c>
      <c r="BP165" s="53" t="str">
        <f>IF(B165&gt;例①!$C$38,"",IF(B165&gt;=例①!$C$37,$BP$13,""))</f>
        <v/>
      </c>
      <c r="BQ165" s="53" t="str">
        <f>IF(B165&gt;例①!$C$40,"",IF(B165&gt;=例①!$C$39,$BQ$13,""))</f>
        <v/>
      </c>
      <c r="BR165" s="53" t="str">
        <f>IF(B165&gt;例①!$C$42,"",IF(B165&gt;=例①!$C$41,$BR$13,""))</f>
        <v/>
      </c>
      <c r="BS165" s="53" t="str">
        <f>IF(B165&gt;例①!$C$44,"",IF(B165&gt;=例①!$C$43,$BS$13,""))</f>
        <v/>
      </c>
      <c r="BT165" s="53" t="str">
        <f>IF(B165&gt;例①!$C$46,"",IF(B165&gt;=例①!$C$45,$BT$13,""))</f>
        <v/>
      </c>
      <c r="BU165" s="53" t="str">
        <f>IF(B165&gt;例①!$C$48,"",IF(B165&gt;=例①!$C$47,$BU$13,""))</f>
        <v/>
      </c>
      <c r="BV165" s="53" t="str">
        <f>IF(B165&gt;例①!$C$50,"",IF(B165&gt;=例①!$C$49,$BV$13,""))</f>
        <v/>
      </c>
      <c r="BW165" s="53" t="str">
        <f>IF(B165&gt;例①!$C$52,"",IF(B165&gt;=例①!$C$51,$BW$13,""))</f>
        <v/>
      </c>
      <c r="BX165" s="53" t="str">
        <f>IF(B165&gt;例①!$C$54,"",IF(B165&gt;=例①!$C$53,$BX$13,""))</f>
        <v/>
      </c>
      <c r="BY165" s="53" t="str">
        <f>IF(B165&gt;例①!$C$56,"",IF(B165&gt;=例①!$C$55,$BY$13,""))</f>
        <v/>
      </c>
      <c r="BZ165" s="53" t="str">
        <f>IF(B165&gt;例①!$C$58,"",IF(B165&gt;=例①!$C$57,$BZ$13,""))</f>
        <v/>
      </c>
      <c r="CA165" s="53" t="str">
        <f>IF(B165&gt;例①!$C$60,"",IF(B165&gt;=例①!$C$59,$CA$13,""))</f>
        <v/>
      </c>
      <c r="CB165" s="53" t="str">
        <f>IF(B165&gt;例①!$C$62,"",IF(B165&gt;=例①!$C$61,$CB$13,""))</f>
        <v/>
      </c>
      <c r="CC165" s="53" t="str">
        <f>IF(B165&gt;例①!$C$64,"",IF(B165&gt;=例①!$C$63,$CC$13,""))</f>
        <v/>
      </c>
      <c r="CD165" s="53" t="str">
        <f>IF(B165&gt;例①!$C$66,"",IF(B165&gt;=例①!$C$65,$CD$13,""))</f>
        <v/>
      </c>
      <c r="CE165" s="50" t="str">
        <f t="shared" si="101"/>
        <v/>
      </c>
      <c r="CF165" s="50" t="str">
        <f t="shared" si="88"/>
        <v xml:space="preserve"> </v>
      </c>
    </row>
    <row r="166" spans="1:84" ht="39" customHeight="1" thickTop="1" thickBot="1" x14ac:dyDescent="0.2">
      <c r="A166" s="81" t="str">
        <f t="shared" si="75"/>
        <v>対象期間</v>
      </c>
      <c r="B166" s="180">
        <f>IFERROR(IF(B165=例①!$E$12+IF(WEEKDAY(例①!$E$12)=1,例①!$E$12,(8-WEEKDAY(例①!$E$12))),"-",IF(B165="-","-",B165+1)),"-")</f>
        <v>43707</v>
      </c>
      <c r="C166" s="89">
        <f t="shared" si="89"/>
        <v>6</v>
      </c>
      <c r="D166" s="199" t="str">
        <f t="shared" si="90"/>
        <v>〇</v>
      </c>
      <c r="E166" s="200" t="str">
        <f t="shared" si="91"/>
        <v xml:space="preserve"> </v>
      </c>
      <c r="F166" s="201" t="s">
        <v>60</v>
      </c>
      <c r="G166" s="202" t="s">
        <v>60</v>
      </c>
      <c r="H166" s="203"/>
      <c r="I166" s="204"/>
      <c r="J166" s="187" t="str">
        <f t="shared" si="92"/>
        <v/>
      </c>
      <c r="K166" s="190">
        <f t="shared" si="76"/>
        <v>149</v>
      </c>
      <c r="L166" s="190" t="str">
        <f t="shared" si="77"/>
        <v/>
      </c>
      <c r="M166" s="188" t="str">
        <f t="shared" si="93"/>
        <v/>
      </c>
      <c r="N166" s="87" t="str">
        <f t="shared" si="78"/>
        <v>↓</v>
      </c>
      <c r="O166" s="108"/>
      <c r="P166" s="156" t="str">
        <f>IF(B166&lt;例①!$E$11,"",IF(B166&gt;例①!$E$12,"",IF(LEN(CE166)=0,"○","")))</f>
        <v>○</v>
      </c>
      <c r="Q166" s="162">
        <f t="shared" si="94"/>
        <v>42</v>
      </c>
      <c r="R166" s="93">
        <f t="shared" si="79"/>
        <v>149</v>
      </c>
      <c r="S166" s="156" t="str">
        <f t="shared" si="80"/>
        <v/>
      </c>
      <c r="T166" s="162">
        <f t="shared" si="81"/>
        <v>41</v>
      </c>
      <c r="U166" s="100">
        <f t="shared" si="95"/>
        <v>42</v>
      </c>
      <c r="V166" s="93" t="str">
        <f t="shared" si="82"/>
        <v>作業日</v>
      </c>
      <c r="W166" s="169" t="str">
        <f t="shared" si="96"/>
        <v>作業日</v>
      </c>
      <c r="X166" s="80" t="str">
        <f t="shared" si="97"/>
        <v/>
      </c>
      <c r="Y166" s="80" t="str">
        <f t="shared" si="98"/>
        <v/>
      </c>
      <c r="Z166" s="80">
        <f t="shared" si="83"/>
        <v>43707</v>
      </c>
      <c r="AA166" s="80" t="str">
        <f t="shared" si="84"/>
        <v/>
      </c>
      <c r="AB166" s="80" t="str">
        <f t="shared" si="85"/>
        <v>OK（振替済み）</v>
      </c>
      <c r="AC166" s="154">
        <f t="shared" si="86"/>
        <v>41</v>
      </c>
      <c r="AD166" s="154" t="str">
        <f t="shared" si="99"/>
        <v/>
      </c>
      <c r="AE166" s="106">
        <f t="shared" si="100"/>
        <v>22</v>
      </c>
      <c r="AF166" s="106">
        <f t="shared" si="87"/>
        <v>0</v>
      </c>
      <c r="AG166" s="218">
        <f>IFERROR(IF(AE166=1,例①!$E$11,IF(AE166=2,例①!$E$11,IF(WEEKDAY(Z166)=2,Z159,AG165))),"")</f>
        <v>43696</v>
      </c>
      <c r="AH166" s="222">
        <f t="shared" si="105"/>
        <v>43697</v>
      </c>
      <c r="AI166" s="222">
        <f t="shared" si="105"/>
        <v>43698</v>
      </c>
      <c r="AJ166" s="222">
        <f t="shared" si="105"/>
        <v>43699</v>
      </c>
      <c r="AK166" s="222">
        <f t="shared" si="105"/>
        <v>43700</v>
      </c>
      <c r="AL166" s="222">
        <f t="shared" si="105"/>
        <v>43701</v>
      </c>
      <c r="AM166" s="222">
        <f t="shared" si="105"/>
        <v>43702</v>
      </c>
      <c r="AN166" s="222">
        <f t="shared" si="105"/>
        <v>43703</v>
      </c>
      <c r="AO166" s="222">
        <f t="shared" si="105"/>
        <v>43704</v>
      </c>
      <c r="AP166" s="222">
        <f t="shared" si="105"/>
        <v>43705</v>
      </c>
      <c r="AQ166" s="222">
        <f t="shared" si="105"/>
        <v>43706</v>
      </c>
      <c r="AR166" s="222">
        <f t="shared" si="105"/>
        <v>43707</v>
      </c>
      <c r="AS166" s="222">
        <f t="shared" si="105"/>
        <v>43708</v>
      </c>
      <c r="AT166" s="222">
        <f t="shared" si="105"/>
        <v>43709</v>
      </c>
      <c r="AU166" s="222">
        <f t="shared" si="105"/>
        <v>43710</v>
      </c>
      <c r="AV166" s="222">
        <f t="shared" si="105"/>
        <v>43711</v>
      </c>
      <c r="AW166" s="222">
        <f t="shared" si="105"/>
        <v>43712</v>
      </c>
      <c r="AX166" s="222">
        <f t="shared" si="105"/>
        <v>43713</v>
      </c>
      <c r="AY166" s="222">
        <f t="shared" si="105"/>
        <v>43714</v>
      </c>
      <c r="AZ166" s="222">
        <f t="shared" si="105"/>
        <v>43715</v>
      </c>
      <c r="BA166" s="222">
        <f t="shared" si="105"/>
        <v>43716</v>
      </c>
      <c r="BB166" s="219">
        <f>IFERROR(IF(IF(Z166=例①!$E$12,例①!$E$12,IF(WEEKDAY(Z166)=1,Z173,BB167))&gt;例①!$E$12,例①!$E$12,IF(Z166=例①!$E$12,例①!$E$12,IF(WEEKDAY(Z166)=1,Z173,BB167))),"")</f>
        <v>43716</v>
      </c>
      <c r="BE166" s="53"/>
      <c r="BF166" s="53"/>
      <c r="BG166" s="53" t="str">
        <f>IFERROR(VLOOKUP(B166,例①!$C$11:$D$12,2,FALSE),"")</f>
        <v/>
      </c>
      <c r="BH166" s="53" t="str">
        <f>IFERROR(VLOOKUP(B166,例①!$C$16:$D$21,2,FALSE),"")</f>
        <v/>
      </c>
      <c r="BI166" s="53" t="str">
        <f>IFERROR(VLOOKUP(B166,例①!$C$22:$D$24,2,FALSE),"")</f>
        <v/>
      </c>
      <c r="BJ166" s="53" t="str">
        <f>IF(B166&gt;例①!$C$26,"",IF(B166&gt;=例①!$C$25,$BJ$13,""))</f>
        <v/>
      </c>
      <c r="BK166" s="53" t="str">
        <f>IF(B166&gt;例①!$C$28,"",IF(B166&gt;=例①!$C$27,$BK$13,""))</f>
        <v/>
      </c>
      <c r="BL166" s="53" t="str">
        <f>IF(B166&gt;例①!$C$30,"",IF(B166&gt;=例①!$C$29,$BL$13,""))</f>
        <v/>
      </c>
      <c r="BM166" s="53" t="str">
        <f>IF(B166&gt;例①!$C$32,"",IF(B166&gt;=例①!$C$31,$BM$13,""))</f>
        <v/>
      </c>
      <c r="BN166" s="53" t="str">
        <f>IF(B166&gt;例①!$C$34,"",IF(B166&gt;=例①!$C$33,$BN$13,""))</f>
        <v/>
      </c>
      <c r="BO166" s="53" t="str">
        <f>IF(B166&gt;例①!$C$36,"",IF(B166&gt;=例①!$C$35,$BO$13,""))</f>
        <v/>
      </c>
      <c r="BP166" s="53" t="str">
        <f>IF(B166&gt;例①!$C$38,"",IF(B166&gt;=例①!$C$37,$BP$13,""))</f>
        <v/>
      </c>
      <c r="BQ166" s="53" t="str">
        <f>IF(B166&gt;例①!$C$40,"",IF(B166&gt;=例①!$C$39,$BQ$13,""))</f>
        <v/>
      </c>
      <c r="BR166" s="53" t="str">
        <f>IF(B166&gt;例①!$C$42,"",IF(B166&gt;=例①!$C$41,$BR$13,""))</f>
        <v/>
      </c>
      <c r="BS166" s="53" t="str">
        <f>IF(B166&gt;例①!$C$44,"",IF(B166&gt;=例①!$C$43,$BS$13,""))</f>
        <v/>
      </c>
      <c r="BT166" s="53" t="str">
        <f>IF(B166&gt;例①!$C$46,"",IF(B166&gt;=例①!$C$45,$BT$13,""))</f>
        <v/>
      </c>
      <c r="BU166" s="53" t="str">
        <f>IF(B166&gt;例①!$C$48,"",IF(B166&gt;=例①!$C$47,$BU$13,""))</f>
        <v/>
      </c>
      <c r="BV166" s="53" t="str">
        <f>IF(B166&gt;例①!$C$50,"",IF(B166&gt;=例①!$C$49,$BV$13,""))</f>
        <v/>
      </c>
      <c r="BW166" s="53" t="str">
        <f>IF(B166&gt;例①!$C$52,"",IF(B166&gt;=例①!$C$51,$BW$13,""))</f>
        <v/>
      </c>
      <c r="BX166" s="53" t="str">
        <f>IF(B166&gt;例①!$C$54,"",IF(B166&gt;=例①!$C$53,$BX$13,""))</f>
        <v/>
      </c>
      <c r="BY166" s="53" t="str">
        <f>IF(B166&gt;例①!$C$56,"",IF(B166&gt;=例①!$C$55,$BY$13,""))</f>
        <v/>
      </c>
      <c r="BZ166" s="53" t="str">
        <f>IF(B166&gt;例①!$C$58,"",IF(B166&gt;=例①!$C$57,$BZ$13,""))</f>
        <v/>
      </c>
      <c r="CA166" s="53" t="str">
        <f>IF(B166&gt;例①!$C$60,"",IF(B166&gt;=例①!$C$59,$CA$13,""))</f>
        <v/>
      </c>
      <c r="CB166" s="53" t="str">
        <f>IF(B166&gt;例①!$C$62,"",IF(B166&gt;=例①!$C$61,$CB$13,""))</f>
        <v/>
      </c>
      <c r="CC166" s="53" t="str">
        <f>IF(B166&gt;例①!$C$64,"",IF(B166&gt;=例①!$C$63,$CC$13,""))</f>
        <v/>
      </c>
      <c r="CD166" s="53" t="str">
        <f>IF(B166&gt;例①!$C$66,"",IF(B166&gt;=例①!$C$65,$CD$13,""))</f>
        <v/>
      </c>
      <c r="CE166" s="50" t="str">
        <f t="shared" si="101"/>
        <v/>
      </c>
      <c r="CF166" s="50" t="str">
        <f t="shared" si="88"/>
        <v xml:space="preserve"> </v>
      </c>
    </row>
    <row r="167" spans="1:84" ht="39" customHeight="1" thickTop="1" thickBot="1" x14ac:dyDescent="0.2">
      <c r="A167" s="81" t="str">
        <f t="shared" si="75"/>
        <v>対象期間</v>
      </c>
      <c r="B167" s="180">
        <f>IFERROR(IF(B166=例①!$E$12+IF(WEEKDAY(例①!$E$12)=1,例①!$E$12,(8-WEEKDAY(例①!$E$12))),"-",IF(B166="-","-",B166+1)),"-")</f>
        <v>43708</v>
      </c>
      <c r="C167" s="89">
        <f t="shared" si="89"/>
        <v>7</v>
      </c>
      <c r="D167" s="199" t="str">
        <f t="shared" si="90"/>
        <v>〇</v>
      </c>
      <c r="E167" s="200" t="str">
        <f t="shared" si="91"/>
        <v xml:space="preserve"> </v>
      </c>
      <c r="F167" s="201" t="s">
        <v>61</v>
      </c>
      <c r="G167" s="202" t="s">
        <v>61</v>
      </c>
      <c r="H167" s="203"/>
      <c r="I167" s="204"/>
      <c r="J167" s="187" t="str">
        <f t="shared" si="92"/>
        <v>OK</v>
      </c>
      <c r="K167" s="190">
        <f t="shared" si="76"/>
        <v>150</v>
      </c>
      <c r="L167" s="190">
        <f t="shared" si="77"/>
        <v>43</v>
      </c>
      <c r="M167" s="188" t="str">
        <f t="shared" si="93"/>
        <v>42／43</v>
      </c>
      <c r="N167" s="87" t="str">
        <f t="shared" si="78"/>
        <v>↓</v>
      </c>
      <c r="O167" s="108"/>
      <c r="P167" s="156" t="str">
        <f>IF(B167&lt;例①!$E$11,"",IF(B167&gt;例①!$E$12,"",IF(LEN(CE167)=0,"○","")))</f>
        <v>○</v>
      </c>
      <c r="Q167" s="162">
        <f t="shared" si="94"/>
        <v>43</v>
      </c>
      <c r="R167" s="93">
        <f t="shared" si="79"/>
        <v>150</v>
      </c>
      <c r="S167" s="156" t="str">
        <f t="shared" si="80"/>
        <v>〇</v>
      </c>
      <c r="T167" s="162">
        <f t="shared" si="81"/>
        <v>42</v>
      </c>
      <c r="U167" s="100">
        <f t="shared" si="95"/>
        <v>43</v>
      </c>
      <c r="V167" s="93" t="str">
        <f t="shared" si="82"/>
        <v>休日</v>
      </c>
      <c r="W167" s="169" t="str">
        <f t="shared" si="96"/>
        <v>休日</v>
      </c>
      <c r="X167" s="80" t="str">
        <f t="shared" si="97"/>
        <v/>
      </c>
      <c r="Y167" s="80" t="str">
        <f t="shared" si="98"/>
        <v/>
      </c>
      <c r="Z167" s="80">
        <f t="shared" si="83"/>
        <v>43708</v>
      </c>
      <c r="AA167" s="80" t="str">
        <f t="shared" si="84"/>
        <v/>
      </c>
      <c r="AB167" s="80" t="str">
        <f t="shared" si="85"/>
        <v>OK（振替済み）</v>
      </c>
      <c r="AC167" s="154">
        <f t="shared" si="86"/>
        <v>42</v>
      </c>
      <c r="AD167" s="154">
        <f t="shared" si="99"/>
        <v>42</v>
      </c>
      <c r="AE167" s="106">
        <f t="shared" si="100"/>
        <v>22</v>
      </c>
      <c r="AF167" s="106">
        <f t="shared" si="87"/>
        <v>0</v>
      </c>
      <c r="AG167" s="218">
        <f>IFERROR(IF(AE167=1,例①!$E$11,IF(AE167=2,例①!$E$11,IF(WEEKDAY(Z167)=2,Z160,AG166))),"")</f>
        <v>43696</v>
      </c>
      <c r="AH167" s="222">
        <f t="shared" si="105"/>
        <v>43697</v>
      </c>
      <c r="AI167" s="222">
        <f t="shared" si="105"/>
        <v>43698</v>
      </c>
      <c r="AJ167" s="222">
        <f t="shared" si="105"/>
        <v>43699</v>
      </c>
      <c r="AK167" s="222">
        <f t="shared" si="105"/>
        <v>43700</v>
      </c>
      <c r="AL167" s="222">
        <f t="shared" si="105"/>
        <v>43701</v>
      </c>
      <c r="AM167" s="222">
        <f t="shared" si="105"/>
        <v>43702</v>
      </c>
      <c r="AN167" s="222">
        <f t="shared" si="105"/>
        <v>43703</v>
      </c>
      <c r="AO167" s="222">
        <f t="shared" si="105"/>
        <v>43704</v>
      </c>
      <c r="AP167" s="222">
        <f t="shared" si="105"/>
        <v>43705</v>
      </c>
      <c r="AQ167" s="222">
        <f t="shared" si="105"/>
        <v>43706</v>
      </c>
      <c r="AR167" s="222">
        <f t="shared" si="105"/>
        <v>43707</v>
      </c>
      <c r="AS167" s="222">
        <f t="shared" si="105"/>
        <v>43708</v>
      </c>
      <c r="AT167" s="222">
        <f t="shared" si="105"/>
        <v>43709</v>
      </c>
      <c r="AU167" s="222">
        <f t="shared" si="105"/>
        <v>43710</v>
      </c>
      <c r="AV167" s="222">
        <f t="shared" si="105"/>
        <v>43711</v>
      </c>
      <c r="AW167" s="222">
        <f t="shared" si="105"/>
        <v>43712</v>
      </c>
      <c r="AX167" s="222">
        <f t="shared" si="105"/>
        <v>43713</v>
      </c>
      <c r="AY167" s="222">
        <f t="shared" si="105"/>
        <v>43714</v>
      </c>
      <c r="AZ167" s="222">
        <f t="shared" si="105"/>
        <v>43715</v>
      </c>
      <c r="BA167" s="222">
        <f t="shared" si="105"/>
        <v>43716</v>
      </c>
      <c r="BB167" s="219">
        <f>IFERROR(IF(IF(Z167=例①!$E$12,例①!$E$12,IF(WEEKDAY(Z167)=1,Z174,BB168))&gt;例①!$E$12,例①!$E$12,IF(Z167=例①!$E$12,例①!$E$12,IF(WEEKDAY(Z167)=1,Z174,BB168))),"")</f>
        <v>43716</v>
      </c>
      <c r="BE167" s="53"/>
      <c r="BF167" s="53"/>
      <c r="BG167" s="53" t="str">
        <f>IFERROR(VLOOKUP(B167,例①!$C$11:$D$12,2,FALSE),"")</f>
        <v/>
      </c>
      <c r="BH167" s="53" t="str">
        <f>IFERROR(VLOOKUP(B167,例①!$C$16:$D$21,2,FALSE),"")</f>
        <v/>
      </c>
      <c r="BI167" s="53" t="str">
        <f>IFERROR(VLOOKUP(B167,例①!$C$22:$D$24,2,FALSE),"")</f>
        <v/>
      </c>
      <c r="BJ167" s="53" t="str">
        <f>IF(B167&gt;例①!$C$26,"",IF(B167&gt;=例①!$C$25,$BJ$13,""))</f>
        <v/>
      </c>
      <c r="BK167" s="53" t="str">
        <f>IF(B167&gt;例①!$C$28,"",IF(B167&gt;=例①!$C$27,$BK$13,""))</f>
        <v/>
      </c>
      <c r="BL167" s="53" t="str">
        <f>IF(B167&gt;例①!$C$30,"",IF(B167&gt;=例①!$C$29,$BL$13,""))</f>
        <v/>
      </c>
      <c r="BM167" s="53" t="str">
        <f>IF(B167&gt;例①!$C$32,"",IF(B167&gt;=例①!$C$31,$BM$13,""))</f>
        <v/>
      </c>
      <c r="BN167" s="53" t="str">
        <f>IF(B167&gt;例①!$C$34,"",IF(B167&gt;=例①!$C$33,$BN$13,""))</f>
        <v/>
      </c>
      <c r="BO167" s="53" t="str">
        <f>IF(B167&gt;例①!$C$36,"",IF(B167&gt;=例①!$C$35,$BO$13,""))</f>
        <v/>
      </c>
      <c r="BP167" s="53" t="str">
        <f>IF(B167&gt;例①!$C$38,"",IF(B167&gt;=例①!$C$37,$BP$13,""))</f>
        <v/>
      </c>
      <c r="BQ167" s="53" t="str">
        <f>IF(B167&gt;例①!$C$40,"",IF(B167&gt;=例①!$C$39,$BQ$13,""))</f>
        <v/>
      </c>
      <c r="BR167" s="53" t="str">
        <f>IF(B167&gt;例①!$C$42,"",IF(B167&gt;=例①!$C$41,$BR$13,""))</f>
        <v/>
      </c>
      <c r="BS167" s="53" t="str">
        <f>IF(B167&gt;例①!$C$44,"",IF(B167&gt;=例①!$C$43,$BS$13,""))</f>
        <v/>
      </c>
      <c r="BT167" s="53" t="str">
        <f>IF(B167&gt;例①!$C$46,"",IF(B167&gt;=例①!$C$45,$BT$13,""))</f>
        <v/>
      </c>
      <c r="BU167" s="53" t="str">
        <f>IF(B167&gt;例①!$C$48,"",IF(B167&gt;=例①!$C$47,$BU$13,""))</f>
        <v/>
      </c>
      <c r="BV167" s="53" t="str">
        <f>IF(B167&gt;例①!$C$50,"",IF(B167&gt;=例①!$C$49,$BV$13,""))</f>
        <v/>
      </c>
      <c r="BW167" s="53" t="str">
        <f>IF(B167&gt;例①!$C$52,"",IF(B167&gt;=例①!$C$51,$BW$13,""))</f>
        <v/>
      </c>
      <c r="BX167" s="53" t="str">
        <f>IF(B167&gt;例①!$C$54,"",IF(B167&gt;=例①!$C$53,$BX$13,""))</f>
        <v/>
      </c>
      <c r="BY167" s="53" t="str">
        <f>IF(B167&gt;例①!$C$56,"",IF(B167&gt;=例①!$C$55,$BY$13,""))</f>
        <v/>
      </c>
      <c r="BZ167" s="53" t="str">
        <f>IF(B167&gt;例①!$C$58,"",IF(B167&gt;=例①!$C$57,$BZ$13,""))</f>
        <v/>
      </c>
      <c r="CA167" s="53" t="str">
        <f>IF(B167&gt;例①!$C$60,"",IF(B167&gt;=例①!$C$59,$CA$13,""))</f>
        <v/>
      </c>
      <c r="CB167" s="53" t="str">
        <f>IF(B167&gt;例①!$C$62,"",IF(B167&gt;=例①!$C$61,$CB$13,""))</f>
        <v/>
      </c>
      <c r="CC167" s="53" t="str">
        <f>IF(B167&gt;例①!$C$64,"",IF(B167&gt;=例①!$C$63,$CC$13,""))</f>
        <v/>
      </c>
      <c r="CD167" s="53" t="str">
        <f>IF(B167&gt;例①!$C$66,"",IF(B167&gt;=例①!$C$65,$CD$13,""))</f>
        <v/>
      </c>
      <c r="CE167" s="50" t="str">
        <f t="shared" si="101"/>
        <v/>
      </c>
      <c r="CF167" s="50" t="str">
        <f t="shared" si="88"/>
        <v xml:space="preserve"> </v>
      </c>
    </row>
    <row r="168" spans="1:84" ht="39" customHeight="1" thickTop="1" thickBot="1" x14ac:dyDescent="0.2">
      <c r="A168" s="81" t="str">
        <f t="shared" si="75"/>
        <v>対象期間</v>
      </c>
      <c r="B168" s="180">
        <f>IFERROR(IF(B167=例①!$E$12+IF(WEEKDAY(例①!$E$12)=1,例①!$E$12,(8-WEEKDAY(例①!$E$12))),"-",IF(B167="-","-",B167+1)),"-")</f>
        <v>43709</v>
      </c>
      <c r="C168" s="89">
        <f t="shared" si="89"/>
        <v>1</v>
      </c>
      <c r="D168" s="199" t="str">
        <f t="shared" si="90"/>
        <v>〇</v>
      </c>
      <c r="E168" s="200" t="str">
        <f t="shared" si="91"/>
        <v xml:space="preserve"> </v>
      </c>
      <c r="F168" s="201" t="s">
        <v>61</v>
      </c>
      <c r="G168" s="202" t="s">
        <v>61</v>
      </c>
      <c r="H168" s="203"/>
      <c r="I168" s="204"/>
      <c r="J168" s="187" t="str">
        <f t="shared" si="92"/>
        <v>OK</v>
      </c>
      <c r="K168" s="190">
        <f t="shared" si="76"/>
        <v>151</v>
      </c>
      <c r="L168" s="190">
        <f t="shared" si="77"/>
        <v>44</v>
      </c>
      <c r="M168" s="188" t="str">
        <f t="shared" si="93"/>
        <v>43／44</v>
      </c>
      <c r="N168" s="87" t="str">
        <f t="shared" si="78"/>
        <v>週の終わり</v>
      </c>
      <c r="O168" s="108"/>
      <c r="P168" s="156" t="str">
        <f>IF(B168&lt;例①!$E$11,"",IF(B168&gt;例①!$E$12,"",IF(LEN(CE168)=0,"○","")))</f>
        <v>○</v>
      </c>
      <c r="Q168" s="162">
        <f t="shared" si="94"/>
        <v>44</v>
      </c>
      <c r="R168" s="93">
        <f t="shared" si="79"/>
        <v>151</v>
      </c>
      <c r="S168" s="156" t="str">
        <f t="shared" si="80"/>
        <v>〇</v>
      </c>
      <c r="T168" s="162">
        <f t="shared" si="81"/>
        <v>43</v>
      </c>
      <c r="U168" s="100">
        <f t="shared" si="95"/>
        <v>44</v>
      </c>
      <c r="V168" s="93" t="str">
        <f t="shared" si="82"/>
        <v>休日</v>
      </c>
      <c r="W168" s="169" t="str">
        <f t="shared" si="96"/>
        <v>休日</v>
      </c>
      <c r="X168" s="80" t="str">
        <f t="shared" si="97"/>
        <v/>
      </c>
      <c r="Y168" s="80" t="str">
        <f t="shared" si="98"/>
        <v/>
      </c>
      <c r="Z168" s="80">
        <f t="shared" si="83"/>
        <v>43709</v>
      </c>
      <c r="AA168" s="80" t="str">
        <f t="shared" si="84"/>
        <v/>
      </c>
      <c r="AB168" s="80" t="str">
        <f t="shared" si="85"/>
        <v>OK（振替済み）</v>
      </c>
      <c r="AC168" s="154">
        <f t="shared" si="86"/>
        <v>43</v>
      </c>
      <c r="AD168" s="154">
        <f t="shared" si="99"/>
        <v>43</v>
      </c>
      <c r="AE168" s="106">
        <f t="shared" si="100"/>
        <v>22</v>
      </c>
      <c r="AF168" s="106">
        <f t="shared" si="87"/>
        <v>0</v>
      </c>
      <c r="AG168" s="223">
        <f>IFERROR(IF(AE168=1,例①!$E$11,IF(AE168=2,例①!$E$11,IF(WEEKDAY(Z168)=2,Z161,AG167))),"")</f>
        <v>43696</v>
      </c>
      <c r="AH168" s="224">
        <f t="shared" si="105"/>
        <v>43697</v>
      </c>
      <c r="AI168" s="224">
        <f t="shared" si="105"/>
        <v>43698</v>
      </c>
      <c r="AJ168" s="224">
        <f t="shared" si="105"/>
        <v>43699</v>
      </c>
      <c r="AK168" s="224">
        <f t="shared" si="105"/>
        <v>43700</v>
      </c>
      <c r="AL168" s="224">
        <f t="shared" si="105"/>
        <v>43701</v>
      </c>
      <c r="AM168" s="224">
        <f t="shared" si="105"/>
        <v>43702</v>
      </c>
      <c r="AN168" s="224">
        <f t="shared" si="105"/>
        <v>43703</v>
      </c>
      <c r="AO168" s="224">
        <f t="shared" si="105"/>
        <v>43704</v>
      </c>
      <c r="AP168" s="224">
        <f t="shared" si="105"/>
        <v>43705</v>
      </c>
      <c r="AQ168" s="224">
        <f t="shared" si="105"/>
        <v>43706</v>
      </c>
      <c r="AR168" s="224">
        <f t="shared" si="105"/>
        <v>43707</v>
      </c>
      <c r="AS168" s="224">
        <f t="shared" si="105"/>
        <v>43708</v>
      </c>
      <c r="AT168" s="224">
        <f t="shared" si="105"/>
        <v>43709</v>
      </c>
      <c r="AU168" s="224">
        <f t="shared" si="105"/>
        <v>43710</v>
      </c>
      <c r="AV168" s="224">
        <f t="shared" si="105"/>
        <v>43711</v>
      </c>
      <c r="AW168" s="224">
        <f t="shared" si="105"/>
        <v>43712</v>
      </c>
      <c r="AX168" s="224">
        <f t="shared" si="105"/>
        <v>43713</v>
      </c>
      <c r="AY168" s="224">
        <f t="shared" si="105"/>
        <v>43714</v>
      </c>
      <c r="AZ168" s="224">
        <f t="shared" si="105"/>
        <v>43715</v>
      </c>
      <c r="BA168" s="224">
        <f t="shared" si="105"/>
        <v>43716</v>
      </c>
      <c r="BB168" s="225">
        <f>IFERROR(IF(IF(Z168=例①!$E$12,例①!$E$12,IF(WEEKDAY(Z168)=1,Z175,BB169))&gt;例①!$E$12,例①!$E$12,IF(Z168=例①!$E$12,例①!$E$12,IF(WEEKDAY(Z168)=1,Z175,BB169))),"")</f>
        <v>43716</v>
      </c>
      <c r="BE168" s="53"/>
      <c r="BF168" s="53"/>
      <c r="BG168" s="53" t="str">
        <f>IFERROR(VLOOKUP(B168,例①!$C$11:$D$12,2,FALSE),"")</f>
        <v/>
      </c>
      <c r="BH168" s="53" t="str">
        <f>IFERROR(VLOOKUP(B168,例①!$C$16:$D$21,2,FALSE),"")</f>
        <v/>
      </c>
      <c r="BI168" s="53" t="str">
        <f>IFERROR(VLOOKUP(B168,例①!$C$22:$D$24,2,FALSE),"")</f>
        <v/>
      </c>
      <c r="BJ168" s="53" t="str">
        <f>IF(B168&gt;例①!$C$26,"",IF(B168&gt;=例①!$C$25,$BJ$13,""))</f>
        <v/>
      </c>
      <c r="BK168" s="53" t="str">
        <f>IF(B168&gt;例①!$C$28,"",IF(B168&gt;=例①!$C$27,$BK$13,""))</f>
        <v/>
      </c>
      <c r="BL168" s="53" t="str">
        <f>IF(B168&gt;例①!$C$30,"",IF(B168&gt;=例①!$C$29,$BL$13,""))</f>
        <v/>
      </c>
      <c r="BM168" s="53" t="str">
        <f>IF(B168&gt;例①!$C$32,"",IF(B168&gt;=例①!$C$31,$BM$13,""))</f>
        <v/>
      </c>
      <c r="BN168" s="53" t="str">
        <f>IF(B168&gt;例①!$C$34,"",IF(B168&gt;=例①!$C$33,$BN$13,""))</f>
        <v/>
      </c>
      <c r="BO168" s="53" t="str">
        <f>IF(B168&gt;例①!$C$36,"",IF(B168&gt;=例①!$C$35,$BO$13,""))</f>
        <v/>
      </c>
      <c r="BP168" s="53" t="str">
        <f>IF(B168&gt;例①!$C$38,"",IF(B168&gt;=例①!$C$37,$BP$13,""))</f>
        <v/>
      </c>
      <c r="BQ168" s="53" t="str">
        <f>IF(B168&gt;例①!$C$40,"",IF(B168&gt;=例①!$C$39,$BQ$13,""))</f>
        <v/>
      </c>
      <c r="BR168" s="53" t="str">
        <f>IF(B168&gt;例①!$C$42,"",IF(B168&gt;=例①!$C$41,$BR$13,""))</f>
        <v/>
      </c>
      <c r="BS168" s="53" t="str">
        <f>IF(B168&gt;例①!$C$44,"",IF(B168&gt;=例①!$C$43,$BS$13,""))</f>
        <v/>
      </c>
      <c r="BT168" s="53" t="str">
        <f>IF(B168&gt;例①!$C$46,"",IF(B168&gt;=例①!$C$45,$BT$13,""))</f>
        <v/>
      </c>
      <c r="BU168" s="53" t="str">
        <f>IF(B168&gt;例①!$C$48,"",IF(B168&gt;=例①!$C$47,$BU$13,""))</f>
        <v/>
      </c>
      <c r="BV168" s="53" t="str">
        <f>IF(B168&gt;例①!$C$50,"",IF(B168&gt;=例①!$C$49,$BV$13,""))</f>
        <v/>
      </c>
      <c r="BW168" s="53" t="str">
        <f>IF(B168&gt;例①!$C$52,"",IF(B168&gt;=例①!$C$51,$BW$13,""))</f>
        <v/>
      </c>
      <c r="BX168" s="53" t="str">
        <f>IF(B168&gt;例①!$C$54,"",IF(B168&gt;=例①!$C$53,$BX$13,""))</f>
        <v/>
      </c>
      <c r="BY168" s="53" t="str">
        <f>IF(B168&gt;例①!$C$56,"",IF(B168&gt;=例①!$C$55,$BY$13,""))</f>
        <v/>
      </c>
      <c r="BZ168" s="53" t="str">
        <f>IF(B168&gt;例①!$C$58,"",IF(B168&gt;=例①!$C$57,$BZ$13,""))</f>
        <v/>
      </c>
      <c r="CA168" s="53" t="str">
        <f>IF(B168&gt;例①!$C$60,"",IF(B168&gt;=例①!$C$59,$CA$13,""))</f>
        <v/>
      </c>
      <c r="CB168" s="53" t="str">
        <f>IF(B168&gt;例①!$C$62,"",IF(B168&gt;=例①!$C$61,$CB$13,""))</f>
        <v/>
      </c>
      <c r="CC168" s="53" t="str">
        <f>IF(B168&gt;例①!$C$64,"",IF(B168&gt;=例①!$C$63,$CC$13,""))</f>
        <v/>
      </c>
      <c r="CD168" s="53" t="str">
        <f>IF(B168&gt;例①!$C$66,"",IF(B168&gt;=例①!$C$65,$CD$13,""))</f>
        <v/>
      </c>
      <c r="CE168" s="50" t="str">
        <f t="shared" si="101"/>
        <v/>
      </c>
      <c r="CF168" s="50" t="str">
        <f t="shared" si="88"/>
        <v xml:space="preserve"> </v>
      </c>
    </row>
    <row r="169" spans="1:84" ht="39" customHeight="1" thickTop="1" thickBot="1" x14ac:dyDescent="0.2">
      <c r="A169" s="81" t="str">
        <f t="shared" si="75"/>
        <v>対象期間</v>
      </c>
      <c r="B169" s="180">
        <f>IFERROR(IF(B168=例①!$E$12+IF(WEEKDAY(例①!$E$12)=1,例①!$E$12,(8-WEEKDAY(例①!$E$12))),"-",IF(B168="-","-",B168+1)),"-")</f>
        <v>43710</v>
      </c>
      <c r="C169" s="89">
        <f t="shared" si="89"/>
        <v>2</v>
      </c>
      <c r="D169" s="199" t="str">
        <f t="shared" si="90"/>
        <v>〇</v>
      </c>
      <c r="E169" s="200" t="str">
        <f t="shared" si="91"/>
        <v xml:space="preserve"> </v>
      </c>
      <c r="F169" s="201" t="s">
        <v>60</v>
      </c>
      <c r="G169" s="202" t="s">
        <v>60</v>
      </c>
      <c r="H169" s="203"/>
      <c r="I169" s="204"/>
      <c r="J169" s="187" t="str">
        <f t="shared" si="92"/>
        <v/>
      </c>
      <c r="K169" s="190">
        <f t="shared" si="76"/>
        <v>152</v>
      </c>
      <c r="L169" s="190" t="str">
        <f t="shared" si="77"/>
        <v/>
      </c>
      <c r="M169" s="188" t="str">
        <f t="shared" si="93"/>
        <v/>
      </c>
      <c r="N169" s="87" t="str">
        <f t="shared" si="78"/>
        <v>週の始まり</v>
      </c>
      <c r="O169" s="108"/>
      <c r="P169" s="156" t="str">
        <f>IF(B169&lt;例①!$E$11,"",IF(B169&gt;例①!$E$12,"",IF(LEN(CE169)=0,"○","")))</f>
        <v>○</v>
      </c>
      <c r="Q169" s="162">
        <f t="shared" si="94"/>
        <v>44</v>
      </c>
      <c r="R169" s="93">
        <f t="shared" si="79"/>
        <v>152</v>
      </c>
      <c r="S169" s="156" t="str">
        <f t="shared" si="80"/>
        <v/>
      </c>
      <c r="T169" s="162">
        <f t="shared" si="81"/>
        <v>43</v>
      </c>
      <c r="U169" s="100">
        <f t="shared" si="95"/>
        <v>44</v>
      </c>
      <c r="V169" s="93" t="str">
        <f t="shared" si="82"/>
        <v>作業日</v>
      </c>
      <c r="W169" s="169" t="str">
        <f t="shared" si="96"/>
        <v>作業日</v>
      </c>
      <c r="X169" s="80" t="str">
        <f t="shared" si="97"/>
        <v/>
      </c>
      <c r="Y169" s="80" t="str">
        <f t="shared" si="98"/>
        <v/>
      </c>
      <c r="Z169" s="80">
        <f t="shared" si="83"/>
        <v>43710</v>
      </c>
      <c r="AA169" s="80" t="str">
        <f t="shared" si="84"/>
        <v/>
      </c>
      <c r="AB169" s="80" t="str">
        <f t="shared" si="85"/>
        <v>OK（振替済み）</v>
      </c>
      <c r="AC169" s="154">
        <f t="shared" si="86"/>
        <v>43</v>
      </c>
      <c r="AD169" s="154" t="str">
        <f t="shared" si="99"/>
        <v/>
      </c>
      <c r="AE169" s="106">
        <f t="shared" si="100"/>
        <v>23</v>
      </c>
      <c r="AF169" s="106">
        <f t="shared" si="87"/>
        <v>0</v>
      </c>
      <c r="AG169" s="216">
        <f>IFERROR(IF(AE169=1,例①!$E$11,IF(AE169=2,例①!$E$11,IF(WEEKDAY(Z169)=2,Z162,AG168))),"")</f>
        <v>43703</v>
      </c>
      <c r="AH169" s="221">
        <f t="shared" si="105"/>
        <v>43704</v>
      </c>
      <c r="AI169" s="221">
        <f t="shared" si="105"/>
        <v>43705</v>
      </c>
      <c r="AJ169" s="221">
        <f t="shared" si="105"/>
        <v>43706</v>
      </c>
      <c r="AK169" s="221">
        <f t="shared" si="105"/>
        <v>43707</v>
      </c>
      <c r="AL169" s="221">
        <f t="shared" si="105"/>
        <v>43708</v>
      </c>
      <c r="AM169" s="221">
        <f t="shared" si="105"/>
        <v>43709</v>
      </c>
      <c r="AN169" s="221">
        <f t="shared" si="105"/>
        <v>43710</v>
      </c>
      <c r="AO169" s="221">
        <f t="shared" si="105"/>
        <v>43711</v>
      </c>
      <c r="AP169" s="221">
        <f t="shared" si="105"/>
        <v>43712</v>
      </c>
      <c r="AQ169" s="221">
        <f t="shared" si="105"/>
        <v>43713</v>
      </c>
      <c r="AR169" s="221">
        <f t="shared" si="105"/>
        <v>43714</v>
      </c>
      <c r="AS169" s="221">
        <f t="shared" si="105"/>
        <v>43715</v>
      </c>
      <c r="AT169" s="221">
        <f t="shared" si="105"/>
        <v>43716</v>
      </c>
      <c r="AU169" s="221">
        <f t="shared" si="105"/>
        <v>43717</v>
      </c>
      <c r="AV169" s="221">
        <f t="shared" si="105"/>
        <v>43718</v>
      </c>
      <c r="AW169" s="221">
        <f t="shared" si="105"/>
        <v>43719</v>
      </c>
      <c r="AX169" s="221">
        <f t="shared" si="105"/>
        <v>43720</v>
      </c>
      <c r="AY169" s="221">
        <f t="shared" si="105"/>
        <v>43721</v>
      </c>
      <c r="AZ169" s="221">
        <f t="shared" si="105"/>
        <v>43722</v>
      </c>
      <c r="BA169" s="221">
        <f t="shared" si="105"/>
        <v>43723</v>
      </c>
      <c r="BB169" s="217">
        <f>IFERROR(IF(IF(Z169=例①!$E$12,例①!$E$12,IF(WEEKDAY(Z169)=1,Z176,BB170))&gt;例①!$E$12,例①!$E$12,IF(Z169=例①!$E$12,例①!$E$12,IF(WEEKDAY(Z169)=1,Z176,BB170))),"")</f>
        <v>43723</v>
      </c>
      <c r="BE169" s="53"/>
      <c r="BF169" s="53"/>
      <c r="BG169" s="53" t="str">
        <f>IFERROR(VLOOKUP(B169,例①!$C$11:$D$12,2,FALSE),"")</f>
        <v/>
      </c>
      <c r="BH169" s="53" t="str">
        <f>IFERROR(VLOOKUP(B169,例①!$C$16:$D$21,2,FALSE),"")</f>
        <v/>
      </c>
      <c r="BI169" s="53" t="str">
        <f>IFERROR(VLOOKUP(B169,例①!$C$22:$D$24,2,FALSE),"")</f>
        <v/>
      </c>
      <c r="BJ169" s="53" t="str">
        <f>IF(B169&gt;例①!$C$26,"",IF(B169&gt;=例①!$C$25,$BJ$13,""))</f>
        <v/>
      </c>
      <c r="BK169" s="53" t="str">
        <f>IF(B169&gt;例①!$C$28,"",IF(B169&gt;=例①!$C$27,$BK$13,""))</f>
        <v/>
      </c>
      <c r="BL169" s="53" t="str">
        <f>IF(B169&gt;例①!$C$30,"",IF(B169&gt;=例①!$C$29,$BL$13,""))</f>
        <v/>
      </c>
      <c r="BM169" s="53" t="str">
        <f>IF(B169&gt;例①!$C$32,"",IF(B169&gt;=例①!$C$31,$BM$13,""))</f>
        <v/>
      </c>
      <c r="BN169" s="53" t="str">
        <f>IF(B169&gt;例①!$C$34,"",IF(B169&gt;=例①!$C$33,$BN$13,""))</f>
        <v/>
      </c>
      <c r="BO169" s="53" t="str">
        <f>IF(B169&gt;例①!$C$36,"",IF(B169&gt;=例①!$C$35,$BO$13,""))</f>
        <v/>
      </c>
      <c r="BP169" s="53" t="str">
        <f>IF(B169&gt;例①!$C$38,"",IF(B169&gt;=例①!$C$37,$BP$13,""))</f>
        <v/>
      </c>
      <c r="BQ169" s="53" t="str">
        <f>IF(B169&gt;例①!$C$40,"",IF(B169&gt;=例①!$C$39,$BQ$13,""))</f>
        <v/>
      </c>
      <c r="BR169" s="53" t="str">
        <f>IF(B169&gt;例①!$C$42,"",IF(B169&gt;=例①!$C$41,$BR$13,""))</f>
        <v/>
      </c>
      <c r="BS169" s="53" t="str">
        <f>IF(B169&gt;例①!$C$44,"",IF(B169&gt;=例①!$C$43,$BS$13,""))</f>
        <v/>
      </c>
      <c r="BT169" s="53" t="str">
        <f>IF(B169&gt;例①!$C$46,"",IF(B169&gt;=例①!$C$45,$BT$13,""))</f>
        <v/>
      </c>
      <c r="BU169" s="53" t="str">
        <f>IF(B169&gt;例①!$C$48,"",IF(B169&gt;=例①!$C$47,$BU$13,""))</f>
        <v/>
      </c>
      <c r="BV169" s="53" t="str">
        <f>IF(B169&gt;例①!$C$50,"",IF(B169&gt;=例①!$C$49,$BV$13,""))</f>
        <v/>
      </c>
      <c r="BW169" s="53" t="str">
        <f>IF(B169&gt;例①!$C$52,"",IF(B169&gt;=例①!$C$51,$BW$13,""))</f>
        <v/>
      </c>
      <c r="BX169" s="53" t="str">
        <f>IF(B169&gt;例①!$C$54,"",IF(B169&gt;=例①!$C$53,$BX$13,""))</f>
        <v/>
      </c>
      <c r="BY169" s="53" t="str">
        <f>IF(B169&gt;例①!$C$56,"",IF(B169&gt;=例①!$C$55,$BY$13,""))</f>
        <v/>
      </c>
      <c r="BZ169" s="53" t="str">
        <f>IF(B169&gt;例①!$C$58,"",IF(B169&gt;=例①!$C$57,$BZ$13,""))</f>
        <v/>
      </c>
      <c r="CA169" s="53" t="str">
        <f>IF(B169&gt;例①!$C$60,"",IF(B169&gt;=例①!$C$59,$CA$13,""))</f>
        <v/>
      </c>
      <c r="CB169" s="53" t="str">
        <f>IF(B169&gt;例①!$C$62,"",IF(B169&gt;=例①!$C$61,$CB$13,""))</f>
        <v/>
      </c>
      <c r="CC169" s="53" t="str">
        <f>IF(B169&gt;例①!$C$64,"",IF(B169&gt;=例①!$C$63,$CC$13,""))</f>
        <v/>
      </c>
      <c r="CD169" s="53" t="str">
        <f>IF(B169&gt;例①!$C$66,"",IF(B169&gt;=例①!$C$65,$CD$13,""))</f>
        <v/>
      </c>
      <c r="CE169" s="50" t="str">
        <f t="shared" si="101"/>
        <v/>
      </c>
      <c r="CF169" s="50" t="str">
        <f t="shared" si="88"/>
        <v xml:space="preserve"> </v>
      </c>
    </row>
    <row r="170" spans="1:84" ht="39" customHeight="1" thickTop="1" thickBot="1" x14ac:dyDescent="0.2">
      <c r="A170" s="81" t="str">
        <f t="shared" si="75"/>
        <v>対象期間</v>
      </c>
      <c r="B170" s="180">
        <f>IFERROR(IF(B169=例①!$E$12+IF(WEEKDAY(例①!$E$12)=1,例①!$E$12,(8-WEEKDAY(例①!$E$12))),"-",IF(B169="-","-",B169+1)),"-")</f>
        <v>43711</v>
      </c>
      <c r="C170" s="89">
        <f t="shared" si="89"/>
        <v>3</v>
      </c>
      <c r="D170" s="199" t="str">
        <f t="shared" si="90"/>
        <v>〇</v>
      </c>
      <c r="E170" s="200" t="str">
        <f t="shared" si="91"/>
        <v xml:space="preserve"> </v>
      </c>
      <c r="F170" s="201" t="s">
        <v>60</v>
      </c>
      <c r="G170" s="202" t="s">
        <v>60</v>
      </c>
      <c r="H170" s="203"/>
      <c r="I170" s="204"/>
      <c r="J170" s="187" t="str">
        <f t="shared" si="92"/>
        <v/>
      </c>
      <c r="K170" s="190">
        <f t="shared" si="76"/>
        <v>153</v>
      </c>
      <c r="L170" s="190" t="str">
        <f t="shared" si="77"/>
        <v/>
      </c>
      <c r="M170" s="188" t="str">
        <f t="shared" si="93"/>
        <v/>
      </c>
      <c r="N170" s="87" t="str">
        <f t="shared" si="78"/>
        <v>↓</v>
      </c>
      <c r="O170" s="108"/>
      <c r="P170" s="156" t="str">
        <f>IF(B170&lt;例①!$E$11,"",IF(B170&gt;例①!$E$12,"",IF(LEN(CE170)=0,"○","")))</f>
        <v>○</v>
      </c>
      <c r="Q170" s="162">
        <f t="shared" si="94"/>
        <v>44</v>
      </c>
      <c r="R170" s="93">
        <f t="shared" si="79"/>
        <v>153</v>
      </c>
      <c r="S170" s="156" t="str">
        <f t="shared" si="80"/>
        <v/>
      </c>
      <c r="T170" s="162">
        <f t="shared" si="81"/>
        <v>43</v>
      </c>
      <c r="U170" s="100">
        <f t="shared" si="95"/>
        <v>44</v>
      </c>
      <c r="V170" s="93" t="str">
        <f t="shared" si="82"/>
        <v>作業日</v>
      </c>
      <c r="W170" s="169" t="str">
        <f t="shared" si="96"/>
        <v>作業日</v>
      </c>
      <c r="X170" s="80" t="str">
        <f t="shared" si="97"/>
        <v/>
      </c>
      <c r="Y170" s="80" t="str">
        <f t="shared" si="98"/>
        <v/>
      </c>
      <c r="Z170" s="80">
        <f t="shared" si="83"/>
        <v>43711</v>
      </c>
      <c r="AA170" s="80" t="str">
        <f t="shared" si="84"/>
        <v/>
      </c>
      <c r="AB170" s="80" t="str">
        <f t="shared" si="85"/>
        <v>OK（振替済み）</v>
      </c>
      <c r="AC170" s="154">
        <f t="shared" si="86"/>
        <v>43</v>
      </c>
      <c r="AD170" s="154" t="str">
        <f t="shared" si="99"/>
        <v/>
      </c>
      <c r="AE170" s="106">
        <f t="shared" si="100"/>
        <v>23</v>
      </c>
      <c r="AF170" s="106">
        <f t="shared" si="87"/>
        <v>0</v>
      </c>
      <c r="AG170" s="218">
        <f>IFERROR(IF(AE170=1,例①!$E$11,IF(AE170=2,例①!$E$11,IF(WEEKDAY(Z170)=2,Z163,AG169))),"")</f>
        <v>43703</v>
      </c>
      <c r="AH170" s="222">
        <f t="shared" si="105"/>
        <v>43704</v>
      </c>
      <c r="AI170" s="222">
        <f t="shared" si="105"/>
        <v>43705</v>
      </c>
      <c r="AJ170" s="222">
        <f t="shared" si="105"/>
        <v>43706</v>
      </c>
      <c r="AK170" s="222">
        <f t="shared" si="105"/>
        <v>43707</v>
      </c>
      <c r="AL170" s="222">
        <f t="shared" si="105"/>
        <v>43708</v>
      </c>
      <c r="AM170" s="222">
        <f t="shared" si="105"/>
        <v>43709</v>
      </c>
      <c r="AN170" s="222">
        <f t="shared" si="105"/>
        <v>43710</v>
      </c>
      <c r="AO170" s="222">
        <f t="shared" si="105"/>
        <v>43711</v>
      </c>
      <c r="AP170" s="222">
        <f t="shared" si="105"/>
        <v>43712</v>
      </c>
      <c r="AQ170" s="222">
        <f t="shared" si="105"/>
        <v>43713</v>
      </c>
      <c r="AR170" s="222">
        <f t="shared" si="105"/>
        <v>43714</v>
      </c>
      <c r="AS170" s="222">
        <f t="shared" si="105"/>
        <v>43715</v>
      </c>
      <c r="AT170" s="222">
        <f t="shared" si="105"/>
        <v>43716</v>
      </c>
      <c r="AU170" s="222">
        <f t="shared" si="105"/>
        <v>43717</v>
      </c>
      <c r="AV170" s="222">
        <f t="shared" si="105"/>
        <v>43718</v>
      </c>
      <c r="AW170" s="222">
        <f t="shared" si="105"/>
        <v>43719</v>
      </c>
      <c r="AX170" s="222">
        <f t="shared" si="105"/>
        <v>43720</v>
      </c>
      <c r="AY170" s="222">
        <f t="shared" si="105"/>
        <v>43721</v>
      </c>
      <c r="AZ170" s="222">
        <f t="shared" si="105"/>
        <v>43722</v>
      </c>
      <c r="BA170" s="222">
        <f t="shared" si="105"/>
        <v>43723</v>
      </c>
      <c r="BB170" s="219">
        <f>IFERROR(IF(IF(Z170=例①!$E$12,例①!$E$12,IF(WEEKDAY(Z170)=1,Z177,BB171))&gt;例①!$E$12,例①!$E$12,IF(Z170=例①!$E$12,例①!$E$12,IF(WEEKDAY(Z170)=1,Z177,BB171))),"")</f>
        <v>43723</v>
      </c>
      <c r="BE170" s="53"/>
      <c r="BF170" s="53"/>
      <c r="BG170" s="53" t="str">
        <f>IFERROR(VLOOKUP(B170,例①!$C$11:$D$12,2,FALSE),"")</f>
        <v/>
      </c>
      <c r="BH170" s="53" t="str">
        <f>IFERROR(VLOOKUP(B170,例①!$C$16:$D$21,2,FALSE),"")</f>
        <v/>
      </c>
      <c r="BI170" s="53" t="str">
        <f>IFERROR(VLOOKUP(B170,例①!$C$22:$D$24,2,FALSE),"")</f>
        <v/>
      </c>
      <c r="BJ170" s="53" t="str">
        <f>IF(B170&gt;例①!$C$26,"",IF(B170&gt;=例①!$C$25,$BJ$13,""))</f>
        <v/>
      </c>
      <c r="BK170" s="53" t="str">
        <f>IF(B170&gt;例①!$C$28,"",IF(B170&gt;=例①!$C$27,$BK$13,""))</f>
        <v/>
      </c>
      <c r="BL170" s="53" t="str">
        <f>IF(B170&gt;例①!$C$30,"",IF(B170&gt;=例①!$C$29,$BL$13,""))</f>
        <v/>
      </c>
      <c r="BM170" s="53" t="str">
        <f>IF(B170&gt;例①!$C$32,"",IF(B170&gt;=例①!$C$31,$BM$13,""))</f>
        <v/>
      </c>
      <c r="BN170" s="53" t="str">
        <f>IF(B170&gt;例①!$C$34,"",IF(B170&gt;=例①!$C$33,$BN$13,""))</f>
        <v/>
      </c>
      <c r="BO170" s="53" t="str">
        <f>IF(B170&gt;例①!$C$36,"",IF(B170&gt;=例①!$C$35,$BO$13,""))</f>
        <v/>
      </c>
      <c r="BP170" s="53" t="str">
        <f>IF(B170&gt;例①!$C$38,"",IF(B170&gt;=例①!$C$37,$BP$13,""))</f>
        <v/>
      </c>
      <c r="BQ170" s="53" t="str">
        <f>IF(B170&gt;例①!$C$40,"",IF(B170&gt;=例①!$C$39,$BQ$13,""))</f>
        <v/>
      </c>
      <c r="BR170" s="53" t="str">
        <f>IF(B170&gt;例①!$C$42,"",IF(B170&gt;=例①!$C$41,$BR$13,""))</f>
        <v/>
      </c>
      <c r="BS170" s="53" t="str">
        <f>IF(B170&gt;例①!$C$44,"",IF(B170&gt;=例①!$C$43,$BS$13,""))</f>
        <v/>
      </c>
      <c r="BT170" s="53" t="str">
        <f>IF(B170&gt;例①!$C$46,"",IF(B170&gt;=例①!$C$45,$BT$13,""))</f>
        <v/>
      </c>
      <c r="BU170" s="53" t="str">
        <f>IF(B170&gt;例①!$C$48,"",IF(B170&gt;=例①!$C$47,$BU$13,""))</f>
        <v/>
      </c>
      <c r="BV170" s="53" t="str">
        <f>IF(B170&gt;例①!$C$50,"",IF(B170&gt;=例①!$C$49,$BV$13,""))</f>
        <v/>
      </c>
      <c r="BW170" s="53" t="str">
        <f>IF(B170&gt;例①!$C$52,"",IF(B170&gt;=例①!$C$51,$BW$13,""))</f>
        <v/>
      </c>
      <c r="BX170" s="53" t="str">
        <f>IF(B170&gt;例①!$C$54,"",IF(B170&gt;=例①!$C$53,$BX$13,""))</f>
        <v/>
      </c>
      <c r="BY170" s="53" t="str">
        <f>IF(B170&gt;例①!$C$56,"",IF(B170&gt;=例①!$C$55,$BY$13,""))</f>
        <v/>
      </c>
      <c r="BZ170" s="53" t="str">
        <f>IF(B170&gt;例①!$C$58,"",IF(B170&gt;=例①!$C$57,$BZ$13,""))</f>
        <v/>
      </c>
      <c r="CA170" s="53" t="str">
        <f>IF(B170&gt;例①!$C$60,"",IF(B170&gt;=例①!$C$59,$CA$13,""))</f>
        <v/>
      </c>
      <c r="CB170" s="53" t="str">
        <f>IF(B170&gt;例①!$C$62,"",IF(B170&gt;=例①!$C$61,$CB$13,""))</f>
        <v/>
      </c>
      <c r="CC170" s="53" t="str">
        <f>IF(B170&gt;例①!$C$64,"",IF(B170&gt;=例①!$C$63,$CC$13,""))</f>
        <v/>
      </c>
      <c r="CD170" s="53" t="str">
        <f>IF(B170&gt;例①!$C$66,"",IF(B170&gt;=例①!$C$65,$CD$13,""))</f>
        <v/>
      </c>
      <c r="CE170" s="50" t="str">
        <f t="shared" si="101"/>
        <v/>
      </c>
      <c r="CF170" s="50" t="str">
        <f t="shared" si="88"/>
        <v xml:space="preserve"> </v>
      </c>
    </row>
    <row r="171" spans="1:84" ht="39" customHeight="1" thickTop="1" thickBot="1" x14ac:dyDescent="0.2">
      <c r="A171" s="81" t="str">
        <f t="shared" si="75"/>
        <v>対象期間</v>
      </c>
      <c r="B171" s="180">
        <f>IFERROR(IF(B170=例①!$E$12+IF(WEEKDAY(例①!$E$12)=1,例①!$E$12,(8-WEEKDAY(例①!$E$12))),"-",IF(B170="-","-",B170+1)),"-")</f>
        <v>43712</v>
      </c>
      <c r="C171" s="89">
        <f t="shared" si="89"/>
        <v>4</v>
      </c>
      <c r="D171" s="199" t="str">
        <f t="shared" si="90"/>
        <v>〇</v>
      </c>
      <c r="E171" s="200" t="str">
        <f t="shared" si="91"/>
        <v xml:space="preserve"> </v>
      </c>
      <c r="F171" s="201" t="s">
        <v>60</v>
      </c>
      <c r="G171" s="202" t="s">
        <v>60</v>
      </c>
      <c r="H171" s="203"/>
      <c r="I171" s="204"/>
      <c r="J171" s="187" t="str">
        <f t="shared" si="92"/>
        <v/>
      </c>
      <c r="K171" s="190">
        <f t="shared" si="76"/>
        <v>154</v>
      </c>
      <c r="L171" s="190" t="str">
        <f t="shared" si="77"/>
        <v/>
      </c>
      <c r="M171" s="188" t="str">
        <f t="shared" si="93"/>
        <v/>
      </c>
      <c r="N171" s="87" t="str">
        <f t="shared" si="78"/>
        <v>↓</v>
      </c>
      <c r="O171" s="108"/>
      <c r="P171" s="156" t="str">
        <f>IF(B171&lt;例①!$E$11,"",IF(B171&gt;例①!$E$12,"",IF(LEN(CE171)=0,"○","")))</f>
        <v>○</v>
      </c>
      <c r="Q171" s="162">
        <f t="shared" si="94"/>
        <v>44</v>
      </c>
      <c r="R171" s="93">
        <f t="shared" si="79"/>
        <v>154</v>
      </c>
      <c r="S171" s="156" t="str">
        <f t="shared" si="80"/>
        <v/>
      </c>
      <c r="T171" s="162">
        <f t="shared" si="81"/>
        <v>43</v>
      </c>
      <c r="U171" s="100">
        <f t="shared" si="95"/>
        <v>44</v>
      </c>
      <c r="V171" s="93" t="str">
        <f t="shared" si="82"/>
        <v>作業日</v>
      </c>
      <c r="W171" s="169" t="str">
        <f t="shared" si="96"/>
        <v>作業日</v>
      </c>
      <c r="X171" s="80" t="str">
        <f t="shared" si="97"/>
        <v/>
      </c>
      <c r="Y171" s="80" t="str">
        <f t="shared" si="98"/>
        <v/>
      </c>
      <c r="Z171" s="80">
        <f t="shared" si="83"/>
        <v>43712</v>
      </c>
      <c r="AA171" s="80" t="str">
        <f t="shared" si="84"/>
        <v/>
      </c>
      <c r="AB171" s="80" t="str">
        <f t="shared" si="85"/>
        <v>OK（振替済み）</v>
      </c>
      <c r="AC171" s="154">
        <f t="shared" si="86"/>
        <v>43</v>
      </c>
      <c r="AD171" s="154" t="str">
        <f t="shared" si="99"/>
        <v/>
      </c>
      <c r="AE171" s="106">
        <f t="shared" si="100"/>
        <v>23</v>
      </c>
      <c r="AF171" s="106">
        <f t="shared" si="87"/>
        <v>0</v>
      </c>
      <c r="AG171" s="218">
        <f>IFERROR(IF(AE171=1,例①!$E$11,IF(AE171=2,例①!$E$11,IF(WEEKDAY(Z171)=2,Z164,AG170))),"")</f>
        <v>43703</v>
      </c>
      <c r="AH171" s="222">
        <f t="shared" si="105"/>
        <v>43704</v>
      </c>
      <c r="AI171" s="222">
        <f t="shared" si="105"/>
        <v>43705</v>
      </c>
      <c r="AJ171" s="222">
        <f t="shared" si="105"/>
        <v>43706</v>
      </c>
      <c r="AK171" s="222">
        <f t="shared" si="105"/>
        <v>43707</v>
      </c>
      <c r="AL171" s="222">
        <f t="shared" si="105"/>
        <v>43708</v>
      </c>
      <c r="AM171" s="222">
        <f t="shared" si="105"/>
        <v>43709</v>
      </c>
      <c r="AN171" s="222">
        <f t="shared" si="105"/>
        <v>43710</v>
      </c>
      <c r="AO171" s="222">
        <f t="shared" si="105"/>
        <v>43711</v>
      </c>
      <c r="AP171" s="222">
        <f t="shared" si="105"/>
        <v>43712</v>
      </c>
      <c r="AQ171" s="222">
        <f t="shared" si="105"/>
        <v>43713</v>
      </c>
      <c r="AR171" s="222">
        <f t="shared" si="105"/>
        <v>43714</v>
      </c>
      <c r="AS171" s="222">
        <f t="shared" si="105"/>
        <v>43715</v>
      </c>
      <c r="AT171" s="222">
        <f t="shared" si="105"/>
        <v>43716</v>
      </c>
      <c r="AU171" s="222">
        <f t="shared" si="105"/>
        <v>43717</v>
      </c>
      <c r="AV171" s="222">
        <f t="shared" si="105"/>
        <v>43718</v>
      </c>
      <c r="AW171" s="222">
        <f t="shared" ref="AW171:BA171" si="106">IFERROR(IF(AV171+1&gt;$BB171,"",AV171+1),"")</f>
        <v>43719</v>
      </c>
      <c r="AX171" s="222">
        <f t="shared" si="106"/>
        <v>43720</v>
      </c>
      <c r="AY171" s="222">
        <f t="shared" si="106"/>
        <v>43721</v>
      </c>
      <c r="AZ171" s="222">
        <f t="shared" si="106"/>
        <v>43722</v>
      </c>
      <c r="BA171" s="222">
        <f t="shared" si="106"/>
        <v>43723</v>
      </c>
      <c r="BB171" s="219">
        <f>IFERROR(IF(IF(Z171=例①!$E$12,例①!$E$12,IF(WEEKDAY(Z171)=1,Z178,BB172))&gt;例①!$E$12,例①!$E$12,IF(Z171=例①!$E$12,例①!$E$12,IF(WEEKDAY(Z171)=1,Z178,BB172))),"")</f>
        <v>43723</v>
      </c>
      <c r="BE171" s="53"/>
      <c r="BF171" s="53"/>
      <c r="BG171" s="53" t="str">
        <f>IFERROR(VLOOKUP(B171,例①!$C$11:$D$12,2,FALSE),"")</f>
        <v/>
      </c>
      <c r="BH171" s="53" t="str">
        <f>IFERROR(VLOOKUP(B171,例①!$C$16:$D$21,2,FALSE),"")</f>
        <v/>
      </c>
      <c r="BI171" s="53" t="str">
        <f>IFERROR(VLOOKUP(B171,例①!$C$22:$D$24,2,FALSE),"")</f>
        <v/>
      </c>
      <c r="BJ171" s="53" t="str">
        <f>IF(B171&gt;例①!$C$26,"",IF(B171&gt;=例①!$C$25,$BJ$13,""))</f>
        <v/>
      </c>
      <c r="BK171" s="53" t="str">
        <f>IF(B171&gt;例①!$C$28,"",IF(B171&gt;=例①!$C$27,$BK$13,""))</f>
        <v/>
      </c>
      <c r="BL171" s="53" t="str">
        <f>IF(B171&gt;例①!$C$30,"",IF(B171&gt;=例①!$C$29,$BL$13,""))</f>
        <v/>
      </c>
      <c r="BM171" s="53" t="str">
        <f>IF(B171&gt;例①!$C$32,"",IF(B171&gt;=例①!$C$31,$BM$13,""))</f>
        <v/>
      </c>
      <c r="BN171" s="53" t="str">
        <f>IF(B171&gt;例①!$C$34,"",IF(B171&gt;=例①!$C$33,$BN$13,""))</f>
        <v/>
      </c>
      <c r="BO171" s="53" t="str">
        <f>IF(B171&gt;例①!$C$36,"",IF(B171&gt;=例①!$C$35,$BO$13,""))</f>
        <v/>
      </c>
      <c r="BP171" s="53" t="str">
        <f>IF(B171&gt;例①!$C$38,"",IF(B171&gt;=例①!$C$37,$BP$13,""))</f>
        <v/>
      </c>
      <c r="BQ171" s="53" t="str">
        <f>IF(B171&gt;例①!$C$40,"",IF(B171&gt;=例①!$C$39,$BQ$13,""))</f>
        <v/>
      </c>
      <c r="BR171" s="53" t="str">
        <f>IF(B171&gt;例①!$C$42,"",IF(B171&gt;=例①!$C$41,$BR$13,""))</f>
        <v/>
      </c>
      <c r="BS171" s="53" t="str">
        <f>IF(B171&gt;例①!$C$44,"",IF(B171&gt;=例①!$C$43,$BS$13,""))</f>
        <v/>
      </c>
      <c r="BT171" s="53" t="str">
        <f>IF(B171&gt;例①!$C$46,"",IF(B171&gt;=例①!$C$45,$BT$13,""))</f>
        <v/>
      </c>
      <c r="BU171" s="53" t="str">
        <f>IF(B171&gt;例①!$C$48,"",IF(B171&gt;=例①!$C$47,$BU$13,""))</f>
        <v/>
      </c>
      <c r="BV171" s="53" t="str">
        <f>IF(B171&gt;例①!$C$50,"",IF(B171&gt;=例①!$C$49,$BV$13,""))</f>
        <v/>
      </c>
      <c r="BW171" s="53" t="str">
        <f>IF(B171&gt;例①!$C$52,"",IF(B171&gt;=例①!$C$51,$BW$13,""))</f>
        <v/>
      </c>
      <c r="BX171" s="53" t="str">
        <f>IF(B171&gt;例①!$C$54,"",IF(B171&gt;=例①!$C$53,$BX$13,""))</f>
        <v/>
      </c>
      <c r="BY171" s="53" t="str">
        <f>IF(B171&gt;例①!$C$56,"",IF(B171&gt;=例①!$C$55,$BY$13,""))</f>
        <v/>
      </c>
      <c r="BZ171" s="53" t="str">
        <f>IF(B171&gt;例①!$C$58,"",IF(B171&gt;=例①!$C$57,$BZ$13,""))</f>
        <v/>
      </c>
      <c r="CA171" s="53" t="str">
        <f>IF(B171&gt;例①!$C$60,"",IF(B171&gt;=例①!$C$59,$CA$13,""))</f>
        <v/>
      </c>
      <c r="CB171" s="53" t="str">
        <f>IF(B171&gt;例①!$C$62,"",IF(B171&gt;=例①!$C$61,$CB$13,""))</f>
        <v/>
      </c>
      <c r="CC171" s="53" t="str">
        <f>IF(B171&gt;例①!$C$64,"",IF(B171&gt;=例①!$C$63,$CC$13,""))</f>
        <v/>
      </c>
      <c r="CD171" s="53" t="str">
        <f>IF(B171&gt;例①!$C$66,"",IF(B171&gt;=例①!$C$65,$CD$13,""))</f>
        <v/>
      </c>
      <c r="CE171" s="50" t="str">
        <f t="shared" si="101"/>
        <v/>
      </c>
      <c r="CF171" s="50" t="str">
        <f t="shared" si="88"/>
        <v xml:space="preserve"> </v>
      </c>
    </row>
    <row r="172" spans="1:84" ht="39" customHeight="1" thickTop="1" thickBot="1" x14ac:dyDescent="0.2">
      <c r="A172" s="81" t="str">
        <f t="shared" si="75"/>
        <v>対象期間</v>
      </c>
      <c r="B172" s="180">
        <f>IFERROR(IF(B171=例①!$E$12+IF(WEEKDAY(例①!$E$12)=1,例①!$E$12,(8-WEEKDAY(例①!$E$12))),"-",IF(B171="-","-",B171+1)),"-")</f>
        <v>43713</v>
      </c>
      <c r="C172" s="89">
        <f t="shared" si="89"/>
        <v>5</v>
      </c>
      <c r="D172" s="199" t="str">
        <f t="shared" si="90"/>
        <v>〇</v>
      </c>
      <c r="E172" s="200" t="str">
        <f t="shared" si="91"/>
        <v xml:space="preserve"> </v>
      </c>
      <c r="F172" s="201" t="s">
        <v>60</v>
      </c>
      <c r="G172" s="202" t="s">
        <v>60</v>
      </c>
      <c r="H172" s="203"/>
      <c r="I172" s="204"/>
      <c r="J172" s="187" t="str">
        <f t="shared" si="92"/>
        <v/>
      </c>
      <c r="K172" s="190">
        <f t="shared" si="76"/>
        <v>155</v>
      </c>
      <c r="L172" s="190" t="str">
        <f t="shared" si="77"/>
        <v/>
      </c>
      <c r="M172" s="188" t="str">
        <f t="shared" si="93"/>
        <v/>
      </c>
      <c r="N172" s="87" t="str">
        <f t="shared" si="78"/>
        <v>↓</v>
      </c>
      <c r="O172" s="108"/>
      <c r="P172" s="156" t="str">
        <f>IF(B172&lt;例①!$E$11,"",IF(B172&gt;例①!$E$12,"",IF(LEN(CE172)=0,"○","")))</f>
        <v>○</v>
      </c>
      <c r="Q172" s="162">
        <f t="shared" si="94"/>
        <v>44</v>
      </c>
      <c r="R172" s="93">
        <f t="shared" si="79"/>
        <v>155</v>
      </c>
      <c r="S172" s="156" t="str">
        <f t="shared" si="80"/>
        <v/>
      </c>
      <c r="T172" s="162">
        <f t="shared" si="81"/>
        <v>43</v>
      </c>
      <c r="U172" s="100">
        <f t="shared" si="95"/>
        <v>44</v>
      </c>
      <c r="V172" s="93" t="str">
        <f t="shared" si="82"/>
        <v>作業日</v>
      </c>
      <c r="W172" s="169" t="str">
        <f t="shared" si="96"/>
        <v>作業日</v>
      </c>
      <c r="X172" s="80" t="str">
        <f t="shared" si="97"/>
        <v/>
      </c>
      <c r="Y172" s="80" t="str">
        <f t="shared" si="98"/>
        <v/>
      </c>
      <c r="Z172" s="80">
        <f t="shared" si="83"/>
        <v>43713</v>
      </c>
      <c r="AA172" s="80" t="str">
        <f t="shared" si="84"/>
        <v/>
      </c>
      <c r="AB172" s="80" t="str">
        <f t="shared" si="85"/>
        <v>OK（振替済み）</v>
      </c>
      <c r="AC172" s="154">
        <f t="shared" si="86"/>
        <v>43</v>
      </c>
      <c r="AD172" s="154" t="str">
        <f t="shared" si="99"/>
        <v/>
      </c>
      <c r="AE172" s="106">
        <f t="shared" si="100"/>
        <v>23</v>
      </c>
      <c r="AF172" s="106">
        <f t="shared" si="87"/>
        <v>0</v>
      </c>
      <c r="AG172" s="218">
        <f>IFERROR(IF(AE172=1,例①!$E$11,IF(AE172=2,例①!$E$11,IF(WEEKDAY(Z172)=2,Z165,AG171))),"")</f>
        <v>43703</v>
      </c>
      <c r="AH172" s="222">
        <f t="shared" ref="AH172:BA184" si="107">IFERROR(IF(AG172+1&gt;$BB172,"",AG172+1),"")</f>
        <v>43704</v>
      </c>
      <c r="AI172" s="222">
        <f t="shared" si="107"/>
        <v>43705</v>
      </c>
      <c r="AJ172" s="222">
        <f t="shared" si="107"/>
        <v>43706</v>
      </c>
      <c r="AK172" s="222">
        <f t="shared" si="107"/>
        <v>43707</v>
      </c>
      <c r="AL172" s="222">
        <f t="shared" si="107"/>
        <v>43708</v>
      </c>
      <c r="AM172" s="222">
        <f t="shared" si="107"/>
        <v>43709</v>
      </c>
      <c r="AN172" s="222">
        <f t="shared" si="107"/>
        <v>43710</v>
      </c>
      <c r="AO172" s="222">
        <f t="shared" si="107"/>
        <v>43711</v>
      </c>
      <c r="AP172" s="222">
        <f t="shared" si="107"/>
        <v>43712</v>
      </c>
      <c r="AQ172" s="222">
        <f t="shared" si="107"/>
        <v>43713</v>
      </c>
      <c r="AR172" s="222">
        <f t="shared" si="107"/>
        <v>43714</v>
      </c>
      <c r="AS172" s="222">
        <f t="shared" si="107"/>
        <v>43715</v>
      </c>
      <c r="AT172" s="222">
        <f t="shared" si="107"/>
        <v>43716</v>
      </c>
      <c r="AU172" s="222">
        <f t="shared" si="107"/>
        <v>43717</v>
      </c>
      <c r="AV172" s="222">
        <f t="shared" si="107"/>
        <v>43718</v>
      </c>
      <c r="AW172" s="222">
        <f t="shared" si="107"/>
        <v>43719</v>
      </c>
      <c r="AX172" s="222">
        <f t="shared" si="107"/>
        <v>43720</v>
      </c>
      <c r="AY172" s="222">
        <f t="shared" si="107"/>
        <v>43721</v>
      </c>
      <c r="AZ172" s="222">
        <f t="shared" si="107"/>
        <v>43722</v>
      </c>
      <c r="BA172" s="222">
        <f t="shared" si="107"/>
        <v>43723</v>
      </c>
      <c r="BB172" s="219">
        <f>IFERROR(IF(IF(Z172=例①!$E$12,例①!$E$12,IF(WEEKDAY(Z172)=1,Z179,BB173))&gt;例①!$E$12,例①!$E$12,IF(Z172=例①!$E$12,例①!$E$12,IF(WEEKDAY(Z172)=1,Z179,BB173))),"")</f>
        <v>43723</v>
      </c>
      <c r="BE172" s="53"/>
      <c r="BF172" s="53"/>
      <c r="BG172" s="53" t="str">
        <f>IFERROR(VLOOKUP(B172,例①!$C$11:$D$12,2,FALSE),"")</f>
        <v/>
      </c>
      <c r="BH172" s="53" t="str">
        <f>IFERROR(VLOOKUP(B172,例①!$C$16:$D$21,2,FALSE),"")</f>
        <v/>
      </c>
      <c r="BI172" s="53" t="str">
        <f>IFERROR(VLOOKUP(B172,例①!$C$22:$D$24,2,FALSE),"")</f>
        <v/>
      </c>
      <c r="BJ172" s="53" t="str">
        <f>IF(B172&gt;例①!$C$26,"",IF(B172&gt;=例①!$C$25,$BJ$13,""))</f>
        <v/>
      </c>
      <c r="BK172" s="53" t="str">
        <f>IF(B172&gt;例①!$C$28,"",IF(B172&gt;=例①!$C$27,$BK$13,""))</f>
        <v/>
      </c>
      <c r="BL172" s="53" t="str">
        <f>IF(B172&gt;例①!$C$30,"",IF(B172&gt;=例①!$C$29,$BL$13,""))</f>
        <v/>
      </c>
      <c r="BM172" s="53" t="str">
        <f>IF(B172&gt;例①!$C$32,"",IF(B172&gt;=例①!$C$31,$BM$13,""))</f>
        <v/>
      </c>
      <c r="BN172" s="53" t="str">
        <f>IF(B172&gt;例①!$C$34,"",IF(B172&gt;=例①!$C$33,$BN$13,""))</f>
        <v/>
      </c>
      <c r="BO172" s="53" t="str">
        <f>IF(B172&gt;例①!$C$36,"",IF(B172&gt;=例①!$C$35,$BO$13,""))</f>
        <v/>
      </c>
      <c r="BP172" s="53" t="str">
        <f>IF(B172&gt;例①!$C$38,"",IF(B172&gt;=例①!$C$37,$BP$13,""))</f>
        <v/>
      </c>
      <c r="BQ172" s="53" t="str">
        <f>IF(B172&gt;例①!$C$40,"",IF(B172&gt;=例①!$C$39,$BQ$13,""))</f>
        <v/>
      </c>
      <c r="BR172" s="53" t="str">
        <f>IF(B172&gt;例①!$C$42,"",IF(B172&gt;=例①!$C$41,$BR$13,""))</f>
        <v/>
      </c>
      <c r="BS172" s="53" t="str">
        <f>IF(B172&gt;例①!$C$44,"",IF(B172&gt;=例①!$C$43,$BS$13,""))</f>
        <v/>
      </c>
      <c r="BT172" s="53" t="str">
        <f>IF(B172&gt;例①!$C$46,"",IF(B172&gt;=例①!$C$45,$BT$13,""))</f>
        <v/>
      </c>
      <c r="BU172" s="53" t="str">
        <f>IF(B172&gt;例①!$C$48,"",IF(B172&gt;=例①!$C$47,$BU$13,""))</f>
        <v/>
      </c>
      <c r="BV172" s="53" t="str">
        <f>IF(B172&gt;例①!$C$50,"",IF(B172&gt;=例①!$C$49,$BV$13,""))</f>
        <v/>
      </c>
      <c r="BW172" s="53" t="str">
        <f>IF(B172&gt;例①!$C$52,"",IF(B172&gt;=例①!$C$51,$BW$13,""))</f>
        <v/>
      </c>
      <c r="BX172" s="53" t="str">
        <f>IF(B172&gt;例①!$C$54,"",IF(B172&gt;=例①!$C$53,$BX$13,""))</f>
        <v/>
      </c>
      <c r="BY172" s="53" t="str">
        <f>IF(B172&gt;例①!$C$56,"",IF(B172&gt;=例①!$C$55,$BY$13,""))</f>
        <v/>
      </c>
      <c r="BZ172" s="53" t="str">
        <f>IF(B172&gt;例①!$C$58,"",IF(B172&gt;=例①!$C$57,$BZ$13,""))</f>
        <v/>
      </c>
      <c r="CA172" s="53" t="str">
        <f>IF(B172&gt;例①!$C$60,"",IF(B172&gt;=例①!$C$59,$CA$13,""))</f>
        <v/>
      </c>
      <c r="CB172" s="53" t="str">
        <f>IF(B172&gt;例①!$C$62,"",IF(B172&gt;=例①!$C$61,$CB$13,""))</f>
        <v/>
      </c>
      <c r="CC172" s="53" t="str">
        <f>IF(B172&gt;例①!$C$64,"",IF(B172&gt;=例①!$C$63,$CC$13,""))</f>
        <v/>
      </c>
      <c r="CD172" s="53" t="str">
        <f>IF(B172&gt;例①!$C$66,"",IF(B172&gt;=例①!$C$65,$CD$13,""))</f>
        <v/>
      </c>
      <c r="CE172" s="50" t="str">
        <f t="shared" si="101"/>
        <v/>
      </c>
      <c r="CF172" s="50" t="str">
        <f t="shared" si="88"/>
        <v xml:space="preserve"> </v>
      </c>
    </row>
    <row r="173" spans="1:84" ht="39" customHeight="1" thickTop="1" thickBot="1" x14ac:dyDescent="0.2">
      <c r="A173" s="81" t="str">
        <f t="shared" si="75"/>
        <v>対象期間</v>
      </c>
      <c r="B173" s="180">
        <f>IFERROR(IF(B172=例①!$E$12+IF(WEEKDAY(例①!$E$12)=1,例①!$E$12,(8-WEEKDAY(例①!$E$12))),"-",IF(B172="-","-",B172+1)),"-")</f>
        <v>43714</v>
      </c>
      <c r="C173" s="89">
        <f t="shared" si="89"/>
        <v>6</v>
      </c>
      <c r="D173" s="199" t="str">
        <f t="shared" si="90"/>
        <v>〇</v>
      </c>
      <c r="E173" s="200" t="str">
        <f t="shared" si="91"/>
        <v xml:space="preserve"> </v>
      </c>
      <c r="F173" s="201" t="s">
        <v>60</v>
      </c>
      <c r="G173" s="202" t="s">
        <v>60</v>
      </c>
      <c r="H173" s="203"/>
      <c r="I173" s="204"/>
      <c r="J173" s="187" t="str">
        <f t="shared" si="92"/>
        <v/>
      </c>
      <c r="K173" s="190">
        <f t="shared" si="76"/>
        <v>156</v>
      </c>
      <c r="L173" s="190" t="str">
        <f t="shared" si="77"/>
        <v/>
      </c>
      <c r="M173" s="188" t="str">
        <f t="shared" si="93"/>
        <v/>
      </c>
      <c r="N173" s="87" t="str">
        <f t="shared" si="78"/>
        <v>↓</v>
      </c>
      <c r="O173" s="108"/>
      <c r="P173" s="156" t="str">
        <f>IF(B173&lt;例①!$E$11,"",IF(B173&gt;例①!$E$12,"",IF(LEN(CE173)=0,"○","")))</f>
        <v>○</v>
      </c>
      <c r="Q173" s="162">
        <f t="shared" si="94"/>
        <v>44</v>
      </c>
      <c r="R173" s="93">
        <f t="shared" si="79"/>
        <v>156</v>
      </c>
      <c r="S173" s="156" t="str">
        <f t="shared" si="80"/>
        <v/>
      </c>
      <c r="T173" s="162">
        <f t="shared" si="81"/>
        <v>43</v>
      </c>
      <c r="U173" s="100">
        <f t="shared" si="95"/>
        <v>44</v>
      </c>
      <c r="V173" s="93" t="str">
        <f t="shared" si="82"/>
        <v>作業日</v>
      </c>
      <c r="W173" s="169" t="str">
        <f t="shared" si="96"/>
        <v>作業日</v>
      </c>
      <c r="X173" s="80" t="str">
        <f t="shared" si="97"/>
        <v/>
      </c>
      <c r="Y173" s="80" t="str">
        <f t="shared" si="98"/>
        <v/>
      </c>
      <c r="Z173" s="80">
        <f t="shared" si="83"/>
        <v>43714</v>
      </c>
      <c r="AA173" s="80" t="str">
        <f t="shared" si="84"/>
        <v/>
      </c>
      <c r="AB173" s="80" t="str">
        <f t="shared" si="85"/>
        <v>OK（振替済み）</v>
      </c>
      <c r="AC173" s="154">
        <f t="shared" si="86"/>
        <v>43</v>
      </c>
      <c r="AD173" s="154" t="str">
        <f t="shared" si="99"/>
        <v/>
      </c>
      <c r="AE173" s="106">
        <f t="shared" si="100"/>
        <v>23</v>
      </c>
      <c r="AF173" s="106">
        <f t="shared" si="87"/>
        <v>0</v>
      </c>
      <c r="AG173" s="218">
        <f>IFERROR(IF(AE173=1,例①!$E$11,IF(AE173=2,例①!$E$11,IF(WEEKDAY(Z173)=2,Z166,AG172))),"")</f>
        <v>43703</v>
      </c>
      <c r="AH173" s="222">
        <f t="shared" si="107"/>
        <v>43704</v>
      </c>
      <c r="AI173" s="222">
        <f t="shared" si="107"/>
        <v>43705</v>
      </c>
      <c r="AJ173" s="222">
        <f t="shared" si="107"/>
        <v>43706</v>
      </c>
      <c r="AK173" s="222">
        <f t="shared" si="107"/>
        <v>43707</v>
      </c>
      <c r="AL173" s="222">
        <f t="shared" si="107"/>
        <v>43708</v>
      </c>
      <c r="AM173" s="222">
        <f t="shared" si="107"/>
        <v>43709</v>
      </c>
      <c r="AN173" s="222">
        <f t="shared" si="107"/>
        <v>43710</v>
      </c>
      <c r="AO173" s="222">
        <f t="shared" si="107"/>
        <v>43711</v>
      </c>
      <c r="AP173" s="222">
        <f t="shared" si="107"/>
        <v>43712</v>
      </c>
      <c r="AQ173" s="222">
        <f t="shared" si="107"/>
        <v>43713</v>
      </c>
      <c r="AR173" s="222">
        <f t="shared" si="107"/>
        <v>43714</v>
      </c>
      <c r="AS173" s="222">
        <f t="shared" si="107"/>
        <v>43715</v>
      </c>
      <c r="AT173" s="222">
        <f t="shared" si="107"/>
        <v>43716</v>
      </c>
      <c r="AU173" s="222">
        <f t="shared" si="107"/>
        <v>43717</v>
      </c>
      <c r="AV173" s="222">
        <f t="shared" si="107"/>
        <v>43718</v>
      </c>
      <c r="AW173" s="222">
        <f t="shared" si="107"/>
        <v>43719</v>
      </c>
      <c r="AX173" s="222">
        <f t="shared" si="107"/>
        <v>43720</v>
      </c>
      <c r="AY173" s="222">
        <f t="shared" si="107"/>
        <v>43721</v>
      </c>
      <c r="AZ173" s="222">
        <f t="shared" si="107"/>
        <v>43722</v>
      </c>
      <c r="BA173" s="222">
        <f t="shared" si="107"/>
        <v>43723</v>
      </c>
      <c r="BB173" s="219">
        <f>IFERROR(IF(IF(Z173=例①!$E$12,例①!$E$12,IF(WEEKDAY(Z173)=1,Z180,BB174))&gt;例①!$E$12,例①!$E$12,IF(Z173=例①!$E$12,例①!$E$12,IF(WEEKDAY(Z173)=1,Z180,BB174))),"")</f>
        <v>43723</v>
      </c>
      <c r="BE173" s="53"/>
      <c r="BF173" s="53"/>
      <c r="BG173" s="53" t="str">
        <f>IFERROR(VLOOKUP(B173,例①!$C$11:$D$12,2,FALSE),"")</f>
        <v/>
      </c>
      <c r="BH173" s="53" t="str">
        <f>IFERROR(VLOOKUP(B173,例①!$C$16:$D$21,2,FALSE),"")</f>
        <v/>
      </c>
      <c r="BI173" s="53" t="str">
        <f>IFERROR(VLOOKUP(B173,例①!$C$22:$D$24,2,FALSE),"")</f>
        <v/>
      </c>
      <c r="BJ173" s="53" t="str">
        <f>IF(B173&gt;例①!$C$26,"",IF(B173&gt;=例①!$C$25,$BJ$13,""))</f>
        <v/>
      </c>
      <c r="BK173" s="53" t="str">
        <f>IF(B173&gt;例①!$C$28,"",IF(B173&gt;=例①!$C$27,$BK$13,""))</f>
        <v/>
      </c>
      <c r="BL173" s="53" t="str">
        <f>IF(B173&gt;例①!$C$30,"",IF(B173&gt;=例①!$C$29,$BL$13,""))</f>
        <v/>
      </c>
      <c r="BM173" s="53" t="str">
        <f>IF(B173&gt;例①!$C$32,"",IF(B173&gt;=例①!$C$31,$BM$13,""))</f>
        <v/>
      </c>
      <c r="BN173" s="53" t="str">
        <f>IF(B173&gt;例①!$C$34,"",IF(B173&gt;=例①!$C$33,$BN$13,""))</f>
        <v/>
      </c>
      <c r="BO173" s="53" t="str">
        <f>IF(B173&gt;例①!$C$36,"",IF(B173&gt;=例①!$C$35,$BO$13,""))</f>
        <v/>
      </c>
      <c r="BP173" s="53" t="str">
        <f>IF(B173&gt;例①!$C$38,"",IF(B173&gt;=例①!$C$37,$BP$13,""))</f>
        <v/>
      </c>
      <c r="BQ173" s="53" t="str">
        <f>IF(B173&gt;例①!$C$40,"",IF(B173&gt;=例①!$C$39,$BQ$13,""))</f>
        <v/>
      </c>
      <c r="BR173" s="53" t="str">
        <f>IF(B173&gt;例①!$C$42,"",IF(B173&gt;=例①!$C$41,$BR$13,""))</f>
        <v/>
      </c>
      <c r="BS173" s="53" t="str">
        <f>IF(B173&gt;例①!$C$44,"",IF(B173&gt;=例①!$C$43,$BS$13,""))</f>
        <v/>
      </c>
      <c r="BT173" s="53" t="str">
        <f>IF(B173&gt;例①!$C$46,"",IF(B173&gt;=例①!$C$45,$BT$13,""))</f>
        <v/>
      </c>
      <c r="BU173" s="53" t="str">
        <f>IF(B173&gt;例①!$C$48,"",IF(B173&gt;=例①!$C$47,$BU$13,""))</f>
        <v/>
      </c>
      <c r="BV173" s="53" t="str">
        <f>IF(B173&gt;例①!$C$50,"",IF(B173&gt;=例①!$C$49,$BV$13,""))</f>
        <v/>
      </c>
      <c r="BW173" s="53" t="str">
        <f>IF(B173&gt;例①!$C$52,"",IF(B173&gt;=例①!$C$51,$BW$13,""))</f>
        <v/>
      </c>
      <c r="BX173" s="53" t="str">
        <f>IF(B173&gt;例①!$C$54,"",IF(B173&gt;=例①!$C$53,$BX$13,""))</f>
        <v/>
      </c>
      <c r="BY173" s="53" t="str">
        <f>IF(B173&gt;例①!$C$56,"",IF(B173&gt;=例①!$C$55,$BY$13,""))</f>
        <v/>
      </c>
      <c r="BZ173" s="53" t="str">
        <f>IF(B173&gt;例①!$C$58,"",IF(B173&gt;=例①!$C$57,$BZ$13,""))</f>
        <v/>
      </c>
      <c r="CA173" s="53" t="str">
        <f>IF(B173&gt;例①!$C$60,"",IF(B173&gt;=例①!$C$59,$CA$13,""))</f>
        <v/>
      </c>
      <c r="CB173" s="53" t="str">
        <f>IF(B173&gt;例①!$C$62,"",IF(B173&gt;=例①!$C$61,$CB$13,""))</f>
        <v/>
      </c>
      <c r="CC173" s="53" t="str">
        <f>IF(B173&gt;例①!$C$64,"",IF(B173&gt;=例①!$C$63,$CC$13,""))</f>
        <v/>
      </c>
      <c r="CD173" s="53" t="str">
        <f>IF(B173&gt;例①!$C$66,"",IF(B173&gt;=例①!$C$65,$CD$13,""))</f>
        <v/>
      </c>
      <c r="CE173" s="50" t="str">
        <f t="shared" si="101"/>
        <v/>
      </c>
      <c r="CF173" s="50" t="str">
        <f t="shared" si="88"/>
        <v xml:space="preserve"> </v>
      </c>
    </row>
    <row r="174" spans="1:84" ht="39" customHeight="1" thickTop="1" thickBot="1" x14ac:dyDescent="0.2">
      <c r="A174" s="81" t="str">
        <f t="shared" si="75"/>
        <v>対象期間</v>
      </c>
      <c r="B174" s="180">
        <f>IFERROR(IF(B173=例①!$E$12+IF(WEEKDAY(例①!$E$12)=1,例①!$E$12,(8-WEEKDAY(例①!$E$12))),"-",IF(B173="-","-",B173+1)),"-")</f>
        <v>43715</v>
      </c>
      <c r="C174" s="89">
        <f t="shared" si="89"/>
        <v>7</v>
      </c>
      <c r="D174" s="199" t="str">
        <f t="shared" si="90"/>
        <v>〇</v>
      </c>
      <c r="E174" s="200" t="str">
        <f t="shared" si="91"/>
        <v xml:space="preserve"> </v>
      </c>
      <c r="F174" s="201" t="s">
        <v>61</v>
      </c>
      <c r="G174" s="202" t="s">
        <v>61</v>
      </c>
      <c r="H174" s="203"/>
      <c r="I174" s="204"/>
      <c r="J174" s="187" t="str">
        <f t="shared" si="92"/>
        <v>OK</v>
      </c>
      <c r="K174" s="190">
        <f t="shared" si="76"/>
        <v>157</v>
      </c>
      <c r="L174" s="190">
        <f t="shared" si="77"/>
        <v>45</v>
      </c>
      <c r="M174" s="188" t="str">
        <f t="shared" si="93"/>
        <v>44／45</v>
      </c>
      <c r="N174" s="87" t="str">
        <f t="shared" si="78"/>
        <v>↓</v>
      </c>
      <c r="O174" s="108"/>
      <c r="P174" s="156" t="str">
        <f>IF(B174&lt;例①!$E$11,"",IF(B174&gt;例①!$E$12,"",IF(LEN(CE174)=0,"○","")))</f>
        <v>○</v>
      </c>
      <c r="Q174" s="162">
        <f t="shared" si="94"/>
        <v>45</v>
      </c>
      <c r="R174" s="93">
        <f t="shared" si="79"/>
        <v>157</v>
      </c>
      <c r="S174" s="156" t="str">
        <f t="shared" si="80"/>
        <v>〇</v>
      </c>
      <c r="T174" s="162">
        <f t="shared" si="81"/>
        <v>44</v>
      </c>
      <c r="U174" s="100">
        <f t="shared" si="95"/>
        <v>45</v>
      </c>
      <c r="V174" s="93" t="str">
        <f t="shared" si="82"/>
        <v>休日</v>
      </c>
      <c r="W174" s="169" t="str">
        <f t="shared" si="96"/>
        <v>休日</v>
      </c>
      <c r="X174" s="80" t="str">
        <f t="shared" si="97"/>
        <v/>
      </c>
      <c r="Y174" s="80" t="str">
        <f t="shared" si="98"/>
        <v/>
      </c>
      <c r="Z174" s="80">
        <f t="shared" si="83"/>
        <v>43715</v>
      </c>
      <c r="AA174" s="80" t="str">
        <f t="shared" si="84"/>
        <v/>
      </c>
      <c r="AB174" s="80" t="str">
        <f t="shared" si="85"/>
        <v>OK（振替済み）</v>
      </c>
      <c r="AC174" s="154">
        <f t="shared" si="86"/>
        <v>44</v>
      </c>
      <c r="AD174" s="154">
        <f t="shared" si="99"/>
        <v>44</v>
      </c>
      <c r="AE174" s="106">
        <f t="shared" si="100"/>
        <v>23</v>
      </c>
      <c r="AF174" s="106">
        <f t="shared" si="87"/>
        <v>0</v>
      </c>
      <c r="AG174" s="218">
        <f>IFERROR(IF(AE174=1,例①!$E$11,IF(AE174=2,例①!$E$11,IF(WEEKDAY(Z174)=2,Z167,AG173))),"")</f>
        <v>43703</v>
      </c>
      <c r="AH174" s="222">
        <f t="shared" si="107"/>
        <v>43704</v>
      </c>
      <c r="AI174" s="222">
        <f t="shared" si="107"/>
        <v>43705</v>
      </c>
      <c r="AJ174" s="222">
        <f t="shared" si="107"/>
        <v>43706</v>
      </c>
      <c r="AK174" s="222">
        <f t="shared" si="107"/>
        <v>43707</v>
      </c>
      <c r="AL174" s="222">
        <f t="shared" si="107"/>
        <v>43708</v>
      </c>
      <c r="AM174" s="222">
        <f t="shared" si="107"/>
        <v>43709</v>
      </c>
      <c r="AN174" s="222">
        <f t="shared" si="107"/>
        <v>43710</v>
      </c>
      <c r="AO174" s="222">
        <f t="shared" si="107"/>
        <v>43711</v>
      </c>
      <c r="AP174" s="222">
        <f t="shared" si="107"/>
        <v>43712</v>
      </c>
      <c r="AQ174" s="222">
        <f t="shared" si="107"/>
        <v>43713</v>
      </c>
      <c r="AR174" s="222">
        <f t="shared" si="107"/>
        <v>43714</v>
      </c>
      <c r="AS174" s="222">
        <f t="shared" si="107"/>
        <v>43715</v>
      </c>
      <c r="AT174" s="222">
        <f t="shared" si="107"/>
        <v>43716</v>
      </c>
      <c r="AU174" s="222">
        <f t="shared" si="107"/>
        <v>43717</v>
      </c>
      <c r="AV174" s="222">
        <f t="shared" si="107"/>
        <v>43718</v>
      </c>
      <c r="AW174" s="222">
        <f t="shared" si="107"/>
        <v>43719</v>
      </c>
      <c r="AX174" s="222">
        <f t="shared" si="107"/>
        <v>43720</v>
      </c>
      <c r="AY174" s="222">
        <f t="shared" si="107"/>
        <v>43721</v>
      </c>
      <c r="AZ174" s="222">
        <f t="shared" si="107"/>
        <v>43722</v>
      </c>
      <c r="BA174" s="222">
        <f t="shared" si="107"/>
        <v>43723</v>
      </c>
      <c r="BB174" s="219">
        <f>IFERROR(IF(IF(Z174=例①!$E$12,例①!$E$12,IF(WEEKDAY(Z174)=1,Z181,BB175))&gt;例①!$E$12,例①!$E$12,IF(Z174=例①!$E$12,例①!$E$12,IF(WEEKDAY(Z174)=1,Z181,BB175))),"")</f>
        <v>43723</v>
      </c>
      <c r="BE174" s="53"/>
      <c r="BF174" s="53"/>
      <c r="BG174" s="53" t="str">
        <f>IFERROR(VLOOKUP(B174,例①!$C$11:$D$12,2,FALSE),"")</f>
        <v/>
      </c>
      <c r="BH174" s="53" t="str">
        <f>IFERROR(VLOOKUP(B174,例①!$C$16:$D$21,2,FALSE),"")</f>
        <v/>
      </c>
      <c r="BI174" s="53" t="str">
        <f>IFERROR(VLOOKUP(B174,例①!$C$22:$D$24,2,FALSE),"")</f>
        <v/>
      </c>
      <c r="BJ174" s="53" t="str">
        <f>IF(B174&gt;例①!$C$26,"",IF(B174&gt;=例①!$C$25,$BJ$13,""))</f>
        <v/>
      </c>
      <c r="BK174" s="53" t="str">
        <f>IF(B174&gt;例①!$C$28,"",IF(B174&gt;=例①!$C$27,$BK$13,""))</f>
        <v/>
      </c>
      <c r="BL174" s="53" t="str">
        <f>IF(B174&gt;例①!$C$30,"",IF(B174&gt;=例①!$C$29,$BL$13,""))</f>
        <v/>
      </c>
      <c r="BM174" s="53" t="str">
        <f>IF(B174&gt;例①!$C$32,"",IF(B174&gt;=例①!$C$31,$BM$13,""))</f>
        <v/>
      </c>
      <c r="BN174" s="53" t="str">
        <f>IF(B174&gt;例①!$C$34,"",IF(B174&gt;=例①!$C$33,$BN$13,""))</f>
        <v/>
      </c>
      <c r="BO174" s="53" t="str">
        <f>IF(B174&gt;例①!$C$36,"",IF(B174&gt;=例①!$C$35,$BO$13,""))</f>
        <v/>
      </c>
      <c r="BP174" s="53" t="str">
        <f>IF(B174&gt;例①!$C$38,"",IF(B174&gt;=例①!$C$37,$BP$13,""))</f>
        <v/>
      </c>
      <c r="BQ174" s="53" t="str">
        <f>IF(B174&gt;例①!$C$40,"",IF(B174&gt;=例①!$C$39,$BQ$13,""))</f>
        <v/>
      </c>
      <c r="BR174" s="53" t="str">
        <f>IF(B174&gt;例①!$C$42,"",IF(B174&gt;=例①!$C$41,$BR$13,""))</f>
        <v/>
      </c>
      <c r="BS174" s="53" t="str">
        <f>IF(B174&gt;例①!$C$44,"",IF(B174&gt;=例①!$C$43,$BS$13,""))</f>
        <v/>
      </c>
      <c r="BT174" s="53" t="str">
        <f>IF(B174&gt;例①!$C$46,"",IF(B174&gt;=例①!$C$45,$BT$13,""))</f>
        <v/>
      </c>
      <c r="BU174" s="53" t="str">
        <f>IF(B174&gt;例①!$C$48,"",IF(B174&gt;=例①!$C$47,$BU$13,""))</f>
        <v/>
      </c>
      <c r="BV174" s="53" t="str">
        <f>IF(B174&gt;例①!$C$50,"",IF(B174&gt;=例①!$C$49,$BV$13,""))</f>
        <v/>
      </c>
      <c r="BW174" s="53" t="str">
        <f>IF(B174&gt;例①!$C$52,"",IF(B174&gt;=例①!$C$51,$BW$13,""))</f>
        <v/>
      </c>
      <c r="BX174" s="53" t="str">
        <f>IF(B174&gt;例①!$C$54,"",IF(B174&gt;=例①!$C$53,$BX$13,""))</f>
        <v/>
      </c>
      <c r="BY174" s="53" t="str">
        <f>IF(B174&gt;例①!$C$56,"",IF(B174&gt;=例①!$C$55,$BY$13,""))</f>
        <v/>
      </c>
      <c r="BZ174" s="53" t="str">
        <f>IF(B174&gt;例①!$C$58,"",IF(B174&gt;=例①!$C$57,$BZ$13,""))</f>
        <v/>
      </c>
      <c r="CA174" s="53" t="str">
        <f>IF(B174&gt;例①!$C$60,"",IF(B174&gt;=例①!$C$59,$CA$13,""))</f>
        <v/>
      </c>
      <c r="CB174" s="53" t="str">
        <f>IF(B174&gt;例①!$C$62,"",IF(B174&gt;=例①!$C$61,$CB$13,""))</f>
        <v/>
      </c>
      <c r="CC174" s="53" t="str">
        <f>IF(B174&gt;例①!$C$64,"",IF(B174&gt;=例①!$C$63,$CC$13,""))</f>
        <v/>
      </c>
      <c r="CD174" s="53" t="str">
        <f>IF(B174&gt;例①!$C$66,"",IF(B174&gt;=例①!$C$65,$CD$13,""))</f>
        <v/>
      </c>
      <c r="CE174" s="50" t="str">
        <f t="shared" si="101"/>
        <v/>
      </c>
      <c r="CF174" s="50" t="str">
        <f t="shared" si="88"/>
        <v xml:space="preserve"> </v>
      </c>
    </row>
    <row r="175" spans="1:84" ht="39" customHeight="1" thickTop="1" thickBot="1" x14ac:dyDescent="0.2">
      <c r="A175" s="81" t="str">
        <f t="shared" si="75"/>
        <v>対象期間</v>
      </c>
      <c r="B175" s="180">
        <f>IFERROR(IF(B174=例①!$E$12+IF(WEEKDAY(例①!$E$12)=1,例①!$E$12,(8-WEEKDAY(例①!$E$12))),"-",IF(B174="-","-",B174+1)),"-")</f>
        <v>43716</v>
      </c>
      <c r="C175" s="89">
        <f t="shared" si="89"/>
        <v>1</v>
      </c>
      <c r="D175" s="199" t="str">
        <f t="shared" si="90"/>
        <v>〇</v>
      </c>
      <c r="E175" s="200" t="str">
        <f t="shared" si="91"/>
        <v xml:space="preserve"> </v>
      </c>
      <c r="F175" s="201" t="s">
        <v>61</v>
      </c>
      <c r="G175" s="202" t="s">
        <v>61</v>
      </c>
      <c r="H175" s="203"/>
      <c r="I175" s="204"/>
      <c r="J175" s="187" t="str">
        <f t="shared" si="92"/>
        <v>OK</v>
      </c>
      <c r="K175" s="190">
        <f t="shared" si="76"/>
        <v>158</v>
      </c>
      <c r="L175" s="190">
        <f t="shared" si="77"/>
        <v>46</v>
      </c>
      <c r="M175" s="188" t="str">
        <f t="shared" si="93"/>
        <v>45／46</v>
      </c>
      <c r="N175" s="87" t="str">
        <f t="shared" si="78"/>
        <v>週の終わり</v>
      </c>
      <c r="O175" s="108"/>
      <c r="P175" s="156" t="str">
        <f>IF(B175&lt;例①!$E$11,"",IF(B175&gt;例①!$E$12,"",IF(LEN(CE175)=0,"○","")))</f>
        <v>○</v>
      </c>
      <c r="Q175" s="162">
        <f t="shared" si="94"/>
        <v>46</v>
      </c>
      <c r="R175" s="93">
        <f t="shared" si="79"/>
        <v>158</v>
      </c>
      <c r="S175" s="156" t="str">
        <f t="shared" si="80"/>
        <v>〇</v>
      </c>
      <c r="T175" s="162">
        <f t="shared" si="81"/>
        <v>45</v>
      </c>
      <c r="U175" s="100">
        <f t="shared" si="95"/>
        <v>46</v>
      </c>
      <c r="V175" s="93" t="str">
        <f t="shared" si="82"/>
        <v>休日</v>
      </c>
      <c r="W175" s="169" t="str">
        <f t="shared" si="96"/>
        <v>休日</v>
      </c>
      <c r="X175" s="80" t="str">
        <f t="shared" si="97"/>
        <v/>
      </c>
      <c r="Y175" s="80" t="str">
        <f t="shared" si="98"/>
        <v/>
      </c>
      <c r="Z175" s="80">
        <f t="shared" si="83"/>
        <v>43716</v>
      </c>
      <c r="AA175" s="80" t="str">
        <f t="shared" si="84"/>
        <v/>
      </c>
      <c r="AB175" s="80" t="str">
        <f t="shared" si="85"/>
        <v>OK（振替済み）</v>
      </c>
      <c r="AC175" s="154">
        <f t="shared" si="86"/>
        <v>45</v>
      </c>
      <c r="AD175" s="154">
        <f t="shared" si="99"/>
        <v>45</v>
      </c>
      <c r="AE175" s="106">
        <f t="shared" si="100"/>
        <v>23</v>
      </c>
      <c r="AF175" s="106">
        <f t="shared" si="87"/>
        <v>0</v>
      </c>
      <c r="AG175" s="223">
        <f>IFERROR(IF(AE175=1,例①!$E$11,IF(AE175=2,例①!$E$11,IF(WEEKDAY(Z175)=2,Z168,AG174))),"")</f>
        <v>43703</v>
      </c>
      <c r="AH175" s="224">
        <f t="shared" si="107"/>
        <v>43704</v>
      </c>
      <c r="AI175" s="224">
        <f t="shared" si="107"/>
        <v>43705</v>
      </c>
      <c r="AJ175" s="224">
        <f t="shared" si="107"/>
        <v>43706</v>
      </c>
      <c r="AK175" s="224">
        <f t="shared" si="107"/>
        <v>43707</v>
      </c>
      <c r="AL175" s="224">
        <f t="shared" si="107"/>
        <v>43708</v>
      </c>
      <c r="AM175" s="224">
        <f t="shared" si="107"/>
        <v>43709</v>
      </c>
      <c r="AN175" s="224">
        <f t="shared" si="107"/>
        <v>43710</v>
      </c>
      <c r="AO175" s="224">
        <f t="shared" si="107"/>
        <v>43711</v>
      </c>
      <c r="AP175" s="224">
        <f t="shared" si="107"/>
        <v>43712</v>
      </c>
      <c r="AQ175" s="224">
        <f t="shared" si="107"/>
        <v>43713</v>
      </c>
      <c r="AR175" s="224">
        <f t="shared" si="107"/>
        <v>43714</v>
      </c>
      <c r="AS175" s="224">
        <f t="shared" si="107"/>
        <v>43715</v>
      </c>
      <c r="AT175" s="224">
        <f t="shared" si="107"/>
        <v>43716</v>
      </c>
      <c r="AU175" s="224">
        <f t="shared" si="107"/>
        <v>43717</v>
      </c>
      <c r="AV175" s="224">
        <f t="shared" si="107"/>
        <v>43718</v>
      </c>
      <c r="AW175" s="224">
        <f t="shared" si="107"/>
        <v>43719</v>
      </c>
      <c r="AX175" s="224">
        <f t="shared" si="107"/>
        <v>43720</v>
      </c>
      <c r="AY175" s="224">
        <f t="shared" si="107"/>
        <v>43721</v>
      </c>
      <c r="AZ175" s="224">
        <f t="shared" si="107"/>
        <v>43722</v>
      </c>
      <c r="BA175" s="224">
        <f t="shared" si="107"/>
        <v>43723</v>
      </c>
      <c r="BB175" s="225">
        <f>IFERROR(IF(IF(Z175=例①!$E$12,例①!$E$12,IF(WEEKDAY(Z175)=1,Z182,BB176))&gt;例①!$E$12,例①!$E$12,IF(Z175=例①!$E$12,例①!$E$12,IF(WEEKDAY(Z175)=1,Z182,BB176))),"")</f>
        <v>43723</v>
      </c>
      <c r="BE175" s="53"/>
      <c r="BF175" s="53"/>
      <c r="BG175" s="53" t="str">
        <f>IFERROR(VLOOKUP(B175,例①!$C$11:$D$12,2,FALSE),"")</f>
        <v/>
      </c>
      <c r="BH175" s="53" t="str">
        <f>IFERROR(VLOOKUP(B175,例①!$C$16:$D$21,2,FALSE),"")</f>
        <v/>
      </c>
      <c r="BI175" s="53" t="str">
        <f>IFERROR(VLOOKUP(B175,例①!$C$22:$D$24,2,FALSE),"")</f>
        <v/>
      </c>
      <c r="BJ175" s="53" t="str">
        <f>IF(B175&gt;例①!$C$26,"",IF(B175&gt;=例①!$C$25,$BJ$13,""))</f>
        <v/>
      </c>
      <c r="BK175" s="53" t="str">
        <f>IF(B175&gt;例①!$C$28,"",IF(B175&gt;=例①!$C$27,$BK$13,""))</f>
        <v/>
      </c>
      <c r="BL175" s="53" t="str">
        <f>IF(B175&gt;例①!$C$30,"",IF(B175&gt;=例①!$C$29,$BL$13,""))</f>
        <v/>
      </c>
      <c r="BM175" s="53" t="str">
        <f>IF(B175&gt;例①!$C$32,"",IF(B175&gt;=例①!$C$31,$BM$13,""))</f>
        <v/>
      </c>
      <c r="BN175" s="53" t="str">
        <f>IF(B175&gt;例①!$C$34,"",IF(B175&gt;=例①!$C$33,$BN$13,""))</f>
        <v/>
      </c>
      <c r="BO175" s="53" t="str">
        <f>IF(B175&gt;例①!$C$36,"",IF(B175&gt;=例①!$C$35,$BO$13,""))</f>
        <v/>
      </c>
      <c r="BP175" s="53" t="str">
        <f>IF(B175&gt;例①!$C$38,"",IF(B175&gt;=例①!$C$37,$BP$13,""))</f>
        <v/>
      </c>
      <c r="BQ175" s="53" t="str">
        <f>IF(B175&gt;例①!$C$40,"",IF(B175&gt;=例①!$C$39,$BQ$13,""))</f>
        <v/>
      </c>
      <c r="BR175" s="53" t="str">
        <f>IF(B175&gt;例①!$C$42,"",IF(B175&gt;=例①!$C$41,$BR$13,""))</f>
        <v/>
      </c>
      <c r="BS175" s="53" t="str">
        <f>IF(B175&gt;例①!$C$44,"",IF(B175&gt;=例①!$C$43,$BS$13,""))</f>
        <v/>
      </c>
      <c r="BT175" s="53" t="str">
        <f>IF(B175&gt;例①!$C$46,"",IF(B175&gt;=例①!$C$45,$BT$13,""))</f>
        <v/>
      </c>
      <c r="BU175" s="53" t="str">
        <f>IF(B175&gt;例①!$C$48,"",IF(B175&gt;=例①!$C$47,$BU$13,""))</f>
        <v/>
      </c>
      <c r="BV175" s="53" t="str">
        <f>IF(B175&gt;例①!$C$50,"",IF(B175&gt;=例①!$C$49,$BV$13,""))</f>
        <v/>
      </c>
      <c r="BW175" s="53" t="str">
        <f>IF(B175&gt;例①!$C$52,"",IF(B175&gt;=例①!$C$51,$BW$13,""))</f>
        <v/>
      </c>
      <c r="BX175" s="53" t="str">
        <f>IF(B175&gt;例①!$C$54,"",IF(B175&gt;=例①!$C$53,$BX$13,""))</f>
        <v/>
      </c>
      <c r="BY175" s="53" t="str">
        <f>IF(B175&gt;例①!$C$56,"",IF(B175&gt;=例①!$C$55,$BY$13,""))</f>
        <v/>
      </c>
      <c r="BZ175" s="53" t="str">
        <f>IF(B175&gt;例①!$C$58,"",IF(B175&gt;=例①!$C$57,$BZ$13,""))</f>
        <v/>
      </c>
      <c r="CA175" s="53" t="str">
        <f>IF(B175&gt;例①!$C$60,"",IF(B175&gt;=例①!$C$59,$CA$13,""))</f>
        <v/>
      </c>
      <c r="CB175" s="53" t="str">
        <f>IF(B175&gt;例①!$C$62,"",IF(B175&gt;=例①!$C$61,$CB$13,""))</f>
        <v/>
      </c>
      <c r="CC175" s="53" t="str">
        <f>IF(B175&gt;例①!$C$64,"",IF(B175&gt;=例①!$C$63,$CC$13,""))</f>
        <v/>
      </c>
      <c r="CD175" s="53" t="str">
        <f>IF(B175&gt;例①!$C$66,"",IF(B175&gt;=例①!$C$65,$CD$13,""))</f>
        <v/>
      </c>
      <c r="CE175" s="50" t="str">
        <f t="shared" si="101"/>
        <v/>
      </c>
      <c r="CF175" s="50" t="str">
        <f t="shared" si="88"/>
        <v xml:space="preserve"> </v>
      </c>
    </row>
    <row r="176" spans="1:84" ht="39" customHeight="1" thickTop="1" thickBot="1" x14ac:dyDescent="0.2">
      <c r="A176" s="81" t="str">
        <f t="shared" si="75"/>
        <v>対象期間</v>
      </c>
      <c r="B176" s="180">
        <f>IFERROR(IF(B175=例①!$E$12+IF(WEEKDAY(例①!$E$12)=1,例①!$E$12,(8-WEEKDAY(例①!$E$12))),"-",IF(B175="-","-",B175+1)),"-")</f>
        <v>43717</v>
      </c>
      <c r="C176" s="89">
        <f t="shared" si="89"/>
        <v>2</v>
      </c>
      <c r="D176" s="199" t="str">
        <f t="shared" si="90"/>
        <v>〇</v>
      </c>
      <c r="E176" s="200" t="str">
        <f t="shared" si="91"/>
        <v xml:space="preserve"> </v>
      </c>
      <c r="F176" s="201" t="s">
        <v>60</v>
      </c>
      <c r="G176" s="202" t="s">
        <v>60</v>
      </c>
      <c r="H176" s="203"/>
      <c r="I176" s="204"/>
      <c r="J176" s="187" t="str">
        <f t="shared" si="92"/>
        <v/>
      </c>
      <c r="K176" s="190">
        <f t="shared" si="76"/>
        <v>159</v>
      </c>
      <c r="L176" s="190" t="str">
        <f t="shared" si="77"/>
        <v/>
      </c>
      <c r="M176" s="188" t="str">
        <f t="shared" si="93"/>
        <v/>
      </c>
      <c r="N176" s="87" t="str">
        <f t="shared" si="78"/>
        <v>週の始まり</v>
      </c>
      <c r="O176" s="108"/>
      <c r="P176" s="156" t="str">
        <f>IF(B176&lt;例①!$E$11,"",IF(B176&gt;例①!$E$12,"",IF(LEN(CE176)=0,"○","")))</f>
        <v>○</v>
      </c>
      <c r="Q176" s="162">
        <f t="shared" si="94"/>
        <v>46</v>
      </c>
      <c r="R176" s="93">
        <f t="shared" si="79"/>
        <v>159</v>
      </c>
      <c r="S176" s="156" t="str">
        <f t="shared" si="80"/>
        <v/>
      </c>
      <c r="T176" s="162">
        <f t="shared" si="81"/>
        <v>45</v>
      </c>
      <c r="U176" s="100">
        <f t="shared" si="95"/>
        <v>46</v>
      </c>
      <c r="V176" s="93" t="str">
        <f t="shared" si="82"/>
        <v>作業日</v>
      </c>
      <c r="W176" s="169" t="str">
        <f t="shared" si="96"/>
        <v>作業日</v>
      </c>
      <c r="X176" s="80" t="str">
        <f t="shared" si="97"/>
        <v/>
      </c>
      <c r="Y176" s="80" t="str">
        <f t="shared" si="98"/>
        <v/>
      </c>
      <c r="Z176" s="80">
        <f t="shared" si="83"/>
        <v>43717</v>
      </c>
      <c r="AA176" s="80" t="str">
        <f t="shared" si="84"/>
        <v/>
      </c>
      <c r="AB176" s="80" t="str">
        <f t="shared" si="85"/>
        <v>OK（振替済み）</v>
      </c>
      <c r="AC176" s="154">
        <f t="shared" si="86"/>
        <v>45</v>
      </c>
      <c r="AD176" s="154" t="str">
        <f t="shared" si="99"/>
        <v/>
      </c>
      <c r="AE176" s="106">
        <f t="shared" si="100"/>
        <v>24</v>
      </c>
      <c r="AF176" s="106">
        <f t="shared" si="87"/>
        <v>0</v>
      </c>
      <c r="AG176" s="216">
        <f>IFERROR(IF(AE176=1,例①!$E$11,IF(AE176=2,例①!$E$11,IF(WEEKDAY(Z176)=2,Z169,AG175))),"")</f>
        <v>43710</v>
      </c>
      <c r="AH176" s="221">
        <f t="shared" si="107"/>
        <v>43711</v>
      </c>
      <c r="AI176" s="221">
        <f t="shared" si="107"/>
        <v>43712</v>
      </c>
      <c r="AJ176" s="221">
        <f t="shared" si="107"/>
        <v>43713</v>
      </c>
      <c r="AK176" s="221">
        <f t="shared" si="107"/>
        <v>43714</v>
      </c>
      <c r="AL176" s="221">
        <f t="shared" si="107"/>
        <v>43715</v>
      </c>
      <c r="AM176" s="221">
        <f t="shared" si="107"/>
        <v>43716</v>
      </c>
      <c r="AN176" s="221">
        <f t="shared" si="107"/>
        <v>43717</v>
      </c>
      <c r="AO176" s="221">
        <f t="shared" si="107"/>
        <v>43718</v>
      </c>
      <c r="AP176" s="221">
        <f t="shared" si="107"/>
        <v>43719</v>
      </c>
      <c r="AQ176" s="221">
        <f t="shared" si="107"/>
        <v>43720</v>
      </c>
      <c r="AR176" s="221">
        <f t="shared" si="107"/>
        <v>43721</v>
      </c>
      <c r="AS176" s="221">
        <f t="shared" si="107"/>
        <v>43722</v>
      </c>
      <c r="AT176" s="221">
        <f t="shared" si="107"/>
        <v>43723</v>
      </c>
      <c r="AU176" s="221">
        <f t="shared" si="107"/>
        <v>43724</v>
      </c>
      <c r="AV176" s="221">
        <f t="shared" si="107"/>
        <v>43725</v>
      </c>
      <c r="AW176" s="221">
        <f t="shared" si="107"/>
        <v>43726</v>
      </c>
      <c r="AX176" s="221">
        <f t="shared" si="107"/>
        <v>43727</v>
      </c>
      <c r="AY176" s="221">
        <f t="shared" si="107"/>
        <v>43728</v>
      </c>
      <c r="AZ176" s="221">
        <f t="shared" si="107"/>
        <v>43729</v>
      </c>
      <c r="BA176" s="221">
        <f t="shared" si="107"/>
        <v>43730</v>
      </c>
      <c r="BB176" s="217">
        <f>IFERROR(IF(IF(Z176=例①!$E$12,例①!$E$12,IF(WEEKDAY(Z176)=1,Z183,BB177))&gt;例①!$E$12,例①!$E$12,IF(Z176=例①!$E$12,例①!$E$12,IF(WEEKDAY(Z176)=1,Z183,BB177))),"")</f>
        <v>43730</v>
      </c>
      <c r="BE176" s="53"/>
      <c r="BF176" s="53"/>
      <c r="BG176" s="53" t="str">
        <f>IFERROR(VLOOKUP(B176,例①!$C$11:$D$12,2,FALSE),"")</f>
        <v/>
      </c>
      <c r="BH176" s="53" t="str">
        <f>IFERROR(VLOOKUP(B176,例①!$C$16:$D$21,2,FALSE),"")</f>
        <v/>
      </c>
      <c r="BI176" s="53" t="str">
        <f>IFERROR(VLOOKUP(B176,例①!$C$22:$D$24,2,FALSE),"")</f>
        <v/>
      </c>
      <c r="BJ176" s="53" t="str">
        <f>IF(B176&gt;例①!$C$26,"",IF(B176&gt;=例①!$C$25,$BJ$13,""))</f>
        <v/>
      </c>
      <c r="BK176" s="53" t="str">
        <f>IF(B176&gt;例①!$C$28,"",IF(B176&gt;=例①!$C$27,$BK$13,""))</f>
        <v/>
      </c>
      <c r="BL176" s="53" t="str">
        <f>IF(B176&gt;例①!$C$30,"",IF(B176&gt;=例①!$C$29,$BL$13,""))</f>
        <v/>
      </c>
      <c r="BM176" s="53" t="str">
        <f>IF(B176&gt;例①!$C$32,"",IF(B176&gt;=例①!$C$31,$BM$13,""))</f>
        <v/>
      </c>
      <c r="BN176" s="53" t="str">
        <f>IF(B176&gt;例①!$C$34,"",IF(B176&gt;=例①!$C$33,$BN$13,""))</f>
        <v/>
      </c>
      <c r="BO176" s="53" t="str">
        <f>IF(B176&gt;例①!$C$36,"",IF(B176&gt;=例①!$C$35,$BO$13,""))</f>
        <v/>
      </c>
      <c r="BP176" s="53" t="str">
        <f>IF(B176&gt;例①!$C$38,"",IF(B176&gt;=例①!$C$37,$BP$13,""))</f>
        <v/>
      </c>
      <c r="BQ176" s="53" t="str">
        <f>IF(B176&gt;例①!$C$40,"",IF(B176&gt;=例①!$C$39,$BQ$13,""))</f>
        <v/>
      </c>
      <c r="BR176" s="53" t="str">
        <f>IF(B176&gt;例①!$C$42,"",IF(B176&gt;=例①!$C$41,$BR$13,""))</f>
        <v/>
      </c>
      <c r="BS176" s="53" t="str">
        <f>IF(B176&gt;例①!$C$44,"",IF(B176&gt;=例①!$C$43,$BS$13,""))</f>
        <v/>
      </c>
      <c r="BT176" s="53" t="str">
        <f>IF(B176&gt;例①!$C$46,"",IF(B176&gt;=例①!$C$45,$BT$13,""))</f>
        <v/>
      </c>
      <c r="BU176" s="53" t="str">
        <f>IF(B176&gt;例①!$C$48,"",IF(B176&gt;=例①!$C$47,$BU$13,""))</f>
        <v/>
      </c>
      <c r="BV176" s="53" t="str">
        <f>IF(B176&gt;例①!$C$50,"",IF(B176&gt;=例①!$C$49,$BV$13,""))</f>
        <v/>
      </c>
      <c r="BW176" s="53" t="str">
        <f>IF(B176&gt;例①!$C$52,"",IF(B176&gt;=例①!$C$51,$BW$13,""))</f>
        <v/>
      </c>
      <c r="BX176" s="53" t="str">
        <f>IF(B176&gt;例①!$C$54,"",IF(B176&gt;=例①!$C$53,$BX$13,""))</f>
        <v/>
      </c>
      <c r="BY176" s="53" t="str">
        <f>IF(B176&gt;例①!$C$56,"",IF(B176&gt;=例①!$C$55,$BY$13,""))</f>
        <v/>
      </c>
      <c r="BZ176" s="53" t="str">
        <f>IF(B176&gt;例①!$C$58,"",IF(B176&gt;=例①!$C$57,$BZ$13,""))</f>
        <v/>
      </c>
      <c r="CA176" s="53" t="str">
        <f>IF(B176&gt;例①!$C$60,"",IF(B176&gt;=例①!$C$59,$CA$13,""))</f>
        <v/>
      </c>
      <c r="CB176" s="53" t="str">
        <f>IF(B176&gt;例①!$C$62,"",IF(B176&gt;=例①!$C$61,$CB$13,""))</f>
        <v/>
      </c>
      <c r="CC176" s="53" t="str">
        <f>IF(B176&gt;例①!$C$64,"",IF(B176&gt;=例①!$C$63,$CC$13,""))</f>
        <v/>
      </c>
      <c r="CD176" s="53" t="str">
        <f>IF(B176&gt;例①!$C$66,"",IF(B176&gt;=例①!$C$65,$CD$13,""))</f>
        <v/>
      </c>
      <c r="CE176" s="50" t="str">
        <f t="shared" si="101"/>
        <v/>
      </c>
      <c r="CF176" s="50" t="str">
        <f t="shared" si="88"/>
        <v xml:space="preserve"> </v>
      </c>
    </row>
    <row r="177" spans="1:84" ht="39" customHeight="1" thickTop="1" thickBot="1" x14ac:dyDescent="0.2">
      <c r="A177" s="81" t="str">
        <f t="shared" si="75"/>
        <v>対象期間</v>
      </c>
      <c r="B177" s="180">
        <f>IFERROR(IF(B176=例①!$E$12+IF(WEEKDAY(例①!$E$12)=1,例①!$E$12,(8-WEEKDAY(例①!$E$12))),"-",IF(B176="-","-",B176+1)),"-")</f>
        <v>43718</v>
      </c>
      <c r="C177" s="89">
        <f t="shared" si="89"/>
        <v>3</v>
      </c>
      <c r="D177" s="199" t="str">
        <f t="shared" si="90"/>
        <v>〇</v>
      </c>
      <c r="E177" s="200" t="str">
        <f t="shared" si="91"/>
        <v xml:space="preserve"> </v>
      </c>
      <c r="F177" s="201" t="s">
        <v>60</v>
      </c>
      <c r="G177" s="202" t="s">
        <v>60</v>
      </c>
      <c r="H177" s="203"/>
      <c r="I177" s="204"/>
      <c r="J177" s="187" t="str">
        <f t="shared" si="92"/>
        <v/>
      </c>
      <c r="K177" s="190">
        <f t="shared" si="76"/>
        <v>160</v>
      </c>
      <c r="L177" s="190" t="str">
        <f t="shared" si="77"/>
        <v/>
      </c>
      <c r="M177" s="188" t="str">
        <f t="shared" si="93"/>
        <v/>
      </c>
      <c r="N177" s="87" t="str">
        <f t="shared" si="78"/>
        <v>↓</v>
      </c>
      <c r="O177" s="108"/>
      <c r="P177" s="156" t="str">
        <f>IF(B177&lt;例①!$E$11,"",IF(B177&gt;例①!$E$12,"",IF(LEN(CE177)=0,"○","")))</f>
        <v>○</v>
      </c>
      <c r="Q177" s="162">
        <f t="shared" si="94"/>
        <v>46</v>
      </c>
      <c r="R177" s="93">
        <f t="shared" si="79"/>
        <v>160</v>
      </c>
      <c r="S177" s="156" t="str">
        <f t="shared" si="80"/>
        <v/>
      </c>
      <c r="T177" s="162">
        <f t="shared" si="81"/>
        <v>45</v>
      </c>
      <c r="U177" s="100">
        <f t="shared" si="95"/>
        <v>46</v>
      </c>
      <c r="V177" s="93" t="str">
        <f t="shared" si="82"/>
        <v>作業日</v>
      </c>
      <c r="W177" s="169" t="str">
        <f t="shared" si="96"/>
        <v>作業日</v>
      </c>
      <c r="X177" s="80" t="str">
        <f t="shared" si="97"/>
        <v/>
      </c>
      <c r="Y177" s="80" t="str">
        <f t="shared" si="98"/>
        <v/>
      </c>
      <c r="Z177" s="80">
        <f t="shared" si="83"/>
        <v>43718</v>
      </c>
      <c r="AA177" s="80" t="str">
        <f t="shared" si="84"/>
        <v/>
      </c>
      <c r="AB177" s="80" t="str">
        <f t="shared" si="85"/>
        <v>OK（振替済み）</v>
      </c>
      <c r="AC177" s="154">
        <f t="shared" si="86"/>
        <v>45</v>
      </c>
      <c r="AD177" s="154" t="str">
        <f t="shared" si="99"/>
        <v/>
      </c>
      <c r="AE177" s="106">
        <f t="shared" si="100"/>
        <v>24</v>
      </c>
      <c r="AF177" s="106">
        <f t="shared" si="87"/>
        <v>0</v>
      </c>
      <c r="AG177" s="218">
        <f>IFERROR(IF(AE177=1,例①!$E$11,IF(AE177=2,例①!$E$11,IF(WEEKDAY(Z177)=2,Z170,AG176))),"")</f>
        <v>43710</v>
      </c>
      <c r="AH177" s="222">
        <f t="shared" si="107"/>
        <v>43711</v>
      </c>
      <c r="AI177" s="222">
        <f t="shared" si="107"/>
        <v>43712</v>
      </c>
      <c r="AJ177" s="222">
        <f t="shared" si="107"/>
        <v>43713</v>
      </c>
      <c r="AK177" s="222">
        <f t="shared" si="107"/>
        <v>43714</v>
      </c>
      <c r="AL177" s="222">
        <f t="shared" si="107"/>
        <v>43715</v>
      </c>
      <c r="AM177" s="222">
        <f t="shared" si="107"/>
        <v>43716</v>
      </c>
      <c r="AN177" s="222">
        <f t="shared" si="107"/>
        <v>43717</v>
      </c>
      <c r="AO177" s="222">
        <f t="shared" si="107"/>
        <v>43718</v>
      </c>
      <c r="AP177" s="222">
        <f t="shared" si="107"/>
        <v>43719</v>
      </c>
      <c r="AQ177" s="222">
        <f t="shared" si="107"/>
        <v>43720</v>
      </c>
      <c r="AR177" s="222">
        <f t="shared" si="107"/>
        <v>43721</v>
      </c>
      <c r="AS177" s="222">
        <f t="shared" si="107"/>
        <v>43722</v>
      </c>
      <c r="AT177" s="222">
        <f t="shared" si="107"/>
        <v>43723</v>
      </c>
      <c r="AU177" s="222">
        <f t="shared" si="107"/>
        <v>43724</v>
      </c>
      <c r="AV177" s="222">
        <f t="shared" si="107"/>
        <v>43725</v>
      </c>
      <c r="AW177" s="222">
        <f t="shared" si="107"/>
        <v>43726</v>
      </c>
      <c r="AX177" s="222">
        <f t="shared" si="107"/>
        <v>43727</v>
      </c>
      <c r="AY177" s="222">
        <f t="shared" si="107"/>
        <v>43728</v>
      </c>
      <c r="AZ177" s="222">
        <f t="shared" si="107"/>
        <v>43729</v>
      </c>
      <c r="BA177" s="222">
        <f t="shared" si="107"/>
        <v>43730</v>
      </c>
      <c r="BB177" s="219">
        <f>IFERROR(IF(IF(Z177=例①!$E$12,例①!$E$12,IF(WEEKDAY(Z177)=1,Z184,BB178))&gt;例①!$E$12,例①!$E$12,IF(Z177=例①!$E$12,例①!$E$12,IF(WEEKDAY(Z177)=1,Z184,BB178))),"")</f>
        <v>43730</v>
      </c>
      <c r="BE177" s="53"/>
      <c r="BF177" s="53"/>
      <c r="BG177" s="53" t="str">
        <f>IFERROR(VLOOKUP(B177,例①!$C$11:$D$12,2,FALSE),"")</f>
        <v/>
      </c>
      <c r="BH177" s="53" t="str">
        <f>IFERROR(VLOOKUP(B177,例①!$C$16:$D$21,2,FALSE),"")</f>
        <v/>
      </c>
      <c r="BI177" s="53" t="str">
        <f>IFERROR(VLOOKUP(B177,例①!$C$22:$D$24,2,FALSE),"")</f>
        <v/>
      </c>
      <c r="BJ177" s="53" t="str">
        <f>IF(B177&gt;例①!$C$26,"",IF(B177&gt;=例①!$C$25,$BJ$13,""))</f>
        <v/>
      </c>
      <c r="BK177" s="53" t="str">
        <f>IF(B177&gt;例①!$C$28,"",IF(B177&gt;=例①!$C$27,$BK$13,""))</f>
        <v/>
      </c>
      <c r="BL177" s="53" t="str">
        <f>IF(B177&gt;例①!$C$30,"",IF(B177&gt;=例①!$C$29,$BL$13,""))</f>
        <v/>
      </c>
      <c r="BM177" s="53" t="str">
        <f>IF(B177&gt;例①!$C$32,"",IF(B177&gt;=例①!$C$31,$BM$13,""))</f>
        <v/>
      </c>
      <c r="BN177" s="53" t="str">
        <f>IF(B177&gt;例①!$C$34,"",IF(B177&gt;=例①!$C$33,$BN$13,""))</f>
        <v/>
      </c>
      <c r="BO177" s="53" t="str">
        <f>IF(B177&gt;例①!$C$36,"",IF(B177&gt;=例①!$C$35,$BO$13,""))</f>
        <v/>
      </c>
      <c r="BP177" s="53" t="str">
        <f>IF(B177&gt;例①!$C$38,"",IF(B177&gt;=例①!$C$37,$BP$13,""))</f>
        <v/>
      </c>
      <c r="BQ177" s="53" t="str">
        <f>IF(B177&gt;例①!$C$40,"",IF(B177&gt;=例①!$C$39,$BQ$13,""))</f>
        <v/>
      </c>
      <c r="BR177" s="53" t="str">
        <f>IF(B177&gt;例①!$C$42,"",IF(B177&gt;=例①!$C$41,$BR$13,""))</f>
        <v/>
      </c>
      <c r="BS177" s="53" t="str">
        <f>IF(B177&gt;例①!$C$44,"",IF(B177&gt;=例①!$C$43,$BS$13,""))</f>
        <v/>
      </c>
      <c r="BT177" s="53" t="str">
        <f>IF(B177&gt;例①!$C$46,"",IF(B177&gt;=例①!$C$45,$BT$13,""))</f>
        <v/>
      </c>
      <c r="BU177" s="53" t="str">
        <f>IF(B177&gt;例①!$C$48,"",IF(B177&gt;=例①!$C$47,$BU$13,""))</f>
        <v/>
      </c>
      <c r="BV177" s="53" t="str">
        <f>IF(B177&gt;例①!$C$50,"",IF(B177&gt;=例①!$C$49,$BV$13,""))</f>
        <v/>
      </c>
      <c r="BW177" s="53" t="str">
        <f>IF(B177&gt;例①!$C$52,"",IF(B177&gt;=例①!$C$51,$BW$13,""))</f>
        <v/>
      </c>
      <c r="BX177" s="53" t="str">
        <f>IF(B177&gt;例①!$C$54,"",IF(B177&gt;=例①!$C$53,$BX$13,""))</f>
        <v/>
      </c>
      <c r="BY177" s="53" t="str">
        <f>IF(B177&gt;例①!$C$56,"",IF(B177&gt;=例①!$C$55,$BY$13,""))</f>
        <v/>
      </c>
      <c r="BZ177" s="53" t="str">
        <f>IF(B177&gt;例①!$C$58,"",IF(B177&gt;=例①!$C$57,$BZ$13,""))</f>
        <v/>
      </c>
      <c r="CA177" s="53" t="str">
        <f>IF(B177&gt;例①!$C$60,"",IF(B177&gt;=例①!$C$59,$CA$13,""))</f>
        <v/>
      </c>
      <c r="CB177" s="53" t="str">
        <f>IF(B177&gt;例①!$C$62,"",IF(B177&gt;=例①!$C$61,$CB$13,""))</f>
        <v/>
      </c>
      <c r="CC177" s="53" t="str">
        <f>IF(B177&gt;例①!$C$64,"",IF(B177&gt;=例①!$C$63,$CC$13,""))</f>
        <v/>
      </c>
      <c r="CD177" s="53" t="str">
        <f>IF(B177&gt;例①!$C$66,"",IF(B177&gt;=例①!$C$65,$CD$13,""))</f>
        <v/>
      </c>
      <c r="CE177" s="50" t="str">
        <f t="shared" si="101"/>
        <v/>
      </c>
      <c r="CF177" s="50" t="str">
        <f t="shared" si="88"/>
        <v xml:space="preserve"> </v>
      </c>
    </row>
    <row r="178" spans="1:84" ht="39" customHeight="1" thickTop="1" thickBot="1" x14ac:dyDescent="0.2">
      <c r="A178" s="81" t="str">
        <f t="shared" si="75"/>
        <v>対象期間</v>
      </c>
      <c r="B178" s="180">
        <f>IFERROR(IF(B177=例①!$E$12+IF(WEEKDAY(例①!$E$12)=1,例①!$E$12,(8-WEEKDAY(例①!$E$12))),"-",IF(B177="-","-",B177+1)),"-")</f>
        <v>43719</v>
      </c>
      <c r="C178" s="89">
        <f t="shared" si="89"/>
        <v>4</v>
      </c>
      <c r="D178" s="199" t="str">
        <f t="shared" si="90"/>
        <v>〇</v>
      </c>
      <c r="E178" s="200" t="str">
        <f t="shared" si="91"/>
        <v xml:space="preserve"> </v>
      </c>
      <c r="F178" s="201" t="s">
        <v>60</v>
      </c>
      <c r="G178" s="202" t="s">
        <v>60</v>
      </c>
      <c r="H178" s="203"/>
      <c r="I178" s="204"/>
      <c r="J178" s="187" t="str">
        <f t="shared" si="92"/>
        <v/>
      </c>
      <c r="K178" s="190">
        <f t="shared" si="76"/>
        <v>161</v>
      </c>
      <c r="L178" s="190" t="str">
        <f t="shared" si="77"/>
        <v/>
      </c>
      <c r="M178" s="188" t="str">
        <f t="shared" si="93"/>
        <v/>
      </c>
      <c r="N178" s="87" t="str">
        <f t="shared" si="78"/>
        <v>↓</v>
      </c>
      <c r="O178" s="108"/>
      <c r="P178" s="156" t="str">
        <f>IF(B178&lt;例①!$E$11,"",IF(B178&gt;例①!$E$12,"",IF(LEN(CE178)=0,"○","")))</f>
        <v>○</v>
      </c>
      <c r="Q178" s="162">
        <f t="shared" si="94"/>
        <v>46</v>
      </c>
      <c r="R178" s="93">
        <f t="shared" si="79"/>
        <v>161</v>
      </c>
      <c r="S178" s="156" t="str">
        <f t="shared" si="80"/>
        <v/>
      </c>
      <c r="T178" s="162">
        <f t="shared" si="81"/>
        <v>45</v>
      </c>
      <c r="U178" s="100">
        <f t="shared" si="95"/>
        <v>46</v>
      </c>
      <c r="V178" s="93" t="str">
        <f t="shared" si="82"/>
        <v>作業日</v>
      </c>
      <c r="W178" s="169" t="str">
        <f t="shared" si="96"/>
        <v>作業日</v>
      </c>
      <c r="X178" s="80" t="str">
        <f t="shared" si="97"/>
        <v/>
      </c>
      <c r="Y178" s="80" t="str">
        <f t="shared" si="98"/>
        <v/>
      </c>
      <c r="Z178" s="80">
        <f t="shared" si="83"/>
        <v>43719</v>
      </c>
      <c r="AA178" s="80" t="str">
        <f t="shared" si="84"/>
        <v/>
      </c>
      <c r="AB178" s="80" t="str">
        <f t="shared" si="85"/>
        <v>OK（振替済み）</v>
      </c>
      <c r="AC178" s="154">
        <f t="shared" si="86"/>
        <v>45</v>
      </c>
      <c r="AD178" s="154" t="str">
        <f t="shared" si="99"/>
        <v/>
      </c>
      <c r="AE178" s="106">
        <f t="shared" si="100"/>
        <v>24</v>
      </c>
      <c r="AF178" s="106">
        <f t="shared" si="87"/>
        <v>0</v>
      </c>
      <c r="AG178" s="218">
        <f>IFERROR(IF(AE178=1,例①!$E$11,IF(AE178=2,例①!$E$11,IF(WEEKDAY(Z178)=2,Z171,AG177))),"")</f>
        <v>43710</v>
      </c>
      <c r="AH178" s="222">
        <f t="shared" si="107"/>
        <v>43711</v>
      </c>
      <c r="AI178" s="222">
        <f t="shared" si="107"/>
        <v>43712</v>
      </c>
      <c r="AJ178" s="222">
        <f t="shared" si="107"/>
        <v>43713</v>
      </c>
      <c r="AK178" s="222">
        <f t="shared" si="107"/>
        <v>43714</v>
      </c>
      <c r="AL178" s="222">
        <f t="shared" si="107"/>
        <v>43715</v>
      </c>
      <c r="AM178" s="222">
        <f t="shared" si="107"/>
        <v>43716</v>
      </c>
      <c r="AN178" s="222">
        <f t="shared" si="107"/>
        <v>43717</v>
      </c>
      <c r="AO178" s="222">
        <f t="shared" si="107"/>
        <v>43718</v>
      </c>
      <c r="AP178" s="222">
        <f t="shared" si="107"/>
        <v>43719</v>
      </c>
      <c r="AQ178" s="222">
        <f t="shared" si="107"/>
        <v>43720</v>
      </c>
      <c r="AR178" s="222">
        <f t="shared" si="107"/>
        <v>43721</v>
      </c>
      <c r="AS178" s="222">
        <f t="shared" si="107"/>
        <v>43722</v>
      </c>
      <c r="AT178" s="222">
        <f t="shared" si="107"/>
        <v>43723</v>
      </c>
      <c r="AU178" s="222">
        <f t="shared" si="107"/>
        <v>43724</v>
      </c>
      <c r="AV178" s="222">
        <f t="shared" si="107"/>
        <v>43725</v>
      </c>
      <c r="AW178" s="222">
        <f t="shared" si="107"/>
        <v>43726</v>
      </c>
      <c r="AX178" s="222">
        <f t="shared" si="107"/>
        <v>43727</v>
      </c>
      <c r="AY178" s="222">
        <f t="shared" si="107"/>
        <v>43728</v>
      </c>
      <c r="AZ178" s="222">
        <f t="shared" si="107"/>
        <v>43729</v>
      </c>
      <c r="BA178" s="222">
        <f t="shared" si="107"/>
        <v>43730</v>
      </c>
      <c r="BB178" s="219">
        <f>IFERROR(IF(IF(Z178=例①!$E$12,例①!$E$12,IF(WEEKDAY(Z178)=1,Z185,BB179))&gt;例①!$E$12,例①!$E$12,IF(Z178=例①!$E$12,例①!$E$12,IF(WEEKDAY(Z178)=1,Z185,BB179))),"")</f>
        <v>43730</v>
      </c>
      <c r="BE178" s="53"/>
      <c r="BF178" s="53"/>
      <c r="BG178" s="53" t="str">
        <f>IFERROR(VLOOKUP(B178,例①!$C$11:$D$12,2,FALSE),"")</f>
        <v/>
      </c>
      <c r="BH178" s="53" t="str">
        <f>IFERROR(VLOOKUP(B178,例①!$C$16:$D$21,2,FALSE),"")</f>
        <v/>
      </c>
      <c r="BI178" s="53" t="str">
        <f>IFERROR(VLOOKUP(B178,例①!$C$22:$D$24,2,FALSE),"")</f>
        <v/>
      </c>
      <c r="BJ178" s="53" t="str">
        <f>IF(B178&gt;例①!$C$26,"",IF(B178&gt;=例①!$C$25,$BJ$13,""))</f>
        <v/>
      </c>
      <c r="BK178" s="53" t="str">
        <f>IF(B178&gt;例①!$C$28,"",IF(B178&gt;=例①!$C$27,$BK$13,""))</f>
        <v/>
      </c>
      <c r="BL178" s="53" t="str">
        <f>IF(B178&gt;例①!$C$30,"",IF(B178&gt;=例①!$C$29,$BL$13,""))</f>
        <v/>
      </c>
      <c r="BM178" s="53" t="str">
        <f>IF(B178&gt;例①!$C$32,"",IF(B178&gt;=例①!$C$31,$BM$13,""))</f>
        <v/>
      </c>
      <c r="BN178" s="53" t="str">
        <f>IF(B178&gt;例①!$C$34,"",IF(B178&gt;=例①!$C$33,$BN$13,""))</f>
        <v/>
      </c>
      <c r="BO178" s="53" t="str">
        <f>IF(B178&gt;例①!$C$36,"",IF(B178&gt;=例①!$C$35,$BO$13,""))</f>
        <v/>
      </c>
      <c r="BP178" s="53" t="str">
        <f>IF(B178&gt;例①!$C$38,"",IF(B178&gt;=例①!$C$37,$BP$13,""))</f>
        <v/>
      </c>
      <c r="BQ178" s="53" t="str">
        <f>IF(B178&gt;例①!$C$40,"",IF(B178&gt;=例①!$C$39,$BQ$13,""))</f>
        <v/>
      </c>
      <c r="BR178" s="53" t="str">
        <f>IF(B178&gt;例①!$C$42,"",IF(B178&gt;=例①!$C$41,$BR$13,""))</f>
        <v/>
      </c>
      <c r="BS178" s="53" t="str">
        <f>IF(B178&gt;例①!$C$44,"",IF(B178&gt;=例①!$C$43,$BS$13,""))</f>
        <v/>
      </c>
      <c r="BT178" s="53" t="str">
        <f>IF(B178&gt;例①!$C$46,"",IF(B178&gt;=例①!$C$45,$BT$13,""))</f>
        <v/>
      </c>
      <c r="BU178" s="53" t="str">
        <f>IF(B178&gt;例①!$C$48,"",IF(B178&gt;=例①!$C$47,$BU$13,""))</f>
        <v/>
      </c>
      <c r="BV178" s="53" t="str">
        <f>IF(B178&gt;例①!$C$50,"",IF(B178&gt;=例①!$C$49,$BV$13,""))</f>
        <v/>
      </c>
      <c r="BW178" s="53" t="str">
        <f>IF(B178&gt;例①!$C$52,"",IF(B178&gt;=例①!$C$51,$BW$13,""))</f>
        <v/>
      </c>
      <c r="BX178" s="53" t="str">
        <f>IF(B178&gt;例①!$C$54,"",IF(B178&gt;=例①!$C$53,$BX$13,""))</f>
        <v/>
      </c>
      <c r="BY178" s="53" t="str">
        <f>IF(B178&gt;例①!$C$56,"",IF(B178&gt;=例①!$C$55,$BY$13,""))</f>
        <v/>
      </c>
      <c r="BZ178" s="53" t="str">
        <f>IF(B178&gt;例①!$C$58,"",IF(B178&gt;=例①!$C$57,$BZ$13,""))</f>
        <v/>
      </c>
      <c r="CA178" s="53" t="str">
        <f>IF(B178&gt;例①!$C$60,"",IF(B178&gt;=例①!$C$59,$CA$13,""))</f>
        <v/>
      </c>
      <c r="CB178" s="53" t="str">
        <f>IF(B178&gt;例①!$C$62,"",IF(B178&gt;=例①!$C$61,$CB$13,""))</f>
        <v/>
      </c>
      <c r="CC178" s="53" t="str">
        <f>IF(B178&gt;例①!$C$64,"",IF(B178&gt;=例①!$C$63,$CC$13,""))</f>
        <v/>
      </c>
      <c r="CD178" s="53" t="str">
        <f>IF(B178&gt;例①!$C$66,"",IF(B178&gt;=例①!$C$65,$CD$13,""))</f>
        <v/>
      </c>
      <c r="CE178" s="50" t="str">
        <f t="shared" si="101"/>
        <v/>
      </c>
      <c r="CF178" s="50" t="str">
        <f t="shared" si="88"/>
        <v xml:space="preserve"> </v>
      </c>
    </row>
    <row r="179" spans="1:84" ht="39" customHeight="1" thickTop="1" thickBot="1" x14ac:dyDescent="0.2">
      <c r="A179" s="81" t="str">
        <f t="shared" si="75"/>
        <v>対象期間</v>
      </c>
      <c r="B179" s="180">
        <f>IFERROR(IF(B178=例①!$E$12+IF(WEEKDAY(例①!$E$12)=1,例①!$E$12,(8-WEEKDAY(例①!$E$12))),"-",IF(B178="-","-",B178+1)),"-")</f>
        <v>43720</v>
      </c>
      <c r="C179" s="89">
        <f t="shared" si="89"/>
        <v>5</v>
      </c>
      <c r="D179" s="199" t="str">
        <f t="shared" si="90"/>
        <v>〇</v>
      </c>
      <c r="E179" s="200" t="str">
        <f t="shared" si="91"/>
        <v xml:space="preserve"> </v>
      </c>
      <c r="F179" s="201" t="s">
        <v>60</v>
      </c>
      <c r="G179" s="202" t="s">
        <v>60</v>
      </c>
      <c r="H179" s="203"/>
      <c r="I179" s="204"/>
      <c r="J179" s="187" t="str">
        <f t="shared" si="92"/>
        <v/>
      </c>
      <c r="K179" s="190">
        <f t="shared" si="76"/>
        <v>162</v>
      </c>
      <c r="L179" s="190" t="str">
        <f t="shared" si="77"/>
        <v/>
      </c>
      <c r="M179" s="188" t="str">
        <f t="shared" si="93"/>
        <v/>
      </c>
      <c r="N179" s="87" t="str">
        <f t="shared" si="78"/>
        <v>↓</v>
      </c>
      <c r="O179" s="108"/>
      <c r="P179" s="156" t="str">
        <f>IF(B179&lt;例①!$E$11,"",IF(B179&gt;例①!$E$12,"",IF(LEN(CE179)=0,"○","")))</f>
        <v>○</v>
      </c>
      <c r="Q179" s="162">
        <f t="shared" si="94"/>
        <v>46</v>
      </c>
      <c r="R179" s="93">
        <f t="shared" si="79"/>
        <v>162</v>
      </c>
      <c r="S179" s="156" t="str">
        <f t="shared" si="80"/>
        <v/>
      </c>
      <c r="T179" s="162">
        <f t="shared" si="81"/>
        <v>45</v>
      </c>
      <c r="U179" s="100">
        <f t="shared" si="95"/>
        <v>46</v>
      </c>
      <c r="V179" s="93" t="str">
        <f t="shared" si="82"/>
        <v>作業日</v>
      </c>
      <c r="W179" s="169" t="str">
        <f t="shared" si="96"/>
        <v>作業日</v>
      </c>
      <c r="X179" s="80" t="str">
        <f t="shared" si="97"/>
        <v/>
      </c>
      <c r="Y179" s="80" t="str">
        <f t="shared" si="98"/>
        <v/>
      </c>
      <c r="Z179" s="80">
        <f t="shared" si="83"/>
        <v>43720</v>
      </c>
      <c r="AA179" s="80" t="str">
        <f t="shared" si="84"/>
        <v/>
      </c>
      <c r="AB179" s="80" t="str">
        <f t="shared" si="85"/>
        <v>OK（振替済み）</v>
      </c>
      <c r="AC179" s="154">
        <f t="shared" si="86"/>
        <v>45</v>
      </c>
      <c r="AD179" s="154" t="str">
        <f t="shared" si="99"/>
        <v/>
      </c>
      <c r="AE179" s="106">
        <f t="shared" si="100"/>
        <v>24</v>
      </c>
      <c r="AF179" s="106">
        <f t="shared" si="87"/>
        <v>0</v>
      </c>
      <c r="AG179" s="218">
        <f>IFERROR(IF(AE179=1,例①!$E$11,IF(AE179=2,例①!$E$11,IF(WEEKDAY(Z179)=2,Z172,AG178))),"")</f>
        <v>43710</v>
      </c>
      <c r="AH179" s="222">
        <f t="shared" si="107"/>
        <v>43711</v>
      </c>
      <c r="AI179" s="222">
        <f t="shared" si="107"/>
        <v>43712</v>
      </c>
      <c r="AJ179" s="222">
        <f t="shared" si="107"/>
        <v>43713</v>
      </c>
      <c r="AK179" s="222">
        <f t="shared" si="107"/>
        <v>43714</v>
      </c>
      <c r="AL179" s="222">
        <f t="shared" si="107"/>
        <v>43715</v>
      </c>
      <c r="AM179" s="222">
        <f t="shared" si="107"/>
        <v>43716</v>
      </c>
      <c r="AN179" s="222">
        <f t="shared" si="107"/>
        <v>43717</v>
      </c>
      <c r="AO179" s="222">
        <f t="shared" si="107"/>
        <v>43718</v>
      </c>
      <c r="AP179" s="222">
        <f t="shared" si="107"/>
        <v>43719</v>
      </c>
      <c r="AQ179" s="222">
        <f t="shared" si="107"/>
        <v>43720</v>
      </c>
      <c r="AR179" s="222">
        <f t="shared" si="107"/>
        <v>43721</v>
      </c>
      <c r="AS179" s="222">
        <f t="shared" si="107"/>
        <v>43722</v>
      </c>
      <c r="AT179" s="222">
        <f t="shared" si="107"/>
        <v>43723</v>
      </c>
      <c r="AU179" s="222">
        <f t="shared" si="107"/>
        <v>43724</v>
      </c>
      <c r="AV179" s="222">
        <f t="shared" si="107"/>
        <v>43725</v>
      </c>
      <c r="AW179" s="222">
        <f t="shared" si="107"/>
        <v>43726</v>
      </c>
      <c r="AX179" s="222">
        <f t="shared" si="107"/>
        <v>43727</v>
      </c>
      <c r="AY179" s="222">
        <f t="shared" si="107"/>
        <v>43728</v>
      </c>
      <c r="AZ179" s="222">
        <f t="shared" si="107"/>
        <v>43729</v>
      </c>
      <c r="BA179" s="222">
        <f t="shared" si="107"/>
        <v>43730</v>
      </c>
      <c r="BB179" s="219">
        <f>IFERROR(IF(IF(Z179=例①!$E$12,例①!$E$12,IF(WEEKDAY(Z179)=1,Z186,BB180))&gt;例①!$E$12,例①!$E$12,IF(Z179=例①!$E$12,例①!$E$12,IF(WEEKDAY(Z179)=1,Z186,BB180))),"")</f>
        <v>43730</v>
      </c>
      <c r="BE179" s="53"/>
      <c r="BF179" s="53"/>
      <c r="BG179" s="53" t="str">
        <f>IFERROR(VLOOKUP(B179,例①!$C$11:$D$12,2,FALSE),"")</f>
        <v/>
      </c>
      <c r="BH179" s="53" t="str">
        <f>IFERROR(VLOOKUP(B179,例①!$C$16:$D$21,2,FALSE),"")</f>
        <v/>
      </c>
      <c r="BI179" s="53" t="str">
        <f>IFERROR(VLOOKUP(B179,例①!$C$22:$D$24,2,FALSE),"")</f>
        <v/>
      </c>
      <c r="BJ179" s="53" t="str">
        <f>IF(B179&gt;例①!$C$26,"",IF(B179&gt;=例①!$C$25,$BJ$13,""))</f>
        <v/>
      </c>
      <c r="BK179" s="53" t="str">
        <f>IF(B179&gt;例①!$C$28,"",IF(B179&gt;=例①!$C$27,$BK$13,""))</f>
        <v/>
      </c>
      <c r="BL179" s="53" t="str">
        <f>IF(B179&gt;例①!$C$30,"",IF(B179&gt;=例①!$C$29,$BL$13,""))</f>
        <v/>
      </c>
      <c r="BM179" s="53" t="str">
        <f>IF(B179&gt;例①!$C$32,"",IF(B179&gt;=例①!$C$31,$BM$13,""))</f>
        <v/>
      </c>
      <c r="BN179" s="53" t="str">
        <f>IF(B179&gt;例①!$C$34,"",IF(B179&gt;=例①!$C$33,$BN$13,""))</f>
        <v/>
      </c>
      <c r="BO179" s="53" t="str">
        <f>IF(B179&gt;例①!$C$36,"",IF(B179&gt;=例①!$C$35,$BO$13,""))</f>
        <v/>
      </c>
      <c r="BP179" s="53" t="str">
        <f>IF(B179&gt;例①!$C$38,"",IF(B179&gt;=例①!$C$37,$BP$13,""))</f>
        <v/>
      </c>
      <c r="BQ179" s="53" t="str">
        <f>IF(B179&gt;例①!$C$40,"",IF(B179&gt;=例①!$C$39,$BQ$13,""))</f>
        <v/>
      </c>
      <c r="BR179" s="53" t="str">
        <f>IF(B179&gt;例①!$C$42,"",IF(B179&gt;=例①!$C$41,$BR$13,""))</f>
        <v/>
      </c>
      <c r="BS179" s="53" t="str">
        <f>IF(B179&gt;例①!$C$44,"",IF(B179&gt;=例①!$C$43,$BS$13,""))</f>
        <v/>
      </c>
      <c r="BT179" s="53" t="str">
        <f>IF(B179&gt;例①!$C$46,"",IF(B179&gt;=例①!$C$45,$BT$13,""))</f>
        <v/>
      </c>
      <c r="BU179" s="53" t="str">
        <f>IF(B179&gt;例①!$C$48,"",IF(B179&gt;=例①!$C$47,$BU$13,""))</f>
        <v/>
      </c>
      <c r="BV179" s="53" t="str">
        <f>IF(B179&gt;例①!$C$50,"",IF(B179&gt;=例①!$C$49,$BV$13,""))</f>
        <v/>
      </c>
      <c r="BW179" s="53" t="str">
        <f>IF(B179&gt;例①!$C$52,"",IF(B179&gt;=例①!$C$51,$BW$13,""))</f>
        <v/>
      </c>
      <c r="BX179" s="53" t="str">
        <f>IF(B179&gt;例①!$C$54,"",IF(B179&gt;=例①!$C$53,$BX$13,""))</f>
        <v/>
      </c>
      <c r="BY179" s="53" t="str">
        <f>IF(B179&gt;例①!$C$56,"",IF(B179&gt;=例①!$C$55,$BY$13,""))</f>
        <v/>
      </c>
      <c r="BZ179" s="53" t="str">
        <f>IF(B179&gt;例①!$C$58,"",IF(B179&gt;=例①!$C$57,$BZ$13,""))</f>
        <v/>
      </c>
      <c r="CA179" s="53" t="str">
        <f>IF(B179&gt;例①!$C$60,"",IF(B179&gt;=例①!$C$59,$CA$13,""))</f>
        <v/>
      </c>
      <c r="CB179" s="53" t="str">
        <f>IF(B179&gt;例①!$C$62,"",IF(B179&gt;=例①!$C$61,$CB$13,""))</f>
        <v/>
      </c>
      <c r="CC179" s="53" t="str">
        <f>IF(B179&gt;例①!$C$64,"",IF(B179&gt;=例①!$C$63,$CC$13,""))</f>
        <v/>
      </c>
      <c r="CD179" s="53" t="str">
        <f>IF(B179&gt;例①!$C$66,"",IF(B179&gt;=例①!$C$65,$CD$13,""))</f>
        <v/>
      </c>
      <c r="CE179" s="50" t="str">
        <f t="shared" si="101"/>
        <v/>
      </c>
      <c r="CF179" s="50" t="str">
        <f t="shared" si="88"/>
        <v xml:space="preserve"> </v>
      </c>
    </row>
    <row r="180" spans="1:84" ht="39" customHeight="1" thickTop="1" thickBot="1" x14ac:dyDescent="0.2">
      <c r="A180" s="81" t="str">
        <f t="shared" si="75"/>
        <v>対象期間</v>
      </c>
      <c r="B180" s="180">
        <f>IFERROR(IF(B179=例①!$E$12+IF(WEEKDAY(例①!$E$12)=1,例①!$E$12,(8-WEEKDAY(例①!$E$12))),"-",IF(B179="-","-",B179+1)),"-")</f>
        <v>43721</v>
      </c>
      <c r="C180" s="89">
        <f t="shared" si="89"/>
        <v>6</v>
      </c>
      <c r="D180" s="199" t="str">
        <f t="shared" si="90"/>
        <v>〇</v>
      </c>
      <c r="E180" s="200" t="str">
        <f t="shared" si="91"/>
        <v xml:space="preserve"> </v>
      </c>
      <c r="F180" s="201" t="s">
        <v>60</v>
      </c>
      <c r="G180" s="202" t="s">
        <v>60</v>
      </c>
      <c r="H180" s="203"/>
      <c r="I180" s="204"/>
      <c r="J180" s="187" t="str">
        <f t="shared" si="92"/>
        <v/>
      </c>
      <c r="K180" s="190">
        <f t="shared" si="76"/>
        <v>163</v>
      </c>
      <c r="L180" s="190" t="str">
        <f t="shared" si="77"/>
        <v/>
      </c>
      <c r="M180" s="188" t="str">
        <f t="shared" si="93"/>
        <v/>
      </c>
      <c r="N180" s="87" t="str">
        <f t="shared" si="78"/>
        <v>↓</v>
      </c>
      <c r="O180" s="108"/>
      <c r="P180" s="156" t="str">
        <f>IF(B180&lt;例①!$E$11,"",IF(B180&gt;例①!$E$12,"",IF(LEN(CE180)=0,"○","")))</f>
        <v>○</v>
      </c>
      <c r="Q180" s="162">
        <f t="shared" si="94"/>
        <v>46</v>
      </c>
      <c r="R180" s="93">
        <f t="shared" si="79"/>
        <v>163</v>
      </c>
      <c r="S180" s="156" t="str">
        <f t="shared" si="80"/>
        <v/>
      </c>
      <c r="T180" s="162">
        <f t="shared" si="81"/>
        <v>45</v>
      </c>
      <c r="U180" s="100">
        <f t="shared" si="95"/>
        <v>46</v>
      </c>
      <c r="V180" s="93" t="str">
        <f t="shared" si="82"/>
        <v>作業日</v>
      </c>
      <c r="W180" s="169" t="str">
        <f t="shared" si="96"/>
        <v>作業日</v>
      </c>
      <c r="X180" s="80" t="str">
        <f t="shared" si="97"/>
        <v/>
      </c>
      <c r="Y180" s="80" t="str">
        <f t="shared" si="98"/>
        <v/>
      </c>
      <c r="Z180" s="80">
        <f t="shared" si="83"/>
        <v>43721</v>
      </c>
      <c r="AA180" s="80" t="str">
        <f t="shared" si="84"/>
        <v/>
      </c>
      <c r="AB180" s="80" t="str">
        <f t="shared" si="85"/>
        <v>OK（振替済み）</v>
      </c>
      <c r="AC180" s="154">
        <f t="shared" si="86"/>
        <v>45</v>
      </c>
      <c r="AD180" s="154" t="str">
        <f t="shared" si="99"/>
        <v/>
      </c>
      <c r="AE180" s="106">
        <f t="shared" si="100"/>
        <v>24</v>
      </c>
      <c r="AF180" s="106">
        <f t="shared" si="87"/>
        <v>0</v>
      </c>
      <c r="AG180" s="218">
        <f>IFERROR(IF(AE180=1,例①!$E$11,IF(AE180=2,例①!$E$11,IF(WEEKDAY(Z180)=2,Z173,AG179))),"")</f>
        <v>43710</v>
      </c>
      <c r="AH180" s="222">
        <f t="shared" si="107"/>
        <v>43711</v>
      </c>
      <c r="AI180" s="222">
        <f t="shared" si="107"/>
        <v>43712</v>
      </c>
      <c r="AJ180" s="222">
        <f t="shared" si="107"/>
        <v>43713</v>
      </c>
      <c r="AK180" s="222">
        <f t="shared" si="107"/>
        <v>43714</v>
      </c>
      <c r="AL180" s="222">
        <f t="shared" si="107"/>
        <v>43715</v>
      </c>
      <c r="AM180" s="222">
        <f t="shared" si="107"/>
        <v>43716</v>
      </c>
      <c r="AN180" s="222">
        <f t="shared" si="107"/>
        <v>43717</v>
      </c>
      <c r="AO180" s="222">
        <f t="shared" si="107"/>
        <v>43718</v>
      </c>
      <c r="AP180" s="222">
        <f t="shared" si="107"/>
        <v>43719</v>
      </c>
      <c r="AQ180" s="222">
        <f t="shared" si="107"/>
        <v>43720</v>
      </c>
      <c r="AR180" s="222">
        <f t="shared" si="107"/>
        <v>43721</v>
      </c>
      <c r="AS180" s="222">
        <f t="shared" si="107"/>
        <v>43722</v>
      </c>
      <c r="AT180" s="222">
        <f t="shared" si="107"/>
        <v>43723</v>
      </c>
      <c r="AU180" s="222">
        <f t="shared" si="107"/>
        <v>43724</v>
      </c>
      <c r="AV180" s="222">
        <f t="shared" si="107"/>
        <v>43725</v>
      </c>
      <c r="AW180" s="222">
        <f t="shared" si="107"/>
        <v>43726</v>
      </c>
      <c r="AX180" s="222">
        <f t="shared" si="107"/>
        <v>43727</v>
      </c>
      <c r="AY180" s="222">
        <f t="shared" si="107"/>
        <v>43728</v>
      </c>
      <c r="AZ180" s="222">
        <f t="shared" si="107"/>
        <v>43729</v>
      </c>
      <c r="BA180" s="222">
        <f t="shared" si="107"/>
        <v>43730</v>
      </c>
      <c r="BB180" s="219">
        <f>IFERROR(IF(IF(Z180=例①!$E$12,例①!$E$12,IF(WEEKDAY(Z180)=1,Z187,BB181))&gt;例①!$E$12,例①!$E$12,IF(Z180=例①!$E$12,例①!$E$12,IF(WEEKDAY(Z180)=1,Z187,BB181))),"")</f>
        <v>43730</v>
      </c>
      <c r="BE180" s="53"/>
      <c r="BF180" s="53"/>
      <c r="BG180" s="53" t="str">
        <f>IFERROR(VLOOKUP(B180,例①!$C$11:$D$12,2,FALSE),"")</f>
        <v/>
      </c>
      <c r="BH180" s="53" t="str">
        <f>IFERROR(VLOOKUP(B180,例①!$C$16:$D$21,2,FALSE),"")</f>
        <v/>
      </c>
      <c r="BI180" s="53" t="str">
        <f>IFERROR(VLOOKUP(B180,例①!$C$22:$D$24,2,FALSE),"")</f>
        <v/>
      </c>
      <c r="BJ180" s="53" t="str">
        <f>IF(B180&gt;例①!$C$26,"",IF(B180&gt;=例①!$C$25,$BJ$13,""))</f>
        <v/>
      </c>
      <c r="BK180" s="53" t="str">
        <f>IF(B180&gt;例①!$C$28,"",IF(B180&gt;=例①!$C$27,$BK$13,""))</f>
        <v/>
      </c>
      <c r="BL180" s="53" t="str">
        <f>IF(B180&gt;例①!$C$30,"",IF(B180&gt;=例①!$C$29,$BL$13,""))</f>
        <v/>
      </c>
      <c r="BM180" s="53" t="str">
        <f>IF(B180&gt;例①!$C$32,"",IF(B180&gt;=例①!$C$31,$BM$13,""))</f>
        <v/>
      </c>
      <c r="BN180" s="53" t="str">
        <f>IF(B180&gt;例①!$C$34,"",IF(B180&gt;=例①!$C$33,$BN$13,""))</f>
        <v/>
      </c>
      <c r="BO180" s="53" t="str">
        <f>IF(B180&gt;例①!$C$36,"",IF(B180&gt;=例①!$C$35,$BO$13,""))</f>
        <v/>
      </c>
      <c r="BP180" s="53" t="str">
        <f>IF(B180&gt;例①!$C$38,"",IF(B180&gt;=例①!$C$37,$BP$13,""))</f>
        <v/>
      </c>
      <c r="BQ180" s="53" t="str">
        <f>IF(B180&gt;例①!$C$40,"",IF(B180&gt;=例①!$C$39,$BQ$13,""))</f>
        <v/>
      </c>
      <c r="BR180" s="53" t="str">
        <f>IF(B180&gt;例①!$C$42,"",IF(B180&gt;=例①!$C$41,$BR$13,""))</f>
        <v/>
      </c>
      <c r="BS180" s="53" t="str">
        <f>IF(B180&gt;例①!$C$44,"",IF(B180&gt;=例①!$C$43,$BS$13,""))</f>
        <v/>
      </c>
      <c r="BT180" s="53" t="str">
        <f>IF(B180&gt;例①!$C$46,"",IF(B180&gt;=例①!$C$45,$BT$13,""))</f>
        <v/>
      </c>
      <c r="BU180" s="53" t="str">
        <f>IF(B180&gt;例①!$C$48,"",IF(B180&gt;=例①!$C$47,$BU$13,""))</f>
        <v/>
      </c>
      <c r="BV180" s="53" t="str">
        <f>IF(B180&gt;例①!$C$50,"",IF(B180&gt;=例①!$C$49,$BV$13,""))</f>
        <v/>
      </c>
      <c r="BW180" s="53" t="str">
        <f>IF(B180&gt;例①!$C$52,"",IF(B180&gt;=例①!$C$51,$BW$13,""))</f>
        <v/>
      </c>
      <c r="BX180" s="53" t="str">
        <f>IF(B180&gt;例①!$C$54,"",IF(B180&gt;=例①!$C$53,$BX$13,""))</f>
        <v/>
      </c>
      <c r="BY180" s="53" t="str">
        <f>IF(B180&gt;例①!$C$56,"",IF(B180&gt;=例①!$C$55,$BY$13,""))</f>
        <v/>
      </c>
      <c r="BZ180" s="53" t="str">
        <f>IF(B180&gt;例①!$C$58,"",IF(B180&gt;=例①!$C$57,$BZ$13,""))</f>
        <v/>
      </c>
      <c r="CA180" s="53" t="str">
        <f>IF(B180&gt;例①!$C$60,"",IF(B180&gt;=例①!$C$59,$CA$13,""))</f>
        <v/>
      </c>
      <c r="CB180" s="53" t="str">
        <f>IF(B180&gt;例①!$C$62,"",IF(B180&gt;=例①!$C$61,$CB$13,""))</f>
        <v/>
      </c>
      <c r="CC180" s="53" t="str">
        <f>IF(B180&gt;例①!$C$64,"",IF(B180&gt;=例①!$C$63,$CC$13,""))</f>
        <v/>
      </c>
      <c r="CD180" s="53" t="str">
        <f>IF(B180&gt;例①!$C$66,"",IF(B180&gt;=例①!$C$65,$CD$13,""))</f>
        <v/>
      </c>
      <c r="CE180" s="50" t="str">
        <f t="shared" si="101"/>
        <v/>
      </c>
      <c r="CF180" s="50" t="str">
        <f t="shared" si="88"/>
        <v xml:space="preserve"> </v>
      </c>
    </row>
    <row r="181" spans="1:84" ht="39" customHeight="1" thickTop="1" thickBot="1" x14ac:dyDescent="0.2">
      <c r="A181" s="81" t="str">
        <f t="shared" si="75"/>
        <v>対象期間</v>
      </c>
      <c r="B181" s="180">
        <f>IFERROR(IF(B180=例①!$E$12+IF(WEEKDAY(例①!$E$12)=1,例①!$E$12,(8-WEEKDAY(例①!$E$12))),"-",IF(B180="-","-",B180+1)),"-")</f>
        <v>43722</v>
      </c>
      <c r="C181" s="89">
        <f t="shared" si="89"/>
        <v>7</v>
      </c>
      <c r="D181" s="199" t="str">
        <f t="shared" si="90"/>
        <v>〇</v>
      </c>
      <c r="E181" s="200" t="str">
        <f t="shared" si="91"/>
        <v xml:space="preserve"> </v>
      </c>
      <c r="F181" s="201" t="s">
        <v>61</v>
      </c>
      <c r="G181" s="202" t="s">
        <v>61</v>
      </c>
      <c r="H181" s="203"/>
      <c r="I181" s="204"/>
      <c r="J181" s="187" t="str">
        <f t="shared" si="92"/>
        <v>OK</v>
      </c>
      <c r="K181" s="190">
        <f t="shared" si="76"/>
        <v>164</v>
      </c>
      <c r="L181" s="190">
        <f t="shared" si="77"/>
        <v>47</v>
      </c>
      <c r="M181" s="188" t="str">
        <f t="shared" si="93"/>
        <v>46／47</v>
      </c>
      <c r="N181" s="87" t="str">
        <f t="shared" si="78"/>
        <v>↓</v>
      </c>
      <c r="O181" s="108"/>
      <c r="P181" s="156" t="str">
        <f>IF(B181&lt;例①!$E$11,"",IF(B181&gt;例①!$E$12,"",IF(LEN(CE181)=0,"○","")))</f>
        <v>○</v>
      </c>
      <c r="Q181" s="162">
        <f t="shared" si="94"/>
        <v>47</v>
      </c>
      <c r="R181" s="93">
        <f t="shared" si="79"/>
        <v>164</v>
      </c>
      <c r="S181" s="156" t="str">
        <f t="shared" si="80"/>
        <v>〇</v>
      </c>
      <c r="T181" s="162">
        <f t="shared" si="81"/>
        <v>46</v>
      </c>
      <c r="U181" s="100">
        <f t="shared" si="95"/>
        <v>47</v>
      </c>
      <c r="V181" s="93" t="str">
        <f t="shared" si="82"/>
        <v>休日</v>
      </c>
      <c r="W181" s="169" t="str">
        <f t="shared" si="96"/>
        <v>休日</v>
      </c>
      <c r="X181" s="80" t="str">
        <f t="shared" si="97"/>
        <v/>
      </c>
      <c r="Y181" s="80" t="str">
        <f t="shared" si="98"/>
        <v/>
      </c>
      <c r="Z181" s="80">
        <f t="shared" si="83"/>
        <v>43722</v>
      </c>
      <c r="AA181" s="80" t="str">
        <f t="shared" si="84"/>
        <v/>
      </c>
      <c r="AB181" s="80" t="str">
        <f t="shared" si="85"/>
        <v>OK（振替済み）</v>
      </c>
      <c r="AC181" s="154">
        <f t="shared" si="86"/>
        <v>46</v>
      </c>
      <c r="AD181" s="154">
        <f t="shared" si="99"/>
        <v>46</v>
      </c>
      <c r="AE181" s="106">
        <f t="shared" si="100"/>
        <v>24</v>
      </c>
      <c r="AF181" s="106">
        <f t="shared" si="87"/>
        <v>0</v>
      </c>
      <c r="AG181" s="218">
        <f>IFERROR(IF(AE181=1,例①!$E$11,IF(AE181=2,例①!$E$11,IF(WEEKDAY(Z181)=2,Z174,AG180))),"")</f>
        <v>43710</v>
      </c>
      <c r="AH181" s="222">
        <f t="shared" si="107"/>
        <v>43711</v>
      </c>
      <c r="AI181" s="222">
        <f t="shared" si="107"/>
        <v>43712</v>
      </c>
      <c r="AJ181" s="222">
        <f t="shared" si="107"/>
        <v>43713</v>
      </c>
      <c r="AK181" s="222">
        <f t="shared" si="107"/>
        <v>43714</v>
      </c>
      <c r="AL181" s="222">
        <f t="shared" si="107"/>
        <v>43715</v>
      </c>
      <c r="AM181" s="222">
        <f t="shared" si="107"/>
        <v>43716</v>
      </c>
      <c r="AN181" s="222">
        <f t="shared" si="107"/>
        <v>43717</v>
      </c>
      <c r="AO181" s="222">
        <f t="shared" si="107"/>
        <v>43718</v>
      </c>
      <c r="AP181" s="222">
        <f t="shared" si="107"/>
        <v>43719</v>
      </c>
      <c r="AQ181" s="222">
        <f t="shared" si="107"/>
        <v>43720</v>
      </c>
      <c r="AR181" s="222">
        <f t="shared" si="107"/>
        <v>43721</v>
      </c>
      <c r="AS181" s="222">
        <f t="shared" si="107"/>
        <v>43722</v>
      </c>
      <c r="AT181" s="222">
        <f t="shared" si="107"/>
        <v>43723</v>
      </c>
      <c r="AU181" s="222">
        <f t="shared" si="107"/>
        <v>43724</v>
      </c>
      <c r="AV181" s="222">
        <f t="shared" si="107"/>
        <v>43725</v>
      </c>
      <c r="AW181" s="222">
        <f t="shared" si="107"/>
        <v>43726</v>
      </c>
      <c r="AX181" s="222">
        <f t="shared" si="107"/>
        <v>43727</v>
      </c>
      <c r="AY181" s="222">
        <f t="shared" si="107"/>
        <v>43728</v>
      </c>
      <c r="AZ181" s="222">
        <f t="shared" si="107"/>
        <v>43729</v>
      </c>
      <c r="BA181" s="222">
        <f t="shared" si="107"/>
        <v>43730</v>
      </c>
      <c r="BB181" s="219">
        <f>IFERROR(IF(IF(Z181=例①!$E$12,例①!$E$12,IF(WEEKDAY(Z181)=1,Z188,BB182))&gt;例①!$E$12,例①!$E$12,IF(Z181=例①!$E$12,例①!$E$12,IF(WEEKDAY(Z181)=1,Z188,BB182))),"")</f>
        <v>43730</v>
      </c>
      <c r="BE181" s="53"/>
      <c r="BF181" s="53"/>
      <c r="BG181" s="53" t="str">
        <f>IFERROR(VLOOKUP(B181,例①!$C$11:$D$12,2,FALSE),"")</f>
        <v/>
      </c>
      <c r="BH181" s="53" t="str">
        <f>IFERROR(VLOOKUP(B181,例①!$C$16:$D$21,2,FALSE),"")</f>
        <v/>
      </c>
      <c r="BI181" s="53" t="str">
        <f>IFERROR(VLOOKUP(B181,例①!$C$22:$D$24,2,FALSE),"")</f>
        <v/>
      </c>
      <c r="BJ181" s="53" t="str">
        <f>IF(B181&gt;例①!$C$26,"",IF(B181&gt;=例①!$C$25,$BJ$13,""))</f>
        <v/>
      </c>
      <c r="BK181" s="53" t="str">
        <f>IF(B181&gt;例①!$C$28,"",IF(B181&gt;=例①!$C$27,$BK$13,""))</f>
        <v/>
      </c>
      <c r="BL181" s="53" t="str">
        <f>IF(B181&gt;例①!$C$30,"",IF(B181&gt;=例①!$C$29,$BL$13,""))</f>
        <v/>
      </c>
      <c r="BM181" s="53" t="str">
        <f>IF(B181&gt;例①!$C$32,"",IF(B181&gt;=例①!$C$31,$BM$13,""))</f>
        <v/>
      </c>
      <c r="BN181" s="53" t="str">
        <f>IF(B181&gt;例①!$C$34,"",IF(B181&gt;=例①!$C$33,$BN$13,""))</f>
        <v/>
      </c>
      <c r="BO181" s="53" t="str">
        <f>IF(B181&gt;例①!$C$36,"",IF(B181&gt;=例①!$C$35,$BO$13,""))</f>
        <v/>
      </c>
      <c r="BP181" s="53" t="str">
        <f>IF(B181&gt;例①!$C$38,"",IF(B181&gt;=例①!$C$37,$BP$13,""))</f>
        <v/>
      </c>
      <c r="BQ181" s="53" t="str">
        <f>IF(B181&gt;例①!$C$40,"",IF(B181&gt;=例①!$C$39,$BQ$13,""))</f>
        <v/>
      </c>
      <c r="BR181" s="53" t="str">
        <f>IF(B181&gt;例①!$C$42,"",IF(B181&gt;=例①!$C$41,$BR$13,""))</f>
        <v/>
      </c>
      <c r="BS181" s="53" t="str">
        <f>IF(B181&gt;例①!$C$44,"",IF(B181&gt;=例①!$C$43,$BS$13,""))</f>
        <v/>
      </c>
      <c r="BT181" s="53" t="str">
        <f>IF(B181&gt;例①!$C$46,"",IF(B181&gt;=例①!$C$45,$BT$13,""))</f>
        <v/>
      </c>
      <c r="BU181" s="53" t="str">
        <f>IF(B181&gt;例①!$C$48,"",IF(B181&gt;=例①!$C$47,$BU$13,""))</f>
        <v/>
      </c>
      <c r="BV181" s="53" t="str">
        <f>IF(B181&gt;例①!$C$50,"",IF(B181&gt;=例①!$C$49,$BV$13,""))</f>
        <v/>
      </c>
      <c r="BW181" s="53" t="str">
        <f>IF(B181&gt;例①!$C$52,"",IF(B181&gt;=例①!$C$51,$BW$13,""))</f>
        <v/>
      </c>
      <c r="BX181" s="53" t="str">
        <f>IF(B181&gt;例①!$C$54,"",IF(B181&gt;=例①!$C$53,$BX$13,""))</f>
        <v/>
      </c>
      <c r="BY181" s="53" t="str">
        <f>IF(B181&gt;例①!$C$56,"",IF(B181&gt;=例①!$C$55,$BY$13,""))</f>
        <v/>
      </c>
      <c r="BZ181" s="53" t="str">
        <f>IF(B181&gt;例①!$C$58,"",IF(B181&gt;=例①!$C$57,$BZ$13,""))</f>
        <v/>
      </c>
      <c r="CA181" s="53" t="str">
        <f>IF(B181&gt;例①!$C$60,"",IF(B181&gt;=例①!$C$59,$CA$13,""))</f>
        <v/>
      </c>
      <c r="CB181" s="53" t="str">
        <f>IF(B181&gt;例①!$C$62,"",IF(B181&gt;=例①!$C$61,$CB$13,""))</f>
        <v/>
      </c>
      <c r="CC181" s="53" t="str">
        <f>IF(B181&gt;例①!$C$64,"",IF(B181&gt;=例①!$C$63,$CC$13,""))</f>
        <v/>
      </c>
      <c r="CD181" s="53" t="str">
        <f>IF(B181&gt;例①!$C$66,"",IF(B181&gt;=例①!$C$65,$CD$13,""))</f>
        <v/>
      </c>
      <c r="CE181" s="50" t="str">
        <f t="shared" si="101"/>
        <v/>
      </c>
      <c r="CF181" s="50" t="str">
        <f t="shared" si="88"/>
        <v xml:space="preserve"> </v>
      </c>
    </row>
    <row r="182" spans="1:84" ht="39" customHeight="1" thickTop="1" thickBot="1" x14ac:dyDescent="0.2">
      <c r="A182" s="81" t="str">
        <f t="shared" si="75"/>
        <v>対象期間</v>
      </c>
      <c r="B182" s="180">
        <f>IFERROR(IF(B181=例①!$E$12+IF(WEEKDAY(例①!$E$12)=1,例①!$E$12,(8-WEEKDAY(例①!$E$12))),"-",IF(B181="-","-",B181+1)),"-")</f>
        <v>43723</v>
      </c>
      <c r="C182" s="89">
        <f t="shared" si="89"/>
        <v>1</v>
      </c>
      <c r="D182" s="199" t="str">
        <f t="shared" si="90"/>
        <v>〇</v>
      </c>
      <c r="E182" s="200" t="str">
        <f t="shared" si="91"/>
        <v xml:space="preserve"> </v>
      </c>
      <c r="F182" s="201" t="s">
        <v>61</v>
      </c>
      <c r="G182" s="202" t="s">
        <v>61</v>
      </c>
      <c r="H182" s="203"/>
      <c r="I182" s="204"/>
      <c r="J182" s="187" t="str">
        <f t="shared" si="92"/>
        <v>OK</v>
      </c>
      <c r="K182" s="190">
        <f t="shared" si="76"/>
        <v>165</v>
      </c>
      <c r="L182" s="190">
        <f t="shared" si="77"/>
        <v>48</v>
      </c>
      <c r="M182" s="188" t="str">
        <f t="shared" si="93"/>
        <v>47／48</v>
      </c>
      <c r="N182" s="87" t="str">
        <f t="shared" si="78"/>
        <v>週の終わり</v>
      </c>
      <c r="O182" s="108"/>
      <c r="P182" s="156" t="str">
        <f>IF(B182&lt;例①!$E$11,"",IF(B182&gt;例①!$E$12,"",IF(LEN(CE182)=0,"○","")))</f>
        <v>○</v>
      </c>
      <c r="Q182" s="162">
        <f t="shared" si="94"/>
        <v>48</v>
      </c>
      <c r="R182" s="93">
        <f t="shared" si="79"/>
        <v>165</v>
      </c>
      <c r="S182" s="156" t="str">
        <f t="shared" si="80"/>
        <v>〇</v>
      </c>
      <c r="T182" s="162">
        <f t="shared" si="81"/>
        <v>47</v>
      </c>
      <c r="U182" s="100">
        <f t="shared" si="95"/>
        <v>48</v>
      </c>
      <c r="V182" s="93" t="str">
        <f t="shared" si="82"/>
        <v>休日</v>
      </c>
      <c r="W182" s="169" t="str">
        <f t="shared" si="96"/>
        <v>休日</v>
      </c>
      <c r="X182" s="80" t="str">
        <f t="shared" si="97"/>
        <v/>
      </c>
      <c r="Y182" s="80" t="str">
        <f t="shared" si="98"/>
        <v/>
      </c>
      <c r="Z182" s="80">
        <f t="shared" si="83"/>
        <v>43723</v>
      </c>
      <c r="AA182" s="80" t="str">
        <f t="shared" si="84"/>
        <v/>
      </c>
      <c r="AB182" s="80" t="str">
        <f t="shared" si="85"/>
        <v>OK（振替済み）</v>
      </c>
      <c r="AC182" s="154">
        <f t="shared" si="86"/>
        <v>47</v>
      </c>
      <c r="AD182" s="154">
        <f t="shared" si="99"/>
        <v>47</v>
      </c>
      <c r="AE182" s="106">
        <f t="shared" si="100"/>
        <v>24</v>
      </c>
      <c r="AF182" s="106">
        <f t="shared" si="87"/>
        <v>0</v>
      </c>
      <c r="AG182" s="223">
        <f>IFERROR(IF(AE182=1,例①!$E$11,IF(AE182=2,例①!$E$11,IF(WEEKDAY(Z182)=2,Z175,AG181))),"")</f>
        <v>43710</v>
      </c>
      <c r="AH182" s="224">
        <f t="shared" si="107"/>
        <v>43711</v>
      </c>
      <c r="AI182" s="224">
        <f t="shared" si="107"/>
        <v>43712</v>
      </c>
      <c r="AJ182" s="224">
        <f t="shared" si="107"/>
        <v>43713</v>
      </c>
      <c r="AK182" s="224">
        <f t="shared" si="107"/>
        <v>43714</v>
      </c>
      <c r="AL182" s="224">
        <f t="shared" si="107"/>
        <v>43715</v>
      </c>
      <c r="AM182" s="224">
        <f t="shared" si="107"/>
        <v>43716</v>
      </c>
      <c r="AN182" s="224">
        <f t="shared" si="107"/>
        <v>43717</v>
      </c>
      <c r="AO182" s="224">
        <f t="shared" si="107"/>
        <v>43718</v>
      </c>
      <c r="AP182" s="224">
        <f t="shared" si="107"/>
        <v>43719</v>
      </c>
      <c r="AQ182" s="224">
        <f t="shared" si="107"/>
        <v>43720</v>
      </c>
      <c r="AR182" s="224">
        <f t="shared" si="107"/>
        <v>43721</v>
      </c>
      <c r="AS182" s="224">
        <f t="shared" si="107"/>
        <v>43722</v>
      </c>
      <c r="AT182" s="224">
        <f t="shared" si="107"/>
        <v>43723</v>
      </c>
      <c r="AU182" s="224">
        <f t="shared" si="107"/>
        <v>43724</v>
      </c>
      <c r="AV182" s="224">
        <f t="shared" si="107"/>
        <v>43725</v>
      </c>
      <c r="AW182" s="224">
        <f t="shared" si="107"/>
        <v>43726</v>
      </c>
      <c r="AX182" s="224">
        <f t="shared" si="107"/>
        <v>43727</v>
      </c>
      <c r="AY182" s="224">
        <f t="shared" si="107"/>
        <v>43728</v>
      </c>
      <c r="AZ182" s="224">
        <f t="shared" si="107"/>
        <v>43729</v>
      </c>
      <c r="BA182" s="224">
        <f t="shared" si="107"/>
        <v>43730</v>
      </c>
      <c r="BB182" s="225">
        <f>IFERROR(IF(IF(Z182=例①!$E$12,例①!$E$12,IF(WEEKDAY(Z182)=1,Z189,BB183))&gt;例①!$E$12,例①!$E$12,IF(Z182=例①!$E$12,例①!$E$12,IF(WEEKDAY(Z182)=1,Z189,BB183))),"")</f>
        <v>43730</v>
      </c>
      <c r="BE182" s="53"/>
      <c r="BF182" s="53"/>
      <c r="BG182" s="53" t="str">
        <f>IFERROR(VLOOKUP(B182,例①!$C$11:$D$12,2,FALSE),"")</f>
        <v/>
      </c>
      <c r="BH182" s="53" t="str">
        <f>IFERROR(VLOOKUP(B182,例①!$C$16:$D$21,2,FALSE),"")</f>
        <v/>
      </c>
      <c r="BI182" s="53" t="str">
        <f>IFERROR(VLOOKUP(B182,例①!$C$22:$D$24,2,FALSE),"")</f>
        <v/>
      </c>
      <c r="BJ182" s="53" t="str">
        <f>IF(B182&gt;例①!$C$26,"",IF(B182&gt;=例①!$C$25,$BJ$13,""))</f>
        <v/>
      </c>
      <c r="BK182" s="53" t="str">
        <f>IF(B182&gt;例①!$C$28,"",IF(B182&gt;=例①!$C$27,$BK$13,""))</f>
        <v/>
      </c>
      <c r="BL182" s="53" t="str">
        <f>IF(B182&gt;例①!$C$30,"",IF(B182&gt;=例①!$C$29,$BL$13,""))</f>
        <v/>
      </c>
      <c r="BM182" s="53" t="str">
        <f>IF(B182&gt;例①!$C$32,"",IF(B182&gt;=例①!$C$31,$BM$13,""))</f>
        <v/>
      </c>
      <c r="BN182" s="53" t="str">
        <f>IF(B182&gt;例①!$C$34,"",IF(B182&gt;=例①!$C$33,$BN$13,""))</f>
        <v/>
      </c>
      <c r="BO182" s="53" t="str">
        <f>IF(B182&gt;例①!$C$36,"",IF(B182&gt;=例①!$C$35,$BO$13,""))</f>
        <v/>
      </c>
      <c r="BP182" s="53" t="str">
        <f>IF(B182&gt;例①!$C$38,"",IF(B182&gt;=例①!$C$37,$BP$13,""))</f>
        <v/>
      </c>
      <c r="BQ182" s="53" t="str">
        <f>IF(B182&gt;例①!$C$40,"",IF(B182&gt;=例①!$C$39,$BQ$13,""))</f>
        <v/>
      </c>
      <c r="BR182" s="53" t="str">
        <f>IF(B182&gt;例①!$C$42,"",IF(B182&gt;=例①!$C$41,$BR$13,""))</f>
        <v/>
      </c>
      <c r="BS182" s="53" t="str">
        <f>IF(B182&gt;例①!$C$44,"",IF(B182&gt;=例①!$C$43,$BS$13,""))</f>
        <v/>
      </c>
      <c r="BT182" s="53" t="str">
        <f>IF(B182&gt;例①!$C$46,"",IF(B182&gt;=例①!$C$45,$BT$13,""))</f>
        <v/>
      </c>
      <c r="BU182" s="53" t="str">
        <f>IF(B182&gt;例①!$C$48,"",IF(B182&gt;=例①!$C$47,$BU$13,""))</f>
        <v/>
      </c>
      <c r="BV182" s="53" t="str">
        <f>IF(B182&gt;例①!$C$50,"",IF(B182&gt;=例①!$C$49,$BV$13,""))</f>
        <v/>
      </c>
      <c r="BW182" s="53" t="str">
        <f>IF(B182&gt;例①!$C$52,"",IF(B182&gt;=例①!$C$51,$BW$13,""))</f>
        <v/>
      </c>
      <c r="BX182" s="53" t="str">
        <f>IF(B182&gt;例①!$C$54,"",IF(B182&gt;=例①!$C$53,$BX$13,""))</f>
        <v/>
      </c>
      <c r="BY182" s="53" t="str">
        <f>IF(B182&gt;例①!$C$56,"",IF(B182&gt;=例①!$C$55,$BY$13,""))</f>
        <v/>
      </c>
      <c r="BZ182" s="53" t="str">
        <f>IF(B182&gt;例①!$C$58,"",IF(B182&gt;=例①!$C$57,$BZ$13,""))</f>
        <v/>
      </c>
      <c r="CA182" s="53" t="str">
        <f>IF(B182&gt;例①!$C$60,"",IF(B182&gt;=例①!$C$59,$CA$13,""))</f>
        <v/>
      </c>
      <c r="CB182" s="53" t="str">
        <f>IF(B182&gt;例①!$C$62,"",IF(B182&gt;=例①!$C$61,$CB$13,""))</f>
        <v/>
      </c>
      <c r="CC182" s="53" t="str">
        <f>IF(B182&gt;例①!$C$64,"",IF(B182&gt;=例①!$C$63,$CC$13,""))</f>
        <v/>
      </c>
      <c r="CD182" s="53" t="str">
        <f>IF(B182&gt;例①!$C$66,"",IF(B182&gt;=例①!$C$65,$CD$13,""))</f>
        <v/>
      </c>
      <c r="CE182" s="50" t="str">
        <f t="shared" si="101"/>
        <v/>
      </c>
      <c r="CF182" s="50" t="str">
        <f t="shared" si="88"/>
        <v xml:space="preserve"> </v>
      </c>
    </row>
    <row r="183" spans="1:84" ht="39" customHeight="1" thickTop="1" thickBot="1" x14ac:dyDescent="0.2">
      <c r="A183" s="81" t="str">
        <f t="shared" si="75"/>
        <v>対象期間</v>
      </c>
      <c r="B183" s="180">
        <f>IFERROR(IF(B182=例①!$E$12+IF(WEEKDAY(例①!$E$12)=1,例①!$E$12,(8-WEEKDAY(例①!$E$12))),"-",IF(B182="-","-",B182+1)),"-")</f>
        <v>43724</v>
      </c>
      <c r="C183" s="89">
        <f t="shared" si="89"/>
        <v>2</v>
      </c>
      <c r="D183" s="199" t="str">
        <f t="shared" si="90"/>
        <v>〇</v>
      </c>
      <c r="E183" s="200" t="str">
        <f t="shared" si="91"/>
        <v xml:space="preserve"> </v>
      </c>
      <c r="F183" s="201" t="s">
        <v>60</v>
      </c>
      <c r="G183" s="202" t="s">
        <v>60</v>
      </c>
      <c r="H183" s="203"/>
      <c r="I183" s="204"/>
      <c r="J183" s="187" t="str">
        <f t="shared" si="92"/>
        <v/>
      </c>
      <c r="K183" s="190">
        <f t="shared" si="76"/>
        <v>166</v>
      </c>
      <c r="L183" s="190" t="str">
        <f t="shared" si="77"/>
        <v/>
      </c>
      <c r="M183" s="188" t="str">
        <f t="shared" si="93"/>
        <v/>
      </c>
      <c r="N183" s="87" t="str">
        <f t="shared" si="78"/>
        <v>週の始まり</v>
      </c>
      <c r="O183" s="108"/>
      <c r="P183" s="156" t="str">
        <f>IF(B183&lt;例①!$E$11,"",IF(B183&gt;例①!$E$12,"",IF(LEN(CE183)=0,"○","")))</f>
        <v>○</v>
      </c>
      <c r="Q183" s="162">
        <f t="shared" si="94"/>
        <v>48</v>
      </c>
      <c r="R183" s="93">
        <f t="shared" si="79"/>
        <v>166</v>
      </c>
      <c r="S183" s="156" t="str">
        <f t="shared" si="80"/>
        <v/>
      </c>
      <c r="T183" s="162">
        <f t="shared" si="81"/>
        <v>47</v>
      </c>
      <c r="U183" s="100">
        <f t="shared" si="95"/>
        <v>48</v>
      </c>
      <c r="V183" s="93" t="str">
        <f t="shared" si="82"/>
        <v>作業日</v>
      </c>
      <c r="W183" s="169" t="str">
        <f t="shared" si="96"/>
        <v>作業日</v>
      </c>
      <c r="X183" s="80" t="str">
        <f t="shared" si="97"/>
        <v/>
      </c>
      <c r="Y183" s="80" t="str">
        <f t="shared" si="98"/>
        <v/>
      </c>
      <c r="Z183" s="80">
        <f t="shared" si="83"/>
        <v>43724</v>
      </c>
      <c r="AA183" s="80" t="str">
        <f t="shared" si="84"/>
        <v/>
      </c>
      <c r="AB183" s="80" t="str">
        <f t="shared" si="85"/>
        <v>OK（振替済み）</v>
      </c>
      <c r="AC183" s="154">
        <f t="shared" si="86"/>
        <v>47</v>
      </c>
      <c r="AD183" s="154" t="str">
        <f t="shared" si="99"/>
        <v/>
      </c>
      <c r="AE183" s="106">
        <f t="shared" si="100"/>
        <v>25</v>
      </c>
      <c r="AF183" s="106">
        <f t="shared" si="87"/>
        <v>0</v>
      </c>
      <c r="AG183" s="216">
        <f>IFERROR(IF(AE183=1,例①!$E$11,IF(AE183=2,例①!$E$11,IF(WEEKDAY(Z183)=2,Z176,AG182))),"")</f>
        <v>43717</v>
      </c>
      <c r="AH183" s="221">
        <f t="shared" si="107"/>
        <v>43718</v>
      </c>
      <c r="AI183" s="221">
        <f t="shared" si="107"/>
        <v>43719</v>
      </c>
      <c r="AJ183" s="221">
        <f t="shared" si="107"/>
        <v>43720</v>
      </c>
      <c r="AK183" s="221">
        <f t="shared" si="107"/>
        <v>43721</v>
      </c>
      <c r="AL183" s="221">
        <f t="shared" si="107"/>
        <v>43722</v>
      </c>
      <c r="AM183" s="221">
        <f t="shared" si="107"/>
        <v>43723</v>
      </c>
      <c r="AN183" s="221">
        <f t="shared" si="107"/>
        <v>43724</v>
      </c>
      <c r="AO183" s="221">
        <f t="shared" si="107"/>
        <v>43725</v>
      </c>
      <c r="AP183" s="221">
        <f t="shared" si="107"/>
        <v>43726</v>
      </c>
      <c r="AQ183" s="221">
        <f t="shared" si="107"/>
        <v>43727</v>
      </c>
      <c r="AR183" s="221">
        <f t="shared" si="107"/>
        <v>43728</v>
      </c>
      <c r="AS183" s="221">
        <f t="shared" si="107"/>
        <v>43729</v>
      </c>
      <c r="AT183" s="221">
        <f t="shared" si="107"/>
        <v>43730</v>
      </c>
      <c r="AU183" s="221">
        <f t="shared" si="107"/>
        <v>43731</v>
      </c>
      <c r="AV183" s="221">
        <f t="shared" si="107"/>
        <v>43732</v>
      </c>
      <c r="AW183" s="221">
        <f t="shared" si="107"/>
        <v>43733</v>
      </c>
      <c r="AX183" s="221">
        <f t="shared" si="107"/>
        <v>43734</v>
      </c>
      <c r="AY183" s="221">
        <f t="shared" si="107"/>
        <v>43735</v>
      </c>
      <c r="AZ183" s="221">
        <f t="shared" si="107"/>
        <v>43736</v>
      </c>
      <c r="BA183" s="221">
        <f t="shared" si="107"/>
        <v>43737</v>
      </c>
      <c r="BB183" s="217">
        <f>IFERROR(IF(IF(Z183=例①!$E$12,例①!$E$12,IF(WEEKDAY(Z183)=1,Z190,BB184))&gt;例①!$E$12,例①!$E$12,IF(Z183=例①!$E$12,例①!$E$12,IF(WEEKDAY(Z183)=1,Z190,BB184))),"")</f>
        <v>43737</v>
      </c>
      <c r="BE183" s="53"/>
      <c r="BF183" s="53"/>
      <c r="BG183" s="53" t="str">
        <f>IFERROR(VLOOKUP(B183,例①!$C$11:$D$12,2,FALSE),"")</f>
        <v/>
      </c>
      <c r="BH183" s="53" t="str">
        <f>IFERROR(VLOOKUP(B183,例①!$C$16:$D$21,2,FALSE),"")</f>
        <v/>
      </c>
      <c r="BI183" s="53" t="str">
        <f>IFERROR(VLOOKUP(B183,例①!$C$22:$D$24,2,FALSE),"")</f>
        <v/>
      </c>
      <c r="BJ183" s="53" t="str">
        <f>IF(B183&gt;例①!$C$26,"",IF(B183&gt;=例①!$C$25,$BJ$13,""))</f>
        <v/>
      </c>
      <c r="BK183" s="53" t="str">
        <f>IF(B183&gt;例①!$C$28,"",IF(B183&gt;=例①!$C$27,$BK$13,""))</f>
        <v/>
      </c>
      <c r="BL183" s="53" t="str">
        <f>IF(B183&gt;例①!$C$30,"",IF(B183&gt;=例①!$C$29,$BL$13,""))</f>
        <v/>
      </c>
      <c r="BM183" s="53" t="str">
        <f>IF(B183&gt;例①!$C$32,"",IF(B183&gt;=例①!$C$31,$BM$13,""))</f>
        <v/>
      </c>
      <c r="BN183" s="53" t="str">
        <f>IF(B183&gt;例①!$C$34,"",IF(B183&gt;=例①!$C$33,$BN$13,""))</f>
        <v/>
      </c>
      <c r="BO183" s="53" t="str">
        <f>IF(B183&gt;例①!$C$36,"",IF(B183&gt;=例①!$C$35,$BO$13,""))</f>
        <v/>
      </c>
      <c r="BP183" s="53" t="str">
        <f>IF(B183&gt;例①!$C$38,"",IF(B183&gt;=例①!$C$37,$BP$13,""))</f>
        <v/>
      </c>
      <c r="BQ183" s="53" t="str">
        <f>IF(B183&gt;例①!$C$40,"",IF(B183&gt;=例①!$C$39,$BQ$13,""))</f>
        <v/>
      </c>
      <c r="BR183" s="53" t="str">
        <f>IF(B183&gt;例①!$C$42,"",IF(B183&gt;=例①!$C$41,$BR$13,""))</f>
        <v/>
      </c>
      <c r="BS183" s="53" t="str">
        <f>IF(B183&gt;例①!$C$44,"",IF(B183&gt;=例①!$C$43,$BS$13,""))</f>
        <v/>
      </c>
      <c r="BT183" s="53" t="str">
        <f>IF(B183&gt;例①!$C$46,"",IF(B183&gt;=例①!$C$45,$BT$13,""))</f>
        <v/>
      </c>
      <c r="BU183" s="53" t="str">
        <f>IF(B183&gt;例①!$C$48,"",IF(B183&gt;=例①!$C$47,$BU$13,""))</f>
        <v/>
      </c>
      <c r="BV183" s="53" t="str">
        <f>IF(B183&gt;例①!$C$50,"",IF(B183&gt;=例①!$C$49,$BV$13,""))</f>
        <v/>
      </c>
      <c r="BW183" s="53" t="str">
        <f>IF(B183&gt;例①!$C$52,"",IF(B183&gt;=例①!$C$51,$BW$13,""))</f>
        <v/>
      </c>
      <c r="BX183" s="53" t="str">
        <f>IF(B183&gt;例①!$C$54,"",IF(B183&gt;=例①!$C$53,$BX$13,""))</f>
        <v/>
      </c>
      <c r="BY183" s="53" t="str">
        <f>IF(B183&gt;例①!$C$56,"",IF(B183&gt;=例①!$C$55,$BY$13,""))</f>
        <v/>
      </c>
      <c r="BZ183" s="53" t="str">
        <f>IF(B183&gt;例①!$C$58,"",IF(B183&gt;=例①!$C$57,$BZ$13,""))</f>
        <v/>
      </c>
      <c r="CA183" s="53" t="str">
        <f>IF(B183&gt;例①!$C$60,"",IF(B183&gt;=例①!$C$59,$CA$13,""))</f>
        <v/>
      </c>
      <c r="CB183" s="53" t="str">
        <f>IF(B183&gt;例①!$C$62,"",IF(B183&gt;=例①!$C$61,$CB$13,""))</f>
        <v/>
      </c>
      <c r="CC183" s="53" t="str">
        <f>IF(B183&gt;例①!$C$64,"",IF(B183&gt;=例①!$C$63,$CC$13,""))</f>
        <v/>
      </c>
      <c r="CD183" s="53" t="str">
        <f>IF(B183&gt;例①!$C$66,"",IF(B183&gt;=例①!$C$65,$CD$13,""))</f>
        <v/>
      </c>
      <c r="CE183" s="50" t="str">
        <f t="shared" si="101"/>
        <v/>
      </c>
      <c r="CF183" s="50" t="str">
        <f t="shared" si="88"/>
        <v xml:space="preserve"> </v>
      </c>
    </row>
    <row r="184" spans="1:84" ht="39" customHeight="1" thickTop="1" thickBot="1" x14ac:dyDescent="0.2">
      <c r="A184" s="81" t="str">
        <f t="shared" si="75"/>
        <v>対象期間</v>
      </c>
      <c r="B184" s="180">
        <f>IFERROR(IF(B183=例①!$E$12+IF(WEEKDAY(例①!$E$12)=1,例①!$E$12,(8-WEEKDAY(例①!$E$12))),"-",IF(B183="-","-",B183+1)),"-")</f>
        <v>43725</v>
      </c>
      <c r="C184" s="89">
        <f t="shared" si="89"/>
        <v>3</v>
      </c>
      <c r="D184" s="199" t="str">
        <f t="shared" si="90"/>
        <v>〇</v>
      </c>
      <c r="E184" s="200" t="str">
        <f t="shared" si="91"/>
        <v xml:space="preserve"> </v>
      </c>
      <c r="F184" s="201" t="s">
        <v>60</v>
      </c>
      <c r="G184" s="202" t="s">
        <v>60</v>
      </c>
      <c r="H184" s="203"/>
      <c r="I184" s="204"/>
      <c r="J184" s="187" t="str">
        <f t="shared" si="92"/>
        <v/>
      </c>
      <c r="K184" s="190">
        <f t="shared" si="76"/>
        <v>167</v>
      </c>
      <c r="L184" s="190" t="str">
        <f t="shared" si="77"/>
        <v/>
      </c>
      <c r="M184" s="188" t="str">
        <f t="shared" si="93"/>
        <v/>
      </c>
      <c r="N184" s="87" t="str">
        <f t="shared" si="78"/>
        <v>↓</v>
      </c>
      <c r="O184" s="108"/>
      <c r="P184" s="156" t="str">
        <f>IF(B184&lt;例①!$E$11,"",IF(B184&gt;例①!$E$12,"",IF(LEN(CE184)=0,"○","")))</f>
        <v>○</v>
      </c>
      <c r="Q184" s="162">
        <f t="shared" si="94"/>
        <v>48</v>
      </c>
      <c r="R184" s="93">
        <f t="shared" si="79"/>
        <v>167</v>
      </c>
      <c r="S184" s="156" t="str">
        <f t="shared" si="80"/>
        <v/>
      </c>
      <c r="T184" s="162">
        <f t="shared" si="81"/>
        <v>47</v>
      </c>
      <c r="U184" s="100">
        <f t="shared" si="95"/>
        <v>48</v>
      </c>
      <c r="V184" s="93" t="str">
        <f t="shared" si="82"/>
        <v>作業日</v>
      </c>
      <c r="W184" s="169" t="str">
        <f t="shared" si="96"/>
        <v>作業日</v>
      </c>
      <c r="X184" s="80" t="str">
        <f t="shared" si="97"/>
        <v/>
      </c>
      <c r="Y184" s="80" t="str">
        <f t="shared" si="98"/>
        <v/>
      </c>
      <c r="Z184" s="80">
        <f t="shared" si="83"/>
        <v>43725</v>
      </c>
      <c r="AA184" s="80" t="str">
        <f t="shared" si="84"/>
        <v/>
      </c>
      <c r="AB184" s="80" t="str">
        <f t="shared" si="85"/>
        <v>OK（振替済み）</v>
      </c>
      <c r="AC184" s="154">
        <f t="shared" si="86"/>
        <v>47</v>
      </c>
      <c r="AD184" s="154" t="str">
        <f t="shared" si="99"/>
        <v/>
      </c>
      <c r="AE184" s="106">
        <f t="shared" si="100"/>
        <v>25</v>
      </c>
      <c r="AF184" s="106">
        <f t="shared" si="87"/>
        <v>0</v>
      </c>
      <c r="AG184" s="218">
        <f>IFERROR(IF(AE184=1,例①!$E$11,IF(AE184=2,例①!$E$11,IF(WEEKDAY(Z184)=2,Z177,AG183))),"")</f>
        <v>43717</v>
      </c>
      <c r="AH184" s="222">
        <f t="shared" si="107"/>
        <v>43718</v>
      </c>
      <c r="AI184" s="222">
        <f t="shared" si="107"/>
        <v>43719</v>
      </c>
      <c r="AJ184" s="222">
        <f t="shared" si="107"/>
        <v>43720</v>
      </c>
      <c r="AK184" s="222">
        <f t="shared" si="107"/>
        <v>43721</v>
      </c>
      <c r="AL184" s="222">
        <f t="shared" si="107"/>
        <v>43722</v>
      </c>
      <c r="AM184" s="222">
        <f t="shared" si="107"/>
        <v>43723</v>
      </c>
      <c r="AN184" s="222">
        <f t="shared" si="107"/>
        <v>43724</v>
      </c>
      <c r="AO184" s="222">
        <f t="shared" si="107"/>
        <v>43725</v>
      </c>
      <c r="AP184" s="222">
        <f t="shared" si="107"/>
        <v>43726</v>
      </c>
      <c r="AQ184" s="222">
        <f t="shared" si="107"/>
        <v>43727</v>
      </c>
      <c r="AR184" s="222">
        <f t="shared" si="107"/>
        <v>43728</v>
      </c>
      <c r="AS184" s="222">
        <f t="shared" si="107"/>
        <v>43729</v>
      </c>
      <c r="AT184" s="222">
        <f t="shared" si="107"/>
        <v>43730</v>
      </c>
      <c r="AU184" s="222">
        <f t="shared" si="107"/>
        <v>43731</v>
      </c>
      <c r="AV184" s="222">
        <f t="shared" si="107"/>
        <v>43732</v>
      </c>
      <c r="AW184" s="222">
        <f t="shared" ref="AW184:BA184" si="108">IFERROR(IF(AV184+1&gt;$BB184,"",AV184+1),"")</f>
        <v>43733</v>
      </c>
      <c r="AX184" s="222">
        <f t="shared" si="108"/>
        <v>43734</v>
      </c>
      <c r="AY184" s="222">
        <f t="shared" si="108"/>
        <v>43735</v>
      </c>
      <c r="AZ184" s="222">
        <f t="shared" si="108"/>
        <v>43736</v>
      </c>
      <c r="BA184" s="222">
        <f t="shared" si="108"/>
        <v>43737</v>
      </c>
      <c r="BB184" s="219">
        <f>IFERROR(IF(IF(Z184=例①!$E$12,例①!$E$12,IF(WEEKDAY(Z184)=1,Z191,BB185))&gt;例①!$E$12,例①!$E$12,IF(Z184=例①!$E$12,例①!$E$12,IF(WEEKDAY(Z184)=1,Z191,BB185))),"")</f>
        <v>43737</v>
      </c>
      <c r="BE184" s="53"/>
      <c r="BF184" s="53"/>
      <c r="BG184" s="53" t="str">
        <f>IFERROR(VLOOKUP(B184,例①!$C$11:$D$12,2,FALSE),"")</f>
        <v/>
      </c>
      <c r="BH184" s="53" t="str">
        <f>IFERROR(VLOOKUP(B184,例①!$C$16:$D$21,2,FALSE),"")</f>
        <v/>
      </c>
      <c r="BI184" s="53" t="str">
        <f>IFERROR(VLOOKUP(B184,例①!$C$22:$D$24,2,FALSE),"")</f>
        <v/>
      </c>
      <c r="BJ184" s="53" t="str">
        <f>IF(B184&gt;例①!$C$26,"",IF(B184&gt;=例①!$C$25,$BJ$13,""))</f>
        <v/>
      </c>
      <c r="BK184" s="53" t="str">
        <f>IF(B184&gt;例①!$C$28,"",IF(B184&gt;=例①!$C$27,$BK$13,""))</f>
        <v/>
      </c>
      <c r="BL184" s="53" t="str">
        <f>IF(B184&gt;例①!$C$30,"",IF(B184&gt;=例①!$C$29,$BL$13,""))</f>
        <v/>
      </c>
      <c r="BM184" s="53" t="str">
        <f>IF(B184&gt;例①!$C$32,"",IF(B184&gt;=例①!$C$31,$BM$13,""))</f>
        <v/>
      </c>
      <c r="BN184" s="53" t="str">
        <f>IF(B184&gt;例①!$C$34,"",IF(B184&gt;=例①!$C$33,$BN$13,""))</f>
        <v/>
      </c>
      <c r="BO184" s="53" t="str">
        <f>IF(B184&gt;例①!$C$36,"",IF(B184&gt;=例①!$C$35,$BO$13,""))</f>
        <v/>
      </c>
      <c r="BP184" s="53" t="str">
        <f>IF(B184&gt;例①!$C$38,"",IF(B184&gt;=例①!$C$37,$BP$13,""))</f>
        <v/>
      </c>
      <c r="BQ184" s="53" t="str">
        <f>IF(B184&gt;例①!$C$40,"",IF(B184&gt;=例①!$C$39,$BQ$13,""))</f>
        <v/>
      </c>
      <c r="BR184" s="53" t="str">
        <f>IF(B184&gt;例①!$C$42,"",IF(B184&gt;=例①!$C$41,$BR$13,""))</f>
        <v/>
      </c>
      <c r="BS184" s="53" t="str">
        <f>IF(B184&gt;例①!$C$44,"",IF(B184&gt;=例①!$C$43,$BS$13,""))</f>
        <v/>
      </c>
      <c r="BT184" s="53" t="str">
        <f>IF(B184&gt;例①!$C$46,"",IF(B184&gt;=例①!$C$45,$BT$13,""))</f>
        <v/>
      </c>
      <c r="BU184" s="53" t="str">
        <f>IF(B184&gt;例①!$C$48,"",IF(B184&gt;=例①!$C$47,$BU$13,""))</f>
        <v/>
      </c>
      <c r="BV184" s="53" t="str">
        <f>IF(B184&gt;例①!$C$50,"",IF(B184&gt;=例①!$C$49,$BV$13,""))</f>
        <v/>
      </c>
      <c r="BW184" s="53" t="str">
        <f>IF(B184&gt;例①!$C$52,"",IF(B184&gt;=例①!$C$51,$BW$13,""))</f>
        <v/>
      </c>
      <c r="BX184" s="53" t="str">
        <f>IF(B184&gt;例①!$C$54,"",IF(B184&gt;=例①!$C$53,$BX$13,""))</f>
        <v/>
      </c>
      <c r="BY184" s="53" t="str">
        <f>IF(B184&gt;例①!$C$56,"",IF(B184&gt;=例①!$C$55,$BY$13,""))</f>
        <v/>
      </c>
      <c r="BZ184" s="53" t="str">
        <f>IF(B184&gt;例①!$C$58,"",IF(B184&gt;=例①!$C$57,$BZ$13,""))</f>
        <v/>
      </c>
      <c r="CA184" s="53" t="str">
        <f>IF(B184&gt;例①!$C$60,"",IF(B184&gt;=例①!$C$59,$CA$13,""))</f>
        <v/>
      </c>
      <c r="CB184" s="53" t="str">
        <f>IF(B184&gt;例①!$C$62,"",IF(B184&gt;=例①!$C$61,$CB$13,""))</f>
        <v/>
      </c>
      <c r="CC184" s="53" t="str">
        <f>IF(B184&gt;例①!$C$64,"",IF(B184&gt;=例①!$C$63,$CC$13,""))</f>
        <v/>
      </c>
      <c r="CD184" s="53" t="str">
        <f>IF(B184&gt;例①!$C$66,"",IF(B184&gt;=例①!$C$65,$CD$13,""))</f>
        <v/>
      </c>
      <c r="CE184" s="50" t="str">
        <f t="shared" si="101"/>
        <v/>
      </c>
      <c r="CF184" s="50" t="str">
        <f t="shared" si="88"/>
        <v xml:space="preserve"> </v>
      </c>
    </row>
    <row r="185" spans="1:84" ht="39" customHeight="1" thickTop="1" thickBot="1" x14ac:dyDescent="0.2">
      <c r="A185" s="81" t="str">
        <f t="shared" si="75"/>
        <v>対象期間</v>
      </c>
      <c r="B185" s="180">
        <f>IFERROR(IF(B184=例①!$E$12+IF(WEEKDAY(例①!$E$12)=1,例①!$E$12,(8-WEEKDAY(例①!$E$12))),"-",IF(B184="-","-",B184+1)),"-")</f>
        <v>43726</v>
      </c>
      <c r="C185" s="89">
        <f t="shared" si="89"/>
        <v>4</v>
      </c>
      <c r="D185" s="199" t="str">
        <f t="shared" si="90"/>
        <v>〇</v>
      </c>
      <c r="E185" s="200" t="str">
        <f t="shared" si="91"/>
        <v xml:space="preserve"> </v>
      </c>
      <c r="F185" s="201" t="s">
        <v>60</v>
      </c>
      <c r="G185" s="202" t="s">
        <v>60</v>
      </c>
      <c r="H185" s="203"/>
      <c r="I185" s="204"/>
      <c r="J185" s="187" t="str">
        <f t="shared" si="92"/>
        <v/>
      </c>
      <c r="K185" s="190">
        <f t="shared" si="76"/>
        <v>168</v>
      </c>
      <c r="L185" s="190" t="str">
        <f t="shared" si="77"/>
        <v/>
      </c>
      <c r="M185" s="188" t="str">
        <f t="shared" si="93"/>
        <v/>
      </c>
      <c r="N185" s="87" t="str">
        <f t="shared" si="78"/>
        <v>↓</v>
      </c>
      <c r="O185" s="108"/>
      <c r="P185" s="156" t="str">
        <f>IF(B185&lt;例①!$E$11,"",IF(B185&gt;例①!$E$12,"",IF(LEN(CE185)=0,"○","")))</f>
        <v>○</v>
      </c>
      <c r="Q185" s="162">
        <f t="shared" si="94"/>
        <v>48</v>
      </c>
      <c r="R185" s="93">
        <f t="shared" si="79"/>
        <v>168</v>
      </c>
      <c r="S185" s="156" t="str">
        <f t="shared" si="80"/>
        <v/>
      </c>
      <c r="T185" s="162">
        <f t="shared" si="81"/>
        <v>47</v>
      </c>
      <c r="U185" s="100">
        <f t="shared" si="95"/>
        <v>48</v>
      </c>
      <c r="V185" s="93" t="str">
        <f t="shared" si="82"/>
        <v>作業日</v>
      </c>
      <c r="W185" s="169" t="str">
        <f t="shared" si="96"/>
        <v>作業日</v>
      </c>
      <c r="X185" s="80" t="str">
        <f t="shared" si="97"/>
        <v/>
      </c>
      <c r="Y185" s="80" t="str">
        <f t="shared" si="98"/>
        <v/>
      </c>
      <c r="Z185" s="80">
        <f t="shared" si="83"/>
        <v>43726</v>
      </c>
      <c r="AA185" s="80" t="str">
        <f t="shared" si="84"/>
        <v/>
      </c>
      <c r="AB185" s="80" t="str">
        <f t="shared" si="85"/>
        <v>OK（振替済み）</v>
      </c>
      <c r="AC185" s="154">
        <f t="shared" si="86"/>
        <v>47</v>
      </c>
      <c r="AD185" s="154" t="str">
        <f t="shared" si="99"/>
        <v/>
      </c>
      <c r="AE185" s="106">
        <f t="shared" si="100"/>
        <v>25</v>
      </c>
      <c r="AF185" s="106">
        <f t="shared" si="87"/>
        <v>0</v>
      </c>
      <c r="AG185" s="218">
        <f>IFERROR(IF(AE185=1,例①!$E$11,IF(AE185=2,例①!$E$11,IF(WEEKDAY(Z185)=2,Z178,AG184))),"")</f>
        <v>43717</v>
      </c>
      <c r="AH185" s="222">
        <f t="shared" ref="AH185:BA197" si="109">IFERROR(IF(AG185+1&gt;$BB185,"",AG185+1),"")</f>
        <v>43718</v>
      </c>
      <c r="AI185" s="222">
        <f t="shared" si="109"/>
        <v>43719</v>
      </c>
      <c r="AJ185" s="222">
        <f t="shared" si="109"/>
        <v>43720</v>
      </c>
      <c r="AK185" s="222">
        <f t="shared" si="109"/>
        <v>43721</v>
      </c>
      <c r="AL185" s="222">
        <f t="shared" si="109"/>
        <v>43722</v>
      </c>
      <c r="AM185" s="222">
        <f t="shared" si="109"/>
        <v>43723</v>
      </c>
      <c r="AN185" s="222">
        <f t="shared" si="109"/>
        <v>43724</v>
      </c>
      <c r="AO185" s="222">
        <f t="shared" si="109"/>
        <v>43725</v>
      </c>
      <c r="AP185" s="222">
        <f t="shared" si="109"/>
        <v>43726</v>
      </c>
      <c r="AQ185" s="222">
        <f t="shared" si="109"/>
        <v>43727</v>
      </c>
      <c r="AR185" s="222">
        <f t="shared" si="109"/>
        <v>43728</v>
      </c>
      <c r="AS185" s="222">
        <f t="shared" si="109"/>
        <v>43729</v>
      </c>
      <c r="AT185" s="222">
        <f t="shared" si="109"/>
        <v>43730</v>
      </c>
      <c r="AU185" s="222">
        <f t="shared" si="109"/>
        <v>43731</v>
      </c>
      <c r="AV185" s="222">
        <f t="shared" si="109"/>
        <v>43732</v>
      </c>
      <c r="AW185" s="222">
        <f t="shared" si="109"/>
        <v>43733</v>
      </c>
      <c r="AX185" s="222">
        <f t="shared" si="109"/>
        <v>43734</v>
      </c>
      <c r="AY185" s="222">
        <f t="shared" si="109"/>
        <v>43735</v>
      </c>
      <c r="AZ185" s="222">
        <f t="shared" si="109"/>
        <v>43736</v>
      </c>
      <c r="BA185" s="222">
        <f t="shared" si="109"/>
        <v>43737</v>
      </c>
      <c r="BB185" s="219">
        <f>IFERROR(IF(IF(Z185=例①!$E$12,例①!$E$12,IF(WEEKDAY(Z185)=1,Z192,BB186))&gt;例①!$E$12,例①!$E$12,IF(Z185=例①!$E$12,例①!$E$12,IF(WEEKDAY(Z185)=1,Z192,BB186))),"")</f>
        <v>43737</v>
      </c>
      <c r="BE185" s="53"/>
      <c r="BF185" s="53"/>
      <c r="BG185" s="53" t="str">
        <f>IFERROR(VLOOKUP(B185,例①!$C$11:$D$12,2,FALSE),"")</f>
        <v/>
      </c>
      <c r="BH185" s="53" t="str">
        <f>IFERROR(VLOOKUP(B185,例①!$C$16:$D$21,2,FALSE),"")</f>
        <v/>
      </c>
      <c r="BI185" s="53" t="str">
        <f>IFERROR(VLOOKUP(B185,例①!$C$22:$D$24,2,FALSE),"")</f>
        <v/>
      </c>
      <c r="BJ185" s="53" t="str">
        <f>IF(B185&gt;例①!$C$26,"",IF(B185&gt;=例①!$C$25,$BJ$13,""))</f>
        <v/>
      </c>
      <c r="BK185" s="53" t="str">
        <f>IF(B185&gt;例①!$C$28,"",IF(B185&gt;=例①!$C$27,$BK$13,""))</f>
        <v/>
      </c>
      <c r="BL185" s="53" t="str">
        <f>IF(B185&gt;例①!$C$30,"",IF(B185&gt;=例①!$C$29,$BL$13,""))</f>
        <v/>
      </c>
      <c r="BM185" s="53" t="str">
        <f>IF(B185&gt;例①!$C$32,"",IF(B185&gt;=例①!$C$31,$BM$13,""))</f>
        <v/>
      </c>
      <c r="BN185" s="53" t="str">
        <f>IF(B185&gt;例①!$C$34,"",IF(B185&gt;=例①!$C$33,$BN$13,""))</f>
        <v/>
      </c>
      <c r="BO185" s="53" t="str">
        <f>IF(B185&gt;例①!$C$36,"",IF(B185&gt;=例①!$C$35,$BO$13,""))</f>
        <v/>
      </c>
      <c r="BP185" s="53" t="str">
        <f>IF(B185&gt;例①!$C$38,"",IF(B185&gt;=例①!$C$37,$BP$13,""))</f>
        <v/>
      </c>
      <c r="BQ185" s="53" t="str">
        <f>IF(B185&gt;例①!$C$40,"",IF(B185&gt;=例①!$C$39,$BQ$13,""))</f>
        <v/>
      </c>
      <c r="BR185" s="53" t="str">
        <f>IF(B185&gt;例①!$C$42,"",IF(B185&gt;=例①!$C$41,$BR$13,""))</f>
        <v/>
      </c>
      <c r="BS185" s="53" t="str">
        <f>IF(B185&gt;例①!$C$44,"",IF(B185&gt;=例①!$C$43,$BS$13,""))</f>
        <v/>
      </c>
      <c r="BT185" s="53" t="str">
        <f>IF(B185&gt;例①!$C$46,"",IF(B185&gt;=例①!$C$45,$BT$13,""))</f>
        <v/>
      </c>
      <c r="BU185" s="53" t="str">
        <f>IF(B185&gt;例①!$C$48,"",IF(B185&gt;=例①!$C$47,$BU$13,""))</f>
        <v/>
      </c>
      <c r="BV185" s="53" t="str">
        <f>IF(B185&gt;例①!$C$50,"",IF(B185&gt;=例①!$C$49,$BV$13,""))</f>
        <v/>
      </c>
      <c r="BW185" s="53" t="str">
        <f>IF(B185&gt;例①!$C$52,"",IF(B185&gt;=例①!$C$51,$BW$13,""))</f>
        <v/>
      </c>
      <c r="BX185" s="53" t="str">
        <f>IF(B185&gt;例①!$C$54,"",IF(B185&gt;=例①!$C$53,$BX$13,""))</f>
        <v/>
      </c>
      <c r="BY185" s="53" t="str">
        <f>IF(B185&gt;例①!$C$56,"",IF(B185&gt;=例①!$C$55,$BY$13,""))</f>
        <v/>
      </c>
      <c r="BZ185" s="53" t="str">
        <f>IF(B185&gt;例①!$C$58,"",IF(B185&gt;=例①!$C$57,$BZ$13,""))</f>
        <v/>
      </c>
      <c r="CA185" s="53" t="str">
        <f>IF(B185&gt;例①!$C$60,"",IF(B185&gt;=例①!$C$59,$CA$13,""))</f>
        <v/>
      </c>
      <c r="CB185" s="53" t="str">
        <f>IF(B185&gt;例①!$C$62,"",IF(B185&gt;=例①!$C$61,$CB$13,""))</f>
        <v/>
      </c>
      <c r="CC185" s="53" t="str">
        <f>IF(B185&gt;例①!$C$64,"",IF(B185&gt;=例①!$C$63,$CC$13,""))</f>
        <v/>
      </c>
      <c r="CD185" s="53" t="str">
        <f>IF(B185&gt;例①!$C$66,"",IF(B185&gt;=例①!$C$65,$CD$13,""))</f>
        <v/>
      </c>
      <c r="CE185" s="50" t="str">
        <f t="shared" si="101"/>
        <v/>
      </c>
      <c r="CF185" s="50" t="str">
        <f t="shared" si="88"/>
        <v xml:space="preserve"> </v>
      </c>
    </row>
    <row r="186" spans="1:84" ht="39" customHeight="1" thickTop="1" thickBot="1" x14ac:dyDescent="0.2">
      <c r="A186" s="81" t="str">
        <f t="shared" si="75"/>
        <v>対象期間</v>
      </c>
      <c r="B186" s="180">
        <f>IFERROR(IF(B185=例①!$E$12+IF(WEEKDAY(例①!$E$12)=1,例①!$E$12,(8-WEEKDAY(例①!$E$12))),"-",IF(B185="-","-",B185+1)),"-")</f>
        <v>43727</v>
      </c>
      <c r="C186" s="89">
        <f t="shared" si="89"/>
        <v>5</v>
      </c>
      <c r="D186" s="199" t="str">
        <f t="shared" si="90"/>
        <v>〇</v>
      </c>
      <c r="E186" s="200" t="str">
        <f t="shared" si="91"/>
        <v xml:space="preserve"> </v>
      </c>
      <c r="F186" s="201" t="s">
        <v>60</v>
      </c>
      <c r="G186" s="202" t="s">
        <v>60</v>
      </c>
      <c r="H186" s="203"/>
      <c r="I186" s="204"/>
      <c r="J186" s="187" t="str">
        <f t="shared" si="92"/>
        <v/>
      </c>
      <c r="K186" s="190">
        <f t="shared" si="76"/>
        <v>169</v>
      </c>
      <c r="L186" s="190" t="str">
        <f t="shared" si="77"/>
        <v/>
      </c>
      <c r="M186" s="188" t="str">
        <f t="shared" si="93"/>
        <v/>
      </c>
      <c r="N186" s="87" t="str">
        <f t="shared" si="78"/>
        <v>↓</v>
      </c>
      <c r="O186" s="108"/>
      <c r="P186" s="156" t="str">
        <f>IF(B186&lt;例①!$E$11,"",IF(B186&gt;例①!$E$12,"",IF(LEN(CE186)=0,"○","")))</f>
        <v>○</v>
      </c>
      <c r="Q186" s="162">
        <f t="shared" si="94"/>
        <v>48</v>
      </c>
      <c r="R186" s="93">
        <f t="shared" si="79"/>
        <v>169</v>
      </c>
      <c r="S186" s="156" t="str">
        <f t="shared" si="80"/>
        <v/>
      </c>
      <c r="T186" s="162">
        <f t="shared" si="81"/>
        <v>47</v>
      </c>
      <c r="U186" s="100">
        <f t="shared" si="95"/>
        <v>48</v>
      </c>
      <c r="V186" s="93" t="str">
        <f t="shared" si="82"/>
        <v>作業日</v>
      </c>
      <c r="W186" s="169" t="str">
        <f t="shared" si="96"/>
        <v>作業日</v>
      </c>
      <c r="X186" s="80" t="str">
        <f t="shared" si="97"/>
        <v/>
      </c>
      <c r="Y186" s="80" t="str">
        <f t="shared" si="98"/>
        <v/>
      </c>
      <c r="Z186" s="80">
        <f t="shared" si="83"/>
        <v>43727</v>
      </c>
      <c r="AA186" s="80" t="str">
        <f t="shared" si="84"/>
        <v/>
      </c>
      <c r="AB186" s="80" t="str">
        <f t="shared" si="85"/>
        <v>OK（振替済み）</v>
      </c>
      <c r="AC186" s="154">
        <f t="shared" si="86"/>
        <v>47</v>
      </c>
      <c r="AD186" s="154" t="str">
        <f t="shared" si="99"/>
        <v/>
      </c>
      <c r="AE186" s="106">
        <f t="shared" si="100"/>
        <v>25</v>
      </c>
      <c r="AF186" s="106">
        <f t="shared" si="87"/>
        <v>0</v>
      </c>
      <c r="AG186" s="218">
        <f>IFERROR(IF(AE186=1,例①!$E$11,IF(AE186=2,例①!$E$11,IF(WEEKDAY(Z186)=2,Z179,AG185))),"")</f>
        <v>43717</v>
      </c>
      <c r="AH186" s="222">
        <f t="shared" si="109"/>
        <v>43718</v>
      </c>
      <c r="AI186" s="222">
        <f t="shared" si="109"/>
        <v>43719</v>
      </c>
      <c r="AJ186" s="222">
        <f t="shared" si="109"/>
        <v>43720</v>
      </c>
      <c r="AK186" s="222">
        <f t="shared" si="109"/>
        <v>43721</v>
      </c>
      <c r="AL186" s="222">
        <f t="shared" si="109"/>
        <v>43722</v>
      </c>
      <c r="AM186" s="222">
        <f t="shared" si="109"/>
        <v>43723</v>
      </c>
      <c r="AN186" s="222">
        <f t="shared" si="109"/>
        <v>43724</v>
      </c>
      <c r="AO186" s="222">
        <f t="shared" si="109"/>
        <v>43725</v>
      </c>
      <c r="AP186" s="222">
        <f t="shared" si="109"/>
        <v>43726</v>
      </c>
      <c r="AQ186" s="222">
        <f t="shared" si="109"/>
        <v>43727</v>
      </c>
      <c r="AR186" s="222">
        <f t="shared" si="109"/>
        <v>43728</v>
      </c>
      <c r="AS186" s="222">
        <f t="shared" si="109"/>
        <v>43729</v>
      </c>
      <c r="AT186" s="222">
        <f t="shared" si="109"/>
        <v>43730</v>
      </c>
      <c r="AU186" s="222">
        <f t="shared" si="109"/>
        <v>43731</v>
      </c>
      <c r="AV186" s="222">
        <f t="shared" si="109"/>
        <v>43732</v>
      </c>
      <c r="AW186" s="222">
        <f t="shared" si="109"/>
        <v>43733</v>
      </c>
      <c r="AX186" s="222">
        <f t="shared" si="109"/>
        <v>43734</v>
      </c>
      <c r="AY186" s="222">
        <f t="shared" si="109"/>
        <v>43735</v>
      </c>
      <c r="AZ186" s="222">
        <f t="shared" si="109"/>
        <v>43736</v>
      </c>
      <c r="BA186" s="222">
        <f t="shared" si="109"/>
        <v>43737</v>
      </c>
      <c r="BB186" s="219">
        <f>IFERROR(IF(IF(Z186=例①!$E$12,例①!$E$12,IF(WEEKDAY(Z186)=1,Z193,BB187))&gt;例①!$E$12,例①!$E$12,IF(Z186=例①!$E$12,例①!$E$12,IF(WEEKDAY(Z186)=1,Z193,BB187))),"")</f>
        <v>43737</v>
      </c>
      <c r="BE186" s="53"/>
      <c r="BF186" s="53"/>
      <c r="BG186" s="53" t="str">
        <f>IFERROR(VLOOKUP(B186,例①!$C$11:$D$12,2,FALSE),"")</f>
        <v/>
      </c>
      <c r="BH186" s="53" t="str">
        <f>IFERROR(VLOOKUP(B186,例①!$C$16:$D$21,2,FALSE),"")</f>
        <v/>
      </c>
      <c r="BI186" s="53" t="str">
        <f>IFERROR(VLOOKUP(B186,例①!$C$22:$D$24,2,FALSE),"")</f>
        <v/>
      </c>
      <c r="BJ186" s="53" t="str">
        <f>IF(B186&gt;例①!$C$26,"",IF(B186&gt;=例①!$C$25,$BJ$13,""))</f>
        <v/>
      </c>
      <c r="BK186" s="53" t="str">
        <f>IF(B186&gt;例①!$C$28,"",IF(B186&gt;=例①!$C$27,$BK$13,""))</f>
        <v/>
      </c>
      <c r="BL186" s="53" t="str">
        <f>IF(B186&gt;例①!$C$30,"",IF(B186&gt;=例①!$C$29,$BL$13,""))</f>
        <v/>
      </c>
      <c r="BM186" s="53" t="str">
        <f>IF(B186&gt;例①!$C$32,"",IF(B186&gt;=例①!$C$31,$BM$13,""))</f>
        <v/>
      </c>
      <c r="BN186" s="53" t="str">
        <f>IF(B186&gt;例①!$C$34,"",IF(B186&gt;=例①!$C$33,$BN$13,""))</f>
        <v/>
      </c>
      <c r="BO186" s="53" t="str">
        <f>IF(B186&gt;例①!$C$36,"",IF(B186&gt;=例①!$C$35,$BO$13,""))</f>
        <v/>
      </c>
      <c r="BP186" s="53" t="str">
        <f>IF(B186&gt;例①!$C$38,"",IF(B186&gt;=例①!$C$37,$BP$13,""))</f>
        <v/>
      </c>
      <c r="BQ186" s="53" t="str">
        <f>IF(B186&gt;例①!$C$40,"",IF(B186&gt;=例①!$C$39,$BQ$13,""))</f>
        <v/>
      </c>
      <c r="BR186" s="53" t="str">
        <f>IF(B186&gt;例①!$C$42,"",IF(B186&gt;=例①!$C$41,$BR$13,""))</f>
        <v/>
      </c>
      <c r="BS186" s="53" t="str">
        <f>IF(B186&gt;例①!$C$44,"",IF(B186&gt;=例①!$C$43,$BS$13,""))</f>
        <v/>
      </c>
      <c r="BT186" s="53" t="str">
        <f>IF(B186&gt;例①!$C$46,"",IF(B186&gt;=例①!$C$45,$BT$13,""))</f>
        <v/>
      </c>
      <c r="BU186" s="53" t="str">
        <f>IF(B186&gt;例①!$C$48,"",IF(B186&gt;=例①!$C$47,$BU$13,""))</f>
        <v/>
      </c>
      <c r="BV186" s="53" t="str">
        <f>IF(B186&gt;例①!$C$50,"",IF(B186&gt;=例①!$C$49,$BV$13,""))</f>
        <v/>
      </c>
      <c r="BW186" s="53" t="str">
        <f>IF(B186&gt;例①!$C$52,"",IF(B186&gt;=例①!$C$51,$BW$13,""))</f>
        <v/>
      </c>
      <c r="BX186" s="53" t="str">
        <f>IF(B186&gt;例①!$C$54,"",IF(B186&gt;=例①!$C$53,$BX$13,""))</f>
        <v/>
      </c>
      <c r="BY186" s="53" t="str">
        <f>IF(B186&gt;例①!$C$56,"",IF(B186&gt;=例①!$C$55,$BY$13,""))</f>
        <v/>
      </c>
      <c r="BZ186" s="53" t="str">
        <f>IF(B186&gt;例①!$C$58,"",IF(B186&gt;=例①!$C$57,$BZ$13,""))</f>
        <v/>
      </c>
      <c r="CA186" s="53" t="str">
        <f>IF(B186&gt;例①!$C$60,"",IF(B186&gt;=例①!$C$59,$CA$13,""))</f>
        <v/>
      </c>
      <c r="CB186" s="53" t="str">
        <f>IF(B186&gt;例①!$C$62,"",IF(B186&gt;=例①!$C$61,$CB$13,""))</f>
        <v/>
      </c>
      <c r="CC186" s="53" t="str">
        <f>IF(B186&gt;例①!$C$64,"",IF(B186&gt;=例①!$C$63,$CC$13,""))</f>
        <v/>
      </c>
      <c r="CD186" s="53" t="str">
        <f>IF(B186&gt;例①!$C$66,"",IF(B186&gt;=例①!$C$65,$CD$13,""))</f>
        <v/>
      </c>
      <c r="CE186" s="50" t="str">
        <f t="shared" si="101"/>
        <v/>
      </c>
      <c r="CF186" s="50" t="str">
        <f t="shared" si="88"/>
        <v xml:space="preserve"> </v>
      </c>
    </row>
    <row r="187" spans="1:84" ht="39" customHeight="1" thickTop="1" thickBot="1" x14ac:dyDescent="0.2">
      <c r="A187" s="81" t="str">
        <f t="shared" si="75"/>
        <v>対象期間</v>
      </c>
      <c r="B187" s="180">
        <f>IFERROR(IF(B186=例①!$E$12+IF(WEEKDAY(例①!$E$12)=1,例①!$E$12,(8-WEEKDAY(例①!$E$12))),"-",IF(B186="-","-",B186+1)),"-")</f>
        <v>43728</v>
      </c>
      <c r="C187" s="89">
        <f t="shared" si="89"/>
        <v>6</v>
      </c>
      <c r="D187" s="199" t="str">
        <f t="shared" si="90"/>
        <v>〇</v>
      </c>
      <c r="E187" s="200" t="str">
        <f t="shared" si="91"/>
        <v xml:space="preserve"> </v>
      </c>
      <c r="F187" s="201" t="s">
        <v>60</v>
      </c>
      <c r="G187" s="202" t="s">
        <v>60</v>
      </c>
      <c r="H187" s="203"/>
      <c r="I187" s="204"/>
      <c r="J187" s="187" t="str">
        <f t="shared" si="92"/>
        <v/>
      </c>
      <c r="K187" s="190">
        <f t="shared" si="76"/>
        <v>170</v>
      </c>
      <c r="L187" s="190" t="str">
        <f t="shared" si="77"/>
        <v/>
      </c>
      <c r="M187" s="188" t="str">
        <f t="shared" si="93"/>
        <v/>
      </c>
      <c r="N187" s="87" t="str">
        <f t="shared" si="78"/>
        <v>↓</v>
      </c>
      <c r="O187" s="108"/>
      <c r="P187" s="156" t="str">
        <f>IF(B187&lt;例①!$E$11,"",IF(B187&gt;例①!$E$12,"",IF(LEN(CE187)=0,"○","")))</f>
        <v>○</v>
      </c>
      <c r="Q187" s="162">
        <f t="shared" si="94"/>
        <v>48</v>
      </c>
      <c r="R187" s="93">
        <f t="shared" si="79"/>
        <v>170</v>
      </c>
      <c r="S187" s="156" t="str">
        <f t="shared" si="80"/>
        <v/>
      </c>
      <c r="T187" s="162">
        <f t="shared" si="81"/>
        <v>47</v>
      </c>
      <c r="U187" s="100">
        <f t="shared" si="95"/>
        <v>48</v>
      </c>
      <c r="V187" s="93" t="str">
        <f t="shared" si="82"/>
        <v>作業日</v>
      </c>
      <c r="W187" s="169" t="str">
        <f t="shared" si="96"/>
        <v>作業日</v>
      </c>
      <c r="X187" s="80" t="str">
        <f t="shared" si="97"/>
        <v/>
      </c>
      <c r="Y187" s="80" t="str">
        <f t="shared" si="98"/>
        <v/>
      </c>
      <c r="Z187" s="80">
        <f t="shared" si="83"/>
        <v>43728</v>
      </c>
      <c r="AA187" s="80" t="str">
        <f t="shared" si="84"/>
        <v/>
      </c>
      <c r="AB187" s="80" t="str">
        <f t="shared" si="85"/>
        <v>OK（振替済み）</v>
      </c>
      <c r="AC187" s="154">
        <f t="shared" si="86"/>
        <v>47</v>
      </c>
      <c r="AD187" s="154" t="str">
        <f t="shared" si="99"/>
        <v/>
      </c>
      <c r="AE187" s="106">
        <f t="shared" si="100"/>
        <v>25</v>
      </c>
      <c r="AF187" s="106">
        <f t="shared" si="87"/>
        <v>0</v>
      </c>
      <c r="AG187" s="218">
        <f>IFERROR(IF(AE187=1,例①!$E$11,IF(AE187=2,例①!$E$11,IF(WEEKDAY(Z187)=2,Z180,AG186))),"")</f>
        <v>43717</v>
      </c>
      <c r="AH187" s="222">
        <f t="shared" si="109"/>
        <v>43718</v>
      </c>
      <c r="AI187" s="222">
        <f t="shared" si="109"/>
        <v>43719</v>
      </c>
      <c r="AJ187" s="222">
        <f t="shared" si="109"/>
        <v>43720</v>
      </c>
      <c r="AK187" s="222">
        <f t="shared" si="109"/>
        <v>43721</v>
      </c>
      <c r="AL187" s="222">
        <f t="shared" si="109"/>
        <v>43722</v>
      </c>
      <c r="AM187" s="222">
        <f t="shared" si="109"/>
        <v>43723</v>
      </c>
      <c r="AN187" s="222">
        <f t="shared" si="109"/>
        <v>43724</v>
      </c>
      <c r="AO187" s="222">
        <f t="shared" si="109"/>
        <v>43725</v>
      </c>
      <c r="AP187" s="222">
        <f t="shared" si="109"/>
        <v>43726</v>
      </c>
      <c r="AQ187" s="222">
        <f t="shared" si="109"/>
        <v>43727</v>
      </c>
      <c r="AR187" s="222">
        <f t="shared" si="109"/>
        <v>43728</v>
      </c>
      <c r="AS187" s="222">
        <f t="shared" si="109"/>
        <v>43729</v>
      </c>
      <c r="AT187" s="222">
        <f t="shared" si="109"/>
        <v>43730</v>
      </c>
      <c r="AU187" s="222">
        <f t="shared" si="109"/>
        <v>43731</v>
      </c>
      <c r="AV187" s="222">
        <f t="shared" si="109"/>
        <v>43732</v>
      </c>
      <c r="AW187" s="222">
        <f t="shared" si="109"/>
        <v>43733</v>
      </c>
      <c r="AX187" s="222">
        <f t="shared" si="109"/>
        <v>43734</v>
      </c>
      <c r="AY187" s="222">
        <f t="shared" si="109"/>
        <v>43735</v>
      </c>
      <c r="AZ187" s="222">
        <f t="shared" si="109"/>
        <v>43736</v>
      </c>
      <c r="BA187" s="222">
        <f t="shared" si="109"/>
        <v>43737</v>
      </c>
      <c r="BB187" s="219">
        <f>IFERROR(IF(IF(Z187=例①!$E$12,例①!$E$12,IF(WEEKDAY(Z187)=1,Z194,BB188))&gt;例①!$E$12,例①!$E$12,IF(Z187=例①!$E$12,例①!$E$12,IF(WEEKDAY(Z187)=1,Z194,BB188))),"")</f>
        <v>43737</v>
      </c>
      <c r="BE187" s="53"/>
      <c r="BF187" s="53"/>
      <c r="BG187" s="53" t="str">
        <f>IFERROR(VLOOKUP(B187,例①!$C$11:$D$12,2,FALSE),"")</f>
        <v/>
      </c>
      <c r="BH187" s="53" t="str">
        <f>IFERROR(VLOOKUP(B187,例①!$C$16:$D$21,2,FALSE),"")</f>
        <v/>
      </c>
      <c r="BI187" s="53" t="str">
        <f>IFERROR(VLOOKUP(B187,例①!$C$22:$D$24,2,FALSE),"")</f>
        <v/>
      </c>
      <c r="BJ187" s="53" t="str">
        <f>IF(B187&gt;例①!$C$26,"",IF(B187&gt;=例①!$C$25,$BJ$13,""))</f>
        <v/>
      </c>
      <c r="BK187" s="53" t="str">
        <f>IF(B187&gt;例①!$C$28,"",IF(B187&gt;=例①!$C$27,$BK$13,""))</f>
        <v/>
      </c>
      <c r="BL187" s="53" t="str">
        <f>IF(B187&gt;例①!$C$30,"",IF(B187&gt;=例①!$C$29,$BL$13,""))</f>
        <v/>
      </c>
      <c r="BM187" s="53" t="str">
        <f>IF(B187&gt;例①!$C$32,"",IF(B187&gt;=例①!$C$31,$BM$13,""))</f>
        <v/>
      </c>
      <c r="BN187" s="53" t="str">
        <f>IF(B187&gt;例①!$C$34,"",IF(B187&gt;=例①!$C$33,$BN$13,""))</f>
        <v/>
      </c>
      <c r="BO187" s="53" t="str">
        <f>IF(B187&gt;例①!$C$36,"",IF(B187&gt;=例①!$C$35,$BO$13,""))</f>
        <v/>
      </c>
      <c r="BP187" s="53" t="str">
        <f>IF(B187&gt;例①!$C$38,"",IF(B187&gt;=例①!$C$37,$BP$13,""))</f>
        <v/>
      </c>
      <c r="BQ187" s="53" t="str">
        <f>IF(B187&gt;例①!$C$40,"",IF(B187&gt;=例①!$C$39,$BQ$13,""))</f>
        <v/>
      </c>
      <c r="BR187" s="53" t="str">
        <f>IF(B187&gt;例①!$C$42,"",IF(B187&gt;=例①!$C$41,$BR$13,""))</f>
        <v/>
      </c>
      <c r="BS187" s="53" t="str">
        <f>IF(B187&gt;例①!$C$44,"",IF(B187&gt;=例①!$C$43,$BS$13,""))</f>
        <v/>
      </c>
      <c r="BT187" s="53" t="str">
        <f>IF(B187&gt;例①!$C$46,"",IF(B187&gt;=例①!$C$45,$BT$13,""))</f>
        <v/>
      </c>
      <c r="BU187" s="53" t="str">
        <f>IF(B187&gt;例①!$C$48,"",IF(B187&gt;=例①!$C$47,$BU$13,""))</f>
        <v/>
      </c>
      <c r="BV187" s="53" t="str">
        <f>IF(B187&gt;例①!$C$50,"",IF(B187&gt;=例①!$C$49,$BV$13,""))</f>
        <v/>
      </c>
      <c r="BW187" s="53" t="str">
        <f>IF(B187&gt;例①!$C$52,"",IF(B187&gt;=例①!$C$51,$BW$13,""))</f>
        <v/>
      </c>
      <c r="BX187" s="53" t="str">
        <f>IF(B187&gt;例①!$C$54,"",IF(B187&gt;=例①!$C$53,$BX$13,""))</f>
        <v/>
      </c>
      <c r="BY187" s="53" t="str">
        <f>IF(B187&gt;例①!$C$56,"",IF(B187&gt;=例①!$C$55,$BY$13,""))</f>
        <v/>
      </c>
      <c r="BZ187" s="53" t="str">
        <f>IF(B187&gt;例①!$C$58,"",IF(B187&gt;=例①!$C$57,$BZ$13,""))</f>
        <v/>
      </c>
      <c r="CA187" s="53" t="str">
        <f>IF(B187&gt;例①!$C$60,"",IF(B187&gt;=例①!$C$59,$CA$13,""))</f>
        <v/>
      </c>
      <c r="CB187" s="53" t="str">
        <f>IF(B187&gt;例①!$C$62,"",IF(B187&gt;=例①!$C$61,$CB$13,""))</f>
        <v/>
      </c>
      <c r="CC187" s="53" t="str">
        <f>IF(B187&gt;例①!$C$64,"",IF(B187&gt;=例①!$C$63,$CC$13,""))</f>
        <v/>
      </c>
      <c r="CD187" s="53" t="str">
        <f>IF(B187&gt;例①!$C$66,"",IF(B187&gt;=例①!$C$65,$CD$13,""))</f>
        <v/>
      </c>
      <c r="CE187" s="50" t="str">
        <f t="shared" si="101"/>
        <v/>
      </c>
      <c r="CF187" s="50" t="str">
        <f t="shared" si="88"/>
        <v xml:space="preserve"> </v>
      </c>
    </row>
    <row r="188" spans="1:84" ht="39" customHeight="1" thickTop="1" thickBot="1" x14ac:dyDescent="0.2">
      <c r="A188" s="81" t="str">
        <f t="shared" si="75"/>
        <v>対象期間</v>
      </c>
      <c r="B188" s="180">
        <f>IFERROR(IF(B187=例①!$E$12+IF(WEEKDAY(例①!$E$12)=1,例①!$E$12,(8-WEEKDAY(例①!$E$12))),"-",IF(B187="-","-",B187+1)),"-")</f>
        <v>43729</v>
      </c>
      <c r="C188" s="89">
        <f t="shared" si="89"/>
        <v>7</v>
      </c>
      <c r="D188" s="199" t="str">
        <f t="shared" si="90"/>
        <v>〇</v>
      </c>
      <c r="E188" s="200" t="str">
        <f t="shared" si="91"/>
        <v xml:space="preserve"> </v>
      </c>
      <c r="F188" s="201" t="s">
        <v>61</v>
      </c>
      <c r="G188" s="202" t="s">
        <v>61</v>
      </c>
      <c r="H188" s="203"/>
      <c r="I188" s="204"/>
      <c r="J188" s="187" t="str">
        <f t="shared" si="92"/>
        <v>OK</v>
      </c>
      <c r="K188" s="190">
        <f t="shared" si="76"/>
        <v>171</v>
      </c>
      <c r="L188" s="190">
        <f t="shared" si="77"/>
        <v>49</v>
      </c>
      <c r="M188" s="188" t="str">
        <f t="shared" si="93"/>
        <v>48／49</v>
      </c>
      <c r="N188" s="87" t="str">
        <f t="shared" si="78"/>
        <v>↓</v>
      </c>
      <c r="O188" s="108"/>
      <c r="P188" s="156" t="str">
        <f>IF(B188&lt;例①!$E$11,"",IF(B188&gt;例①!$E$12,"",IF(LEN(CE188)=0,"○","")))</f>
        <v>○</v>
      </c>
      <c r="Q188" s="162">
        <f t="shared" si="94"/>
        <v>49</v>
      </c>
      <c r="R188" s="93">
        <f t="shared" si="79"/>
        <v>171</v>
      </c>
      <c r="S188" s="156" t="str">
        <f t="shared" si="80"/>
        <v>〇</v>
      </c>
      <c r="T188" s="162">
        <f t="shared" si="81"/>
        <v>48</v>
      </c>
      <c r="U188" s="100">
        <f t="shared" si="95"/>
        <v>49</v>
      </c>
      <c r="V188" s="93" t="str">
        <f t="shared" si="82"/>
        <v>休日</v>
      </c>
      <c r="W188" s="169" t="str">
        <f t="shared" si="96"/>
        <v>休日</v>
      </c>
      <c r="X188" s="80" t="str">
        <f t="shared" si="97"/>
        <v/>
      </c>
      <c r="Y188" s="80" t="str">
        <f t="shared" si="98"/>
        <v/>
      </c>
      <c r="Z188" s="80">
        <f t="shared" si="83"/>
        <v>43729</v>
      </c>
      <c r="AA188" s="80" t="str">
        <f t="shared" si="84"/>
        <v/>
      </c>
      <c r="AB188" s="80" t="str">
        <f t="shared" si="85"/>
        <v>OK（振替済み）</v>
      </c>
      <c r="AC188" s="154">
        <f t="shared" si="86"/>
        <v>48</v>
      </c>
      <c r="AD188" s="154">
        <f t="shared" si="99"/>
        <v>48</v>
      </c>
      <c r="AE188" s="106">
        <f t="shared" si="100"/>
        <v>25</v>
      </c>
      <c r="AF188" s="106">
        <f t="shared" si="87"/>
        <v>0</v>
      </c>
      <c r="AG188" s="218">
        <f>IFERROR(IF(AE188=1,例①!$E$11,IF(AE188=2,例①!$E$11,IF(WEEKDAY(Z188)=2,Z181,AG187))),"")</f>
        <v>43717</v>
      </c>
      <c r="AH188" s="222">
        <f t="shared" si="109"/>
        <v>43718</v>
      </c>
      <c r="AI188" s="222">
        <f t="shared" si="109"/>
        <v>43719</v>
      </c>
      <c r="AJ188" s="222">
        <f t="shared" si="109"/>
        <v>43720</v>
      </c>
      <c r="AK188" s="222">
        <f t="shared" si="109"/>
        <v>43721</v>
      </c>
      <c r="AL188" s="222">
        <f t="shared" si="109"/>
        <v>43722</v>
      </c>
      <c r="AM188" s="222">
        <f t="shared" si="109"/>
        <v>43723</v>
      </c>
      <c r="AN188" s="222">
        <f t="shared" si="109"/>
        <v>43724</v>
      </c>
      <c r="AO188" s="222">
        <f t="shared" si="109"/>
        <v>43725</v>
      </c>
      <c r="AP188" s="222">
        <f t="shared" si="109"/>
        <v>43726</v>
      </c>
      <c r="AQ188" s="222">
        <f t="shared" si="109"/>
        <v>43727</v>
      </c>
      <c r="AR188" s="222">
        <f t="shared" si="109"/>
        <v>43728</v>
      </c>
      <c r="AS188" s="222">
        <f t="shared" si="109"/>
        <v>43729</v>
      </c>
      <c r="AT188" s="222">
        <f t="shared" si="109"/>
        <v>43730</v>
      </c>
      <c r="AU188" s="222">
        <f t="shared" si="109"/>
        <v>43731</v>
      </c>
      <c r="AV188" s="222">
        <f t="shared" si="109"/>
        <v>43732</v>
      </c>
      <c r="AW188" s="222">
        <f t="shared" si="109"/>
        <v>43733</v>
      </c>
      <c r="AX188" s="222">
        <f t="shared" si="109"/>
        <v>43734</v>
      </c>
      <c r="AY188" s="222">
        <f t="shared" si="109"/>
        <v>43735</v>
      </c>
      <c r="AZ188" s="222">
        <f t="shared" si="109"/>
        <v>43736</v>
      </c>
      <c r="BA188" s="222">
        <f t="shared" si="109"/>
        <v>43737</v>
      </c>
      <c r="BB188" s="219">
        <f>IFERROR(IF(IF(Z188=例①!$E$12,例①!$E$12,IF(WEEKDAY(Z188)=1,Z195,BB189))&gt;例①!$E$12,例①!$E$12,IF(Z188=例①!$E$12,例①!$E$12,IF(WEEKDAY(Z188)=1,Z195,BB189))),"")</f>
        <v>43737</v>
      </c>
      <c r="BE188" s="53"/>
      <c r="BF188" s="53"/>
      <c r="BG188" s="53" t="str">
        <f>IFERROR(VLOOKUP(B188,例①!$C$11:$D$12,2,FALSE),"")</f>
        <v/>
      </c>
      <c r="BH188" s="53" t="str">
        <f>IFERROR(VLOOKUP(B188,例①!$C$16:$D$21,2,FALSE),"")</f>
        <v/>
      </c>
      <c r="BI188" s="53" t="str">
        <f>IFERROR(VLOOKUP(B188,例①!$C$22:$D$24,2,FALSE),"")</f>
        <v/>
      </c>
      <c r="BJ188" s="53" t="str">
        <f>IF(B188&gt;例①!$C$26,"",IF(B188&gt;=例①!$C$25,$BJ$13,""))</f>
        <v/>
      </c>
      <c r="BK188" s="53" t="str">
        <f>IF(B188&gt;例①!$C$28,"",IF(B188&gt;=例①!$C$27,$BK$13,""))</f>
        <v/>
      </c>
      <c r="BL188" s="53" t="str">
        <f>IF(B188&gt;例①!$C$30,"",IF(B188&gt;=例①!$C$29,$BL$13,""))</f>
        <v/>
      </c>
      <c r="BM188" s="53" t="str">
        <f>IF(B188&gt;例①!$C$32,"",IF(B188&gt;=例①!$C$31,$BM$13,""))</f>
        <v/>
      </c>
      <c r="BN188" s="53" t="str">
        <f>IF(B188&gt;例①!$C$34,"",IF(B188&gt;=例①!$C$33,$BN$13,""))</f>
        <v/>
      </c>
      <c r="BO188" s="53" t="str">
        <f>IF(B188&gt;例①!$C$36,"",IF(B188&gt;=例①!$C$35,$BO$13,""))</f>
        <v/>
      </c>
      <c r="BP188" s="53" t="str">
        <f>IF(B188&gt;例①!$C$38,"",IF(B188&gt;=例①!$C$37,$BP$13,""))</f>
        <v/>
      </c>
      <c r="BQ188" s="53" t="str">
        <f>IF(B188&gt;例①!$C$40,"",IF(B188&gt;=例①!$C$39,$BQ$13,""))</f>
        <v/>
      </c>
      <c r="BR188" s="53" t="str">
        <f>IF(B188&gt;例①!$C$42,"",IF(B188&gt;=例①!$C$41,$BR$13,""))</f>
        <v/>
      </c>
      <c r="BS188" s="53" t="str">
        <f>IF(B188&gt;例①!$C$44,"",IF(B188&gt;=例①!$C$43,$BS$13,""))</f>
        <v/>
      </c>
      <c r="BT188" s="53" t="str">
        <f>IF(B188&gt;例①!$C$46,"",IF(B188&gt;=例①!$C$45,$BT$13,""))</f>
        <v/>
      </c>
      <c r="BU188" s="53" t="str">
        <f>IF(B188&gt;例①!$C$48,"",IF(B188&gt;=例①!$C$47,$BU$13,""))</f>
        <v/>
      </c>
      <c r="BV188" s="53" t="str">
        <f>IF(B188&gt;例①!$C$50,"",IF(B188&gt;=例①!$C$49,$BV$13,""))</f>
        <v/>
      </c>
      <c r="BW188" s="53" t="str">
        <f>IF(B188&gt;例①!$C$52,"",IF(B188&gt;=例①!$C$51,$BW$13,""))</f>
        <v/>
      </c>
      <c r="BX188" s="53" t="str">
        <f>IF(B188&gt;例①!$C$54,"",IF(B188&gt;=例①!$C$53,$BX$13,""))</f>
        <v/>
      </c>
      <c r="BY188" s="53" t="str">
        <f>IF(B188&gt;例①!$C$56,"",IF(B188&gt;=例①!$C$55,$BY$13,""))</f>
        <v/>
      </c>
      <c r="BZ188" s="53" t="str">
        <f>IF(B188&gt;例①!$C$58,"",IF(B188&gt;=例①!$C$57,$BZ$13,""))</f>
        <v/>
      </c>
      <c r="CA188" s="53" t="str">
        <f>IF(B188&gt;例①!$C$60,"",IF(B188&gt;=例①!$C$59,$CA$13,""))</f>
        <v/>
      </c>
      <c r="CB188" s="53" t="str">
        <f>IF(B188&gt;例①!$C$62,"",IF(B188&gt;=例①!$C$61,$CB$13,""))</f>
        <v/>
      </c>
      <c r="CC188" s="53" t="str">
        <f>IF(B188&gt;例①!$C$64,"",IF(B188&gt;=例①!$C$63,$CC$13,""))</f>
        <v/>
      </c>
      <c r="CD188" s="53" t="str">
        <f>IF(B188&gt;例①!$C$66,"",IF(B188&gt;=例①!$C$65,$CD$13,""))</f>
        <v/>
      </c>
      <c r="CE188" s="50" t="str">
        <f t="shared" si="101"/>
        <v/>
      </c>
      <c r="CF188" s="50" t="str">
        <f t="shared" si="88"/>
        <v xml:space="preserve"> </v>
      </c>
    </row>
    <row r="189" spans="1:84" ht="39" customHeight="1" thickTop="1" thickBot="1" x14ac:dyDescent="0.2">
      <c r="A189" s="81" t="str">
        <f t="shared" si="75"/>
        <v>対象期間</v>
      </c>
      <c r="B189" s="180">
        <f>IFERROR(IF(B188=例①!$E$12+IF(WEEKDAY(例①!$E$12)=1,例①!$E$12,(8-WEEKDAY(例①!$E$12))),"-",IF(B188="-","-",B188+1)),"-")</f>
        <v>43730</v>
      </c>
      <c r="C189" s="89">
        <f t="shared" si="89"/>
        <v>1</v>
      </c>
      <c r="D189" s="199" t="str">
        <f t="shared" si="90"/>
        <v>〇</v>
      </c>
      <c r="E189" s="200" t="str">
        <f t="shared" si="91"/>
        <v xml:space="preserve"> </v>
      </c>
      <c r="F189" s="201" t="s">
        <v>61</v>
      </c>
      <c r="G189" s="202" t="s">
        <v>61</v>
      </c>
      <c r="H189" s="203"/>
      <c r="I189" s="204"/>
      <c r="J189" s="187" t="str">
        <f t="shared" si="92"/>
        <v>OK</v>
      </c>
      <c r="K189" s="190">
        <f t="shared" si="76"/>
        <v>172</v>
      </c>
      <c r="L189" s="190">
        <f t="shared" si="77"/>
        <v>50</v>
      </c>
      <c r="M189" s="188" t="str">
        <f t="shared" si="93"/>
        <v>49／50</v>
      </c>
      <c r="N189" s="87" t="str">
        <f t="shared" si="78"/>
        <v>週の終わり</v>
      </c>
      <c r="O189" s="108"/>
      <c r="P189" s="156" t="str">
        <f>IF(B189&lt;例①!$E$11,"",IF(B189&gt;例①!$E$12,"",IF(LEN(CE189)=0,"○","")))</f>
        <v>○</v>
      </c>
      <c r="Q189" s="162">
        <f t="shared" si="94"/>
        <v>50</v>
      </c>
      <c r="R189" s="93">
        <f t="shared" si="79"/>
        <v>172</v>
      </c>
      <c r="S189" s="156" t="str">
        <f t="shared" si="80"/>
        <v>〇</v>
      </c>
      <c r="T189" s="162">
        <f t="shared" si="81"/>
        <v>49</v>
      </c>
      <c r="U189" s="100">
        <f t="shared" si="95"/>
        <v>50</v>
      </c>
      <c r="V189" s="93" t="str">
        <f t="shared" si="82"/>
        <v>休日</v>
      </c>
      <c r="W189" s="169" t="str">
        <f t="shared" si="96"/>
        <v>休日</v>
      </c>
      <c r="X189" s="80" t="str">
        <f t="shared" si="97"/>
        <v/>
      </c>
      <c r="Y189" s="80" t="str">
        <f t="shared" si="98"/>
        <v/>
      </c>
      <c r="Z189" s="80">
        <f t="shared" si="83"/>
        <v>43730</v>
      </c>
      <c r="AA189" s="80" t="str">
        <f t="shared" si="84"/>
        <v/>
      </c>
      <c r="AB189" s="80" t="str">
        <f t="shared" si="85"/>
        <v>OK（振替済み）</v>
      </c>
      <c r="AC189" s="154">
        <f t="shared" si="86"/>
        <v>49</v>
      </c>
      <c r="AD189" s="154">
        <f t="shared" si="99"/>
        <v>49</v>
      </c>
      <c r="AE189" s="106">
        <f t="shared" si="100"/>
        <v>25</v>
      </c>
      <c r="AF189" s="106">
        <f t="shared" si="87"/>
        <v>0</v>
      </c>
      <c r="AG189" s="223">
        <f>IFERROR(IF(AE189=1,例①!$E$11,IF(AE189=2,例①!$E$11,IF(WEEKDAY(Z189)=2,Z182,AG188))),"")</f>
        <v>43717</v>
      </c>
      <c r="AH189" s="224">
        <f t="shared" si="109"/>
        <v>43718</v>
      </c>
      <c r="AI189" s="224">
        <f t="shared" si="109"/>
        <v>43719</v>
      </c>
      <c r="AJ189" s="224">
        <f t="shared" si="109"/>
        <v>43720</v>
      </c>
      <c r="AK189" s="224">
        <f t="shared" si="109"/>
        <v>43721</v>
      </c>
      <c r="AL189" s="224">
        <f t="shared" si="109"/>
        <v>43722</v>
      </c>
      <c r="AM189" s="224">
        <f t="shared" si="109"/>
        <v>43723</v>
      </c>
      <c r="AN189" s="224">
        <f t="shared" si="109"/>
        <v>43724</v>
      </c>
      <c r="AO189" s="224">
        <f t="shared" si="109"/>
        <v>43725</v>
      </c>
      <c r="AP189" s="224">
        <f t="shared" si="109"/>
        <v>43726</v>
      </c>
      <c r="AQ189" s="224">
        <f t="shared" si="109"/>
        <v>43727</v>
      </c>
      <c r="AR189" s="224">
        <f t="shared" si="109"/>
        <v>43728</v>
      </c>
      <c r="AS189" s="224">
        <f t="shared" si="109"/>
        <v>43729</v>
      </c>
      <c r="AT189" s="224">
        <f t="shared" si="109"/>
        <v>43730</v>
      </c>
      <c r="AU189" s="224">
        <f t="shared" si="109"/>
        <v>43731</v>
      </c>
      <c r="AV189" s="224">
        <f t="shared" si="109"/>
        <v>43732</v>
      </c>
      <c r="AW189" s="224">
        <f t="shared" si="109"/>
        <v>43733</v>
      </c>
      <c r="AX189" s="224">
        <f t="shared" si="109"/>
        <v>43734</v>
      </c>
      <c r="AY189" s="224">
        <f t="shared" si="109"/>
        <v>43735</v>
      </c>
      <c r="AZ189" s="224">
        <f t="shared" si="109"/>
        <v>43736</v>
      </c>
      <c r="BA189" s="224">
        <f t="shared" si="109"/>
        <v>43737</v>
      </c>
      <c r="BB189" s="225">
        <f>IFERROR(IF(IF(Z189=例①!$E$12,例①!$E$12,IF(WEEKDAY(Z189)=1,Z196,BB190))&gt;例①!$E$12,例①!$E$12,IF(Z189=例①!$E$12,例①!$E$12,IF(WEEKDAY(Z189)=1,Z196,BB190))),"")</f>
        <v>43737</v>
      </c>
      <c r="BE189" s="53"/>
      <c r="BF189" s="53"/>
      <c r="BG189" s="53" t="str">
        <f>IFERROR(VLOOKUP(B189,例①!$C$11:$D$12,2,FALSE),"")</f>
        <v/>
      </c>
      <c r="BH189" s="53" t="str">
        <f>IFERROR(VLOOKUP(B189,例①!$C$16:$D$21,2,FALSE),"")</f>
        <v/>
      </c>
      <c r="BI189" s="53" t="str">
        <f>IFERROR(VLOOKUP(B189,例①!$C$22:$D$24,2,FALSE),"")</f>
        <v/>
      </c>
      <c r="BJ189" s="53" t="str">
        <f>IF(B189&gt;例①!$C$26,"",IF(B189&gt;=例①!$C$25,$BJ$13,""))</f>
        <v/>
      </c>
      <c r="BK189" s="53" t="str">
        <f>IF(B189&gt;例①!$C$28,"",IF(B189&gt;=例①!$C$27,$BK$13,""))</f>
        <v/>
      </c>
      <c r="BL189" s="53" t="str">
        <f>IF(B189&gt;例①!$C$30,"",IF(B189&gt;=例①!$C$29,$BL$13,""))</f>
        <v/>
      </c>
      <c r="BM189" s="53" t="str">
        <f>IF(B189&gt;例①!$C$32,"",IF(B189&gt;=例①!$C$31,$BM$13,""))</f>
        <v/>
      </c>
      <c r="BN189" s="53" t="str">
        <f>IF(B189&gt;例①!$C$34,"",IF(B189&gt;=例①!$C$33,$BN$13,""))</f>
        <v/>
      </c>
      <c r="BO189" s="53" t="str">
        <f>IF(B189&gt;例①!$C$36,"",IF(B189&gt;=例①!$C$35,$BO$13,""))</f>
        <v/>
      </c>
      <c r="BP189" s="53" t="str">
        <f>IF(B189&gt;例①!$C$38,"",IF(B189&gt;=例①!$C$37,$BP$13,""))</f>
        <v/>
      </c>
      <c r="BQ189" s="53" t="str">
        <f>IF(B189&gt;例①!$C$40,"",IF(B189&gt;=例①!$C$39,$BQ$13,""))</f>
        <v/>
      </c>
      <c r="BR189" s="53" t="str">
        <f>IF(B189&gt;例①!$C$42,"",IF(B189&gt;=例①!$C$41,$BR$13,""))</f>
        <v/>
      </c>
      <c r="BS189" s="53" t="str">
        <f>IF(B189&gt;例①!$C$44,"",IF(B189&gt;=例①!$C$43,$BS$13,""))</f>
        <v/>
      </c>
      <c r="BT189" s="53" t="str">
        <f>IF(B189&gt;例①!$C$46,"",IF(B189&gt;=例①!$C$45,$BT$13,""))</f>
        <v/>
      </c>
      <c r="BU189" s="53" t="str">
        <f>IF(B189&gt;例①!$C$48,"",IF(B189&gt;=例①!$C$47,$BU$13,""))</f>
        <v/>
      </c>
      <c r="BV189" s="53" t="str">
        <f>IF(B189&gt;例①!$C$50,"",IF(B189&gt;=例①!$C$49,$BV$13,""))</f>
        <v/>
      </c>
      <c r="BW189" s="53" t="str">
        <f>IF(B189&gt;例①!$C$52,"",IF(B189&gt;=例①!$C$51,$BW$13,""))</f>
        <v/>
      </c>
      <c r="BX189" s="53" t="str">
        <f>IF(B189&gt;例①!$C$54,"",IF(B189&gt;=例①!$C$53,$BX$13,""))</f>
        <v/>
      </c>
      <c r="BY189" s="53" t="str">
        <f>IF(B189&gt;例①!$C$56,"",IF(B189&gt;=例①!$C$55,$BY$13,""))</f>
        <v/>
      </c>
      <c r="BZ189" s="53" t="str">
        <f>IF(B189&gt;例①!$C$58,"",IF(B189&gt;=例①!$C$57,$BZ$13,""))</f>
        <v/>
      </c>
      <c r="CA189" s="53" t="str">
        <f>IF(B189&gt;例①!$C$60,"",IF(B189&gt;=例①!$C$59,$CA$13,""))</f>
        <v/>
      </c>
      <c r="CB189" s="53" t="str">
        <f>IF(B189&gt;例①!$C$62,"",IF(B189&gt;=例①!$C$61,$CB$13,""))</f>
        <v/>
      </c>
      <c r="CC189" s="53" t="str">
        <f>IF(B189&gt;例①!$C$64,"",IF(B189&gt;=例①!$C$63,$CC$13,""))</f>
        <v/>
      </c>
      <c r="CD189" s="53" t="str">
        <f>IF(B189&gt;例①!$C$66,"",IF(B189&gt;=例①!$C$65,$CD$13,""))</f>
        <v/>
      </c>
      <c r="CE189" s="50" t="str">
        <f t="shared" si="101"/>
        <v/>
      </c>
      <c r="CF189" s="50" t="str">
        <f t="shared" si="88"/>
        <v xml:space="preserve"> </v>
      </c>
    </row>
    <row r="190" spans="1:84" ht="39" customHeight="1" thickTop="1" thickBot="1" x14ac:dyDescent="0.2">
      <c r="A190" s="81" t="str">
        <f t="shared" si="75"/>
        <v>対象期間</v>
      </c>
      <c r="B190" s="180">
        <f>IFERROR(IF(B189=例①!$E$12+IF(WEEKDAY(例①!$E$12)=1,例①!$E$12,(8-WEEKDAY(例①!$E$12))),"-",IF(B189="-","-",B189+1)),"-")</f>
        <v>43731</v>
      </c>
      <c r="C190" s="89">
        <f t="shared" si="89"/>
        <v>2</v>
      </c>
      <c r="D190" s="199" t="str">
        <f t="shared" si="90"/>
        <v>〇</v>
      </c>
      <c r="E190" s="200" t="str">
        <f t="shared" si="91"/>
        <v xml:space="preserve"> </v>
      </c>
      <c r="F190" s="201" t="s">
        <v>60</v>
      </c>
      <c r="G190" s="202" t="s">
        <v>60</v>
      </c>
      <c r="H190" s="203"/>
      <c r="I190" s="204"/>
      <c r="J190" s="187" t="str">
        <f t="shared" si="92"/>
        <v/>
      </c>
      <c r="K190" s="190">
        <f t="shared" si="76"/>
        <v>173</v>
      </c>
      <c r="L190" s="190" t="str">
        <f t="shared" si="77"/>
        <v/>
      </c>
      <c r="M190" s="188" t="str">
        <f t="shared" si="93"/>
        <v/>
      </c>
      <c r="N190" s="87" t="str">
        <f t="shared" si="78"/>
        <v>週の始まり</v>
      </c>
      <c r="O190" s="108"/>
      <c r="P190" s="156" t="str">
        <f>IF(B190&lt;例①!$E$11,"",IF(B190&gt;例①!$E$12,"",IF(LEN(CE190)=0,"○","")))</f>
        <v>○</v>
      </c>
      <c r="Q190" s="162">
        <f t="shared" si="94"/>
        <v>50</v>
      </c>
      <c r="R190" s="93">
        <f t="shared" si="79"/>
        <v>173</v>
      </c>
      <c r="S190" s="156" t="str">
        <f t="shared" si="80"/>
        <v/>
      </c>
      <c r="T190" s="162">
        <f t="shared" si="81"/>
        <v>49</v>
      </c>
      <c r="U190" s="100">
        <f t="shared" si="95"/>
        <v>50</v>
      </c>
      <c r="V190" s="93" t="str">
        <f t="shared" si="82"/>
        <v>作業日</v>
      </c>
      <c r="W190" s="169" t="str">
        <f t="shared" si="96"/>
        <v>作業日</v>
      </c>
      <c r="X190" s="80" t="str">
        <f t="shared" si="97"/>
        <v/>
      </c>
      <c r="Y190" s="80" t="str">
        <f t="shared" si="98"/>
        <v/>
      </c>
      <c r="Z190" s="80">
        <f t="shared" si="83"/>
        <v>43731</v>
      </c>
      <c r="AA190" s="80" t="str">
        <f t="shared" si="84"/>
        <v/>
      </c>
      <c r="AB190" s="80" t="str">
        <f t="shared" si="85"/>
        <v>OK（振替済み）</v>
      </c>
      <c r="AC190" s="154">
        <f t="shared" si="86"/>
        <v>49</v>
      </c>
      <c r="AD190" s="154" t="str">
        <f t="shared" si="99"/>
        <v/>
      </c>
      <c r="AE190" s="106">
        <f t="shared" si="100"/>
        <v>26</v>
      </c>
      <c r="AF190" s="106">
        <f t="shared" si="87"/>
        <v>0</v>
      </c>
      <c r="AG190" s="216">
        <f>IFERROR(IF(AE190=1,例①!$E$11,IF(AE190=2,例①!$E$11,IF(WEEKDAY(Z190)=2,Z183,AG189))),"")</f>
        <v>43724</v>
      </c>
      <c r="AH190" s="221">
        <f t="shared" si="109"/>
        <v>43725</v>
      </c>
      <c r="AI190" s="221">
        <f t="shared" si="109"/>
        <v>43726</v>
      </c>
      <c r="AJ190" s="221">
        <f t="shared" si="109"/>
        <v>43727</v>
      </c>
      <c r="AK190" s="221">
        <f t="shared" si="109"/>
        <v>43728</v>
      </c>
      <c r="AL190" s="221">
        <f t="shared" si="109"/>
        <v>43729</v>
      </c>
      <c r="AM190" s="221">
        <f t="shared" si="109"/>
        <v>43730</v>
      </c>
      <c r="AN190" s="221">
        <f t="shared" si="109"/>
        <v>43731</v>
      </c>
      <c r="AO190" s="221">
        <f t="shared" si="109"/>
        <v>43732</v>
      </c>
      <c r="AP190" s="221">
        <f t="shared" si="109"/>
        <v>43733</v>
      </c>
      <c r="AQ190" s="221">
        <f t="shared" si="109"/>
        <v>43734</v>
      </c>
      <c r="AR190" s="221">
        <f t="shared" si="109"/>
        <v>43735</v>
      </c>
      <c r="AS190" s="221">
        <f t="shared" si="109"/>
        <v>43736</v>
      </c>
      <c r="AT190" s="221">
        <f t="shared" si="109"/>
        <v>43737</v>
      </c>
      <c r="AU190" s="221">
        <f t="shared" si="109"/>
        <v>43738</v>
      </c>
      <c r="AV190" s="221">
        <f t="shared" si="109"/>
        <v>43739</v>
      </c>
      <c r="AW190" s="221" t="str">
        <f t="shared" si="109"/>
        <v/>
      </c>
      <c r="AX190" s="221" t="str">
        <f t="shared" si="109"/>
        <v/>
      </c>
      <c r="AY190" s="221" t="str">
        <f t="shared" si="109"/>
        <v/>
      </c>
      <c r="AZ190" s="221" t="str">
        <f t="shared" si="109"/>
        <v/>
      </c>
      <c r="BA190" s="221" t="str">
        <f t="shared" si="109"/>
        <v/>
      </c>
      <c r="BB190" s="217">
        <f>IFERROR(IF(IF(Z190=例①!$E$12,例①!$E$12,IF(WEEKDAY(Z190)=1,Z197,BB191))&gt;例①!$E$12,例①!$E$12,IF(Z190=例①!$E$12,例①!$E$12,IF(WEEKDAY(Z190)=1,Z197,BB191))),"")</f>
        <v>43739</v>
      </c>
      <c r="BE190" s="53"/>
      <c r="BF190" s="53"/>
      <c r="BG190" s="53" t="str">
        <f>IFERROR(VLOOKUP(B190,例①!$C$11:$D$12,2,FALSE),"")</f>
        <v/>
      </c>
      <c r="BH190" s="53" t="str">
        <f>IFERROR(VLOOKUP(B190,例①!$C$16:$D$21,2,FALSE),"")</f>
        <v/>
      </c>
      <c r="BI190" s="53" t="str">
        <f>IFERROR(VLOOKUP(B190,例①!$C$22:$D$24,2,FALSE),"")</f>
        <v/>
      </c>
      <c r="BJ190" s="53" t="str">
        <f>IF(B190&gt;例①!$C$26,"",IF(B190&gt;=例①!$C$25,$BJ$13,""))</f>
        <v/>
      </c>
      <c r="BK190" s="53" t="str">
        <f>IF(B190&gt;例①!$C$28,"",IF(B190&gt;=例①!$C$27,$BK$13,""))</f>
        <v/>
      </c>
      <c r="BL190" s="53" t="str">
        <f>IF(B190&gt;例①!$C$30,"",IF(B190&gt;=例①!$C$29,$BL$13,""))</f>
        <v/>
      </c>
      <c r="BM190" s="53" t="str">
        <f>IF(B190&gt;例①!$C$32,"",IF(B190&gt;=例①!$C$31,$BM$13,""))</f>
        <v/>
      </c>
      <c r="BN190" s="53" t="str">
        <f>IF(B190&gt;例①!$C$34,"",IF(B190&gt;=例①!$C$33,$BN$13,""))</f>
        <v/>
      </c>
      <c r="BO190" s="53" t="str">
        <f>IF(B190&gt;例①!$C$36,"",IF(B190&gt;=例①!$C$35,$BO$13,""))</f>
        <v/>
      </c>
      <c r="BP190" s="53" t="str">
        <f>IF(B190&gt;例①!$C$38,"",IF(B190&gt;=例①!$C$37,$BP$13,""))</f>
        <v/>
      </c>
      <c r="BQ190" s="53" t="str">
        <f>IF(B190&gt;例①!$C$40,"",IF(B190&gt;=例①!$C$39,$BQ$13,""))</f>
        <v/>
      </c>
      <c r="BR190" s="53" t="str">
        <f>IF(B190&gt;例①!$C$42,"",IF(B190&gt;=例①!$C$41,$BR$13,""))</f>
        <v/>
      </c>
      <c r="BS190" s="53" t="str">
        <f>IF(B190&gt;例①!$C$44,"",IF(B190&gt;=例①!$C$43,$BS$13,""))</f>
        <v/>
      </c>
      <c r="BT190" s="53" t="str">
        <f>IF(B190&gt;例①!$C$46,"",IF(B190&gt;=例①!$C$45,$BT$13,""))</f>
        <v/>
      </c>
      <c r="BU190" s="53" t="str">
        <f>IF(B190&gt;例①!$C$48,"",IF(B190&gt;=例①!$C$47,$BU$13,""))</f>
        <v/>
      </c>
      <c r="BV190" s="53" t="str">
        <f>IF(B190&gt;例①!$C$50,"",IF(B190&gt;=例①!$C$49,$BV$13,""))</f>
        <v/>
      </c>
      <c r="BW190" s="53" t="str">
        <f>IF(B190&gt;例①!$C$52,"",IF(B190&gt;=例①!$C$51,$BW$13,""))</f>
        <v/>
      </c>
      <c r="BX190" s="53" t="str">
        <f>IF(B190&gt;例①!$C$54,"",IF(B190&gt;=例①!$C$53,$BX$13,""))</f>
        <v/>
      </c>
      <c r="BY190" s="53" t="str">
        <f>IF(B190&gt;例①!$C$56,"",IF(B190&gt;=例①!$C$55,$BY$13,""))</f>
        <v/>
      </c>
      <c r="BZ190" s="53" t="str">
        <f>IF(B190&gt;例①!$C$58,"",IF(B190&gt;=例①!$C$57,$BZ$13,""))</f>
        <v/>
      </c>
      <c r="CA190" s="53" t="str">
        <f>IF(B190&gt;例①!$C$60,"",IF(B190&gt;=例①!$C$59,$CA$13,""))</f>
        <v/>
      </c>
      <c r="CB190" s="53" t="str">
        <f>IF(B190&gt;例①!$C$62,"",IF(B190&gt;=例①!$C$61,$CB$13,""))</f>
        <v/>
      </c>
      <c r="CC190" s="53" t="str">
        <f>IF(B190&gt;例①!$C$64,"",IF(B190&gt;=例①!$C$63,$CC$13,""))</f>
        <v/>
      </c>
      <c r="CD190" s="53" t="str">
        <f>IF(B190&gt;例①!$C$66,"",IF(B190&gt;=例①!$C$65,$CD$13,""))</f>
        <v/>
      </c>
      <c r="CE190" s="50" t="str">
        <f t="shared" si="101"/>
        <v/>
      </c>
      <c r="CF190" s="50" t="str">
        <f t="shared" si="88"/>
        <v xml:space="preserve"> </v>
      </c>
    </row>
    <row r="191" spans="1:84" ht="39" customHeight="1" thickTop="1" thickBot="1" x14ac:dyDescent="0.2">
      <c r="A191" s="81" t="str">
        <f t="shared" si="75"/>
        <v>対象期間</v>
      </c>
      <c r="B191" s="180">
        <f>IFERROR(IF(B190=例①!$E$12+IF(WEEKDAY(例①!$E$12)=1,例①!$E$12,(8-WEEKDAY(例①!$E$12))),"-",IF(B190="-","-",B190+1)),"-")</f>
        <v>43732</v>
      </c>
      <c r="C191" s="89">
        <f t="shared" si="89"/>
        <v>3</v>
      </c>
      <c r="D191" s="199" t="str">
        <f t="shared" si="90"/>
        <v>〇</v>
      </c>
      <c r="E191" s="200" t="str">
        <f t="shared" si="91"/>
        <v xml:space="preserve"> </v>
      </c>
      <c r="F191" s="201" t="s">
        <v>60</v>
      </c>
      <c r="G191" s="202" t="s">
        <v>60</v>
      </c>
      <c r="H191" s="203"/>
      <c r="I191" s="204"/>
      <c r="J191" s="187" t="str">
        <f t="shared" si="92"/>
        <v/>
      </c>
      <c r="K191" s="190">
        <f t="shared" si="76"/>
        <v>174</v>
      </c>
      <c r="L191" s="190" t="str">
        <f t="shared" si="77"/>
        <v/>
      </c>
      <c r="M191" s="188" t="str">
        <f t="shared" si="93"/>
        <v/>
      </c>
      <c r="N191" s="87" t="str">
        <f t="shared" si="78"/>
        <v>↓</v>
      </c>
      <c r="O191" s="108"/>
      <c r="P191" s="156" t="str">
        <f>IF(B191&lt;例①!$E$11,"",IF(B191&gt;例①!$E$12,"",IF(LEN(CE191)=0,"○","")))</f>
        <v>○</v>
      </c>
      <c r="Q191" s="162">
        <f t="shared" si="94"/>
        <v>50</v>
      </c>
      <c r="R191" s="93">
        <f t="shared" si="79"/>
        <v>174</v>
      </c>
      <c r="S191" s="156" t="str">
        <f t="shared" si="80"/>
        <v/>
      </c>
      <c r="T191" s="162">
        <f t="shared" si="81"/>
        <v>49</v>
      </c>
      <c r="U191" s="100">
        <f t="shared" si="95"/>
        <v>50</v>
      </c>
      <c r="V191" s="93" t="str">
        <f t="shared" si="82"/>
        <v>作業日</v>
      </c>
      <c r="W191" s="169" t="str">
        <f t="shared" si="96"/>
        <v>作業日</v>
      </c>
      <c r="X191" s="80" t="str">
        <f t="shared" si="97"/>
        <v/>
      </c>
      <c r="Y191" s="80" t="str">
        <f t="shared" si="98"/>
        <v/>
      </c>
      <c r="Z191" s="80">
        <f t="shared" si="83"/>
        <v>43732</v>
      </c>
      <c r="AA191" s="80" t="str">
        <f t="shared" si="84"/>
        <v/>
      </c>
      <c r="AB191" s="80" t="str">
        <f t="shared" si="85"/>
        <v>OK（振替済み）</v>
      </c>
      <c r="AC191" s="154">
        <f t="shared" si="86"/>
        <v>49</v>
      </c>
      <c r="AD191" s="154" t="str">
        <f t="shared" si="99"/>
        <v/>
      </c>
      <c r="AE191" s="106">
        <f t="shared" si="100"/>
        <v>26</v>
      </c>
      <c r="AF191" s="106">
        <f t="shared" si="87"/>
        <v>0</v>
      </c>
      <c r="AG191" s="218">
        <f>IFERROR(IF(AE191=1,例①!$E$11,IF(AE191=2,例①!$E$11,IF(WEEKDAY(Z191)=2,Z184,AG190))),"")</f>
        <v>43724</v>
      </c>
      <c r="AH191" s="222">
        <f t="shared" si="109"/>
        <v>43725</v>
      </c>
      <c r="AI191" s="222">
        <f t="shared" si="109"/>
        <v>43726</v>
      </c>
      <c r="AJ191" s="222">
        <f t="shared" si="109"/>
        <v>43727</v>
      </c>
      <c r="AK191" s="222">
        <f t="shared" si="109"/>
        <v>43728</v>
      </c>
      <c r="AL191" s="222">
        <f t="shared" si="109"/>
        <v>43729</v>
      </c>
      <c r="AM191" s="222">
        <f t="shared" si="109"/>
        <v>43730</v>
      </c>
      <c r="AN191" s="222">
        <f t="shared" si="109"/>
        <v>43731</v>
      </c>
      <c r="AO191" s="222">
        <f t="shared" si="109"/>
        <v>43732</v>
      </c>
      <c r="AP191" s="222">
        <f t="shared" si="109"/>
        <v>43733</v>
      </c>
      <c r="AQ191" s="222">
        <f t="shared" si="109"/>
        <v>43734</v>
      </c>
      <c r="AR191" s="222">
        <f t="shared" si="109"/>
        <v>43735</v>
      </c>
      <c r="AS191" s="222">
        <f t="shared" si="109"/>
        <v>43736</v>
      </c>
      <c r="AT191" s="222">
        <f t="shared" si="109"/>
        <v>43737</v>
      </c>
      <c r="AU191" s="222">
        <f t="shared" si="109"/>
        <v>43738</v>
      </c>
      <c r="AV191" s="222">
        <f t="shared" si="109"/>
        <v>43739</v>
      </c>
      <c r="AW191" s="222" t="str">
        <f t="shared" si="109"/>
        <v/>
      </c>
      <c r="AX191" s="222" t="str">
        <f t="shared" si="109"/>
        <v/>
      </c>
      <c r="AY191" s="222" t="str">
        <f t="shared" si="109"/>
        <v/>
      </c>
      <c r="AZ191" s="222" t="str">
        <f t="shared" si="109"/>
        <v/>
      </c>
      <c r="BA191" s="222" t="str">
        <f t="shared" si="109"/>
        <v/>
      </c>
      <c r="BB191" s="219">
        <f>IFERROR(IF(IF(Z191=例①!$E$12,例①!$E$12,IF(WEEKDAY(Z191)=1,Z198,BB192))&gt;例①!$E$12,例①!$E$12,IF(Z191=例①!$E$12,例①!$E$12,IF(WEEKDAY(Z191)=1,Z198,BB192))),"")</f>
        <v>43739</v>
      </c>
      <c r="BE191" s="53"/>
      <c r="BF191" s="53"/>
      <c r="BG191" s="53" t="str">
        <f>IFERROR(VLOOKUP(B191,例①!$C$11:$D$12,2,FALSE),"")</f>
        <v/>
      </c>
      <c r="BH191" s="53" t="str">
        <f>IFERROR(VLOOKUP(B191,例①!$C$16:$D$21,2,FALSE),"")</f>
        <v/>
      </c>
      <c r="BI191" s="53" t="str">
        <f>IFERROR(VLOOKUP(B191,例①!$C$22:$D$24,2,FALSE),"")</f>
        <v/>
      </c>
      <c r="BJ191" s="53" t="str">
        <f>IF(B191&gt;例①!$C$26,"",IF(B191&gt;=例①!$C$25,$BJ$13,""))</f>
        <v/>
      </c>
      <c r="BK191" s="53" t="str">
        <f>IF(B191&gt;例①!$C$28,"",IF(B191&gt;=例①!$C$27,$BK$13,""))</f>
        <v/>
      </c>
      <c r="BL191" s="53" t="str">
        <f>IF(B191&gt;例①!$C$30,"",IF(B191&gt;=例①!$C$29,$BL$13,""))</f>
        <v/>
      </c>
      <c r="BM191" s="53" t="str">
        <f>IF(B191&gt;例①!$C$32,"",IF(B191&gt;=例①!$C$31,$BM$13,""))</f>
        <v/>
      </c>
      <c r="BN191" s="53" t="str">
        <f>IF(B191&gt;例①!$C$34,"",IF(B191&gt;=例①!$C$33,$BN$13,""))</f>
        <v/>
      </c>
      <c r="BO191" s="53" t="str">
        <f>IF(B191&gt;例①!$C$36,"",IF(B191&gt;=例①!$C$35,$BO$13,""))</f>
        <v/>
      </c>
      <c r="BP191" s="53" t="str">
        <f>IF(B191&gt;例①!$C$38,"",IF(B191&gt;=例①!$C$37,$BP$13,""))</f>
        <v/>
      </c>
      <c r="BQ191" s="53" t="str">
        <f>IF(B191&gt;例①!$C$40,"",IF(B191&gt;=例①!$C$39,$BQ$13,""))</f>
        <v/>
      </c>
      <c r="BR191" s="53" t="str">
        <f>IF(B191&gt;例①!$C$42,"",IF(B191&gt;=例①!$C$41,$BR$13,""))</f>
        <v/>
      </c>
      <c r="BS191" s="53" t="str">
        <f>IF(B191&gt;例①!$C$44,"",IF(B191&gt;=例①!$C$43,$BS$13,""))</f>
        <v/>
      </c>
      <c r="BT191" s="53" t="str">
        <f>IF(B191&gt;例①!$C$46,"",IF(B191&gt;=例①!$C$45,$BT$13,""))</f>
        <v/>
      </c>
      <c r="BU191" s="53" t="str">
        <f>IF(B191&gt;例①!$C$48,"",IF(B191&gt;=例①!$C$47,$BU$13,""))</f>
        <v/>
      </c>
      <c r="BV191" s="53" t="str">
        <f>IF(B191&gt;例①!$C$50,"",IF(B191&gt;=例①!$C$49,$BV$13,""))</f>
        <v/>
      </c>
      <c r="BW191" s="53" t="str">
        <f>IF(B191&gt;例①!$C$52,"",IF(B191&gt;=例①!$C$51,$BW$13,""))</f>
        <v/>
      </c>
      <c r="BX191" s="53" t="str">
        <f>IF(B191&gt;例①!$C$54,"",IF(B191&gt;=例①!$C$53,$BX$13,""))</f>
        <v/>
      </c>
      <c r="BY191" s="53" t="str">
        <f>IF(B191&gt;例①!$C$56,"",IF(B191&gt;=例①!$C$55,$BY$13,""))</f>
        <v/>
      </c>
      <c r="BZ191" s="53" t="str">
        <f>IF(B191&gt;例①!$C$58,"",IF(B191&gt;=例①!$C$57,$BZ$13,""))</f>
        <v/>
      </c>
      <c r="CA191" s="53" t="str">
        <f>IF(B191&gt;例①!$C$60,"",IF(B191&gt;=例①!$C$59,$CA$13,""))</f>
        <v/>
      </c>
      <c r="CB191" s="53" t="str">
        <f>IF(B191&gt;例①!$C$62,"",IF(B191&gt;=例①!$C$61,$CB$13,""))</f>
        <v/>
      </c>
      <c r="CC191" s="53" t="str">
        <f>IF(B191&gt;例①!$C$64,"",IF(B191&gt;=例①!$C$63,$CC$13,""))</f>
        <v/>
      </c>
      <c r="CD191" s="53" t="str">
        <f>IF(B191&gt;例①!$C$66,"",IF(B191&gt;=例①!$C$65,$CD$13,""))</f>
        <v/>
      </c>
      <c r="CE191" s="50" t="str">
        <f t="shared" si="101"/>
        <v/>
      </c>
      <c r="CF191" s="50" t="str">
        <f t="shared" si="88"/>
        <v xml:space="preserve"> </v>
      </c>
    </row>
    <row r="192" spans="1:84" ht="39" customHeight="1" thickTop="1" thickBot="1" x14ac:dyDescent="0.2">
      <c r="A192" s="81" t="str">
        <f t="shared" si="75"/>
        <v>対象期間</v>
      </c>
      <c r="B192" s="180">
        <f>IFERROR(IF(B191=例①!$E$12+IF(WEEKDAY(例①!$E$12)=1,例①!$E$12,(8-WEEKDAY(例①!$E$12))),"-",IF(B191="-","-",B191+1)),"-")</f>
        <v>43733</v>
      </c>
      <c r="C192" s="89">
        <f t="shared" si="89"/>
        <v>4</v>
      </c>
      <c r="D192" s="199" t="str">
        <f t="shared" si="90"/>
        <v>〇</v>
      </c>
      <c r="E192" s="200" t="str">
        <f t="shared" si="91"/>
        <v xml:space="preserve"> </v>
      </c>
      <c r="F192" s="201" t="s">
        <v>60</v>
      </c>
      <c r="G192" s="202" t="s">
        <v>60</v>
      </c>
      <c r="H192" s="203"/>
      <c r="I192" s="204"/>
      <c r="J192" s="187" t="str">
        <f t="shared" si="92"/>
        <v/>
      </c>
      <c r="K192" s="190">
        <f t="shared" si="76"/>
        <v>175</v>
      </c>
      <c r="L192" s="190" t="str">
        <f t="shared" si="77"/>
        <v/>
      </c>
      <c r="M192" s="188" t="str">
        <f t="shared" si="93"/>
        <v/>
      </c>
      <c r="N192" s="87" t="str">
        <f t="shared" si="78"/>
        <v>↓</v>
      </c>
      <c r="O192" s="108"/>
      <c r="P192" s="156" t="str">
        <f>IF(B192&lt;例①!$E$11,"",IF(B192&gt;例①!$E$12,"",IF(LEN(CE192)=0,"○","")))</f>
        <v>○</v>
      </c>
      <c r="Q192" s="162">
        <f t="shared" si="94"/>
        <v>50</v>
      </c>
      <c r="R192" s="93">
        <f t="shared" si="79"/>
        <v>175</v>
      </c>
      <c r="S192" s="156" t="str">
        <f t="shared" si="80"/>
        <v/>
      </c>
      <c r="T192" s="162">
        <f t="shared" si="81"/>
        <v>49</v>
      </c>
      <c r="U192" s="100">
        <f t="shared" si="95"/>
        <v>50</v>
      </c>
      <c r="V192" s="93" t="str">
        <f t="shared" si="82"/>
        <v>作業日</v>
      </c>
      <c r="W192" s="169" t="str">
        <f t="shared" si="96"/>
        <v>作業日</v>
      </c>
      <c r="X192" s="80" t="str">
        <f t="shared" si="97"/>
        <v/>
      </c>
      <c r="Y192" s="80" t="str">
        <f t="shared" si="98"/>
        <v/>
      </c>
      <c r="Z192" s="80">
        <f t="shared" si="83"/>
        <v>43733</v>
      </c>
      <c r="AA192" s="80" t="str">
        <f t="shared" si="84"/>
        <v/>
      </c>
      <c r="AB192" s="80" t="str">
        <f t="shared" si="85"/>
        <v>OK（振替済み）</v>
      </c>
      <c r="AC192" s="154">
        <f t="shared" si="86"/>
        <v>49</v>
      </c>
      <c r="AD192" s="154" t="str">
        <f t="shared" si="99"/>
        <v/>
      </c>
      <c r="AE192" s="106">
        <f t="shared" si="100"/>
        <v>26</v>
      </c>
      <c r="AF192" s="106">
        <f t="shared" si="87"/>
        <v>0</v>
      </c>
      <c r="AG192" s="218">
        <f>IFERROR(IF(AE192=1,例①!$E$11,IF(AE192=2,例①!$E$11,IF(WEEKDAY(Z192)=2,Z185,AG191))),"")</f>
        <v>43724</v>
      </c>
      <c r="AH192" s="222">
        <f t="shared" si="109"/>
        <v>43725</v>
      </c>
      <c r="AI192" s="222">
        <f t="shared" si="109"/>
        <v>43726</v>
      </c>
      <c r="AJ192" s="222">
        <f t="shared" si="109"/>
        <v>43727</v>
      </c>
      <c r="AK192" s="222">
        <f t="shared" si="109"/>
        <v>43728</v>
      </c>
      <c r="AL192" s="222">
        <f t="shared" si="109"/>
        <v>43729</v>
      </c>
      <c r="AM192" s="222">
        <f t="shared" si="109"/>
        <v>43730</v>
      </c>
      <c r="AN192" s="222">
        <f t="shared" si="109"/>
        <v>43731</v>
      </c>
      <c r="AO192" s="222">
        <f t="shared" si="109"/>
        <v>43732</v>
      </c>
      <c r="AP192" s="222">
        <f t="shared" si="109"/>
        <v>43733</v>
      </c>
      <c r="AQ192" s="222">
        <f t="shared" si="109"/>
        <v>43734</v>
      </c>
      <c r="AR192" s="222">
        <f t="shared" si="109"/>
        <v>43735</v>
      </c>
      <c r="AS192" s="222">
        <f t="shared" si="109"/>
        <v>43736</v>
      </c>
      <c r="AT192" s="222">
        <f t="shared" si="109"/>
        <v>43737</v>
      </c>
      <c r="AU192" s="222">
        <f t="shared" si="109"/>
        <v>43738</v>
      </c>
      <c r="AV192" s="222">
        <f t="shared" si="109"/>
        <v>43739</v>
      </c>
      <c r="AW192" s="222" t="str">
        <f t="shared" si="109"/>
        <v/>
      </c>
      <c r="AX192" s="222" t="str">
        <f t="shared" si="109"/>
        <v/>
      </c>
      <c r="AY192" s="222" t="str">
        <f t="shared" si="109"/>
        <v/>
      </c>
      <c r="AZ192" s="222" t="str">
        <f t="shared" si="109"/>
        <v/>
      </c>
      <c r="BA192" s="222" t="str">
        <f t="shared" si="109"/>
        <v/>
      </c>
      <c r="BB192" s="219">
        <f>IFERROR(IF(IF(Z192=例①!$E$12,例①!$E$12,IF(WEEKDAY(Z192)=1,Z199,BB193))&gt;例①!$E$12,例①!$E$12,IF(Z192=例①!$E$12,例①!$E$12,IF(WEEKDAY(Z192)=1,Z199,BB193))),"")</f>
        <v>43739</v>
      </c>
      <c r="BE192" s="53"/>
      <c r="BF192" s="53"/>
      <c r="BG192" s="53" t="str">
        <f>IFERROR(VLOOKUP(B192,例①!$C$11:$D$12,2,FALSE),"")</f>
        <v/>
      </c>
      <c r="BH192" s="53" t="str">
        <f>IFERROR(VLOOKUP(B192,例①!$C$16:$D$21,2,FALSE),"")</f>
        <v/>
      </c>
      <c r="BI192" s="53" t="str">
        <f>IFERROR(VLOOKUP(B192,例①!$C$22:$D$24,2,FALSE),"")</f>
        <v/>
      </c>
      <c r="BJ192" s="53" t="str">
        <f>IF(B192&gt;例①!$C$26,"",IF(B192&gt;=例①!$C$25,$BJ$13,""))</f>
        <v/>
      </c>
      <c r="BK192" s="53" t="str">
        <f>IF(B192&gt;例①!$C$28,"",IF(B192&gt;=例①!$C$27,$BK$13,""))</f>
        <v/>
      </c>
      <c r="BL192" s="53" t="str">
        <f>IF(B192&gt;例①!$C$30,"",IF(B192&gt;=例①!$C$29,$BL$13,""))</f>
        <v/>
      </c>
      <c r="BM192" s="53" t="str">
        <f>IF(B192&gt;例①!$C$32,"",IF(B192&gt;=例①!$C$31,$BM$13,""))</f>
        <v/>
      </c>
      <c r="BN192" s="53" t="str">
        <f>IF(B192&gt;例①!$C$34,"",IF(B192&gt;=例①!$C$33,$BN$13,""))</f>
        <v/>
      </c>
      <c r="BO192" s="53" t="str">
        <f>IF(B192&gt;例①!$C$36,"",IF(B192&gt;=例①!$C$35,$BO$13,""))</f>
        <v/>
      </c>
      <c r="BP192" s="53" t="str">
        <f>IF(B192&gt;例①!$C$38,"",IF(B192&gt;=例①!$C$37,$BP$13,""))</f>
        <v/>
      </c>
      <c r="BQ192" s="53" t="str">
        <f>IF(B192&gt;例①!$C$40,"",IF(B192&gt;=例①!$C$39,$BQ$13,""))</f>
        <v/>
      </c>
      <c r="BR192" s="53" t="str">
        <f>IF(B192&gt;例①!$C$42,"",IF(B192&gt;=例①!$C$41,$BR$13,""))</f>
        <v/>
      </c>
      <c r="BS192" s="53" t="str">
        <f>IF(B192&gt;例①!$C$44,"",IF(B192&gt;=例①!$C$43,$BS$13,""))</f>
        <v/>
      </c>
      <c r="BT192" s="53" t="str">
        <f>IF(B192&gt;例①!$C$46,"",IF(B192&gt;=例①!$C$45,$BT$13,""))</f>
        <v/>
      </c>
      <c r="BU192" s="53" t="str">
        <f>IF(B192&gt;例①!$C$48,"",IF(B192&gt;=例①!$C$47,$BU$13,""))</f>
        <v/>
      </c>
      <c r="BV192" s="53" t="str">
        <f>IF(B192&gt;例①!$C$50,"",IF(B192&gt;=例①!$C$49,$BV$13,""))</f>
        <v/>
      </c>
      <c r="BW192" s="53" t="str">
        <f>IF(B192&gt;例①!$C$52,"",IF(B192&gt;=例①!$C$51,$BW$13,""))</f>
        <v/>
      </c>
      <c r="BX192" s="53" t="str">
        <f>IF(B192&gt;例①!$C$54,"",IF(B192&gt;=例①!$C$53,$BX$13,""))</f>
        <v/>
      </c>
      <c r="BY192" s="53" t="str">
        <f>IF(B192&gt;例①!$C$56,"",IF(B192&gt;=例①!$C$55,$BY$13,""))</f>
        <v/>
      </c>
      <c r="BZ192" s="53" t="str">
        <f>IF(B192&gt;例①!$C$58,"",IF(B192&gt;=例①!$C$57,$BZ$13,""))</f>
        <v/>
      </c>
      <c r="CA192" s="53" t="str">
        <f>IF(B192&gt;例①!$C$60,"",IF(B192&gt;=例①!$C$59,$CA$13,""))</f>
        <v/>
      </c>
      <c r="CB192" s="53" t="str">
        <f>IF(B192&gt;例①!$C$62,"",IF(B192&gt;=例①!$C$61,$CB$13,""))</f>
        <v/>
      </c>
      <c r="CC192" s="53" t="str">
        <f>IF(B192&gt;例①!$C$64,"",IF(B192&gt;=例①!$C$63,$CC$13,""))</f>
        <v/>
      </c>
      <c r="CD192" s="53" t="str">
        <f>IF(B192&gt;例①!$C$66,"",IF(B192&gt;=例①!$C$65,$CD$13,""))</f>
        <v/>
      </c>
      <c r="CE192" s="50" t="str">
        <f t="shared" si="101"/>
        <v/>
      </c>
      <c r="CF192" s="50" t="str">
        <f t="shared" si="88"/>
        <v xml:space="preserve"> </v>
      </c>
    </row>
    <row r="193" spans="1:84" ht="39" customHeight="1" thickTop="1" thickBot="1" x14ac:dyDescent="0.2">
      <c r="A193" s="81" t="str">
        <f t="shared" si="75"/>
        <v>対象期間</v>
      </c>
      <c r="B193" s="180">
        <f>IFERROR(IF(B192=例①!$E$12+IF(WEEKDAY(例①!$E$12)=1,例①!$E$12,(8-WEEKDAY(例①!$E$12))),"-",IF(B192="-","-",B192+1)),"-")</f>
        <v>43734</v>
      </c>
      <c r="C193" s="89">
        <f t="shared" si="89"/>
        <v>5</v>
      </c>
      <c r="D193" s="199" t="str">
        <f t="shared" si="90"/>
        <v>〇</v>
      </c>
      <c r="E193" s="200" t="str">
        <f t="shared" si="91"/>
        <v xml:space="preserve"> </v>
      </c>
      <c r="F193" s="201" t="s">
        <v>60</v>
      </c>
      <c r="G193" s="202" t="s">
        <v>60</v>
      </c>
      <c r="H193" s="203"/>
      <c r="I193" s="204"/>
      <c r="J193" s="187" t="str">
        <f t="shared" si="92"/>
        <v/>
      </c>
      <c r="K193" s="190">
        <f t="shared" si="76"/>
        <v>176</v>
      </c>
      <c r="L193" s="190" t="str">
        <f t="shared" si="77"/>
        <v/>
      </c>
      <c r="M193" s="188" t="str">
        <f t="shared" si="93"/>
        <v/>
      </c>
      <c r="N193" s="87" t="str">
        <f t="shared" si="78"/>
        <v>↓</v>
      </c>
      <c r="O193" s="108"/>
      <c r="P193" s="156" t="str">
        <f>IF(B193&lt;例①!$E$11,"",IF(B193&gt;例①!$E$12,"",IF(LEN(CE193)=0,"○","")))</f>
        <v>○</v>
      </c>
      <c r="Q193" s="162">
        <f t="shared" si="94"/>
        <v>50</v>
      </c>
      <c r="R193" s="93">
        <f t="shared" si="79"/>
        <v>176</v>
      </c>
      <c r="S193" s="156" t="str">
        <f t="shared" si="80"/>
        <v/>
      </c>
      <c r="T193" s="162">
        <f t="shared" si="81"/>
        <v>49</v>
      </c>
      <c r="U193" s="100">
        <f t="shared" si="95"/>
        <v>50</v>
      </c>
      <c r="V193" s="93" t="str">
        <f t="shared" si="82"/>
        <v>作業日</v>
      </c>
      <c r="W193" s="169" t="str">
        <f t="shared" si="96"/>
        <v>作業日</v>
      </c>
      <c r="X193" s="80" t="str">
        <f t="shared" si="97"/>
        <v/>
      </c>
      <c r="Y193" s="80" t="str">
        <f t="shared" si="98"/>
        <v/>
      </c>
      <c r="Z193" s="80">
        <f t="shared" si="83"/>
        <v>43734</v>
      </c>
      <c r="AA193" s="80" t="str">
        <f t="shared" si="84"/>
        <v/>
      </c>
      <c r="AB193" s="80" t="str">
        <f t="shared" si="85"/>
        <v>OK（振替済み）</v>
      </c>
      <c r="AC193" s="154">
        <f t="shared" si="86"/>
        <v>49</v>
      </c>
      <c r="AD193" s="154" t="str">
        <f t="shared" si="99"/>
        <v/>
      </c>
      <c r="AE193" s="106">
        <f t="shared" si="100"/>
        <v>26</v>
      </c>
      <c r="AF193" s="106">
        <f t="shared" si="87"/>
        <v>0</v>
      </c>
      <c r="AG193" s="218">
        <f>IFERROR(IF(AE193=1,例①!$E$11,IF(AE193=2,例①!$E$11,IF(WEEKDAY(Z193)=2,Z186,AG192))),"")</f>
        <v>43724</v>
      </c>
      <c r="AH193" s="222">
        <f t="shared" si="109"/>
        <v>43725</v>
      </c>
      <c r="AI193" s="222">
        <f t="shared" si="109"/>
        <v>43726</v>
      </c>
      <c r="AJ193" s="222">
        <f t="shared" si="109"/>
        <v>43727</v>
      </c>
      <c r="AK193" s="222">
        <f t="shared" si="109"/>
        <v>43728</v>
      </c>
      <c r="AL193" s="222">
        <f t="shared" si="109"/>
        <v>43729</v>
      </c>
      <c r="AM193" s="222">
        <f t="shared" si="109"/>
        <v>43730</v>
      </c>
      <c r="AN193" s="222">
        <f t="shared" si="109"/>
        <v>43731</v>
      </c>
      <c r="AO193" s="222">
        <f t="shared" si="109"/>
        <v>43732</v>
      </c>
      <c r="AP193" s="222">
        <f t="shared" si="109"/>
        <v>43733</v>
      </c>
      <c r="AQ193" s="222">
        <f t="shared" si="109"/>
        <v>43734</v>
      </c>
      <c r="AR193" s="222">
        <f t="shared" si="109"/>
        <v>43735</v>
      </c>
      <c r="AS193" s="222">
        <f t="shared" si="109"/>
        <v>43736</v>
      </c>
      <c r="AT193" s="222">
        <f t="shared" si="109"/>
        <v>43737</v>
      </c>
      <c r="AU193" s="222">
        <f t="shared" si="109"/>
        <v>43738</v>
      </c>
      <c r="AV193" s="222">
        <f t="shared" si="109"/>
        <v>43739</v>
      </c>
      <c r="AW193" s="222" t="str">
        <f t="shared" si="109"/>
        <v/>
      </c>
      <c r="AX193" s="222" t="str">
        <f t="shared" si="109"/>
        <v/>
      </c>
      <c r="AY193" s="222" t="str">
        <f t="shared" si="109"/>
        <v/>
      </c>
      <c r="AZ193" s="222" t="str">
        <f t="shared" si="109"/>
        <v/>
      </c>
      <c r="BA193" s="222" t="str">
        <f t="shared" si="109"/>
        <v/>
      </c>
      <c r="BB193" s="219">
        <f>IFERROR(IF(IF(Z193=例①!$E$12,例①!$E$12,IF(WEEKDAY(Z193)=1,Z200,BB194))&gt;例①!$E$12,例①!$E$12,IF(Z193=例①!$E$12,例①!$E$12,IF(WEEKDAY(Z193)=1,Z200,BB194))),"")</f>
        <v>43739</v>
      </c>
      <c r="BE193" s="53"/>
      <c r="BF193" s="53"/>
      <c r="BG193" s="53" t="str">
        <f>IFERROR(VLOOKUP(B193,例①!$C$11:$D$12,2,FALSE),"")</f>
        <v/>
      </c>
      <c r="BH193" s="53" t="str">
        <f>IFERROR(VLOOKUP(B193,例①!$C$16:$D$21,2,FALSE),"")</f>
        <v/>
      </c>
      <c r="BI193" s="53" t="str">
        <f>IFERROR(VLOOKUP(B193,例①!$C$22:$D$24,2,FALSE),"")</f>
        <v/>
      </c>
      <c r="BJ193" s="53" t="str">
        <f>IF(B193&gt;例①!$C$26,"",IF(B193&gt;=例①!$C$25,$BJ$13,""))</f>
        <v/>
      </c>
      <c r="BK193" s="53" t="str">
        <f>IF(B193&gt;例①!$C$28,"",IF(B193&gt;=例①!$C$27,$BK$13,""))</f>
        <v/>
      </c>
      <c r="BL193" s="53" t="str">
        <f>IF(B193&gt;例①!$C$30,"",IF(B193&gt;=例①!$C$29,$BL$13,""))</f>
        <v/>
      </c>
      <c r="BM193" s="53" t="str">
        <f>IF(B193&gt;例①!$C$32,"",IF(B193&gt;=例①!$C$31,$BM$13,""))</f>
        <v/>
      </c>
      <c r="BN193" s="53" t="str">
        <f>IF(B193&gt;例①!$C$34,"",IF(B193&gt;=例①!$C$33,$BN$13,""))</f>
        <v/>
      </c>
      <c r="BO193" s="53" t="str">
        <f>IF(B193&gt;例①!$C$36,"",IF(B193&gt;=例①!$C$35,$BO$13,""))</f>
        <v/>
      </c>
      <c r="BP193" s="53" t="str">
        <f>IF(B193&gt;例①!$C$38,"",IF(B193&gt;=例①!$C$37,$BP$13,""))</f>
        <v/>
      </c>
      <c r="BQ193" s="53" t="str">
        <f>IF(B193&gt;例①!$C$40,"",IF(B193&gt;=例①!$C$39,$BQ$13,""))</f>
        <v/>
      </c>
      <c r="BR193" s="53" t="str">
        <f>IF(B193&gt;例①!$C$42,"",IF(B193&gt;=例①!$C$41,$BR$13,""))</f>
        <v/>
      </c>
      <c r="BS193" s="53" t="str">
        <f>IF(B193&gt;例①!$C$44,"",IF(B193&gt;=例①!$C$43,$BS$13,""))</f>
        <v/>
      </c>
      <c r="BT193" s="53" t="str">
        <f>IF(B193&gt;例①!$C$46,"",IF(B193&gt;=例①!$C$45,$BT$13,""))</f>
        <v/>
      </c>
      <c r="BU193" s="53" t="str">
        <f>IF(B193&gt;例①!$C$48,"",IF(B193&gt;=例①!$C$47,$BU$13,""))</f>
        <v/>
      </c>
      <c r="BV193" s="53" t="str">
        <f>IF(B193&gt;例①!$C$50,"",IF(B193&gt;=例①!$C$49,$BV$13,""))</f>
        <v/>
      </c>
      <c r="BW193" s="53" t="str">
        <f>IF(B193&gt;例①!$C$52,"",IF(B193&gt;=例①!$C$51,$BW$13,""))</f>
        <v/>
      </c>
      <c r="BX193" s="53" t="str">
        <f>IF(B193&gt;例①!$C$54,"",IF(B193&gt;=例①!$C$53,$BX$13,""))</f>
        <v/>
      </c>
      <c r="BY193" s="53" t="str">
        <f>IF(B193&gt;例①!$C$56,"",IF(B193&gt;=例①!$C$55,$BY$13,""))</f>
        <v/>
      </c>
      <c r="BZ193" s="53" t="str">
        <f>IF(B193&gt;例①!$C$58,"",IF(B193&gt;=例①!$C$57,$BZ$13,""))</f>
        <v/>
      </c>
      <c r="CA193" s="53" t="str">
        <f>IF(B193&gt;例①!$C$60,"",IF(B193&gt;=例①!$C$59,$CA$13,""))</f>
        <v/>
      </c>
      <c r="CB193" s="53" t="str">
        <f>IF(B193&gt;例①!$C$62,"",IF(B193&gt;=例①!$C$61,$CB$13,""))</f>
        <v/>
      </c>
      <c r="CC193" s="53" t="str">
        <f>IF(B193&gt;例①!$C$64,"",IF(B193&gt;=例①!$C$63,$CC$13,""))</f>
        <v/>
      </c>
      <c r="CD193" s="53" t="str">
        <f>IF(B193&gt;例①!$C$66,"",IF(B193&gt;=例①!$C$65,$CD$13,""))</f>
        <v/>
      </c>
      <c r="CE193" s="50" t="str">
        <f t="shared" si="101"/>
        <v/>
      </c>
      <c r="CF193" s="50" t="str">
        <f t="shared" si="88"/>
        <v xml:space="preserve"> </v>
      </c>
    </row>
    <row r="194" spans="1:84" ht="39" customHeight="1" thickTop="1" thickBot="1" x14ac:dyDescent="0.2">
      <c r="A194" s="81" t="str">
        <f t="shared" si="75"/>
        <v>対象期間</v>
      </c>
      <c r="B194" s="180">
        <f>IFERROR(IF(B193=例①!$E$12+IF(WEEKDAY(例①!$E$12)=1,例①!$E$12,(8-WEEKDAY(例①!$E$12))),"-",IF(B193="-","-",B193+1)),"-")</f>
        <v>43735</v>
      </c>
      <c r="C194" s="89">
        <f t="shared" si="89"/>
        <v>6</v>
      </c>
      <c r="D194" s="199" t="str">
        <f t="shared" si="90"/>
        <v>〇</v>
      </c>
      <c r="E194" s="200" t="str">
        <f t="shared" si="91"/>
        <v xml:space="preserve"> </v>
      </c>
      <c r="F194" s="201" t="s">
        <v>60</v>
      </c>
      <c r="G194" s="202" t="s">
        <v>60</v>
      </c>
      <c r="H194" s="203"/>
      <c r="I194" s="204"/>
      <c r="J194" s="187" t="str">
        <f t="shared" si="92"/>
        <v/>
      </c>
      <c r="K194" s="190">
        <f t="shared" si="76"/>
        <v>177</v>
      </c>
      <c r="L194" s="190" t="str">
        <f t="shared" si="77"/>
        <v/>
      </c>
      <c r="M194" s="188" t="str">
        <f t="shared" si="93"/>
        <v/>
      </c>
      <c r="N194" s="87" t="str">
        <f t="shared" si="78"/>
        <v>↓</v>
      </c>
      <c r="O194" s="108"/>
      <c r="P194" s="156" t="str">
        <f>IF(B194&lt;例①!$E$11,"",IF(B194&gt;例①!$E$12,"",IF(LEN(CE194)=0,"○","")))</f>
        <v>○</v>
      </c>
      <c r="Q194" s="162">
        <f t="shared" si="94"/>
        <v>50</v>
      </c>
      <c r="R194" s="93">
        <f t="shared" si="79"/>
        <v>177</v>
      </c>
      <c r="S194" s="156" t="str">
        <f t="shared" si="80"/>
        <v/>
      </c>
      <c r="T194" s="162">
        <f t="shared" si="81"/>
        <v>49</v>
      </c>
      <c r="U194" s="100">
        <f t="shared" si="95"/>
        <v>50</v>
      </c>
      <c r="V194" s="93" t="str">
        <f t="shared" si="82"/>
        <v>作業日</v>
      </c>
      <c r="W194" s="169" t="str">
        <f t="shared" si="96"/>
        <v>作業日</v>
      </c>
      <c r="X194" s="80" t="str">
        <f t="shared" si="97"/>
        <v/>
      </c>
      <c r="Y194" s="80" t="str">
        <f t="shared" si="98"/>
        <v/>
      </c>
      <c r="Z194" s="80">
        <f t="shared" si="83"/>
        <v>43735</v>
      </c>
      <c r="AA194" s="80" t="str">
        <f t="shared" si="84"/>
        <v/>
      </c>
      <c r="AB194" s="80" t="str">
        <f t="shared" si="85"/>
        <v>OK（振替済み）</v>
      </c>
      <c r="AC194" s="154">
        <f t="shared" si="86"/>
        <v>49</v>
      </c>
      <c r="AD194" s="154" t="str">
        <f t="shared" si="99"/>
        <v/>
      </c>
      <c r="AE194" s="106">
        <f t="shared" si="100"/>
        <v>26</v>
      </c>
      <c r="AF194" s="106">
        <f t="shared" si="87"/>
        <v>0</v>
      </c>
      <c r="AG194" s="218">
        <f>IFERROR(IF(AE194=1,例①!$E$11,IF(AE194=2,例①!$E$11,IF(WEEKDAY(Z194)=2,Z187,AG193))),"")</f>
        <v>43724</v>
      </c>
      <c r="AH194" s="222">
        <f t="shared" si="109"/>
        <v>43725</v>
      </c>
      <c r="AI194" s="222">
        <f t="shared" si="109"/>
        <v>43726</v>
      </c>
      <c r="AJ194" s="222">
        <f t="shared" si="109"/>
        <v>43727</v>
      </c>
      <c r="AK194" s="222">
        <f t="shared" si="109"/>
        <v>43728</v>
      </c>
      <c r="AL194" s="222">
        <f t="shared" si="109"/>
        <v>43729</v>
      </c>
      <c r="AM194" s="222">
        <f t="shared" si="109"/>
        <v>43730</v>
      </c>
      <c r="AN194" s="222">
        <f t="shared" si="109"/>
        <v>43731</v>
      </c>
      <c r="AO194" s="222">
        <f t="shared" si="109"/>
        <v>43732</v>
      </c>
      <c r="AP194" s="222">
        <f t="shared" si="109"/>
        <v>43733</v>
      </c>
      <c r="AQ194" s="222">
        <f t="shared" si="109"/>
        <v>43734</v>
      </c>
      <c r="AR194" s="222">
        <f t="shared" si="109"/>
        <v>43735</v>
      </c>
      <c r="AS194" s="222">
        <f t="shared" si="109"/>
        <v>43736</v>
      </c>
      <c r="AT194" s="222">
        <f t="shared" si="109"/>
        <v>43737</v>
      </c>
      <c r="AU194" s="222">
        <f t="shared" si="109"/>
        <v>43738</v>
      </c>
      <c r="AV194" s="222">
        <f t="shared" si="109"/>
        <v>43739</v>
      </c>
      <c r="AW194" s="222" t="str">
        <f t="shared" si="109"/>
        <v/>
      </c>
      <c r="AX194" s="222" t="str">
        <f t="shared" si="109"/>
        <v/>
      </c>
      <c r="AY194" s="222" t="str">
        <f t="shared" si="109"/>
        <v/>
      </c>
      <c r="AZ194" s="222" t="str">
        <f t="shared" si="109"/>
        <v/>
      </c>
      <c r="BA194" s="222" t="str">
        <f t="shared" si="109"/>
        <v/>
      </c>
      <c r="BB194" s="219">
        <f>IFERROR(IF(IF(Z194=例①!$E$12,例①!$E$12,IF(WEEKDAY(Z194)=1,Z201,BB195))&gt;例①!$E$12,例①!$E$12,IF(Z194=例①!$E$12,例①!$E$12,IF(WEEKDAY(Z194)=1,Z201,BB195))),"")</f>
        <v>43739</v>
      </c>
      <c r="BE194" s="53"/>
      <c r="BF194" s="53"/>
      <c r="BG194" s="53" t="str">
        <f>IFERROR(VLOOKUP(B194,例①!$C$11:$D$12,2,FALSE),"")</f>
        <v/>
      </c>
      <c r="BH194" s="53" t="str">
        <f>IFERROR(VLOOKUP(B194,例①!$C$16:$D$21,2,FALSE),"")</f>
        <v/>
      </c>
      <c r="BI194" s="53" t="str">
        <f>IFERROR(VLOOKUP(B194,例①!$C$22:$D$24,2,FALSE),"")</f>
        <v/>
      </c>
      <c r="BJ194" s="53" t="str">
        <f>IF(B194&gt;例①!$C$26,"",IF(B194&gt;=例①!$C$25,$BJ$13,""))</f>
        <v/>
      </c>
      <c r="BK194" s="53" t="str">
        <f>IF(B194&gt;例①!$C$28,"",IF(B194&gt;=例①!$C$27,$BK$13,""))</f>
        <v/>
      </c>
      <c r="BL194" s="53" t="str">
        <f>IF(B194&gt;例①!$C$30,"",IF(B194&gt;=例①!$C$29,$BL$13,""))</f>
        <v/>
      </c>
      <c r="BM194" s="53" t="str">
        <f>IF(B194&gt;例①!$C$32,"",IF(B194&gt;=例①!$C$31,$BM$13,""))</f>
        <v/>
      </c>
      <c r="BN194" s="53" t="str">
        <f>IF(B194&gt;例①!$C$34,"",IF(B194&gt;=例①!$C$33,$BN$13,""))</f>
        <v/>
      </c>
      <c r="BO194" s="53" t="str">
        <f>IF(B194&gt;例①!$C$36,"",IF(B194&gt;=例①!$C$35,$BO$13,""))</f>
        <v/>
      </c>
      <c r="BP194" s="53" t="str">
        <f>IF(B194&gt;例①!$C$38,"",IF(B194&gt;=例①!$C$37,$BP$13,""))</f>
        <v/>
      </c>
      <c r="BQ194" s="53" t="str">
        <f>IF(B194&gt;例①!$C$40,"",IF(B194&gt;=例①!$C$39,$BQ$13,""))</f>
        <v/>
      </c>
      <c r="BR194" s="53" t="str">
        <f>IF(B194&gt;例①!$C$42,"",IF(B194&gt;=例①!$C$41,$BR$13,""))</f>
        <v/>
      </c>
      <c r="BS194" s="53" t="str">
        <f>IF(B194&gt;例①!$C$44,"",IF(B194&gt;=例①!$C$43,$BS$13,""))</f>
        <v/>
      </c>
      <c r="BT194" s="53" t="str">
        <f>IF(B194&gt;例①!$C$46,"",IF(B194&gt;=例①!$C$45,$BT$13,""))</f>
        <v/>
      </c>
      <c r="BU194" s="53" t="str">
        <f>IF(B194&gt;例①!$C$48,"",IF(B194&gt;=例①!$C$47,$BU$13,""))</f>
        <v/>
      </c>
      <c r="BV194" s="53" t="str">
        <f>IF(B194&gt;例①!$C$50,"",IF(B194&gt;=例①!$C$49,$BV$13,""))</f>
        <v/>
      </c>
      <c r="BW194" s="53" t="str">
        <f>IF(B194&gt;例①!$C$52,"",IF(B194&gt;=例①!$C$51,$BW$13,""))</f>
        <v/>
      </c>
      <c r="BX194" s="53" t="str">
        <f>IF(B194&gt;例①!$C$54,"",IF(B194&gt;=例①!$C$53,$BX$13,""))</f>
        <v/>
      </c>
      <c r="BY194" s="53" t="str">
        <f>IF(B194&gt;例①!$C$56,"",IF(B194&gt;=例①!$C$55,$BY$13,""))</f>
        <v/>
      </c>
      <c r="BZ194" s="53" t="str">
        <f>IF(B194&gt;例①!$C$58,"",IF(B194&gt;=例①!$C$57,$BZ$13,""))</f>
        <v/>
      </c>
      <c r="CA194" s="53" t="str">
        <f>IF(B194&gt;例①!$C$60,"",IF(B194&gt;=例①!$C$59,$CA$13,""))</f>
        <v/>
      </c>
      <c r="CB194" s="53" t="str">
        <f>IF(B194&gt;例①!$C$62,"",IF(B194&gt;=例①!$C$61,$CB$13,""))</f>
        <v/>
      </c>
      <c r="CC194" s="53" t="str">
        <f>IF(B194&gt;例①!$C$64,"",IF(B194&gt;=例①!$C$63,$CC$13,""))</f>
        <v/>
      </c>
      <c r="CD194" s="53" t="str">
        <f>IF(B194&gt;例①!$C$66,"",IF(B194&gt;=例①!$C$65,$CD$13,""))</f>
        <v/>
      </c>
      <c r="CE194" s="50" t="str">
        <f t="shared" si="101"/>
        <v/>
      </c>
      <c r="CF194" s="50" t="str">
        <f t="shared" si="88"/>
        <v xml:space="preserve"> </v>
      </c>
    </row>
    <row r="195" spans="1:84" ht="39" customHeight="1" thickTop="1" thickBot="1" x14ac:dyDescent="0.2">
      <c r="A195" s="81" t="str">
        <f t="shared" si="75"/>
        <v>対象期間</v>
      </c>
      <c r="B195" s="180">
        <f>IFERROR(IF(B194=例①!$E$12+IF(WEEKDAY(例①!$E$12)=1,例①!$E$12,(8-WEEKDAY(例①!$E$12))),"-",IF(B194="-","-",B194+1)),"-")</f>
        <v>43736</v>
      </c>
      <c r="C195" s="89">
        <f t="shared" si="89"/>
        <v>7</v>
      </c>
      <c r="D195" s="199" t="str">
        <f t="shared" si="90"/>
        <v>〇</v>
      </c>
      <c r="E195" s="200" t="str">
        <f t="shared" si="91"/>
        <v xml:space="preserve"> </v>
      </c>
      <c r="F195" s="201" t="s">
        <v>61</v>
      </c>
      <c r="G195" s="202" t="s">
        <v>61</v>
      </c>
      <c r="H195" s="203"/>
      <c r="I195" s="204"/>
      <c r="J195" s="187" t="str">
        <f t="shared" si="92"/>
        <v>OK</v>
      </c>
      <c r="K195" s="190">
        <f t="shared" si="76"/>
        <v>178</v>
      </c>
      <c r="L195" s="190">
        <f t="shared" si="77"/>
        <v>51</v>
      </c>
      <c r="M195" s="188" t="str">
        <f t="shared" si="93"/>
        <v>50／51</v>
      </c>
      <c r="N195" s="87" t="str">
        <f t="shared" si="78"/>
        <v>↓</v>
      </c>
      <c r="O195" s="108"/>
      <c r="P195" s="156" t="str">
        <f>IF(B195&lt;例①!$E$11,"",IF(B195&gt;例①!$E$12,"",IF(LEN(CE195)=0,"○","")))</f>
        <v>○</v>
      </c>
      <c r="Q195" s="162">
        <f t="shared" si="94"/>
        <v>51</v>
      </c>
      <c r="R195" s="93">
        <f t="shared" si="79"/>
        <v>178</v>
      </c>
      <c r="S195" s="156" t="str">
        <f t="shared" si="80"/>
        <v>〇</v>
      </c>
      <c r="T195" s="162">
        <f t="shared" si="81"/>
        <v>50</v>
      </c>
      <c r="U195" s="100">
        <f t="shared" si="95"/>
        <v>51</v>
      </c>
      <c r="V195" s="93" t="str">
        <f t="shared" si="82"/>
        <v>休日</v>
      </c>
      <c r="W195" s="169" t="str">
        <f t="shared" si="96"/>
        <v>休日</v>
      </c>
      <c r="X195" s="80" t="str">
        <f t="shared" si="97"/>
        <v/>
      </c>
      <c r="Y195" s="80" t="str">
        <f t="shared" si="98"/>
        <v/>
      </c>
      <c r="Z195" s="80">
        <f t="shared" si="83"/>
        <v>43736</v>
      </c>
      <c r="AA195" s="80" t="str">
        <f t="shared" si="84"/>
        <v/>
      </c>
      <c r="AB195" s="80" t="str">
        <f t="shared" si="85"/>
        <v>OK（振替済み）</v>
      </c>
      <c r="AC195" s="154">
        <f t="shared" si="86"/>
        <v>50</v>
      </c>
      <c r="AD195" s="154">
        <f t="shared" si="99"/>
        <v>50</v>
      </c>
      <c r="AE195" s="106">
        <f t="shared" si="100"/>
        <v>26</v>
      </c>
      <c r="AF195" s="106">
        <f t="shared" si="87"/>
        <v>0</v>
      </c>
      <c r="AG195" s="218">
        <f>IFERROR(IF(AE195=1,例①!$E$11,IF(AE195=2,例①!$E$11,IF(WEEKDAY(Z195)=2,Z188,AG194))),"")</f>
        <v>43724</v>
      </c>
      <c r="AH195" s="222">
        <f t="shared" si="109"/>
        <v>43725</v>
      </c>
      <c r="AI195" s="222">
        <f t="shared" si="109"/>
        <v>43726</v>
      </c>
      <c r="AJ195" s="222">
        <f t="shared" si="109"/>
        <v>43727</v>
      </c>
      <c r="AK195" s="222">
        <f t="shared" si="109"/>
        <v>43728</v>
      </c>
      <c r="AL195" s="222">
        <f t="shared" si="109"/>
        <v>43729</v>
      </c>
      <c r="AM195" s="222">
        <f t="shared" si="109"/>
        <v>43730</v>
      </c>
      <c r="AN195" s="222">
        <f t="shared" si="109"/>
        <v>43731</v>
      </c>
      <c r="AO195" s="222">
        <f t="shared" si="109"/>
        <v>43732</v>
      </c>
      <c r="AP195" s="222">
        <f t="shared" si="109"/>
        <v>43733</v>
      </c>
      <c r="AQ195" s="222">
        <f t="shared" si="109"/>
        <v>43734</v>
      </c>
      <c r="AR195" s="222">
        <f t="shared" si="109"/>
        <v>43735</v>
      </c>
      <c r="AS195" s="222">
        <f t="shared" si="109"/>
        <v>43736</v>
      </c>
      <c r="AT195" s="222">
        <f t="shared" si="109"/>
        <v>43737</v>
      </c>
      <c r="AU195" s="222">
        <f t="shared" si="109"/>
        <v>43738</v>
      </c>
      <c r="AV195" s="222">
        <f t="shared" si="109"/>
        <v>43739</v>
      </c>
      <c r="AW195" s="222" t="str">
        <f t="shared" si="109"/>
        <v/>
      </c>
      <c r="AX195" s="222" t="str">
        <f t="shared" si="109"/>
        <v/>
      </c>
      <c r="AY195" s="222" t="str">
        <f t="shared" si="109"/>
        <v/>
      </c>
      <c r="AZ195" s="222" t="str">
        <f t="shared" si="109"/>
        <v/>
      </c>
      <c r="BA195" s="222" t="str">
        <f t="shared" si="109"/>
        <v/>
      </c>
      <c r="BB195" s="219">
        <f>IFERROR(IF(IF(Z195=例①!$E$12,例①!$E$12,IF(WEEKDAY(Z195)=1,Z202,BB196))&gt;例①!$E$12,例①!$E$12,IF(Z195=例①!$E$12,例①!$E$12,IF(WEEKDAY(Z195)=1,Z202,BB196))),"")</f>
        <v>43739</v>
      </c>
      <c r="BE195" s="53"/>
      <c r="BF195" s="53"/>
      <c r="BG195" s="53" t="str">
        <f>IFERROR(VLOOKUP(B195,例①!$C$11:$D$12,2,FALSE),"")</f>
        <v/>
      </c>
      <c r="BH195" s="53" t="str">
        <f>IFERROR(VLOOKUP(B195,例①!$C$16:$D$21,2,FALSE),"")</f>
        <v/>
      </c>
      <c r="BI195" s="53" t="str">
        <f>IFERROR(VLOOKUP(B195,例①!$C$22:$D$24,2,FALSE),"")</f>
        <v/>
      </c>
      <c r="BJ195" s="53" t="str">
        <f>IF(B195&gt;例①!$C$26,"",IF(B195&gt;=例①!$C$25,$BJ$13,""))</f>
        <v/>
      </c>
      <c r="BK195" s="53" t="str">
        <f>IF(B195&gt;例①!$C$28,"",IF(B195&gt;=例①!$C$27,$BK$13,""))</f>
        <v/>
      </c>
      <c r="BL195" s="53" t="str">
        <f>IF(B195&gt;例①!$C$30,"",IF(B195&gt;=例①!$C$29,$BL$13,""))</f>
        <v/>
      </c>
      <c r="BM195" s="53" t="str">
        <f>IF(B195&gt;例①!$C$32,"",IF(B195&gt;=例①!$C$31,$BM$13,""))</f>
        <v/>
      </c>
      <c r="BN195" s="53" t="str">
        <f>IF(B195&gt;例①!$C$34,"",IF(B195&gt;=例①!$C$33,$BN$13,""))</f>
        <v/>
      </c>
      <c r="BO195" s="53" t="str">
        <f>IF(B195&gt;例①!$C$36,"",IF(B195&gt;=例①!$C$35,$BO$13,""))</f>
        <v/>
      </c>
      <c r="BP195" s="53" t="str">
        <f>IF(B195&gt;例①!$C$38,"",IF(B195&gt;=例①!$C$37,$BP$13,""))</f>
        <v/>
      </c>
      <c r="BQ195" s="53" t="str">
        <f>IF(B195&gt;例①!$C$40,"",IF(B195&gt;=例①!$C$39,$BQ$13,""))</f>
        <v/>
      </c>
      <c r="BR195" s="53" t="str">
        <f>IF(B195&gt;例①!$C$42,"",IF(B195&gt;=例①!$C$41,$BR$13,""))</f>
        <v/>
      </c>
      <c r="BS195" s="53" t="str">
        <f>IF(B195&gt;例①!$C$44,"",IF(B195&gt;=例①!$C$43,$BS$13,""))</f>
        <v/>
      </c>
      <c r="BT195" s="53" t="str">
        <f>IF(B195&gt;例①!$C$46,"",IF(B195&gt;=例①!$C$45,$BT$13,""))</f>
        <v/>
      </c>
      <c r="BU195" s="53" t="str">
        <f>IF(B195&gt;例①!$C$48,"",IF(B195&gt;=例①!$C$47,$BU$13,""))</f>
        <v/>
      </c>
      <c r="BV195" s="53" t="str">
        <f>IF(B195&gt;例①!$C$50,"",IF(B195&gt;=例①!$C$49,$BV$13,""))</f>
        <v/>
      </c>
      <c r="BW195" s="53" t="str">
        <f>IF(B195&gt;例①!$C$52,"",IF(B195&gt;=例①!$C$51,$BW$13,""))</f>
        <v/>
      </c>
      <c r="BX195" s="53" t="str">
        <f>IF(B195&gt;例①!$C$54,"",IF(B195&gt;=例①!$C$53,$BX$13,""))</f>
        <v/>
      </c>
      <c r="BY195" s="53" t="str">
        <f>IF(B195&gt;例①!$C$56,"",IF(B195&gt;=例①!$C$55,$BY$13,""))</f>
        <v/>
      </c>
      <c r="BZ195" s="53" t="str">
        <f>IF(B195&gt;例①!$C$58,"",IF(B195&gt;=例①!$C$57,$BZ$13,""))</f>
        <v/>
      </c>
      <c r="CA195" s="53" t="str">
        <f>IF(B195&gt;例①!$C$60,"",IF(B195&gt;=例①!$C$59,$CA$13,""))</f>
        <v/>
      </c>
      <c r="CB195" s="53" t="str">
        <f>IF(B195&gt;例①!$C$62,"",IF(B195&gt;=例①!$C$61,$CB$13,""))</f>
        <v/>
      </c>
      <c r="CC195" s="53" t="str">
        <f>IF(B195&gt;例①!$C$64,"",IF(B195&gt;=例①!$C$63,$CC$13,""))</f>
        <v/>
      </c>
      <c r="CD195" s="53" t="str">
        <f>IF(B195&gt;例①!$C$66,"",IF(B195&gt;=例①!$C$65,$CD$13,""))</f>
        <v/>
      </c>
      <c r="CE195" s="50" t="str">
        <f t="shared" si="101"/>
        <v/>
      </c>
      <c r="CF195" s="50" t="str">
        <f t="shared" si="88"/>
        <v xml:space="preserve"> </v>
      </c>
    </row>
    <row r="196" spans="1:84" ht="39" customHeight="1" thickTop="1" thickBot="1" x14ac:dyDescent="0.2">
      <c r="A196" s="81" t="str">
        <f t="shared" si="75"/>
        <v>対象期間</v>
      </c>
      <c r="B196" s="180">
        <f>IFERROR(IF(B195=例①!$E$12+IF(WEEKDAY(例①!$E$12)=1,例①!$E$12,(8-WEEKDAY(例①!$E$12))),"-",IF(B195="-","-",B195+1)),"-")</f>
        <v>43737</v>
      </c>
      <c r="C196" s="89">
        <f t="shared" si="89"/>
        <v>1</v>
      </c>
      <c r="D196" s="199" t="str">
        <f t="shared" si="90"/>
        <v>〇</v>
      </c>
      <c r="E196" s="200" t="str">
        <f t="shared" si="91"/>
        <v xml:space="preserve"> </v>
      </c>
      <c r="F196" s="201" t="s">
        <v>61</v>
      </c>
      <c r="G196" s="202" t="s">
        <v>61</v>
      </c>
      <c r="H196" s="203"/>
      <c r="I196" s="204"/>
      <c r="J196" s="187" t="str">
        <f t="shared" si="92"/>
        <v>OK</v>
      </c>
      <c r="K196" s="190">
        <f t="shared" si="76"/>
        <v>179</v>
      </c>
      <c r="L196" s="190">
        <f t="shared" si="77"/>
        <v>52</v>
      </c>
      <c r="M196" s="188" t="str">
        <f t="shared" si="93"/>
        <v>51／52</v>
      </c>
      <c r="N196" s="87" t="str">
        <f t="shared" si="78"/>
        <v>週の終わり</v>
      </c>
      <c r="O196" s="108"/>
      <c r="P196" s="156" t="str">
        <f>IF(B196&lt;例①!$E$11,"",IF(B196&gt;例①!$E$12,"",IF(LEN(CE196)=0,"○","")))</f>
        <v>○</v>
      </c>
      <c r="Q196" s="162">
        <f t="shared" si="94"/>
        <v>52</v>
      </c>
      <c r="R196" s="93">
        <f t="shared" si="79"/>
        <v>179</v>
      </c>
      <c r="S196" s="156" t="str">
        <f t="shared" si="80"/>
        <v>〇</v>
      </c>
      <c r="T196" s="162">
        <f t="shared" si="81"/>
        <v>51</v>
      </c>
      <c r="U196" s="100">
        <f t="shared" si="95"/>
        <v>52</v>
      </c>
      <c r="V196" s="93" t="str">
        <f t="shared" si="82"/>
        <v>休日</v>
      </c>
      <c r="W196" s="169" t="str">
        <f t="shared" si="96"/>
        <v>休日</v>
      </c>
      <c r="X196" s="80" t="str">
        <f t="shared" si="97"/>
        <v/>
      </c>
      <c r="Y196" s="80" t="str">
        <f t="shared" si="98"/>
        <v/>
      </c>
      <c r="Z196" s="80">
        <f t="shared" si="83"/>
        <v>43737</v>
      </c>
      <c r="AA196" s="80" t="str">
        <f t="shared" si="84"/>
        <v/>
      </c>
      <c r="AB196" s="80" t="str">
        <f t="shared" si="85"/>
        <v>OK（振替済み）</v>
      </c>
      <c r="AC196" s="154">
        <f t="shared" si="86"/>
        <v>51</v>
      </c>
      <c r="AD196" s="154">
        <f t="shared" si="99"/>
        <v>51</v>
      </c>
      <c r="AE196" s="106">
        <f t="shared" si="100"/>
        <v>26</v>
      </c>
      <c r="AF196" s="106">
        <f t="shared" si="87"/>
        <v>0</v>
      </c>
      <c r="AG196" s="223">
        <f>IFERROR(IF(AE196=1,例①!$E$11,IF(AE196=2,例①!$E$11,IF(WEEKDAY(Z196)=2,Z189,AG195))),"")</f>
        <v>43724</v>
      </c>
      <c r="AH196" s="224">
        <f t="shared" si="109"/>
        <v>43725</v>
      </c>
      <c r="AI196" s="224">
        <f t="shared" si="109"/>
        <v>43726</v>
      </c>
      <c r="AJ196" s="224">
        <f t="shared" si="109"/>
        <v>43727</v>
      </c>
      <c r="AK196" s="224">
        <f t="shared" si="109"/>
        <v>43728</v>
      </c>
      <c r="AL196" s="224">
        <f t="shared" si="109"/>
        <v>43729</v>
      </c>
      <c r="AM196" s="224">
        <f t="shared" si="109"/>
        <v>43730</v>
      </c>
      <c r="AN196" s="224">
        <f t="shared" si="109"/>
        <v>43731</v>
      </c>
      <c r="AO196" s="224">
        <f t="shared" si="109"/>
        <v>43732</v>
      </c>
      <c r="AP196" s="224">
        <f t="shared" si="109"/>
        <v>43733</v>
      </c>
      <c r="AQ196" s="224">
        <f t="shared" si="109"/>
        <v>43734</v>
      </c>
      <c r="AR196" s="224">
        <f t="shared" si="109"/>
        <v>43735</v>
      </c>
      <c r="AS196" s="224">
        <f t="shared" si="109"/>
        <v>43736</v>
      </c>
      <c r="AT196" s="224">
        <f t="shared" si="109"/>
        <v>43737</v>
      </c>
      <c r="AU196" s="224">
        <f t="shared" si="109"/>
        <v>43738</v>
      </c>
      <c r="AV196" s="224">
        <f t="shared" si="109"/>
        <v>43739</v>
      </c>
      <c r="AW196" s="224" t="str">
        <f t="shared" si="109"/>
        <v/>
      </c>
      <c r="AX196" s="224" t="str">
        <f t="shared" si="109"/>
        <v/>
      </c>
      <c r="AY196" s="224" t="str">
        <f t="shared" si="109"/>
        <v/>
      </c>
      <c r="AZ196" s="224" t="str">
        <f t="shared" si="109"/>
        <v/>
      </c>
      <c r="BA196" s="224" t="str">
        <f t="shared" si="109"/>
        <v/>
      </c>
      <c r="BB196" s="225">
        <f>IFERROR(IF(IF(Z196=例①!$E$12,例①!$E$12,IF(WEEKDAY(Z196)=1,Z203,BB197))&gt;例①!$E$12,例①!$E$12,IF(Z196=例①!$E$12,例①!$E$12,IF(WEEKDAY(Z196)=1,Z203,BB197))),"")</f>
        <v>43739</v>
      </c>
      <c r="BE196" s="53"/>
      <c r="BF196" s="53"/>
      <c r="BG196" s="53" t="str">
        <f>IFERROR(VLOOKUP(B196,例①!$C$11:$D$12,2,FALSE),"")</f>
        <v/>
      </c>
      <c r="BH196" s="53" t="str">
        <f>IFERROR(VLOOKUP(B196,例①!$C$16:$D$21,2,FALSE),"")</f>
        <v/>
      </c>
      <c r="BI196" s="53" t="str">
        <f>IFERROR(VLOOKUP(B196,例①!$C$22:$D$24,2,FALSE),"")</f>
        <v/>
      </c>
      <c r="BJ196" s="53" t="str">
        <f>IF(B196&gt;例①!$C$26,"",IF(B196&gt;=例①!$C$25,$BJ$13,""))</f>
        <v/>
      </c>
      <c r="BK196" s="53" t="str">
        <f>IF(B196&gt;例①!$C$28,"",IF(B196&gt;=例①!$C$27,$BK$13,""))</f>
        <v/>
      </c>
      <c r="BL196" s="53" t="str">
        <f>IF(B196&gt;例①!$C$30,"",IF(B196&gt;=例①!$C$29,$BL$13,""))</f>
        <v/>
      </c>
      <c r="BM196" s="53" t="str">
        <f>IF(B196&gt;例①!$C$32,"",IF(B196&gt;=例①!$C$31,$BM$13,""))</f>
        <v/>
      </c>
      <c r="BN196" s="53" t="str">
        <f>IF(B196&gt;例①!$C$34,"",IF(B196&gt;=例①!$C$33,$BN$13,""))</f>
        <v/>
      </c>
      <c r="BO196" s="53" t="str">
        <f>IF(B196&gt;例①!$C$36,"",IF(B196&gt;=例①!$C$35,$BO$13,""))</f>
        <v/>
      </c>
      <c r="BP196" s="53" t="str">
        <f>IF(B196&gt;例①!$C$38,"",IF(B196&gt;=例①!$C$37,$BP$13,""))</f>
        <v/>
      </c>
      <c r="BQ196" s="53" t="str">
        <f>IF(B196&gt;例①!$C$40,"",IF(B196&gt;=例①!$C$39,$BQ$13,""))</f>
        <v/>
      </c>
      <c r="BR196" s="53" t="str">
        <f>IF(B196&gt;例①!$C$42,"",IF(B196&gt;=例①!$C$41,$BR$13,""))</f>
        <v/>
      </c>
      <c r="BS196" s="53" t="str">
        <f>IF(B196&gt;例①!$C$44,"",IF(B196&gt;=例①!$C$43,$BS$13,""))</f>
        <v/>
      </c>
      <c r="BT196" s="53" t="str">
        <f>IF(B196&gt;例①!$C$46,"",IF(B196&gt;=例①!$C$45,$BT$13,""))</f>
        <v/>
      </c>
      <c r="BU196" s="53" t="str">
        <f>IF(B196&gt;例①!$C$48,"",IF(B196&gt;=例①!$C$47,$BU$13,""))</f>
        <v/>
      </c>
      <c r="BV196" s="53" t="str">
        <f>IF(B196&gt;例①!$C$50,"",IF(B196&gt;=例①!$C$49,$BV$13,""))</f>
        <v/>
      </c>
      <c r="BW196" s="53" t="str">
        <f>IF(B196&gt;例①!$C$52,"",IF(B196&gt;=例①!$C$51,$BW$13,""))</f>
        <v/>
      </c>
      <c r="BX196" s="53" t="str">
        <f>IF(B196&gt;例①!$C$54,"",IF(B196&gt;=例①!$C$53,$BX$13,""))</f>
        <v/>
      </c>
      <c r="BY196" s="53" t="str">
        <f>IF(B196&gt;例①!$C$56,"",IF(B196&gt;=例①!$C$55,$BY$13,""))</f>
        <v/>
      </c>
      <c r="BZ196" s="53" t="str">
        <f>IF(B196&gt;例①!$C$58,"",IF(B196&gt;=例①!$C$57,$BZ$13,""))</f>
        <v/>
      </c>
      <c r="CA196" s="53" t="str">
        <f>IF(B196&gt;例①!$C$60,"",IF(B196&gt;=例①!$C$59,$CA$13,""))</f>
        <v/>
      </c>
      <c r="CB196" s="53" t="str">
        <f>IF(B196&gt;例①!$C$62,"",IF(B196&gt;=例①!$C$61,$CB$13,""))</f>
        <v/>
      </c>
      <c r="CC196" s="53" t="str">
        <f>IF(B196&gt;例①!$C$64,"",IF(B196&gt;=例①!$C$63,$CC$13,""))</f>
        <v/>
      </c>
      <c r="CD196" s="53" t="str">
        <f>IF(B196&gt;例①!$C$66,"",IF(B196&gt;=例①!$C$65,$CD$13,""))</f>
        <v/>
      </c>
      <c r="CE196" s="50" t="str">
        <f t="shared" si="101"/>
        <v/>
      </c>
      <c r="CF196" s="50" t="str">
        <f t="shared" si="88"/>
        <v xml:space="preserve"> </v>
      </c>
    </row>
    <row r="197" spans="1:84" ht="39" customHeight="1" thickTop="1" thickBot="1" x14ac:dyDescent="0.2">
      <c r="A197" s="81" t="str">
        <f t="shared" si="75"/>
        <v>対象期間</v>
      </c>
      <c r="B197" s="180">
        <f>IFERROR(IF(B196=例①!$E$12+IF(WEEKDAY(例①!$E$12)=1,例①!$E$12,(8-WEEKDAY(例①!$E$12))),"-",IF(B196="-","-",B196+1)),"-")</f>
        <v>43738</v>
      </c>
      <c r="C197" s="89">
        <f t="shared" si="89"/>
        <v>2</v>
      </c>
      <c r="D197" s="199" t="str">
        <f t="shared" si="90"/>
        <v>〇</v>
      </c>
      <c r="E197" s="200" t="str">
        <f t="shared" si="91"/>
        <v xml:space="preserve"> </v>
      </c>
      <c r="F197" s="201" t="s">
        <v>60</v>
      </c>
      <c r="G197" s="202" t="s">
        <v>60</v>
      </c>
      <c r="H197" s="203"/>
      <c r="I197" s="204"/>
      <c r="J197" s="187" t="str">
        <f t="shared" si="92"/>
        <v/>
      </c>
      <c r="K197" s="190">
        <f t="shared" si="76"/>
        <v>180</v>
      </c>
      <c r="L197" s="190" t="str">
        <f t="shared" si="77"/>
        <v/>
      </c>
      <c r="M197" s="188" t="str">
        <f t="shared" si="93"/>
        <v/>
      </c>
      <c r="N197" s="87" t="str">
        <f t="shared" si="78"/>
        <v>週の始まり</v>
      </c>
      <c r="O197" s="108"/>
      <c r="P197" s="156" t="str">
        <f>IF(B197&lt;例①!$E$11,"",IF(B197&gt;例①!$E$12,"",IF(LEN(CE197)=0,"○","")))</f>
        <v>○</v>
      </c>
      <c r="Q197" s="162">
        <f t="shared" si="94"/>
        <v>52</v>
      </c>
      <c r="R197" s="93">
        <f t="shared" si="79"/>
        <v>180</v>
      </c>
      <c r="S197" s="156" t="str">
        <f t="shared" si="80"/>
        <v/>
      </c>
      <c r="T197" s="162">
        <f t="shared" si="81"/>
        <v>51</v>
      </c>
      <c r="U197" s="100">
        <f t="shared" si="95"/>
        <v>52</v>
      </c>
      <c r="V197" s="93" t="str">
        <f t="shared" si="82"/>
        <v>作業日</v>
      </c>
      <c r="W197" s="169" t="str">
        <f t="shared" si="96"/>
        <v>作業日</v>
      </c>
      <c r="X197" s="80" t="str">
        <f t="shared" si="97"/>
        <v/>
      </c>
      <c r="Y197" s="80" t="str">
        <f t="shared" si="98"/>
        <v/>
      </c>
      <c r="Z197" s="80">
        <f t="shared" si="83"/>
        <v>43738</v>
      </c>
      <c r="AA197" s="80" t="str">
        <f t="shared" si="84"/>
        <v/>
      </c>
      <c r="AB197" s="80" t="str">
        <f t="shared" si="85"/>
        <v>OK（振替済み）</v>
      </c>
      <c r="AC197" s="154">
        <f t="shared" si="86"/>
        <v>51</v>
      </c>
      <c r="AD197" s="154" t="str">
        <f t="shared" si="99"/>
        <v/>
      </c>
      <c r="AE197" s="106">
        <f t="shared" si="100"/>
        <v>27</v>
      </c>
      <c r="AF197" s="106">
        <f t="shared" si="87"/>
        <v>0</v>
      </c>
      <c r="AG197" s="216">
        <f>IFERROR(IF(AE197=1,例①!$E$11,IF(AE197=2,例①!$E$11,IF(WEEKDAY(Z197)=2,Z190,AG196))),"")</f>
        <v>43731</v>
      </c>
      <c r="AH197" s="221">
        <f t="shared" si="109"/>
        <v>43732</v>
      </c>
      <c r="AI197" s="221">
        <f t="shared" si="109"/>
        <v>43733</v>
      </c>
      <c r="AJ197" s="221">
        <f t="shared" si="109"/>
        <v>43734</v>
      </c>
      <c r="AK197" s="221">
        <f t="shared" si="109"/>
        <v>43735</v>
      </c>
      <c r="AL197" s="221">
        <f t="shared" si="109"/>
        <v>43736</v>
      </c>
      <c r="AM197" s="221">
        <f t="shared" si="109"/>
        <v>43737</v>
      </c>
      <c r="AN197" s="221">
        <f t="shared" si="109"/>
        <v>43738</v>
      </c>
      <c r="AO197" s="221">
        <f t="shared" si="109"/>
        <v>43739</v>
      </c>
      <c r="AP197" s="221" t="str">
        <f t="shared" si="109"/>
        <v/>
      </c>
      <c r="AQ197" s="221" t="str">
        <f t="shared" si="109"/>
        <v/>
      </c>
      <c r="AR197" s="221" t="str">
        <f t="shared" si="109"/>
        <v/>
      </c>
      <c r="AS197" s="221" t="str">
        <f t="shared" si="109"/>
        <v/>
      </c>
      <c r="AT197" s="221" t="str">
        <f t="shared" si="109"/>
        <v/>
      </c>
      <c r="AU197" s="221" t="str">
        <f t="shared" si="109"/>
        <v/>
      </c>
      <c r="AV197" s="221" t="str">
        <f t="shared" si="109"/>
        <v/>
      </c>
      <c r="AW197" s="221" t="str">
        <f t="shared" ref="AW197:BA197" si="110">IFERROR(IF(AV197+1&gt;$BB197,"",AV197+1),"")</f>
        <v/>
      </c>
      <c r="AX197" s="221" t="str">
        <f t="shared" si="110"/>
        <v/>
      </c>
      <c r="AY197" s="221" t="str">
        <f t="shared" si="110"/>
        <v/>
      </c>
      <c r="AZ197" s="221" t="str">
        <f t="shared" si="110"/>
        <v/>
      </c>
      <c r="BA197" s="221" t="str">
        <f t="shared" si="110"/>
        <v/>
      </c>
      <c r="BB197" s="217">
        <f>IFERROR(IF(IF(Z197=例①!$E$12,例①!$E$12,IF(WEEKDAY(Z197)=1,Z204,BB198))&gt;例①!$E$12,例①!$E$12,IF(Z197=例①!$E$12,例①!$E$12,IF(WEEKDAY(Z197)=1,Z204,BB198))),"")</f>
        <v>43739</v>
      </c>
      <c r="BE197" s="53"/>
      <c r="BF197" s="53"/>
      <c r="BG197" s="53" t="str">
        <f>IFERROR(VLOOKUP(B197,例①!$C$11:$D$12,2,FALSE),"")</f>
        <v/>
      </c>
      <c r="BH197" s="53" t="str">
        <f>IFERROR(VLOOKUP(B197,例①!$C$16:$D$21,2,FALSE),"")</f>
        <v/>
      </c>
      <c r="BI197" s="53" t="str">
        <f>IFERROR(VLOOKUP(B197,例①!$C$22:$D$24,2,FALSE),"")</f>
        <v/>
      </c>
      <c r="BJ197" s="53" t="str">
        <f>IF(B197&gt;例①!$C$26,"",IF(B197&gt;=例①!$C$25,$BJ$13,""))</f>
        <v/>
      </c>
      <c r="BK197" s="53" t="str">
        <f>IF(B197&gt;例①!$C$28,"",IF(B197&gt;=例①!$C$27,$BK$13,""))</f>
        <v/>
      </c>
      <c r="BL197" s="53" t="str">
        <f>IF(B197&gt;例①!$C$30,"",IF(B197&gt;=例①!$C$29,$BL$13,""))</f>
        <v/>
      </c>
      <c r="BM197" s="53" t="str">
        <f>IF(B197&gt;例①!$C$32,"",IF(B197&gt;=例①!$C$31,$BM$13,""))</f>
        <v/>
      </c>
      <c r="BN197" s="53" t="str">
        <f>IF(B197&gt;例①!$C$34,"",IF(B197&gt;=例①!$C$33,$BN$13,""))</f>
        <v/>
      </c>
      <c r="BO197" s="53" t="str">
        <f>IF(B197&gt;例①!$C$36,"",IF(B197&gt;=例①!$C$35,$BO$13,""))</f>
        <v/>
      </c>
      <c r="BP197" s="53" t="str">
        <f>IF(B197&gt;例①!$C$38,"",IF(B197&gt;=例①!$C$37,$BP$13,""))</f>
        <v/>
      </c>
      <c r="BQ197" s="53" t="str">
        <f>IF(B197&gt;例①!$C$40,"",IF(B197&gt;=例①!$C$39,$BQ$13,""))</f>
        <v/>
      </c>
      <c r="BR197" s="53" t="str">
        <f>IF(B197&gt;例①!$C$42,"",IF(B197&gt;=例①!$C$41,$BR$13,""))</f>
        <v/>
      </c>
      <c r="BS197" s="53" t="str">
        <f>IF(B197&gt;例①!$C$44,"",IF(B197&gt;=例①!$C$43,$BS$13,""))</f>
        <v/>
      </c>
      <c r="BT197" s="53" t="str">
        <f>IF(B197&gt;例①!$C$46,"",IF(B197&gt;=例①!$C$45,$BT$13,""))</f>
        <v/>
      </c>
      <c r="BU197" s="53" t="str">
        <f>IF(B197&gt;例①!$C$48,"",IF(B197&gt;=例①!$C$47,$BU$13,""))</f>
        <v/>
      </c>
      <c r="BV197" s="53" t="str">
        <f>IF(B197&gt;例①!$C$50,"",IF(B197&gt;=例①!$C$49,$BV$13,""))</f>
        <v/>
      </c>
      <c r="BW197" s="53" t="str">
        <f>IF(B197&gt;例①!$C$52,"",IF(B197&gt;=例①!$C$51,$BW$13,""))</f>
        <v/>
      </c>
      <c r="BX197" s="53" t="str">
        <f>IF(B197&gt;例①!$C$54,"",IF(B197&gt;=例①!$C$53,$BX$13,""))</f>
        <v/>
      </c>
      <c r="BY197" s="53" t="str">
        <f>IF(B197&gt;例①!$C$56,"",IF(B197&gt;=例①!$C$55,$BY$13,""))</f>
        <v/>
      </c>
      <c r="BZ197" s="53" t="str">
        <f>IF(B197&gt;例①!$C$58,"",IF(B197&gt;=例①!$C$57,$BZ$13,""))</f>
        <v/>
      </c>
      <c r="CA197" s="53" t="str">
        <f>IF(B197&gt;例①!$C$60,"",IF(B197&gt;=例①!$C$59,$CA$13,""))</f>
        <v/>
      </c>
      <c r="CB197" s="53" t="str">
        <f>IF(B197&gt;例①!$C$62,"",IF(B197&gt;=例①!$C$61,$CB$13,""))</f>
        <v/>
      </c>
      <c r="CC197" s="53" t="str">
        <f>IF(B197&gt;例①!$C$64,"",IF(B197&gt;=例①!$C$63,$CC$13,""))</f>
        <v/>
      </c>
      <c r="CD197" s="53" t="str">
        <f>IF(B197&gt;例①!$C$66,"",IF(B197&gt;=例①!$C$65,$CD$13,""))</f>
        <v/>
      </c>
      <c r="CE197" s="50" t="str">
        <f t="shared" si="101"/>
        <v/>
      </c>
      <c r="CF197" s="50" t="str">
        <f t="shared" si="88"/>
        <v xml:space="preserve"> </v>
      </c>
    </row>
    <row r="198" spans="1:84" ht="39" customHeight="1" thickTop="1" thickBot="1" x14ac:dyDescent="0.2">
      <c r="A198" s="81" t="str">
        <f t="shared" si="75"/>
        <v>対象期間</v>
      </c>
      <c r="B198" s="180">
        <f>IFERROR(IF(B197=例①!$E$12+IF(WEEKDAY(例①!$E$12)=1,例①!$E$12,(8-WEEKDAY(例①!$E$12))),"-",IF(B197="-","-",B197+1)),"-")</f>
        <v>43739</v>
      </c>
      <c r="C198" s="89">
        <f t="shared" si="89"/>
        <v>3</v>
      </c>
      <c r="D198" s="199" t="str">
        <f t="shared" si="90"/>
        <v>〇</v>
      </c>
      <c r="E198" s="200" t="str">
        <f t="shared" si="91"/>
        <v xml:space="preserve">工事完了日 </v>
      </c>
      <c r="F198" s="201" t="s">
        <v>60</v>
      </c>
      <c r="G198" s="202" t="s">
        <v>60</v>
      </c>
      <c r="H198" s="203"/>
      <c r="I198" s="204"/>
      <c r="J198" s="187" t="str">
        <f t="shared" si="92"/>
        <v/>
      </c>
      <c r="K198" s="190">
        <f t="shared" si="76"/>
        <v>181</v>
      </c>
      <c r="L198" s="190" t="str">
        <f t="shared" si="77"/>
        <v/>
      </c>
      <c r="M198" s="188" t="str">
        <f t="shared" si="93"/>
        <v/>
      </c>
      <c r="N198" s="87" t="str">
        <f t="shared" si="78"/>
        <v>↓</v>
      </c>
      <c r="O198" s="108"/>
      <c r="P198" s="156" t="str">
        <f>IF(B198&lt;例①!$E$11,"",IF(B198&gt;例①!$E$12,"",IF(LEN(CE198)=0,"○","")))</f>
        <v>○</v>
      </c>
      <c r="Q198" s="162">
        <f t="shared" si="94"/>
        <v>52</v>
      </c>
      <c r="R198" s="93">
        <f t="shared" si="79"/>
        <v>181</v>
      </c>
      <c r="S198" s="156" t="str">
        <f t="shared" si="80"/>
        <v/>
      </c>
      <c r="T198" s="162">
        <f t="shared" si="81"/>
        <v>51</v>
      </c>
      <c r="U198" s="100">
        <f t="shared" si="95"/>
        <v>52</v>
      </c>
      <c r="V198" s="93" t="str">
        <f t="shared" si="82"/>
        <v>作業日</v>
      </c>
      <c r="W198" s="169" t="str">
        <f t="shared" si="96"/>
        <v>作業日</v>
      </c>
      <c r="X198" s="80" t="str">
        <f t="shared" si="97"/>
        <v/>
      </c>
      <c r="Y198" s="80" t="str">
        <f t="shared" si="98"/>
        <v/>
      </c>
      <c r="Z198" s="80">
        <f t="shared" si="83"/>
        <v>43739</v>
      </c>
      <c r="AA198" s="80" t="str">
        <f t="shared" si="84"/>
        <v/>
      </c>
      <c r="AB198" s="80" t="str">
        <f t="shared" si="85"/>
        <v>OK（振替済み）</v>
      </c>
      <c r="AC198" s="154">
        <f t="shared" si="86"/>
        <v>51</v>
      </c>
      <c r="AD198" s="154" t="str">
        <f t="shared" si="99"/>
        <v/>
      </c>
      <c r="AE198" s="106">
        <f t="shared" si="100"/>
        <v>27</v>
      </c>
      <c r="AF198" s="106">
        <f t="shared" si="87"/>
        <v>0</v>
      </c>
      <c r="AG198" s="218">
        <f>IFERROR(IF(AE198=1,例①!$E$11,IF(AE198=2,例①!$E$11,IF(WEEKDAY(Z198)=2,Z191,AG197))),"")</f>
        <v>43731</v>
      </c>
      <c r="AH198" s="222">
        <f t="shared" ref="AH198:BA210" si="111">IFERROR(IF(AG198+1&gt;$BB198,"",AG198+1),"")</f>
        <v>43732</v>
      </c>
      <c r="AI198" s="222">
        <f t="shared" si="111"/>
        <v>43733</v>
      </c>
      <c r="AJ198" s="222">
        <f t="shared" si="111"/>
        <v>43734</v>
      </c>
      <c r="AK198" s="222">
        <f t="shared" si="111"/>
        <v>43735</v>
      </c>
      <c r="AL198" s="222">
        <f t="shared" si="111"/>
        <v>43736</v>
      </c>
      <c r="AM198" s="222">
        <f t="shared" si="111"/>
        <v>43737</v>
      </c>
      <c r="AN198" s="222">
        <f t="shared" si="111"/>
        <v>43738</v>
      </c>
      <c r="AO198" s="222">
        <f t="shared" si="111"/>
        <v>43739</v>
      </c>
      <c r="AP198" s="222" t="str">
        <f t="shared" si="111"/>
        <v/>
      </c>
      <c r="AQ198" s="222" t="str">
        <f t="shared" si="111"/>
        <v/>
      </c>
      <c r="AR198" s="222" t="str">
        <f t="shared" si="111"/>
        <v/>
      </c>
      <c r="AS198" s="222" t="str">
        <f t="shared" si="111"/>
        <v/>
      </c>
      <c r="AT198" s="222" t="str">
        <f t="shared" si="111"/>
        <v/>
      </c>
      <c r="AU198" s="222" t="str">
        <f t="shared" si="111"/>
        <v/>
      </c>
      <c r="AV198" s="222" t="str">
        <f t="shared" si="111"/>
        <v/>
      </c>
      <c r="AW198" s="222" t="str">
        <f t="shared" si="111"/>
        <v/>
      </c>
      <c r="AX198" s="222" t="str">
        <f t="shared" si="111"/>
        <v/>
      </c>
      <c r="AY198" s="222" t="str">
        <f t="shared" si="111"/>
        <v/>
      </c>
      <c r="AZ198" s="222" t="str">
        <f t="shared" si="111"/>
        <v/>
      </c>
      <c r="BA198" s="222" t="str">
        <f t="shared" si="111"/>
        <v/>
      </c>
      <c r="BB198" s="219">
        <f>IFERROR(IF(IF(Z198=例①!$E$12,例①!$E$12,IF(WEEKDAY(Z198)=1,Z205,BB199))&gt;例①!$E$12,例①!$E$12,IF(Z198=例①!$E$12,例①!$E$12,IF(WEEKDAY(Z198)=1,Z205,BB199))),"")</f>
        <v>43739</v>
      </c>
      <c r="BE198" s="53"/>
      <c r="BF198" s="53"/>
      <c r="BG198" s="53" t="str">
        <f>IFERROR(VLOOKUP(B198,例①!$C$11:$D$12,2,FALSE),"")</f>
        <v>工事完了日</v>
      </c>
      <c r="BH198" s="53" t="str">
        <f>IFERROR(VLOOKUP(B198,例①!$C$16:$D$21,2,FALSE),"")</f>
        <v/>
      </c>
      <c r="BI198" s="53" t="str">
        <f>IFERROR(VLOOKUP(B198,例①!$C$22:$D$24,2,FALSE),"")</f>
        <v/>
      </c>
      <c r="BJ198" s="53" t="str">
        <f>IF(B198&gt;例①!$C$26,"",IF(B198&gt;=例①!$C$25,$BJ$13,""))</f>
        <v/>
      </c>
      <c r="BK198" s="53" t="str">
        <f>IF(B198&gt;例①!$C$28,"",IF(B198&gt;=例①!$C$27,$BK$13,""))</f>
        <v/>
      </c>
      <c r="BL198" s="53" t="str">
        <f>IF(B198&gt;例①!$C$30,"",IF(B198&gt;=例①!$C$29,$BL$13,""))</f>
        <v/>
      </c>
      <c r="BM198" s="53" t="str">
        <f>IF(B198&gt;例①!$C$32,"",IF(B198&gt;=例①!$C$31,$BM$13,""))</f>
        <v/>
      </c>
      <c r="BN198" s="53" t="str">
        <f>IF(B198&gt;例①!$C$34,"",IF(B198&gt;=例①!$C$33,$BN$13,""))</f>
        <v/>
      </c>
      <c r="BO198" s="53" t="str">
        <f>IF(B198&gt;例①!$C$36,"",IF(B198&gt;=例①!$C$35,$BO$13,""))</f>
        <v/>
      </c>
      <c r="BP198" s="53" t="str">
        <f>IF(B198&gt;例①!$C$38,"",IF(B198&gt;=例①!$C$37,$BP$13,""))</f>
        <v/>
      </c>
      <c r="BQ198" s="53" t="str">
        <f>IF(B198&gt;例①!$C$40,"",IF(B198&gt;=例①!$C$39,$BQ$13,""))</f>
        <v/>
      </c>
      <c r="BR198" s="53" t="str">
        <f>IF(B198&gt;例①!$C$42,"",IF(B198&gt;=例①!$C$41,$BR$13,""))</f>
        <v/>
      </c>
      <c r="BS198" s="53" t="str">
        <f>IF(B198&gt;例①!$C$44,"",IF(B198&gt;=例①!$C$43,$BS$13,""))</f>
        <v/>
      </c>
      <c r="BT198" s="53" t="str">
        <f>IF(B198&gt;例①!$C$46,"",IF(B198&gt;=例①!$C$45,$BT$13,""))</f>
        <v/>
      </c>
      <c r="BU198" s="53" t="str">
        <f>IF(B198&gt;例①!$C$48,"",IF(B198&gt;=例①!$C$47,$BU$13,""))</f>
        <v/>
      </c>
      <c r="BV198" s="53" t="str">
        <f>IF(B198&gt;例①!$C$50,"",IF(B198&gt;=例①!$C$49,$BV$13,""))</f>
        <v/>
      </c>
      <c r="BW198" s="53" t="str">
        <f>IF(B198&gt;例①!$C$52,"",IF(B198&gt;=例①!$C$51,$BW$13,""))</f>
        <v/>
      </c>
      <c r="BX198" s="53" t="str">
        <f>IF(B198&gt;例①!$C$54,"",IF(B198&gt;=例①!$C$53,$BX$13,""))</f>
        <v/>
      </c>
      <c r="BY198" s="53" t="str">
        <f>IF(B198&gt;例①!$C$56,"",IF(B198&gt;=例①!$C$55,$BY$13,""))</f>
        <v/>
      </c>
      <c r="BZ198" s="53" t="str">
        <f>IF(B198&gt;例①!$C$58,"",IF(B198&gt;=例①!$C$57,$BZ$13,""))</f>
        <v/>
      </c>
      <c r="CA198" s="53" t="str">
        <f>IF(B198&gt;例①!$C$60,"",IF(B198&gt;=例①!$C$59,$CA$13,""))</f>
        <v/>
      </c>
      <c r="CB198" s="53" t="str">
        <f>IF(B198&gt;例①!$C$62,"",IF(B198&gt;=例①!$C$61,$CB$13,""))</f>
        <v/>
      </c>
      <c r="CC198" s="53" t="str">
        <f>IF(B198&gt;例①!$C$64,"",IF(B198&gt;=例①!$C$63,$CC$13,""))</f>
        <v/>
      </c>
      <c r="CD198" s="53" t="str">
        <f>IF(B198&gt;例①!$C$66,"",IF(B198&gt;=例①!$C$65,$CD$13,""))</f>
        <v/>
      </c>
      <c r="CE198" s="50" t="str">
        <f t="shared" si="101"/>
        <v/>
      </c>
      <c r="CF198" s="50" t="str">
        <f t="shared" si="88"/>
        <v xml:space="preserve">工事完了日 </v>
      </c>
    </row>
    <row r="199" spans="1:84" ht="39" customHeight="1" thickTop="1" thickBot="1" x14ac:dyDescent="0.2">
      <c r="A199" s="81" t="str">
        <f t="shared" si="75"/>
        <v>対象期間外</v>
      </c>
      <c r="B199" s="180">
        <f>IFERROR(IF(B198=例①!$E$12+IF(WEEKDAY(例①!$E$12)=1,例①!$E$12,(8-WEEKDAY(例①!$E$12))),"-",IF(B198="-","-",B198+1)),"-")</f>
        <v>43740</v>
      </c>
      <c r="C199" s="89">
        <f t="shared" si="89"/>
        <v>4</v>
      </c>
      <c r="D199" s="199" t="str">
        <f t="shared" si="90"/>
        <v>×</v>
      </c>
      <c r="E199" s="200" t="str">
        <f t="shared" si="91"/>
        <v xml:space="preserve"> </v>
      </c>
      <c r="F199" s="201" t="s">
        <v>60</v>
      </c>
      <c r="G199" s="202"/>
      <c r="H199" s="203"/>
      <c r="I199" s="204"/>
      <c r="J199" s="187" t="str">
        <f t="shared" si="92"/>
        <v/>
      </c>
      <c r="K199" s="190" t="str">
        <f t="shared" si="76"/>
        <v/>
      </c>
      <c r="L199" s="190" t="str">
        <f t="shared" si="77"/>
        <v/>
      </c>
      <c r="M199" s="188" t="str">
        <f t="shared" si="93"/>
        <v/>
      </c>
      <c r="N199" s="87" t="str">
        <f t="shared" si="78"/>
        <v>↓</v>
      </c>
      <c r="O199" s="108"/>
      <c r="P199" s="156" t="str">
        <f>IF(B199&lt;例①!$E$11,"",IF(B199&gt;例①!$E$12,"",IF(LEN(CE199)=0,"○","")))</f>
        <v/>
      </c>
      <c r="Q199" s="162">
        <f t="shared" si="94"/>
        <v>52</v>
      </c>
      <c r="R199" s="93">
        <f t="shared" si="79"/>
        <v>181</v>
      </c>
      <c r="S199" s="156" t="str">
        <f t="shared" si="80"/>
        <v/>
      </c>
      <c r="T199" s="162">
        <f t="shared" si="81"/>
        <v>51</v>
      </c>
      <c r="U199" s="100">
        <f t="shared" si="95"/>
        <v>52</v>
      </c>
      <c r="V199" s="93" t="str">
        <f t="shared" si="82"/>
        <v/>
      </c>
      <c r="W199" s="169" t="str">
        <f t="shared" si="96"/>
        <v/>
      </c>
      <c r="X199" s="80" t="str">
        <f t="shared" si="97"/>
        <v/>
      </c>
      <c r="Y199" s="80" t="str">
        <f t="shared" si="98"/>
        <v/>
      </c>
      <c r="Z199" s="80">
        <f t="shared" si="83"/>
        <v>43740</v>
      </c>
      <c r="AA199" s="80" t="str">
        <f t="shared" si="84"/>
        <v/>
      </c>
      <c r="AB199" s="80" t="str">
        <f t="shared" si="85"/>
        <v>OK（振替済み）</v>
      </c>
      <c r="AC199" s="154">
        <f t="shared" si="86"/>
        <v>51</v>
      </c>
      <c r="AD199" s="154" t="str">
        <f t="shared" si="99"/>
        <v/>
      </c>
      <c r="AE199" s="106">
        <f t="shared" si="100"/>
        <v>27</v>
      </c>
      <c r="AF199" s="106">
        <f t="shared" si="87"/>
        <v>0</v>
      </c>
      <c r="AG199" s="218">
        <f>IFERROR(IF(AE199=1,例①!$E$11,IF(AE199=2,例①!$E$11,IF(WEEKDAY(Z199)=2,Z192,AG198))),"")</f>
        <v>43731</v>
      </c>
      <c r="AH199" s="222">
        <f t="shared" si="111"/>
        <v>43732</v>
      </c>
      <c r="AI199" s="222">
        <f t="shared" si="111"/>
        <v>43733</v>
      </c>
      <c r="AJ199" s="222">
        <f t="shared" si="111"/>
        <v>43734</v>
      </c>
      <c r="AK199" s="222">
        <f t="shared" si="111"/>
        <v>43735</v>
      </c>
      <c r="AL199" s="222">
        <f t="shared" si="111"/>
        <v>43736</v>
      </c>
      <c r="AM199" s="222">
        <f t="shared" si="111"/>
        <v>43737</v>
      </c>
      <c r="AN199" s="222">
        <f t="shared" si="111"/>
        <v>43738</v>
      </c>
      <c r="AO199" s="222">
        <f t="shared" si="111"/>
        <v>43739</v>
      </c>
      <c r="AP199" s="222" t="str">
        <f t="shared" si="111"/>
        <v/>
      </c>
      <c r="AQ199" s="222" t="str">
        <f t="shared" si="111"/>
        <v/>
      </c>
      <c r="AR199" s="222" t="str">
        <f t="shared" si="111"/>
        <v/>
      </c>
      <c r="AS199" s="222" t="str">
        <f t="shared" si="111"/>
        <v/>
      </c>
      <c r="AT199" s="222" t="str">
        <f t="shared" si="111"/>
        <v/>
      </c>
      <c r="AU199" s="222" t="str">
        <f t="shared" si="111"/>
        <v/>
      </c>
      <c r="AV199" s="222" t="str">
        <f t="shared" si="111"/>
        <v/>
      </c>
      <c r="AW199" s="222" t="str">
        <f t="shared" si="111"/>
        <v/>
      </c>
      <c r="AX199" s="222" t="str">
        <f t="shared" si="111"/>
        <v/>
      </c>
      <c r="AY199" s="222" t="str">
        <f t="shared" si="111"/>
        <v/>
      </c>
      <c r="AZ199" s="222" t="str">
        <f t="shared" si="111"/>
        <v/>
      </c>
      <c r="BA199" s="222" t="str">
        <f t="shared" si="111"/>
        <v/>
      </c>
      <c r="BB199" s="219">
        <f>IFERROR(IF(IF(Z199=例①!$E$12,例①!$E$12,IF(WEEKDAY(Z199)=1,Z206,BB200))&gt;例①!$E$12,例①!$E$12,IF(Z199=例①!$E$12,例①!$E$12,IF(WEEKDAY(Z199)=1,Z206,BB200))),"")</f>
        <v>43739</v>
      </c>
      <c r="BE199" s="53"/>
      <c r="BF199" s="53"/>
      <c r="BG199" s="53" t="str">
        <f>IFERROR(VLOOKUP(B199,例①!$C$11:$D$12,2,FALSE),"")</f>
        <v/>
      </c>
      <c r="BH199" s="53" t="str">
        <f>IFERROR(VLOOKUP(B199,例①!$C$16:$D$21,2,FALSE),"")</f>
        <v/>
      </c>
      <c r="BI199" s="53" t="str">
        <f>IFERROR(VLOOKUP(B199,例①!$C$22:$D$24,2,FALSE),"")</f>
        <v/>
      </c>
      <c r="BJ199" s="53" t="str">
        <f>IF(B199&gt;例①!$C$26,"",IF(B199&gt;=例①!$C$25,$BJ$13,""))</f>
        <v/>
      </c>
      <c r="BK199" s="53" t="str">
        <f>IF(B199&gt;例①!$C$28,"",IF(B199&gt;=例①!$C$27,$BK$13,""))</f>
        <v/>
      </c>
      <c r="BL199" s="53" t="str">
        <f>IF(B199&gt;例①!$C$30,"",IF(B199&gt;=例①!$C$29,$BL$13,""))</f>
        <v/>
      </c>
      <c r="BM199" s="53" t="str">
        <f>IF(B199&gt;例①!$C$32,"",IF(B199&gt;=例①!$C$31,$BM$13,""))</f>
        <v/>
      </c>
      <c r="BN199" s="53" t="str">
        <f>IF(B199&gt;例①!$C$34,"",IF(B199&gt;=例①!$C$33,$BN$13,""))</f>
        <v/>
      </c>
      <c r="BO199" s="53" t="str">
        <f>IF(B199&gt;例①!$C$36,"",IF(B199&gt;=例①!$C$35,$BO$13,""))</f>
        <v/>
      </c>
      <c r="BP199" s="53" t="str">
        <f>IF(B199&gt;例①!$C$38,"",IF(B199&gt;=例①!$C$37,$BP$13,""))</f>
        <v/>
      </c>
      <c r="BQ199" s="53" t="str">
        <f>IF(B199&gt;例①!$C$40,"",IF(B199&gt;=例①!$C$39,$BQ$13,""))</f>
        <v/>
      </c>
      <c r="BR199" s="53" t="str">
        <f>IF(B199&gt;例①!$C$42,"",IF(B199&gt;=例①!$C$41,$BR$13,""))</f>
        <v/>
      </c>
      <c r="BS199" s="53" t="str">
        <f>IF(B199&gt;例①!$C$44,"",IF(B199&gt;=例①!$C$43,$BS$13,""))</f>
        <v/>
      </c>
      <c r="BT199" s="53" t="str">
        <f>IF(B199&gt;例①!$C$46,"",IF(B199&gt;=例①!$C$45,$BT$13,""))</f>
        <v/>
      </c>
      <c r="BU199" s="53" t="str">
        <f>IF(B199&gt;例①!$C$48,"",IF(B199&gt;=例①!$C$47,$BU$13,""))</f>
        <v/>
      </c>
      <c r="BV199" s="53" t="str">
        <f>IF(B199&gt;例①!$C$50,"",IF(B199&gt;=例①!$C$49,$BV$13,""))</f>
        <v/>
      </c>
      <c r="BW199" s="53" t="str">
        <f>IF(B199&gt;例①!$C$52,"",IF(B199&gt;=例①!$C$51,$BW$13,""))</f>
        <v/>
      </c>
      <c r="BX199" s="53" t="str">
        <f>IF(B199&gt;例①!$C$54,"",IF(B199&gt;=例①!$C$53,$BX$13,""))</f>
        <v/>
      </c>
      <c r="BY199" s="53" t="str">
        <f>IF(B199&gt;例①!$C$56,"",IF(B199&gt;=例①!$C$55,$BY$13,""))</f>
        <v/>
      </c>
      <c r="BZ199" s="53" t="str">
        <f>IF(B199&gt;例①!$C$58,"",IF(B199&gt;=例①!$C$57,$BZ$13,""))</f>
        <v/>
      </c>
      <c r="CA199" s="53" t="str">
        <f>IF(B199&gt;例①!$C$60,"",IF(B199&gt;=例①!$C$59,$CA$13,""))</f>
        <v/>
      </c>
      <c r="CB199" s="53" t="str">
        <f>IF(B199&gt;例①!$C$62,"",IF(B199&gt;=例①!$C$61,$CB$13,""))</f>
        <v/>
      </c>
      <c r="CC199" s="53" t="str">
        <f>IF(B199&gt;例①!$C$64,"",IF(B199&gt;=例①!$C$63,$CC$13,""))</f>
        <v/>
      </c>
      <c r="CD199" s="53" t="str">
        <f>IF(B199&gt;例①!$C$66,"",IF(B199&gt;=例①!$C$65,$CD$13,""))</f>
        <v/>
      </c>
      <c r="CE199" s="50" t="str">
        <f t="shared" si="101"/>
        <v/>
      </c>
      <c r="CF199" s="50" t="str">
        <f t="shared" si="88"/>
        <v xml:space="preserve"> </v>
      </c>
    </row>
    <row r="200" spans="1:84" ht="39" customHeight="1" thickTop="1" thickBot="1" x14ac:dyDescent="0.2">
      <c r="A200" s="81" t="str">
        <f t="shared" si="75"/>
        <v>対象期間外</v>
      </c>
      <c r="B200" s="180">
        <f>IFERROR(IF(B199=例①!$E$12+IF(WEEKDAY(例①!$E$12)=1,例①!$E$12,(8-WEEKDAY(例①!$E$12))),"-",IF(B199="-","-",B199+1)),"-")</f>
        <v>43741</v>
      </c>
      <c r="C200" s="89">
        <f t="shared" si="89"/>
        <v>5</v>
      </c>
      <c r="D200" s="199" t="str">
        <f t="shared" si="90"/>
        <v>×</v>
      </c>
      <c r="E200" s="200" t="str">
        <f t="shared" si="91"/>
        <v xml:space="preserve"> </v>
      </c>
      <c r="F200" s="201" t="s">
        <v>60</v>
      </c>
      <c r="G200" s="202"/>
      <c r="H200" s="203"/>
      <c r="I200" s="204"/>
      <c r="J200" s="187" t="str">
        <f t="shared" si="92"/>
        <v/>
      </c>
      <c r="K200" s="190" t="str">
        <f t="shared" si="76"/>
        <v/>
      </c>
      <c r="L200" s="190" t="str">
        <f t="shared" si="77"/>
        <v/>
      </c>
      <c r="M200" s="188" t="str">
        <f t="shared" si="93"/>
        <v/>
      </c>
      <c r="N200" s="87" t="str">
        <f t="shared" si="78"/>
        <v>↓</v>
      </c>
      <c r="O200" s="108"/>
      <c r="P200" s="156" t="str">
        <f>IF(B200&lt;例①!$E$11,"",IF(B200&gt;例①!$E$12,"",IF(LEN(CE200)=0,"○","")))</f>
        <v/>
      </c>
      <c r="Q200" s="162">
        <f t="shared" si="94"/>
        <v>52</v>
      </c>
      <c r="R200" s="93">
        <f t="shared" si="79"/>
        <v>181</v>
      </c>
      <c r="S200" s="156" t="str">
        <f t="shared" si="80"/>
        <v/>
      </c>
      <c r="T200" s="162">
        <f t="shared" si="81"/>
        <v>51</v>
      </c>
      <c r="U200" s="100">
        <f t="shared" si="95"/>
        <v>52</v>
      </c>
      <c r="V200" s="93" t="str">
        <f t="shared" si="82"/>
        <v/>
      </c>
      <c r="W200" s="169" t="str">
        <f t="shared" si="96"/>
        <v/>
      </c>
      <c r="X200" s="80" t="str">
        <f t="shared" si="97"/>
        <v/>
      </c>
      <c r="Y200" s="80" t="str">
        <f t="shared" si="98"/>
        <v/>
      </c>
      <c r="Z200" s="80">
        <f t="shared" si="83"/>
        <v>43741</v>
      </c>
      <c r="AA200" s="80" t="str">
        <f t="shared" si="84"/>
        <v/>
      </c>
      <c r="AB200" s="80" t="str">
        <f t="shared" si="85"/>
        <v>OK（振替済み）</v>
      </c>
      <c r="AC200" s="154">
        <f t="shared" si="86"/>
        <v>51</v>
      </c>
      <c r="AD200" s="154" t="str">
        <f t="shared" si="99"/>
        <v/>
      </c>
      <c r="AE200" s="106">
        <f t="shared" si="100"/>
        <v>27</v>
      </c>
      <c r="AF200" s="106">
        <f t="shared" si="87"/>
        <v>0</v>
      </c>
      <c r="AG200" s="218">
        <f>IFERROR(IF(AE200=1,例①!$E$11,IF(AE200=2,例①!$E$11,IF(WEEKDAY(Z200)=2,Z193,AG199))),"")</f>
        <v>43731</v>
      </c>
      <c r="AH200" s="222">
        <f t="shared" si="111"/>
        <v>43732</v>
      </c>
      <c r="AI200" s="222">
        <f t="shared" si="111"/>
        <v>43733</v>
      </c>
      <c r="AJ200" s="222">
        <f t="shared" si="111"/>
        <v>43734</v>
      </c>
      <c r="AK200" s="222">
        <f t="shared" si="111"/>
        <v>43735</v>
      </c>
      <c r="AL200" s="222">
        <f t="shared" si="111"/>
        <v>43736</v>
      </c>
      <c r="AM200" s="222">
        <f t="shared" si="111"/>
        <v>43737</v>
      </c>
      <c r="AN200" s="222">
        <f t="shared" si="111"/>
        <v>43738</v>
      </c>
      <c r="AO200" s="222">
        <f t="shared" si="111"/>
        <v>43739</v>
      </c>
      <c r="AP200" s="222" t="str">
        <f t="shared" si="111"/>
        <v/>
      </c>
      <c r="AQ200" s="222" t="str">
        <f t="shared" si="111"/>
        <v/>
      </c>
      <c r="AR200" s="222" t="str">
        <f t="shared" si="111"/>
        <v/>
      </c>
      <c r="AS200" s="222" t="str">
        <f t="shared" si="111"/>
        <v/>
      </c>
      <c r="AT200" s="222" t="str">
        <f t="shared" si="111"/>
        <v/>
      </c>
      <c r="AU200" s="222" t="str">
        <f t="shared" si="111"/>
        <v/>
      </c>
      <c r="AV200" s="222" t="str">
        <f t="shared" si="111"/>
        <v/>
      </c>
      <c r="AW200" s="222" t="str">
        <f t="shared" si="111"/>
        <v/>
      </c>
      <c r="AX200" s="222" t="str">
        <f t="shared" si="111"/>
        <v/>
      </c>
      <c r="AY200" s="222" t="str">
        <f t="shared" si="111"/>
        <v/>
      </c>
      <c r="AZ200" s="222" t="str">
        <f t="shared" si="111"/>
        <v/>
      </c>
      <c r="BA200" s="222" t="str">
        <f t="shared" si="111"/>
        <v/>
      </c>
      <c r="BB200" s="219">
        <f>IFERROR(IF(IF(Z200=例①!$E$12,例①!$E$12,IF(WEEKDAY(Z200)=1,Z207,BB201))&gt;例①!$E$12,例①!$E$12,IF(Z200=例①!$E$12,例①!$E$12,IF(WEEKDAY(Z200)=1,Z207,BB201))),"")</f>
        <v>43739</v>
      </c>
      <c r="BE200" s="53"/>
      <c r="BF200" s="53"/>
      <c r="BG200" s="53" t="str">
        <f>IFERROR(VLOOKUP(B200,例①!$C$11:$D$12,2,FALSE),"")</f>
        <v/>
      </c>
      <c r="BH200" s="53" t="str">
        <f>IFERROR(VLOOKUP(B200,例①!$C$16:$D$21,2,FALSE),"")</f>
        <v/>
      </c>
      <c r="BI200" s="53" t="str">
        <f>IFERROR(VLOOKUP(B200,例①!$C$22:$D$24,2,FALSE),"")</f>
        <v/>
      </c>
      <c r="BJ200" s="53" t="str">
        <f>IF(B200&gt;例①!$C$26,"",IF(B200&gt;=例①!$C$25,$BJ$13,""))</f>
        <v/>
      </c>
      <c r="BK200" s="53" t="str">
        <f>IF(B200&gt;例①!$C$28,"",IF(B200&gt;=例①!$C$27,$BK$13,""))</f>
        <v/>
      </c>
      <c r="BL200" s="53" t="str">
        <f>IF(B200&gt;例①!$C$30,"",IF(B200&gt;=例①!$C$29,$BL$13,""))</f>
        <v/>
      </c>
      <c r="BM200" s="53" t="str">
        <f>IF(B200&gt;例①!$C$32,"",IF(B200&gt;=例①!$C$31,$BM$13,""))</f>
        <v/>
      </c>
      <c r="BN200" s="53" t="str">
        <f>IF(B200&gt;例①!$C$34,"",IF(B200&gt;=例①!$C$33,$BN$13,""))</f>
        <v/>
      </c>
      <c r="BO200" s="53" t="str">
        <f>IF(B200&gt;例①!$C$36,"",IF(B200&gt;=例①!$C$35,$BO$13,""))</f>
        <v/>
      </c>
      <c r="BP200" s="53" t="str">
        <f>IF(B200&gt;例①!$C$38,"",IF(B200&gt;=例①!$C$37,$BP$13,""))</f>
        <v/>
      </c>
      <c r="BQ200" s="53" t="str">
        <f>IF(B200&gt;例①!$C$40,"",IF(B200&gt;=例①!$C$39,$BQ$13,""))</f>
        <v/>
      </c>
      <c r="BR200" s="53" t="str">
        <f>IF(B200&gt;例①!$C$42,"",IF(B200&gt;=例①!$C$41,$BR$13,""))</f>
        <v/>
      </c>
      <c r="BS200" s="53" t="str">
        <f>IF(B200&gt;例①!$C$44,"",IF(B200&gt;=例①!$C$43,$BS$13,""))</f>
        <v/>
      </c>
      <c r="BT200" s="53" t="str">
        <f>IF(B200&gt;例①!$C$46,"",IF(B200&gt;=例①!$C$45,$BT$13,""))</f>
        <v/>
      </c>
      <c r="BU200" s="53" t="str">
        <f>IF(B200&gt;例①!$C$48,"",IF(B200&gt;=例①!$C$47,$BU$13,""))</f>
        <v/>
      </c>
      <c r="BV200" s="53" t="str">
        <f>IF(B200&gt;例①!$C$50,"",IF(B200&gt;=例①!$C$49,$BV$13,""))</f>
        <v/>
      </c>
      <c r="BW200" s="53" t="str">
        <f>IF(B200&gt;例①!$C$52,"",IF(B200&gt;=例①!$C$51,$BW$13,""))</f>
        <v/>
      </c>
      <c r="BX200" s="53" t="str">
        <f>IF(B200&gt;例①!$C$54,"",IF(B200&gt;=例①!$C$53,$BX$13,""))</f>
        <v/>
      </c>
      <c r="BY200" s="53" t="str">
        <f>IF(B200&gt;例①!$C$56,"",IF(B200&gt;=例①!$C$55,$BY$13,""))</f>
        <v/>
      </c>
      <c r="BZ200" s="53" t="str">
        <f>IF(B200&gt;例①!$C$58,"",IF(B200&gt;=例①!$C$57,$BZ$13,""))</f>
        <v/>
      </c>
      <c r="CA200" s="53" t="str">
        <f>IF(B200&gt;例①!$C$60,"",IF(B200&gt;=例①!$C$59,$CA$13,""))</f>
        <v/>
      </c>
      <c r="CB200" s="53" t="str">
        <f>IF(B200&gt;例①!$C$62,"",IF(B200&gt;=例①!$C$61,$CB$13,""))</f>
        <v/>
      </c>
      <c r="CC200" s="53" t="str">
        <f>IF(B200&gt;例①!$C$64,"",IF(B200&gt;=例①!$C$63,$CC$13,""))</f>
        <v/>
      </c>
      <c r="CD200" s="53" t="str">
        <f>IF(B200&gt;例①!$C$66,"",IF(B200&gt;=例①!$C$65,$CD$13,""))</f>
        <v/>
      </c>
      <c r="CE200" s="50" t="str">
        <f t="shared" si="101"/>
        <v/>
      </c>
      <c r="CF200" s="50" t="str">
        <f t="shared" si="88"/>
        <v xml:space="preserve"> </v>
      </c>
    </row>
    <row r="201" spans="1:84" ht="39" customHeight="1" thickTop="1" thickBot="1" x14ac:dyDescent="0.2">
      <c r="A201" s="81" t="str">
        <f t="shared" si="75"/>
        <v>対象期間外</v>
      </c>
      <c r="B201" s="180">
        <f>IFERROR(IF(B200=例①!$E$12+IF(WEEKDAY(例①!$E$12)=1,例①!$E$12,(8-WEEKDAY(例①!$E$12))),"-",IF(B200="-","-",B200+1)),"-")</f>
        <v>43742</v>
      </c>
      <c r="C201" s="89">
        <f t="shared" si="89"/>
        <v>6</v>
      </c>
      <c r="D201" s="199" t="str">
        <f t="shared" si="90"/>
        <v>×</v>
      </c>
      <c r="E201" s="200" t="str">
        <f t="shared" si="91"/>
        <v xml:space="preserve"> </v>
      </c>
      <c r="F201" s="201" t="s">
        <v>60</v>
      </c>
      <c r="G201" s="202"/>
      <c r="H201" s="203"/>
      <c r="I201" s="204"/>
      <c r="J201" s="187" t="str">
        <f t="shared" si="92"/>
        <v/>
      </c>
      <c r="K201" s="190" t="str">
        <f t="shared" si="76"/>
        <v/>
      </c>
      <c r="L201" s="190" t="str">
        <f t="shared" si="77"/>
        <v/>
      </c>
      <c r="M201" s="188" t="str">
        <f t="shared" si="93"/>
        <v/>
      </c>
      <c r="N201" s="87" t="str">
        <f t="shared" si="78"/>
        <v>↓</v>
      </c>
      <c r="O201" s="108"/>
      <c r="P201" s="156" t="str">
        <f>IF(B201&lt;例①!$E$11,"",IF(B201&gt;例①!$E$12,"",IF(LEN(CE201)=0,"○","")))</f>
        <v/>
      </c>
      <c r="Q201" s="162">
        <f t="shared" si="94"/>
        <v>52</v>
      </c>
      <c r="R201" s="93">
        <f t="shared" si="79"/>
        <v>181</v>
      </c>
      <c r="S201" s="156" t="str">
        <f t="shared" si="80"/>
        <v/>
      </c>
      <c r="T201" s="162">
        <f t="shared" si="81"/>
        <v>51</v>
      </c>
      <c r="U201" s="100">
        <f t="shared" si="95"/>
        <v>52</v>
      </c>
      <c r="V201" s="93" t="str">
        <f t="shared" si="82"/>
        <v/>
      </c>
      <c r="W201" s="169" t="str">
        <f t="shared" si="96"/>
        <v/>
      </c>
      <c r="X201" s="80" t="str">
        <f t="shared" si="97"/>
        <v/>
      </c>
      <c r="Y201" s="80" t="str">
        <f t="shared" si="98"/>
        <v/>
      </c>
      <c r="Z201" s="80">
        <f t="shared" si="83"/>
        <v>43742</v>
      </c>
      <c r="AA201" s="80" t="str">
        <f t="shared" si="84"/>
        <v/>
      </c>
      <c r="AB201" s="80" t="str">
        <f t="shared" si="85"/>
        <v>OK（振替済み）</v>
      </c>
      <c r="AC201" s="154">
        <f t="shared" si="86"/>
        <v>51</v>
      </c>
      <c r="AD201" s="154" t="str">
        <f t="shared" si="99"/>
        <v/>
      </c>
      <c r="AE201" s="106">
        <f t="shared" si="100"/>
        <v>27</v>
      </c>
      <c r="AF201" s="106">
        <f t="shared" si="87"/>
        <v>0</v>
      </c>
      <c r="AG201" s="218">
        <f>IFERROR(IF(AE201=1,例①!$E$11,IF(AE201=2,例①!$E$11,IF(WEEKDAY(Z201)=2,Z194,AG200))),"")</f>
        <v>43731</v>
      </c>
      <c r="AH201" s="222">
        <f t="shared" si="111"/>
        <v>43732</v>
      </c>
      <c r="AI201" s="222">
        <f t="shared" si="111"/>
        <v>43733</v>
      </c>
      <c r="AJ201" s="222">
        <f t="shared" si="111"/>
        <v>43734</v>
      </c>
      <c r="AK201" s="222">
        <f t="shared" si="111"/>
        <v>43735</v>
      </c>
      <c r="AL201" s="222">
        <f t="shared" si="111"/>
        <v>43736</v>
      </c>
      <c r="AM201" s="222">
        <f t="shared" si="111"/>
        <v>43737</v>
      </c>
      <c r="AN201" s="222">
        <f t="shared" si="111"/>
        <v>43738</v>
      </c>
      <c r="AO201" s="222">
        <f t="shared" si="111"/>
        <v>43739</v>
      </c>
      <c r="AP201" s="222" t="str">
        <f t="shared" si="111"/>
        <v/>
      </c>
      <c r="AQ201" s="222" t="str">
        <f t="shared" si="111"/>
        <v/>
      </c>
      <c r="AR201" s="222" t="str">
        <f t="shared" si="111"/>
        <v/>
      </c>
      <c r="AS201" s="222" t="str">
        <f t="shared" si="111"/>
        <v/>
      </c>
      <c r="AT201" s="222" t="str">
        <f t="shared" si="111"/>
        <v/>
      </c>
      <c r="AU201" s="222" t="str">
        <f t="shared" si="111"/>
        <v/>
      </c>
      <c r="AV201" s="222" t="str">
        <f t="shared" si="111"/>
        <v/>
      </c>
      <c r="AW201" s="222" t="str">
        <f t="shared" si="111"/>
        <v/>
      </c>
      <c r="AX201" s="222" t="str">
        <f t="shared" si="111"/>
        <v/>
      </c>
      <c r="AY201" s="222" t="str">
        <f t="shared" si="111"/>
        <v/>
      </c>
      <c r="AZ201" s="222" t="str">
        <f t="shared" si="111"/>
        <v/>
      </c>
      <c r="BA201" s="222" t="str">
        <f t="shared" si="111"/>
        <v/>
      </c>
      <c r="BB201" s="219">
        <f>IFERROR(IF(IF(Z201=例①!$E$12,例①!$E$12,IF(WEEKDAY(Z201)=1,Z208,BB202))&gt;例①!$E$12,例①!$E$12,IF(Z201=例①!$E$12,例①!$E$12,IF(WEEKDAY(Z201)=1,Z208,BB202))),"")</f>
        <v>43739</v>
      </c>
      <c r="BE201" s="53"/>
      <c r="BF201" s="53"/>
      <c r="BG201" s="53" t="str">
        <f>IFERROR(VLOOKUP(B201,例①!$C$11:$D$12,2,FALSE),"")</f>
        <v/>
      </c>
      <c r="BH201" s="53" t="str">
        <f>IFERROR(VLOOKUP(B201,例①!$C$16:$D$21,2,FALSE),"")</f>
        <v/>
      </c>
      <c r="BI201" s="53" t="str">
        <f>IFERROR(VLOOKUP(B201,例①!$C$22:$D$24,2,FALSE),"")</f>
        <v/>
      </c>
      <c r="BJ201" s="53" t="str">
        <f>IF(B201&gt;例①!$C$26,"",IF(B201&gt;=例①!$C$25,$BJ$13,""))</f>
        <v/>
      </c>
      <c r="BK201" s="53" t="str">
        <f>IF(B201&gt;例①!$C$28,"",IF(B201&gt;=例①!$C$27,$BK$13,""))</f>
        <v/>
      </c>
      <c r="BL201" s="53" t="str">
        <f>IF(B201&gt;例①!$C$30,"",IF(B201&gt;=例①!$C$29,$BL$13,""))</f>
        <v/>
      </c>
      <c r="BM201" s="53" t="str">
        <f>IF(B201&gt;例①!$C$32,"",IF(B201&gt;=例①!$C$31,$BM$13,""))</f>
        <v/>
      </c>
      <c r="BN201" s="53" t="str">
        <f>IF(B201&gt;例①!$C$34,"",IF(B201&gt;=例①!$C$33,$BN$13,""))</f>
        <v/>
      </c>
      <c r="BO201" s="53" t="str">
        <f>IF(B201&gt;例①!$C$36,"",IF(B201&gt;=例①!$C$35,$BO$13,""))</f>
        <v/>
      </c>
      <c r="BP201" s="53" t="str">
        <f>IF(B201&gt;例①!$C$38,"",IF(B201&gt;=例①!$C$37,$BP$13,""))</f>
        <v/>
      </c>
      <c r="BQ201" s="53" t="str">
        <f>IF(B201&gt;例①!$C$40,"",IF(B201&gt;=例①!$C$39,$BQ$13,""))</f>
        <v/>
      </c>
      <c r="BR201" s="53" t="str">
        <f>IF(B201&gt;例①!$C$42,"",IF(B201&gt;=例①!$C$41,$BR$13,""))</f>
        <v/>
      </c>
      <c r="BS201" s="53" t="str">
        <f>IF(B201&gt;例①!$C$44,"",IF(B201&gt;=例①!$C$43,$BS$13,""))</f>
        <v/>
      </c>
      <c r="BT201" s="53" t="str">
        <f>IF(B201&gt;例①!$C$46,"",IF(B201&gt;=例①!$C$45,$BT$13,""))</f>
        <v/>
      </c>
      <c r="BU201" s="53" t="str">
        <f>IF(B201&gt;例①!$C$48,"",IF(B201&gt;=例①!$C$47,$BU$13,""))</f>
        <v/>
      </c>
      <c r="BV201" s="53" t="str">
        <f>IF(B201&gt;例①!$C$50,"",IF(B201&gt;=例①!$C$49,$BV$13,""))</f>
        <v/>
      </c>
      <c r="BW201" s="53" t="str">
        <f>IF(B201&gt;例①!$C$52,"",IF(B201&gt;=例①!$C$51,$BW$13,""))</f>
        <v/>
      </c>
      <c r="BX201" s="53" t="str">
        <f>IF(B201&gt;例①!$C$54,"",IF(B201&gt;=例①!$C$53,$BX$13,""))</f>
        <v/>
      </c>
      <c r="BY201" s="53" t="str">
        <f>IF(B201&gt;例①!$C$56,"",IF(B201&gt;=例①!$C$55,$BY$13,""))</f>
        <v/>
      </c>
      <c r="BZ201" s="53" t="str">
        <f>IF(B201&gt;例①!$C$58,"",IF(B201&gt;=例①!$C$57,$BZ$13,""))</f>
        <v/>
      </c>
      <c r="CA201" s="53" t="str">
        <f>IF(B201&gt;例①!$C$60,"",IF(B201&gt;=例①!$C$59,$CA$13,""))</f>
        <v/>
      </c>
      <c r="CB201" s="53" t="str">
        <f>IF(B201&gt;例①!$C$62,"",IF(B201&gt;=例①!$C$61,$CB$13,""))</f>
        <v/>
      </c>
      <c r="CC201" s="53" t="str">
        <f>IF(B201&gt;例①!$C$64,"",IF(B201&gt;=例①!$C$63,$CC$13,""))</f>
        <v/>
      </c>
      <c r="CD201" s="53" t="str">
        <f>IF(B201&gt;例①!$C$66,"",IF(B201&gt;=例①!$C$65,$CD$13,""))</f>
        <v/>
      </c>
      <c r="CE201" s="50" t="str">
        <f t="shared" si="101"/>
        <v/>
      </c>
      <c r="CF201" s="50" t="str">
        <f t="shared" si="88"/>
        <v xml:space="preserve"> </v>
      </c>
    </row>
    <row r="202" spans="1:84" ht="39" customHeight="1" thickTop="1" thickBot="1" x14ac:dyDescent="0.2">
      <c r="A202" s="81" t="str">
        <f t="shared" si="75"/>
        <v>対象期間外</v>
      </c>
      <c r="B202" s="180">
        <f>IFERROR(IF(B201=例①!$E$12+IF(WEEKDAY(例①!$E$12)=1,例①!$E$12,(8-WEEKDAY(例①!$E$12))),"-",IF(B201="-","-",B201+1)),"-")</f>
        <v>43743</v>
      </c>
      <c r="C202" s="89">
        <f t="shared" si="89"/>
        <v>7</v>
      </c>
      <c r="D202" s="199" t="str">
        <f t="shared" si="90"/>
        <v>×</v>
      </c>
      <c r="E202" s="200" t="str">
        <f t="shared" si="91"/>
        <v xml:space="preserve"> </v>
      </c>
      <c r="F202" s="201" t="s">
        <v>61</v>
      </c>
      <c r="G202" s="202"/>
      <c r="H202" s="203"/>
      <c r="I202" s="204"/>
      <c r="J202" s="187" t="str">
        <f t="shared" si="92"/>
        <v/>
      </c>
      <c r="K202" s="190" t="str">
        <f t="shared" si="76"/>
        <v/>
      </c>
      <c r="L202" s="190" t="str">
        <f t="shared" si="77"/>
        <v/>
      </c>
      <c r="M202" s="188" t="str">
        <f t="shared" si="93"/>
        <v/>
      </c>
      <c r="N202" s="87" t="str">
        <f t="shared" si="78"/>
        <v>↓</v>
      </c>
      <c r="O202" s="108"/>
      <c r="P202" s="156" t="str">
        <f>IF(B202&lt;例①!$E$11,"",IF(B202&gt;例①!$E$12,"",IF(LEN(CE202)=0,"○","")))</f>
        <v/>
      </c>
      <c r="Q202" s="162">
        <f t="shared" si="94"/>
        <v>52</v>
      </c>
      <c r="R202" s="93">
        <f t="shared" si="79"/>
        <v>181</v>
      </c>
      <c r="S202" s="156" t="str">
        <f t="shared" si="80"/>
        <v/>
      </c>
      <c r="T202" s="162">
        <f t="shared" si="81"/>
        <v>51</v>
      </c>
      <c r="U202" s="100">
        <f t="shared" si="95"/>
        <v>52</v>
      </c>
      <c r="V202" s="93" t="str">
        <f t="shared" si="82"/>
        <v/>
      </c>
      <c r="W202" s="169" t="str">
        <f t="shared" si="96"/>
        <v/>
      </c>
      <c r="X202" s="80" t="str">
        <f t="shared" si="97"/>
        <v/>
      </c>
      <c r="Y202" s="80" t="str">
        <f t="shared" si="98"/>
        <v/>
      </c>
      <c r="Z202" s="80">
        <f t="shared" si="83"/>
        <v>43743</v>
      </c>
      <c r="AA202" s="80" t="str">
        <f t="shared" si="84"/>
        <v/>
      </c>
      <c r="AB202" s="80" t="str">
        <f t="shared" si="85"/>
        <v>OK（振替済み）</v>
      </c>
      <c r="AC202" s="154">
        <f t="shared" si="86"/>
        <v>51</v>
      </c>
      <c r="AD202" s="154" t="str">
        <f t="shared" si="99"/>
        <v/>
      </c>
      <c r="AE202" s="106">
        <f t="shared" si="100"/>
        <v>27</v>
      </c>
      <c r="AF202" s="106">
        <f t="shared" si="87"/>
        <v>0</v>
      </c>
      <c r="AG202" s="218">
        <f>IFERROR(IF(AE202=1,例①!$E$11,IF(AE202=2,例①!$E$11,IF(WEEKDAY(Z202)=2,Z195,AG201))),"")</f>
        <v>43731</v>
      </c>
      <c r="AH202" s="222">
        <f t="shared" si="111"/>
        <v>43732</v>
      </c>
      <c r="AI202" s="222">
        <f t="shared" si="111"/>
        <v>43733</v>
      </c>
      <c r="AJ202" s="222">
        <f t="shared" si="111"/>
        <v>43734</v>
      </c>
      <c r="AK202" s="222">
        <f t="shared" si="111"/>
        <v>43735</v>
      </c>
      <c r="AL202" s="222">
        <f t="shared" si="111"/>
        <v>43736</v>
      </c>
      <c r="AM202" s="222">
        <f t="shared" si="111"/>
        <v>43737</v>
      </c>
      <c r="AN202" s="222">
        <f t="shared" si="111"/>
        <v>43738</v>
      </c>
      <c r="AO202" s="222">
        <f t="shared" si="111"/>
        <v>43739</v>
      </c>
      <c r="AP202" s="222" t="str">
        <f t="shared" si="111"/>
        <v/>
      </c>
      <c r="AQ202" s="222" t="str">
        <f t="shared" si="111"/>
        <v/>
      </c>
      <c r="AR202" s="222" t="str">
        <f t="shared" si="111"/>
        <v/>
      </c>
      <c r="AS202" s="222" t="str">
        <f t="shared" si="111"/>
        <v/>
      </c>
      <c r="AT202" s="222" t="str">
        <f t="shared" si="111"/>
        <v/>
      </c>
      <c r="AU202" s="222" t="str">
        <f t="shared" si="111"/>
        <v/>
      </c>
      <c r="AV202" s="222" t="str">
        <f t="shared" si="111"/>
        <v/>
      </c>
      <c r="AW202" s="222" t="str">
        <f t="shared" si="111"/>
        <v/>
      </c>
      <c r="AX202" s="222" t="str">
        <f t="shared" si="111"/>
        <v/>
      </c>
      <c r="AY202" s="222" t="str">
        <f t="shared" si="111"/>
        <v/>
      </c>
      <c r="AZ202" s="222" t="str">
        <f t="shared" si="111"/>
        <v/>
      </c>
      <c r="BA202" s="222" t="str">
        <f t="shared" si="111"/>
        <v/>
      </c>
      <c r="BB202" s="219">
        <f>IFERROR(IF(IF(Z202=例①!$E$12,例①!$E$12,IF(WEEKDAY(Z202)=1,Z209,BB203))&gt;例①!$E$12,例①!$E$12,IF(Z202=例①!$E$12,例①!$E$12,IF(WEEKDAY(Z202)=1,Z209,BB203))),"")</f>
        <v>43739</v>
      </c>
      <c r="BE202" s="53"/>
      <c r="BF202" s="53"/>
      <c r="BG202" s="53" t="str">
        <f>IFERROR(VLOOKUP(B202,例①!$C$11:$D$12,2,FALSE),"")</f>
        <v/>
      </c>
      <c r="BH202" s="53" t="str">
        <f>IFERROR(VLOOKUP(B202,例①!$C$16:$D$21,2,FALSE),"")</f>
        <v/>
      </c>
      <c r="BI202" s="53" t="str">
        <f>IFERROR(VLOOKUP(B202,例①!$C$22:$D$24,2,FALSE),"")</f>
        <v/>
      </c>
      <c r="BJ202" s="53" t="str">
        <f>IF(B202&gt;例①!$C$26,"",IF(B202&gt;=例①!$C$25,$BJ$13,""))</f>
        <v/>
      </c>
      <c r="BK202" s="53" t="str">
        <f>IF(B202&gt;例①!$C$28,"",IF(B202&gt;=例①!$C$27,$BK$13,""))</f>
        <v/>
      </c>
      <c r="BL202" s="53" t="str">
        <f>IF(B202&gt;例①!$C$30,"",IF(B202&gt;=例①!$C$29,$BL$13,""))</f>
        <v/>
      </c>
      <c r="BM202" s="53" t="str">
        <f>IF(B202&gt;例①!$C$32,"",IF(B202&gt;=例①!$C$31,$BM$13,""))</f>
        <v/>
      </c>
      <c r="BN202" s="53" t="str">
        <f>IF(B202&gt;例①!$C$34,"",IF(B202&gt;=例①!$C$33,$BN$13,""))</f>
        <v/>
      </c>
      <c r="BO202" s="53" t="str">
        <f>IF(B202&gt;例①!$C$36,"",IF(B202&gt;=例①!$C$35,$BO$13,""))</f>
        <v/>
      </c>
      <c r="BP202" s="53" t="str">
        <f>IF(B202&gt;例①!$C$38,"",IF(B202&gt;=例①!$C$37,$BP$13,""))</f>
        <v/>
      </c>
      <c r="BQ202" s="53" t="str">
        <f>IF(B202&gt;例①!$C$40,"",IF(B202&gt;=例①!$C$39,$BQ$13,""))</f>
        <v/>
      </c>
      <c r="BR202" s="53" t="str">
        <f>IF(B202&gt;例①!$C$42,"",IF(B202&gt;=例①!$C$41,$BR$13,""))</f>
        <v/>
      </c>
      <c r="BS202" s="53" t="str">
        <f>IF(B202&gt;例①!$C$44,"",IF(B202&gt;=例①!$C$43,$BS$13,""))</f>
        <v/>
      </c>
      <c r="BT202" s="53" t="str">
        <f>IF(B202&gt;例①!$C$46,"",IF(B202&gt;=例①!$C$45,$BT$13,""))</f>
        <v/>
      </c>
      <c r="BU202" s="53" t="str">
        <f>IF(B202&gt;例①!$C$48,"",IF(B202&gt;=例①!$C$47,$BU$13,""))</f>
        <v/>
      </c>
      <c r="BV202" s="53" t="str">
        <f>IF(B202&gt;例①!$C$50,"",IF(B202&gt;=例①!$C$49,$BV$13,""))</f>
        <v/>
      </c>
      <c r="BW202" s="53" t="str">
        <f>IF(B202&gt;例①!$C$52,"",IF(B202&gt;=例①!$C$51,$BW$13,""))</f>
        <v/>
      </c>
      <c r="BX202" s="53" t="str">
        <f>IF(B202&gt;例①!$C$54,"",IF(B202&gt;=例①!$C$53,$BX$13,""))</f>
        <v/>
      </c>
      <c r="BY202" s="53" t="str">
        <f>IF(B202&gt;例①!$C$56,"",IF(B202&gt;=例①!$C$55,$BY$13,""))</f>
        <v/>
      </c>
      <c r="BZ202" s="53" t="str">
        <f>IF(B202&gt;例①!$C$58,"",IF(B202&gt;=例①!$C$57,$BZ$13,""))</f>
        <v/>
      </c>
      <c r="CA202" s="53" t="str">
        <f>IF(B202&gt;例①!$C$60,"",IF(B202&gt;=例①!$C$59,$CA$13,""))</f>
        <v/>
      </c>
      <c r="CB202" s="53" t="str">
        <f>IF(B202&gt;例①!$C$62,"",IF(B202&gt;=例①!$C$61,$CB$13,""))</f>
        <v/>
      </c>
      <c r="CC202" s="53" t="str">
        <f>IF(B202&gt;例①!$C$64,"",IF(B202&gt;=例①!$C$63,$CC$13,""))</f>
        <v/>
      </c>
      <c r="CD202" s="53" t="str">
        <f>IF(B202&gt;例①!$C$66,"",IF(B202&gt;=例①!$C$65,$CD$13,""))</f>
        <v/>
      </c>
      <c r="CE202" s="50" t="str">
        <f t="shared" si="101"/>
        <v/>
      </c>
      <c r="CF202" s="50" t="str">
        <f t="shared" si="88"/>
        <v xml:space="preserve"> </v>
      </c>
    </row>
    <row r="203" spans="1:84" ht="39" customHeight="1" thickTop="1" thickBot="1" x14ac:dyDescent="0.2">
      <c r="A203" s="81" t="str">
        <f t="shared" si="75"/>
        <v>対象期間外</v>
      </c>
      <c r="B203" s="180">
        <f>IFERROR(IF(B202=例①!$E$12+IF(WEEKDAY(例①!$E$12)=1,例①!$E$12,(8-WEEKDAY(例①!$E$12))),"-",IF(B202="-","-",B202+1)),"-")</f>
        <v>43744</v>
      </c>
      <c r="C203" s="89">
        <f t="shared" si="89"/>
        <v>1</v>
      </c>
      <c r="D203" s="199" t="str">
        <f t="shared" si="90"/>
        <v>×</v>
      </c>
      <c r="E203" s="200" t="str">
        <f t="shared" si="91"/>
        <v xml:space="preserve"> </v>
      </c>
      <c r="F203" s="201" t="s">
        <v>61</v>
      </c>
      <c r="G203" s="202"/>
      <c r="H203" s="203"/>
      <c r="I203" s="204"/>
      <c r="J203" s="187" t="str">
        <f t="shared" si="92"/>
        <v/>
      </c>
      <c r="K203" s="190" t="str">
        <f t="shared" si="76"/>
        <v/>
      </c>
      <c r="L203" s="190" t="str">
        <f t="shared" si="77"/>
        <v/>
      </c>
      <c r="M203" s="188" t="str">
        <f t="shared" si="93"/>
        <v/>
      </c>
      <c r="N203" s="87" t="str">
        <f t="shared" si="78"/>
        <v>週の終わり</v>
      </c>
      <c r="O203" s="108"/>
      <c r="P203" s="156" t="str">
        <f>IF(B203&lt;例①!$E$11,"",IF(B203&gt;例①!$E$12,"",IF(LEN(CE203)=0,"○","")))</f>
        <v/>
      </c>
      <c r="Q203" s="162">
        <f t="shared" si="94"/>
        <v>52</v>
      </c>
      <c r="R203" s="93">
        <f t="shared" si="79"/>
        <v>181</v>
      </c>
      <c r="S203" s="156" t="str">
        <f t="shared" si="80"/>
        <v/>
      </c>
      <c r="T203" s="162">
        <f t="shared" si="81"/>
        <v>51</v>
      </c>
      <c r="U203" s="100">
        <f t="shared" si="95"/>
        <v>52</v>
      </c>
      <c r="V203" s="93" t="str">
        <f t="shared" si="82"/>
        <v/>
      </c>
      <c r="W203" s="169" t="str">
        <f t="shared" si="96"/>
        <v/>
      </c>
      <c r="X203" s="80" t="str">
        <f t="shared" si="97"/>
        <v/>
      </c>
      <c r="Y203" s="80" t="str">
        <f t="shared" si="98"/>
        <v/>
      </c>
      <c r="Z203" s="80">
        <f t="shared" si="83"/>
        <v>43744</v>
      </c>
      <c r="AA203" s="80" t="str">
        <f t="shared" si="84"/>
        <v/>
      </c>
      <c r="AB203" s="80" t="str">
        <f t="shared" si="85"/>
        <v>OK（振替済み）</v>
      </c>
      <c r="AC203" s="154">
        <f t="shared" si="86"/>
        <v>51</v>
      </c>
      <c r="AD203" s="154" t="str">
        <f t="shared" si="99"/>
        <v/>
      </c>
      <c r="AE203" s="106">
        <f t="shared" si="100"/>
        <v>27</v>
      </c>
      <c r="AF203" s="106">
        <f t="shared" si="87"/>
        <v>0</v>
      </c>
      <c r="AG203" s="223">
        <f>IFERROR(IF(AE203=1,例①!$E$11,IF(AE203=2,例①!$E$11,IF(WEEKDAY(Z203)=2,Z196,AG202))),"")</f>
        <v>43731</v>
      </c>
      <c r="AH203" s="224">
        <f t="shared" si="111"/>
        <v>43732</v>
      </c>
      <c r="AI203" s="224">
        <f t="shared" si="111"/>
        <v>43733</v>
      </c>
      <c r="AJ203" s="224">
        <f t="shared" si="111"/>
        <v>43734</v>
      </c>
      <c r="AK203" s="224">
        <f t="shared" si="111"/>
        <v>43735</v>
      </c>
      <c r="AL203" s="224">
        <f t="shared" si="111"/>
        <v>43736</v>
      </c>
      <c r="AM203" s="224">
        <f t="shared" si="111"/>
        <v>43737</v>
      </c>
      <c r="AN203" s="224">
        <f t="shared" si="111"/>
        <v>43738</v>
      </c>
      <c r="AO203" s="224">
        <f t="shared" si="111"/>
        <v>43739</v>
      </c>
      <c r="AP203" s="224" t="str">
        <f t="shared" si="111"/>
        <v/>
      </c>
      <c r="AQ203" s="224" t="str">
        <f t="shared" si="111"/>
        <v/>
      </c>
      <c r="AR203" s="224" t="str">
        <f t="shared" si="111"/>
        <v/>
      </c>
      <c r="AS203" s="224" t="str">
        <f t="shared" si="111"/>
        <v/>
      </c>
      <c r="AT203" s="224" t="str">
        <f t="shared" si="111"/>
        <v/>
      </c>
      <c r="AU203" s="224" t="str">
        <f t="shared" si="111"/>
        <v/>
      </c>
      <c r="AV203" s="224" t="str">
        <f t="shared" si="111"/>
        <v/>
      </c>
      <c r="AW203" s="224" t="str">
        <f t="shared" si="111"/>
        <v/>
      </c>
      <c r="AX203" s="224" t="str">
        <f t="shared" si="111"/>
        <v/>
      </c>
      <c r="AY203" s="224" t="str">
        <f t="shared" si="111"/>
        <v/>
      </c>
      <c r="AZ203" s="224" t="str">
        <f t="shared" si="111"/>
        <v/>
      </c>
      <c r="BA203" s="224" t="str">
        <f t="shared" si="111"/>
        <v/>
      </c>
      <c r="BB203" s="225">
        <f>IFERROR(IF(IF(Z203=例①!$E$12,例①!$E$12,IF(WEEKDAY(Z203)=1,Z210,BB204))&gt;例①!$E$12,例①!$E$12,IF(Z203=例①!$E$12,例①!$E$12,IF(WEEKDAY(Z203)=1,Z210,BB204))),"")</f>
        <v>43739</v>
      </c>
      <c r="BE203" s="53"/>
      <c r="BF203" s="53"/>
      <c r="BG203" s="53" t="str">
        <f>IFERROR(VLOOKUP(B203,例①!$C$11:$D$12,2,FALSE),"")</f>
        <v/>
      </c>
      <c r="BH203" s="53" t="str">
        <f>IFERROR(VLOOKUP(B203,例①!$C$16:$D$21,2,FALSE),"")</f>
        <v/>
      </c>
      <c r="BI203" s="53" t="str">
        <f>IFERROR(VLOOKUP(B203,例①!$C$22:$D$24,2,FALSE),"")</f>
        <v/>
      </c>
      <c r="BJ203" s="53" t="str">
        <f>IF(B203&gt;例①!$C$26,"",IF(B203&gt;=例①!$C$25,$BJ$13,""))</f>
        <v/>
      </c>
      <c r="BK203" s="53" t="str">
        <f>IF(B203&gt;例①!$C$28,"",IF(B203&gt;=例①!$C$27,$BK$13,""))</f>
        <v/>
      </c>
      <c r="BL203" s="53" t="str">
        <f>IF(B203&gt;例①!$C$30,"",IF(B203&gt;=例①!$C$29,$BL$13,""))</f>
        <v/>
      </c>
      <c r="BM203" s="53" t="str">
        <f>IF(B203&gt;例①!$C$32,"",IF(B203&gt;=例①!$C$31,$BM$13,""))</f>
        <v/>
      </c>
      <c r="BN203" s="53" t="str">
        <f>IF(B203&gt;例①!$C$34,"",IF(B203&gt;=例①!$C$33,$BN$13,""))</f>
        <v/>
      </c>
      <c r="BO203" s="53" t="str">
        <f>IF(B203&gt;例①!$C$36,"",IF(B203&gt;=例①!$C$35,$BO$13,""))</f>
        <v/>
      </c>
      <c r="BP203" s="53" t="str">
        <f>IF(B203&gt;例①!$C$38,"",IF(B203&gt;=例①!$C$37,$BP$13,""))</f>
        <v/>
      </c>
      <c r="BQ203" s="53" t="str">
        <f>IF(B203&gt;例①!$C$40,"",IF(B203&gt;=例①!$C$39,$BQ$13,""))</f>
        <v/>
      </c>
      <c r="BR203" s="53" t="str">
        <f>IF(B203&gt;例①!$C$42,"",IF(B203&gt;=例①!$C$41,$BR$13,""))</f>
        <v/>
      </c>
      <c r="BS203" s="53" t="str">
        <f>IF(B203&gt;例①!$C$44,"",IF(B203&gt;=例①!$C$43,$BS$13,""))</f>
        <v/>
      </c>
      <c r="BT203" s="53" t="str">
        <f>IF(B203&gt;例①!$C$46,"",IF(B203&gt;=例①!$C$45,$BT$13,""))</f>
        <v/>
      </c>
      <c r="BU203" s="53" t="str">
        <f>IF(B203&gt;例①!$C$48,"",IF(B203&gt;=例①!$C$47,$BU$13,""))</f>
        <v/>
      </c>
      <c r="BV203" s="53" t="str">
        <f>IF(B203&gt;例①!$C$50,"",IF(B203&gt;=例①!$C$49,$BV$13,""))</f>
        <v/>
      </c>
      <c r="BW203" s="53" t="str">
        <f>IF(B203&gt;例①!$C$52,"",IF(B203&gt;=例①!$C$51,$BW$13,""))</f>
        <v/>
      </c>
      <c r="BX203" s="53" t="str">
        <f>IF(B203&gt;例①!$C$54,"",IF(B203&gt;=例①!$C$53,$BX$13,""))</f>
        <v/>
      </c>
      <c r="BY203" s="53" t="str">
        <f>IF(B203&gt;例①!$C$56,"",IF(B203&gt;=例①!$C$55,$BY$13,""))</f>
        <v/>
      </c>
      <c r="BZ203" s="53" t="str">
        <f>IF(B203&gt;例①!$C$58,"",IF(B203&gt;=例①!$C$57,$BZ$13,""))</f>
        <v/>
      </c>
      <c r="CA203" s="53" t="str">
        <f>IF(B203&gt;例①!$C$60,"",IF(B203&gt;=例①!$C$59,$CA$13,""))</f>
        <v/>
      </c>
      <c r="CB203" s="53" t="str">
        <f>IF(B203&gt;例①!$C$62,"",IF(B203&gt;=例①!$C$61,$CB$13,""))</f>
        <v/>
      </c>
      <c r="CC203" s="53" t="str">
        <f>IF(B203&gt;例①!$C$64,"",IF(B203&gt;=例①!$C$63,$CC$13,""))</f>
        <v/>
      </c>
      <c r="CD203" s="53" t="str">
        <f>IF(B203&gt;例①!$C$66,"",IF(B203&gt;=例①!$C$65,$CD$13,""))</f>
        <v/>
      </c>
      <c r="CE203" s="50" t="str">
        <f t="shared" si="101"/>
        <v/>
      </c>
      <c r="CF203" s="50" t="str">
        <f t="shared" si="88"/>
        <v xml:space="preserve"> </v>
      </c>
    </row>
    <row r="204" spans="1:84" ht="39" customHeight="1" thickTop="1" thickBot="1" x14ac:dyDescent="0.2">
      <c r="A204" s="81" t="str">
        <f t="shared" si="75"/>
        <v>対象期間外</v>
      </c>
      <c r="B204" s="180" t="str">
        <f>IFERROR(IF(B203=例①!$E$12+IF(WEEKDAY(例①!$E$12)=1,例①!$E$12,(8-WEEKDAY(例①!$E$12))),"-",IF(B203="-","-",B203+1)),"-")</f>
        <v>-</v>
      </c>
      <c r="C204" s="89" t="str">
        <f t="shared" si="89"/>
        <v>-</v>
      </c>
      <c r="D204" s="199" t="str">
        <f t="shared" si="90"/>
        <v>×</v>
      </c>
      <c r="E204" s="200" t="str">
        <f t="shared" si="91"/>
        <v xml:space="preserve"> </v>
      </c>
      <c r="F204" s="201" t="s">
        <v>60</v>
      </c>
      <c r="G204" s="202"/>
      <c r="H204" s="203"/>
      <c r="I204" s="204"/>
      <c r="J204" s="187" t="str">
        <f t="shared" si="92"/>
        <v/>
      </c>
      <c r="K204" s="190" t="str">
        <f t="shared" si="76"/>
        <v/>
      </c>
      <c r="L204" s="190" t="str">
        <f t="shared" si="77"/>
        <v/>
      </c>
      <c r="M204" s="188" t="str">
        <f t="shared" si="93"/>
        <v/>
      </c>
      <c r="N204" s="87" t="str">
        <f t="shared" si="78"/>
        <v/>
      </c>
      <c r="O204" s="108"/>
      <c r="P204" s="156" t="str">
        <f>IF(B204&lt;例①!$E$11,"",IF(B204&gt;例①!$E$12,"",IF(LEN(CE204)=0,"○","")))</f>
        <v/>
      </c>
      <c r="Q204" s="162">
        <f t="shared" si="94"/>
        <v>52</v>
      </c>
      <c r="R204" s="93">
        <f t="shared" si="79"/>
        <v>181</v>
      </c>
      <c r="S204" s="156" t="str">
        <f t="shared" si="80"/>
        <v/>
      </c>
      <c r="T204" s="162">
        <f t="shared" si="81"/>
        <v>51</v>
      </c>
      <c r="U204" s="100">
        <f t="shared" si="95"/>
        <v>52</v>
      </c>
      <c r="V204" s="93" t="str">
        <f t="shared" si="82"/>
        <v/>
      </c>
      <c r="W204" s="169" t="str">
        <f t="shared" si="96"/>
        <v/>
      </c>
      <c r="X204" s="80" t="str">
        <f t="shared" si="97"/>
        <v/>
      </c>
      <c r="Y204" s="80" t="str">
        <f t="shared" si="98"/>
        <v/>
      </c>
      <c r="Z204" s="80" t="str">
        <f t="shared" si="83"/>
        <v>-</v>
      </c>
      <c r="AA204" s="80" t="str">
        <f t="shared" si="84"/>
        <v/>
      </c>
      <c r="AB204" s="80" t="str">
        <f t="shared" si="85"/>
        <v>OK（振替済み）</v>
      </c>
      <c r="AC204" s="154">
        <f t="shared" si="86"/>
        <v>51</v>
      </c>
      <c r="AD204" s="154" t="str">
        <f t="shared" si="99"/>
        <v/>
      </c>
      <c r="AE204" s="106">
        <f t="shared" si="100"/>
        <v>0</v>
      </c>
      <c r="AF204" s="106">
        <f t="shared" si="87"/>
        <v>0</v>
      </c>
      <c r="AG204" s="216" t="str">
        <f>IFERROR(IF(AE204=1,例①!$E$11,IF(AE204=2,例①!$E$11,IF(WEEKDAY(Z204)=2,Z197,AG203))),"")</f>
        <v/>
      </c>
      <c r="AH204" s="221" t="str">
        <f t="shared" si="111"/>
        <v/>
      </c>
      <c r="AI204" s="221" t="str">
        <f t="shared" si="111"/>
        <v/>
      </c>
      <c r="AJ204" s="221" t="str">
        <f t="shared" si="111"/>
        <v/>
      </c>
      <c r="AK204" s="221" t="str">
        <f t="shared" si="111"/>
        <v/>
      </c>
      <c r="AL204" s="221" t="str">
        <f t="shared" si="111"/>
        <v/>
      </c>
      <c r="AM204" s="221" t="str">
        <f t="shared" si="111"/>
        <v/>
      </c>
      <c r="AN204" s="221" t="str">
        <f t="shared" si="111"/>
        <v/>
      </c>
      <c r="AO204" s="221" t="str">
        <f t="shared" si="111"/>
        <v/>
      </c>
      <c r="AP204" s="221" t="str">
        <f t="shared" si="111"/>
        <v/>
      </c>
      <c r="AQ204" s="221" t="str">
        <f t="shared" si="111"/>
        <v/>
      </c>
      <c r="AR204" s="221" t="str">
        <f t="shared" si="111"/>
        <v/>
      </c>
      <c r="AS204" s="221" t="str">
        <f t="shared" si="111"/>
        <v/>
      </c>
      <c r="AT204" s="221" t="str">
        <f t="shared" si="111"/>
        <v/>
      </c>
      <c r="AU204" s="221" t="str">
        <f t="shared" si="111"/>
        <v/>
      </c>
      <c r="AV204" s="221" t="str">
        <f t="shared" si="111"/>
        <v/>
      </c>
      <c r="AW204" s="221" t="str">
        <f t="shared" si="111"/>
        <v/>
      </c>
      <c r="AX204" s="221" t="str">
        <f t="shared" si="111"/>
        <v/>
      </c>
      <c r="AY204" s="221" t="str">
        <f t="shared" si="111"/>
        <v/>
      </c>
      <c r="AZ204" s="221" t="str">
        <f t="shared" si="111"/>
        <v/>
      </c>
      <c r="BA204" s="221" t="str">
        <f t="shared" si="111"/>
        <v/>
      </c>
      <c r="BB204" s="217" t="str">
        <f>IFERROR(IF(IF(Z204=例①!$E$12,例①!$E$12,IF(WEEKDAY(Z204)=1,Z211,BB205))&gt;例①!$E$12,例①!$E$12,IF(Z204=例①!$E$12,例①!$E$12,IF(WEEKDAY(Z204)=1,Z211,BB205))),"")</f>
        <v/>
      </c>
      <c r="BE204" s="53"/>
      <c r="BF204" s="53"/>
      <c r="BG204" s="53" t="str">
        <f>IFERROR(VLOOKUP(B204,例①!$C$11:$D$12,2,FALSE),"")</f>
        <v/>
      </c>
      <c r="BH204" s="53" t="str">
        <f>IFERROR(VLOOKUP(B204,例①!$C$16:$D$21,2,FALSE),"")</f>
        <v/>
      </c>
      <c r="BI204" s="53" t="str">
        <f>IFERROR(VLOOKUP(B204,例①!$C$22:$D$24,2,FALSE),"")</f>
        <v/>
      </c>
      <c r="BJ204" s="53" t="str">
        <f>IF(B204&gt;例①!$C$26,"",IF(B204&gt;=例①!$C$25,$BJ$13,""))</f>
        <v/>
      </c>
      <c r="BK204" s="53" t="str">
        <f>IF(B204&gt;例①!$C$28,"",IF(B204&gt;=例①!$C$27,$BK$13,""))</f>
        <v/>
      </c>
      <c r="BL204" s="53" t="str">
        <f>IF(B204&gt;例①!$C$30,"",IF(B204&gt;=例①!$C$29,$BL$13,""))</f>
        <v/>
      </c>
      <c r="BM204" s="53" t="str">
        <f>IF(B204&gt;例①!$C$32,"",IF(B204&gt;=例①!$C$31,$BM$13,""))</f>
        <v/>
      </c>
      <c r="BN204" s="53" t="str">
        <f>IF(B204&gt;例①!$C$34,"",IF(B204&gt;=例①!$C$33,$BN$13,""))</f>
        <v/>
      </c>
      <c r="BO204" s="53" t="str">
        <f>IF(B204&gt;例①!$C$36,"",IF(B204&gt;=例①!$C$35,$BO$13,""))</f>
        <v/>
      </c>
      <c r="BP204" s="53" t="str">
        <f>IF(B204&gt;例①!$C$38,"",IF(B204&gt;=例①!$C$37,$BP$13,""))</f>
        <v/>
      </c>
      <c r="BQ204" s="53" t="str">
        <f>IF(B204&gt;例①!$C$40,"",IF(B204&gt;=例①!$C$39,$BQ$13,""))</f>
        <v/>
      </c>
      <c r="BR204" s="53" t="str">
        <f>IF(B204&gt;例①!$C$42,"",IF(B204&gt;=例①!$C$41,$BR$13,""))</f>
        <v/>
      </c>
      <c r="BS204" s="53" t="str">
        <f>IF(B204&gt;例①!$C$44,"",IF(B204&gt;=例①!$C$43,$BS$13,""))</f>
        <v/>
      </c>
      <c r="BT204" s="53" t="str">
        <f>IF(B204&gt;例①!$C$46,"",IF(B204&gt;=例①!$C$45,$BT$13,""))</f>
        <v/>
      </c>
      <c r="BU204" s="53" t="str">
        <f>IF(B204&gt;例①!$C$48,"",IF(B204&gt;=例①!$C$47,$BU$13,""))</f>
        <v/>
      </c>
      <c r="BV204" s="53" t="str">
        <f>IF(B204&gt;例①!$C$50,"",IF(B204&gt;=例①!$C$49,$BV$13,""))</f>
        <v/>
      </c>
      <c r="BW204" s="53" t="str">
        <f>IF(B204&gt;例①!$C$52,"",IF(B204&gt;=例①!$C$51,$BW$13,""))</f>
        <v/>
      </c>
      <c r="BX204" s="53" t="str">
        <f>IF(B204&gt;例①!$C$54,"",IF(B204&gt;=例①!$C$53,$BX$13,""))</f>
        <v/>
      </c>
      <c r="BY204" s="53" t="str">
        <f>IF(B204&gt;例①!$C$56,"",IF(B204&gt;=例①!$C$55,$BY$13,""))</f>
        <v/>
      </c>
      <c r="BZ204" s="53" t="str">
        <f>IF(B204&gt;例①!$C$58,"",IF(B204&gt;=例①!$C$57,$BZ$13,""))</f>
        <v/>
      </c>
      <c r="CA204" s="53" t="str">
        <f>IF(B204&gt;例①!$C$60,"",IF(B204&gt;=例①!$C$59,$CA$13,""))</f>
        <v/>
      </c>
      <c r="CB204" s="53" t="str">
        <f>IF(B204&gt;例①!$C$62,"",IF(B204&gt;=例①!$C$61,$CB$13,""))</f>
        <v/>
      </c>
      <c r="CC204" s="53" t="str">
        <f>IF(B204&gt;例①!$C$64,"",IF(B204&gt;=例①!$C$63,$CC$13,""))</f>
        <v/>
      </c>
      <c r="CD204" s="53" t="str">
        <f>IF(B204&gt;例①!$C$66,"",IF(B204&gt;=例①!$C$65,$CD$13,""))</f>
        <v/>
      </c>
      <c r="CE204" s="50" t="str">
        <f t="shared" si="101"/>
        <v/>
      </c>
      <c r="CF204" s="50" t="str">
        <f t="shared" si="88"/>
        <v xml:space="preserve"> </v>
      </c>
    </row>
    <row r="205" spans="1:84" ht="39" customHeight="1" thickTop="1" thickBot="1" x14ac:dyDescent="0.2">
      <c r="A205" s="81" t="str">
        <f t="shared" si="75"/>
        <v>対象期間外</v>
      </c>
      <c r="B205" s="180" t="str">
        <f>IFERROR(IF(B204=例①!$E$12+IF(WEEKDAY(例①!$E$12)=1,例①!$E$12,(8-WEEKDAY(例①!$E$12))),"-",IF(B204="-","-",B204+1)),"-")</f>
        <v>-</v>
      </c>
      <c r="C205" s="89" t="str">
        <f t="shared" si="89"/>
        <v>-</v>
      </c>
      <c r="D205" s="199" t="str">
        <f t="shared" si="90"/>
        <v>×</v>
      </c>
      <c r="E205" s="200" t="str">
        <f t="shared" si="91"/>
        <v xml:space="preserve"> </v>
      </c>
      <c r="F205" s="201" t="s">
        <v>60</v>
      </c>
      <c r="G205" s="202"/>
      <c r="H205" s="203"/>
      <c r="I205" s="204"/>
      <c r="J205" s="187" t="str">
        <f t="shared" si="92"/>
        <v/>
      </c>
      <c r="K205" s="190" t="str">
        <f t="shared" si="76"/>
        <v/>
      </c>
      <c r="L205" s="190" t="str">
        <f t="shared" si="77"/>
        <v/>
      </c>
      <c r="M205" s="188" t="str">
        <f t="shared" si="93"/>
        <v/>
      </c>
      <c r="N205" s="87" t="str">
        <f t="shared" si="78"/>
        <v/>
      </c>
      <c r="O205" s="108"/>
      <c r="P205" s="156" t="str">
        <f>IF(B205&lt;例①!$E$11,"",IF(B205&gt;例①!$E$12,"",IF(LEN(CE205)=0,"○","")))</f>
        <v/>
      </c>
      <c r="Q205" s="162">
        <f t="shared" si="94"/>
        <v>52</v>
      </c>
      <c r="R205" s="93">
        <f t="shared" si="79"/>
        <v>181</v>
      </c>
      <c r="S205" s="156" t="str">
        <f t="shared" si="80"/>
        <v/>
      </c>
      <c r="T205" s="162">
        <f t="shared" si="81"/>
        <v>51</v>
      </c>
      <c r="U205" s="100">
        <f t="shared" si="95"/>
        <v>52</v>
      </c>
      <c r="V205" s="93" t="str">
        <f t="shared" si="82"/>
        <v/>
      </c>
      <c r="W205" s="169" t="str">
        <f t="shared" si="96"/>
        <v/>
      </c>
      <c r="X205" s="80" t="str">
        <f t="shared" si="97"/>
        <v/>
      </c>
      <c r="Y205" s="80" t="str">
        <f t="shared" si="98"/>
        <v/>
      </c>
      <c r="Z205" s="80" t="str">
        <f t="shared" si="83"/>
        <v>-</v>
      </c>
      <c r="AA205" s="80" t="str">
        <f t="shared" si="84"/>
        <v/>
      </c>
      <c r="AB205" s="80" t="str">
        <f t="shared" si="85"/>
        <v>OK（振替済み）</v>
      </c>
      <c r="AC205" s="154">
        <f t="shared" si="86"/>
        <v>51</v>
      </c>
      <c r="AD205" s="154" t="str">
        <f t="shared" si="99"/>
        <v/>
      </c>
      <c r="AE205" s="106">
        <f t="shared" si="100"/>
        <v>0</v>
      </c>
      <c r="AF205" s="106">
        <f t="shared" si="87"/>
        <v>0</v>
      </c>
      <c r="AG205" s="218" t="str">
        <f>IFERROR(IF(AE205=1,例①!$E$11,IF(AE205=2,例①!$E$11,IF(WEEKDAY(Z205)=2,Z198,AG204))),"")</f>
        <v/>
      </c>
      <c r="AH205" s="222" t="str">
        <f t="shared" si="111"/>
        <v/>
      </c>
      <c r="AI205" s="222" t="str">
        <f t="shared" si="111"/>
        <v/>
      </c>
      <c r="AJ205" s="222" t="str">
        <f t="shared" si="111"/>
        <v/>
      </c>
      <c r="AK205" s="222" t="str">
        <f t="shared" si="111"/>
        <v/>
      </c>
      <c r="AL205" s="222" t="str">
        <f t="shared" si="111"/>
        <v/>
      </c>
      <c r="AM205" s="222" t="str">
        <f t="shared" si="111"/>
        <v/>
      </c>
      <c r="AN205" s="222" t="str">
        <f t="shared" si="111"/>
        <v/>
      </c>
      <c r="AO205" s="222" t="str">
        <f t="shared" si="111"/>
        <v/>
      </c>
      <c r="AP205" s="222" t="str">
        <f t="shared" si="111"/>
        <v/>
      </c>
      <c r="AQ205" s="222" t="str">
        <f t="shared" si="111"/>
        <v/>
      </c>
      <c r="AR205" s="222" t="str">
        <f t="shared" si="111"/>
        <v/>
      </c>
      <c r="AS205" s="222" t="str">
        <f t="shared" si="111"/>
        <v/>
      </c>
      <c r="AT205" s="222" t="str">
        <f t="shared" si="111"/>
        <v/>
      </c>
      <c r="AU205" s="222" t="str">
        <f t="shared" si="111"/>
        <v/>
      </c>
      <c r="AV205" s="222" t="str">
        <f t="shared" si="111"/>
        <v/>
      </c>
      <c r="AW205" s="222" t="str">
        <f t="shared" si="111"/>
        <v/>
      </c>
      <c r="AX205" s="222" t="str">
        <f t="shared" si="111"/>
        <v/>
      </c>
      <c r="AY205" s="222" t="str">
        <f t="shared" si="111"/>
        <v/>
      </c>
      <c r="AZ205" s="222" t="str">
        <f t="shared" si="111"/>
        <v/>
      </c>
      <c r="BA205" s="222" t="str">
        <f t="shared" si="111"/>
        <v/>
      </c>
      <c r="BB205" s="219" t="str">
        <f>IFERROR(IF(IF(Z205=例①!$E$12,例①!$E$12,IF(WEEKDAY(Z205)=1,Z212,BB206))&gt;例①!$E$12,例①!$E$12,IF(Z205=例①!$E$12,例①!$E$12,IF(WEEKDAY(Z205)=1,Z212,BB206))),"")</f>
        <v/>
      </c>
      <c r="BE205" s="53"/>
      <c r="BF205" s="53"/>
      <c r="BG205" s="53" t="str">
        <f>IFERROR(VLOOKUP(B205,例①!$C$11:$D$12,2,FALSE),"")</f>
        <v/>
      </c>
      <c r="BH205" s="53" t="str">
        <f>IFERROR(VLOOKUP(B205,例①!$C$16:$D$21,2,FALSE),"")</f>
        <v/>
      </c>
      <c r="BI205" s="53" t="str">
        <f>IFERROR(VLOOKUP(B205,例①!$C$22:$D$24,2,FALSE),"")</f>
        <v/>
      </c>
      <c r="BJ205" s="53" t="str">
        <f>IF(B205&gt;例①!$C$26,"",IF(B205&gt;=例①!$C$25,$BJ$13,""))</f>
        <v/>
      </c>
      <c r="BK205" s="53" t="str">
        <f>IF(B205&gt;例①!$C$28,"",IF(B205&gt;=例①!$C$27,$BK$13,""))</f>
        <v/>
      </c>
      <c r="BL205" s="53" t="str">
        <f>IF(B205&gt;例①!$C$30,"",IF(B205&gt;=例①!$C$29,$BL$13,""))</f>
        <v/>
      </c>
      <c r="BM205" s="53" t="str">
        <f>IF(B205&gt;例①!$C$32,"",IF(B205&gt;=例①!$C$31,$BM$13,""))</f>
        <v/>
      </c>
      <c r="BN205" s="53" t="str">
        <f>IF(B205&gt;例①!$C$34,"",IF(B205&gt;=例①!$C$33,$BN$13,""))</f>
        <v/>
      </c>
      <c r="BO205" s="53" t="str">
        <f>IF(B205&gt;例①!$C$36,"",IF(B205&gt;=例①!$C$35,$BO$13,""))</f>
        <v/>
      </c>
      <c r="BP205" s="53" t="str">
        <f>IF(B205&gt;例①!$C$38,"",IF(B205&gt;=例①!$C$37,$BP$13,""))</f>
        <v/>
      </c>
      <c r="BQ205" s="53" t="str">
        <f>IF(B205&gt;例①!$C$40,"",IF(B205&gt;=例①!$C$39,$BQ$13,""))</f>
        <v/>
      </c>
      <c r="BR205" s="53" t="str">
        <f>IF(B205&gt;例①!$C$42,"",IF(B205&gt;=例①!$C$41,$BR$13,""))</f>
        <v/>
      </c>
      <c r="BS205" s="53" t="str">
        <f>IF(B205&gt;例①!$C$44,"",IF(B205&gt;=例①!$C$43,$BS$13,""))</f>
        <v/>
      </c>
      <c r="BT205" s="53" t="str">
        <f>IF(B205&gt;例①!$C$46,"",IF(B205&gt;=例①!$C$45,$BT$13,""))</f>
        <v/>
      </c>
      <c r="BU205" s="53" t="str">
        <f>IF(B205&gt;例①!$C$48,"",IF(B205&gt;=例①!$C$47,$BU$13,""))</f>
        <v/>
      </c>
      <c r="BV205" s="53" t="str">
        <f>IF(B205&gt;例①!$C$50,"",IF(B205&gt;=例①!$C$49,$BV$13,""))</f>
        <v/>
      </c>
      <c r="BW205" s="53" t="str">
        <f>IF(B205&gt;例①!$C$52,"",IF(B205&gt;=例①!$C$51,$BW$13,""))</f>
        <v/>
      </c>
      <c r="BX205" s="53" t="str">
        <f>IF(B205&gt;例①!$C$54,"",IF(B205&gt;=例①!$C$53,$BX$13,""))</f>
        <v/>
      </c>
      <c r="BY205" s="53" t="str">
        <f>IF(B205&gt;例①!$C$56,"",IF(B205&gt;=例①!$C$55,$BY$13,""))</f>
        <v/>
      </c>
      <c r="BZ205" s="53" t="str">
        <f>IF(B205&gt;例①!$C$58,"",IF(B205&gt;=例①!$C$57,$BZ$13,""))</f>
        <v/>
      </c>
      <c r="CA205" s="53" t="str">
        <f>IF(B205&gt;例①!$C$60,"",IF(B205&gt;=例①!$C$59,$CA$13,""))</f>
        <v/>
      </c>
      <c r="CB205" s="53" t="str">
        <f>IF(B205&gt;例①!$C$62,"",IF(B205&gt;=例①!$C$61,$CB$13,""))</f>
        <v/>
      </c>
      <c r="CC205" s="53" t="str">
        <f>IF(B205&gt;例①!$C$64,"",IF(B205&gt;=例①!$C$63,$CC$13,""))</f>
        <v/>
      </c>
      <c r="CD205" s="53" t="str">
        <f>IF(B205&gt;例①!$C$66,"",IF(B205&gt;=例①!$C$65,$CD$13,""))</f>
        <v/>
      </c>
      <c r="CE205" s="50" t="str">
        <f t="shared" si="101"/>
        <v/>
      </c>
      <c r="CF205" s="50" t="str">
        <f t="shared" si="88"/>
        <v xml:space="preserve"> </v>
      </c>
    </row>
    <row r="206" spans="1:84" ht="39" customHeight="1" thickTop="1" thickBot="1" x14ac:dyDescent="0.2">
      <c r="A206" s="81" t="str">
        <f t="shared" si="75"/>
        <v>対象期間外</v>
      </c>
      <c r="B206" s="180" t="str">
        <f>IFERROR(IF(B205=例①!$E$12+IF(WEEKDAY(例①!$E$12)=1,例①!$E$12,(8-WEEKDAY(例①!$E$12))),"-",IF(B205="-","-",B205+1)),"-")</f>
        <v>-</v>
      </c>
      <c r="C206" s="89" t="str">
        <f t="shared" si="89"/>
        <v>-</v>
      </c>
      <c r="D206" s="199" t="str">
        <f t="shared" si="90"/>
        <v>×</v>
      </c>
      <c r="E206" s="200" t="str">
        <f t="shared" si="91"/>
        <v xml:space="preserve"> </v>
      </c>
      <c r="F206" s="201" t="s">
        <v>60</v>
      </c>
      <c r="G206" s="202"/>
      <c r="H206" s="203"/>
      <c r="I206" s="204"/>
      <c r="J206" s="187" t="str">
        <f t="shared" si="92"/>
        <v/>
      </c>
      <c r="K206" s="190" t="str">
        <f t="shared" si="76"/>
        <v/>
      </c>
      <c r="L206" s="190" t="str">
        <f t="shared" si="77"/>
        <v/>
      </c>
      <c r="M206" s="188" t="str">
        <f t="shared" si="93"/>
        <v/>
      </c>
      <c r="N206" s="87" t="str">
        <f t="shared" si="78"/>
        <v/>
      </c>
      <c r="O206" s="108"/>
      <c r="P206" s="156" t="str">
        <f>IF(B206&lt;例①!$E$11,"",IF(B206&gt;例①!$E$12,"",IF(LEN(CE206)=0,"○","")))</f>
        <v/>
      </c>
      <c r="Q206" s="162">
        <f t="shared" si="94"/>
        <v>52</v>
      </c>
      <c r="R206" s="93">
        <f t="shared" si="79"/>
        <v>181</v>
      </c>
      <c r="S206" s="156" t="str">
        <f t="shared" si="80"/>
        <v/>
      </c>
      <c r="T206" s="162">
        <f t="shared" si="81"/>
        <v>51</v>
      </c>
      <c r="U206" s="100">
        <f t="shared" si="95"/>
        <v>52</v>
      </c>
      <c r="V206" s="93" t="str">
        <f t="shared" si="82"/>
        <v/>
      </c>
      <c r="W206" s="169" t="str">
        <f t="shared" si="96"/>
        <v/>
      </c>
      <c r="X206" s="80" t="str">
        <f t="shared" si="97"/>
        <v/>
      </c>
      <c r="Y206" s="80" t="str">
        <f t="shared" si="98"/>
        <v/>
      </c>
      <c r="Z206" s="80" t="str">
        <f t="shared" si="83"/>
        <v>-</v>
      </c>
      <c r="AA206" s="80" t="str">
        <f t="shared" si="84"/>
        <v/>
      </c>
      <c r="AB206" s="80" t="str">
        <f t="shared" si="85"/>
        <v>OK（振替済み）</v>
      </c>
      <c r="AC206" s="154">
        <f t="shared" si="86"/>
        <v>51</v>
      </c>
      <c r="AD206" s="154" t="str">
        <f t="shared" si="99"/>
        <v/>
      </c>
      <c r="AE206" s="106">
        <f t="shared" si="100"/>
        <v>0</v>
      </c>
      <c r="AF206" s="106">
        <f t="shared" si="87"/>
        <v>0</v>
      </c>
      <c r="AG206" s="218" t="str">
        <f>IFERROR(IF(AE206=1,例①!$E$11,IF(AE206=2,例①!$E$11,IF(WEEKDAY(Z206)=2,Z199,AG205))),"")</f>
        <v/>
      </c>
      <c r="AH206" s="222" t="str">
        <f t="shared" si="111"/>
        <v/>
      </c>
      <c r="AI206" s="222" t="str">
        <f t="shared" si="111"/>
        <v/>
      </c>
      <c r="AJ206" s="222" t="str">
        <f t="shared" si="111"/>
        <v/>
      </c>
      <c r="AK206" s="222" t="str">
        <f t="shared" si="111"/>
        <v/>
      </c>
      <c r="AL206" s="222" t="str">
        <f t="shared" si="111"/>
        <v/>
      </c>
      <c r="AM206" s="222" t="str">
        <f t="shared" si="111"/>
        <v/>
      </c>
      <c r="AN206" s="222" t="str">
        <f t="shared" si="111"/>
        <v/>
      </c>
      <c r="AO206" s="222" t="str">
        <f t="shared" si="111"/>
        <v/>
      </c>
      <c r="AP206" s="222" t="str">
        <f t="shared" si="111"/>
        <v/>
      </c>
      <c r="AQ206" s="222" t="str">
        <f t="shared" si="111"/>
        <v/>
      </c>
      <c r="AR206" s="222" t="str">
        <f t="shared" si="111"/>
        <v/>
      </c>
      <c r="AS206" s="222" t="str">
        <f t="shared" si="111"/>
        <v/>
      </c>
      <c r="AT206" s="222" t="str">
        <f t="shared" si="111"/>
        <v/>
      </c>
      <c r="AU206" s="222" t="str">
        <f t="shared" si="111"/>
        <v/>
      </c>
      <c r="AV206" s="222" t="str">
        <f t="shared" si="111"/>
        <v/>
      </c>
      <c r="AW206" s="222" t="str">
        <f t="shared" si="111"/>
        <v/>
      </c>
      <c r="AX206" s="222" t="str">
        <f t="shared" si="111"/>
        <v/>
      </c>
      <c r="AY206" s="222" t="str">
        <f t="shared" si="111"/>
        <v/>
      </c>
      <c r="AZ206" s="222" t="str">
        <f t="shared" si="111"/>
        <v/>
      </c>
      <c r="BA206" s="222" t="str">
        <f t="shared" si="111"/>
        <v/>
      </c>
      <c r="BB206" s="219" t="str">
        <f>IFERROR(IF(IF(Z206=例①!$E$12,例①!$E$12,IF(WEEKDAY(Z206)=1,Z213,BB207))&gt;例①!$E$12,例①!$E$12,IF(Z206=例①!$E$12,例①!$E$12,IF(WEEKDAY(Z206)=1,Z213,BB207))),"")</f>
        <v/>
      </c>
      <c r="BE206" s="53"/>
      <c r="BF206" s="53"/>
      <c r="BG206" s="53" t="str">
        <f>IFERROR(VLOOKUP(B206,例①!$C$11:$D$12,2,FALSE),"")</f>
        <v/>
      </c>
      <c r="BH206" s="53" t="str">
        <f>IFERROR(VLOOKUP(B206,例①!$C$16:$D$21,2,FALSE),"")</f>
        <v/>
      </c>
      <c r="BI206" s="53" t="str">
        <f>IFERROR(VLOOKUP(B206,例①!$C$22:$D$24,2,FALSE),"")</f>
        <v/>
      </c>
      <c r="BJ206" s="53" t="str">
        <f>IF(B206&gt;例①!$C$26,"",IF(B206&gt;=例①!$C$25,$BJ$13,""))</f>
        <v/>
      </c>
      <c r="BK206" s="53" t="str">
        <f>IF(B206&gt;例①!$C$28,"",IF(B206&gt;=例①!$C$27,$BK$13,""))</f>
        <v/>
      </c>
      <c r="BL206" s="53" t="str">
        <f>IF(B206&gt;例①!$C$30,"",IF(B206&gt;=例①!$C$29,$BL$13,""))</f>
        <v/>
      </c>
      <c r="BM206" s="53" t="str">
        <f>IF(B206&gt;例①!$C$32,"",IF(B206&gt;=例①!$C$31,$BM$13,""))</f>
        <v/>
      </c>
      <c r="BN206" s="53" t="str">
        <f>IF(B206&gt;例①!$C$34,"",IF(B206&gt;=例①!$C$33,$BN$13,""))</f>
        <v/>
      </c>
      <c r="BO206" s="53" t="str">
        <f>IF(B206&gt;例①!$C$36,"",IF(B206&gt;=例①!$C$35,$BO$13,""))</f>
        <v/>
      </c>
      <c r="BP206" s="53" t="str">
        <f>IF(B206&gt;例①!$C$38,"",IF(B206&gt;=例①!$C$37,$BP$13,""))</f>
        <v/>
      </c>
      <c r="BQ206" s="53" t="str">
        <f>IF(B206&gt;例①!$C$40,"",IF(B206&gt;=例①!$C$39,$BQ$13,""))</f>
        <v/>
      </c>
      <c r="BR206" s="53" t="str">
        <f>IF(B206&gt;例①!$C$42,"",IF(B206&gt;=例①!$C$41,$BR$13,""))</f>
        <v/>
      </c>
      <c r="BS206" s="53" t="str">
        <f>IF(B206&gt;例①!$C$44,"",IF(B206&gt;=例①!$C$43,$BS$13,""))</f>
        <v/>
      </c>
      <c r="BT206" s="53" t="str">
        <f>IF(B206&gt;例①!$C$46,"",IF(B206&gt;=例①!$C$45,$BT$13,""))</f>
        <v/>
      </c>
      <c r="BU206" s="53" t="str">
        <f>IF(B206&gt;例①!$C$48,"",IF(B206&gt;=例①!$C$47,$BU$13,""))</f>
        <v/>
      </c>
      <c r="BV206" s="53" t="str">
        <f>IF(B206&gt;例①!$C$50,"",IF(B206&gt;=例①!$C$49,$BV$13,""))</f>
        <v/>
      </c>
      <c r="BW206" s="53" t="str">
        <f>IF(B206&gt;例①!$C$52,"",IF(B206&gt;=例①!$C$51,$BW$13,""))</f>
        <v/>
      </c>
      <c r="BX206" s="53" t="str">
        <f>IF(B206&gt;例①!$C$54,"",IF(B206&gt;=例①!$C$53,$BX$13,""))</f>
        <v/>
      </c>
      <c r="BY206" s="53" t="str">
        <f>IF(B206&gt;例①!$C$56,"",IF(B206&gt;=例①!$C$55,$BY$13,""))</f>
        <v/>
      </c>
      <c r="BZ206" s="53" t="str">
        <f>IF(B206&gt;例①!$C$58,"",IF(B206&gt;=例①!$C$57,$BZ$13,""))</f>
        <v/>
      </c>
      <c r="CA206" s="53" t="str">
        <f>IF(B206&gt;例①!$C$60,"",IF(B206&gt;=例①!$C$59,$CA$13,""))</f>
        <v/>
      </c>
      <c r="CB206" s="53" t="str">
        <f>IF(B206&gt;例①!$C$62,"",IF(B206&gt;=例①!$C$61,$CB$13,""))</f>
        <v/>
      </c>
      <c r="CC206" s="53" t="str">
        <f>IF(B206&gt;例①!$C$64,"",IF(B206&gt;=例①!$C$63,$CC$13,""))</f>
        <v/>
      </c>
      <c r="CD206" s="53" t="str">
        <f>IF(B206&gt;例①!$C$66,"",IF(B206&gt;=例①!$C$65,$CD$13,""))</f>
        <v/>
      </c>
      <c r="CE206" s="50" t="str">
        <f t="shared" si="101"/>
        <v/>
      </c>
      <c r="CF206" s="50" t="str">
        <f t="shared" si="88"/>
        <v xml:space="preserve"> </v>
      </c>
    </row>
    <row r="207" spans="1:84" ht="39" customHeight="1" thickTop="1" thickBot="1" x14ac:dyDescent="0.2">
      <c r="A207" s="81" t="str">
        <f t="shared" ref="A207:A270" si="112">IF(D207="×","対象期間外",IF(D207="〇","対象期間",""))</f>
        <v>対象期間外</v>
      </c>
      <c r="B207" s="180" t="str">
        <f>IFERROR(IF(B206=例①!$E$12+IF(WEEKDAY(例①!$E$12)=1,例①!$E$12,(8-WEEKDAY(例①!$E$12))),"-",IF(B206="-","-",B206+1)),"-")</f>
        <v>-</v>
      </c>
      <c r="C207" s="89" t="str">
        <f t="shared" si="89"/>
        <v>-</v>
      </c>
      <c r="D207" s="199" t="str">
        <f t="shared" si="90"/>
        <v>×</v>
      </c>
      <c r="E207" s="200" t="str">
        <f t="shared" si="91"/>
        <v xml:space="preserve"> </v>
      </c>
      <c r="F207" s="201" t="s">
        <v>60</v>
      </c>
      <c r="G207" s="202"/>
      <c r="H207" s="203"/>
      <c r="I207" s="204"/>
      <c r="J207" s="187" t="str">
        <f t="shared" si="92"/>
        <v/>
      </c>
      <c r="K207" s="190" t="str">
        <f t="shared" ref="K207:K270" si="113">IF(D207="×","",IF(R207&gt;0,R207,""))</f>
        <v/>
      </c>
      <c r="L207" s="190" t="str">
        <f t="shared" ref="L207:L270" si="114">IF(D207="×","",IF(Q207&gt;0,IF(Q207=Q206,"",Q207),""))</f>
        <v/>
      </c>
      <c r="M207" s="188" t="str">
        <f t="shared" si="93"/>
        <v/>
      </c>
      <c r="N207" s="87" t="str">
        <f t="shared" ref="N207:N270" si="115">IFERROR(IF(WEEKDAY(C207)=2,"週の始まり",IF(WEEKDAY(C207)=1,"週の終わり",IF(WEEKDAY(C207)&gt;2,"↓",""))),"")</f>
        <v/>
      </c>
      <c r="O207" s="108"/>
      <c r="P207" s="156" t="str">
        <f>IF(B207&lt;例①!$E$11,"",IF(B207&gt;例①!$E$12,"",IF(LEN(CE207)=0,"○","")))</f>
        <v/>
      </c>
      <c r="Q207" s="162">
        <f t="shared" si="94"/>
        <v>52</v>
      </c>
      <c r="R207" s="93">
        <f t="shared" ref="R207:R270" si="116">IF(D207="〇",R206+1,R206)</f>
        <v>181</v>
      </c>
      <c r="S207" s="156" t="str">
        <f t="shared" ref="S207:S270" si="117">IF(D207="×","",IF(P207="","",IF(G207="休日",IF(W207="作業日","",IF(WEEKDAY(B207)=1,"〇",IF(WEEKDAY(B207)=7,"〇",""))),IF(WEEKDAY(B207)=1,"〇",IF(WEEKDAY(B207)=7,"〇","")))))</f>
        <v/>
      </c>
      <c r="T207" s="162">
        <f t="shared" ref="T207:T270" si="118">IF(J207="OK",T206+1,IF(J207="OK（振替済み）",T206+1,T206))</f>
        <v>51</v>
      </c>
      <c r="U207" s="100">
        <f t="shared" si="95"/>
        <v>52</v>
      </c>
      <c r="V207" s="93" t="str">
        <f t="shared" ref="V207:V270" si="119">IF(D207="〇",G207,"")</f>
        <v/>
      </c>
      <c r="W207" s="169" t="str">
        <f t="shared" si="96"/>
        <v/>
      </c>
      <c r="X207" s="80" t="str">
        <f t="shared" si="97"/>
        <v/>
      </c>
      <c r="Y207" s="80" t="str">
        <f t="shared" si="98"/>
        <v/>
      </c>
      <c r="Z207" s="80" t="str">
        <f t="shared" ref="Z207:Z270" si="120">B207</f>
        <v>-</v>
      </c>
      <c r="AA207" s="80" t="str">
        <f t="shared" ref="AA207:AA270" si="121">IF(F207&amp;W207="休日"&amp;"作業日","NG","")</f>
        <v/>
      </c>
      <c r="AB207" s="80" t="str">
        <f t="shared" ref="AB207:AB270" si="122">IF(AA207="","OK（振替済み）",$BE$15)</f>
        <v>OK（振替済み）</v>
      </c>
      <c r="AC207" s="154">
        <f t="shared" ref="AC207:AC270" si="123">IF(J207="OK",AC206+1,IF(J207="OK（振替済み）",AC206+1,AC206))</f>
        <v>51</v>
      </c>
      <c r="AD207" s="154" t="str">
        <f t="shared" si="99"/>
        <v/>
      </c>
      <c r="AE207" s="106">
        <f t="shared" si="100"/>
        <v>0</v>
      </c>
      <c r="AF207" s="106">
        <f t="shared" ref="AF207:AF270" si="124">IFERROR(VLOOKUP(H207,$B$15:$AE$655,COLUMN(AE207)-COLUMN(B207)+1,FALSE)-AE207,0)</f>
        <v>0</v>
      </c>
      <c r="AG207" s="218" t="str">
        <f>IFERROR(IF(AE207=1,例①!$E$11,IF(AE207=2,例①!$E$11,IF(WEEKDAY(Z207)=2,Z200,AG206))),"")</f>
        <v/>
      </c>
      <c r="AH207" s="222" t="str">
        <f t="shared" si="111"/>
        <v/>
      </c>
      <c r="AI207" s="222" t="str">
        <f t="shared" si="111"/>
        <v/>
      </c>
      <c r="AJ207" s="222" t="str">
        <f t="shared" si="111"/>
        <v/>
      </c>
      <c r="AK207" s="222" t="str">
        <f t="shared" si="111"/>
        <v/>
      </c>
      <c r="AL207" s="222" t="str">
        <f t="shared" si="111"/>
        <v/>
      </c>
      <c r="AM207" s="222" t="str">
        <f t="shared" si="111"/>
        <v/>
      </c>
      <c r="AN207" s="222" t="str">
        <f t="shared" si="111"/>
        <v/>
      </c>
      <c r="AO207" s="222" t="str">
        <f t="shared" si="111"/>
        <v/>
      </c>
      <c r="AP207" s="222" t="str">
        <f t="shared" si="111"/>
        <v/>
      </c>
      <c r="AQ207" s="222" t="str">
        <f t="shared" si="111"/>
        <v/>
      </c>
      <c r="AR207" s="222" t="str">
        <f t="shared" si="111"/>
        <v/>
      </c>
      <c r="AS207" s="222" t="str">
        <f t="shared" si="111"/>
        <v/>
      </c>
      <c r="AT207" s="222" t="str">
        <f t="shared" si="111"/>
        <v/>
      </c>
      <c r="AU207" s="222" t="str">
        <f t="shared" si="111"/>
        <v/>
      </c>
      <c r="AV207" s="222" t="str">
        <f t="shared" si="111"/>
        <v/>
      </c>
      <c r="AW207" s="222" t="str">
        <f t="shared" si="111"/>
        <v/>
      </c>
      <c r="AX207" s="222" t="str">
        <f t="shared" si="111"/>
        <v/>
      </c>
      <c r="AY207" s="222" t="str">
        <f t="shared" si="111"/>
        <v/>
      </c>
      <c r="AZ207" s="222" t="str">
        <f t="shared" si="111"/>
        <v/>
      </c>
      <c r="BA207" s="222" t="str">
        <f t="shared" si="111"/>
        <v/>
      </c>
      <c r="BB207" s="219" t="str">
        <f>IFERROR(IF(IF(Z207=例①!$E$12,例①!$E$12,IF(WEEKDAY(Z207)=1,Z214,BB208))&gt;例①!$E$12,例①!$E$12,IF(Z207=例①!$E$12,例①!$E$12,IF(WEEKDAY(Z207)=1,Z214,BB208))),"")</f>
        <v/>
      </c>
      <c r="BE207" s="53"/>
      <c r="BF207" s="53"/>
      <c r="BG207" s="53" t="str">
        <f>IFERROR(VLOOKUP(B207,例①!$C$11:$D$12,2,FALSE),"")</f>
        <v/>
      </c>
      <c r="BH207" s="53" t="str">
        <f>IFERROR(VLOOKUP(B207,例①!$C$16:$D$21,2,FALSE),"")</f>
        <v/>
      </c>
      <c r="BI207" s="53" t="str">
        <f>IFERROR(VLOOKUP(B207,例①!$C$22:$D$24,2,FALSE),"")</f>
        <v/>
      </c>
      <c r="BJ207" s="53" t="str">
        <f>IF(B207&gt;例①!$C$26,"",IF(B207&gt;=例①!$C$25,$BJ$13,""))</f>
        <v/>
      </c>
      <c r="BK207" s="53" t="str">
        <f>IF(B207&gt;例①!$C$28,"",IF(B207&gt;=例①!$C$27,$BK$13,""))</f>
        <v/>
      </c>
      <c r="BL207" s="53" t="str">
        <f>IF(B207&gt;例①!$C$30,"",IF(B207&gt;=例①!$C$29,$BL$13,""))</f>
        <v/>
      </c>
      <c r="BM207" s="53" t="str">
        <f>IF(B207&gt;例①!$C$32,"",IF(B207&gt;=例①!$C$31,$BM$13,""))</f>
        <v/>
      </c>
      <c r="BN207" s="53" t="str">
        <f>IF(B207&gt;例①!$C$34,"",IF(B207&gt;=例①!$C$33,$BN$13,""))</f>
        <v/>
      </c>
      <c r="BO207" s="53" t="str">
        <f>IF(B207&gt;例①!$C$36,"",IF(B207&gt;=例①!$C$35,$BO$13,""))</f>
        <v/>
      </c>
      <c r="BP207" s="53" t="str">
        <f>IF(B207&gt;例①!$C$38,"",IF(B207&gt;=例①!$C$37,$BP$13,""))</f>
        <v/>
      </c>
      <c r="BQ207" s="53" t="str">
        <f>IF(B207&gt;例①!$C$40,"",IF(B207&gt;=例①!$C$39,$BQ$13,""))</f>
        <v/>
      </c>
      <c r="BR207" s="53" t="str">
        <f>IF(B207&gt;例①!$C$42,"",IF(B207&gt;=例①!$C$41,$BR$13,""))</f>
        <v/>
      </c>
      <c r="BS207" s="53" t="str">
        <f>IF(B207&gt;例①!$C$44,"",IF(B207&gt;=例①!$C$43,$BS$13,""))</f>
        <v/>
      </c>
      <c r="BT207" s="53" t="str">
        <f>IF(B207&gt;例①!$C$46,"",IF(B207&gt;=例①!$C$45,$BT$13,""))</f>
        <v/>
      </c>
      <c r="BU207" s="53" t="str">
        <f>IF(B207&gt;例①!$C$48,"",IF(B207&gt;=例①!$C$47,$BU$13,""))</f>
        <v/>
      </c>
      <c r="BV207" s="53" t="str">
        <f>IF(B207&gt;例①!$C$50,"",IF(B207&gt;=例①!$C$49,$BV$13,""))</f>
        <v/>
      </c>
      <c r="BW207" s="53" t="str">
        <f>IF(B207&gt;例①!$C$52,"",IF(B207&gt;=例①!$C$51,$BW$13,""))</f>
        <v/>
      </c>
      <c r="BX207" s="53" t="str">
        <f>IF(B207&gt;例①!$C$54,"",IF(B207&gt;=例①!$C$53,$BX$13,""))</f>
        <v/>
      </c>
      <c r="BY207" s="53" t="str">
        <f>IF(B207&gt;例①!$C$56,"",IF(B207&gt;=例①!$C$55,$BY$13,""))</f>
        <v/>
      </c>
      <c r="BZ207" s="53" t="str">
        <f>IF(B207&gt;例①!$C$58,"",IF(B207&gt;=例①!$C$57,$BZ$13,""))</f>
        <v/>
      </c>
      <c r="CA207" s="53" t="str">
        <f>IF(B207&gt;例①!$C$60,"",IF(B207&gt;=例①!$C$59,$CA$13,""))</f>
        <v/>
      </c>
      <c r="CB207" s="53" t="str">
        <f>IF(B207&gt;例①!$C$62,"",IF(B207&gt;=例①!$C$61,$CB$13,""))</f>
        <v/>
      </c>
      <c r="CC207" s="53" t="str">
        <f>IF(B207&gt;例①!$C$64,"",IF(B207&gt;=例①!$C$63,$CC$13,""))</f>
        <v/>
      </c>
      <c r="CD207" s="53" t="str">
        <f>IF(B207&gt;例①!$C$66,"",IF(B207&gt;=例①!$C$65,$CD$13,""))</f>
        <v/>
      </c>
      <c r="CE207" s="50" t="str">
        <f t="shared" si="101"/>
        <v/>
      </c>
      <c r="CF207" s="50" t="str">
        <f t="shared" ref="CF207:CF270" si="125">BG207&amp;" "&amp;CE207</f>
        <v xml:space="preserve"> </v>
      </c>
    </row>
    <row r="208" spans="1:84" ht="39" customHeight="1" thickTop="1" thickBot="1" x14ac:dyDescent="0.2">
      <c r="A208" s="81" t="str">
        <f t="shared" si="112"/>
        <v>対象期間外</v>
      </c>
      <c r="B208" s="180" t="str">
        <f>IFERROR(IF(B207=例①!$E$12+IF(WEEKDAY(例①!$E$12)=1,例①!$E$12,(8-WEEKDAY(例①!$E$12))),"-",IF(B207="-","-",B207+1)),"-")</f>
        <v>-</v>
      </c>
      <c r="C208" s="89" t="str">
        <f t="shared" ref="C208:C271" si="126">IFERROR(WEEKDAY(B208),"-")</f>
        <v>-</v>
      </c>
      <c r="D208" s="199" t="str">
        <f t="shared" ref="D208:D271" si="127">IF(P208="","×","〇")</f>
        <v>×</v>
      </c>
      <c r="E208" s="200" t="str">
        <f t="shared" ref="E208:E271" si="128">CF208</f>
        <v xml:space="preserve"> </v>
      </c>
      <c r="F208" s="201" t="s">
        <v>60</v>
      </c>
      <c r="G208" s="202"/>
      <c r="H208" s="203"/>
      <c r="I208" s="204"/>
      <c r="J208" s="187" t="str">
        <f t="shared" ref="J208:J271" si="129">IFERROR(IF(S208="","",IF(G208="","",IF(G208="休日","OK",IF(G208="振替休日",IF(ABS(AF208)&gt;1,"","OK"),IF(G208="作業日",VLOOKUP(B208,$Y$15:$AB$655,4,FALSE),"NG")))))&amp;IF(F208&amp;G208="休日振替休日","当初休日と計画した日に振替ないでください！",IF(F208&amp;G208="休日完全週休2日の振替休日","当初休日と計画した日に振替ないでください！",IF(G208="休日",IF(W208="作業日","週2日を超える休日(現場閉所日数に含めない)",""),""))),"NG")</f>
        <v/>
      </c>
      <c r="K208" s="190" t="str">
        <f t="shared" si="113"/>
        <v/>
      </c>
      <c r="L208" s="190" t="str">
        <f t="shared" si="114"/>
        <v/>
      </c>
      <c r="M208" s="188" t="str">
        <f t="shared" ref="M208:M271" si="130">IF(G208="","",IF(S208="〇",IF(J208="NG","×",T208&amp;"／"&amp;U208),""))</f>
        <v/>
      </c>
      <c r="N208" s="87" t="str">
        <f t="shared" si="115"/>
        <v/>
      </c>
      <c r="O208" s="108"/>
      <c r="P208" s="156" t="str">
        <f>IF(B208&lt;例①!$E$11,"",IF(B208&gt;例①!$E$12,"",IF(LEN(CE208)=0,"○","")))</f>
        <v/>
      </c>
      <c r="Q208" s="162">
        <f t="shared" ref="Q208:Q271" si="131">IF(W208="休日",Q207+1,IF(W208="振替休日",Q207+1,IF(W208="完全週休2日の振替休日",Q207+1,Q207)))</f>
        <v>52</v>
      </c>
      <c r="R208" s="93">
        <f t="shared" si="116"/>
        <v>181</v>
      </c>
      <c r="S208" s="156" t="str">
        <f t="shared" si="117"/>
        <v/>
      </c>
      <c r="T208" s="162">
        <f t="shared" si="118"/>
        <v>51</v>
      </c>
      <c r="U208" s="100">
        <f t="shared" ref="U208:U271" si="132">IF(S208="〇",U207+1,U207)</f>
        <v>52</v>
      </c>
      <c r="V208" s="93" t="str">
        <f t="shared" si="119"/>
        <v/>
      </c>
      <c r="W208" s="169" t="str">
        <f t="shared" ref="W208:W271" si="133">IF(D208="×",IF(G208="完全週休2日の振替休日",G208,""),IF(V208="","",IF(WEEKDAY(B208)=1,V208,IF(WEEKDAY(B208)=7,V208,IF(V208="振替休日",V208,IF(V208="完全週休2日の振替休日",V208,IF(WEEKDAY(B208)=6,IF(COUNTIF(V209:V210,"休日")&lt;2,V208,"作業日"),IF(WEEKDAY(B208)=5,IF(COUNTIF(V209:V211,"休日")&lt;2,V208,"作業日"),IF(WEEKDAY(B208)=4,IF(COUNTIF(V209:V212,"休日")&lt;2,V208,"作業日"),IF(WEEKDAY(B208)=3,IF(COUNTIF(V209:V213,"休日")&lt;2,V208,"作業日"),IF(WEEKDAY(B208)=2,IF(COUNTIF(V209:V214,"休日")&lt;2,V208,"作業日"))))))))))))</f>
        <v/>
      </c>
      <c r="X208" s="80" t="str">
        <f t="shared" ref="X208:X271" si="134">IF(W208="完全週休2日の振替休日",H208,"")</f>
        <v/>
      </c>
      <c r="Y208" s="80" t="str">
        <f t="shared" ref="Y208:Y271" si="135">IF(X208="","",X208)</f>
        <v/>
      </c>
      <c r="Z208" s="80" t="str">
        <f t="shared" si="120"/>
        <v>-</v>
      </c>
      <c r="AA208" s="80" t="str">
        <f t="shared" si="121"/>
        <v/>
      </c>
      <c r="AB208" s="80" t="str">
        <f t="shared" si="122"/>
        <v>OK（振替済み）</v>
      </c>
      <c r="AC208" s="154">
        <f t="shared" si="123"/>
        <v>51</v>
      </c>
      <c r="AD208" s="154" t="str">
        <f t="shared" ref="AD208:AD271" si="136">IF(AC208=AC207,"",AC208)</f>
        <v/>
      </c>
      <c r="AE208" s="106">
        <f t="shared" ref="AE208:AE271" si="137">IFERROR(IF(WEEKDAY(B208)=1,AE201+1,AE209),0)</f>
        <v>0</v>
      </c>
      <c r="AF208" s="106">
        <f t="shared" si="124"/>
        <v>0</v>
      </c>
      <c r="AG208" s="218" t="str">
        <f>IFERROR(IF(AE208=1,例①!$E$11,IF(AE208=2,例①!$E$11,IF(WEEKDAY(Z208)=2,Z201,AG207))),"")</f>
        <v/>
      </c>
      <c r="AH208" s="222" t="str">
        <f t="shared" si="111"/>
        <v/>
      </c>
      <c r="AI208" s="222" t="str">
        <f t="shared" si="111"/>
        <v/>
      </c>
      <c r="AJ208" s="222" t="str">
        <f t="shared" si="111"/>
        <v/>
      </c>
      <c r="AK208" s="222" t="str">
        <f t="shared" si="111"/>
        <v/>
      </c>
      <c r="AL208" s="222" t="str">
        <f t="shared" si="111"/>
        <v/>
      </c>
      <c r="AM208" s="222" t="str">
        <f t="shared" si="111"/>
        <v/>
      </c>
      <c r="AN208" s="222" t="str">
        <f t="shared" si="111"/>
        <v/>
      </c>
      <c r="AO208" s="222" t="str">
        <f t="shared" si="111"/>
        <v/>
      </c>
      <c r="AP208" s="222" t="str">
        <f t="shared" si="111"/>
        <v/>
      </c>
      <c r="AQ208" s="222" t="str">
        <f t="shared" si="111"/>
        <v/>
      </c>
      <c r="AR208" s="222" t="str">
        <f t="shared" si="111"/>
        <v/>
      </c>
      <c r="AS208" s="222" t="str">
        <f t="shared" si="111"/>
        <v/>
      </c>
      <c r="AT208" s="222" t="str">
        <f t="shared" si="111"/>
        <v/>
      </c>
      <c r="AU208" s="222" t="str">
        <f t="shared" si="111"/>
        <v/>
      </c>
      <c r="AV208" s="222" t="str">
        <f t="shared" si="111"/>
        <v/>
      </c>
      <c r="AW208" s="222" t="str">
        <f t="shared" si="111"/>
        <v/>
      </c>
      <c r="AX208" s="222" t="str">
        <f t="shared" si="111"/>
        <v/>
      </c>
      <c r="AY208" s="222" t="str">
        <f t="shared" si="111"/>
        <v/>
      </c>
      <c r="AZ208" s="222" t="str">
        <f t="shared" si="111"/>
        <v/>
      </c>
      <c r="BA208" s="222" t="str">
        <f t="shared" si="111"/>
        <v/>
      </c>
      <c r="BB208" s="219" t="str">
        <f>IFERROR(IF(IF(Z208=例①!$E$12,例①!$E$12,IF(WEEKDAY(Z208)=1,Z215,BB209))&gt;例①!$E$12,例①!$E$12,IF(Z208=例①!$E$12,例①!$E$12,IF(WEEKDAY(Z208)=1,Z215,BB209))),"")</f>
        <v/>
      </c>
      <c r="BE208" s="53"/>
      <c r="BF208" s="53"/>
      <c r="BG208" s="53" t="str">
        <f>IFERROR(VLOOKUP(B208,例①!$C$11:$D$12,2,FALSE),"")</f>
        <v/>
      </c>
      <c r="BH208" s="53" t="str">
        <f>IFERROR(VLOOKUP(B208,例①!$C$16:$D$21,2,FALSE),"")</f>
        <v/>
      </c>
      <c r="BI208" s="53" t="str">
        <f>IFERROR(VLOOKUP(B208,例①!$C$22:$D$24,2,FALSE),"")</f>
        <v/>
      </c>
      <c r="BJ208" s="53" t="str">
        <f>IF(B208&gt;例①!$C$26,"",IF(B208&gt;=例①!$C$25,$BJ$13,""))</f>
        <v/>
      </c>
      <c r="BK208" s="53" t="str">
        <f>IF(B208&gt;例①!$C$28,"",IF(B208&gt;=例①!$C$27,$BK$13,""))</f>
        <v/>
      </c>
      <c r="BL208" s="53" t="str">
        <f>IF(B208&gt;例①!$C$30,"",IF(B208&gt;=例①!$C$29,$BL$13,""))</f>
        <v/>
      </c>
      <c r="BM208" s="53" t="str">
        <f>IF(B208&gt;例①!$C$32,"",IF(B208&gt;=例①!$C$31,$BM$13,""))</f>
        <v/>
      </c>
      <c r="BN208" s="53" t="str">
        <f>IF(B208&gt;例①!$C$34,"",IF(B208&gt;=例①!$C$33,$BN$13,""))</f>
        <v/>
      </c>
      <c r="BO208" s="53" t="str">
        <f>IF(B208&gt;例①!$C$36,"",IF(B208&gt;=例①!$C$35,$BO$13,""))</f>
        <v/>
      </c>
      <c r="BP208" s="53" t="str">
        <f>IF(B208&gt;例①!$C$38,"",IF(B208&gt;=例①!$C$37,$BP$13,""))</f>
        <v/>
      </c>
      <c r="BQ208" s="53" t="str">
        <f>IF(B208&gt;例①!$C$40,"",IF(B208&gt;=例①!$C$39,$BQ$13,""))</f>
        <v/>
      </c>
      <c r="BR208" s="53" t="str">
        <f>IF(B208&gt;例①!$C$42,"",IF(B208&gt;=例①!$C$41,$BR$13,""))</f>
        <v/>
      </c>
      <c r="BS208" s="53" t="str">
        <f>IF(B208&gt;例①!$C$44,"",IF(B208&gt;=例①!$C$43,$BS$13,""))</f>
        <v/>
      </c>
      <c r="BT208" s="53" t="str">
        <f>IF(B208&gt;例①!$C$46,"",IF(B208&gt;=例①!$C$45,$BT$13,""))</f>
        <v/>
      </c>
      <c r="BU208" s="53" t="str">
        <f>IF(B208&gt;例①!$C$48,"",IF(B208&gt;=例①!$C$47,$BU$13,""))</f>
        <v/>
      </c>
      <c r="BV208" s="53" t="str">
        <f>IF(B208&gt;例①!$C$50,"",IF(B208&gt;=例①!$C$49,$BV$13,""))</f>
        <v/>
      </c>
      <c r="BW208" s="53" t="str">
        <f>IF(B208&gt;例①!$C$52,"",IF(B208&gt;=例①!$C$51,$BW$13,""))</f>
        <v/>
      </c>
      <c r="BX208" s="53" t="str">
        <f>IF(B208&gt;例①!$C$54,"",IF(B208&gt;=例①!$C$53,$BX$13,""))</f>
        <v/>
      </c>
      <c r="BY208" s="53" t="str">
        <f>IF(B208&gt;例①!$C$56,"",IF(B208&gt;=例①!$C$55,$BY$13,""))</f>
        <v/>
      </c>
      <c r="BZ208" s="53" t="str">
        <f>IF(B208&gt;例①!$C$58,"",IF(B208&gt;=例①!$C$57,$BZ$13,""))</f>
        <v/>
      </c>
      <c r="CA208" s="53" t="str">
        <f>IF(B208&gt;例①!$C$60,"",IF(B208&gt;=例①!$C$59,$CA$13,""))</f>
        <v/>
      </c>
      <c r="CB208" s="53" t="str">
        <f>IF(B208&gt;例①!$C$62,"",IF(B208&gt;=例①!$C$61,$CB$13,""))</f>
        <v/>
      </c>
      <c r="CC208" s="53" t="str">
        <f>IF(B208&gt;例①!$C$64,"",IF(B208&gt;=例①!$C$63,$CC$13,""))</f>
        <v/>
      </c>
      <c r="CD208" s="53" t="str">
        <f>IF(B208&gt;例①!$C$66,"",IF(B208&gt;=例①!$C$65,$CD$13,""))</f>
        <v/>
      </c>
      <c r="CE208" s="50" t="str">
        <f t="shared" ref="CE208:CE271" si="138">IF(COUNTA(BH208:BP208)=0,"",BH208&amp;BI208&amp;BJ208&amp;BK208&amp;BL208&amp;BM208&amp;BN208&amp;BO208&amp;BP208&amp;BQ208&amp;BR208&amp;BS208&amp;BT208&amp;BU208&amp;BV208&amp;BW208&amp;BX208&amp;BY208&amp;BZ208&amp;CA208&amp;CB208&amp;CC208&amp;CD208)</f>
        <v/>
      </c>
      <c r="CF208" s="50" t="str">
        <f t="shared" si="125"/>
        <v xml:space="preserve"> </v>
      </c>
    </row>
    <row r="209" spans="1:84" ht="39" customHeight="1" thickTop="1" thickBot="1" x14ac:dyDescent="0.2">
      <c r="A209" s="81" t="str">
        <f t="shared" si="112"/>
        <v>対象期間外</v>
      </c>
      <c r="B209" s="180" t="str">
        <f>IFERROR(IF(B208=例①!$E$12+IF(WEEKDAY(例①!$E$12)=1,例①!$E$12,(8-WEEKDAY(例①!$E$12))),"-",IF(B208="-","-",B208+1)),"-")</f>
        <v>-</v>
      </c>
      <c r="C209" s="89" t="str">
        <f t="shared" si="126"/>
        <v>-</v>
      </c>
      <c r="D209" s="199" t="str">
        <f t="shared" si="127"/>
        <v>×</v>
      </c>
      <c r="E209" s="200" t="str">
        <f t="shared" si="128"/>
        <v xml:space="preserve"> </v>
      </c>
      <c r="F209" s="201" t="s">
        <v>61</v>
      </c>
      <c r="G209" s="202"/>
      <c r="H209" s="203"/>
      <c r="I209" s="204"/>
      <c r="J209" s="187" t="str">
        <f t="shared" si="129"/>
        <v/>
      </c>
      <c r="K209" s="190" t="str">
        <f t="shared" si="113"/>
        <v/>
      </c>
      <c r="L209" s="190" t="str">
        <f t="shared" si="114"/>
        <v/>
      </c>
      <c r="M209" s="188" t="str">
        <f t="shared" si="130"/>
        <v/>
      </c>
      <c r="N209" s="87" t="str">
        <f t="shared" si="115"/>
        <v/>
      </c>
      <c r="O209" s="108"/>
      <c r="P209" s="156" t="str">
        <f>IF(B209&lt;例①!$E$11,"",IF(B209&gt;例①!$E$12,"",IF(LEN(CE209)=0,"○","")))</f>
        <v/>
      </c>
      <c r="Q209" s="162">
        <f t="shared" si="131"/>
        <v>52</v>
      </c>
      <c r="R209" s="93">
        <f t="shared" si="116"/>
        <v>181</v>
      </c>
      <c r="S209" s="156" t="str">
        <f t="shared" si="117"/>
        <v/>
      </c>
      <c r="T209" s="162">
        <f t="shared" si="118"/>
        <v>51</v>
      </c>
      <c r="U209" s="100">
        <f t="shared" si="132"/>
        <v>52</v>
      </c>
      <c r="V209" s="93" t="str">
        <f t="shared" si="119"/>
        <v/>
      </c>
      <c r="W209" s="169" t="str">
        <f t="shared" si="133"/>
        <v/>
      </c>
      <c r="X209" s="80" t="str">
        <f t="shared" si="134"/>
        <v/>
      </c>
      <c r="Y209" s="80" t="str">
        <f t="shared" si="135"/>
        <v/>
      </c>
      <c r="Z209" s="80" t="str">
        <f t="shared" si="120"/>
        <v>-</v>
      </c>
      <c r="AA209" s="80" t="str">
        <f t="shared" si="121"/>
        <v/>
      </c>
      <c r="AB209" s="80" t="str">
        <f t="shared" si="122"/>
        <v>OK（振替済み）</v>
      </c>
      <c r="AC209" s="154">
        <f t="shared" si="123"/>
        <v>51</v>
      </c>
      <c r="AD209" s="154" t="str">
        <f t="shared" si="136"/>
        <v/>
      </c>
      <c r="AE209" s="106">
        <f t="shared" si="137"/>
        <v>0</v>
      </c>
      <c r="AF209" s="106">
        <f t="shared" si="124"/>
        <v>0</v>
      </c>
      <c r="AG209" s="218" t="str">
        <f>IFERROR(IF(AE209=1,例①!$E$11,IF(AE209=2,例①!$E$11,IF(WEEKDAY(Z209)=2,Z202,AG208))),"")</f>
        <v/>
      </c>
      <c r="AH209" s="222" t="str">
        <f t="shared" si="111"/>
        <v/>
      </c>
      <c r="AI209" s="222" t="str">
        <f t="shared" si="111"/>
        <v/>
      </c>
      <c r="AJ209" s="222" t="str">
        <f t="shared" si="111"/>
        <v/>
      </c>
      <c r="AK209" s="222" t="str">
        <f t="shared" si="111"/>
        <v/>
      </c>
      <c r="AL209" s="222" t="str">
        <f t="shared" si="111"/>
        <v/>
      </c>
      <c r="AM209" s="222" t="str">
        <f t="shared" si="111"/>
        <v/>
      </c>
      <c r="AN209" s="222" t="str">
        <f t="shared" si="111"/>
        <v/>
      </c>
      <c r="AO209" s="222" t="str">
        <f t="shared" si="111"/>
        <v/>
      </c>
      <c r="AP209" s="222" t="str">
        <f t="shared" si="111"/>
        <v/>
      </c>
      <c r="AQ209" s="222" t="str">
        <f t="shared" si="111"/>
        <v/>
      </c>
      <c r="AR209" s="222" t="str">
        <f t="shared" si="111"/>
        <v/>
      </c>
      <c r="AS209" s="222" t="str">
        <f t="shared" si="111"/>
        <v/>
      </c>
      <c r="AT209" s="222" t="str">
        <f t="shared" si="111"/>
        <v/>
      </c>
      <c r="AU209" s="222" t="str">
        <f t="shared" si="111"/>
        <v/>
      </c>
      <c r="AV209" s="222" t="str">
        <f t="shared" si="111"/>
        <v/>
      </c>
      <c r="AW209" s="222" t="str">
        <f t="shared" si="111"/>
        <v/>
      </c>
      <c r="AX209" s="222" t="str">
        <f t="shared" si="111"/>
        <v/>
      </c>
      <c r="AY209" s="222" t="str">
        <f t="shared" si="111"/>
        <v/>
      </c>
      <c r="AZ209" s="222" t="str">
        <f t="shared" si="111"/>
        <v/>
      </c>
      <c r="BA209" s="222" t="str">
        <f t="shared" si="111"/>
        <v/>
      </c>
      <c r="BB209" s="219" t="str">
        <f>IFERROR(IF(IF(Z209=例①!$E$12,例①!$E$12,IF(WEEKDAY(Z209)=1,Z216,BB210))&gt;例①!$E$12,例①!$E$12,IF(Z209=例①!$E$12,例①!$E$12,IF(WEEKDAY(Z209)=1,Z216,BB210))),"")</f>
        <v/>
      </c>
      <c r="BE209" s="53"/>
      <c r="BF209" s="53"/>
      <c r="BG209" s="53" t="str">
        <f>IFERROR(VLOOKUP(B209,例①!$C$11:$D$12,2,FALSE),"")</f>
        <v/>
      </c>
      <c r="BH209" s="53" t="str">
        <f>IFERROR(VLOOKUP(B209,例①!$C$16:$D$21,2,FALSE),"")</f>
        <v/>
      </c>
      <c r="BI209" s="53" t="str">
        <f>IFERROR(VLOOKUP(B209,例①!$C$22:$D$24,2,FALSE),"")</f>
        <v/>
      </c>
      <c r="BJ209" s="53" t="str">
        <f>IF(B209&gt;例①!$C$26,"",IF(B209&gt;=例①!$C$25,$BJ$13,""))</f>
        <v/>
      </c>
      <c r="BK209" s="53" t="str">
        <f>IF(B209&gt;例①!$C$28,"",IF(B209&gt;=例①!$C$27,$BK$13,""))</f>
        <v/>
      </c>
      <c r="BL209" s="53" t="str">
        <f>IF(B209&gt;例①!$C$30,"",IF(B209&gt;=例①!$C$29,$BL$13,""))</f>
        <v/>
      </c>
      <c r="BM209" s="53" t="str">
        <f>IF(B209&gt;例①!$C$32,"",IF(B209&gt;=例①!$C$31,$BM$13,""))</f>
        <v/>
      </c>
      <c r="BN209" s="53" t="str">
        <f>IF(B209&gt;例①!$C$34,"",IF(B209&gt;=例①!$C$33,$BN$13,""))</f>
        <v/>
      </c>
      <c r="BO209" s="53" t="str">
        <f>IF(B209&gt;例①!$C$36,"",IF(B209&gt;=例①!$C$35,$BO$13,""))</f>
        <v/>
      </c>
      <c r="BP209" s="53" t="str">
        <f>IF(B209&gt;例①!$C$38,"",IF(B209&gt;=例①!$C$37,$BP$13,""))</f>
        <v/>
      </c>
      <c r="BQ209" s="53" t="str">
        <f>IF(B209&gt;例①!$C$40,"",IF(B209&gt;=例①!$C$39,$BQ$13,""))</f>
        <v/>
      </c>
      <c r="BR209" s="53" t="str">
        <f>IF(B209&gt;例①!$C$42,"",IF(B209&gt;=例①!$C$41,$BR$13,""))</f>
        <v/>
      </c>
      <c r="BS209" s="53" t="str">
        <f>IF(B209&gt;例①!$C$44,"",IF(B209&gt;=例①!$C$43,$BS$13,""))</f>
        <v/>
      </c>
      <c r="BT209" s="53" t="str">
        <f>IF(B209&gt;例①!$C$46,"",IF(B209&gt;=例①!$C$45,$BT$13,""))</f>
        <v/>
      </c>
      <c r="BU209" s="53" t="str">
        <f>IF(B209&gt;例①!$C$48,"",IF(B209&gt;=例①!$C$47,$BU$13,""))</f>
        <v/>
      </c>
      <c r="BV209" s="53" t="str">
        <f>IF(B209&gt;例①!$C$50,"",IF(B209&gt;=例①!$C$49,$BV$13,""))</f>
        <v/>
      </c>
      <c r="BW209" s="53" t="str">
        <f>IF(B209&gt;例①!$C$52,"",IF(B209&gt;=例①!$C$51,$BW$13,""))</f>
        <v/>
      </c>
      <c r="BX209" s="53" t="str">
        <f>IF(B209&gt;例①!$C$54,"",IF(B209&gt;=例①!$C$53,$BX$13,""))</f>
        <v/>
      </c>
      <c r="BY209" s="53" t="str">
        <f>IF(B209&gt;例①!$C$56,"",IF(B209&gt;=例①!$C$55,$BY$13,""))</f>
        <v/>
      </c>
      <c r="BZ209" s="53" t="str">
        <f>IF(B209&gt;例①!$C$58,"",IF(B209&gt;=例①!$C$57,$BZ$13,""))</f>
        <v/>
      </c>
      <c r="CA209" s="53" t="str">
        <f>IF(B209&gt;例①!$C$60,"",IF(B209&gt;=例①!$C$59,$CA$13,""))</f>
        <v/>
      </c>
      <c r="CB209" s="53" t="str">
        <f>IF(B209&gt;例①!$C$62,"",IF(B209&gt;=例①!$C$61,$CB$13,""))</f>
        <v/>
      </c>
      <c r="CC209" s="53" t="str">
        <f>IF(B209&gt;例①!$C$64,"",IF(B209&gt;=例①!$C$63,$CC$13,""))</f>
        <v/>
      </c>
      <c r="CD209" s="53" t="str">
        <f>IF(B209&gt;例①!$C$66,"",IF(B209&gt;=例①!$C$65,$CD$13,""))</f>
        <v/>
      </c>
      <c r="CE209" s="50" t="str">
        <f t="shared" si="138"/>
        <v/>
      </c>
      <c r="CF209" s="50" t="str">
        <f t="shared" si="125"/>
        <v xml:space="preserve"> </v>
      </c>
    </row>
    <row r="210" spans="1:84" ht="39" customHeight="1" thickTop="1" thickBot="1" x14ac:dyDescent="0.2">
      <c r="A210" s="81" t="str">
        <f t="shared" si="112"/>
        <v>対象期間外</v>
      </c>
      <c r="B210" s="180" t="str">
        <f>IFERROR(IF(B209=例①!$E$12+IF(WEEKDAY(例①!$E$12)=1,例①!$E$12,(8-WEEKDAY(例①!$E$12))),"-",IF(B209="-","-",B209+1)),"-")</f>
        <v>-</v>
      </c>
      <c r="C210" s="89" t="str">
        <f t="shared" si="126"/>
        <v>-</v>
      </c>
      <c r="D210" s="199" t="str">
        <f t="shared" si="127"/>
        <v>×</v>
      </c>
      <c r="E210" s="200" t="str">
        <f t="shared" si="128"/>
        <v xml:space="preserve"> </v>
      </c>
      <c r="F210" s="201" t="s">
        <v>61</v>
      </c>
      <c r="G210" s="202"/>
      <c r="H210" s="203"/>
      <c r="I210" s="204"/>
      <c r="J210" s="187" t="str">
        <f t="shared" si="129"/>
        <v/>
      </c>
      <c r="K210" s="190" t="str">
        <f t="shared" si="113"/>
        <v/>
      </c>
      <c r="L210" s="190" t="str">
        <f t="shared" si="114"/>
        <v/>
      </c>
      <c r="M210" s="188" t="str">
        <f t="shared" si="130"/>
        <v/>
      </c>
      <c r="N210" s="87" t="str">
        <f t="shared" si="115"/>
        <v/>
      </c>
      <c r="O210" s="108"/>
      <c r="P210" s="156" t="str">
        <f>IF(B210&lt;例①!$E$11,"",IF(B210&gt;例①!$E$12,"",IF(LEN(CE210)=0,"○","")))</f>
        <v/>
      </c>
      <c r="Q210" s="162">
        <f t="shared" si="131"/>
        <v>52</v>
      </c>
      <c r="R210" s="93">
        <f t="shared" si="116"/>
        <v>181</v>
      </c>
      <c r="S210" s="156" t="str">
        <f t="shared" si="117"/>
        <v/>
      </c>
      <c r="T210" s="162">
        <f t="shared" si="118"/>
        <v>51</v>
      </c>
      <c r="U210" s="100">
        <f t="shared" si="132"/>
        <v>52</v>
      </c>
      <c r="V210" s="93" t="str">
        <f t="shared" si="119"/>
        <v/>
      </c>
      <c r="W210" s="169" t="str">
        <f t="shared" si="133"/>
        <v/>
      </c>
      <c r="X210" s="80" t="str">
        <f t="shared" si="134"/>
        <v/>
      </c>
      <c r="Y210" s="80" t="str">
        <f t="shared" si="135"/>
        <v/>
      </c>
      <c r="Z210" s="80" t="str">
        <f t="shared" si="120"/>
        <v>-</v>
      </c>
      <c r="AA210" s="80" t="str">
        <f t="shared" si="121"/>
        <v/>
      </c>
      <c r="AB210" s="80" t="str">
        <f t="shared" si="122"/>
        <v>OK（振替済み）</v>
      </c>
      <c r="AC210" s="154">
        <f t="shared" si="123"/>
        <v>51</v>
      </c>
      <c r="AD210" s="154" t="str">
        <f t="shared" si="136"/>
        <v/>
      </c>
      <c r="AE210" s="106">
        <f t="shared" si="137"/>
        <v>0</v>
      </c>
      <c r="AF210" s="106">
        <f t="shared" si="124"/>
        <v>0</v>
      </c>
      <c r="AG210" s="223" t="str">
        <f>IFERROR(IF(AE210=1,例①!$E$11,IF(AE210=2,例①!$E$11,IF(WEEKDAY(Z210)=2,Z203,AG209))),"")</f>
        <v/>
      </c>
      <c r="AH210" s="224" t="str">
        <f t="shared" si="111"/>
        <v/>
      </c>
      <c r="AI210" s="224" t="str">
        <f t="shared" si="111"/>
        <v/>
      </c>
      <c r="AJ210" s="224" t="str">
        <f t="shared" si="111"/>
        <v/>
      </c>
      <c r="AK210" s="224" t="str">
        <f t="shared" si="111"/>
        <v/>
      </c>
      <c r="AL210" s="224" t="str">
        <f t="shared" si="111"/>
        <v/>
      </c>
      <c r="AM210" s="224" t="str">
        <f t="shared" si="111"/>
        <v/>
      </c>
      <c r="AN210" s="224" t="str">
        <f t="shared" si="111"/>
        <v/>
      </c>
      <c r="AO210" s="224" t="str">
        <f t="shared" si="111"/>
        <v/>
      </c>
      <c r="AP210" s="224" t="str">
        <f t="shared" si="111"/>
        <v/>
      </c>
      <c r="AQ210" s="224" t="str">
        <f t="shared" si="111"/>
        <v/>
      </c>
      <c r="AR210" s="224" t="str">
        <f t="shared" si="111"/>
        <v/>
      </c>
      <c r="AS210" s="224" t="str">
        <f t="shared" si="111"/>
        <v/>
      </c>
      <c r="AT210" s="224" t="str">
        <f t="shared" si="111"/>
        <v/>
      </c>
      <c r="AU210" s="224" t="str">
        <f t="shared" si="111"/>
        <v/>
      </c>
      <c r="AV210" s="224" t="str">
        <f t="shared" si="111"/>
        <v/>
      </c>
      <c r="AW210" s="224" t="str">
        <f t="shared" ref="AW210:BA210" si="139">IFERROR(IF(AV210+1&gt;$BB210,"",AV210+1),"")</f>
        <v/>
      </c>
      <c r="AX210" s="224" t="str">
        <f t="shared" si="139"/>
        <v/>
      </c>
      <c r="AY210" s="224" t="str">
        <f t="shared" si="139"/>
        <v/>
      </c>
      <c r="AZ210" s="224" t="str">
        <f t="shared" si="139"/>
        <v/>
      </c>
      <c r="BA210" s="224" t="str">
        <f t="shared" si="139"/>
        <v/>
      </c>
      <c r="BB210" s="225" t="str">
        <f>IFERROR(IF(IF(Z210=例①!$E$12,例①!$E$12,IF(WEEKDAY(Z210)=1,Z217,BB211))&gt;例①!$E$12,例①!$E$12,IF(Z210=例①!$E$12,例①!$E$12,IF(WEEKDAY(Z210)=1,Z217,BB211))),"")</f>
        <v/>
      </c>
      <c r="BE210" s="53"/>
      <c r="BF210" s="53"/>
      <c r="BG210" s="53" t="str">
        <f>IFERROR(VLOOKUP(B210,例①!$C$11:$D$12,2,FALSE),"")</f>
        <v/>
      </c>
      <c r="BH210" s="53" t="str">
        <f>IFERROR(VLOOKUP(B210,例①!$C$16:$D$21,2,FALSE),"")</f>
        <v/>
      </c>
      <c r="BI210" s="53" t="str">
        <f>IFERROR(VLOOKUP(B210,例①!$C$22:$D$24,2,FALSE),"")</f>
        <v/>
      </c>
      <c r="BJ210" s="53" t="str">
        <f>IF(B210&gt;例①!$C$26,"",IF(B210&gt;=例①!$C$25,$BJ$13,""))</f>
        <v/>
      </c>
      <c r="BK210" s="53" t="str">
        <f>IF(B210&gt;例①!$C$28,"",IF(B210&gt;=例①!$C$27,$BK$13,""))</f>
        <v/>
      </c>
      <c r="BL210" s="53" t="str">
        <f>IF(B210&gt;例①!$C$30,"",IF(B210&gt;=例①!$C$29,$BL$13,""))</f>
        <v/>
      </c>
      <c r="BM210" s="53" t="str">
        <f>IF(B210&gt;例①!$C$32,"",IF(B210&gt;=例①!$C$31,$BM$13,""))</f>
        <v/>
      </c>
      <c r="BN210" s="53" t="str">
        <f>IF(B210&gt;例①!$C$34,"",IF(B210&gt;=例①!$C$33,$BN$13,""))</f>
        <v/>
      </c>
      <c r="BO210" s="53" t="str">
        <f>IF(B210&gt;例①!$C$36,"",IF(B210&gt;=例①!$C$35,$BO$13,""))</f>
        <v/>
      </c>
      <c r="BP210" s="53" t="str">
        <f>IF(B210&gt;例①!$C$38,"",IF(B210&gt;=例①!$C$37,$BP$13,""))</f>
        <v/>
      </c>
      <c r="BQ210" s="53" t="str">
        <f>IF(B210&gt;例①!$C$40,"",IF(B210&gt;=例①!$C$39,$BQ$13,""))</f>
        <v/>
      </c>
      <c r="BR210" s="53" t="str">
        <f>IF(B210&gt;例①!$C$42,"",IF(B210&gt;=例①!$C$41,$BR$13,""))</f>
        <v/>
      </c>
      <c r="BS210" s="53" t="str">
        <f>IF(B210&gt;例①!$C$44,"",IF(B210&gt;=例①!$C$43,$BS$13,""))</f>
        <v/>
      </c>
      <c r="BT210" s="53" t="str">
        <f>IF(B210&gt;例①!$C$46,"",IF(B210&gt;=例①!$C$45,$BT$13,""))</f>
        <v/>
      </c>
      <c r="BU210" s="53" t="str">
        <f>IF(B210&gt;例①!$C$48,"",IF(B210&gt;=例①!$C$47,$BU$13,""))</f>
        <v/>
      </c>
      <c r="BV210" s="53" t="str">
        <f>IF(B210&gt;例①!$C$50,"",IF(B210&gt;=例①!$C$49,$BV$13,""))</f>
        <v/>
      </c>
      <c r="BW210" s="53" t="str">
        <f>IF(B210&gt;例①!$C$52,"",IF(B210&gt;=例①!$C$51,$BW$13,""))</f>
        <v/>
      </c>
      <c r="BX210" s="53" t="str">
        <f>IF(B210&gt;例①!$C$54,"",IF(B210&gt;=例①!$C$53,$BX$13,""))</f>
        <v/>
      </c>
      <c r="BY210" s="53" t="str">
        <f>IF(B210&gt;例①!$C$56,"",IF(B210&gt;=例①!$C$55,$BY$13,""))</f>
        <v/>
      </c>
      <c r="BZ210" s="53" t="str">
        <f>IF(B210&gt;例①!$C$58,"",IF(B210&gt;=例①!$C$57,$BZ$13,""))</f>
        <v/>
      </c>
      <c r="CA210" s="53" t="str">
        <f>IF(B210&gt;例①!$C$60,"",IF(B210&gt;=例①!$C$59,$CA$13,""))</f>
        <v/>
      </c>
      <c r="CB210" s="53" t="str">
        <f>IF(B210&gt;例①!$C$62,"",IF(B210&gt;=例①!$C$61,$CB$13,""))</f>
        <v/>
      </c>
      <c r="CC210" s="53" t="str">
        <f>IF(B210&gt;例①!$C$64,"",IF(B210&gt;=例①!$C$63,$CC$13,""))</f>
        <v/>
      </c>
      <c r="CD210" s="53" t="str">
        <f>IF(B210&gt;例①!$C$66,"",IF(B210&gt;=例①!$C$65,$CD$13,""))</f>
        <v/>
      </c>
      <c r="CE210" s="50" t="str">
        <f t="shared" si="138"/>
        <v/>
      </c>
      <c r="CF210" s="50" t="str">
        <f t="shared" si="125"/>
        <v xml:space="preserve"> </v>
      </c>
    </row>
    <row r="211" spans="1:84" ht="39" customHeight="1" thickTop="1" thickBot="1" x14ac:dyDescent="0.2">
      <c r="A211" s="81" t="str">
        <f t="shared" si="112"/>
        <v>対象期間外</v>
      </c>
      <c r="B211" s="180" t="str">
        <f>IFERROR(IF(B210=例①!$E$12+IF(WEEKDAY(例①!$E$12)=1,例①!$E$12,(8-WEEKDAY(例①!$E$12))),"-",IF(B210="-","-",B210+1)),"-")</f>
        <v>-</v>
      </c>
      <c r="C211" s="89" t="str">
        <f t="shared" si="126"/>
        <v>-</v>
      </c>
      <c r="D211" s="199" t="str">
        <f t="shared" si="127"/>
        <v>×</v>
      </c>
      <c r="E211" s="200" t="str">
        <f t="shared" si="128"/>
        <v xml:space="preserve"> </v>
      </c>
      <c r="F211" s="201" t="s">
        <v>60</v>
      </c>
      <c r="G211" s="202"/>
      <c r="H211" s="203"/>
      <c r="I211" s="204"/>
      <c r="J211" s="187" t="str">
        <f t="shared" si="129"/>
        <v/>
      </c>
      <c r="K211" s="190" t="str">
        <f t="shared" si="113"/>
        <v/>
      </c>
      <c r="L211" s="190" t="str">
        <f t="shared" si="114"/>
        <v/>
      </c>
      <c r="M211" s="188" t="str">
        <f t="shared" si="130"/>
        <v/>
      </c>
      <c r="N211" s="87" t="str">
        <f t="shared" si="115"/>
        <v/>
      </c>
      <c r="O211" s="108"/>
      <c r="P211" s="156" t="str">
        <f>IF(B211&lt;例①!$E$11,"",IF(B211&gt;例①!$E$12,"",IF(LEN(CE211)=0,"○","")))</f>
        <v/>
      </c>
      <c r="Q211" s="162">
        <f t="shared" si="131"/>
        <v>52</v>
      </c>
      <c r="R211" s="93">
        <f t="shared" si="116"/>
        <v>181</v>
      </c>
      <c r="S211" s="156" t="str">
        <f t="shared" si="117"/>
        <v/>
      </c>
      <c r="T211" s="162">
        <f t="shared" si="118"/>
        <v>51</v>
      </c>
      <c r="U211" s="100">
        <f t="shared" si="132"/>
        <v>52</v>
      </c>
      <c r="V211" s="93" t="str">
        <f t="shared" si="119"/>
        <v/>
      </c>
      <c r="W211" s="169" t="str">
        <f t="shared" si="133"/>
        <v/>
      </c>
      <c r="X211" s="80" t="str">
        <f t="shared" si="134"/>
        <v/>
      </c>
      <c r="Y211" s="80" t="str">
        <f t="shared" si="135"/>
        <v/>
      </c>
      <c r="Z211" s="80" t="str">
        <f t="shared" si="120"/>
        <v>-</v>
      </c>
      <c r="AA211" s="80" t="str">
        <f t="shared" si="121"/>
        <v/>
      </c>
      <c r="AB211" s="80" t="str">
        <f t="shared" si="122"/>
        <v>OK（振替済み）</v>
      </c>
      <c r="AC211" s="154">
        <f t="shared" si="123"/>
        <v>51</v>
      </c>
      <c r="AD211" s="154" t="str">
        <f t="shared" si="136"/>
        <v/>
      </c>
      <c r="AE211" s="106">
        <f t="shared" si="137"/>
        <v>0</v>
      </c>
      <c r="AF211" s="106">
        <f t="shared" si="124"/>
        <v>0</v>
      </c>
      <c r="AG211" s="216" t="str">
        <f>IFERROR(IF(AE211=1,例①!$E$11,IF(AE211=2,例①!$E$11,IF(WEEKDAY(Z211)=2,Z204,AG210))),"")</f>
        <v/>
      </c>
      <c r="AH211" s="221" t="str">
        <f t="shared" ref="AH211:BA223" si="140">IFERROR(IF(AG211+1&gt;$BB211,"",AG211+1),"")</f>
        <v/>
      </c>
      <c r="AI211" s="221" t="str">
        <f t="shared" si="140"/>
        <v/>
      </c>
      <c r="AJ211" s="221" t="str">
        <f t="shared" si="140"/>
        <v/>
      </c>
      <c r="AK211" s="221" t="str">
        <f t="shared" si="140"/>
        <v/>
      </c>
      <c r="AL211" s="221" t="str">
        <f t="shared" si="140"/>
        <v/>
      </c>
      <c r="AM211" s="221" t="str">
        <f t="shared" si="140"/>
        <v/>
      </c>
      <c r="AN211" s="221" t="str">
        <f t="shared" si="140"/>
        <v/>
      </c>
      <c r="AO211" s="221" t="str">
        <f t="shared" si="140"/>
        <v/>
      </c>
      <c r="AP211" s="221" t="str">
        <f t="shared" si="140"/>
        <v/>
      </c>
      <c r="AQ211" s="221" t="str">
        <f t="shared" si="140"/>
        <v/>
      </c>
      <c r="AR211" s="221" t="str">
        <f t="shared" si="140"/>
        <v/>
      </c>
      <c r="AS211" s="221" t="str">
        <f t="shared" si="140"/>
        <v/>
      </c>
      <c r="AT211" s="221" t="str">
        <f t="shared" si="140"/>
        <v/>
      </c>
      <c r="AU211" s="221" t="str">
        <f t="shared" si="140"/>
        <v/>
      </c>
      <c r="AV211" s="221" t="str">
        <f t="shared" si="140"/>
        <v/>
      </c>
      <c r="AW211" s="221" t="str">
        <f t="shared" si="140"/>
        <v/>
      </c>
      <c r="AX211" s="221" t="str">
        <f t="shared" si="140"/>
        <v/>
      </c>
      <c r="AY211" s="221" t="str">
        <f t="shared" si="140"/>
        <v/>
      </c>
      <c r="AZ211" s="221" t="str">
        <f t="shared" si="140"/>
        <v/>
      </c>
      <c r="BA211" s="221" t="str">
        <f t="shared" si="140"/>
        <v/>
      </c>
      <c r="BB211" s="217" t="str">
        <f>IFERROR(IF(IF(Z211=例①!$E$12,例①!$E$12,IF(WEEKDAY(Z211)=1,Z218,BB212))&gt;例①!$E$12,例①!$E$12,IF(Z211=例①!$E$12,例①!$E$12,IF(WEEKDAY(Z211)=1,Z218,BB212))),"")</f>
        <v/>
      </c>
      <c r="BE211" s="53"/>
      <c r="BF211" s="53"/>
      <c r="BG211" s="53" t="str">
        <f>IFERROR(VLOOKUP(B211,例①!$C$11:$D$12,2,FALSE),"")</f>
        <v/>
      </c>
      <c r="BH211" s="53" t="str">
        <f>IFERROR(VLOOKUP(B211,例①!$C$16:$D$21,2,FALSE),"")</f>
        <v/>
      </c>
      <c r="BI211" s="53" t="str">
        <f>IFERROR(VLOOKUP(B211,例①!$C$22:$D$24,2,FALSE),"")</f>
        <v/>
      </c>
      <c r="BJ211" s="53" t="str">
        <f>IF(B211&gt;例①!$C$26,"",IF(B211&gt;=例①!$C$25,$BJ$13,""))</f>
        <v/>
      </c>
      <c r="BK211" s="53" t="str">
        <f>IF(B211&gt;例①!$C$28,"",IF(B211&gt;=例①!$C$27,$BK$13,""))</f>
        <v/>
      </c>
      <c r="BL211" s="53" t="str">
        <f>IF(B211&gt;例①!$C$30,"",IF(B211&gt;=例①!$C$29,$BL$13,""))</f>
        <v/>
      </c>
      <c r="BM211" s="53" t="str">
        <f>IF(B211&gt;例①!$C$32,"",IF(B211&gt;=例①!$C$31,$BM$13,""))</f>
        <v/>
      </c>
      <c r="BN211" s="53" t="str">
        <f>IF(B211&gt;例①!$C$34,"",IF(B211&gt;=例①!$C$33,$BN$13,""))</f>
        <v/>
      </c>
      <c r="BO211" s="53" t="str">
        <f>IF(B211&gt;例①!$C$36,"",IF(B211&gt;=例①!$C$35,$BO$13,""))</f>
        <v/>
      </c>
      <c r="BP211" s="53" t="str">
        <f>IF(B211&gt;例①!$C$38,"",IF(B211&gt;=例①!$C$37,$BP$13,""))</f>
        <v/>
      </c>
      <c r="BQ211" s="53" t="str">
        <f>IF(B211&gt;例①!$C$40,"",IF(B211&gt;=例①!$C$39,$BQ$13,""))</f>
        <v/>
      </c>
      <c r="BR211" s="53" t="str">
        <f>IF(B211&gt;例①!$C$42,"",IF(B211&gt;=例①!$C$41,$BR$13,""))</f>
        <v/>
      </c>
      <c r="BS211" s="53" t="str">
        <f>IF(B211&gt;例①!$C$44,"",IF(B211&gt;=例①!$C$43,$BS$13,""))</f>
        <v/>
      </c>
      <c r="BT211" s="53" t="str">
        <f>IF(B211&gt;例①!$C$46,"",IF(B211&gt;=例①!$C$45,$BT$13,""))</f>
        <v/>
      </c>
      <c r="BU211" s="53" t="str">
        <f>IF(B211&gt;例①!$C$48,"",IF(B211&gt;=例①!$C$47,$BU$13,""))</f>
        <v/>
      </c>
      <c r="BV211" s="53" t="str">
        <f>IF(B211&gt;例①!$C$50,"",IF(B211&gt;=例①!$C$49,$BV$13,""))</f>
        <v/>
      </c>
      <c r="BW211" s="53" t="str">
        <f>IF(B211&gt;例①!$C$52,"",IF(B211&gt;=例①!$C$51,$BW$13,""))</f>
        <v/>
      </c>
      <c r="BX211" s="53" t="str">
        <f>IF(B211&gt;例①!$C$54,"",IF(B211&gt;=例①!$C$53,$BX$13,""))</f>
        <v/>
      </c>
      <c r="BY211" s="53" t="str">
        <f>IF(B211&gt;例①!$C$56,"",IF(B211&gt;=例①!$C$55,$BY$13,""))</f>
        <v/>
      </c>
      <c r="BZ211" s="53" t="str">
        <f>IF(B211&gt;例①!$C$58,"",IF(B211&gt;=例①!$C$57,$BZ$13,""))</f>
        <v/>
      </c>
      <c r="CA211" s="53" t="str">
        <f>IF(B211&gt;例①!$C$60,"",IF(B211&gt;=例①!$C$59,$CA$13,""))</f>
        <v/>
      </c>
      <c r="CB211" s="53" t="str">
        <f>IF(B211&gt;例①!$C$62,"",IF(B211&gt;=例①!$C$61,$CB$13,""))</f>
        <v/>
      </c>
      <c r="CC211" s="53" t="str">
        <f>IF(B211&gt;例①!$C$64,"",IF(B211&gt;=例①!$C$63,$CC$13,""))</f>
        <v/>
      </c>
      <c r="CD211" s="53" t="str">
        <f>IF(B211&gt;例①!$C$66,"",IF(B211&gt;=例①!$C$65,$CD$13,""))</f>
        <v/>
      </c>
      <c r="CE211" s="50" t="str">
        <f t="shared" si="138"/>
        <v/>
      </c>
      <c r="CF211" s="50" t="str">
        <f t="shared" si="125"/>
        <v xml:space="preserve"> </v>
      </c>
    </row>
    <row r="212" spans="1:84" ht="39" customHeight="1" thickTop="1" thickBot="1" x14ac:dyDescent="0.2">
      <c r="A212" s="81" t="str">
        <f t="shared" si="112"/>
        <v>対象期間外</v>
      </c>
      <c r="B212" s="180" t="str">
        <f>IFERROR(IF(B211=例①!$E$12+IF(WEEKDAY(例①!$E$12)=1,例①!$E$12,(8-WEEKDAY(例①!$E$12))),"-",IF(B211="-","-",B211+1)),"-")</f>
        <v>-</v>
      </c>
      <c r="C212" s="89" t="str">
        <f t="shared" si="126"/>
        <v>-</v>
      </c>
      <c r="D212" s="199" t="str">
        <f t="shared" si="127"/>
        <v>×</v>
      </c>
      <c r="E212" s="200" t="str">
        <f t="shared" si="128"/>
        <v xml:space="preserve"> </v>
      </c>
      <c r="F212" s="201" t="s">
        <v>60</v>
      </c>
      <c r="G212" s="202"/>
      <c r="H212" s="203"/>
      <c r="I212" s="204"/>
      <c r="J212" s="187" t="str">
        <f t="shared" si="129"/>
        <v/>
      </c>
      <c r="K212" s="190" t="str">
        <f t="shared" si="113"/>
        <v/>
      </c>
      <c r="L212" s="190" t="str">
        <f t="shared" si="114"/>
        <v/>
      </c>
      <c r="M212" s="188" t="str">
        <f t="shared" si="130"/>
        <v/>
      </c>
      <c r="N212" s="87" t="str">
        <f t="shared" si="115"/>
        <v/>
      </c>
      <c r="O212" s="108"/>
      <c r="P212" s="156" t="str">
        <f>IF(B212&lt;例①!$E$11,"",IF(B212&gt;例①!$E$12,"",IF(LEN(CE212)=0,"○","")))</f>
        <v/>
      </c>
      <c r="Q212" s="162">
        <f t="shared" si="131"/>
        <v>52</v>
      </c>
      <c r="R212" s="93">
        <f t="shared" si="116"/>
        <v>181</v>
      </c>
      <c r="S212" s="156" t="str">
        <f t="shared" si="117"/>
        <v/>
      </c>
      <c r="T212" s="162">
        <f t="shared" si="118"/>
        <v>51</v>
      </c>
      <c r="U212" s="100">
        <f t="shared" si="132"/>
        <v>52</v>
      </c>
      <c r="V212" s="93" t="str">
        <f t="shared" si="119"/>
        <v/>
      </c>
      <c r="W212" s="169" t="str">
        <f t="shared" si="133"/>
        <v/>
      </c>
      <c r="X212" s="80" t="str">
        <f t="shared" si="134"/>
        <v/>
      </c>
      <c r="Y212" s="80" t="str">
        <f t="shared" si="135"/>
        <v/>
      </c>
      <c r="Z212" s="80" t="str">
        <f t="shared" si="120"/>
        <v>-</v>
      </c>
      <c r="AA212" s="80" t="str">
        <f t="shared" si="121"/>
        <v/>
      </c>
      <c r="AB212" s="80" t="str">
        <f t="shared" si="122"/>
        <v>OK（振替済み）</v>
      </c>
      <c r="AC212" s="154">
        <f t="shared" si="123"/>
        <v>51</v>
      </c>
      <c r="AD212" s="154" t="str">
        <f t="shared" si="136"/>
        <v/>
      </c>
      <c r="AE212" s="106">
        <f t="shared" si="137"/>
        <v>0</v>
      </c>
      <c r="AF212" s="106">
        <f t="shared" si="124"/>
        <v>0</v>
      </c>
      <c r="AG212" s="218" t="str">
        <f>IFERROR(IF(AE212=1,例①!$E$11,IF(AE212=2,例①!$E$11,IF(WEEKDAY(Z212)=2,Z205,AG211))),"")</f>
        <v/>
      </c>
      <c r="AH212" s="222" t="str">
        <f t="shared" si="140"/>
        <v/>
      </c>
      <c r="AI212" s="222" t="str">
        <f t="shared" si="140"/>
        <v/>
      </c>
      <c r="AJ212" s="222" t="str">
        <f t="shared" si="140"/>
        <v/>
      </c>
      <c r="AK212" s="222" t="str">
        <f t="shared" si="140"/>
        <v/>
      </c>
      <c r="AL212" s="222" t="str">
        <f t="shared" si="140"/>
        <v/>
      </c>
      <c r="AM212" s="222" t="str">
        <f t="shared" si="140"/>
        <v/>
      </c>
      <c r="AN212" s="222" t="str">
        <f t="shared" si="140"/>
        <v/>
      </c>
      <c r="AO212" s="222" t="str">
        <f t="shared" si="140"/>
        <v/>
      </c>
      <c r="AP212" s="222" t="str">
        <f t="shared" si="140"/>
        <v/>
      </c>
      <c r="AQ212" s="222" t="str">
        <f t="shared" si="140"/>
        <v/>
      </c>
      <c r="AR212" s="222" t="str">
        <f t="shared" si="140"/>
        <v/>
      </c>
      <c r="AS212" s="222" t="str">
        <f t="shared" si="140"/>
        <v/>
      </c>
      <c r="AT212" s="222" t="str">
        <f t="shared" si="140"/>
        <v/>
      </c>
      <c r="AU212" s="222" t="str">
        <f t="shared" si="140"/>
        <v/>
      </c>
      <c r="AV212" s="222" t="str">
        <f t="shared" si="140"/>
        <v/>
      </c>
      <c r="AW212" s="222" t="str">
        <f t="shared" si="140"/>
        <v/>
      </c>
      <c r="AX212" s="222" t="str">
        <f t="shared" si="140"/>
        <v/>
      </c>
      <c r="AY212" s="222" t="str">
        <f t="shared" si="140"/>
        <v/>
      </c>
      <c r="AZ212" s="222" t="str">
        <f t="shared" si="140"/>
        <v/>
      </c>
      <c r="BA212" s="222" t="str">
        <f t="shared" si="140"/>
        <v/>
      </c>
      <c r="BB212" s="219" t="str">
        <f>IFERROR(IF(IF(Z212=例①!$E$12,例①!$E$12,IF(WEEKDAY(Z212)=1,Z219,BB213))&gt;例①!$E$12,例①!$E$12,IF(Z212=例①!$E$12,例①!$E$12,IF(WEEKDAY(Z212)=1,Z219,BB213))),"")</f>
        <v/>
      </c>
      <c r="BE212" s="53"/>
      <c r="BF212" s="53"/>
      <c r="BG212" s="53" t="str">
        <f>IFERROR(VLOOKUP(B212,例①!$C$11:$D$12,2,FALSE),"")</f>
        <v/>
      </c>
      <c r="BH212" s="53" t="str">
        <f>IFERROR(VLOOKUP(B212,例①!$C$16:$D$21,2,FALSE),"")</f>
        <v/>
      </c>
      <c r="BI212" s="53" t="str">
        <f>IFERROR(VLOOKUP(B212,例①!$C$22:$D$24,2,FALSE),"")</f>
        <v/>
      </c>
      <c r="BJ212" s="53" t="str">
        <f>IF(B212&gt;例①!$C$26,"",IF(B212&gt;=例①!$C$25,$BJ$13,""))</f>
        <v/>
      </c>
      <c r="BK212" s="53" t="str">
        <f>IF(B212&gt;例①!$C$28,"",IF(B212&gt;=例①!$C$27,$BK$13,""))</f>
        <v/>
      </c>
      <c r="BL212" s="53" t="str">
        <f>IF(B212&gt;例①!$C$30,"",IF(B212&gt;=例①!$C$29,$BL$13,""))</f>
        <v/>
      </c>
      <c r="BM212" s="53" t="str">
        <f>IF(B212&gt;例①!$C$32,"",IF(B212&gt;=例①!$C$31,$BM$13,""))</f>
        <v/>
      </c>
      <c r="BN212" s="53" t="str">
        <f>IF(B212&gt;例①!$C$34,"",IF(B212&gt;=例①!$C$33,$BN$13,""))</f>
        <v/>
      </c>
      <c r="BO212" s="53" t="str">
        <f>IF(B212&gt;例①!$C$36,"",IF(B212&gt;=例①!$C$35,$BO$13,""))</f>
        <v/>
      </c>
      <c r="BP212" s="53" t="str">
        <f>IF(B212&gt;例①!$C$38,"",IF(B212&gt;=例①!$C$37,$BP$13,""))</f>
        <v/>
      </c>
      <c r="BQ212" s="53" t="str">
        <f>IF(B212&gt;例①!$C$40,"",IF(B212&gt;=例①!$C$39,$BQ$13,""))</f>
        <v/>
      </c>
      <c r="BR212" s="53" t="str">
        <f>IF(B212&gt;例①!$C$42,"",IF(B212&gt;=例①!$C$41,$BR$13,""))</f>
        <v/>
      </c>
      <c r="BS212" s="53" t="str">
        <f>IF(B212&gt;例①!$C$44,"",IF(B212&gt;=例①!$C$43,$BS$13,""))</f>
        <v/>
      </c>
      <c r="BT212" s="53" t="str">
        <f>IF(B212&gt;例①!$C$46,"",IF(B212&gt;=例①!$C$45,$BT$13,""))</f>
        <v/>
      </c>
      <c r="BU212" s="53" t="str">
        <f>IF(B212&gt;例①!$C$48,"",IF(B212&gt;=例①!$C$47,$BU$13,""))</f>
        <v/>
      </c>
      <c r="BV212" s="53" t="str">
        <f>IF(B212&gt;例①!$C$50,"",IF(B212&gt;=例①!$C$49,$BV$13,""))</f>
        <v/>
      </c>
      <c r="BW212" s="53" t="str">
        <f>IF(B212&gt;例①!$C$52,"",IF(B212&gt;=例①!$C$51,$BW$13,""))</f>
        <v/>
      </c>
      <c r="BX212" s="53" t="str">
        <f>IF(B212&gt;例①!$C$54,"",IF(B212&gt;=例①!$C$53,$BX$13,""))</f>
        <v/>
      </c>
      <c r="BY212" s="53" t="str">
        <f>IF(B212&gt;例①!$C$56,"",IF(B212&gt;=例①!$C$55,$BY$13,""))</f>
        <v/>
      </c>
      <c r="BZ212" s="53" t="str">
        <f>IF(B212&gt;例①!$C$58,"",IF(B212&gt;=例①!$C$57,$BZ$13,""))</f>
        <v/>
      </c>
      <c r="CA212" s="53" t="str">
        <f>IF(B212&gt;例①!$C$60,"",IF(B212&gt;=例①!$C$59,$CA$13,""))</f>
        <v/>
      </c>
      <c r="CB212" s="53" t="str">
        <f>IF(B212&gt;例①!$C$62,"",IF(B212&gt;=例①!$C$61,$CB$13,""))</f>
        <v/>
      </c>
      <c r="CC212" s="53" t="str">
        <f>IF(B212&gt;例①!$C$64,"",IF(B212&gt;=例①!$C$63,$CC$13,""))</f>
        <v/>
      </c>
      <c r="CD212" s="53" t="str">
        <f>IF(B212&gt;例①!$C$66,"",IF(B212&gt;=例①!$C$65,$CD$13,""))</f>
        <v/>
      </c>
      <c r="CE212" s="50" t="str">
        <f t="shared" si="138"/>
        <v/>
      </c>
      <c r="CF212" s="50" t="str">
        <f t="shared" si="125"/>
        <v xml:space="preserve"> </v>
      </c>
    </row>
    <row r="213" spans="1:84" ht="39" customHeight="1" thickTop="1" thickBot="1" x14ac:dyDescent="0.2">
      <c r="A213" s="81" t="str">
        <f t="shared" si="112"/>
        <v>対象期間外</v>
      </c>
      <c r="B213" s="180" t="str">
        <f>IFERROR(IF(B212=例①!$E$12+IF(WEEKDAY(例①!$E$12)=1,例①!$E$12,(8-WEEKDAY(例①!$E$12))),"-",IF(B212="-","-",B212+1)),"-")</f>
        <v>-</v>
      </c>
      <c r="C213" s="89" t="str">
        <f t="shared" si="126"/>
        <v>-</v>
      </c>
      <c r="D213" s="199" t="str">
        <f t="shared" si="127"/>
        <v>×</v>
      </c>
      <c r="E213" s="200" t="str">
        <f t="shared" si="128"/>
        <v xml:space="preserve"> </v>
      </c>
      <c r="F213" s="201" t="s">
        <v>60</v>
      </c>
      <c r="G213" s="202"/>
      <c r="H213" s="203"/>
      <c r="I213" s="204"/>
      <c r="J213" s="187" t="str">
        <f t="shared" si="129"/>
        <v/>
      </c>
      <c r="K213" s="190" t="str">
        <f t="shared" si="113"/>
        <v/>
      </c>
      <c r="L213" s="190" t="str">
        <f t="shared" si="114"/>
        <v/>
      </c>
      <c r="M213" s="188" t="str">
        <f t="shared" si="130"/>
        <v/>
      </c>
      <c r="N213" s="87" t="str">
        <f t="shared" si="115"/>
        <v/>
      </c>
      <c r="O213" s="108"/>
      <c r="P213" s="156" t="str">
        <f>IF(B213&lt;例①!$E$11,"",IF(B213&gt;例①!$E$12,"",IF(LEN(CE213)=0,"○","")))</f>
        <v/>
      </c>
      <c r="Q213" s="162">
        <f t="shared" si="131"/>
        <v>52</v>
      </c>
      <c r="R213" s="93">
        <f t="shared" si="116"/>
        <v>181</v>
      </c>
      <c r="S213" s="156" t="str">
        <f t="shared" si="117"/>
        <v/>
      </c>
      <c r="T213" s="162">
        <f t="shared" si="118"/>
        <v>51</v>
      </c>
      <c r="U213" s="100">
        <f t="shared" si="132"/>
        <v>52</v>
      </c>
      <c r="V213" s="93" t="str">
        <f t="shared" si="119"/>
        <v/>
      </c>
      <c r="W213" s="169" t="str">
        <f t="shared" si="133"/>
        <v/>
      </c>
      <c r="X213" s="80" t="str">
        <f t="shared" si="134"/>
        <v/>
      </c>
      <c r="Y213" s="80" t="str">
        <f t="shared" si="135"/>
        <v/>
      </c>
      <c r="Z213" s="80" t="str">
        <f t="shared" si="120"/>
        <v>-</v>
      </c>
      <c r="AA213" s="80" t="str">
        <f t="shared" si="121"/>
        <v/>
      </c>
      <c r="AB213" s="80" t="str">
        <f t="shared" si="122"/>
        <v>OK（振替済み）</v>
      </c>
      <c r="AC213" s="154">
        <f t="shared" si="123"/>
        <v>51</v>
      </c>
      <c r="AD213" s="154" t="str">
        <f t="shared" si="136"/>
        <v/>
      </c>
      <c r="AE213" s="106">
        <f t="shared" si="137"/>
        <v>0</v>
      </c>
      <c r="AF213" s="106">
        <f t="shared" si="124"/>
        <v>0</v>
      </c>
      <c r="AG213" s="218" t="str">
        <f>IFERROR(IF(AE213=1,例①!$E$11,IF(AE213=2,例①!$E$11,IF(WEEKDAY(Z213)=2,Z206,AG212))),"")</f>
        <v/>
      </c>
      <c r="AH213" s="222" t="str">
        <f t="shared" si="140"/>
        <v/>
      </c>
      <c r="AI213" s="222" t="str">
        <f t="shared" si="140"/>
        <v/>
      </c>
      <c r="AJ213" s="222" t="str">
        <f t="shared" si="140"/>
        <v/>
      </c>
      <c r="AK213" s="222" t="str">
        <f t="shared" si="140"/>
        <v/>
      </c>
      <c r="AL213" s="222" t="str">
        <f t="shared" si="140"/>
        <v/>
      </c>
      <c r="AM213" s="222" t="str">
        <f t="shared" si="140"/>
        <v/>
      </c>
      <c r="AN213" s="222" t="str">
        <f t="shared" si="140"/>
        <v/>
      </c>
      <c r="AO213" s="222" t="str">
        <f t="shared" si="140"/>
        <v/>
      </c>
      <c r="AP213" s="222" t="str">
        <f t="shared" si="140"/>
        <v/>
      </c>
      <c r="AQ213" s="222" t="str">
        <f t="shared" si="140"/>
        <v/>
      </c>
      <c r="AR213" s="222" t="str">
        <f t="shared" si="140"/>
        <v/>
      </c>
      <c r="AS213" s="222" t="str">
        <f t="shared" si="140"/>
        <v/>
      </c>
      <c r="AT213" s="222" t="str">
        <f t="shared" si="140"/>
        <v/>
      </c>
      <c r="AU213" s="222" t="str">
        <f t="shared" si="140"/>
        <v/>
      </c>
      <c r="AV213" s="222" t="str">
        <f t="shared" si="140"/>
        <v/>
      </c>
      <c r="AW213" s="222" t="str">
        <f t="shared" si="140"/>
        <v/>
      </c>
      <c r="AX213" s="222" t="str">
        <f t="shared" si="140"/>
        <v/>
      </c>
      <c r="AY213" s="222" t="str">
        <f t="shared" si="140"/>
        <v/>
      </c>
      <c r="AZ213" s="222" t="str">
        <f t="shared" si="140"/>
        <v/>
      </c>
      <c r="BA213" s="222" t="str">
        <f t="shared" si="140"/>
        <v/>
      </c>
      <c r="BB213" s="219" t="str">
        <f>IFERROR(IF(IF(Z213=例①!$E$12,例①!$E$12,IF(WEEKDAY(Z213)=1,Z220,BB214))&gt;例①!$E$12,例①!$E$12,IF(Z213=例①!$E$12,例①!$E$12,IF(WEEKDAY(Z213)=1,Z220,BB214))),"")</f>
        <v/>
      </c>
      <c r="BE213" s="53"/>
      <c r="BF213" s="53"/>
      <c r="BG213" s="53" t="str">
        <f>IFERROR(VLOOKUP(B213,例①!$C$11:$D$12,2,FALSE),"")</f>
        <v/>
      </c>
      <c r="BH213" s="53" t="str">
        <f>IFERROR(VLOOKUP(B213,例①!$C$16:$D$21,2,FALSE),"")</f>
        <v/>
      </c>
      <c r="BI213" s="53" t="str">
        <f>IFERROR(VLOOKUP(B213,例①!$C$22:$D$24,2,FALSE),"")</f>
        <v/>
      </c>
      <c r="BJ213" s="53" t="str">
        <f>IF(B213&gt;例①!$C$26,"",IF(B213&gt;=例①!$C$25,$BJ$13,""))</f>
        <v/>
      </c>
      <c r="BK213" s="53" t="str">
        <f>IF(B213&gt;例①!$C$28,"",IF(B213&gt;=例①!$C$27,$BK$13,""))</f>
        <v/>
      </c>
      <c r="BL213" s="53" t="str">
        <f>IF(B213&gt;例①!$C$30,"",IF(B213&gt;=例①!$C$29,$BL$13,""))</f>
        <v/>
      </c>
      <c r="BM213" s="53" t="str">
        <f>IF(B213&gt;例①!$C$32,"",IF(B213&gt;=例①!$C$31,$BM$13,""))</f>
        <v/>
      </c>
      <c r="BN213" s="53" t="str">
        <f>IF(B213&gt;例①!$C$34,"",IF(B213&gt;=例①!$C$33,$BN$13,""))</f>
        <v/>
      </c>
      <c r="BO213" s="53" t="str">
        <f>IF(B213&gt;例①!$C$36,"",IF(B213&gt;=例①!$C$35,$BO$13,""))</f>
        <v/>
      </c>
      <c r="BP213" s="53" t="str">
        <f>IF(B213&gt;例①!$C$38,"",IF(B213&gt;=例①!$C$37,$BP$13,""))</f>
        <v/>
      </c>
      <c r="BQ213" s="53" t="str">
        <f>IF(B213&gt;例①!$C$40,"",IF(B213&gt;=例①!$C$39,$BQ$13,""))</f>
        <v/>
      </c>
      <c r="BR213" s="53" t="str">
        <f>IF(B213&gt;例①!$C$42,"",IF(B213&gt;=例①!$C$41,$BR$13,""))</f>
        <v/>
      </c>
      <c r="BS213" s="53" t="str">
        <f>IF(B213&gt;例①!$C$44,"",IF(B213&gt;=例①!$C$43,$BS$13,""))</f>
        <v/>
      </c>
      <c r="BT213" s="53" t="str">
        <f>IF(B213&gt;例①!$C$46,"",IF(B213&gt;=例①!$C$45,$BT$13,""))</f>
        <v/>
      </c>
      <c r="BU213" s="53" t="str">
        <f>IF(B213&gt;例①!$C$48,"",IF(B213&gt;=例①!$C$47,$BU$13,""))</f>
        <v/>
      </c>
      <c r="BV213" s="53" t="str">
        <f>IF(B213&gt;例①!$C$50,"",IF(B213&gt;=例①!$C$49,$BV$13,""))</f>
        <v/>
      </c>
      <c r="BW213" s="53" t="str">
        <f>IF(B213&gt;例①!$C$52,"",IF(B213&gt;=例①!$C$51,$BW$13,""))</f>
        <v/>
      </c>
      <c r="BX213" s="53" t="str">
        <f>IF(B213&gt;例①!$C$54,"",IF(B213&gt;=例①!$C$53,$BX$13,""))</f>
        <v/>
      </c>
      <c r="BY213" s="53" t="str">
        <f>IF(B213&gt;例①!$C$56,"",IF(B213&gt;=例①!$C$55,$BY$13,""))</f>
        <v/>
      </c>
      <c r="BZ213" s="53" t="str">
        <f>IF(B213&gt;例①!$C$58,"",IF(B213&gt;=例①!$C$57,$BZ$13,""))</f>
        <v/>
      </c>
      <c r="CA213" s="53" t="str">
        <f>IF(B213&gt;例①!$C$60,"",IF(B213&gt;=例①!$C$59,$CA$13,""))</f>
        <v/>
      </c>
      <c r="CB213" s="53" t="str">
        <f>IF(B213&gt;例①!$C$62,"",IF(B213&gt;=例①!$C$61,$CB$13,""))</f>
        <v/>
      </c>
      <c r="CC213" s="53" t="str">
        <f>IF(B213&gt;例①!$C$64,"",IF(B213&gt;=例①!$C$63,$CC$13,""))</f>
        <v/>
      </c>
      <c r="CD213" s="53" t="str">
        <f>IF(B213&gt;例①!$C$66,"",IF(B213&gt;=例①!$C$65,$CD$13,""))</f>
        <v/>
      </c>
      <c r="CE213" s="50" t="str">
        <f t="shared" si="138"/>
        <v/>
      </c>
      <c r="CF213" s="50" t="str">
        <f t="shared" si="125"/>
        <v xml:space="preserve"> </v>
      </c>
    </row>
    <row r="214" spans="1:84" ht="39" customHeight="1" thickTop="1" thickBot="1" x14ac:dyDescent="0.2">
      <c r="A214" s="81" t="str">
        <f t="shared" si="112"/>
        <v>対象期間外</v>
      </c>
      <c r="B214" s="180" t="str">
        <f>IFERROR(IF(B213=例①!$E$12+IF(WEEKDAY(例①!$E$12)=1,例①!$E$12,(8-WEEKDAY(例①!$E$12))),"-",IF(B213="-","-",B213+1)),"-")</f>
        <v>-</v>
      </c>
      <c r="C214" s="89" t="str">
        <f t="shared" si="126"/>
        <v>-</v>
      </c>
      <c r="D214" s="199" t="str">
        <f t="shared" si="127"/>
        <v>×</v>
      </c>
      <c r="E214" s="200" t="str">
        <f t="shared" si="128"/>
        <v xml:space="preserve"> </v>
      </c>
      <c r="F214" s="201" t="s">
        <v>60</v>
      </c>
      <c r="G214" s="202"/>
      <c r="H214" s="203"/>
      <c r="I214" s="204"/>
      <c r="J214" s="187" t="str">
        <f t="shared" si="129"/>
        <v/>
      </c>
      <c r="K214" s="190" t="str">
        <f t="shared" si="113"/>
        <v/>
      </c>
      <c r="L214" s="190" t="str">
        <f t="shared" si="114"/>
        <v/>
      </c>
      <c r="M214" s="188" t="str">
        <f t="shared" si="130"/>
        <v/>
      </c>
      <c r="N214" s="87" t="str">
        <f t="shared" si="115"/>
        <v/>
      </c>
      <c r="O214" s="108"/>
      <c r="P214" s="156" t="str">
        <f>IF(B214&lt;例①!$E$11,"",IF(B214&gt;例①!$E$12,"",IF(LEN(CE214)=0,"○","")))</f>
        <v/>
      </c>
      <c r="Q214" s="162">
        <f t="shared" si="131"/>
        <v>52</v>
      </c>
      <c r="R214" s="93">
        <f t="shared" si="116"/>
        <v>181</v>
      </c>
      <c r="S214" s="156" t="str">
        <f t="shared" si="117"/>
        <v/>
      </c>
      <c r="T214" s="162">
        <f t="shared" si="118"/>
        <v>51</v>
      </c>
      <c r="U214" s="100">
        <f t="shared" si="132"/>
        <v>52</v>
      </c>
      <c r="V214" s="93" t="str">
        <f t="shared" si="119"/>
        <v/>
      </c>
      <c r="W214" s="169" t="str">
        <f t="shared" si="133"/>
        <v/>
      </c>
      <c r="X214" s="80" t="str">
        <f t="shared" si="134"/>
        <v/>
      </c>
      <c r="Y214" s="80" t="str">
        <f t="shared" si="135"/>
        <v/>
      </c>
      <c r="Z214" s="80" t="str">
        <f t="shared" si="120"/>
        <v>-</v>
      </c>
      <c r="AA214" s="80" t="str">
        <f t="shared" si="121"/>
        <v/>
      </c>
      <c r="AB214" s="80" t="str">
        <f t="shared" si="122"/>
        <v>OK（振替済み）</v>
      </c>
      <c r="AC214" s="154">
        <f t="shared" si="123"/>
        <v>51</v>
      </c>
      <c r="AD214" s="154" t="str">
        <f t="shared" si="136"/>
        <v/>
      </c>
      <c r="AE214" s="106">
        <f t="shared" si="137"/>
        <v>0</v>
      </c>
      <c r="AF214" s="106">
        <f t="shared" si="124"/>
        <v>0</v>
      </c>
      <c r="AG214" s="218" t="str">
        <f>IFERROR(IF(AE214=1,例①!$E$11,IF(AE214=2,例①!$E$11,IF(WEEKDAY(Z214)=2,Z207,AG213))),"")</f>
        <v/>
      </c>
      <c r="AH214" s="222" t="str">
        <f t="shared" si="140"/>
        <v/>
      </c>
      <c r="AI214" s="222" t="str">
        <f t="shared" si="140"/>
        <v/>
      </c>
      <c r="AJ214" s="222" t="str">
        <f t="shared" si="140"/>
        <v/>
      </c>
      <c r="AK214" s="222" t="str">
        <f t="shared" si="140"/>
        <v/>
      </c>
      <c r="AL214" s="222" t="str">
        <f t="shared" si="140"/>
        <v/>
      </c>
      <c r="AM214" s="222" t="str">
        <f t="shared" si="140"/>
        <v/>
      </c>
      <c r="AN214" s="222" t="str">
        <f t="shared" si="140"/>
        <v/>
      </c>
      <c r="AO214" s="222" t="str">
        <f t="shared" si="140"/>
        <v/>
      </c>
      <c r="AP214" s="222" t="str">
        <f t="shared" si="140"/>
        <v/>
      </c>
      <c r="AQ214" s="222" t="str">
        <f t="shared" si="140"/>
        <v/>
      </c>
      <c r="AR214" s="222" t="str">
        <f t="shared" si="140"/>
        <v/>
      </c>
      <c r="AS214" s="222" t="str">
        <f t="shared" si="140"/>
        <v/>
      </c>
      <c r="AT214" s="222" t="str">
        <f t="shared" si="140"/>
        <v/>
      </c>
      <c r="AU214" s="222" t="str">
        <f t="shared" si="140"/>
        <v/>
      </c>
      <c r="AV214" s="222" t="str">
        <f t="shared" si="140"/>
        <v/>
      </c>
      <c r="AW214" s="222" t="str">
        <f t="shared" si="140"/>
        <v/>
      </c>
      <c r="AX214" s="222" t="str">
        <f t="shared" si="140"/>
        <v/>
      </c>
      <c r="AY214" s="222" t="str">
        <f t="shared" si="140"/>
        <v/>
      </c>
      <c r="AZ214" s="222" t="str">
        <f t="shared" si="140"/>
        <v/>
      </c>
      <c r="BA214" s="222" t="str">
        <f t="shared" si="140"/>
        <v/>
      </c>
      <c r="BB214" s="219" t="str">
        <f>IFERROR(IF(IF(Z214=例①!$E$12,例①!$E$12,IF(WEEKDAY(Z214)=1,Z221,BB215))&gt;例①!$E$12,例①!$E$12,IF(Z214=例①!$E$12,例①!$E$12,IF(WEEKDAY(Z214)=1,Z221,BB215))),"")</f>
        <v/>
      </c>
      <c r="BE214" s="53"/>
      <c r="BF214" s="53"/>
      <c r="BG214" s="53" t="str">
        <f>IFERROR(VLOOKUP(B214,例①!$C$11:$D$12,2,FALSE),"")</f>
        <v/>
      </c>
      <c r="BH214" s="53" t="str">
        <f>IFERROR(VLOOKUP(B214,例①!$C$16:$D$21,2,FALSE),"")</f>
        <v/>
      </c>
      <c r="BI214" s="53" t="str">
        <f>IFERROR(VLOOKUP(B214,例①!$C$22:$D$24,2,FALSE),"")</f>
        <v/>
      </c>
      <c r="BJ214" s="53" t="str">
        <f>IF(B214&gt;例①!$C$26,"",IF(B214&gt;=例①!$C$25,$BJ$13,""))</f>
        <v/>
      </c>
      <c r="BK214" s="53" t="str">
        <f>IF(B214&gt;例①!$C$28,"",IF(B214&gt;=例①!$C$27,$BK$13,""))</f>
        <v/>
      </c>
      <c r="BL214" s="53" t="str">
        <f>IF(B214&gt;例①!$C$30,"",IF(B214&gt;=例①!$C$29,$BL$13,""))</f>
        <v/>
      </c>
      <c r="BM214" s="53" t="str">
        <f>IF(B214&gt;例①!$C$32,"",IF(B214&gt;=例①!$C$31,$BM$13,""))</f>
        <v/>
      </c>
      <c r="BN214" s="53" t="str">
        <f>IF(B214&gt;例①!$C$34,"",IF(B214&gt;=例①!$C$33,$BN$13,""))</f>
        <v/>
      </c>
      <c r="BO214" s="53" t="str">
        <f>IF(B214&gt;例①!$C$36,"",IF(B214&gt;=例①!$C$35,$BO$13,""))</f>
        <v/>
      </c>
      <c r="BP214" s="53" t="str">
        <f>IF(B214&gt;例①!$C$38,"",IF(B214&gt;=例①!$C$37,$BP$13,""))</f>
        <v/>
      </c>
      <c r="BQ214" s="53" t="str">
        <f>IF(B214&gt;例①!$C$40,"",IF(B214&gt;=例①!$C$39,$BQ$13,""))</f>
        <v/>
      </c>
      <c r="BR214" s="53" t="str">
        <f>IF(B214&gt;例①!$C$42,"",IF(B214&gt;=例①!$C$41,$BR$13,""))</f>
        <v/>
      </c>
      <c r="BS214" s="53" t="str">
        <f>IF(B214&gt;例①!$C$44,"",IF(B214&gt;=例①!$C$43,$BS$13,""))</f>
        <v/>
      </c>
      <c r="BT214" s="53" t="str">
        <f>IF(B214&gt;例①!$C$46,"",IF(B214&gt;=例①!$C$45,$BT$13,""))</f>
        <v/>
      </c>
      <c r="BU214" s="53" t="str">
        <f>IF(B214&gt;例①!$C$48,"",IF(B214&gt;=例①!$C$47,$BU$13,""))</f>
        <v/>
      </c>
      <c r="BV214" s="53" t="str">
        <f>IF(B214&gt;例①!$C$50,"",IF(B214&gt;=例①!$C$49,$BV$13,""))</f>
        <v/>
      </c>
      <c r="BW214" s="53" t="str">
        <f>IF(B214&gt;例①!$C$52,"",IF(B214&gt;=例①!$C$51,$BW$13,""))</f>
        <v/>
      </c>
      <c r="BX214" s="53" t="str">
        <f>IF(B214&gt;例①!$C$54,"",IF(B214&gt;=例①!$C$53,$BX$13,""))</f>
        <v/>
      </c>
      <c r="BY214" s="53" t="str">
        <f>IF(B214&gt;例①!$C$56,"",IF(B214&gt;=例①!$C$55,$BY$13,""))</f>
        <v/>
      </c>
      <c r="BZ214" s="53" t="str">
        <f>IF(B214&gt;例①!$C$58,"",IF(B214&gt;=例①!$C$57,$BZ$13,""))</f>
        <v/>
      </c>
      <c r="CA214" s="53" t="str">
        <f>IF(B214&gt;例①!$C$60,"",IF(B214&gt;=例①!$C$59,$CA$13,""))</f>
        <v/>
      </c>
      <c r="CB214" s="53" t="str">
        <f>IF(B214&gt;例①!$C$62,"",IF(B214&gt;=例①!$C$61,$CB$13,""))</f>
        <v/>
      </c>
      <c r="CC214" s="53" t="str">
        <f>IF(B214&gt;例①!$C$64,"",IF(B214&gt;=例①!$C$63,$CC$13,""))</f>
        <v/>
      </c>
      <c r="CD214" s="53" t="str">
        <f>IF(B214&gt;例①!$C$66,"",IF(B214&gt;=例①!$C$65,$CD$13,""))</f>
        <v/>
      </c>
      <c r="CE214" s="50" t="str">
        <f t="shared" si="138"/>
        <v/>
      </c>
      <c r="CF214" s="50" t="str">
        <f t="shared" si="125"/>
        <v xml:space="preserve"> </v>
      </c>
    </row>
    <row r="215" spans="1:84" ht="39" customHeight="1" thickTop="1" thickBot="1" x14ac:dyDescent="0.2">
      <c r="A215" s="81" t="str">
        <f t="shared" si="112"/>
        <v>対象期間外</v>
      </c>
      <c r="B215" s="180" t="str">
        <f>IFERROR(IF(B214=例①!$E$12+IF(WEEKDAY(例①!$E$12)=1,例①!$E$12,(8-WEEKDAY(例①!$E$12))),"-",IF(B214="-","-",B214+1)),"-")</f>
        <v>-</v>
      </c>
      <c r="C215" s="89" t="str">
        <f t="shared" si="126"/>
        <v>-</v>
      </c>
      <c r="D215" s="199" t="str">
        <f t="shared" si="127"/>
        <v>×</v>
      </c>
      <c r="E215" s="200" t="str">
        <f t="shared" si="128"/>
        <v xml:space="preserve"> </v>
      </c>
      <c r="F215" s="201" t="s">
        <v>60</v>
      </c>
      <c r="G215" s="202"/>
      <c r="H215" s="203"/>
      <c r="I215" s="204"/>
      <c r="J215" s="187" t="str">
        <f t="shared" si="129"/>
        <v/>
      </c>
      <c r="K215" s="190" t="str">
        <f t="shared" si="113"/>
        <v/>
      </c>
      <c r="L215" s="190" t="str">
        <f t="shared" si="114"/>
        <v/>
      </c>
      <c r="M215" s="188" t="str">
        <f t="shared" si="130"/>
        <v/>
      </c>
      <c r="N215" s="87" t="str">
        <f t="shared" si="115"/>
        <v/>
      </c>
      <c r="O215" s="108"/>
      <c r="P215" s="156" t="str">
        <f>IF(B215&lt;例①!$E$11,"",IF(B215&gt;例①!$E$12,"",IF(LEN(CE215)=0,"○","")))</f>
        <v/>
      </c>
      <c r="Q215" s="162">
        <f t="shared" si="131"/>
        <v>52</v>
      </c>
      <c r="R215" s="93">
        <f t="shared" si="116"/>
        <v>181</v>
      </c>
      <c r="S215" s="156" t="str">
        <f t="shared" si="117"/>
        <v/>
      </c>
      <c r="T215" s="162">
        <f t="shared" si="118"/>
        <v>51</v>
      </c>
      <c r="U215" s="100">
        <f t="shared" si="132"/>
        <v>52</v>
      </c>
      <c r="V215" s="93" t="str">
        <f t="shared" si="119"/>
        <v/>
      </c>
      <c r="W215" s="169" t="str">
        <f t="shared" si="133"/>
        <v/>
      </c>
      <c r="X215" s="80" t="str">
        <f t="shared" si="134"/>
        <v/>
      </c>
      <c r="Y215" s="80" t="str">
        <f t="shared" si="135"/>
        <v/>
      </c>
      <c r="Z215" s="80" t="str">
        <f t="shared" si="120"/>
        <v>-</v>
      </c>
      <c r="AA215" s="80" t="str">
        <f t="shared" si="121"/>
        <v/>
      </c>
      <c r="AB215" s="80" t="str">
        <f t="shared" si="122"/>
        <v>OK（振替済み）</v>
      </c>
      <c r="AC215" s="154">
        <f t="shared" si="123"/>
        <v>51</v>
      </c>
      <c r="AD215" s="154" t="str">
        <f t="shared" si="136"/>
        <v/>
      </c>
      <c r="AE215" s="106">
        <f t="shared" si="137"/>
        <v>0</v>
      </c>
      <c r="AF215" s="106">
        <f t="shared" si="124"/>
        <v>0</v>
      </c>
      <c r="AG215" s="218" t="str">
        <f>IFERROR(IF(AE215=1,例①!$E$11,IF(AE215=2,例①!$E$11,IF(WEEKDAY(Z215)=2,Z208,AG214))),"")</f>
        <v/>
      </c>
      <c r="AH215" s="222" t="str">
        <f t="shared" si="140"/>
        <v/>
      </c>
      <c r="AI215" s="222" t="str">
        <f t="shared" si="140"/>
        <v/>
      </c>
      <c r="AJ215" s="222" t="str">
        <f t="shared" si="140"/>
        <v/>
      </c>
      <c r="AK215" s="222" t="str">
        <f t="shared" si="140"/>
        <v/>
      </c>
      <c r="AL215" s="222" t="str">
        <f t="shared" si="140"/>
        <v/>
      </c>
      <c r="AM215" s="222" t="str">
        <f t="shared" si="140"/>
        <v/>
      </c>
      <c r="AN215" s="222" t="str">
        <f t="shared" si="140"/>
        <v/>
      </c>
      <c r="AO215" s="222" t="str">
        <f t="shared" si="140"/>
        <v/>
      </c>
      <c r="AP215" s="222" t="str">
        <f t="shared" si="140"/>
        <v/>
      </c>
      <c r="AQ215" s="222" t="str">
        <f t="shared" si="140"/>
        <v/>
      </c>
      <c r="AR215" s="222" t="str">
        <f t="shared" si="140"/>
        <v/>
      </c>
      <c r="AS215" s="222" t="str">
        <f t="shared" si="140"/>
        <v/>
      </c>
      <c r="AT215" s="222" t="str">
        <f t="shared" si="140"/>
        <v/>
      </c>
      <c r="AU215" s="222" t="str">
        <f t="shared" si="140"/>
        <v/>
      </c>
      <c r="AV215" s="222" t="str">
        <f t="shared" si="140"/>
        <v/>
      </c>
      <c r="AW215" s="222" t="str">
        <f t="shared" si="140"/>
        <v/>
      </c>
      <c r="AX215" s="222" t="str">
        <f t="shared" si="140"/>
        <v/>
      </c>
      <c r="AY215" s="222" t="str">
        <f t="shared" si="140"/>
        <v/>
      </c>
      <c r="AZ215" s="222" t="str">
        <f t="shared" si="140"/>
        <v/>
      </c>
      <c r="BA215" s="222" t="str">
        <f t="shared" si="140"/>
        <v/>
      </c>
      <c r="BB215" s="219" t="str">
        <f>IFERROR(IF(IF(Z215=例①!$E$12,例①!$E$12,IF(WEEKDAY(Z215)=1,Z222,BB216))&gt;例①!$E$12,例①!$E$12,IF(Z215=例①!$E$12,例①!$E$12,IF(WEEKDAY(Z215)=1,Z222,BB216))),"")</f>
        <v/>
      </c>
      <c r="BE215" s="53"/>
      <c r="BF215" s="53"/>
      <c r="BG215" s="53" t="str">
        <f>IFERROR(VLOOKUP(B215,例①!$C$11:$D$12,2,FALSE),"")</f>
        <v/>
      </c>
      <c r="BH215" s="53" t="str">
        <f>IFERROR(VLOOKUP(B215,例①!$C$16:$D$21,2,FALSE),"")</f>
        <v/>
      </c>
      <c r="BI215" s="53" t="str">
        <f>IFERROR(VLOOKUP(B215,例①!$C$22:$D$24,2,FALSE),"")</f>
        <v/>
      </c>
      <c r="BJ215" s="53" t="str">
        <f>IF(B215&gt;例①!$C$26,"",IF(B215&gt;=例①!$C$25,$BJ$13,""))</f>
        <v/>
      </c>
      <c r="BK215" s="53" t="str">
        <f>IF(B215&gt;例①!$C$28,"",IF(B215&gt;=例①!$C$27,$BK$13,""))</f>
        <v/>
      </c>
      <c r="BL215" s="53" t="str">
        <f>IF(B215&gt;例①!$C$30,"",IF(B215&gt;=例①!$C$29,$BL$13,""))</f>
        <v/>
      </c>
      <c r="BM215" s="53" t="str">
        <f>IF(B215&gt;例①!$C$32,"",IF(B215&gt;=例①!$C$31,$BM$13,""))</f>
        <v/>
      </c>
      <c r="BN215" s="53" t="str">
        <f>IF(B215&gt;例①!$C$34,"",IF(B215&gt;=例①!$C$33,$BN$13,""))</f>
        <v/>
      </c>
      <c r="BO215" s="53" t="str">
        <f>IF(B215&gt;例①!$C$36,"",IF(B215&gt;=例①!$C$35,$BO$13,""))</f>
        <v/>
      </c>
      <c r="BP215" s="53" t="str">
        <f>IF(B215&gt;例①!$C$38,"",IF(B215&gt;=例①!$C$37,$BP$13,""))</f>
        <v/>
      </c>
      <c r="BQ215" s="53" t="str">
        <f>IF(B215&gt;例①!$C$40,"",IF(B215&gt;=例①!$C$39,$BQ$13,""))</f>
        <v/>
      </c>
      <c r="BR215" s="53" t="str">
        <f>IF(B215&gt;例①!$C$42,"",IF(B215&gt;=例①!$C$41,$BR$13,""))</f>
        <v/>
      </c>
      <c r="BS215" s="53" t="str">
        <f>IF(B215&gt;例①!$C$44,"",IF(B215&gt;=例①!$C$43,$BS$13,""))</f>
        <v/>
      </c>
      <c r="BT215" s="53" t="str">
        <f>IF(B215&gt;例①!$C$46,"",IF(B215&gt;=例①!$C$45,$BT$13,""))</f>
        <v/>
      </c>
      <c r="BU215" s="53" t="str">
        <f>IF(B215&gt;例①!$C$48,"",IF(B215&gt;=例①!$C$47,$BU$13,""))</f>
        <v/>
      </c>
      <c r="BV215" s="53" t="str">
        <f>IF(B215&gt;例①!$C$50,"",IF(B215&gt;=例①!$C$49,$BV$13,""))</f>
        <v/>
      </c>
      <c r="BW215" s="53" t="str">
        <f>IF(B215&gt;例①!$C$52,"",IF(B215&gt;=例①!$C$51,$BW$13,""))</f>
        <v/>
      </c>
      <c r="BX215" s="53" t="str">
        <f>IF(B215&gt;例①!$C$54,"",IF(B215&gt;=例①!$C$53,$BX$13,""))</f>
        <v/>
      </c>
      <c r="BY215" s="53" t="str">
        <f>IF(B215&gt;例①!$C$56,"",IF(B215&gt;=例①!$C$55,$BY$13,""))</f>
        <v/>
      </c>
      <c r="BZ215" s="53" t="str">
        <f>IF(B215&gt;例①!$C$58,"",IF(B215&gt;=例①!$C$57,$BZ$13,""))</f>
        <v/>
      </c>
      <c r="CA215" s="53" t="str">
        <f>IF(B215&gt;例①!$C$60,"",IF(B215&gt;=例①!$C$59,$CA$13,""))</f>
        <v/>
      </c>
      <c r="CB215" s="53" t="str">
        <f>IF(B215&gt;例①!$C$62,"",IF(B215&gt;=例①!$C$61,$CB$13,""))</f>
        <v/>
      </c>
      <c r="CC215" s="53" t="str">
        <f>IF(B215&gt;例①!$C$64,"",IF(B215&gt;=例①!$C$63,$CC$13,""))</f>
        <v/>
      </c>
      <c r="CD215" s="53" t="str">
        <f>IF(B215&gt;例①!$C$66,"",IF(B215&gt;=例①!$C$65,$CD$13,""))</f>
        <v/>
      </c>
      <c r="CE215" s="50" t="str">
        <f t="shared" si="138"/>
        <v/>
      </c>
      <c r="CF215" s="50" t="str">
        <f t="shared" si="125"/>
        <v xml:space="preserve"> </v>
      </c>
    </row>
    <row r="216" spans="1:84" ht="39" customHeight="1" thickTop="1" thickBot="1" x14ac:dyDescent="0.2">
      <c r="A216" s="81" t="str">
        <f t="shared" si="112"/>
        <v>対象期間外</v>
      </c>
      <c r="B216" s="180" t="str">
        <f>IFERROR(IF(B215=例①!$E$12+IF(WEEKDAY(例①!$E$12)=1,例①!$E$12,(8-WEEKDAY(例①!$E$12))),"-",IF(B215="-","-",B215+1)),"-")</f>
        <v>-</v>
      </c>
      <c r="C216" s="89" t="str">
        <f t="shared" si="126"/>
        <v>-</v>
      </c>
      <c r="D216" s="199" t="str">
        <f t="shared" si="127"/>
        <v>×</v>
      </c>
      <c r="E216" s="200" t="str">
        <f t="shared" si="128"/>
        <v xml:space="preserve"> </v>
      </c>
      <c r="F216" s="201" t="s">
        <v>61</v>
      </c>
      <c r="G216" s="202"/>
      <c r="H216" s="203"/>
      <c r="I216" s="204"/>
      <c r="J216" s="187" t="str">
        <f t="shared" si="129"/>
        <v/>
      </c>
      <c r="K216" s="190" t="str">
        <f t="shared" si="113"/>
        <v/>
      </c>
      <c r="L216" s="190" t="str">
        <f t="shared" si="114"/>
        <v/>
      </c>
      <c r="M216" s="188" t="str">
        <f t="shared" si="130"/>
        <v/>
      </c>
      <c r="N216" s="87" t="str">
        <f t="shared" si="115"/>
        <v/>
      </c>
      <c r="O216" s="108"/>
      <c r="P216" s="156" t="str">
        <f>IF(B216&lt;例①!$E$11,"",IF(B216&gt;例①!$E$12,"",IF(LEN(CE216)=0,"○","")))</f>
        <v/>
      </c>
      <c r="Q216" s="162">
        <f t="shared" si="131"/>
        <v>52</v>
      </c>
      <c r="R216" s="93">
        <f t="shared" si="116"/>
        <v>181</v>
      </c>
      <c r="S216" s="156" t="str">
        <f t="shared" si="117"/>
        <v/>
      </c>
      <c r="T216" s="162">
        <f t="shared" si="118"/>
        <v>51</v>
      </c>
      <c r="U216" s="100">
        <f t="shared" si="132"/>
        <v>52</v>
      </c>
      <c r="V216" s="93" t="str">
        <f t="shared" si="119"/>
        <v/>
      </c>
      <c r="W216" s="169" t="str">
        <f t="shared" si="133"/>
        <v/>
      </c>
      <c r="X216" s="80" t="str">
        <f t="shared" si="134"/>
        <v/>
      </c>
      <c r="Y216" s="80" t="str">
        <f t="shared" si="135"/>
        <v/>
      </c>
      <c r="Z216" s="80" t="str">
        <f t="shared" si="120"/>
        <v>-</v>
      </c>
      <c r="AA216" s="80" t="str">
        <f t="shared" si="121"/>
        <v/>
      </c>
      <c r="AB216" s="80" t="str">
        <f t="shared" si="122"/>
        <v>OK（振替済み）</v>
      </c>
      <c r="AC216" s="154">
        <f t="shared" si="123"/>
        <v>51</v>
      </c>
      <c r="AD216" s="154" t="str">
        <f t="shared" si="136"/>
        <v/>
      </c>
      <c r="AE216" s="106">
        <f t="shared" si="137"/>
        <v>0</v>
      </c>
      <c r="AF216" s="106">
        <f t="shared" si="124"/>
        <v>0</v>
      </c>
      <c r="AG216" s="218" t="str">
        <f>IFERROR(IF(AE216=1,例①!$E$11,IF(AE216=2,例①!$E$11,IF(WEEKDAY(Z216)=2,Z209,AG215))),"")</f>
        <v/>
      </c>
      <c r="AH216" s="222" t="str">
        <f t="shared" si="140"/>
        <v/>
      </c>
      <c r="AI216" s="222" t="str">
        <f t="shared" si="140"/>
        <v/>
      </c>
      <c r="AJ216" s="222" t="str">
        <f t="shared" si="140"/>
        <v/>
      </c>
      <c r="AK216" s="222" t="str">
        <f t="shared" si="140"/>
        <v/>
      </c>
      <c r="AL216" s="222" t="str">
        <f t="shared" si="140"/>
        <v/>
      </c>
      <c r="AM216" s="222" t="str">
        <f t="shared" si="140"/>
        <v/>
      </c>
      <c r="AN216" s="222" t="str">
        <f t="shared" si="140"/>
        <v/>
      </c>
      <c r="AO216" s="222" t="str">
        <f t="shared" si="140"/>
        <v/>
      </c>
      <c r="AP216" s="222" t="str">
        <f t="shared" si="140"/>
        <v/>
      </c>
      <c r="AQ216" s="222" t="str">
        <f t="shared" si="140"/>
        <v/>
      </c>
      <c r="AR216" s="222" t="str">
        <f t="shared" si="140"/>
        <v/>
      </c>
      <c r="AS216" s="222" t="str">
        <f t="shared" si="140"/>
        <v/>
      </c>
      <c r="AT216" s="222" t="str">
        <f t="shared" si="140"/>
        <v/>
      </c>
      <c r="AU216" s="222" t="str">
        <f t="shared" si="140"/>
        <v/>
      </c>
      <c r="AV216" s="222" t="str">
        <f t="shared" si="140"/>
        <v/>
      </c>
      <c r="AW216" s="222" t="str">
        <f t="shared" si="140"/>
        <v/>
      </c>
      <c r="AX216" s="222" t="str">
        <f t="shared" si="140"/>
        <v/>
      </c>
      <c r="AY216" s="222" t="str">
        <f t="shared" si="140"/>
        <v/>
      </c>
      <c r="AZ216" s="222" t="str">
        <f t="shared" si="140"/>
        <v/>
      </c>
      <c r="BA216" s="222" t="str">
        <f t="shared" si="140"/>
        <v/>
      </c>
      <c r="BB216" s="219" t="str">
        <f>IFERROR(IF(IF(Z216=例①!$E$12,例①!$E$12,IF(WEEKDAY(Z216)=1,Z223,BB217))&gt;例①!$E$12,例①!$E$12,IF(Z216=例①!$E$12,例①!$E$12,IF(WEEKDAY(Z216)=1,Z223,BB217))),"")</f>
        <v/>
      </c>
      <c r="BE216" s="53"/>
      <c r="BF216" s="53"/>
      <c r="BG216" s="53" t="str">
        <f>IFERROR(VLOOKUP(B216,例①!$C$11:$D$12,2,FALSE),"")</f>
        <v/>
      </c>
      <c r="BH216" s="53" t="str">
        <f>IFERROR(VLOOKUP(B216,例①!$C$16:$D$21,2,FALSE),"")</f>
        <v/>
      </c>
      <c r="BI216" s="53" t="str">
        <f>IFERROR(VLOOKUP(B216,例①!$C$22:$D$24,2,FALSE),"")</f>
        <v/>
      </c>
      <c r="BJ216" s="53" t="str">
        <f>IF(B216&gt;例①!$C$26,"",IF(B216&gt;=例①!$C$25,$BJ$13,""))</f>
        <v/>
      </c>
      <c r="BK216" s="53" t="str">
        <f>IF(B216&gt;例①!$C$28,"",IF(B216&gt;=例①!$C$27,$BK$13,""))</f>
        <v/>
      </c>
      <c r="BL216" s="53" t="str">
        <f>IF(B216&gt;例①!$C$30,"",IF(B216&gt;=例①!$C$29,$BL$13,""))</f>
        <v/>
      </c>
      <c r="BM216" s="53" t="str">
        <f>IF(B216&gt;例①!$C$32,"",IF(B216&gt;=例①!$C$31,$BM$13,""))</f>
        <v/>
      </c>
      <c r="BN216" s="53" t="str">
        <f>IF(B216&gt;例①!$C$34,"",IF(B216&gt;=例①!$C$33,$BN$13,""))</f>
        <v/>
      </c>
      <c r="BO216" s="53" t="str">
        <f>IF(B216&gt;例①!$C$36,"",IF(B216&gt;=例①!$C$35,$BO$13,""))</f>
        <v/>
      </c>
      <c r="BP216" s="53" t="str">
        <f>IF(B216&gt;例①!$C$38,"",IF(B216&gt;=例①!$C$37,$BP$13,""))</f>
        <v/>
      </c>
      <c r="BQ216" s="53" t="str">
        <f>IF(B216&gt;例①!$C$40,"",IF(B216&gt;=例①!$C$39,$BQ$13,""))</f>
        <v/>
      </c>
      <c r="BR216" s="53" t="str">
        <f>IF(B216&gt;例①!$C$42,"",IF(B216&gt;=例①!$C$41,$BR$13,""))</f>
        <v/>
      </c>
      <c r="BS216" s="53" t="str">
        <f>IF(B216&gt;例①!$C$44,"",IF(B216&gt;=例①!$C$43,$BS$13,""))</f>
        <v/>
      </c>
      <c r="BT216" s="53" t="str">
        <f>IF(B216&gt;例①!$C$46,"",IF(B216&gt;=例①!$C$45,$BT$13,""))</f>
        <v/>
      </c>
      <c r="BU216" s="53" t="str">
        <f>IF(B216&gt;例①!$C$48,"",IF(B216&gt;=例①!$C$47,$BU$13,""))</f>
        <v/>
      </c>
      <c r="BV216" s="53" t="str">
        <f>IF(B216&gt;例①!$C$50,"",IF(B216&gt;=例①!$C$49,$BV$13,""))</f>
        <v/>
      </c>
      <c r="BW216" s="53" t="str">
        <f>IF(B216&gt;例①!$C$52,"",IF(B216&gt;=例①!$C$51,$BW$13,""))</f>
        <v/>
      </c>
      <c r="BX216" s="53" t="str">
        <f>IF(B216&gt;例①!$C$54,"",IF(B216&gt;=例①!$C$53,$BX$13,""))</f>
        <v/>
      </c>
      <c r="BY216" s="53" t="str">
        <f>IF(B216&gt;例①!$C$56,"",IF(B216&gt;=例①!$C$55,$BY$13,""))</f>
        <v/>
      </c>
      <c r="BZ216" s="53" t="str">
        <f>IF(B216&gt;例①!$C$58,"",IF(B216&gt;=例①!$C$57,$BZ$13,""))</f>
        <v/>
      </c>
      <c r="CA216" s="53" t="str">
        <f>IF(B216&gt;例①!$C$60,"",IF(B216&gt;=例①!$C$59,$CA$13,""))</f>
        <v/>
      </c>
      <c r="CB216" s="53" t="str">
        <f>IF(B216&gt;例①!$C$62,"",IF(B216&gt;=例①!$C$61,$CB$13,""))</f>
        <v/>
      </c>
      <c r="CC216" s="53" t="str">
        <f>IF(B216&gt;例①!$C$64,"",IF(B216&gt;=例①!$C$63,$CC$13,""))</f>
        <v/>
      </c>
      <c r="CD216" s="53" t="str">
        <f>IF(B216&gt;例①!$C$66,"",IF(B216&gt;=例①!$C$65,$CD$13,""))</f>
        <v/>
      </c>
      <c r="CE216" s="50" t="str">
        <f t="shared" si="138"/>
        <v/>
      </c>
      <c r="CF216" s="50" t="str">
        <f t="shared" si="125"/>
        <v xml:space="preserve"> </v>
      </c>
    </row>
    <row r="217" spans="1:84" ht="39" customHeight="1" thickTop="1" thickBot="1" x14ac:dyDescent="0.2">
      <c r="A217" s="81" t="str">
        <f t="shared" si="112"/>
        <v>対象期間外</v>
      </c>
      <c r="B217" s="180" t="str">
        <f>IFERROR(IF(B216=例①!$E$12+IF(WEEKDAY(例①!$E$12)=1,例①!$E$12,(8-WEEKDAY(例①!$E$12))),"-",IF(B216="-","-",B216+1)),"-")</f>
        <v>-</v>
      </c>
      <c r="C217" s="89" t="str">
        <f t="shared" si="126"/>
        <v>-</v>
      </c>
      <c r="D217" s="199" t="str">
        <f t="shared" si="127"/>
        <v>×</v>
      </c>
      <c r="E217" s="200" t="str">
        <f t="shared" si="128"/>
        <v xml:space="preserve"> </v>
      </c>
      <c r="F217" s="201" t="s">
        <v>61</v>
      </c>
      <c r="G217" s="202"/>
      <c r="H217" s="203"/>
      <c r="I217" s="204"/>
      <c r="J217" s="187" t="str">
        <f t="shared" si="129"/>
        <v/>
      </c>
      <c r="K217" s="190" t="str">
        <f t="shared" si="113"/>
        <v/>
      </c>
      <c r="L217" s="190" t="str">
        <f t="shared" si="114"/>
        <v/>
      </c>
      <c r="M217" s="188" t="str">
        <f t="shared" si="130"/>
        <v/>
      </c>
      <c r="N217" s="87" t="str">
        <f t="shared" si="115"/>
        <v/>
      </c>
      <c r="O217" s="108"/>
      <c r="P217" s="156" t="str">
        <f>IF(B217&lt;例①!$E$11,"",IF(B217&gt;例①!$E$12,"",IF(LEN(CE217)=0,"○","")))</f>
        <v/>
      </c>
      <c r="Q217" s="162">
        <f t="shared" si="131"/>
        <v>52</v>
      </c>
      <c r="R217" s="93">
        <f t="shared" si="116"/>
        <v>181</v>
      </c>
      <c r="S217" s="156" t="str">
        <f t="shared" si="117"/>
        <v/>
      </c>
      <c r="T217" s="162">
        <f t="shared" si="118"/>
        <v>51</v>
      </c>
      <c r="U217" s="100">
        <f t="shared" si="132"/>
        <v>52</v>
      </c>
      <c r="V217" s="93" t="str">
        <f t="shared" si="119"/>
        <v/>
      </c>
      <c r="W217" s="169" t="str">
        <f t="shared" si="133"/>
        <v/>
      </c>
      <c r="X217" s="80" t="str">
        <f t="shared" si="134"/>
        <v/>
      </c>
      <c r="Y217" s="80" t="str">
        <f t="shared" si="135"/>
        <v/>
      </c>
      <c r="Z217" s="80" t="str">
        <f t="shared" si="120"/>
        <v>-</v>
      </c>
      <c r="AA217" s="80" t="str">
        <f t="shared" si="121"/>
        <v/>
      </c>
      <c r="AB217" s="80" t="str">
        <f t="shared" si="122"/>
        <v>OK（振替済み）</v>
      </c>
      <c r="AC217" s="154">
        <f t="shared" si="123"/>
        <v>51</v>
      </c>
      <c r="AD217" s="154" t="str">
        <f t="shared" si="136"/>
        <v/>
      </c>
      <c r="AE217" s="106">
        <f t="shared" si="137"/>
        <v>0</v>
      </c>
      <c r="AF217" s="106">
        <f t="shared" si="124"/>
        <v>0</v>
      </c>
      <c r="AG217" s="223" t="str">
        <f>IFERROR(IF(AE217=1,例①!$E$11,IF(AE217=2,例①!$E$11,IF(WEEKDAY(Z217)=2,Z210,AG216))),"")</f>
        <v/>
      </c>
      <c r="AH217" s="224" t="str">
        <f t="shared" si="140"/>
        <v/>
      </c>
      <c r="AI217" s="224" t="str">
        <f t="shared" si="140"/>
        <v/>
      </c>
      <c r="AJ217" s="224" t="str">
        <f t="shared" si="140"/>
        <v/>
      </c>
      <c r="AK217" s="224" t="str">
        <f t="shared" si="140"/>
        <v/>
      </c>
      <c r="AL217" s="224" t="str">
        <f t="shared" si="140"/>
        <v/>
      </c>
      <c r="AM217" s="224" t="str">
        <f t="shared" si="140"/>
        <v/>
      </c>
      <c r="AN217" s="224" t="str">
        <f t="shared" si="140"/>
        <v/>
      </c>
      <c r="AO217" s="224" t="str">
        <f t="shared" si="140"/>
        <v/>
      </c>
      <c r="AP217" s="224" t="str">
        <f t="shared" si="140"/>
        <v/>
      </c>
      <c r="AQ217" s="224" t="str">
        <f t="shared" si="140"/>
        <v/>
      </c>
      <c r="AR217" s="224" t="str">
        <f t="shared" si="140"/>
        <v/>
      </c>
      <c r="AS217" s="224" t="str">
        <f t="shared" si="140"/>
        <v/>
      </c>
      <c r="AT217" s="224" t="str">
        <f t="shared" si="140"/>
        <v/>
      </c>
      <c r="AU217" s="224" t="str">
        <f t="shared" si="140"/>
        <v/>
      </c>
      <c r="AV217" s="224" t="str">
        <f t="shared" si="140"/>
        <v/>
      </c>
      <c r="AW217" s="224" t="str">
        <f t="shared" si="140"/>
        <v/>
      </c>
      <c r="AX217" s="224" t="str">
        <f t="shared" si="140"/>
        <v/>
      </c>
      <c r="AY217" s="224" t="str">
        <f t="shared" si="140"/>
        <v/>
      </c>
      <c r="AZ217" s="224" t="str">
        <f t="shared" si="140"/>
        <v/>
      </c>
      <c r="BA217" s="224" t="str">
        <f t="shared" si="140"/>
        <v/>
      </c>
      <c r="BB217" s="225" t="str">
        <f>IFERROR(IF(IF(Z217=例①!$E$12,例①!$E$12,IF(WEEKDAY(Z217)=1,Z224,BB218))&gt;例①!$E$12,例①!$E$12,IF(Z217=例①!$E$12,例①!$E$12,IF(WEEKDAY(Z217)=1,Z224,BB218))),"")</f>
        <v/>
      </c>
      <c r="BE217" s="53"/>
      <c r="BF217" s="53"/>
      <c r="BG217" s="53" t="str">
        <f>IFERROR(VLOOKUP(B217,例①!$C$11:$D$12,2,FALSE),"")</f>
        <v/>
      </c>
      <c r="BH217" s="53" t="str">
        <f>IFERROR(VLOOKUP(B217,例①!$C$16:$D$21,2,FALSE),"")</f>
        <v/>
      </c>
      <c r="BI217" s="53" t="str">
        <f>IFERROR(VLOOKUP(B217,例①!$C$22:$D$24,2,FALSE),"")</f>
        <v/>
      </c>
      <c r="BJ217" s="53" t="str">
        <f>IF(B217&gt;例①!$C$26,"",IF(B217&gt;=例①!$C$25,$BJ$13,""))</f>
        <v/>
      </c>
      <c r="BK217" s="53" t="str">
        <f>IF(B217&gt;例①!$C$28,"",IF(B217&gt;=例①!$C$27,$BK$13,""))</f>
        <v/>
      </c>
      <c r="BL217" s="53" t="str">
        <f>IF(B217&gt;例①!$C$30,"",IF(B217&gt;=例①!$C$29,$BL$13,""))</f>
        <v/>
      </c>
      <c r="BM217" s="53" t="str">
        <f>IF(B217&gt;例①!$C$32,"",IF(B217&gt;=例①!$C$31,$BM$13,""))</f>
        <v/>
      </c>
      <c r="BN217" s="53" t="str">
        <f>IF(B217&gt;例①!$C$34,"",IF(B217&gt;=例①!$C$33,$BN$13,""))</f>
        <v/>
      </c>
      <c r="BO217" s="53" t="str">
        <f>IF(B217&gt;例①!$C$36,"",IF(B217&gt;=例①!$C$35,$BO$13,""))</f>
        <v/>
      </c>
      <c r="BP217" s="53" t="str">
        <f>IF(B217&gt;例①!$C$38,"",IF(B217&gt;=例①!$C$37,$BP$13,""))</f>
        <v/>
      </c>
      <c r="BQ217" s="53" t="str">
        <f>IF(B217&gt;例①!$C$40,"",IF(B217&gt;=例①!$C$39,$BQ$13,""))</f>
        <v/>
      </c>
      <c r="BR217" s="53" t="str">
        <f>IF(B217&gt;例①!$C$42,"",IF(B217&gt;=例①!$C$41,$BR$13,""))</f>
        <v/>
      </c>
      <c r="BS217" s="53" t="str">
        <f>IF(B217&gt;例①!$C$44,"",IF(B217&gt;=例①!$C$43,$BS$13,""))</f>
        <v/>
      </c>
      <c r="BT217" s="53" t="str">
        <f>IF(B217&gt;例①!$C$46,"",IF(B217&gt;=例①!$C$45,$BT$13,""))</f>
        <v/>
      </c>
      <c r="BU217" s="53" t="str">
        <f>IF(B217&gt;例①!$C$48,"",IF(B217&gt;=例①!$C$47,$BU$13,""))</f>
        <v/>
      </c>
      <c r="BV217" s="53" t="str">
        <f>IF(B217&gt;例①!$C$50,"",IF(B217&gt;=例①!$C$49,$BV$13,""))</f>
        <v/>
      </c>
      <c r="BW217" s="53" t="str">
        <f>IF(B217&gt;例①!$C$52,"",IF(B217&gt;=例①!$C$51,$BW$13,""))</f>
        <v/>
      </c>
      <c r="BX217" s="53" t="str">
        <f>IF(B217&gt;例①!$C$54,"",IF(B217&gt;=例①!$C$53,$BX$13,""))</f>
        <v/>
      </c>
      <c r="BY217" s="53" t="str">
        <f>IF(B217&gt;例①!$C$56,"",IF(B217&gt;=例①!$C$55,$BY$13,""))</f>
        <v/>
      </c>
      <c r="BZ217" s="53" t="str">
        <f>IF(B217&gt;例①!$C$58,"",IF(B217&gt;=例①!$C$57,$BZ$13,""))</f>
        <v/>
      </c>
      <c r="CA217" s="53" t="str">
        <f>IF(B217&gt;例①!$C$60,"",IF(B217&gt;=例①!$C$59,$CA$13,""))</f>
        <v/>
      </c>
      <c r="CB217" s="53" t="str">
        <f>IF(B217&gt;例①!$C$62,"",IF(B217&gt;=例①!$C$61,$CB$13,""))</f>
        <v/>
      </c>
      <c r="CC217" s="53" t="str">
        <f>IF(B217&gt;例①!$C$64,"",IF(B217&gt;=例①!$C$63,$CC$13,""))</f>
        <v/>
      </c>
      <c r="CD217" s="53" t="str">
        <f>IF(B217&gt;例①!$C$66,"",IF(B217&gt;=例①!$C$65,$CD$13,""))</f>
        <v/>
      </c>
      <c r="CE217" s="50" t="str">
        <f t="shared" si="138"/>
        <v/>
      </c>
      <c r="CF217" s="50" t="str">
        <f t="shared" si="125"/>
        <v xml:space="preserve"> </v>
      </c>
    </row>
    <row r="218" spans="1:84" ht="39" customHeight="1" thickTop="1" thickBot="1" x14ac:dyDescent="0.2">
      <c r="A218" s="81" t="str">
        <f t="shared" si="112"/>
        <v>対象期間外</v>
      </c>
      <c r="B218" s="180" t="str">
        <f>IFERROR(IF(B217=例①!$E$12+IF(WEEKDAY(例①!$E$12)=1,例①!$E$12,(8-WEEKDAY(例①!$E$12))),"-",IF(B217="-","-",B217+1)),"-")</f>
        <v>-</v>
      </c>
      <c r="C218" s="89" t="str">
        <f t="shared" si="126"/>
        <v>-</v>
      </c>
      <c r="D218" s="199" t="str">
        <f t="shared" si="127"/>
        <v>×</v>
      </c>
      <c r="E218" s="200" t="str">
        <f t="shared" si="128"/>
        <v xml:space="preserve"> </v>
      </c>
      <c r="F218" s="201" t="s">
        <v>60</v>
      </c>
      <c r="G218" s="202"/>
      <c r="H218" s="203"/>
      <c r="I218" s="204"/>
      <c r="J218" s="187" t="str">
        <f t="shared" si="129"/>
        <v/>
      </c>
      <c r="K218" s="190" t="str">
        <f t="shared" si="113"/>
        <v/>
      </c>
      <c r="L218" s="190" t="str">
        <f t="shared" si="114"/>
        <v/>
      </c>
      <c r="M218" s="188" t="str">
        <f t="shared" si="130"/>
        <v/>
      </c>
      <c r="N218" s="87" t="str">
        <f t="shared" si="115"/>
        <v/>
      </c>
      <c r="O218" s="108"/>
      <c r="P218" s="156" t="str">
        <f>IF(B218&lt;例①!$E$11,"",IF(B218&gt;例①!$E$12,"",IF(LEN(CE218)=0,"○","")))</f>
        <v/>
      </c>
      <c r="Q218" s="162">
        <f t="shared" si="131"/>
        <v>52</v>
      </c>
      <c r="R218" s="93">
        <f t="shared" si="116"/>
        <v>181</v>
      </c>
      <c r="S218" s="156" t="str">
        <f t="shared" si="117"/>
        <v/>
      </c>
      <c r="T218" s="162">
        <f t="shared" si="118"/>
        <v>51</v>
      </c>
      <c r="U218" s="100">
        <f t="shared" si="132"/>
        <v>52</v>
      </c>
      <c r="V218" s="93" t="str">
        <f t="shared" si="119"/>
        <v/>
      </c>
      <c r="W218" s="169" t="str">
        <f t="shared" si="133"/>
        <v/>
      </c>
      <c r="X218" s="80" t="str">
        <f t="shared" si="134"/>
        <v/>
      </c>
      <c r="Y218" s="80" t="str">
        <f t="shared" si="135"/>
        <v/>
      </c>
      <c r="Z218" s="80" t="str">
        <f t="shared" si="120"/>
        <v>-</v>
      </c>
      <c r="AA218" s="80" t="str">
        <f t="shared" si="121"/>
        <v/>
      </c>
      <c r="AB218" s="80" t="str">
        <f t="shared" si="122"/>
        <v>OK（振替済み）</v>
      </c>
      <c r="AC218" s="154">
        <f t="shared" si="123"/>
        <v>51</v>
      </c>
      <c r="AD218" s="154" t="str">
        <f t="shared" si="136"/>
        <v/>
      </c>
      <c r="AE218" s="106">
        <f t="shared" si="137"/>
        <v>0</v>
      </c>
      <c r="AF218" s="106">
        <f t="shared" si="124"/>
        <v>0</v>
      </c>
      <c r="AG218" s="216" t="str">
        <f>IFERROR(IF(AE218=1,例①!$E$11,IF(AE218=2,例①!$E$11,IF(WEEKDAY(Z218)=2,Z211,AG217))),"")</f>
        <v/>
      </c>
      <c r="AH218" s="221" t="str">
        <f t="shared" si="140"/>
        <v/>
      </c>
      <c r="AI218" s="221" t="str">
        <f t="shared" si="140"/>
        <v/>
      </c>
      <c r="AJ218" s="221" t="str">
        <f t="shared" si="140"/>
        <v/>
      </c>
      <c r="AK218" s="221" t="str">
        <f t="shared" si="140"/>
        <v/>
      </c>
      <c r="AL218" s="221" t="str">
        <f t="shared" si="140"/>
        <v/>
      </c>
      <c r="AM218" s="221" t="str">
        <f t="shared" si="140"/>
        <v/>
      </c>
      <c r="AN218" s="221" t="str">
        <f t="shared" si="140"/>
        <v/>
      </c>
      <c r="AO218" s="221" t="str">
        <f t="shared" si="140"/>
        <v/>
      </c>
      <c r="AP218" s="221" t="str">
        <f t="shared" si="140"/>
        <v/>
      </c>
      <c r="AQ218" s="221" t="str">
        <f t="shared" si="140"/>
        <v/>
      </c>
      <c r="AR218" s="221" t="str">
        <f t="shared" si="140"/>
        <v/>
      </c>
      <c r="AS218" s="221" t="str">
        <f t="shared" si="140"/>
        <v/>
      </c>
      <c r="AT218" s="221" t="str">
        <f t="shared" si="140"/>
        <v/>
      </c>
      <c r="AU218" s="221" t="str">
        <f t="shared" si="140"/>
        <v/>
      </c>
      <c r="AV218" s="221" t="str">
        <f t="shared" si="140"/>
        <v/>
      </c>
      <c r="AW218" s="221" t="str">
        <f t="shared" si="140"/>
        <v/>
      </c>
      <c r="AX218" s="221" t="str">
        <f t="shared" si="140"/>
        <v/>
      </c>
      <c r="AY218" s="221" t="str">
        <f t="shared" si="140"/>
        <v/>
      </c>
      <c r="AZ218" s="221" t="str">
        <f t="shared" si="140"/>
        <v/>
      </c>
      <c r="BA218" s="221" t="str">
        <f t="shared" si="140"/>
        <v/>
      </c>
      <c r="BB218" s="217" t="str">
        <f>IFERROR(IF(IF(Z218=例①!$E$12,例①!$E$12,IF(WEEKDAY(Z218)=1,Z225,BB219))&gt;例①!$E$12,例①!$E$12,IF(Z218=例①!$E$12,例①!$E$12,IF(WEEKDAY(Z218)=1,Z225,BB219))),"")</f>
        <v/>
      </c>
      <c r="BE218" s="53"/>
      <c r="BF218" s="53"/>
      <c r="BG218" s="53" t="str">
        <f>IFERROR(VLOOKUP(B218,例①!$C$11:$D$12,2,FALSE),"")</f>
        <v/>
      </c>
      <c r="BH218" s="53" t="str">
        <f>IFERROR(VLOOKUP(B218,例①!$C$16:$D$21,2,FALSE),"")</f>
        <v/>
      </c>
      <c r="BI218" s="53" t="str">
        <f>IFERROR(VLOOKUP(B218,例①!$C$22:$D$24,2,FALSE),"")</f>
        <v/>
      </c>
      <c r="BJ218" s="53" t="str">
        <f>IF(B218&gt;例①!$C$26,"",IF(B218&gt;=例①!$C$25,$BJ$13,""))</f>
        <v/>
      </c>
      <c r="BK218" s="53" t="str">
        <f>IF(B218&gt;例①!$C$28,"",IF(B218&gt;=例①!$C$27,$BK$13,""))</f>
        <v/>
      </c>
      <c r="BL218" s="53" t="str">
        <f>IF(B218&gt;例①!$C$30,"",IF(B218&gt;=例①!$C$29,$BL$13,""))</f>
        <v/>
      </c>
      <c r="BM218" s="53" t="str">
        <f>IF(B218&gt;例①!$C$32,"",IF(B218&gt;=例①!$C$31,$BM$13,""))</f>
        <v/>
      </c>
      <c r="BN218" s="53" t="str">
        <f>IF(B218&gt;例①!$C$34,"",IF(B218&gt;=例①!$C$33,$BN$13,""))</f>
        <v/>
      </c>
      <c r="BO218" s="53" t="str">
        <f>IF(B218&gt;例①!$C$36,"",IF(B218&gt;=例①!$C$35,$BO$13,""))</f>
        <v/>
      </c>
      <c r="BP218" s="53" t="str">
        <f>IF(B218&gt;例①!$C$38,"",IF(B218&gt;=例①!$C$37,$BP$13,""))</f>
        <v/>
      </c>
      <c r="BQ218" s="53" t="str">
        <f>IF(B218&gt;例①!$C$40,"",IF(B218&gt;=例①!$C$39,$BQ$13,""))</f>
        <v/>
      </c>
      <c r="BR218" s="53" t="str">
        <f>IF(B218&gt;例①!$C$42,"",IF(B218&gt;=例①!$C$41,$BR$13,""))</f>
        <v/>
      </c>
      <c r="BS218" s="53" t="str">
        <f>IF(B218&gt;例①!$C$44,"",IF(B218&gt;=例①!$C$43,$BS$13,""))</f>
        <v/>
      </c>
      <c r="BT218" s="53" t="str">
        <f>IF(B218&gt;例①!$C$46,"",IF(B218&gt;=例①!$C$45,$BT$13,""))</f>
        <v/>
      </c>
      <c r="BU218" s="53" t="str">
        <f>IF(B218&gt;例①!$C$48,"",IF(B218&gt;=例①!$C$47,$BU$13,""))</f>
        <v/>
      </c>
      <c r="BV218" s="53" t="str">
        <f>IF(B218&gt;例①!$C$50,"",IF(B218&gt;=例①!$C$49,$BV$13,""))</f>
        <v/>
      </c>
      <c r="BW218" s="53" t="str">
        <f>IF(B218&gt;例①!$C$52,"",IF(B218&gt;=例①!$C$51,$BW$13,""))</f>
        <v/>
      </c>
      <c r="BX218" s="53" t="str">
        <f>IF(B218&gt;例①!$C$54,"",IF(B218&gt;=例①!$C$53,$BX$13,""))</f>
        <v/>
      </c>
      <c r="BY218" s="53" t="str">
        <f>IF(B218&gt;例①!$C$56,"",IF(B218&gt;=例①!$C$55,$BY$13,""))</f>
        <v/>
      </c>
      <c r="BZ218" s="53" t="str">
        <f>IF(B218&gt;例①!$C$58,"",IF(B218&gt;=例①!$C$57,$BZ$13,""))</f>
        <v/>
      </c>
      <c r="CA218" s="53" t="str">
        <f>IF(B218&gt;例①!$C$60,"",IF(B218&gt;=例①!$C$59,$CA$13,""))</f>
        <v/>
      </c>
      <c r="CB218" s="53" t="str">
        <f>IF(B218&gt;例①!$C$62,"",IF(B218&gt;=例①!$C$61,$CB$13,""))</f>
        <v/>
      </c>
      <c r="CC218" s="53" t="str">
        <f>IF(B218&gt;例①!$C$64,"",IF(B218&gt;=例①!$C$63,$CC$13,""))</f>
        <v/>
      </c>
      <c r="CD218" s="53" t="str">
        <f>IF(B218&gt;例①!$C$66,"",IF(B218&gt;=例①!$C$65,$CD$13,""))</f>
        <v/>
      </c>
      <c r="CE218" s="50" t="str">
        <f t="shared" si="138"/>
        <v/>
      </c>
      <c r="CF218" s="50" t="str">
        <f t="shared" si="125"/>
        <v xml:space="preserve"> </v>
      </c>
    </row>
    <row r="219" spans="1:84" ht="39" customHeight="1" thickTop="1" thickBot="1" x14ac:dyDescent="0.2">
      <c r="A219" s="81" t="str">
        <f t="shared" si="112"/>
        <v>対象期間外</v>
      </c>
      <c r="B219" s="180" t="str">
        <f>IFERROR(IF(B218=例①!$E$12+IF(WEEKDAY(例①!$E$12)=1,例①!$E$12,(8-WEEKDAY(例①!$E$12))),"-",IF(B218="-","-",B218+1)),"-")</f>
        <v>-</v>
      </c>
      <c r="C219" s="89" t="str">
        <f t="shared" si="126"/>
        <v>-</v>
      </c>
      <c r="D219" s="199" t="str">
        <f t="shared" si="127"/>
        <v>×</v>
      </c>
      <c r="E219" s="200" t="str">
        <f t="shared" si="128"/>
        <v xml:space="preserve"> </v>
      </c>
      <c r="F219" s="201" t="s">
        <v>60</v>
      </c>
      <c r="G219" s="202"/>
      <c r="H219" s="203"/>
      <c r="I219" s="204"/>
      <c r="J219" s="187" t="str">
        <f t="shared" si="129"/>
        <v/>
      </c>
      <c r="K219" s="190" t="str">
        <f t="shared" si="113"/>
        <v/>
      </c>
      <c r="L219" s="190" t="str">
        <f t="shared" si="114"/>
        <v/>
      </c>
      <c r="M219" s="188" t="str">
        <f t="shared" si="130"/>
        <v/>
      </c>
      <c r="N219" s="87" t="str">
        <f t="shared" si="115"/>
        <v/>
      </c>
      <c r="O219" s="108"/>
      <c r="P219" s="156" t="str">
        <f>IF(B219&lt;例①!$E$11,"",IF(B219&gt;例①!$E$12,"",IF(LEN(CE219)=0,"○","")))</f>
        <v/>
      </c>
      <c r="Q219" s="162">
        <f t="shared" si="131"/>
        <v>52</v>
      </c>
      <c r="R219" s="93">
        <f t="shared" si="116"/>
        <v>181</v>
      </c>
      <c r="S219" s="156" t="str">
        <f t="shared" si="117"/>
        <v/>
      </c>
      <c r="T219" s="162">
        <f t="shared" si="118"/>
        <v>51</v>
      </c>
      <c r="U219" s="100">
        <f t="shared" si="132"/>
        <v>52</v>
      </c>
      <c r="V219" s="93" t="str">
        <f t="shared" si="119"/>
        <v/>
      </c>
      <c r="W219" s="169" t="str">
        <f t="shared" si="133"/>
        <v/>
      </c>
      <c r="X219" s="80" t="str">
        <f t="shared" si="134"/>
        <v/>
      </c>
      <c r="Y219" s="80" t="str">
        <f t="shared" si="135"/>
        <v/>
      </c>
      <c r="Z219" s="80" t="str">
        <f t="shared" si="120"/>
        <v>-</v>
      </c>
      <c r="AA219" s="80" t="str">
        <f t="shared" si="121"/>
        <v/>
      </c>
      <c r="AB219" s="80" t="str">
        <f t="shared" si="122"/>
        <v>OK（振替済み）</v>
      </c>
      <c r="AC219" s="154">
        <f t="shared" si="123"/>
        <v>51</v>
      </c>
      <c r="AD219" s="154" t="str">
        <f t="shared" si="136"/>
        <v/>
      </c>
      <c r="AE219" s="106">
        <f t="shared" si="137"/>
        <v>0</v>
      </c>
      <c r="AF219" s="106">
        <f t="shared" si="124"/>
        <v>0</v>
      </c>
      <c r="AG219" s="218" t="str">
        <f>IFERROR(IF(AE219=1,例①!$E$11,IF(AE219=2,例①!$E$11,IF(WEEKDAY(Z219)=2,Z212,AG218))),"")</f>
        <v/>
      </c>
      <c r="AH219" s="222" t="str">
        <f t="shared" si="140"/>
        <v/>
      </c>
      <c r="AI219" s="222" t="str">
        <f t="shared" si="140"/>
        <v/>
      </c>
      <c r="AJ219" s="222" t="str">
        <f t="shared" si="140"/>
        <v/>
      </c>
      <c r="AK219" s="222" t="str">
        <f t="shared" si="140"/>
        <v/>
      </c>
      <c r="AL219" s="222" t="str">
        <f t="shared" si="140"/>
        <v/>
      </c>
      <c r="AM219" s="222" t="str">
        <f t="shared" si="140"/>
        <v/>
      </c>
      <c r="AN219" s="222" t="str">
        <f t="shared" si="140"/>
        <v/>
      </c>
      <c r="AO219" s="222" t="str">
        <f t="shared" si="140"/>
        <v/>
      </c>
      <c r="AP219" s="222" t="str">
        <f t="shared" si="140"/>
        <v/>
      </c>
      <c r="AQ219" s="222" t="str">
        <f t="shared" si="140"/>
        <v/>
      </c>
      <c r="AR219" s="222" t="str">
        <f t="shared" si="140"/>
        <v/>
      </c>
      <c r="AS219" s="222" t="str">
        <f t="shared" si="140"/>
        <v/>
      </c>
      <c r="AT219" s="222" t="str">
        <f t="shared" si="140"/>
        <v/>
      </c>
      <c r="AU219" s="222" t="str">
        <f t="shared" si="140"/>
        <v/>
      </c>
      <c r="AV219" s="222" t="str">
        <f t="shared" si="140"/>
        <v/>
      </c>
      <c r="AW219" s="222" t="str">
        <f t="shared" si="140"/>
        <v/>
      </c>
      <c r="AX219" s="222" t="str">
        <f t="shared" si="140"/>
        <v/>
      </c>
      <c r="AY219" s="222" t="str">
        <f t="shared" si="140"/>
        <v/>
      </c>
      <c r="AZ219" s="222" t="str">
        <f t="shared" si="140"/>
        <v/>
      </c>
      <c r="BA219" s="222" t="str">
        <f t="shared" si="140"/>
        <v/>
      </c>
      <c r="BB219" s="219" t="str">
        <f>IFERROR(IF(IF(Z219=例①!$E$12,例①!$E$12,IF(WEEKDAY(Z219)=1,Z226,BB220))&gt;例①!$E$12,例①!$E$12,IF(Z219=例①!$E$12,例①!$E$12,IF(WEEKDAY(Z219)=1,Z226,BB220))),"")</f>
        <v/>
      </c>
      <c r="BE219" s="53"/>
      <c r="BF219" s="53"/>
      <c r="BG219" s="53" t="str">
        <f>IFERROR(VLOOKUP(B219,例①!$C$11:$D$12,2,FALSE),"")</f>
        <v/>
      </c>
      <c r="BH219" s="53" t="str">
        <f>IFERROR(VLOOKUP(B219,例①!$C$16:$D$21,2,FALSE),"")</f>
        <v/>
      </c>
      <c r="BI219" s="53" t="str">
        <f>IFERROR(VLOOKUP(B219,例①!$C$22:$D$24,2,FALSE),"")</f>
        <v/>
      </c>
      <c r="BJ219" s="53" t="str">
        <f>IF(B219&gt;例①!$C$26,"",IF(B219&gt;=例①!$C$25,$BJ$13,""))</f>
        <v/>
      </c>
      <c r="BK219" s="53" t="str">
        <f>IF(B219&gt;例①!$C$28,"",IF(B219&gt;=例①!$C$27,$BK$13,""))</f>
        <v/>
      </c>
      <c r="BL219" s="53" t="str">
        <f>IF(B219&gt;例①!$C$30,"",IF(B219&gt;=例①!$C$29,$BL$13,""))</f>
        <v/>
      </c>
      <c r="BM219" s="53" t="str">
        <f>IF(B219&gt;例①!$C$32,"",IF(B219&gt;=例①!$C$31,$BM$13,""))</f>
        <v/>
      </c>
      <c r="BN219" s="53" t="str">
        <f>IF(B219&gt;例①!$C$34,"",IF(B219&gt;=例①!$C$33,$BN$13,""))</f>
        <v/>
      </c>
      <c r="BO219" s="53" t="str">
        <f>IF(B219&gt;例①!$C$36,"",IF(B219&gt;=例①!$C$35,$BO$13,""))</f>
        <v/>
      </c>
      <c r="BP219" s="53" t="str">
        <f>IF(B219&gt;例①!$C$38,"",IF(B219&gt;=例①!$C$37,$BP$13,""))</f>
        <v/>
      </c>
      <c r="BQ219" s="53" t="str">
        <f>IF(B219&gt;例①!$C$40,"",IF(B219&gt;=例①!$C$39,$BQ$13,""))</f>
        <v/>
      </c>
      <c r="BR219" s="53" t="str">
        <f>IF(B219&gt;例①!$C$42,"",IF(B219&gt;=例①!$C$41,$BR$13,""))</f>
        <v/>
      </c>
      <c r="BS219" s="53" t="str">
        <f>IF(B219&gt;例①!$C$44,"",IF(B219&gt;=例①!$C$43,$BS$13,""))</f>
        <v/>
      </c>
      <c r="BT219" s="53" t="str">
        <f>IF(B219&gt;例①!$C$46,"",IF(B219&gt;=例①!$C$45,$BT$13,""))</f>
        <v/>
      </c>
      <c r="BU219" s="53" t="str">
        <f>IF(B219&gt;例①!$C$48,"",IF(B219&gt;=例①!$C$47,$BU$13,""))</f>
        <v/>
      </c>
      <c r="BV219" s="53" t="str">
        <f>IF(B219&gt;例①!$C$50,"",IF(B219&gt;=例①!$C$49,$BV$13,""))</f>
        <v/>
      </c>
      <c r="BW219" s="53" t="str">
        <f>IF(B219&gt;例①!$C$52,"",IF(B219&gt;=例①!$C$51,$BW$13,""))</f>
        <v/>
      </c>
      <c r="BX219" s="53" t="str">
        <f>IF(B219&gt;例①!$C$54,"",IF(B219&gt;=例①!$C$53,$BX$13,""))</f>
        <v/>
      </c>
      <c r="BY219" s="53" t="str">
        <f>IF(B219&gt;例①!$C$56,"",IF(B219&gt;=例①!$C$55,$BY$13,""))</f>
        <v/>
      </c>
      <c r="BZ219" s="53" t="str">
        <f>IF(B219&gt;例①!$C$58,"",IF(B219&gt;=例①!$C$57,$BZ$13,""))</f>
        <v/>
      </c>
      <c r="CA219" s="53" t="str">
        <f>IF(B219&gt;例①!$C$60,"",IF(B219&gt;=例①!$C$59,$CA$13,""))</f>
        <v/>
      </c>
      <c r="CB219" s="53" t="str">
        <f>IF(B219&gt;例①!$C$62,"",IF(B219&gt;=例①!$C$61,$CB$13,""))</f>
        <v/>
      </c>
      <c r="CC219" s="53" t="str">
        <f>IF(B219&gt;例①!$C$64,"",IF(B219&gt;=例①!$C$63,$CC$13,""))</f>
        <v/>
      </c>
      <c r="CD219" s="53" t="str">
        <f>IF(B219&gt;例①!$C$66,"",IF(B219&gt;=例①!$C$65,$CD$13,""))</f>
        <v/>
      </c>
      <c r="CE219" s="50" t="str">
        <f t="shared" si="138"/>
        <v/>
      </c>
      <c r="CF219" s="50" t="str">
        <f t="shared" si="125"/>
        <v xml:space="preserve"> </v>
      </c>
    </row>
    <row r="220" spans="1:84" ht="39" customHeight="1" thickTop="1" thickBot="1" x14ac:dyDescent="0.2">
      <c r="A220" s="81" t="str">
        <f t="shared" si="112"/>
        <v>対象期間外</v>
      </c>
      <c r="B220" s="180" t="str">
        <f>IFERROR(IF(B219=例①!$E$12+IF(WEEKDAY(例①!$E$12)=1,例①!$E$12,(8-WEEKDAY(例①!$E$12))),"-",IF(B219="-","-",B219+1)),"-")</f>
        <v>-</v>
      </c>
      <c r="C220" s="89" t="str">
        <f t="shared" si="126"/>
        <v>-</v>
      </c>
      <c r="D220" s="199" t="str">
        <f t="shared" si="127"/>
        <v>×</v>
      </c>
      <c r="E220" s="200" t="str">
        <f t="shared" si="128"/>
        <v xml:space="preserve"> </v>
      </c>
      <c r="F220" s="201" t="s">
        <v>60</v>
      </c>
      <c r="G220" s="202"/>
      <c r="H220" s="203"/>
      <c r="I220" s="204"/>
      <c r="J220" s="187" t="str">
        <f t="shared" si="129"/>
        <v/>
      </c>
      <c r="K220" s="190" t="str">
        <f t="shared" si="113"/>
        <v/>
      </c>
      <c r="L220" s="190" t="str">
        <f t="shared" si="114"/>
        <v/>
      </c>
      <c r="M220" s="188" t="str">
        <f t="shared" si="130"/>
        <v/>
      </c>
      <c r="N220" s="87" t="str">
        <f t="shared" si="115"/>
        <v/>
      </c>
      <c r="O220" s="108"/>
      <c r="P220" s="156" t="str">
        <f>IF(B220&lt;例①!$E$11,"",IF(B220&gt;例①!$E$12,"",IF(LEN(CE220)=0,"○","")))</f>
        <v/>
      </c>
      <c r="Q220" s="162">
        <f t="shared" si="131"/>
        <v>52</v>
      </c>
      <c r="R220" s="93">
        <f t="shared" si="116"/>
        <v>181</v>
      </c>
      <c r="S220" s="156" t="str">
        <f t="shared" si="117"/>
        <v/>
      </c>
      <c r="T220" s="162">
        <f t="shared" si="118"/>
        <v>51</v>
      </c>
      <c r="U220" s="100">
        <f t="shared" si="132"/>
        <v>52</v>
      </c>
      <c r="V220" s="93" t="str">
        <f t="shared" si="119"/>
        <v/>
      </c>
      <c r="W220" s="169" t="str">
        <f t="shared" si="133"/>
        <v/>
      </c>
      <c r="X220" s="80" t="str">
        <f t="shared" si="134"/>
        <v/>
      </c>
      <c r="Y220" s="80" t="str">
        <f t="shared" si="135"/>
        <v/>
      </c>
      <c r="Z220" s="80" t="str">
        <f t="shared" si="120"/>
        <v>-</v>
      </c>
      <c r="AA220" s="80" t="str">
        <f t="shared" si="121"/>
        <v/>
      </c>
      <c r="AB220" s="80" t="str">
        <f t="shared" si="122"/>
        <v>OK（振替済み）</v>
      </c>
      <c r="AC220" s="154">
        <f t="shared" si="123"/>
        <v>51</v>
      </c>
      <c r="AD220" s="154" t="str">
        <f t="shared" si="136"/>
        <v/>
      </c>
      <c r="AE220" s="106">
        <f t="shared" si="137"/>
        <v>0</v>
      </c>
      <c r="AF220" s="106">
        <f t="shared" si="124"/>
        <v>0</v>
      </c>
      <c r="AG220" s="218" t="str">
        <f>IFERROR(IF(AE220=1,例①!$E$11,IF(AE220=2,例①!$E$11,IF(WEEKDAY(Z220)=2,Z213,AG219))),"")</f>
        <v/>
      </c>
      <c r="AH220" s="222" t="str">
        <f t="shared" si="140"/>
        <v/>
      </c>
      <c r="AI220" s="222" t="str">
        <f t="shared" si="140"/>
        <v/>
      </c>
      <c r="AJ220" s="222" t="str">
        <f t="shared" si="140"/>
        <v/>
      </c>
      <c r="AK220" s="222" t="str">
        <f t="shared" si="140"/>
        <v/>
      </c>
      <c r="AL220" s="222" t="str">
        <f t="shared" si="140"/>
        <v/>
      </c>
      <c r="AM220" s="222" t="str">
        <f t="shared" si="140"/>
        <v/>
      </c>
      <c r="AN220" s="222" t="str">
        <f t="shared" si="140"/>
        <v/>
      </c>
      <c r="AO220" s="222" t="str">
        <f t="shared" si="140"/>
        <v/>
      </c>
      <c r="AP220" s="222" t="str">
        <f t="shared" si="140"/>
        <v/>
      </c>
      <c r="AQ220" s="222" t="str">
        <f t="shared" si="140"/>
        <v/>
      </c>
      <c r="AR220" s="222" t="str">
        <f t="shared" si="140"/>
        <v/>
      </c>
      <c r="AS220" s="222" t="str">
        <f t="shared" si="140"/>
        <v/>
      </c>
      <c r="AT220" s="222" t="str">
        <f t="shared" si="140"/>
        <v/>
      </c>
      <c r="AU220" s="222" t="str">
        <f t="shared" si="140"/>
        <v/>
      </c>
      <c r="AV220" s="222" t="str">
        <f t="shared" si="140"/>
        <v/>
      </c>
      <c r="AW220" s="222" t="str">
        <f t="shared" si="140"/>
        <v/>
      </c>
      <c r="AX220" s="222" t="str">
        <f t="shared" si="140"/>
        <v/>
      </c>
      <c r="AY220" s="222" t="str">
        <f t="shared" si="140"/>
        <v/>
      </c>
      <c r="AZ220" s="222" t="str">
        <f t="shared" si="140"/>
        <v/>
      </c>
      <c r="BA220" s="222" t="str">
        <f t="shared" si="140"/>
        <v/>
      </c>
      <c r="BB220" s="219" t="str">
        <f>IFERROR(IF(IF(Z220=例①!$E$12,例①!$E$12,IF(WEEKDAY(Z220)=1,Z227,BB221))&gt;例①!$E$12,例①!$E$12,IF(Z220=例①!$E$12,例①!$E$12,IF(WEEKDAY(Z220)=1,Z227,BB221))),"")</f>
        <v/>
      </c>
      <c r="BE220" s="53"/>
      <c r="BF220" s="53"/>
      <c r="BG220" s="53" t="str">
        <f>IFERROR(VLOOKUP(B220,例①!$C$11:$D$12,2,FALSE),"")</f>
        <v/>
      </c>
      <c r="BH220" s="53" t="str">
        <f>IFERROR(VLOOKUP(B220,例①!$C$16:$D$21,2,FALSE),"")</f>
        <v/>
      </c>
      <c r="BI220" s="53" t="str">
        <f>IFERROR(VLOOKUP(B220,例①!$C$22:$D$24,2,FALSE),"")</f>
        <v/>
      </c>
      <c r="BJ220" s="53" t="str">
        <f>IF(B220&gt;例①!$C$26,"",IF(B220&gt;=例①!$C$25,$BJ$13,""))</f>
        <v/>
      </c>
      <c r="BK220" s="53" t="str">
        <f>IF(B220&gt;例①!$C$28,"",IF(B220&gt;=例①!$C$27,$BK$13,""))</f>
        <v/>
      </c>
      <c r="BL220" s="53" t="str">
        <f>IF(B220&gt;例①!$C$30,"",IF(B220&gt;=例①!$C$29,$BL$13,""))</f>
        <v/>
      </c>
      <c r="BM220" s="53" t="str">
        <f>IF(B220&gt;例①!$C$32,"",IF(B220&gt;=例①!$C$31,$BM$13,""))</f>
        <v/>
      </c>
      <c r="BN220" s="53" t="str">
        <f>IF(B220&gt;例①!$C$34,"",IF(B220&gt;=例①!$C$33,$BN$13,""))</f>
        <v/>
      </c>
      <c r="BO220" s="53" t="str">
        <f>IF(B220&gt;例①!$C$36,"",IF(B220&gt;=例①!$C$35,$BO$13,""))</f>
        <v/>
      </c>
      <c r="BP220" s="53" t="str">
        <f>IF(B220&gt;例①!$C$38,"",IF(B220&gt;=例①!$C$37,$BP$13,""))</f>
        <v/>
      </c>
      <c r="BQ220" s="53" t="str">
        <f>IF(B220&gt;例①!$C$40,"",IF(B220&gt;=例①!$C$39,$BQ$13,""))</f>
        <v/>
      </c>
      <c r="BR220" s="53" t="str">
        <f>IF(B220&gt;例①!$C$42,"",IF(B220&gt;=例①!$C$41,$BR$13,""))</f>
        <v/>
      </c>
      <c r="BS220" s="53" t="str">
        <f>IF(B220&gt;例①!$C$44,"",IF(B220&gt;=例①!$C$43,$BS$13,""))</f>
        <v/>
      </c>
      <c r="BT220" s="53" t="str">
        <f>IF(B220&gt;例①!$C$46,"",IF(B220&gt;=例①!$C$45,$BT$13,""))</f>
        <v/>
      </c>
      <c r="BU220" s="53" t="str">
        <f>IF(B220&gt;例①!$C$48,"",IF(B220&gt;=例①!$C$47,$BU$13,""))</f>
        <v/>
      </c>
      <c r="BV220" s="53" t="str">
        <f>IF(B220&gt;例①!$C$50,"",IF(B220&gt;=例①!$C$49,$BV$13,""))</f>
        <v/>
      </c>
      <c r="BW220" s="53" t="str">
        <f>IF(B220&gt;例①!$C$52,"",IF(B220&gt;=例①!$C$51,$BW$13,""))</f>
        <v/>
      </c>
      <c r="BX220" s="53" t="str">
        <f>IF(B220&gt;例①!$C$54,"",IF(B220&gt;=例①!$C$53,$BX$13,""))</f>
        <v/>
      </c>
      <c r="BY220" s="53" t="str">
        <f>IF(B220&gt;例①!$C$56,"",IF(B220&gt;=例①!$C$55,$BY$13,""))</f>
        <v/>
      </c>
      <c r="BZ220" s="53" t="str">
        <f>IF(B220&gt;例①!$C$58,"",IF(B220&gt;=例①!$C$57,$BZ$13,""))</f>
        <v/>
      </c>
      <c r="CA220" s="53" t="str">
        <f>IF(B220&gt;例①!$C$60,"",IF(B220&gt;=例①!$C$59,$CA$13,""))</f>
        <v/>
      </c>
      <c r="CB220" s="53" t="str">
        <f>IF(B220&gt;例①!$C$62,"",IF(B220&gt;=例①!$C$61,$CB$13,""))</f>
        <v/>
      </c>
      <c r="CC220" s="53" t="str">
        <f>IF(B220&gt;例①!$C$64,"",IF(B220&gt;=例①!$C$63,$CC$13,""))</f>
        <v/>
      </c>
      <c r="CD220" s="53" t="str">
        <f>IF(B220&gt;例①!$C$66,"",IF(B220&gt;=例①!$C$65,$CD$13,""))</f>
        <v/>
      </c>
      <c r="CE220" s="50" t="str">
        <f t="shared" si="138"/>
        <v/>
      </c>
      <c r="CF220" s="50" t="str">
        <f t="shared" si="125"/>
        <v xml:space="preserve"> </v>
      </c>
    </row>
    <row r="221" spans="1:84" ht="39" customHeight="1" thickTop="1" thickBot="1" x14ac:dyDescent="0.2">
      <c r="A221" s="81" t="str">
        <f t="shared" si="112"/>
        <v>対象期間外</v>
      </c>
      <c r="B221" s="180" t="str">
        <f>IFERROR(IF(B220=例①!$E$12+IF(WEEKDAY(例①!$E$12)=1,例①!$E$12,(8-WEEKDAY(例①!$E$12))),"-",IF(B220="-","-",B220+1)),"-")</f>
        <v>-</v>
      </c>
      <c r="C221" s="89" t="str">
        <f t="shared" si="126"/>
        <v>-</v>
      </c>
      <c r="D221" s="199" t="str">
        <f t="shared" si="127"/>
        <v>×</v>
      </c>
      <c r="E221" s="200" t="str">
        <f t="shared" si="128"/>
        <v xml:space="preserve"> </v>
      </c>
      <c r="F221" s="201" t="s">
        <v>60</v>
      </c>
      <c r="G221" s="202"/>
      <c r="H221" s="203"/>
      <c r="I221" s="204"/>
      <c r="J221" s="187" t="str">
        <f t="shared" si="129"/>
        <v/>
      </c>
      <c r="K221" s="190" t="str">
        <f t="shared" si="113"/>
        <v/>
      </c>
      <c r="L221" s="190" t="str">
        <f t="shared" si="114"/>
        <v/>
      </c>
      <c r="M221" s="188" t="str">
        <f t="shared" si="130"/>
        <v/>
      </c>
      <c r="N221" s="87" t="str">
        <f t="shared" si="115"/>
        <v/>
      </c>
      <c r="O221" s="108"/>
      <c r="P221" s="156" t="str">
        <f>IF(B221&lt;例①!$E$11,"",IF(B221&gt;例①!$E$12,"",IF(LEN(CE221)=0,"○","")))</f>
        <v/>
      </c>
      <c r="Q221" s="162">
        <f t="shared" si="131"/>
        <v>52</v>
      </c>
      <c r="R221" s="93">
        <f t="shared" si="116"/>
        <v>181</v>
      </c>
      <c r="S221" s="156" t="str">
        <f t="shared" si="117"/>
        <v/>
      </c>
      <c r="T221" s="162">
        <f t="shared" si="118"/>
        <v>51</v>
      </c>
      <c r="U221" s="100">
        <f t="shared" si="132"/>
        <v>52</v>
      </c>
      <c r="V221" s="93" t="str">
        <f t="shared" si="119"/>
        <v/>
      </c>
      <c r="W221" s="169" t="str">
        <f t="shared" si="133"/>
        <v/>
      </c>
      <c r="X221" s="80" t="str">
        <f t="shared" si="134"/>
        <v/>
      </c>
      <c r="Y221" s="80" t="str">
        <f t="shared" si="135"/>
        <v/>
      </c>
      <c r="Z221" s="80" t="str">
        <f t="shared" si="120"/>
        <v>-</v>
      </c>
      <c r="AA221" s="80" t="str">
        <f t="shared" si="121"/>
        <v/>
      </c>
      <c r="AB221" s="80" t="str">
        <f t="shared" si="122"/>
        <v>OK（振替済み）</v>
      </c>
      <c r="AC221" s="154">
        <f t="shared" si="123"/>
        <v>51</v>
      </c>
      <c r="AD221" s="154" t="str">
        <f t="shared" si="136"/>
        <v/>
      </c>
      <c r="AE221" s="106">
        <f t="shared" si="137"/>
        <v>0</v>
      </c>
      <c r="AF221" s="106">
        <f t="shared" si="124"/>
        <v>0</v>
      </c>
      <c r="AG221" s="218" t="str">
        <f>IFERROR(IF(AE221=1,例①!$E$11,IF(AE221=2,例①!$E$11,IF(WEEKDAY(Z221)=2,Z214,AG220))),"")</f>
        <v/>
      </c>
      <c r="AH221" s="222" t="str">
        <f t="shared" si="140"/>
        <v/>
      </c>
      <c r="AI221" s="222" t="str">
        <f t="shared" si="140"/>
        <v/>
      </c>
      <c r="AJ221" s="222" t="str">
        <f t="shared" si="140"/>
        <v/>
      </c>
      <c r="AK221" s="222" t="str">
        <f t="shared" si="140"/>
        <v/>
      </c>
      <c r="AL221" s="222" t="str">
        <f t="shared" si="140"/>
        <v/>
      </c>
      <c r="AM221" s="222" t="str">
        <f t="shared" si="140"/>
        <v/>
      </c>
      <c r="AN221" s="222" t="str">
        <f t="shared" si="140"/>
        <v/>
      </c>
      <c r="AO221" s="222" t="str">
        <f t="shared" si="140"/>
        <v/>
      </c>
      <c r="AP221" s="222" t="str">
        <f t="shared" si="140"/>
        <v/>
      </c>
      <c r="AQ221" s="222" t="str">
        <f t="shared" si="140"/>
        <v/>
      </c>
      <c r="AR221" s="222" t="str">
        <f t="shared" si="140"/>
        <v/>
      </c>
      <c r="AS221" s="222" t="str">
        <f t="shared" si="140"/>
        <v/>
      </c>
      <c r="AT221" s="222" t="str">
        <f t="shared" si="140"/>
        <v/>
      </c>
      <c r="AU221" s="222" t="str">
        <f t="shared" si="140"/>
        <v/>
      </c>
      <c r="AV221" s="222" t="str">
        <f t="shared" si="140"/>
        <v/>
      </c>
      <c r="AW221" s="222" t="str">
        <f t="shared" si="140"/>
        <v/>
      </c>
      <c r="AX221" s="222" t="str">
        <f t="shared" si="140"/>
        <v/>
      </c>
      <c r="AY221" s="222" t="str">
        <f t="shared" si="140"/>
        <v/>
      </c>
      <c r="AZ221" s="222" t="str">
        <f t="shared" si="140"/>
        <v/>
      </c>
      <c r="BA221" s="222" t="str">
        <f t="shared" si="140"/>
        <v/>
      </c>
      <c r="BB221" s="219" t="str">
        <f>IFERROR(IF(IF(Z221=例①!$E$12,例①!$E$12,IF(WEEKDAY(Z221)=1,Z228,BB222))&gt;例①!$E$12,例①!$E$12,IF(Z221=例①!$E$12,例①!$E$12,IF(WEEKDAY(Z221)=1,Z228,BB222))),"")</f>
        <v/>
      </c>
      <c r="BE221" s="53"/>
      <c r="BF221" s="53"/>
      <c r="BG221" s="53" t="str">
        <f>IFERROR(VLOOKUP(B221,例①!$C$11:$D$12,2,FALSE),"")</f>
        <v/>
      </c>
      <c r="BH221" s="53" t="str">
        <f>IFERROR(VLOOKUP(B221,例①!$C$16:$D$21,2,FALSE),"")</f>
        <v/>
      </c>
      <c r="BI221" s="53" t="str">
        <f>IFERROR(VLOOKUP(B221,例①!$C$22:$D$24,2,FALSE),"")</f>
        <v/>
      </c>
      <c r="BJ221" s="53" t="str">
        <f>IF(B221&gt;例①!$C$26,"",IF(B221&gt;=例①!$C$25,$BJ$13,""))</f>
        <v/>
      </c>
      <c r="BK221" s="53" t="str">
        <f>IF(B221&gt;例①!$C$28,"",IF(B221&gt;=例①!$C$27,$BK$13,""))</f>
        <v/>
      </c>
      <c r="BL221" s="53" t="str">
        <f>IF(B221&gt;例①!$C$30,"",IF(B221&gt;=例①!$C$29,$BL$13,""))</f>
        <v/>
      </c>
      <c r="BM221" s="53" t="str">
        <f>IF(B221&gt;例①!$C$32,"",IF(B221&gt;=例①!$C$31,$BM$13,""))</f>
        <v/>
      </c>
      <c r="BN221" s="53" t="str">
        <f>IF(B221&gt;例①!$C$34,"",IF(B221&gt;=例①!$C$33,$BN$13,""))</f>
        <v/>
      </c>
      <c r="BO221" s="53" t="str">
        <f>IF(B221&gt;例①!$C$36,"",IF(B221&gt;=例①!$C$35,$BO$13,""))</f>
        <v/>
      </c>
      <c r="BP221" s="53" t="str">
        <f>IF(B221&gt;例①!$C$38,"",IF(B221&gt;=例①!$C$37,$BP$13,""))</f>
        <v/>
      </c>
      <c r="BQ221" s="53" t="str">
        <f>IF(B221&gt;例①!$C$40,"",IF(B221&gt;=例①!$C$39,$BQ$13,""))</f>
        <v/>
      </c>
      <c r="BR221" s="53" t="str">
        <f>IF(B221&gt;例①!$C$42,"",IF(B221&gt;=例①!$C$41,$BR$13,""))</f>
        <v/>
      </c>
      <c r="BS221" s="53" t="str">
        <f>IF(B221&gt;例①!$C$44,"",IF(B221&gt;=例①!$C$43,$BS$13,""))</f>
        <v/>
      </c>
      <c r="BT221" s="53" t="str">
        <f>IF(B221&gt;例①!$C$46,"",IF(B221&gt;=例①!$C$45,$BT$13,""))</f>
        <v/>
      </c>
      <c r="BU221" s="53" t="str">
        <f>IF(B221&gt;例①!$C$48,"",IF(B221&gt;=例①!$C$47,$BU$13,""))</f>
        <v/>
      </c>
      <c r="BV221" s="53" t="str">
        <f>IF(B221&gt;例①!$C$50,"",IF(B221&gt;=例①!$C$49,$BV$13,""))</f>
        <v/>
      </c>
      <c r="BW221" s="53" t="str">
        <f>IF(B221&gt;例①!$C$52,"",IF(B221&gt;=例①!$C$51,$BW$13,""))</f>
        <v/>
      </c>
      <c r="BX221" s="53" t="str">
        <f>IF(B221&gt;例①!$C$54,"",IF(B221&gt;=例①!$C$53,$BX$13,""))</f>
        <v/>
      </c>
      <c r="BY221" s="53" t="str">
        <f>IF(B221&gt;例①!$C$56,"",IF(B221&gt;=例①!$C$55,$BY$13,""))</f>
        <v/>
      </c>
      <c r="BZ221" s="53" t="str">
        <f>IF(B221&gt;例①!$C$58,"",IF(B221&gt;=例①!$C$57,$BZ$13,""))</f>
        <v/>
      </c>
      <c r="CA221" s="53" t="str">
        <f>IF(B221&gt;例①!$C$60,"",IF(B221&gt;=例①!$C$59,$CA$13,""))</f>
        <v/>
      </c>
      <c r="CB221" s="53" t="str">
        <f>IF(B221&gt;例①!$C$62,"",IF(B221&gt;=例①!$C$61,$CB$13,""))</f>
        <v/>
      </c>
      <c r="CC221" s="53" t="str">
        <f>IF(B221&gt;例①!$C$64,"",IF(B221&gt;=例①!$C$63,$CC$13,""))</f>
        <v/>
      </c>
      <c r="CD221" s="53" t="str">
        <f>IF(B221&gt;例①!$C$66,"",IF(B221&gt;=例①!$C$65,$CD$13,""))</f>
        <v/>
      </c>
      <c r="CE221" s="50" t="str">
        <f t="shared" si="138"/>
        <v/>
      </c>
      <c r="CF221" s="50" t="str">
        <f t="shared" si="125"/>
        <v xml:space="preserve"> </v>
      </c>
    </row>
    <row r="222" spans="1:84" ht="39" customHeight="1" thickTop="1" thickBot="1" x14ac:dyDescent="0.2">
      <c r="A222" s="81" t="str">
        <f t="shared" si="112"/>
        <v>対象期間外</v>
      </c>
      <c r="B222" s="180" t="str">
        <f>IFERROR(IF(B221=例①!$E$12+IF(WEEKDAY(例①!$E$12)=1,例①!$E$12,(8-WEEKDAY(例①!$E$12))),"-",IF(B221="-","-",B221+1)),"-")</f>
        <v>-</v>
      </c>
      <c r="C222" s="89" t="str">
        <f t="shared" si="126"/>
        <v>-</v>
      </c>
      <c r="D222" s="199" t="str">
        <f t="shared" si="127"/>
        <v>×</v>
      </c>
      <c r="E222" s="200" t="str">
        <f t="shared" si="128"/>
        <v xml:space="preserve"> </v>
      </c>
      <c r="F222" s="201" t="s">
        <v>60</v>
      </c>
      <c r="G222" s="202"/>
      <c r="H222" s="203"/>
      <c r="I222" s="204"/>
      <c r="J222" s="187" t="str">
        <f t="shared" si="129"/>
        <v/>
      </c>
      <c r="K222" s="190" t="str">
        <f t="shared" si="113"/>
        <v/>
      </c>
      <c r="L222" s="190" t="str">
        <f t="shared" si="114"/>
        <v/>
      </c>
      <c r="M222" s="188" t="str">
        <f t="shared" si="130"/>
        <v/>
      </c>
      <c r="N222" s="87" t="str">
        <f t="shared" si="115"/>
        <v/>
      </c>
      <c r="O222" s="108"/>
      <c r="P222" s="156" t="str">
        <f>IF(B222&lt;例①!$E$11,"",IF(B222&gt;例①!$E$12,"",IF(LEN(CE222)=0,"○","")))</f>
        <v/>
      </c>
      <c r="Q222" s="162">
        <f t="shared" si="131"/>
        <v>52</v>
      </c>
      <c r="R222" s="93">
        <f t="shared" si="116"/>
        <v>181</v>
      </c>
      <c r="S222" s="156" t="str">
        <f t="shared" si="117"/>
        <v/>
      </c>
      <c r="T222" s="162">
        <f t="shared" si="118"/>
        <v>51</v>
      </c>
      <c r="U222" s="100">
        <f t="shared" si="132"/>
        <v>52</v>
      </c>
      <c r="V222" s="93" t="str">
        <f t="shared" si="119"/>
        <v/>
      </c>
      <c r="W222" s="169" t="str">
        <f t="shared" si="133"/>
        <v/>
      </c>
      <c r="X222" s="80" t="str">
        <f t="shared" si="134"/>
        <v/>
      </c>
      <c r="Y222" s="80" t="str">
        <f t="shared" si="135"/>
        <v/>
      </c>
      <c r="Z222" s="80" t="str">
        <f t="shared" si="120"/>
        <v>-</v>
      </c>
      <c r="AA222" s="80" t="str">
        <f t="shared" si="121"/>
        <v/>
      </c>
      <c r="AB222" s="80" t="str">
        <f t="shared" si="122"/>
        <v>OK（振替済み）</v>
      </c>
      <c r="AC222" s="154">
        <f t="shared" si="123"/>
        <v>51</v>
      </c>
      <c r="AD222" s="154" t="str">
        <f t="shared" si="136"/>
        <v/>
      </c>
      <c r="AE222" s="106">
        <f t="shared" si="137"/>
        <v>0</v>
      </c>
      <c r="AF222" s="106">
        <f t="shared" si="124"/>
        <v>0</v>
      </c>
      <c r="AG222" s="218" t="str">
        <f>IFERROR(IF(AE222=1,例①!$E$11,IF(AE222=2,例①!$E$11,IF(WEEKDAY(Z222)=2,Z215,AG221))),"")</f>
        <v/>
      </c>
      <c r="AH222" s="222" t="str">
        <f t="shared" si="140"/>
        <v/>
      </c>
      <c r="AI222" s="222" t="str">
        <f t="shared" si="140"/>
        <v/>
      </c>
      <c r="AJ222" s="222" t="str">
        <f t="shared" si="140"/>
        <v/>
      </c>
      <c r="AK222" s="222" t="str">
        <f t="shared" si="140"/>
        <v/>
      </c>
      <c r="AL222" s="222" t="str">
        <f t="shared" si="140"/>
        <v/>
      </c>
      <c r="AM222" s="222" t="str">
        <f t="shared" si="140"/>
        <v/>
      </c>
      <c r="AN222" s="222" t="str">
        <f t="shared" si="140"/>
        <v/>
      </c>
      <c r="AO222" s="222" t="str">
        <f t="shared" si="140"/>
        <v/>
      </c>
      <c r="AP222" s="222" t="str">
        <f t="shared" si="140"/>
        <v/>
      </c>
      <c r="AQ222" s="222" t="str">
        <f t="shared" si="140"/>
        <v/>
      </c>
      <c r="AR222" s="222" t="str">
        <f t="shared" si="140"/>
        <v/>
      </c>
      <c r="AS222" s="222" t="str">
        <f t="shared" si="140"/>
        <v/>
      </c>
      <c r="AT222" s="222" t="str">
        <f t="shared" si="140"/>
        <v/>
      </c>
      <c r="AU222" s="222" t="str">
        <f t="shared" si="140"/>
        <v/>
      </c>
      <c r="AV222" s="222" t="str">
        <f t="shared" si="140"/>
        <v/>
      </c>
      <c r="AW222" s="222" t="str">
        <f t="shared" si="140"/>
        <v/>
      </c>
      <c r="AX222" s="222" t="str">
        <f t="shared" si="140"/>
        <v/>
      </c>
      <c r="AY222" s="222" t="str">
        <f t="shared" si="140"/>
        <v/>
      </c>
      <c r="AZ222" s="222" t="str">
        <f t="shared" si="140"/>
        <v/>
      </c>
      <c r="BA222" s="222" t="str">
        <f t="shared" si="140"/>
        <v/>
      </c>
      <c r="BB222" s="219" t="str">
        <f>IFERROR(IF(IF(Z222=例①!$E$12,例①!$E$12,IF(WEEKDAY(Z222)=1,Z229,BB223))&gt;例①!$E$12,例①!$E$12,IF(Z222=例①!$E$12,例①!$E$12,IF(WEEKDAY(Z222)=1,Z229,BB223))),"")</f>
        <v/>
      </c>
      <c r="BE222" s="53"/>
      <c r="BF222" s="53"/>
      <c r="BG222" s="53" t="str">
        <f>IFERROR(VLOOKUP(B222,例①!$C$11:$D$12,2,FALSE),"")</f>
        <v/>
      </c>
      <c r="BH222" s="53" t="str">
        <f>IFERROR(VLOOKUP(B222,例①!$C$16:$D$21,2,FALSE),"")</f>
        <v/>
      </c>
      <c r="BI222" s="53" t="str">
        <f>IFERROR(VLOOKUP(B222,例①!$C$22:$D$24,2,FALSE),"")</f>
        <v/>
      </c>
      <c r="BJ222" s="53" t="str">
        <f>IF(B222&gt;例①!$C$26,"",IF(B222&gt;=例①!$C$25,$BJ$13,""))</f>
        <v/>
      </c>
      <c r="BK222" s="53" t="str">
        <f>IF(B222&gt;例①!$C$28,"",IF(B222&gt;=例①!$C$27,$BK$13,""))</f>
        <v/>
      </c>
      <c r="BL222" s="53" t="str">
        <f>IF(B222&gt;例①!$C$30,"",IF(B222&gt;=例①!$C$29,$BL$13,""))</f>
        <v/>
      </c>
      <c r="BM222" s="53" t="str">
        <f>IF(B222&gt;例①!$C$32,"",IF(B222&gt;=例①!$C$31,$BM$13,""))</f>
        <v/>
      </c>
      <c r="BN222" s="53" t="str">
        <f>IF(B222&gt;例①!$C$34,"",IF(B222&gt;=例①!$C$33,$BN$13,""))</f>
        <v/>
      </c>
      <c r="BO222" s="53" t="str">
        <f>IF(B222&gt;例①!$C$36,"",IF(B222&gt;=例①!$C$35,$BO$13,""))</f>
        <v/>
      </c>
      <c r="BP222" s="53" t="str">
        <f>IF(B222&gt;例①!$C$38,"",IF(B222&gt;=例①!$C$37,$BP$13,""))</f>
        <v/>
      </c>
      <c r="BQ222" s="53" t="str">
        <f>IF(B222&gt;例①!$C$40,"",IF(B222&gt;=例①!$C$39,$BQ$13,""))</f>
        <v/>
      </c>
      <c r="BR222" s="53" t="str">
        <f>IF(B222&gt;例①!$C$42,"",IF(B222&gt;=例①!$C$41,$BR$13,""))</f>
        <v/>
      </c>
      <c r="BS222" s="53" t="str">
        <f>IF(B222&gt;例①!$C$44,"",IF(B222&gt;=例①!$C$43,$BS$13,""))</f>
        <v/>
      </c>
      <c r="BT222" s="53" t="str">
        <f>IF(B222&gt;例①!$C$46,"",IF(B222&gt;=例①!$C$45,$BT$13,""))</f>
        <v/>
      </c>
      <c r="BU222" s="53" t="str">
        <f>IF(B222&gt;例①!$C$48,"",IF(B222&gt;=例①!$C$47,$BU$13,""))</f>
        <v/>
      </c>
      <c r="BV222" s="53" t="str">
        <f>IF(B222&gt;例①!$C$50,"",IF(B222&gt;=例①!$C$49,$BV$13,""))</f>
        <v/>
      </c>
      <c r="BW222" s="53" t="str">
        <f>IF(B222&gt;例①!$C$52,"",IF(B222&gt;=例①!$C$51,$BW$13,""))</f>
        <v/>
      </c>
      <c r="BX222" s="53" t="str">
        <f>IF(B222&gt;例①!$C$54,"",IF(B222&gt;=例①!$C$53,$BX$13,""))</f>
        <v/>
      </c>
      <c r="BY222" s="53" t="str">
        <f>IF(B222&gt;例①!$C$56,"",IF(B222&gt;=例①!$C$55,$BY$13,""))</f>
        <v/>
      </c>
      <c r="BZ222" s="53" t="str">
        <f>IF(B222&gt;例①!$C$58,"",IF(B222&gt;=例①!$C$57,$BZ$13,""))</f>
        <v/>
      </c>
      <c r="CA222" s="53" t="str">
        <f>IF(B222&gt;例①!$C$60,"",IF(B222&gt;=例①!$C$59,$CA$13,""))</f>
        <v/>
      </c>
      <c r="CB222" s="53" t="str">
        <f>IF(B222&gt;例①!$C$62,"",IF(B222&gt;=例①!$C$61,$CB$13,""))</f>
        <v/>
      </c>
      <c r="CC222" s="53" t="str">
        <f>IF(B222&gt;例①!$C$64,"",IF(B222&gt;=例①!$C$63,$CC$13,""))</f>
        <v/>
      </c>
      <c r="CD222" s="53" t="str">
        <f>IF(B222&gt;例①!$C$66,"",IF(B222&gt;=例①!$C$65,$CD$13,""))</f>
        <v/>
      </c>
      <c r="CE222" s="50" t="str">
        <f t="shared" si="138"/>
        <v/>
      </c>
      <c r="CF222" s="50" t="str">
        <f t="shared" si="125"/>
        <v xml:space="preserve"> </v>
      </c>
    </row>
    <row r="223" spans="1:84" ht="39" customHeight="1" thickTop="1" thickBot="1" x14ac:dyDescent="0.2">
      <c r="A223" s="81" t="str">
        <f t="shared" si="112"/>
        <v>対象期間外</v>
      </c>
      <c r="B223" s="180" t="str">
        <f>IFERROR(IF(B222=例①!$E$12+IF(WEEKDAY(例①!$E$12)=1,例①!$E$12,(8-WEEKDAY(例①!$E$12))),"-",IF(B222="-","-",B222+1)),"-")</f>
        <v>-</v>
      </c>
      <c r="C223" s="89" t="str">
        <f t="shared" si="126"/>
        <v>-</v>
      </c>
      <c r="D223" s="199" t="str">
        <f t="shared" si="127"/>
        <v>×</v>
      </c>
      <c r="E223" s="200" t="str">
        <f t="shared" si="128"/>
        <v xml:space="preserve"> </v>
      </c>
      <c r="F223" s="201" t="s">
        <v>61</v>
      </c>
      <c r="G223" s="202"/>
      <c r="H223" s="203"/>
      <c r="I223" s="204"/>
      <c r="J223" s="187" t="str">
        <f t="shared" si="129"/>
        <v/>
      </c>
      <c r="K223" s="190" t="str">
        <f t="shared" si="113"/>
        <v/>
      </c>
      <c r="L223" s="190" t="str">
        <f t="shared" si="114"/>
        <v/>
      </c>
      <c r="M223" s="188" t="str">
        <f t="shared" si="130"/>
        <v/>
      </c>
      <c r="N223" s="87" t="str">
        <f t="shared" si="115"/>
        <v/>
      </c>
      <c r="O223" s="108"/>
      <c r="P223" s="156" t="str">
        <f>IF(B223&lt;例①!$E$11,"",IF(B223&gt;例①!$E$12,"",IF(LEN(CE223)=0,"○","")))</f>
        <v/>
      </c>
      <c r="Q223" s="162">
        <f t="shared" si="131"/>
        <v>52</v>
      </c>
      <c r="R223" s="93">
        <f t="shared" si="116"/>
        <v>181</v>
      </c>
      <c r="S223" s="156" t="str">
        <f t="shared" si="117"/>
        <v/>
      </c>
      <c r="T223" s="162">
        <f t="shared" si="118"/>
        <v>51</v>
      </c>
      <c r="U223" s="100">
        <f t="shared" si="132"/>
        <v>52</v>
      </c>
      <c r="V223" s="93" t="str">
        <f t="shared" si="119"/>
        <v/>
      </c>
      <c r="W223" s="169" t="str">
        <f t="shared" si="133"/>
        <v/>
      </c>
      <c r="X223" s="80" t="str">
        <f t="shared" si="134"/>
        <v/>
      </c>
      <c r="Y223" s="80" t="str">
        <f t="shared" si="135"/>
        <v/>
      </c>
      <c r="Z223" s="80" t="str">
        <f t="shared" si="120"/>
        <v>-</v>
      </c>
      <c r="AA223" s="80" t="str">
        <f t="shared" si="121"/>
        <v/>
      </c>
      <c r="AB223" s="80" t="str">
        <f t="shared" si="122"/>
        <v>OK（振替済み）</v>
      </c>
      <c r="AC223" s="154">
        <f t="shared" si="123"/>
        <v>51</v>
      </c>
      <c r="AD223" s="154" t="str">
        <f t="shared" si="136"/>
        <v/>
      </c>
      <c r="AE223" s="106">
        <f t="shared" si="137"/>
        <v>0</v>
      </c>
      <c r="AF223" s="106">
        <f t="shared" si="124"/>
        <v>0</v>
      </c>
      <c r="AG223" s="218" t="str">
        <f>IFERROR(IF(AE223=1,例①!$E$11,IF(AE223=2,例①!$E$11,IF(WEEKDAY(Z223)=2,Z216,AG222))),"")</f>
        <v/>
      </c>
      <c r="AH223" s="222" t="str">
        <f t="shared" si="140"/>
        <v/>
      </c>
      <c r="AI223" s="222" t="str">
        <f t="shared" si="140"/>
        <v/>
      </c>
      <c r="AJ223" s="222" t="str">
        <f t="shared" si="140"/>
        <v/>
      </c>
      <c r="AK223" s="222" t="str">
        <f t="shared" si="140"/>
        <v/>
      </c>
      <c r="AL223" s="222" t="str">
        <f t="shared" si="140"/>
        <v/>
      </c>
      <c r="AM223" s="222" t="str">
        <f t="shared" si="140"/>
        <v/>
      </c>
      <c r="AN223" s="222" t="str">
        <f t="shared" si="140"/>
        <v/>
      </c>
      <c r="AO223" s="222" t="str">
        <f t="shared" si="140"/>
        <v/>
      </c>
      <c r="AP223" s="222" t="str">
        <f t="shared" si="140"/>
        <v/>
      </c>
      <c r="AQ223" s="222" t="str">
        <f t="shared" si="140"/>
        <v/>
      </c>
      <c r="AR223" s="222" t="str">
        <f t="shared" si="140"/>
        <v/>
      </c>
      <c r="AS223" s="222" t="str">
        <f t="shared" si="140"/>
        <v/>
      </c>
      <c r="AT223" s="222" t="str">
        <f t="shared" si="140"/>
        <v/>
      </c>
      <c r="AU223" s="222" t="str">
        <f t="shared" si="140"/>
        <v/>
      </c>
      <c r="AV223" s="222" t="str">
        <f t="shared" si="140"/>
        <v/>
      </c>
      <c r="AW223" s="222" t="str">
        <f t="shared" ref="AW223:BA223" si="141">IFERROR(IF(AV223+1&gt;$BB223,"",AV223+1),"")</f>
        <v/>
      </c>
      <c r="AX223" s="222" t="str">
        <f t="shared" si="141"/>
        <v/>
      </c>
      <c r="AY223" s="222" t="str">
        <f t="shared" si="141"/>
        <v/>
      </c>
      <c r="AZ223" s="222" t="str">
        <f t="shared" si="141"/>
        <v/>
      </c>
      <c r="BA223" s="222" t="str">
        <f t="shared" si="141"/>
        <v/>
      </c>
      <c r="BB223" s="219" t="str">
        <f>IFERROR(IF(IF(Z223=例①!$E$12,例①!$E$12,IF(WEEKDAY(Z223)=1,Z230,BB224))&gt;例①!$E$12,例①!$E$12,IF(Z223=例①!$E$12,例①!$E$12,IF(WEEKDAY(Z223)=1,Z230,BB224))),"")</f>
        <v/>
      </c>
      <c r="BE223" s="53"/>
      <c r="BF223" s="53"/>
      <c r="BG223" s="53" t="str">
        <f>IFERROR(VLOOKUP(B223,例①!$C$11:$D$12,2,FALSE),"")</f>
        <v/>
      </c>
      <c r="BH223" s="53" t="str">
        <f>IFERROR(VLOOKUP(B223,例①!$C$16:$D$21,2,FALSE),"")</f>
        <v/>
      </c>
      <c r="BI223" s="53" t="str">
        <f>IFERROR(VLOOKUP(B223,例①!$C$22:$D$24,2,FALSE),"")</f>
        <v/>
      </c>
      <c r="BJ223" s="53" t="str">
        <f>IF(B223&gt;例①!$C$26,"",IF(B223&gt;=例①!$C$25,$BJ$13,""))</f>
        <v/>
      </c>
      <c r="BK223" s="53" t="str">
        <f>IF(B223&gt;例①!$C$28,"",IF(B223&gt;=例①!$C$27,$BK$13,""))</f>
        <v/>
      </c>
      <c r="BL223" s="53" t="str">
        <f>IF(B223&gt;例①!$C$30,"",IF(B223&gt;=例①!$C$29,$BL$13,""))</f>
        <v/>
      </c>
      <c r="BM223" s="53" t="str">
        <f>IF(B223&gt;例①!$C$32,"",IF(B223&gt;=例①!$C$31,$BM$13,""))</f>
        <v/>
      </c>
      <c r="BN223" s="53" t="str">
        <f>IF(B223&gt;例①!$C$34,"",IF(B223&gt;=例①!$C$33,$BN$13,""))</f>
        <v/>
      </c>
      <c r="BO223" s="53" t="str">
        <f>IF(B223&gt;例①!$C$36,"",IF(B223&gt;=例①!$C$35,$BO$13,""))</f>
        <v/>
      </c>
      <c r="BP223" s="53" t="str">
        <f>IF(B223&gt;例①!$C$38,"",IF(B223&gt;=例①!$C$37,$BP$13,""))</f>
        <v/>
      </c>
      <c r="BQ223" s="53" t="str">
        <f>IF(B223&gt;例①!$C$40,"",IF(B223&gt;=例①!$C$39,$BQ$13,""))</f>
        <v/>
      </c>
      <c r="BR223" s="53" t="str">
        <f>IF(B223&gt;例①!$C$42,"",IF(B223&gt;=例①!$C$41,$BR$13,""))</f>
        <v/>
      </c>
      <c r="BS223" s="53" t="str">
        <f>IF(B223&gt;例①!$C$44,"",IF(B223&gt;=例①!$C$43,$BS$13,""))</f>
        <v/>
      </c>
      <c r="BT223" s="53" t="str">
        <f>IF(B223&gt;例①!$C$46,"",IF(B223&gt;=例①!$C$45,$BT$13,""))</f>
        <v/>
      </c>
      <c r="BU223" s="53" t="str">
        <f>IF(B223&gt;例①!$C$48,"",IF(B223&gt;=例①!$C$47,$BU$13,""))</f>
        <v/>
      </c>
      <c r="BV223" s="53" t="str">
        <f>IF(B223&gt;例①!$C$50,"",IF(B223&gt;=例①!$C$49,$BV$13,""))</f>
        <v/>
      </c>
      <c r="BW223" s="53" t="str">
        <f>IF(B223&gt;例①!$C$52,"",IF(B223&gt;=例①!$C$51,$BW$13,""))</f>
        <v/>
      </c>
      <c r="BX223" s="53" t="str">
        <f>IF(B223&gt;例①!$C$54,"",IF(B223&gt;=例①!$C$53,$BX$13,""))</f>
        <v/>
      </c>
      <c r="BY223" s="53" t="str">
        <f>IF(B223&gt;例①!$C$56,"",IF(B223&gt;=例①!$C$55,$BY$13,""))</f>
        <v/>
      </c>
      <c r="BZ223" s="53" t="str">
        <f>IF(B223&gt;例①!$C$58,"",IF(B223&gt;=例①!$C$57,$BZ$13,""))</f>
        <v/>
      </c>
      <c r="CA223" s="53" t="str">
        <f>IF(B223&gt;例①!$C$60,"",IF(B223&gt;=例①!$C$59,$CA$13,""))</f>
        <v/>
      </c>
      <c r="CB223" s="53" t="str">
        <f>IF(B223&gt;例①!$C$62,"",IF(B223&gt;=例①!$C$61,$CB$13,""))</f>
        <v/>
      </c>
      <c r="CC223" s="53" t="str">
        <f>IF(B223&gt;例①!$C$64,"",IF(B223&gt;=例①!$C$63,$CC$13,""))</f>
        <v/>
      </c>
      <c r="CD223" s="53" t="str">
        <f>IF(B223&gt;例①!$C$66,"",IF(B223&gt;=例①!$C$65,$CD$13,""))</f>
        <v/>
      </c>
      <c r="CE223" s="50" t="str">
        <f t="shared" si="138"/>
        <v/>
      </c>
      <c r="CF223" s="50" t="str">
        <f t="shared" si="125"/>
        <v xml:space="preserve"> </v>
      </c>
    </row>
    <row r="224" spans="1:84" ht="39" customHeight="1" thickTop="1" thickBot="1" x14ac:dyDescent="0.2">
      <c r="A224" s="81" t="str">
        <f t="shared" si="112"/>
        <v>対象期間外</v>
      </c>
      <c r="B224" s="180" t="str">
        <f>IFERROR(IF(B223=例①!$E$12+IF(WEEKDAY(例①!$E$12)=1,例①!$E$12,(8-WEEKDAY(例①!$E$12))),"-",IF(B223="-","-",B223+1)),"-")</f>
        <v>-</v>
      </c>
      <c r="C224" s="89" t="str">
        <f t="shared" si="126"/>
        <v>-</v>
      </c>
      <c r="D224" s="199" t="str">
        <f t="shared" si="127"/>
        <v>×</v>
      </c>
      <c r="E224" s="200" t="str">
        <f t="shared" si="128"/>
        <v xml:space="preserve"> </v>
      </c>
      <c r="F224" s="201" t="s">
        <v>61</v>
      </c>
      <c r="G224" s="202"/>
      <c r="H224" s="203"/>
      <c r="I224" s="204"/>
      <c r="J224" s="187" t="str">
        <f t="shared" si="129"/>
        <v/>
      </c>
      <c r="K224" s="190" t="str">
        <f t="shared" si="113"/>
        <v/>
      </c>
      <c r="L224" s="190" t="str">
        <f t="shared" si="114"/>
        <v/>
      </c>
      <c r="M224" s="188" t="str">
        <f t="shared" si="130"/>
        <v/>
      </c>
      <c r="N224" s="87" t="str">
        <f t="shared" si="115"/>
        <v/>
      </c>
      <c r="O224" s="108"/>
      <c r="P224" s="156" t="str">
        <f>IF(B224&lt;例①!$E$11,"",IF(B224&gt;例①!$E$12,"",IF(LEN(CE224)=0,"○","")))</f>
        <v/>
      </c>
      <c r="Q224" s="162">
        <f t="shared" si="131"/>
        <v>52</v>
      </c>
      <c r="R224" s="93">
        <f t="shared" si="116"/>
        <v>181</v>
      </c>
      <c r="S224" s="156" t="str">
        <f t="shared" si="117"/>
        <v/>
      </c>
      <c r="T224" s="162">
        <f t="shared" si="118"/>
        <v>51</v>
      </c>
      <c r="U224" s="100">
        <f t="shared" si="132"/>
        <v>52</v>
      </c>
      <c r="V224" s="93" t="str">
        <f t="shared" si="119"/>
        <v/>
      </c>
      <c r="W224" s="169" t="str">
        <f t="shared" si="133"/>
        <v/>
      </c>
      <c r="X224" s="80" t="str">
        <f t="shared" si="134"/>
        <v/>
      </c>
      <c r="Y224" s="80" t="str">
        <f t="shared" si="135"/>
        <v/>
      </c>
      <c r="Z224" s="80" t="str">
        <f t="shared" si="120"/>
        <v>-</v>
      </c>
      <c r="AA224" s="80" t="str">
        <f t="shared" si="121"/>
        <v/>
      </c>
      <c r="AB224" s="80" t="str">
        <f t="shared" si="122"/>
        <v>OK（振替済み）</v>
      </c>
      <c r="AC224" s="154">
        <f t="shared" si="123"/>
        <v>51</v>
      </c>
      <c r="AD224" s="154" t="str">
        <f t="shared" si="136"/>
        <v/>
      </c>
      <c r="AE224" s="106">
        <f t="shared" si="137"/>
        <v>0</v>
      </c>
      <c r="AF224" s="106">
        <f t="shared" si="124"/>
        <v>0</v>
      </c>
      <c r="AG224" s="223" t="str">
        <f>IFERROR(IF(AE224=1,例①!$E$11,IF(AE224=2,例①!$E$11,IF(WEEKDAY(Z224)=2,Z217,AG223))),"")</f>
        <v/>
      </c>
      <c r="AH224" s="224" t="str">
        <f t="shared" ref="AH224:BA236" si="142">IFERROR(IF(AG224+1&gt;$BB224,"",AG224+1),"")</f>
        <v/>
      </c>
      <c r="AI224" s="224" t="str">
        <f t="shared" si="142"/>
        <v/>
      </c>
      <c r="AJ224" s="224" t="str">
        <f t="shared" si="142"/>
        <v/>
      </c>
      <c r="AK224" s="224" t="str">
        <f t="shared" si="142"/>
        <v/>
      </c>
      <c r="AL224" s="224" t="str">
        <f t="shared" si="142"/>
        <v/>
      </c>
      <c r="AM224" s="224" t="str">
        <f t="shared" si="142"/>
        <v/>
      </c>
      <c r="AN224" s="224" t="str">
        <f t="shared" si="142"/>
        <v/>
      </c>
      <c r="AO224" s="224" t="str">
        <f t="shared" si="142"/>
        <v/>
      </c>
      <c r="AP224" s="224" t="str">
        <f t="shared" si="142"/>
        <v/>
      </c>
      <c r="AQ224" s="224" t="str">
        <f t="shared" si="142"/>
        <v/>
      </c>
      <c r="AR224" s="224" t="str">
        <f t="shared" si="142"/>
        <v/>
      </c>
      <c r="AS224" s="224" t="str">
        <f t="shared" si="142"/>
        <v/>
      </c>
      <c r="AT224" s="224" t="str">
        <f t="shared" si="142"/>
        <v/>
      </c>
      <c r="AU224" s="224" t="str">
        <f t="shared" si="142"/>
        <v/>
      </c>
      <c r="AV224" s="224" t="str">
        <f t="shared" si="142"/>
        <v/>
      </c>
      <c r="AW224" s="224" t="str">
        <f t="shared" si="142"/>
        <v/>
      </c>
      <c r="AX224" s="224" t="str">
        <f t="shared" si="142"/>
        <v/>
      </c>
      <c r="AY224" s="224" t="str">
        <f t="shared" si="142"/>
        <v/>
      </c>
      <c r="AZ224" s="224" t="str">
        <f t="shared" si="142"/>
        <v/>
      </c>
      <c r="BA224" s="224" t="str">
        <f t="shared" si="142"/>
        <v/>
      </c>
      <c r="BB224" s="225" t="str">
        <f>IFERROR(IF(IF(Z224=例①!$E$12,例①!$E$12,IF(WEEKDAY(Z224)=1,Z231,BB225))&gt;例①!$E$12,例①!$E$12,IF(Z224=例①!$E$12,例①!$E$12,IF(WEEKDAY(Z224)=1,Z231,BB225))),"")</f>
        <v/>
      </c>
      <c r="BE224" s="53"/>
      <c r="BF224" s="53"/>
      <c r="BG224" s="53" t="str">
        <f>IFERROR(VLOOKUP(B224,例①!$C$11:$D$12,2,FALSE),"")</f>
        <v/>
      </c>
      <c r="BH224" s="53" t="str">
        <f>IFERROR(VLOOKUP(B224,例①!$C$16:$D$21,2,FALSE),"")</f>
        <v/>
      </c>
      <c r="BI224" s="53" t="str">
        <f>IFERROR(VLOOKUP(B224,例①!$C$22:$D$24,2,FALSE),"")</f>
        <v/>
      </c>
      <c r="BJ224" s="53" t="str">
        <f>IF(B224&gt;例①!$C$26,"",IF(B224&gt;=例①!$C$25,$BJ$13,""))</f>
        <v/>
      </c>
      <c r="BK224" s="53" t="str">
        <f>IF(B224&gt;例①!$C$28,"",IF(B224&gt;=例①!$C$27,$BK$13,""))</f>
        <v/>
      </c>
      <c r="BL224" s="53" t="str">
        <f>IF(B224&gt;例①!$C$30,"",IF(B224&gt;=例①!$C$29,$BL$13,""))</f>
        <v/>
      </c>
      <c r="BM224" s="53" t="str">
        <f>IF(B224&gt;例①!$C$32,"",IF(B224&gt;=例①!$C$31,$BM$13,""))</f>
        <v/>
      </c>
      <c r="BN224" s="53" t="str">
        <f>IF(B224&gt;例①!$C$34,"",IF(B224&gt;=例①!$C$33,$BN$13,""))</f>
        <v/>
      </c>
      <c r="BO224" s="53" t="str">
        <f>IF(B224&gt;例①!$C$36,"",IF(B224&gt;=例①!$C$35,$BO$13,""))</f>
        <v/>
      </c>
      <c r="BP224" s="53" t="str">
        <f>IF(B224&gt;例①!$C$38,"",IF(B224&gt;=例①!$C$37,$BP$13,""))</f>
        <v/>
      </c>
      <c r="BQ224" s="53" t="str">
        <f>IF(B224&gt;例①!$C$40,"",IF(B224&gt;=例①!$C$39,$BQ$13,""))</f>
        <v/>
      </c>
      <c r="BR224" s="53" t="str">
        <f>IF(B224&gt;例①!$C$42,"",IF(B224&gt;=例①!$C$41,$BR$13,""))</f>
        <v/>
      </c>
      <c r="BS224" s="53" t="str">
        <f>IF(B224&gt;例①!$C$44,"",IF(B224&gt;=例①!$C$43,$BS$13,""))</f>
        <v/>
      </c>
      <c r="BT224" s="53" t="str">
        <f>IF(B224&gt;例①!$C$46,"",IF(B224&gt;=例①!$C$45,$BT$13,""))</f>
        <v/>
      </c>
      <c r="BU224" s="53" t="str">
        <f>IF(B224&gt;例①!$C$48,"",IF(B224&gt;=例①!$C$47,$BU$13,""))</f>
        <v/>
      </c>
      <c r="BV224" s="53" t="str">
        <f>IF(B224&gt;例①!$C$50,"",IF(B224&gt;=例①!$C$49,$BV$13,""))</f>
        <v/>
      </c>
      <c r="BW224" s="53" t="str">
        <f>IF(B224&gt;例①!$C$52,"",IF(B224&gt;=例①!$C$51,$BW$13,""))</f>
        <v/>
      </c>
      <c r="BX224" s="53" t="str">
        <f>IF(B224&gt;例①!$C$54,"",IF(B224&gt;=例①!$C$53,$BX$13,""))</f>
        <v/>
      </c>
      <c r="BY224" s="53" t="str">
        <f>IF(B224&gt;例①!$C$56,"",IF(B224&gt;=例①!$C$55,$BY$13,""))</f>
        <v/>
      </c>
      <c r="BZ224" s="53" t="str">
        <f>IF(B224&gt;例①!$C$58,"",IF(B224&gt;=例①!$C$57,$BZ$13,""))</f>
        <v/>
      </c>
      <c r="CA224" s="53" t="str">
        <f>IF(B224&gt;例①!$C$60,"",IF(B224&gt;=例①!$C$59,$CA$13,""))</f>
        <v/>
      </c>
      <c r="CB224" s="53" t="str">
        <f>IF(B224&gt;例①!$C$62,"",IF(B224&gt;=例①!$C$61,$CB$13,""))</f>
        <v/>
      </c>
      <c r="CC224" s="53" t="str">
        <f>IF(B224&gt;例①!$C$64,"",IF(B224&gt;=例①!$C$63,$CC$13,""))</f>
        <v/>
      </c>
      <c r="CD224" s="53" t="str">
        <f>IF(B224&gt;例①!$C$66,"",IF(B224&gt;=例①!$C$65,$CD$13,""))</f>
        <v/>
      </c>
      <c r="CE224" s="50" t="str">
        <f t="shared" si="138"/>
        <v/>
      </c>
      <c r="CF224" s="50" t="str">
        <f t="shared" si="125"/>
        <v xml:space="preserve"> </v>
      </c>
    </row>
    <row r="225" spans="1:84" ht="39" customHeight="1" thickTop="1" thickBot="1" x14ac:dyDescent="0.2">
      <c r="A225" s="81" t="str">
        <f t="shared" si="112"/>
        <v>対象期間外</v>
      </c>
      <c r="B225" s="180" t="str">
        <f>IFERROR(IF(B224=例①!$E$12+IF(WEEKDAY(例①!$E$12)=1,例①!$E$12,(8-WEEKDAY(例①!$E$12))),"-",IF(B224="-","-",B224+1)),"-")</f>
        <v>-</v>
      </c>
      <c r="C225" s="89" t="str">
        <f t="shared" si="126"/>
        <v>-</v>
      </c>
      <c r="D225" s="199" t="str">
        <f t="shared" si="127"/>
        <v>×</v>
      </c>
      <c r="E225" s="200" t="str">
        <f t="shared" si="128"/>
        <v xml:space="preserve"> </v>
      </c>
      <c r="F225" s="201" t="s">
        <v>60</v>
      </c>
      <c r="G225" s="202"/>
      <c r="H225" s="203"/>
      <c r="I225" s="204"/>
      <c r="J225" s="187" t="str">
        <f t="shared" si="129"/>
        <v/>
      </c>
      <c r="K225" s="190" t="str">
        <f t="shared" si="113"/>
        <v/>
      </c>
      <c r="L225" s="190" t="str">
        <f t="shared" si="114"/>
        <v/>
      </c>
      <c r="M225" s="188" t="str">
        <f t="shared" si="130"/>
        <v/>
      </c>
      <c r="N225" s="87" t="str">
        <f t="shared" si="115"/>
        <v/>
      </c>
      <c r="O225" s="108"/>
      <c r="P225" s="156" t="str">
        <f>IF(B225&lt;例①!$E$11,"",IF(B225&gt;例①!$E$12,"",IF(LEN(CE225)=0,"○","")))</f>
        <v/>
      </c>
      <c r="Q225" s="162">
        <f t="shared" si="131"/>
        <v>52</v>
      </c>
      <c r="R225" s="93">
        <f t="shared" si="116"/>
        <v>181</v>
      </c>
      <c r="S225" s="156" t="str">
        <f t="shared" si="117"/>
        <v/>
      </c>
      <c r="T225" s="162">
        <f t="shared" si="118"/>
        <v>51</v>
      </c>
      <c r="U225" s="100">
        <f t="shared" si="132"/>
        <v>52</v>
      </c>
      <c r="V225" s="93" t="str">
        <f t="shared" si="119"/>
        <v/>
      </c>
      <c r="W225" s="169" t="str">
        <f t="shared" si="133"/>
        <v/>
      </c>
      <c r="X225" s="80" t="str">
        <f t="shared" si="134"/>
        <v/>
      </c>
      <c r="Y225" s="80" t="str">
        <f t="shared" si="135"/>
        <v/>
      </c>
      <c r="Z225" s="80" t="str">
        <f t="shared" si="120"/>
        <v>-</v>
      </c>
      <c r="AA225" s="80" t="str">
        <f t="shared" si="121"/>
        <v/>
      </c>
      <c r="AB225" s="80" t="str">
        <f t="shared" si="122"/>
        <v>OK（振替済み）</v>
      </c>
      <c r="AC225" s="154">
        <f t="shared" si="123"/>
        <v>51</v>
      </c>
      <c r="AD225" s="154" t="str">
        <f t="shared" si="136"/>
        <v/>
      </c>
      <c r="AE225" s="106">
        <f t="shared" si="137"/>
        <v>0</v>
      </c>
      <c r="AF225" s="106">
        <f t="shared" si="124"/>
        <v>0</v>
      </c>
      <c r="AG225" s="216" t="str">
        <f>IFERROR(IF(AE225=1,例①!$E$11,IF(AE225=2,例①!$E$11,IF(WEEKDAY(Z225)=2,Z218,AG224))),"")</f>
        <v/>
      </c>
      <c r="AH225" s="221" t="str">
        <f t="shared" si="142"/>
        <v/>
      </c>
      <c r="AI225" s="221" t="str">
        <f t="shared" si="142"/>
        <v/>
      </c>
      <c r="AJ225" s="221" t="str">
        <f t="shared" si="142"/>
        <v/>
      </c>
      <c r="AK225" s="221" t="str">
        <f t="shared" si="142"/>
        <v/>
      </c>
      <c r="AL225" s="221" t="str">
        <f t="shared" si="142"/>
        <v/>
      </c>
      <c r="AM225" s="221" t="str">
        <f t="shared" si="142"/>
        <v/>
      </c>
      <c r="AN225" s="221" t="str">
        <f t="shared" si="142"/>
        <v/>
      </c>
      <c r="AO225" s="221" t="str">
        <f t="shared" si="142"/>
        <v/>
      </c>
      <c r="AP225" s="221" t="str">
        <f t="shared" si="142"/>
        <v/>
      </c>
      <c r="AQ225" s="221" t="str">
        <f t="shared" si="142"/>
        <v/>
      </c>
      <c r="AR225" s="221" t="str">
        <f t="shared" si="142"/>
        <v/>
      </c>
      <c r="AS225" s="221" t="str">
        <f t="shared" si="142"/>
        <v/>
      </c>
      <c r="AT225" s="221" t="str">
        <f t="shared" si="142"/>
        <v/>
      </c>
      <c r="AU225" s="221" t="str">
        <f t="shared" si="142"/>
        <v/>
      </c>
      <c r="AV225" s="221" t="str">
        <f t="shared" si="142"/>
        <v/>
      </c>
      <c r="AW225" s="221" t="str">
        <f t="shared" si="142"/>
        <v/>
      </c>
      <c r="AX225" s="221" t="str">
        <f t="shared" si="142"/>
        <v/>
      </c>
      <c r="AY225" s="221" t="str">
        <f t="shared" si="142"/>
        <v/>
      </c>
      <c r="AZ225" s="221" t="str">
        <f t="shared" si="142"/>
        <v/>
      </c>
      <c r="BA225" s="221" t="str">
        <f t="shared" si="142"/>
        <v/>
      </c>
      <c r="BB225" s="217" t="str">
        <f>IFERROR(IF(IF(Z225=例①!$E$12,例①!$E$12,IF(WEEKDAY(Z225)=1,Z232,BB226))&gt;例①!$E$12,例①!$E$12,IF(Z225=例①!$E$12,例①!$E$12,IF(WEEKDAY(Z225)=1,Z232,BB226))),"")</f>
        <v/>
      </c>
      <c r="BE225" s="53"/>
      <c r="BF225" s="53"/>
      <c r="BG225" s="53" t="str">
        <f>IFERROR(VLOOKUP(B225,例①!$C$11:$D$12,2,FALSE),"")</f>
        <v/>
      </c>
      <c r="BH225" s="53" t="str">
        <f>IFERROR(VLOOKUP(B225,例①!$C$16:$D$21,2,FALSE),"")</f>
        <v/>
      </c>
      <c r="BI225" s="53" t="str">
        <f>IFERROR(VLOOKUP(B225,例①!$C$22:$D$24,2,FALSE),"")</f>
        <v/>
      </c>
      <c r="BJ225" s="53" t="str">
        <f>IF(B225&gt;例①!$C$26,"",IF(B225&gt;=例①!$C$25,$BJ$13,""))</f>
        <v/>
      </c>
      <c r="BK225" s="53" t="str">
        <f>IF(B225&gt;例①!$C$28,"",IF(B225&gt;=例①!$C$27,$BK$13,""))</f>
        <v/>
      </c>
      <c r="BL225" s="53" t="str">
        <f>IF(B225&gt;例①!$C$30,"",IF(B225&gt;=例①!$C$29,$BL$13,""))</f>
        <v/>
      </c>
      <c r="BM225" s="53" t="str">
        <f>IF(B225&gt;例①!$C$32,"",IF(B225&gt;=例①!$C$31,$BM$13,""))</f>
        <v/>
      </c>
      <c r="BN225" s="53" t="str">
        <f>IF(B225&gt;例①!$C$34,"",IF(B225&gt;=例①!$C$33,$BN$13,""))</f>
        <v/>
      </c>
      <c r="BO225" s="53" t="str">
        <f>IF(B225&gt;例①!$C$36,"",IF(B225&gt;=例①!$C$35,$BO$13,""))</f>
        <v/>
      </c>
      <c r="BP225" s="53" t="str">
        <f>IF(B225&gt;例①!$C$38,"",IF(B225&gt;=例①!$C$37,$BP$13,""))</f>
        <v/>
      </c>
      <c r="BQ225" s="53" t="str">
        <f>IF(B225&gt;例①!$C$40,"",IF(B225&gt;=例①!$C$39,$BQ$13,""))</f>
        <v/>
      </c>
      <c r="BR225" s="53" t="str">
        <f>IF(B225&gt;例①!$C$42,"",IF(B225&gt;=例①!$C$41,$BR$13,""))</f>
        <v/>
      </c>
      <c r="BS225" s="53" t="str">
        <f>IF(B225&gt;例①!$C$44,"",IF(B225&gt;=例①!$C$43,$BS$13,""))</f>
        <v/>
      </c>
      <c r="BT225" s="53" t="str">
        <f>IF(B225&gt;例①!$C$46,"",IF(B225&gt;=例①!$C$45,$BT$13,""))</f>
        <v/>
      </c>
      <c r="BU225" s="53" t="str">
        <f>IF(B225&gt;例①!$C$48,"",IF(B225&gt;=例①!$C$47,$BU$13,""))</f>
        <v/>
      </c>
      <c r="BV225" s="53" t="str">
        <f>IF(B225&gt;例①!$C$50,"",IF(B225&gt;=例①!$C$49,$BV$13,""))</f>
        <v/>
      </c>
      <c r="BW225" s="53" t="str">
        <f>IF(B225&gt;例①!$C$52,"",IF(B225&gt;=例①!$C$51,$BW$13,""))</f>
        <v/>
      </c>
      <c r="BX225" s="53" t="str">
        <f>IF(B225&gt;例①!$C$54,"",IF(B225&gt;=例①!$C$53,$BX$13,""))</f>
        <v/>
      </c>
      <c r="BY225" s="53" t="str">
        <f>IF(B225&gt;例①!$C$56,"",IF(B225&gt;=例①!$C$55,$BY$13,""))</f>
        <v/>
      </c>
      <c r="BZ225" s="53" t="str">
        <f>IF(B225&gt;例①!$C$58,"",IF(B225&gt;=例①!$C$57,$BZ$13,""))</f>
        <v/>
      </c>
      <c r="CA225" s="53" t="str">
        <f>IF(B225&gt;例①!$C$60,"",IF(B225&gt;=例①!$C$59,$CA$13,""))</f>
        <v/>
      </c>
      <c r="CB225" s="53" t="str">
        <f>IF(B225&gt;例①!$C$62,"",IF(B225&gt;=例①!$C$61,$CB$13,""))</f>
        <v/>
      </c>
      <c r="CC225" s="53" t="str">
        <f>IF(B225&gt;例①!$C$64,"",IF(B225&gt;=例①!$C$63,$CC$13,""))</f>
        <v/>
      </c>
      <c r="CD225" s="53" t="str">
        <f>IF(B225&gt;例①!$C$66,"",IF(B225&gt;=例①!$C$65,$CD$13,""))</f>
        <v/>
      </c>
      <c r="CE225" s="50" t="str">
        <f t="shared" si="138"/>
        <v/>
      </c>
      <c r="CF225" s="50" t="str">
        <f t="shared" si="125"/>
        <v xml:space="preserve"> </v>
      </c>
    </row>
    <row r="226" spans="1:84" ht="39" customHeight="1" thickTop="1" thickBot="1" x14ac:dyDescent="0.2">
      <c r="A226" s="81" t="str">
        <f t="shared" si="112"/>
        <v>対象期間外</v>
      </c>
      <c r="B226" s="180" t="str">
        <f>IFERROR(IF(B225=例①!$E$12+IF(WEEKDAY(例①!$E$12)=1,例①!$E$12,(8-WEEKDAY(例①!$E$12))),"-",IF(B225="-","-",B225+1)),"-")</f>
        <v>-</v>
      </c>
      <c r="C226" s="89" t="str">
        <f t="shared" si="126"/>
        <v>-</v>
      </c>
      <c r="D226" s="199" t="str">
        <f t="shared" si="127"/>
        <v>×</v>
      </c>
      <c r="E226" s="200" t="str">
        <f t="shared" si="128"/>
        <v xml:space="preserve"> </v>
      </c>
      <c r="F226" s="201" t="s">
        <v>60</v>
      </c>
      <c r="G226" s="202"/>
      <c r="H226" s="203"/>
      <c r="I226" s="204"/>
      <c r="J226" s="187" t="str">
        <f t="shared" si="129"/>
        <v/>
      </c>
      <c r="K226" s="190" t="str">
        <f t="shared" si="113"/>
        <v/>
      </c>
      <c r="L226" s="190" t="str">
        <f t="shared" si="114"/>
        <v/>
      </c>
      <c r="M226" s="188" t="str">
        <f t="shared" si="130"/>
        <v/>
      </c>
      <c r="N226" s="87" t="str">
        <f t="shared" si="115"/>
        <v/>
      </c>
      <c r="O226" s="108"/>
      <c r="P226" s="156" t="str">
        <f>IF(B226&lt;例①!$E$11,"",IF(B226&gt;例①!$E$12,"",IF(LEN(CE226)=0,"○","")))</f>
        <v/>
      </c>
      <c r="Q226" s="162">
        <f t="shared" si="131"/>
        <v>52</v>
      </c>
      <c r="R226" s="93">
        <f t="shared" si="116"/>
        <v>181</v>
      </c>
      <c r="S226" s="156" t="str">
        <f t="shared" si="117"/>
        <v/>
      </c>
      <c r="T226" s="162">
        <f t="shared" si="118"/>
        <v>51</v>
      </c>
      <c r="U226" s="100">
        <f t="shared" si="132"/>
        <v>52</v>
      </c>
      <c r="V226" s="93" t="str">
        <f t="shared" si="119"/>
        <v/>
      </c>
      <c r="W226" s="169" t="str">
        <f t="shared" si="133"/>
        <v/>
      </c>
      <c r="X226" s="80" t="str">
        <f t="shared" si="134"/>
        <v/>
      </c>
      <c r="Y226" s="80" t="str">
        <f t="shared" si="135"/>
        <v/>
      </c>
      <c r="Z226" s="80" t="str">
        <f t="shared" si="120"/>
        <v>-</v>
      </c>
      <c r="AA226" s="80" t="str">
        <f t="shared" si="121"/>
        <v/>
      </c>
      <c r="AB226" s="80" t="str">
        <f t="shared" si="122"/>
        <v>OK（振替済み）</v>
      </c>
      <c r="AC226" s="154">
        <f t="shared" si="123"/>
        <v>51</v>
      </c>
      <c r="AD226" s="154" t="str">
        <f t="shared" si="136"/>
        <v/>
      </c>
      <c r="AE226" s="106">
        <f t="shared" si="137"/>
        <v>0</v>
      </c>
      <c r="AF226" s="106">
        <f t="shared" si="124"/>
        <v>0</v>
      </c>
      <c r="AG226" s="218" t="str">
        <f>IFERROR(IF(AE226=1,例①!$E$11,IF(AE226=2,例①!$E$11,IF(WEEKDAY(Z226)=2,Z219,AG225))),"")</f>
        <v/>
      </c>
      <c r="AH226" s="222" t="str">
        <f t="shared" si="142"/>
        <v/>
      </c>
      <c r="AI226" s="222" t="str">
        <f t="shared" si="142"/>
        <v/>
      </c>
      <c r="AJ226" s="222" t="str">
        <f t="shared" si="142"/>
        <v/>
      </c>
      <c r="AK226" s="222" t="str">
        <f t="shared" si="142"/>
        <v/>
      </c>
      <c r="AL226" s="222" t="str">
        <f t="shared" si="142"/>
        <v/>
      </c>
      <c r="AM226" s="222" t="str">
        <f t="shared" si="142"/>
        <v/>
      </c>
      <c r="AN226" s="222" t="str">
        <f t="shared" si="142"/>
        <v/>
      </c>
      <c r="AO226" s="222" t="str">
        <f t="shared" si="142"/>
        <v/>
      </c>
      <c r="AP226" s="222" t="str">
        <f t="shared" si="142"/>
        <v/>
      </c>
      <c r="AQ226" s="222" t="str">
        <f t="shared" si="142"/>
        <v/>
      </c>
      <c r="AR226" s="222" t="str">
        <f t="shared" si="142"/>
        <v/>
      </c>
      <c r="AS226" s="222" t="str">
        <f t="shared" si="142"/>
        <v/>
      </c>
      <c r="AT226" s="222" t="str">
        <f t="shared" si="142"/>
        <v/>
      </c>
      <c r="AU226" s="222" t="str">
        <f t="shared" si="142"/>
        <v/>
      </c>
      <c r="AV226" s="222" t="str">
        <f t="shared" si="142"/>
        <v/>
      </c>
      <c r="AW226" s="222" t="str">
        <f t="shared" si="142"/>
        <v/>
      </c>
      <c r="AX226" s="222" t="str">
        <f t="shared" si="142"/>
        <v/>
      </c>
      <c r="AY226" s="222" t="str">
        <f t="shared" si="142"/>
        <v/>
      </c>
      <c r="AZ226" s="222" t="str">
        <f t="shared" si="142"/>
        <v/>
      </c>
      <c r="BA226" s="222" t="str">
        <f t="shared" si="142"/>
        <v/>
      </c>
      <c r="BB226" s="219" t="str">
        <f>IFERROR(IF(IF(Z226=例①!$E$12,例①!$E$12,IF(WEEKDAY(Z226)=1,Z233,BB227))&gt;例①!$E$12,例①!$E$12,IF(Z226=例①!$E$12,例①!$E$12,IF(WEEKDAY(Z226)=1,Z233,BB227))),"")</f>
        <v/>
      </c>
      <c r="BE226" s="53"/>
      <c r="BF226" s="53"/>
      <c r="BG226" s="53" t="str">
        <f>IFERROR(VLOOKUP(B226,例①!$C$11:$D$12,2,FALSE),"")</f>
        <v/>
      </c>
      <c r="BH226" s="53" t="str">
        <f>IFERROR(VLOOKUP(B226,例①!$C$16:$D$21,2,FALSE),"")</f>
        <v/>
      </c>
      <c r="BI226" s="53" t="str">
        <f>IFERROR(VLOOKUP(B226,例①!$C$22:$D$24,2,FALSE),"")</f>
        <v/>
      </c>
      <c r="BJ226" s="53" t="str">
        <f>IF(B226&gt;例①!$C$26,"",IF(B226&gt;=例①!$C$25,$BJ$13,""))</f>
        <v/>
      </c>
      <c r="BK226" s="53" t="str">
        <f>IF(B226&gt;例①!$C$28,"",IF(B226&gt;=例①!$C$27,$BK$13,""))</f>
        <v/>
      </c>
      <c r="BL226" s="53" t="str">
        <f>IF(B226&gt;例①!$C$30,"",IF(B226&gt;=例①!$C$29,$BL$13,""))</f>
        <v/>
      </c>
      <c r="BM226" s="53" t="str">
        <f>IF(B226&gt;例①!$C$32,"",IF(B226&gt;=例①!$C$31,$BM$13,""))</f>
        <v/>
      </c>
      <c r="BN226" s="53" t="str">
        <f>IF(B226&gt;例①!$C$34,"",IF(B226&gt;=例①!$C$33,$BN$13,""))</f>
        <v/>
      </c>
      <c r="BO226" s="53" t="str">
        <f>IF(B226&gt;例①!$C$36,"",IF(B226&gt;=例①!$C$35,$BO$13,""))</f>
        <v/>
      </c>
      <c r="BP226" s="53" t="str">
        <f>IF(B226&gt;例①!$C$38,"",IF(B226&gt;=例①!$C$37,$BP$13,""))</f>
        <v/>
      </c>
      <c r="BQ226" s="53" t="str">
        <f>IF(B226&gt;例①!$C$40,"",IF(B226&gt;=例①!$C$39,$BQ$13,""))</f>
        <v/>
      </c>
      <c r="BR226" s="53" t="str">
        <f>IF(B226&gt;例①!$C$42,"",IF(B226&gt;=例①!$C$41,$BR$13,""))</f>
        <v/>
      </c>
      <c r="BS226" s="53" t="str">
        <f>IF(B226&gt;例①!$C$44,"",IF(B226&gt;=例①!$C$43,$BS$13,""))</f>
        <v/>
      </c>
      <c r="BT226" s="53" t="str">
        <f>IF(B226&gt;例①!$C$46,"",IF(B226&gt;=例①!$C$45,$BT$13,""))</f>
        <v/>
      </c>
      <c r="BU226" s="53" t="str">
        <f>IF(B226&gt;例①!$C$48,"",IF(B226&gt;=例①!$C$47,$BU$13,""))</f>
        <v/>
      </c>
      <c r="BV226" s="53" t="str">
        <f>IF(B226&gt;例①!$C$50,"",IF(B226&gt;=例①!$C$49,$BV$13,""))</f>
        <v/>
      </c>
      <c r="BW226" s="53" t="str">
        <f>IF(B226&gt;例①!$C$52,"",IF(B226&gt;=例①!$C$51,$BW$13,""))</f>
        <v/>
      </c>
      <c r="BX226" s="53" t="str">
        <f>IF(B226&gt;例①!$C$54,"",IF(B226&gt;=例①!$C$53,$BX$13,""))</f>
        <v/>
      </c>
      <c r="BY226" s="53" t="str">
        <f>IF(B226&gt;例①!$C$56,"",IF(B226&gt;=例①!$C$55,$BY$13,""))</f>
        <v/>
      </c>
      <c r="BZ226" s="53" t="str">
        <f>IF(B226&gt;例①!$C$58,"",IF(B226&gt;=例①!$C$57,$BZ$13,""))</f>
        <v/>
      </c>
      <c r="CA226" s="53" t="str">
        <f>IF(B226&gt;例①!$C$60,"",IF(B226&gt;=例①!$C$59,$CA$13,""))</f>
        <v/>
      </c>
      <c r="CB226" s="53" t="str">
        <f>IF(B226&gt;例①!$C$62,"",IF(B226&gt;=例①!$C$61,$CB$13,""))</f>
        <v/>
      </c>
      <c r="CC226" s="53" t="str">
        <f>IF(B226&gt;例①!$C$64,"",IF(B226&gt;=例①!$C$63,$CC$13,""))</f>
        <v/>
      </c>
      <c r="CD226" s="53" t="str">
        <f>IF(B226&gt;例①!$C$66,"",IF(B226&gt;=例①!$C$65,$CD$13,""))</f>
        <v/>
      </c>
      <c r="CE226" s="50" t="str">
        <f t="shared" si="138"/>
        <v/>
      </c>
      <c r="CF226" s="50" t="str">
        <f t="shared" si="125"/>
        <v xml:space="preserve"> </v>
      </c>
    </row>
    <row r="227" spans="1:84" ht="39" customHeight="1" thickTop="1" thickBot="1" x14ac:dyDescent="0.2">
      <c r="A227" s="81" t="str">
        <f t="shared" si="112"/>
        <v>対象期間外</v>
      </c>
      <c r="B227" s="180" t="str">
        <f>IFERROR(IF(B226=例①!$E$12+IF(WEEKDAY(例①!$E$12)=1,例①!$E$12,(8-WEEKDAY(例①!$E$12))),"-",IF(B226="-","-",B226+1)),"-")</f>
        <v>-</v>
      </c>
      <c r="C227" s="89" t="str">
        <f t="shared" si="126"/>
        <v>-</v>
      </c>
      <c r="D227" s="199" t="str">
        <f t="shared" si="127"/>
        <v>×</v>
      </c>
      <c r="E227" s="200" t="str">
        <f t="shared" si="128"/>
        <v xml:space="preserve"> </v>
      </c>
      <c r="F227" s="201" t="s">
        <v>60</v>
      </c>
      <c r="G227" s="202"/>
      <c r="H227" s="203"/>
      <c r="I227" s="204"/>
      <c r="J227" s="187" t="str">
        <f t="shared" si="129"/>
        <v/>
      </c>
      <c r="K227" s="190" t="str">
        <f t="shared" si="113"/>
        <v/>
      </c>
      <c r="L227" s="190" t="str">
        <f t="shared" si="114"/>
        <v/>
      </c>
      <c r="M227" s="188" t="str">
        <f t="shared" si="130"/>
        <v/>
      </c>
      <c r="N227" s="87" t="str">
        <f t="shared" si="115"/>
        <v/>
      </c>
      <c r="O227" s="108"/>
      <c r="P227" s="156" t="str">
        <f>IF(B227&lt;例①!$E$11,"",IF(B227&gt;例①!$E$12,"",IF(LEN(CE227)=0,"○","")))</f>
        <v/>
      </c>
      <c r="Q227" s="162">
        <f t="shared" si="131"/>
        <v>52</v>
      </c>
      <c r="R227" s="93">
        <f t="shared" si="116"/>
        <v>181</v>
      </c>
      <c r="S227" s="156" t="str">
        <f t="shared" si="117"/>
        <v/>
      </c>
      <c r="T227" s="162">
        <f t="shared" si="118"/>
        <v>51</v>
      </c>
      <c r="U227" s="100">
        <f t="shared" si="132"/>
        <v>52</v>
      </c>
      <c r="V227" s="93" t="str">
        <f t="shared" si="119"/>
        <v/>
      </c>
      <c r="W227" s="169" t="str">
        <f t="shared" si="133"/>
        <v/>
      </c>
      <c r="X227" s="80" t="str">
        <f t="shared" si="134"/>
        <v/>
      </c>
      <c r="Y227" s="80" t="str">
        <f t="shared" si="135"/>
        <v/>
      </c>
      <c r="Z227" s="80" t="str">
        <f t="shared" si="120"/>
        <v>-</v>
      </c>
      <c r="AA227" s="80" t="str">
        <f t="shared" si="121"/>
        <v/>
      </c>
      <c r="AB227" s="80" t="str">
        <f t="shared" si="122"/>
        <v>OK（振替済み）</v>
      </c>
      <c r="AC227" s="154">
        <f t="shared" si="123"/>
        <v>51</v>
      </c>
      <c r="AD227" s="154" t="str">
        <f t="shared" si="136"/>
        <v/>
      </c>
      <c r="AE227" s="106">
        <f t="shared" si="137"/>
        <v>0</v>
      </c>
      <c r="AF227" s="106">
        <f t="shared" si="124"/>
        <v>0</v>
      </c>
      <c r="AG227" s="218" t="str">
        <f>IFERROR(IF(AE227=1,例①!$E$11,IF(AE227=2,例①!$E$11,IF(WEEKDAY(Z227)=2,Z220,AG226))),"")</f>
        <v/>
      </c>
      <c r="AH227" s="222" t="str">
        <f t="shared" si="142"/>
        <v/>
      </c>
      <c r="AI227" s="222" t="str">
        <f t="shared" si="142"/>
        <v/>
      </c>
      <c r="AJ227" s="222" t="str">
        <f t="shared" si="142"/>
        <v/>
      </c>
      <c r="AK227" s="222" t="str">
        <f t="shared" si="142"/>
        <v/>
      </c>
      <c r="AL227" s="222" t="str">
        <f t="shared" si="142"/>
        <v/>
      </c>
      <c r="AM227" s="222" t="str">
        <f t="shared" si="142"/>
        <v/>
      </c>
      <c r="AN227" s="222" t="str">
        <f t="shared" si="142"/>
        <v/>
      </c>
      <c r="AO227" s="222" t="str">
        <f t="shared" si="142"/>
        <v/>
      </c>
      <c r="AP227" s="222" t="str">
        <f t="shared" si="142"/>
        <v/>
      </c>
      <c r="AQ227" s="222" t="str">
        <f t="shared" si="142"/>
        <v/>
      </c>
      <c r="AR227" s="222" t="str">
        <f t="shared" si="142"/>
        <v/>
      </c>
      <c r="AS227" s="222" t="str">
        <f t="shared" si="142"/>
        <v/>
      </c>
      <c r="AT227" s="222" t="str">
        <f t="shared" si="142"/>
        <v/>
      </c>
      <c r="AU227" s="222" t="str">
        <f t="shared" si="142"/>
        <v/>
      </c>
      <c r="AV227" s="222" t="str">
        <f t="shared" si="142"/>
        <v/>
      </c>
      <c r="AW227" s="222" t="str">
        <f t="shared" si="142"/>
        <v/>
      </c>
      <c r="AX227" s="222" t="str">
        <f t="shared" si="142"/>
        <v/>
      </c>
      <c r="AY227" s="222" t="str">
        <f t="shared" si="142"/>
        <v/>
      </c>
      <c r="AZ227" s="222" t="str">
        <f t="shared" si="142"/>
        <v/>
      </c>
      <c r="BA227" s="222" t="str">
        <f t="shared" si="142"/>
        <v/>
      </c>
      <c r="BB227" s="219" t="str">
        <f>IFERROR(IF(IF(Z227=例①!$E$12,例①!$E$12,IF(WEEKDAY(Z227)=1,Z234,BB228))&gt;例①!$E$12,例①!$E$12,IF(Z227=例①!$E$12,例①!$E$12,IF(WEEKDAY(Z227)=1,Z234,BB228))),"")</f>
        <v/>
      </c>
      <c r="BE227" s="53"/>
      <c r="BF227" s="53"/>
      <c r="BG227" s="53" t="str">
        <f>IFERROR(VLOOKUP(B227,例①!$C$11:$D$12,2,FALSE),"")</f>
        <v/>
      </c>
      <c r="BH227" s="53" t="str">
        <f>IFERROR(VLOOKUP(B227,例①!$C$16:$D$21,2,FALSE),"")</f>
        <v/>
      </c>
      <c r="BI227" s="53" t="str">
        <f>IFERROR(VLOOKUP(B227,例①!$C$22:$D$24,2,FALSE),"")</f>
        <v/>
      </c>
      <c r="BJ227" s="53" t="str">
        <f>IF(B227&gt;例①!$C$26,"",IF(B227&gt;=例①!$C$25,$BJ$13,""))</f>
        <v/>
      </c>
      <c r="BK227" s="53" t="str">
        <f>IF(B227&gt;例①!$C$28,"",IF(B227&gt;=例①!$C$27,$BK$13,""))</f>
        <v/>
      </c>
      <c r="BL227" s="53" t="str">
        <f>IF(B227&gt;例①!$C$30,"",IF(B227&gt;=例①!$C$29,$BL$13,""))</f>
        <v/>
      </c>
      <c r="BM227" s="53" t="str">
        <f>IF(B227&gt;例①!$C$32,"",IF(B227&gt;=例①!$C$31,$BM$13,""))</f>
        <v/>
      </c>
      <c r="BN227" s="53" t="str">
        <f>IF(B227&gt;例①!$C$34,"",IF(B227&gt;=例①!$C$33,$BN$13,""))</f>
        <v/>
      </c>
      <c r="BO227" s="53" t="str">
        <f>IF(B227&gt;例①!$C$36,"",IF(B227&gt;=例①!$C$35,$BO$13,""))</f>
        <v/>
      </c>
      <c r="BP227" s="53" t="str">
        <f>IF(B227&gt;例①!$C$38,"",IF(B227&gt;=例①!$C$37,$BP$13,""))</f>
        <v/>
      </c>
      <c r="BQ227" s="53" t="str">
        <f>IF(B227&gt;例①!$C$40,"",IF(B227&gt;=例①!$C$39,$BQ$13,""))</f>
        <v/>
      </c>
      <c r="BR227" s="53" t="str">
        <f>IF(B227&gt;例①!$C$42,"",IF(B227&gt;=例①!$C$41,$BR$13,""))</f>
        <v/>
      </c>
      <c r="BS227" s="53" t="str">
        <f>IF(B227&gt;例①!$C$44,"",IF(B227&gt;=例①!$C$43,$BS$13,""))</f>
        <v/>
      </c>
      <c r="BT227" s="53" t="str">
        <f>IF(B227&gt;例①!$C$46,"",IF(B227&gt;=例①!$C$45,$BT$13,""))</f>
        <v/>
      </c>
      <c r="BU227" s="53" t="str">
        <f>IF(B227&gt;例①!$C$48,"",IF(B227&gt;=例①!$C$47,$BU$13,""))</f>
        <v/>
      </c>
      <c r="BV227" s="53" t="str">
        <f>IF(B227&gt;例①!$C$50,"",IF(B227&gt;=例①!$C$49,$BV$13,""))</f>
        <v/>
      </c>
      <c r="BW227" s="53" t="str">
        <f>IF(B227&gt;例①!$C$52,"",IF(B227&gt;=例①!$C$51,$BW$13,""))</f>
        <v/>
      </c>
      <c r="BX227" s="53" t="str">
        <f>IF(B227&gt;例①!$C$54,"",IF(B227&gt;=例①!$C$53,$BX$13,""))</f>
        <v/>
      </c>
      <c r="BY227" s="53" t="str">
        <f>IF(B227&gt;例①!$C$56,"",IF(B227&gt;=例①!$C$55,$BY$13,""))</f>
        <v/>
      </c>
      <c r="BZ227" s="53" t="str">
        <f>IF(B227&gt;例①!$C$58,"",IF(B227&gt;=例①!$C$57,$BZ$13,""))</f>
        <v/>
      </c>
      <c r="CA227" s="53" t="str">
        <f>IF(B227&gt;例①!$C$60,"",IF(B227&gt;=例①!$C$59,$CA$13,""))</f>
        <v/>
      </c>
      <c r="CB227" s="53" t="str">
        <f>IF(B227&gt;例①!$C$62,"",IF(B227&gt;=例①!$C$61,$CB$13,""))</f>
        <v/>
      </c>
      <c r="CC227" s="53" t="str">
        <f>IF(B227&gt;例①!$C$64,"",IF(B227&gt;=例①!$C$63,$CC$13,""))</f>
        <v/>
      </c>
      <c r="CD227" s="53" t="str">
        <f>IF(B227&gt;例①!$C$66,"",IF(B227&gt;=例①!$C$65,$CD$13,""))</f>
        <v/>
      </c>
      <c r="CE227" s="50" t="str">
        <f t="shared" si="138"/>
        <v/>
      </c>
      <c r="CF227" s="50" t="str">
        <f t="shared" si="125"/>
        <v xml:space="preserve"> </v>
      </c>
    </row>
    <row r="228" spans="1:84" ht="39" customHeight="1" thickTop="1" thickBot="1" x14ac:dyDescent="0.2">
      <c r="A228" s="81" t="str">
        <f t="shared" si="112"/>
        <v>対象期間外</v>
      </c>
      <c r="B228" s="180" t="str">
        <f>IFERROR(IF(B227=例①!$E$12+IF(WEEKDAY(例①!$E$12)=1,例①!$E$12,(8-WEEKDAY(例①!$E$12))),"-",IF(B227="-","-",B227+1)),"-")</f>
        <v>-</v>
      </c>
      <c r="C228" s="89" t="str">
        <f t="shared" si="126"/>
        <v>-</v>
      </c>
      <c r="D228" s="199" t="str">
        <f t="shared" si="127"/>
        <v>×</v>
      </c>
      <c r="E228" s="200" t="str">
        <f t="shared" si="128"/>
        <v xml:space="preserve"> </v>
      </c>
      <c r="F228" s="201" t="s">
        <v>60</v>
      </c>
      <c r="G228" s="202"/>
      <c r="H228" s="203"/>
      <c r="I228" s="204"/>
      <c r="J228" s="187" t="str">
        <f t="shared" si="129"/>
        <v/>
      </c>
      <c r="K228" s="190" t="str">
        <f t="shared" si="113"/>
        <v/>
      </c>
      <c r="L228" s="190" t="str">
        <f t="shared" si="114"/>
        <v/>
      </c>
      <c r="M228" s="188" t="str">
        <f t="shared" si="130"/>
        <v/>
      </c>
      <c r="N228" s="87" t="str">
        <f t="shared" si="115"/>
        <v/>
      </c>
      <c r="O228" s="108"/>
      <c r="P228" s="156" t="str">
        <f>IF(B228&lt;例①!$E$11,"",IF(B228&gt;例①!$E$12,"",IF(LEN(CE228)=0,"○","")))</f>
        <v/>
      </c>
      <c r="Q228" s="162">
        <f t="shared" si="131"/>
        <v>52</v>
      </c>
      <c r="R228" s="93">
        <f t="shared" si="116"/>
        <v>181</v>
      </c>
      <c r="S228" s="156" t="str">
        <f t="shared" si="117"/>
        <v/>
      </c>
      <c r="T228" s="162">
        <f t="shared" si="118"/>
        <v>51</v>
      </c>
      <c r="U228" s="100">
        <f t="shared" si="132"/>
        <v>52</v>
      </c>
      <c r="V228" s="93" t="str">
        <f t="shared" si="119"/>
        <v/>
      </c>
      <c r="W228" s="169" t="str">
        <f t="shared" si="133"/>
        <v/>
      </c>
      <c r="X228" s="80" t="str">
        <f t="shared" si="134"/>
        <v/>
      </c>
      <c r="Y228" s="80" t="str">
        <f t="shared" si="135"/>
        <v/>
      </c>
      <c r="Z228" s="80" t="str">
        <f t="shared" si="120"/>
        <v>-</v>
      </c>
      <c r="AA228" s="80" t="str">
        <f t="shared" si="121"/>
        <v/>
      </c>
      <c r="AB228" s="80" t="str">
        <f t="shared" si="122"/>
        <v>OK（振替済み）</v>
      </c>
      <c r="AC228" s="154">
        <f t="shared" si="123"/>
        <v>51</v>
      </c>
      <c r="AD228" s="154" t="str">
        <f t="shared" si="136"/>
        <v/>
      </c>
      <c r="AE228" s="106">
        <f t="shared" si="137"/>
        <v>0</v>
      </c>
      <c r="AF228" s="106">
        <f t="shared" si="124"/>
        <v>0</v>
      </c>
      <c r="AG228" s="218" t="str">
        <f>IFERROR(IF(AE228=1,例①!$E$11,IF(AE228=2,例①!$E$11,IF(WEEKDAY(Z228)=2,Z221,AG227))),"")</f>
        <v/>
      </c>
      <c r="AH228" s="222" t="str">
        <f t="shared" si="142"/>
        <v/>
      </c>
      <c r="AI228" s="222" t="str">
        <f t="shared" si="142"/>
        <v/>
      </c>
      <c r="AJ228" s="222" t="str">
        <f t="shared" si="142"/>
        <v/>
      </c>
      <c r="AK228" s="222" t="str">
        <f t="shared" si="142"/>
        <v/>
      </c>
      <c r="AL228" s="222" t="str">
        <f t="shared" si="142"/>
        <v/>
      </c>
      <c r="AM228" s="222" t="str">
        <f t="shared" si="142"/>
        <v/>
      </c>
      <c r="AN228" s="222" t="str">
        <f t="shared" si="142"/>
        <v/>
      </c>
      <c r="AO228" s="222" t="str">
        <f t="shared" si="142"/>
        <v/>
      </c>
      <c r="AP228" s="222" t="str">
        <f t="shared" si="142"/>
        <v/>
      </c>
      <c r="AQ228" s="222" t="str">
        <f t="shared" si="142"/>
        <v/>
      </c>
      <c r="AR228" s="222" t="str">
        <f t="shared" si="142"/>
        <v/>
      </c>
      <c r="AS228" s="222" t="str">
        <f t="shared" si="142"/>
        <v/>
      </c>
      <c r="AT228" s="222" t="str">
        <f t="shared" si="142"/>
        <v/>
      </c>
      <c r="AU228" s="222" t="str">
        <f t="shared" si="142"/>
        <v/>
      </c>
      <c r="AV228" s="222" t="str">
        <f t="shared" si="142"/>
        <v/>
      </c>
      <c r="AW228" s="222" t="str">
        <f t="shared" si="142"/>
        <v/>
      </c>
      <c r="AX228" s="222" t="str">
        <f t="shared" si="142"/>
        <v/>
      </c>
      <c r="AY228" s="222" t="str">
        <f t="shared" si="142"/>
        <v/>
      </c>
      <c r="AZ228" s="222" t="str">
        <f t="shared" si="142"/>
        <v/>
      </c>
      <c r="BA228" s="222" t="str">
        <f t="shared" si="142"/>
        <v/>
      </c>
      <c r="BB228" s="219" t="str">
        <f>IFERROR(IF(IF(Z228=例①!$E$12,例①!$E$12,IF(WEEKDAY(Z228)=1,Z235,BB229))&gt;例①!$E$12,例①!$E$12,IF(Z228=例①!$E$12,例①!$E$12,IF(WEEKDAY(Z228)=1,Z235,BB229))),"")</f>
        <v/>
      </c>
      <c r="BE228" s="53"/>
      <c r="BF228" s="53"/>
      <c r="BG228" s="53" t="str">
        <f>IFERROR(VLOOKUP(B228,例①!$C$11:$D$12,2,FALSE),"")</f>
        <v/>
      </c>
      <c r="BH228" s="53" t="str">
        <f>IFERROR(VLOOKUP(B228,例①!$C$16:$D$21,2,FALSE),"")</f>
        <v/>
      </c>
      <c r="BI228" s="53" t="str">
        <f>IFERROR(VLOOKUP(B228,例①!$C$22:$D$24,2,FALSE),"")</f>
        <v/>
      </c>
      <c r="BJ228" s="53" t="str">
        <f>IF(B228&gt;例①!$C$26,"",IF(B228&gt;=例①!$C$25,$BJ$13,""))</f>
        <v/>
      </c>
      <c r="BK228" s="53" t="str">
        <f>IF(B228&gt;例①!$C$28,"",IF(B228&gt;=例①!$C$27,$BK$13,""))</f>
        <v/>
      </c>
      <c r="BL228" s="53" t="str">
        <f>IF(B228&gt;例①!$C$30,"",IF(B228&gt;=例①!$C$29,$BL$13,""))</f>
        <v/>
      </c>
      <c r="BM228" s="53" t="str">
        <f>IF(B228&gt;例①!$C$32,"",IF(B228&gt;=例①!$C$31,$BM$13,""))</f>
        <v/>
      </c>
      <c r="BN228" s="53" t="str">
        <f>IF(B228&gt;例①!$C$34,"",IF(B228&gt;=例①!$C$33,$BN$13,""))</f>
        <v/>
      </c>
      <c r="BO228" s="53" t="str">
        <f>IF(B228&gt;例①!$C$36,"",IF(B228&gt;=例①!$C$35,$BO$13,""))</f>
        <v/>
      </c>
      <c r="BP228" s="53" t="str">
        <f>IF(B228&gt;例①!$C$38,"",IF(B228&gt;=例①!$C$37,$BP$13,""))</f>
        <v/>
      </c>
      <c r="BQ228" s="53" t="str">
        <f>IF(B228&gt;例①!$C$40,"",IF(B228&gt;=例①!$C$39,$BQ$13,""))</f>
        <v/>
      </c>
      <c r="BR228" s="53" t="str">
        <f>IF(B228&gt;例①!$C$42,"",IF(B228&gt;=例①!$C$41,$BR$13,""))</f>
        <v/>
      </c>
      <c r="BS228" s="53" t="str">
        <f>IF(B228&gt;例①!$C$44,"",IF(B228&gt;=例①!$C$43,$BS$13,""))</f>
        <v/>
      </c>
      <c r="BT228" s="53" t="str">
        <f>IF(B228&gt;例①!$C$46,"",IF(B228&gt;=例①!$C$45,$BT$13,""))</f>
        <v/>
      </c>
      <c r="BU228" s="53" t="str">
        <f>IF(B228&gt;例①!$C$48,"",IF(B228&gt;=例①!$C$47,$BU$13,""))</f>
        <v/>
      </c>
      <c r="BV228" s="53" t="str">
        <f>IF(B228&gt;例①!$C$50,"",IF(B228&gt;=例①!$C$49,$BV$13,""))</f>
        <v/>
      </c>
      <c r="BW228" s="53" t="str">
        <f>IF(B228&gt;例①!$C$52,"",IF(B228&gt;=例①!$C$51,$BW$13,""))</f>
        <v/>
      </c>
      <c r="BX228" s="53" t="str">
        <f>IF(B228&gt;例①!$C$54,"",IF(B228&gt;=例①!$C$53,$BX$13,""))</f>
        <v/>
      </c>
      <c r="BY228" s="53" t="str">
        <f>IF(B228&gt;例①!$C$56,"",IF(B228&gt;=例①!$C$55,$BY$13,""))</f>
        <v/>
      </c>
      <c r="BZ228" s="53" t="str">
        <f>IF(B228&gt;例①!$C$58,"",IF(B228&gt;=例①!$C$57,$BZ$13,""))</f>
        <v/>
      </c>
      <c r="CA228" s="53" t="str">
        <f>IF(B228&gt;例①!$C$60,"",IF(B228&gt;=例①!$C$59,$CA$13,""))</f>
        <v/>
      </c>
      <c r="CB228" s="53" t="str">
        <f>IF(B228&gt;例①!$C$62,"",IF(B228&gt;=例①!$C$61,$CB$13,""))</f>
        <v/>
      </c>
      <c r="CC228" s="53" t="str">
        <f>IF(B228&gt;例①!$C$64,"",IF(B228&gt;=例①!$C$63,$CC$13,""))</f>
        <v/>
      </c>
      <c r="CD228" s="53" t="str">
        <f>IF(B228&gt;例①!$C$66,"",IF(B228&gt;=例①!$C$65,$CD$13,""))</f>
        <v/>
      </c>
      <c r="CE228" s="50" t="str">
        <f t="shared" si="138"/>
        <v/>
      </c>
      <c r="CF228" s="50" t="str">
        <f t="shared" si="125"/>
        <v xml:space="preserve"> </v>
      </c>
    </row>
    <row r="229" spans="1:84" ht="39" customHeight="1" thickTop="1" thickBot="1" x14ac:dyDescent="0.2">
      <c r="A229" s="81" t="str">
        <f t="shared" si="112"/>
        <v>対象期間外</v>
      </c>
      <c r="B229" s="180" t="str">
        <f>IFERROR(IF(B228=例①!$E$12+IF(WEEKDAY(例①!$E$12)=1,例①!$E$12,(8-WEEKDAY(例①!$E$12))),"-",IF(B228="-","-",B228+1)),"-")</f>
        <v>-</v>
      </c>
      <c r="C229" s="89" t="str">
        <f t="shared" si="126"/>
        <v>-</v>
      </c>
      <c r="D229" s="199" t="str">
        <f t="shared" si="127"/>
        <v>×</v>
      </c>
      <c r="E229" s="200" t="str">
        <f t="shared" si="128"/>
        <v xml:space="preserve"> </v>
      </c>
      <c r="F229" s="201" t="s">
        <v>60</v>
      </c>
      <c r="G229" s="202"/>
      <c r="H229" s="203"/>
      <c r="I229" s="204"/>
      <c r="J229" s="187" t="str">
        <f t="shared" si="129"/>
        <v/>
      </c>
      <c r="K229" s="190" t="str">
        <f t="shared" si="113"/>
        <v/>
      </c>
      <c r="L229" s="190" t="str">
        <f t="shared" si="114"/>
        <v/>
      </c>
      <c r="M229" s="188" t="str">
        <f t="shared" si="130"/>
        <v/>
      </c>
      <c r="N229" s="87" t="str">
        <f t="shared" si="115"/>
        <v/>
      </c>
      <c r="O229" s="108"/>
      <c r="P229" s="156" t="str">
        <f>IF(B229&lt;例①!$E$11,"",IF(B229&gt;例①!$E$12,"",IF(LEN(CE229)=0,"○","")))</f>
        <v/>
      </c>
      <c r="Q229" s="162">
        <f t="shared" si="131"/>
        <v>52</v>
      </c>
      <c r="R229" s="93">
        <f t="shared" si="116"/>
        <v>181</v>
      </c>
      <c r="S229" s="156" t="str">
        <f t="shared" si="117"/>
        <v/>
      </c>
      <c r="T229" s="162">
        <f t="shared" si="118"/>
        <v>51</v>
      </c>
      <c r="U229" s="100">
        <f t="shared" si="132"/>
        <v>52</v>
      </c>
      <c r="V229" s="93" t="str">
        <f t="shared" si="119"/>
        <v/>
      </c>
      <c r="W229" s="169" t="str">
        <f t="shared" si="133"/>
        <v/>
      </c>
      <c r="X229" s="80" t="str">
        <f t="shared" si="134"/>
        <v/>
      </c>
      <c r="Y229" s="80" t="str">
        <f t="shared" si="135"/>
        <v/>
      </c>
      <c r="Z229" s="80" t="str">
        <f t="shared" si="120"/>
        <v>-</v>
      </c>
      <c r="AA229" s="80" t="str">
        <f t="shared" si="121"/>
        <v/>
      </c>
      <c r="AB229" s="80" t="str">
        <f t="shared" si="122"/>
        <v>OK（振替済み）</v>
      </c>
      <c r="AC229" s="154">
        <f t="shared" si="123"/>
        <v>51</v>
      </c>
      <c r="AD229" s="154" t="str">
        <f t="shared" si="136"/>
        <v/>
      </c>
      <c r="AE229" s="106">
        <f t="shared" si="137"/>
        <v>0</v>
      </c>
      <c r="AF229" s="106">
        <f t="shared" si="124"/>
        <v>0</v>
      </c>
      <c r="AG229" s="218" t="str">
        <f>IFERROR(IF(AE229=1,例①!$E$11,IF(AE229=2,例①!$E$11,IF(WEEKDAY(Z229)=2,Z222,AG228))),"")</f>
        <v/>
      </c>
      <c r="AH229" s="222" t="str">
        <f t="shared" si="142"/>
        <v/>
      </c>
      <c r="AI229" s="222" t="str">
        <f t="shared" si="142"/>
        <v/>
      </c>
      <c r="AJ229" s="222" t="str">
        <f t="shared" si="142"/>
        <v/>
      </c>
      <c r="AK229" s="222" t="str">
        <f t="shared" si="142"/>
        <v/>
      </c>
      <c r="AL229" s="222" t="str">
        <f t="shared" si="142"/>
        <v/>
      </c>
      <c r="AM229" s="222" t="str">
        <f t="shared" si="142"/>
        <v/>
      </c>
      <c r="AN229" s="222" t="str">
        <f t="shared" si="142"/>
        <v/>
      </c>
      <c r="AO229" s="222" t="str">
        <f t="shared" si="142"/>
        <v/>
      </c>
      <c r="AP229" s="222" t="str">
        <f t="shared" si="142"/>
        <v/>
      </c>
      <c r="AQ229" s="222" t="str">
        <f t="shared" si="142"/>
        <v/>
      </c>
      <c r="AR229" s="222" t="str">
        <f t="shared" si="142"/>
        <v/>
      </c>
      <c r="AS229" s="222" t="str">
        <f t="shared" si="142"/>
        <v/>
      </c>
      <c r="AT229" s="222" t="str">
        <f t="shared" si="142"/>
        <v/>
      </c>
      <c r="AU229" s="222" t="str">
        <f t="shared" si="142"/>
        <v/>
      </c>
      <c r="AV229" s="222" t="str">
        <f t="shared" si="142"/>
        <v/>
      </c>
      <c r="AW229" s="222" t="str">
        <f t="shared" si="142"/>
        <v/>
      </c>
      <c r="AX229" s="222" t="str">
        <f t="shared" si="142"/>
        <v/>
      </c>
      <c r="AY229" s="222" t="str">
        <f t="shared" si="142"/>
        <v/>
      </c>
      <c r="AZ229" s="222" t="str">
        <f t="shared" si="142"/>
        <v/>
      </c>
      <c r="BA229" s="222" t="str">
        <f t="shared" si="142"/>
        <v/>
      </c>
      <c r="BB229" s="219" t="str">
        <f>IFERROR(IF(IF(Z229=例①!$E$12,例①!$E$12,IF(WEEKDAY(Z229)=1,Z236,BB230))&gt;例①!$E$12,例①!$E$12,IF(Z229=例①!$E$12,例①!$E$12,IF(WEEKDAY(Z229)=1,Z236,BB230))),"")</f>
        <v/>
      </c>
      <c r="BE229" s="53"/>
      <c r="BF229" s="53"/>
      <c r="BG229" s="53" t="str">
        <f>IFERROR(VLOOKUP(B229,例①!$C$11:$D$12,2,FALSE),"")</f>
        <v/>
      </c>
      <c r="BH229" s="53" t="str">
        <f>IFERROR(VLOOKUP(B229,例①!$C$16:$D$21,2,FALSE),"")</f>
        <v/>
      </c>
      <c r="BI229" s="53" t="str">
        <f>IFERROR(VLOOKUP(B229,例①!$C$22:$D$24,2,FALSE),"")</f>
        <v/>
      </c>
      <c r="BJ229" s="53" t="str">
        <f>IF(B229&gt;例①!$C$26,"",IF(B229&gt;=例①!$C$25,$BJ$13,""))</f>
        <v/>
      </c>
      <c r="BK229" s="53" t="str">
        <f>IF(B229&gt;例①!$C$28,"",IF(B229&gt;=例①!$C$27,$BK$13,""))</f>
        <v/>
      </c>
      <c r="BL229" s="53" t="str">
        <f>IF(B229&gt;例①!$C$30,"",IF(B229&gt;=例①!$C$29,$BL$13,""))</f>
        <v/>
      </c>
      <c r="BM229" s="53" t="str">
        <f>IF(B229&gt;例①!$C$32,"",IF(B229&gt;=例①!$C$31,$BM$13,""))</f>
        <v/>
      </c>
      <c r="BN229" s="53" t="str">
        <f>IF(B229&gt;例①!$C$34,"",IF(B229&gt;=例①!$C$33,$BN$13,""))</f>
        <v/>
      </c>
      <c r="BO229" s="53" t="str">
        <f>IF(B229&gt;例①!$C$36,"",IF(B229&gt;=例①!$C$35,$BO$13,""))</f>
        <v/>
      </c>
      <c r="BP229" s="53" t="str">
        <f>IF(B229&gt;例①!$C$38,"",IF(B229&gt;=例①!$C$37,$BP$13,""))</f>
        <v/>
      </c>
      <c r="BQ229" s="53" t="str">
        <f>IF(B229&gt;例①!$C$40,"",IF(B229&gt;=例①!$C$39,$BQ$13,""))</f>
        <v/>
      </c>
      <c r="BR229" s="53" t="str">
        <f>IF(B229&gt;例①!$C$42,"",IF(B229&gt;=例①!$C$41,$BR$13,""))</f>
        <v/>
      </c>
      <c r="BS229" s="53" t="str">
        <f>IF(B229&gt;例①!$C$44,"",IF(B229&gt;=例①!$C$43,$BS$13,""))</f>
        <v/>
      </c>
      <c r="BT229" s="53" t="str">
        <f>IF(B229&gt;例①!$C$46,"",IF(B229&gt;=例①!$C$45,$BT$13,""))</f>
        <v/>
      </c>
      <c r="BU229" s="53" t="str">
        <f>IF(B229&gt;例①!$C$48,"",IF(B229&gt;=例①!$C$47,$BU$13,""))</f>
        <v/>
      </c>
      <c r="BV229" s="53" t="str">
        <f>IF(B229&gt;例①!$C$50,"",IF(B229&gt;=例①!$C$49,$BV$13,""))</f>
        <v/>
      </c>
      <c r="BW229" s="53" t="str">
        <f>IF(B229&gt;例①!$C$52,"",IF(B229&gt;=例①!$C$51,$BW$13,""))</f>
        <v/>
      </c>
      <c r="BX229" s="53" t="str">
        <f>IF(B229&gt;例①!$C$54,"",IF(B229&gt;=例①!$C$53,$BX$13,""))</f>
        <v/>
      </c>
      <c r="BY229" s="53" t="str">
        <f>IF(B229&gt;例①!$C$56,"",IF(B229&gt;=例①!$C$55,$BY$13,""))</f>
        <v/>
      </c>
      <c r="BZ229" s="53" t="str">
        <f>IF(B229&gt;例①!$C$58,"",IF(B229&gt;=例①!$C$57,$BZ$13,""))</f>
        <v/>
      </c>
      <c r="CA229" s="53" t="str">
        <f>IF(B229&gt;例①!$C$60,"",IF(B229&gt;=例①!$C$59,$CA$13,""))</f>
        <v/>
      </c>
      <c r="CB229" s="53" t="str">
        <f>IF(B229&gt;例①!$C$62,"",IF(B229&gt;=例①!$C$61,$CB$13,""))</f>
        <v/>
      </c>
      <c r="CC229" s="53" t="str">
        <f>IF(B229&gt;例①!$C$64,"",IF(B229&gt;=例①!$C$63,$CC$13,""))</f>
        <v/>
      </c>
      <c r="CD229" s="53" t="str">
        <f>IF(B229&gt;例①!$C$66,"",IF(B229&gt;=例①!$C$65,$CD$13,""))</f>
        <v/>
      </c>
      <c r="CE229" s="50" t="str">
        <f t="shared" si="138"/>
        <v/>
      </c>
      <c r="CF229" s="50" t="str">
        <f t="shared" si="125"/>
        <v xml:space="preserve"> </v>
      </c>
    </row>
    <row r="230" spans="1:84" ht="39" customHeight="1" thickTop="1" thickBot="1" x14ac:dyDescent="0.2">
      <c r="A230" s="81" t="str">
        <f t="shared" si="112"/>
        <v>対象期間外</v>
      </c>
      <c r="B230" s="180" t="str">
        <f>IFERROR(IF(B229=例①!$E$12+IF(WEEKDAY(例①!$E$12)=1,例①!$E$12,(8-WEEKDAY(例①!$E$12))),"-",IF(B229="-","-",B229+1)),"-")</f>
        <v>-</v>
      </c>
      <c r="C230" s="89" t="str">
        <f t="shared" si="126"/>
        <v>-</v>
      </c>
      <c r="D230" s="199" t="str">
        <f t="shared" si="127"/>
        <v>×</v>
      </c>
      <c r="E230" s="200" t="str">
        <f t="shared" si="128"/>
        <v xml:space="preserve"> </v>
      </c>
      <c r="F230" s="201" t="s">
        <v>61</v>
      </c>
      <c r="G230" s="202"/>
      <c r="H230" s="203"/>
      <c r="I230" s="204"/>
      <c r="J230" s="187" t="str">
        <f t="shared" si="129"/>
        <v/>
      </c>
      <c r="K230" s="190" t="str">
        <f t="shared" si="113"/>
        <v/>
      </c>
      <c r="L230" s="190" t="str">
        <f t="shared" si="114"/>
        <v/>
      </c>
      <c r="M230" s="188" t="str">
        <f t="shared" si="130"/>
        <v/>
      </c>
      <c r="N230" s="87" t="str">
        <f t="shared" si="115"/>
        <v/>
      </c>
      <c r="O230" s="108"/>
      <c r="P230" s="156" t="str">
        <f>IF(B230&lt;例①!$E$11,"",IF(B230&gt;例①!$E$12,"",IF(LEN(CE230)=0,"○","")))</f>
        <v/>
      </c>
      <c r="Q230" s="162">
        <f t="shared" si="131"/>
        <v>52</v>
      </c>
      <c r="R230" s="93">
        <f t="shared" si="116"/>
        <v>181</v>
      </c>
      <c r="S230" s="156" t="str">
        <f t="shared" si="117"/>
        <v/>
      </c>
      <c r="T230" s="162">
        <f t="shared" si="118"/>
        <v>51</v>
      </c>
      <c r="U230" s="100">
        <f t="shared" si="132"/>
        <v>52</v>
      </c>
      <c r="V230" s="93" t="str">
        <f t="shared" si="119"/>
        <v/>
      </c>
      <c r="W230" s="169" t="str">
        <f t="shared" si="133"/>
        <v/>
      </c>
      <c r="X230" s="80" t="str">
        <f t="shared" si="134"/>
        <v/>
      </c>
      <c r="Y230" s="80" t="str">
        <f t="shared" si="135"/>
        <v/>
      </c>
      <c r="Z230" s="80" t="str">
        <f t="shared" si="120"/>
        <v>-</v>
      </c>
      <c r="AA230" s="80" t="str">
        <f t="shared" si="121"/>
        <v/>
      </c>
      <c r="AB230" s="80" t="str">
        <f t="shared" si="122"/>
        <v>OK（振替済み）</v>
      </c>
      <c r="AC230" s="154">
        <f t="shared" si="123"/>
        <v>51</v>
      </c>
      <c r="AD230" s="154" t="str">
        <f t="shared" si="136"/>
        <v/>
      </c>
      <c r="AE230" s="106">
        <f t="shared" si="137"/>
        <v>0</v>
      </c>
      <c r="AF230" s="106">
        <f t="shared" si="124"/>
        <v>0</v>
      </c>
      <c r="AG230" s="218" t="str">
        <f>IFERROR(IF(AE230=1,例①!$E$11,IF(AE230=2,例①!$E$11,IF(WEEKDAY(Z230)=2,Z223,AG229))),"")</f>
        <v/>
      </c>
      <c r="AH230" s="222" t="str">
        <f t="shared" si="142"/>
        <v/>
      </c>
      <c r="AI230" s="222" t="str">
        <f t="shared" si="142"/>
        <v/>
      </c>
      <c r="AJ230" s="222" t="str">
        <f t="shared" si="142"/>
        <v/>
      </c>
      <c r="AK230" s="222" t="str">
        <f t="shared" si="142"/>
        <v/>
      </c>
      <c r="AL230" s="222" t="str">
        <f t="shared" si="142"/>
        <v/>
      </c>
      <c r="AM230" s="222" t="str">
        <f t="shared" si="142"/>
        <v/>
      </c>
      <c r="AN230" s="222" t="str">
        <f t="shared" si="142"/>
        <v/>
      </c>
      <c r="AO230" s="222" t="str">
        <f t="shared" si="142"/>
        <v/>
      </c>
      <c r="AP230" s="222" t="str">
        <f t="shared" si="142"/>
        <v/>
      </c>
      <c r="AQ230" s="222" t="str">
        <f t="shared" si="142"/>
        <v/>
      </c>
      <c r="AR230" s="222" t="str">
        <f t="shared" si="142"/>
        <v/>
      </c>
      <c r="AS230" s="222" t="str">
        <f t="shared" si="142"/>
        <v/>
      </c>
      <c r="AT230" s="222" t="str">
        <f t="shared" si="142"/>
        <v/>
      </c>
      <c r="AU230" s="222" t="str">
        <f t="shared" si="142"/>
        <v/>
      </c>
      <c r="AV230" s="222" t="str">
        <f t="shared" si="142"/>
        <v/>
      </c>
      <c r="AW230" s="222" t="str">
        <f t="shared" si="142"/>
        <v/>
      </c>
      <c r="AX230" s="222" t="str">
        <f t="shared" si="142"/>
        <v/>
      </c>
      <c r="AY230" s="222" t="str">
        <f t="shared" si="142"/>
        <v/>
      </c>
      <c r="AZ230" s="222" t="str">
        <f t="shared" si="142"/>
        <v/>
      </c>
      <c r="BA230" s="222" t="str">
        <f t="shared" si="142"/>
        <v/>
      </c>
      <c r="BB230" s="219" t="str">
        <f>IFERROR(IF(IF(Z230=例①!$E$12,例①!$E$12,IF(WEEKDAY(Z230)=1,Z237,BB231))&gt;例①!$E$12,例①!$E$12,IF(Z230=例①!$E$12,例①!$E$12,IF(WEEKDAY(Z230)=1,Z237,BB231))),"")</f>
        <v/>
      </c>
      <c r="BE230" s="53"/>
      <c r="BF230" s="53"/>
      <c r="BG230" s="53" t="str">
        <f>IFERROR(VLOOKUP(B230,例①!$C$11:$D$12,2,FALSE),"")</f>
        <v/>
      </c>
      <c r="BH230" s="53" t="str">
        <f>IFERROR(VLOOKUP(B230,例①!$C$16:$D$21,2,FALSE),"")</f>
        <v/>
      </c>
      <c r="BI230" s="53" t="str">
        <f>IFERROR(VLOOKUP(B230,例①!$C$22:$D$24,2,FALSE),"")</f>
        <v/>
      </c>
      <c r="BJ230" s="53" t="str">
        <f>IF(B230&gt;例①!$C$26,"",IF(B230&gt;=例①!$C$25,$BJ$13,""))</f>
        <v/>
      </c>
      <c r="BK230" s="53" t="str">
        <f>IF(B230&gt;例①!$C$28,"",IF(B230&gt;=例①!$C$27,$BK$13,""))</f>
        <v/>
      </c>
      <c r="BL230" s="53" t="str">
        <f>IF(B230&gt;例①!$C$30,"",IF(B230&gt;=例①!$C$29,$BL$13,""))</f>
        <v/>
      </c>
      <c r="BM230" s="53" t="str">
        <f>IF(B230&gt;例①!$C$32,"",IF(B230&gt;=例①!$C$31,$BM$13,""))</f>
        <v/>
      </c>
      <c r="BN230" s="53" t="str">
        <f>IF(B230&gt;例①!$C$34,"",IF(B230&gt;=例①!$C$33,$BN$13,""))</f>
        <v/>
      </c>
      <c r="BO230" s="53" t="str">
        <f>IF(B230&gt;例①!$C$36,"",IF(B230&gt;=例①!$C$35,$BO$13,""))</f>
        <v/>
      </c>
      <c r="BP230" s="53" t="str">
        <f>IF(B230&gt;例①!$C$38,"",IF(B230&gt;=例①!$C$37,$BP$13,""))</f>
        <v/>
      </c>
      <c r="BQ230" s="53" t="str">
        <f>IF(B230&gt;例①!$C$40,"",IF(B230&gt;=例①!$C$39,$BQ$13,""))</f>
        <v/>
      </c>
      <c r="BR230" s="53" t="str">
        <f>IF(B230&gt;例①!$C$42,"",IF(B230&gt;=例①!$C$41,$BR$13,""))</f>
        <v/>
      </c>
      <c r="BS230" s="53" t="str">
        <f>IF(B230&gt;例①!$C$44,"",IF(B230&gt;=例①!$C$43,$BS$13,""))</f>
        <v/>
      </c>
      <c r="BT230" s="53" t="str">
        <f>IF(B230&gt;例①!$C$46,"",IF(B230&gt;=例①!$C$45,$BT$13,""))</f>
        <v/>
      </c>
      <c r="BU230" s="53" t="str">
        <f>IF(B230&gt;例①!$C$48,"",IF(B230&gt;=例①!$C$47,$BU$13,""))</f>
        <v/>
      </c>
      <c r="BV230" s="53" t="str">
        <f>IF(B230&gt;例①!$C$50,"",IF(B230&gt;=例①!$C$49,$BV$13,""))</f>
        <v/>
      </c>
      <c r="BW230" s="53" t="str">
        <f>IF(B230&gt;例①!$C$52,"",IF(B230&gt;=例①!$C$51,$BW$13,""))</f>
        <v/>
      </c>
      <c r="BX230" s="53" t="str">
        <f>IF(B230&gt;例①!$C$54,"",IF(B230&gt;=例①!$C$53,$BX$13,""))</f>
        <v/>
      </c>
      <c r="BY230" s="53" t="str">
        <f>IF(B230&gt;例①!$C$56,"",IF(B230&gt;=例①!$C$55,$BY$13,""))</f>
        <v/>
      </c>
      <c r="BZ230" s="53" t="str">
        <f>IF(B230&gt;例①!$C$58,"",IF(B230&gt;=例①!$C$57,$BZ$13,""))</f>
        <v/>
      </c>
      <c r="CA230" s="53" t="str">
        <f>IF(B230&gt;例①!$C$60,"",IF(B230&gt;=例①!$C$59,$CA$13,""))</f>
        <v/>
      </c>
      <c r="CB230" s="53" t="str">
        <f>IF(B230&gt;例①!$C$62,"",IF(B230&gt;=例①!$C$61,$CB$13,""))</f>
        <v/>
      </c>
      <c r="CC230" s="53" t="str">
        <f>IF(B230&gt;例①!$C$64,"",IF(B230&gt;=例①!$C$63,$CC$13,""))</f>
        <v/>
      </c>
      <c r="CD230" s="53" t="str">
        <f>IF(B230&gt;例①!$C$66,"",IF(B230&gt;=例①!$C$65,$CD$13,""))</f>
        <v/>
      </c>
      <c r="CE230" s="50" t="str">
        <f t="shared" si="138"/>
        <v/>
      </c>
      <c r="CF230" s="50" t="str">
        <f t="shared" si="125"/>
        <v xml:space="preserve"> </v>
      </c>
    </row>
    <row r="231" spans="1:84" ht="39" customHeight="1" thickTop="1" thickBot="1" x14ac:dyDescent="0.2">
      <c r="A231" s="81" t="str">
        <f t="shared" si="112"/>
        <v>対象期間外</v>
      </c>
      <c r="B231" s="180" t="str">
        <f>IFERROR(IF(B230=例①!$E$12+IF(WEEKDAY(例①!$E$12)=1,例①!$E$12,(8-WEEKDAY(例①!$E$12))),"-",IF(B230="-","-",B230+1)),"-")</f>
        <v>-</v>
      </c>
      <c r="C231" s="89" t="str">
        <f t="shared" si="126"/>
        <v>-</v>
      </c>
      <c r="D231" s="199" t="str">
        <f t="shared" si="127"/>
        <v>×</v>
      </c>
      <c r="E231" s="200" t="str">
        <f t="shared" si="128"/>
        <v xml:space="preserve"> </v>
      </c>
      <c r="F231" s="201" t="s">
        <v>61</v>
      </c>
      <c r="G231" s="202"/>
      <c r="H231" s="203"/>
      <c r="I231" s="204"/>
      <c r="J231" s="187" t="str">
        <f t="shared" si="129"/>
        <v/>
      </c>
      <c r="K231" s="190" t="str">
        <f t="shared" si="113"/>
        <v/>
      </c>
      <c r="L231" s="190" t="str">
        <f t="shared" si="114"/>
        <v/>
      </c>
      <c r="M231" s="188" t="str">
        <f t="shared" si="130"/>
        <v/>
      </c>
      <c r="N231" s="87" t="str">
        <f t="shared" si="115"/>
        <v/>
      </c>
      <c r="O231" s="108"/>
      <c r="P231" s="156" t="str">
        <f>IF(B231&lt;例①!$E$11,"",IF(B231&gt;例①!$E$12,"",IF(LEN(CE231)=0,"○","")))</f>
        <v/>
      </c>
      <c r="Q231" s="162">
        <f t="shared" si="131"/>
        <v>52</v>
      </c>
      <c r="R231" s="93">
        <f t="shared" si="116"/>
        <v>181</v>
      </c>
      <c r="S231" s="156" t="str">
        <f t="shared" si="117"/>
        <v/>
      </c>
      <c r="T231" s="162">
        <f t="shared" si="118"/>
        <v>51</v>
      </c>
      <c r="U231" s="100">
        <f t="shared" si="132"/>
        <v>52</v>
      </c>
      <c r="V231" s="93" t="str">
        <f t="shared" si="119"/>
        <v/>
      </c>
      <c r="W231" s="169" t="str">
        <f t="shared" si="133"/>
        <v/>
      </c>
      <c r="X231" s="80" t="str">
        <f t="shared" si="134"/>
        <v/>
      </c>
      <c r="Y231" s="80" t="str">
        <f t="shared" si="135"/>
        <v/>
      </c>
      <c r="Z231" s="80" t="str">
        <f t="shared" si="120"/>
        <v>-</v>
      </c>
      <c r="AA231" s="80" t="str">
        <f t="shared" si="121"/>
        <v/>
      </c>
      <c r="AB231" s="80" t="str">
        <f t="shared" si="122"/>
        <v>OK（振替済み）</v>
      </c>
      <c r="AC231" s="154">
        <f t="shared" si="123"/>
        <v>51</v>
      </c>
      <c r="AD231" s="154" t="str">
        <f t="shared" si="136"/>
        <v/>
      </c>
      <c r="AE231" s="106">
        <f t="shared" si="137"/>
        <v>0</v>
      </c>
      <c r="AF231" s="106">
        <f t="shared" si="124"/>
        <v>0</v>
      </c>
      <c r="AG231" s="223" t="str">
        <f>IFERROR(IF(AE231=1,例①!$E$11,IF(AE231=2,例①!$E$11,IF(WEEKDAY(Z231)=2,Z224,AG230))),"")</f>
        <v/>
      </c>
      <c r="AH231" s="224" t="str">
        <f t="shared" si="142"/>
        <v/>
      </c>
      <c r="AI231" s="224" t="str">
        <f t="shared" si="142"/>
        <v/>
      </c>
      <c r="AJ231" s="224" t="str">
        <f t="shared" si="142"/>
        <v/>
      </c>
      <c r="AK231" s="224" t="str">
        <f t="shared" si="142"/>
        <v/>
      </c>
      <c r="AL231" s="224" t="str">
        <f t="shared" si="142"/>
        <v/>
      </c>
      <c r="AM231" s="224" t="str">
        <f t="shared" si="142"/>
        <v/>
      </c>
      <c r="AN231" s="224" t="str">
        <f t="shared" si="142"/>
        <v/>
      </c>
      <c r="AO231" s="224" t="str">
        <f t="shared" si="142"/>
        <v/>
      </c>
      <c r="AP231" s="224" t="str">
        <f t="shared" si="142"/>
        <v/>
      </c>
      <c r="AQ231" s="224" t="str">
        <f t="shared" si="142"/>
        <v/>
      </c>
      <c r="AR231" s="224" t="str">
        <f t="shared" si="142"/>
        <v/>
      </c>
      <c r="AS231" s="224" t="str">
        <f t="shared" si="142"/>
        <v/>
      </c>
      <c r="AT231" s="224" t="str">
        <f t="shared" si="142"/>
        <v/>
      </c>
      <c r="AU231" s="224" t="str">
        <f t="shared" si="142"/>
        <v/>
      </c>
      <c r="AV231" s="224" t="str">
        <f t="shared" si="142"/>
        <v/>
      </c>
      <c r="AW231" s="224" t="str">
        <f t="shared" si="142"/>
        <v/>
      </c>
      <c r="AX231" s="224" t="str">
        <f t="shared" si="142"/>
        <v/>
      </c>
      <c r="AY231" s="224" t="str">
        <f t="shared" si="142"/>
        <v/>
      </c>
      <c r="AZ231" s="224" t="str">
        <f t="shared" si="142"/>
        <v/>
      </c>
      <c r="BA231" s="224" t="str">
        <f t="shared" si="142"/>
        <v/>
      </c>
      <c r="BB231" s="225" t="str">
        <f>IFERROR(IF(IF(Z231=例①!$E$12,例①!$E$12,IF(WEEKDAY(Z231)=1,Z238,BB232))&gt;例①!$E$12,例①!$E$12,IF(Z231=例①!$E$12,例①!$E$12,IF(WEEKDAY(Z231)=1,Z238,BB232))),"")</f>
        <v/>
      </c>
      <c r="BE231" s="53"/>
      <c r="BF231" s="53"/>
      <c r="BG231" s="53" t="str">
        <f>IFERROR(VLOOKUP(B231,例①!$C$11:$D$12,2,FALSE),"")</f>
        <v/>
      </c>
      <c r="BH231" s="53" t="str">
        <f>IFERROR(VLOOKUP(B231,例①!$C$16:$D$21,2,FALSE),"")</f>
        <v/>
      </c>
      <c r="BI231" s="53" t="str">
        <f>IFERROR(VLOOKUP(B231,例①!$C$22:$D$24,2,FALSE),"")</f>
        <v/>
      </c>
      <c r="BJ231" s="53" t="str">
        <f>IF(B231&gt;例①!$C$26,"",IF(B231&gt;=例①!$C$25,$BJ$13,""))</f>
        <v/>
      </c>
      <c r="BK231" s="53" t="str">
        <f>IF(B231&gt;例①!$C$28,"",IF(B231&gt;=例①!$C$27,$BK$13,""))</f>
        <v/>
      </c>
      <c r="BL231" s="53" t="str">
        <f>IF(B231&gt;例①!$C$30,"",IF(B231&gt;=例①!$C$29,$BL$13,""))</f>
        <v/>
      </c>
      <c r="BM231" s="53" t="str">
        <f>IF(B231&gt;例①!$C$32,"",IF(B231&gt;=例①!$C$31,$BM$13,""))</f>
        <v/>
      </c>
      <c r="BN231" s="53" t="str">
        <f>IF(B231&gt;例①!$C$34,"",IF(B231&gt;=例①!$C$33,$BN$13,""))</f>
        <v/>
      </c>
      <c r="BO231" s="53" t="str">
        <f>IF(B231&gt;例①!$C$36,"",IF(B231&gt;=例①!$C$35,$BO$13,""))</f>
        <v/>
      </c>
      <c r="BP231" s="53" t="str">
        <f>IF(B231&gt;例①!$C$38,"",IF(B231&gt;=例①!$C$37,$BP$13,""))</f>
        <v/>
      </c>
      <c r="BQ231" s="53" t="str">
        <f>IF(B231&gt;例①!$C$40,"",IF(B231&gt;=例①!$C$39,$BQ$13,""))</f>
        <v/>
      </c>
      <c r="BR231" s="53" t="str">
        <f>IF(B231&gt;例①!$C$42,"",IF(B231&gt;=例①!$C$41,$BR$13,""))</f>
        <v/>
      </c>
      <c r="BS231" s="53" t="str">
        <f>IF(B231&gt;例①!$C$44,"",IF(B231&gt;=例①!$C$43,$BS$13,""))</f>
        <v/>
      </c>
      <c r="BT231" s="53" t="str">
        <f>IF(B231&gt;例①!$C$46,"",IF(B231&gt;=例①!$C$45,$BT$13,""))</f>
        <v/>
      </c>
      <c r="BU231" s="53" t="str">
        <f>IF(B231&gt;例①!$C$48,"",IF(B231&gt;=例①!$C$47,$BU$13,""))</f>
        <v/>
      </c>
      <c r="BV231" s="53" t="str">
        <f>IF(B231&gt;例①!$C$50,"",IF(B231&gt;=例①!$C$49,$BV$13,""))</f>
        <v/>
      </c>
      <c r="BW231" s="53" t="str">
        <f>IF(B231&gt;例①!$C$52,"",IF(B231&gt;=例①!$C$51,$BW$13,""))</f>
        <v/>
      </c>
      <c r="BX231" s="53" t="str">
        <f>IF(B231&gt;例①!$C$54,"",IF(B231&gt;=例①!$C$53,$BX$13,""))</f>
        <v/>
      </c>
      <c r="BY231" s="53" t="str">
        <f>IF(B231&gt;例①!$C$56,"",IF(B231&gt;=例①!$C$55,$BY$13,""))</f>
        <v/>
      </c>
      <c r="BZ231" s="53" t="str">
        <f>IF(B231&gt;例①!$C$58,"",IF(B231&gt;=例①!$C$57,$BZ$13,""))</f>
        <v/>
      </c>
      <c r="CA231" s="53" t="str">
        <f>IF(B231&gt;例①!$C$60,"",IF(B231&gt;=例①!$C$59,$CA$13,""))</f>
        <v/>
      </c>
      <c r="CB231" s="53" t="str">
        <f>IF(B231&gt;例①!$C$62,"",IF(B231&gt;=例①!$C$61,$CB$13,""))</f>
        <v/>
      </c>
      <c r="CC231" s="53" t="str">
        <f>IF(B231&gt;例①!$C$64,"",IF(B231&gt;=例①!$C$63,$CC$13,""))</f>
        <v/>
      </c>
      <c r="CD231" s="53" t="str">
        <f>IF(B231&gt;例①!$C$66,"",IF(B231&gt;=例①!$C$65,$CD$13,""))</f>
        <v/>
      </c>
      <c r="CE231" s="50" t="str">
        <f t="shared" si="138"/>
        <v/>
      </c>
      <c r="CF231" s="50" t="str">
        <f t="shared" si="125"/>
        <v xml:space="preserve"> </v>
      </c>
    </row>
    <row r="232" spans="1:84" ht="39" customHeight="1" thickTop="1" thickBot="1" x14ac:dyDescent="0.2">
      <c r="A232" s="81" t="str">
        <f t="shared" si="112"/>
        <v>対象期間外</v>
      </c>
      <c r="B232" s="180" t="str">
        <f>IFERROR(IF(B231=例①!$E$12+IF(WEEKDAY(例①!$E$12)=1,例①!$E$12,(8-WEEKDAY(例①!$E$12))),"-",IF(B231="-","-",B231+1)),"-")</f>
        <v>-</v>
      </c>
      <c r="C232" s="89" t="str">
        <f t="shared" si="126"/>
        <v>-</v>
      </c>
      <c r="D232" s="199" t="str">
        <f t="shared" si="127"/>
        <v>×</v>
      </c>
      <c r="E232" s="200" t="str">
        <f t="shared" si="128"/>
        <v xml:space="preserve"> </v>
      </c>
      <c r="F232" s="201" t="s">
        <v>60</v>
      </c>
      <c r="G232" s="202"/>
      <c r="H232" s="203"/>
      <c r="I232" s="204"/>
      <c r="J232" s="187" t="str">
        <f t="shared" si="129"/>
        <v/>
      </c>
      <c r="K232" s="190" t="str">
        <f t="shared" si="113"/>
        <v/>
      </c>
      <c r="L232" s="190" t="str">
        <f t="shared" si="114"/>
        <v/>
      </c>
      <c r="M232" s="188" t="str">
        <f t="shared" si="130"/>
        <v/>
      </c>
      <c r="N232" s="87" t="str">
        <f t="shared" si="115"/>
        <v/>
      </c>
      <c r="O232" s="108"/>
      <c r="P232" s="156" t="str">
        <f>IF(B232&lt;例①!$E$11,"",IF(B232&gt;例①!$E$12,"",IF(LEN(CE232)=0,"○","")))</f>
        <v/>
      </c>
      <c r="Q232" s="162">
        <f t="shared" si="131"/>
        <v>52</v>
      </c>
      <c r="R232" s="93">
        <f t="shared" si="116"/>
        <v>181</v>
      </c>
      <c r="S232" s="156" t="str">
        <f t="shared" si="117"/>
        <v/>
      </c>
      <c r="T232" s="162">
        <f t="shared" si="118"/>
        <v>51</v>
      </c>
      <c r="U232" s="100">
        <f t="shared" si="132"/>
        <v>52</v>
      </c>
      <c r="V232" s="93" t="str">
        <f t="shared" si="119"/>
        <v/>
      </c>
      <c r="W232" s="169" t="str">
        <f t="shared" si="133"/>
        <v/>
      </c>
      <c r="X232" s="80" t="str">
        <f t="shared" si="134"/>
        <v/>
      </c>
      <c r="Y232" s="80" t="str">
        <f t="shared" si="135"/>
        <v/>
      </c>
      <c r="Z232" s="80" t="str">
        <f t="shared" si="120"/>
        <v>-</v>
      </c>
      <c r="AA232" s="80" t="str">
        <f t="shared" si="121"/>
        <v/>
      </c>
      <c r="AB232" s="80" t="str">
        <f t="shared" si="122"/>
        <v>OK（振替済み）</v>
      </c>
      <c r="AC232" s="154">
        <f t="shared" si="123"/>
        <v>51</v>
      </c>
      <c r="AD232" s="154" t="str">
        <f t="shared" si="136"/>
        <v/>
      </c>
      <c r="AE232" s="106">
        <f t="shared" si="137"/>
        <v>0</v>
      </c>
      <c r="AF232" s="106">
        <f t="shared" si="124"/>
        <v>0</v>
      </c>
      <c r="AG232" s="216" t="str">
        <f>IFERROR(IF(AE232=1,例①!$E$11,IF(AE232=2,例①!$E$11,IF(WEEKDAY(Z232)=2,Z225,AG231))),"")</f>
        <v/>
      </c>
      <c r="AH232" s="221" t="str">
        <f t="shared" si="142"/>
        <v/>
      </c>
      <c r="AI232" s="221" t="str">
        <f t="shared" si="142"/>
        <v/>
      </c>
      <c r="AJ232" s="221" t="str">
        <f t="shared" si="142"/>
        <v/>
      </c>
      <c r="AK232" s="221" t="str">
        <f t="shared" si="142"/>
        <v/>
      </c>
      <c r="AL232" s="221" t="str">
        <f t="shared" si="142"/>
        <v/>
      </c>
      <c r="AM232" s="221" t="str">
        <f t="shared" si="142"/>
        <v/>
      </c>
      <c r="AN232" s="221" t="str">
        <f t="shared" si="142"/>
        <v/>
      </c>
      <c r="AO232" s="221" t="str">
        <f t="shared" si="142"/>
        <v/>
      </c>
      <c r="AP232" s="221" t="str">
        <f t="shared" si="142"/>
        <v/>
      </c>
      <c r="AQ232" s="221" t="str">
        <f t="shared" si="142"/>
        <v/>
      </c>
      <c r="AR232" s="221" t="str">
        <f t="shared" si="142"/>
        <v/>
      </c>
      <c r="AS232" s="221" t="str">
        <f t="shared" si="142"/>
        <v/>
      </c>
      <c r="AT232" s="221" t="str">
        <f t="shared" si="142"/>
        <v/>
      </c>
      <c r="AU232" s="221" t="str">
        <f t="shared" si="142"/>
        <v/>
      </c>
      <c r="AV232" s="221" t="str">
        <f t="shared" si="142"/>
        <v/>
      </c>
      <c r="AW232" s="221" t="str">
        <f t="shared" si="142"/>
        <v/>
      </c>
      <c r="AX232" s="221" t="str">
        <f t="shared" si="142"/>
        <v/>
      </c>
      <c r="AY232" s="221" t="str">
        <f t="shared" si="142"/>
        <v/>
      </c>
      <c r="AZ232" s="221" t="str">
        <f t="shared" si="142"/>
        <v/>
      </c>
      <c r="BA232" s="221" t="str">
        <f t="shared" si="142"/>
        <v/>
      </c>
      <c r="BB232" s="217" t="str">
        <f>IFERROR(IF(IF(Z232=例①!$E$12,例①!$E$12,IF(WEEKDAY(Z232)=1,Z239,BB233))&gt;例①!$E$12,例①!$E$12,IF(Z232=例①!$E$12,例①!$E$12,IF(WEEKDAY(Z232)=1,Z239,BB233))),"")</f>
        <v/>
      </c>
      <c r="BE232" s="53"/>
      <c r="BF232" s="53"/>
      <c r="BG232" s="53" t="str">
        <f>IFERROR(VLOOKUP(B232,例①!$C$11:$D$12,2,FALSE),"")</f>
        <v/>
      </c>
      <c r="BH232" s="53" t="str">
        <f>IFERROR(VLOOKUP(B232,例①!$C$16:$D$21,2,FALSE),"")</f>
        <v/>
      </c>
      <c r="BI232" s="53" t="str">
        <f>IFERROR(VLOOKUP(B232,例①!$C$22:$D$24,2,FALSE),"")</f>
        <v/>
      </c>
      <c r="BJ232" s="53" t="str">
        <f>IF(B232&gt;例①!$C$26,"",IF(B232&gt;=例①!$C$25,$BJ$13,""))</f>
        <v/>
      </c>
      <c r="BK232" s="53" t="str">
        <f>IF(B232&gt;例①!$C$28,"",IF(B232&gt;=例①!$C$27,$BK$13,""))</f>
        <v/>
      </c>
      <c r="BL232" s="53" t="str">
        <f>IF(B232&gt;例①!$C$30,"",IF(B232&gt;=例①!$C$29,$BL$13,""))</f>
        <v/>
      </c>
      <c r="BM232" s="53" t="str">
        <f>IF(B232&gt;例①!$C$32,"",IF(B232&gt;=例①!$C$31,$BM$13,""))</f>
        <v/>
      </c>
      <c r="BN232" s="53" t="str">
        <f>IF(B232&gt;例①!$C$34,"",IF(B232&gt;=例①!$C$33,$BN$13,""))</f>
        <v/>
      </c>
      <c r="BO232" s="53" t="str">
        <f>IF(B232&gt;例①!$C$36,"",IF(B232&gt;=例①!$C$35,$BO$13,""))</f>
        <v/>
      </c>
      <c r="BP232" s="53" t="str">
        <f>IF(B232&gt;例①!$C$38,"",IF(B232&gt;=例①!$C$37,$BP$13,""))</f>
        <v/>
      </c>
      <c r="BQ232" s="53" t="str">
        <f>IF(B232&gt;例①!$C$40,"",IF(B232&gt;=例①!$C$39,$BQ$13,""))</f>
        <v/>
      </c>
      <c r="BR232" s="53" t="str">
        <f>IF(B232&gt;例①!$C$42,"",IF(B232&gt;=例①!$C$41,$BR$13,""))</f>
        <v/>
      </c>
      <c r="BS232" s="53" t="str">
        <f>IF(B232&gt;例①!$C$44,"",IF(B232&gt;=例①!$C$43,$BS$13,""))</f>
        <v/>
      </c>
      <c r="BT232" s="53" t="str">
        <f>IF(B232&gt;例①!$C$46,"",IF(B232&gt;=例①!$C$45,$BT$13,""))</f>
        <v/>
      </c>
      <c r="BU232" s="53" t="str">
        <f>IF(B232&gt;例①!$C$48,"",IF(B232&gt;=例①!$C$47,$BU$13,""))</f>
        <v/>
      </c>
      <c r="BV232" s="53" t="str">
        <f>IF(B232&gt;例①!$C$50,"",IF(B232&gt;=例①!$C$49,$BV$13,""))</f>
        <v/>
      </c>
      <c r="BW232" s="53" t="str">
        <f>IF(B232&gt;例①!$C$52,"",IF(B232&gt;=例①!$C$51,$BW$13,""))</f>
        <v/>
      </c>
      <c r="BX232" s="53" t="str">
        <f>IF(B232&gt;例①!$C$54,"",IF(B232&gt;=例①!$C$53,$BX$13,""))</f>
        <v/>
      </c>
      <c r="BY232" s="53" t="str">
        <f>IF(B232&gt;例①!$C$56,"",IF(B232&gt;=例①!$C$55,$BY$13,""))</f>
        <v/>
      </c>
      <c r="BZ232" s="53" t="str">
        <f>IF(B232&gt;例①!$C$58,"",IF(B232&gt;=例①!$C$57,$BZ$13,""))</f>
        <v/>
      </c>
      <c r="CA232" s="53" t="str">
        <f>IF(B232&gt;例①!$C$60,"",IF(B232&gt;=例①!$C$59,$CA$13,""))</f>
        <v/>
      </c>
      <c r="CB232" s="53" t="str">
        <f>IF(B232&gt;例①!$C$62,"",IF(B232&gt;=例①!$C$61,$CB$13,""))</f>
        <v/>
      </c>
      <c r="CC232" s="53" t="str">
        <f>IF(B232&gt;例①!$C$64,"",IF(B232&gt;=例①!$C$63,$CC$13,""))</f>
        <v/>
      </c>
      <c r="CD232" s="53" t="str">
        <f>IF(B232&gt;例①!$C$66,"",IF(B232&gt;=例①!$C$65,$CD$13,""))</f>
        <v/>
      </c>
      <c r="CE232" s="50" t="str">
        <f t="shared" si="138"/>
        <v/>
      </c>
      <c r="CF232" s="50" t="str">
        <f t="shared" si="125"/>
        <v xml:space="preserve"> </v>
      </c>
    </row>
    <row r="233" spans="1:84" ht="39" customHeight="1" thickTop="1" thickBot="1" x14ac:dyDescent="0.2">
      <c r="A233" s="81" t="str">
        <f t="shared" si="112"/>
        <v>対象期間外</v>
      </c>
      <c r="B233" s="180" t="str">
        <f>IFERROR(IF(B232=例①!$E$12+IF(WEEKDAY(例①!$E$12)=1,例①!$E$12,(8-WEEKDAY(例①!$E$12))),"-",IF(B232="-","-",B232+1)),"-")</f>
        <v>-</v>
      </c>
      <c r="C233" s="89" t="str">
        <f t="shared" si="126"/>
        <v>-</v>
      </c>
      <c r="D233" s="199" t="str">
        <f t="shared" si="127"/>
        <v>×</v>
      </c>
      <c r="E233" s="200" t="str">
        <f t="shared" si="128"/>
        <v xml:space="preserve"> </v>
      </c>
      <c r="F233" s="201" t="s">
        <v>60</v>
      </c>
      <c r="G233" s="202"/>
      <c r="H233" s="203"/>
      <c r="I233" s="204"/>
      <c r="J233" s="187" t="str">
        <f t="shared" si="129"/>
        <v/>
      </c>
      <c r="K233" s="190" t="str">
        <f t="shared" si="113"/>
        <v/>
      </c>
      <c r="L233" s="190" t="str">
        <f t="shared" si="114"/>
        <v/>
      </c>
      <c r="M233" s="188" t="str">
        <f t="shared" si="130"/>
        <v/>
      </c>
      <c r="N233" s="87" t="str">
        <f t="shared" si="115"/>
        <v/>
      </c>
      <c r="O233" s="108"/>
      <c r="P233" s="156" t="str">
        <f>IF(B233&lt;例①!$E$11,"",IF(B233&gt;例①!$E$12,"",IF(LEN(CE233)=0,"○","")))</f>
        <v/>
      </c>
      <c r="Q233" s="162">
        <f t="shared" si="131"/>
        <v>52</v>
      </c>
      <c r="R233" s="93">
        <f t="shared" si="116"/>
        <v>181</v>
      </c>
      <c r="S233" s="156" t="str">
        <f t="shared" si="117"/>
        <v/>
      </c>
      <c r="T233" s="162">
        <f t="shared" si="118"/>
        <v>51</v>
      </c>
      <c r="U233" s="100">
        <f t="shared" si="132"/>
        <v>52</v>
      </c>
      <c r="V233" s="93" t="str">
        <f t="shared" si="119"/>
        <v/>
      </c>
      <c r="W233" s="169" t="str">
        <f t="shared" si="133"/>
        <v/>
      </c>
      <c r="X233" s="80" t="str">
        <f t="shared" si="134"/>
        <v/>
      </c>
      <c r="Y233" s="80" t="str">
        <f t="shared" si="135"/>
        <v/>
      </c>
      <c r="Z233" s="80" t="str">
        <f t="shared" si="120"/>
        <v>-</v>
      </c>
      <c r="AA233" s="80" t="str">
        <f t="shared" si="121"/>
        <v/>
      </c>
      <c r="AB233" s="80" t="str">
        <f t="shared" si="122"/>
        <v>OK（振替済み）</v>
      </c>
      <c r="AC233" s="154">
        <f t="shared" si="123"/>
        <v>51</v>
      </c>
      <c r="AD233" s="154" t="str">
        <f t="shared" si="136"/>
        <v/>
      </c>
      <c r="AE233" s="106">
        <f t="shared" si="137"/>
        <v>0</v>
      </c>
      <c r="AF233" s="106">
        <f t="shared" si="124"/>
        <v>0</v>
      </c>
      <c r="AG233" s="218" t="str">
        <f>IFERROR(IF(AE233=1,例①!$E$11,IF(AE233=2,例①!$E$11,IF(WEEKDAY(Z233)=2,Z226,AG232))),"")</f>
        <v/>
      </c>
      <c r="AH233" s="222" t="str">
        <f t="shared" si="142"/>
        <v/>
      </c>
      <c r="AI233" s="222" t="str">
        <f t="shared" si="142"/>
        <v/>
      </c>
      <c r="AJ233" s="222" t="str">
        <f t="shared" si="142"/>
        <v/>
      </c>
      <c r="AK233" s="222" t="str">
        <f t="shared" si="142"/>
        <v/>
      </c>
      <c r="AL233" s="222" t="str">
        <f t="shared" si="142"/>
        <v/>
      </c>
      <c r="AM233" s="222" t="str">
        <f t="shared" si="142"/>
        <v/>
      </c>
      <c r="AN233" s="222" t="str">
        <f t="shared" si="142"/>
        <v/>
      </c>
      <c r="AO233" s="222" t="str">
        <f t="shared" si="142"/>
        <v/>
      </c>
      <c r="AP233" s="222" t="str">
        <f t="shared" si="142"/>
        <v/>
      </c>
      <c r="AQ233" s="222" t="str">
        <f t="shared" si="142"/>
        <v/>
      </c>
      <c r="AR233" s="222" t="str">
        <f t="shared" si="142"/>
        <v/>
      </c>
      <c r="AS233" s="222" t="str">
        <f t="shared" si="142"/>
        <v/>
      </c>
      <c r="AT233" s="222" t="str">
        <f t="shared" si="142"/>
        <v/>
      </c>
      <c r="AU233" s="222" t="str">
        <f t="shared" si="142"/>
        <v/>
      </c>
      <c r="AV233" s="222" t="str">
        <f t="shared" si="142"/>
        <v/>
      </c>
      <c r="AW233" s="222" t="str">
        <f t="shared" si="142"/>
        <v/>
      </c>
      <c r="AX233" s="222" t="str">
        <f t="shared" si="142"/>
        <v/>
      </c>
      <c r="AY233" s="222" t="str">
        <f t="shared" si="142"/>
        <v/>
      </c>
      <c r="AZ233" s="222" t="str">
        <f t="shared" si="142"/>
        <v/>
      </c>
      <c r="BA233" s="222" t="str">
        <f t="shared" si="142"/>
        <v/>
      </c>
      <c r="BB233" s="219" t="str">
        <f>IFERROR(IF(IF(Z233=例①!$E$12,例①!$E$12,IF(WEEKDAY(Z233)=1,Z240,BB234))&gt;例①!$E$12,例①!$E$12,IF(Z233=例①!$E$12,例①!$E$12,IF(WEEKDAY(Z233)=1,Z240,BB234))),"")</f>
        <v/>
      </c>
      <c r="BE233" s="53"/>
      <c r="BF233" s="53"/>
      <c r="BG233" s="53" t="str">
        <f>IFERROR(VLOOKUP(B233,例①!$C$11:$D$12,2,FALSE),"")</f>
        <v/>
      </c>
      <c r="BH233" s="53" t="str">
        <f>IFERROR(VLOOKUP(B233,例①!$C$16:$D$21,2,FALSE),"")</f>
        <v/>
      </c>
      <c r="BI233" s="53" t="str">
        <f>IFERROR(VLOOKUP(B233,例①!$C$22:$D$24,2,FALSE),"")</f>
        <v/>
      </c>
      <c r="BJ233" s="53" t="str">
        <f>IF(B233&gt;例①!$C$26,"",IF(B233&gt;=例①!$C$25,$BJ$13,""))</f>
        <v/>
      </c>
      <c r="BK233" s="53" t="str">
        <f>IF(B233&gt;例①!$C$28,"",IF(B233&gt;=例①!$C$27,$BK$13,""))</f>
        <v/>
      </c>
      <c r="BL233" s="53" t="str">
        <f>IF(B233&gt;例①!$C$30,"",IF(B233&gt;=例①!$C$29,$BL$13,""))</f>
        <v/>
      </c>
      <c r="BM233" s="53" t="str">
        <f>IF(B233&gt;例①!$C$32,"",IF(B233&gt;=例①!$C$31,$BM$13,""))</f>
        <v/>
      </c>
      <c r="BN233" s="53" t="str">
        <f>IF(B233&gt;例①!$C$34,"",IF(B233&gt;=例①!$C$33,$BN$13,""))</f>
        <v/>
      </c>
      <c r="BO233" s="53" t="str">
        <f>IF(B233&gt;例①!$C$36,"",IF(B233&gt;=例①!$C$35,$BO$13,""))</f>
        <v/>
      </c>
      <c r="BP233" s="53" t="str">
        <f>IF(B233&gt;例①!$C$38,"",IF(B233&gt;=例①!$C$37,$BP$13,""))</f>
        <v/>
      </c>
      <c r="BQ233" s="53" t="str">
        <f>IF(B233&gt;例①!$C$40,"",IF(B233&gt;=例①!$C$39,$BQ$13,""))</f>
        <v/>
      </c>
      <c r="BR233" s="53" t="str">
        <f>IF(B233&gt;例①!$C$42,"",IF(B233&gt;=例①!$C$41,$BR$13,""))</f>
        <v/>
      </c>
      <c r="BS233" s="53" t="str">
        <f>IF(B233&gt;例①!$C$44,"",IF(B233&gt;=例①!$C$43,$BS$13,""))</f>
        <v/>
      </c>
      <c r="BT233" s="53" t="str">
        <f>IF(B233&gt;例①!$C$46,"",IF(B233&gt;=例①!$C$45,$BT$13,""))</f>
        <v/>
      </c>
      <c r="BU233" s="53" t="str">
        <f>IF(B233&gt;例①!$C$48,"",IF(B233&gt;=例①!$C$47,$BU$13,""))</f>
        <v/>
      </c>
      <c r="BV233" s="53" t="str">
        <f>IF(B233&gt;例①!$C$50,"",IF(B233&gt;=例①!$C$49,$BV$13,""))</f>
        <v/>
      </c>
      <c r="BW233" s="53" t="str">
        <f>IF(B233&gt;例①!$C$52,"",IF(B233&gt;=例①!$C$51,$BW$13,""))</f>
        <v/>
      </c>
      <c r="BX233" s="53" t="str">
        <f>IF(B233&gt;例①!$C$54,"",IF(B233&gt;=例①!$C$53,$BX$13,""))</f>
        <v/>
      </c>
      <c r="BY233" s="53" t="str">
        <f>IF(B233&gt;例①!$C$56,"",IF(B233&gt;=例①!$C$55,$BY$13,""))</f>
        <v/>
      </c>
      <c r="BZ233" s="53" t="str">
        <f>IF(B233&gt;例①!$C$58,"",IF(B233&gt;=例①!$C$57,$BZ$13,""))</f>
        <v/>
      </c>
      <c r="CA233" s="53" t="str">
        <f>IF(B233&gt;例①!$C$60,"",IF(B233&gt;=例①!$C$59,$CA$13,""))</f>
        <v/>
      </c>
      <c r="CB233" s="53" t="str">
        <f>IF(B233&gt;例①!$C$62,"",IF(B233&gt;=例①!$C$61,$CB$13,""))</f>
        <v/>
      </c>
      <c r="CC233" s="53" t="str">
        <f>IF(B233&gt;例①!$C$64,"",IF(B233&gt;=例①!$C$63,$CC$13,""))</f>
        <v/>
      </c>
      <c r="CD233" s="53" t="str">
        <f>IF(B233&gt;例①!$C$66,"",IF(B233&gt;=例①!$C$65,$CD$13,""))</f>
        <v/>
      </c>
      <c r="CE233" s="50" t="str">
        <f t="shared" si="138"/>
        <v/>
      </c>
      <c r="CF233" s="50" t="str">
        <f t="shared" si="125"/>
        <v xml:space="preserve"> </v>
      </c>
    </row>
    <row r="234" spans="1:84" ht="39" customHeight="1" thickTop="1" thickBot="1" x14ac:dyDescent="0.2">
      <c r="A234" s="81" t="str">
        <f t="shared" si="112"/>
        <v>対象期間外</v>
      </c>
      <c r="B234" s="180" t="str">
        <f>IFERROR(IF(B233=例①!$E$12+IF(WEEKDAY(例①!$E$12)=1,例①!$E$12,(8-WEEKDAY(例①!$E$12))),"-",IF(B233="-","-",B233+1)),"-")</f>
        <v>-</v>
      </c>
      <c r="C234" s="89" t="str">
        <f t="shared" si="126"/>
        <v>-</v>
      </c>
      <c r="D234" s="199" t="str">
        <f t="shared" si="127"/>
        <v>×</v>
      </c>
      <c r="E234" s="200" t="str">
        <f t="shared" si="128"/>
        <v xml:space="preserve"> </v>
      </c>
      <c r="F234" s="201" t="s">
        <v>60</v>
      </c>
      <c r="G234" s="202"/>
      <c r="H234" s="203"/>
      <c r="I234" s="204"/>
      <c r="J234" s="187" t="str">
        <f t="shared" si="129"/>
        <v/>
      </c>
      <c r="K234" s="190" t="str">
        <f t="shared" si="113"/>
        <v/>
      </c>
      <c r="L234" s="190" t="str">
        <f t="shared" si="114"/>
        <v/>
      </c>
      <c r="M234" s="188" t="str">
        <f t="shared" si="130"/>
        <v/>
      </c>
      <c r="N234" s="87" t="str">
        <f t="shared" si="115"/>
        <v/>
      </c>
      <c r="O234" s="108"/>
      <c r="P234" s="156" t="str">
        <f>IF(B234&lt;例①!$E$11,"",IF(B234&gt;例①!$E$12,"",IF(LEN(CE234)=0,"○","")))</f>
        <v/>
      </c>
      <c r="Q234" s="162">
        <f t="shared" si="131"/>
        <v>52</v>
      </c>
      <c r="R234" s="93">
        <f t="shared" si="116"/>
        <v>181</v>
      </c>
      <c r="S234" s="156" t="str">
        <f t="shared" si="117"/>
        <v/>
      </c>
      <c r="T234" s="162">
        <f t="shared" si="118"/>
        <v>51</v>
      </c>
      <c r="U234" s="100">
        <f t="shared" si="132"/>
        <v>52</v>
      </c>
      <c r="V234" s="93" t="str">
        <f t="shared" si="119"/>
        <v/>
      </c>
      <c r="W234" s="169" t="str">
        <f t="shared" si="133"/>
        <v/>
      </c>
      <c r="X234" s="80" t="str">
        <f t="shared" si="134"/>
        <v/>
      </c>
      <c r="Y234" s="80" t="str">
        <f t="shared" si="135"/>
        <v/>
      </c>
      <c r="Z234" s="80" t="str">
        <f t="shared" si="120"/>
        <v>-</v>
      </c>
      <c r="AA234" s="80" t="str">
        <f t="shared" si="121"/>
        <v/>
      </c>
      <c r="AB234" s="80" t="str">
        <f t="shared" si="122"/>
        <v>OK（振替済み）</v>
      </c>
      <c r="AC234" s="154">
        <f t="shared" si="123"/>
        <v>51</v>
      </c>
      <c r="AD234" s="154" t="str">
        <f t="shared" si="136"/>
        <v/>
      </c>
      <c r="AE234" s="106">
        <f t="shared" si="137"/>
        <v>0</v>
      </c>
      <c r="AF234" s="106">
        <f t="shared" si="124"/>
        <v>0</v>
      </c>
      <c r="AG234" s="218" t="str">
        <f>IFERROR(IF(AE234=1,例①!$E$11,IF(AE234=2,例①!$E$11,IF(WEEKDAY(Z234)=2,Z227,AG233))),"")</f>
        <v/>
      </c>
      <c r="AH234" s="222" t="str">
        <f t="shared" si="142"/>
        <v/>
      </c>
      <c r="AI234" s="222" t="str">
        <f t="shared" si="142"/>
        <v/>
      </c>
      <c r="AJ234" s="222" t="str">
        <f t="shared" si="142"/>
        <v/>
      </c>
      <c r="AK234" s="222" t="str">
        <f t="shared" si="142"/>
        <v/>
      </c>
      <c r="AL234" s="222" t="str">
        <f t="shared" si="142"/>
        <v/>
      </c>
      <c r="AM234" s="222" t="str">
        <f t="shared" si="142"/>
        <v/>
      </c>
      <c r="AN234" s="222" t="str">
        <f t="shared" si="142"/>
        <v/>
      </c>
      <c r="AO234" s="222" t="str">
        <f t="shared" si="142"/>
        <v/>
      </c>
      <c r="AP234" s="222" t="str">
        <f t="shared" si="142"/>
        <v/>
      </c>
      <c r="AQ234" s="222" t="str">
        <f t="shared" si="142"/>
        <v/>
      </c>
      <c r="AR234" s="222" t="str">
        <f t="shared" si="142"/>
        <v/>
      </c>
      <c r="AS234" s="222" t="str">
        <f t="shared" si="142"/>
        <v/>
      </c>
      <c r="AT234" s="222" t="str">
        <f t="shared" si="142"/>
        <v/>
      </c>
      <c r="AU234" s="222" t="str">
        <f t="shared" si="142"/>
        <v/>
      </c>
      <c r="AV234" s="222" t="str">
        <f t="shared" si="142"/>
        <v/>
      </c>
      <c r="AW234" s="222" t="str">
        <f t="shared" si="142"/>
        <v/>
      </c>
      <c r="AX234" s="222" t="str">
        <f t="shared" si="142"/>
        <v/>
      </c>
      <c r="AY234" s="222" t="str">
        <f t="shared" si="142"/>
        <v/>
      </c>
      <c r="AZ234" s="222" t="str">
        <f t="shared" si="142"/>
        <v/>
      </c>
      <c r="BA234" s="222" t="str">
        <f t="shared" si="142"/>
        <v/>
      </c>
      <c r="BB234" s="219" t="str">
        <f>IFERROR(IF(IF(Z234=例①!$E$12,例①!$E$12,IF(WEEKDAY(Z234)=1,Z241,BB235))&gt;例①!$E$12,例①!$E$12,IF(Z234=例①!$E$12,例①!$E$12,IF(WEEKDAY(Z234)=1,Z241,BB235))),"")</f>
        <v/>
      </c>
      <c r="BE234" s="53"/>
      <c r="BF234" s="53"/>
      <c r="BG234" s="53" t="str">
        <f>IFERROR(VLOOKUP(B234,例①!$C$11:$D$12,2,FALSE),"")</f>
        <v/>
      </c>
      <c r="BH234" s="53" t="str">
        <f>IFERROR(VLOOKUP(B234,例①!$C$16:$D$21,2,FALSE),"")</f>
        <v/>
      </c>
      <c r="BI234" s="53" t="str">
        <f>IFERROR(VLOOKUP(B234,例①!$C$22:$D$24,2,FALSE),"")</f>
        <v/>
      </c>
      <c r="BJ234" s="53" t="str">
        <f>IF(B234&gt;例①!$C$26,"",IF(B234&gt;=例①!$C$25,$BJ$13,""))</f>
        <v/>
      </c>
      <c r="BK234" s="53" t="str">
        <f>IF(B234&gt;例①!$C$28,"",IF(B234&gt;=例①!$C$27,$BK$13,""))</f>
        <v/>
      </c>
      <c r="BL234" s="53" t="str">
        <f>IF(B234&gt;例①!$C$30,"",IF(B234&gt;=例①!$C$29,$BL$13,""))</f>
        <v/>
      </c>
      <c r="BM234" s="53" t="str">
        <f>IF(B234&gt;例①!$C$32,"",IF(B234&gt;=例①!$C$31,$BM$13,""))</f>
        <v/>
      </c>
      <c r="BN234" s="53" t="str">
        <f>IF(B234&gt;例①!$C$34,"",IF(B234&gt;=例①!$C$33,$BN$13,""))</f>
        <v/>
      </c>
      <c r="BO234" s="53" t="str">
        <f>IF(B234&gt;例①!$C$36,"",IF(B234&gt;=例①!$C$35,$BO$13,""))</f>
        <v/>
      </c>
      <c r="BP234" s="53" t="str">
        <f>IF(B234&gt;例①!$C$38,"",IF(B234&gt;=例①!$C$37,$BP$13,""))</f>
        <v/>
      </c>
      <c r="BQ234" s="53" t="str">
        <f>IF(B234&gt;例①!$C$40,"",IF(B234&gt;=例①!$C$39,$BQ$13,""))</f>
        <v/>
      </c>
      <c r="BR234" s="53" t="str">
        <f>IF(B234&gt;例①!$C$42,"",IF(B234&gt;=例①!$C$41,$BR$13,""))</f>
        <v/>
      </c>
      <c r="BS234" s="53" t="str">
        <f>IF(B234&gt;例①!$C$44,"",IF(B234&gt;=例①!$C$43,$BS$13,""))</f>
        <v/>
      </c>
      <c r="BT234" s="53" t="str">
        <f>IF(B234&gt;例①!$C$46,"",IF(B234&gt;=例①!$C$45,$BT$13,""))</f>
        <v/>
      </c>
      <c r="BU234" s="53" t="str">
        <f>IF(B234&gt;例①!$C$48,"",IF(B234&gt;=例①!$C$47,$BU$13,""))</f>
        <v/>
      </c>
      <c r="BV234" s="53" t="str">
        <f>IF(B234&gt;例①!$C$50,"",IF(B234&gt;=例①!$C$49,$BV$13,""))</f>
        <v/>
      </c>
      <c r="BW234" s="53" t="str">
        <f>IF(B234&gt;例①!$C$52,"",IF(B234&gt;=例①!$C$51,$BW$13,""))</f>
        <v/>
      </c>
      <c r="BX234" s="53" t="str">
        <f>IF(B234&gt;例①!$C$54,"",IF(B234&gt;=例①!$C$53,$BX$13,""))</f>
        <v/>
      </c>
      <c r="BY234" s="53" t="str">
        <f>IF(B234&gt;例①!$C$56,"",IF(B234&gt;=例①!$C$55,$BY$13,""))</f>
        <v/>
      </c>
      <c r="BZ234" s="53" t="str">
        <f>IF(B234&gt;例①!$C$58,"",IF(B234&gt;=例①!$C$57,$BZ$13,""))</f>
        <v/>
      </c>
      <c r="CA234" s="53" t="str">
        <f>IF(B234&gt;例①!$C$60,"",IF(B234&gt;=例①!$C$59,$CA$13,""))</f>
        <v/>
      </c>
      <c r="CB234" s="53" t="str">
        <f>IF(B234&gt;例①!$C$62,"",IF(B234&gt;=例①!$C$61,$CB$13,""))</f>
        <v/>
      </c>
      <c r="CC234" s="53" t="str">
        <f>IF(B234&gt;例①!$C$64,"",IF(B234&gt;=例①!$C$63,$CC$13,""))</f>
        <v/>
      </c>
      <c r="CD234" s="53" t="str">
        <f>IF(B234&gt;例①!$C$66,"",IF(B234&gt;=例①!$C$65,$CD$13,""))</f>
        <v/>
      </c>
      <c r="CE234" s="50" t="str">
        <f t="shared" si="138"/>
        <v/>
      </c>
      <c r="CF234" s="50" t="str">
        <f t="shared" si="125"/>
        <v xml:space="preserve"> </v>
      </c>
    </row>
    <row r="235" spans="1:84" ht="39" customHeight="1" thickTop="1" thickBot="1" x14ac:dyDescent="0.2">
      <c r="A235" s="81" t="str">
        <f t="shared" si="112"/>
        <v>対象期間外</v>
      </c>
      <c r="B235" s="180" t="str">
        <f>IFERROR(IF(B234=例①!$E$12+IF(WEEKDAY(例①!$E$12)=1,例①!$E$12,(8-WEEKDAY(例①!$E$12))),"-",IF(B234="-","-",B234+1)),"-")</f>
        <v>-</v>
      </c>
      <c r="C235" s="89" t="str">
        <f t="shared" si="126"/>
        <v>-</v>
      </c>
      <c r="D235" s="199" t="str">
        <f t="shared" si="127"/>
        <v>×</v>
      </c>
      <c r="E235" s="200" t="str">
        <f t="shared" si="128"/>
        <v xml:space="preserve"> </v>
      </c>
      <c r="F235" s="201" t="s">
        <v>60</v>
      </c>
      <c r="G235" s="202"/>
      <c r="H235" s="203"/>
      <c r="I235" s="204"/>
      <c r="J235" s="187" t="str">
        <f t="shared" si="129"/>
        <v/>
      </c>
      <c r="K235" s="190" t="str">
        <f t="shared" si="113"/>
        <v/>
      </c>
      <c r="L235" s="190" t="str">
        <f t="shared" si="114"/>
        <v/>
      </c>
      <c r="M235" s="188" t="str">
        <f t="shared" si="130"/>
        <v/>
      </c>
      <c r="N235" s="87" t="str">
        <f t="shared" si="115"/>
        <v/>
      </c>
      <c r="O235" s="108"/>
      <c r="P235" s="156" t="str">
        <f>IF(B235&lt;例①!$E$11,"",IF(B235&gt;例①!$E$12,"",IF(LEN(CE235)=0,"○","")))</f>
        <v/>
      </c>
      <c r="Q235" s="162">
        <f t="shared" si="131"/>
        <v>52</v>
      </c>
      <c r="R235" s="93">
        <f t="shared" si="116"/>
        <v>181</v>
      </c>
      <c r="S235" s="156" t="str">
        <f t="shared" si="117"/>
        <v/>
      </c>
      <c r="T235" s="162">
        <f t="shared" si="118"/>
        <v>51</v>
      </c>
      <c r="U235" s="100">
        <f t="shared" si="132"/>
        <v>52</v>
      </c>
      <c r="V235" s="93" t="str">
        <f t="shared" si="119"/>
        <v/>
      </c>
      <c r="W235" s="169" t="str">
        <f t="shared" si="133"/>
        <v/>
      </c>
      <c r="X235" s="80" t="str">
        <f t="shared" si="134"/>
        <v/>
      </c>
      <c r="Y235" s="80" t="str">
        <f t="shared" si="135"/>
        <v/>
      </c>
      <c r="Z235" s="80" t="str">
        <f t="shared" si="120"/>
        <v>-</v>
      </c>
      <c r="AA235" s="80" t="str">
        <f t="shared" si="121"/>
        <v/>
      </c>
      <c r="AB235" s="80" t="str">
        <f t="shared" si="122"/>
        <v>OK（振替済み）</v>
      </c>
      <c r="AC235" s="154">
        <f t="shared" si="123"/>
        <v>51</v>
      </c>
      <c r="AD235" s="154" t="str">
        <f t="shared" si="136"/>
        <v/>
      </c>
      <c r="AE235" s="106">
        <f t="shared" si="137"/>
        <v>0</v>
      </c>
      <c r="AF235" s="106">
        <f t="shared" si="124"/>
        <v>0</v>
      </c>
      <c r="AG235" s="218" t="str">
        <f>IFERROR(IF(AE235=1,例①!$E$11,IF(AE235=2,例①!$E$11,IF(WEEKDAY(Z235)=2,Z228,AG234))),"")</f>
        <v/>
      </c>
      <c r="AH235" s="222" t="str">
        <f t="shared" si="142"/>
        <v/>
      </c>
      <c r="AI235" s="222" t="str">
        <f t="shared" si="142"/>
        <v/>
      </c>
      <c r="AJ235" s="222" t="str">
        <f t="shared" si="142"/>
        <v/>
      </c>
      <c r="AK235" s="222" t="str">
        <f t="shared" si="142"/>
        <v/>
      </c>
      <c r="AL235" s="222" t="str">
        <f t="shared" si="142"/>
        <v/>
      </c>
      <c r="AM235" s="222" t="str">
        <f t="shared" si="142"/>
        <v/>
      </c>
      <c r="AN235" s="222" t="str">
        <f t="shared" si="142"/>
        <v/>
      </c>
      <c r="AO235" s="222" t="str">
        <f t="shared" si="142"/>
        <v/>
      </c>
      <c r="AP235" s="222" t="str">
        <f t="shared" si="142"/>
        <v/>
      </c>
      <c r="AQ235" s="222" t="str">
        <f t="shared" si="142"/>
        <v/>
      </c>
      <c r="AR235" s="222" t="str">
        <f t="shared" si="142"/>
        <v/>
      </c>
      <c r="AS235" s="222" t="str">
        <f t="shared" si="142"/>
        <v/>
      </c>
      <c r="AT235" s="222" t="str">
        <f t="shared" si="142"/>
        <v/>
      </c>
      <c r="AU235" s="222" t="str">
        <f t="shared" si="142"/>
        <v/>
      </c>
      <c r="AV235" s="222" t="str">
        <f t="shared" si="142"/>
        <v/>
      </c>
      <c r="AW235" s="222" t="str">
        <f t="shared" si="142"/>
        <v/>
      </c>
      <c r="AX235" s="222" t="str">
        <f t="shared" si="142"/>
        <v/>
      </c>
      <c r="AY235" s="222" t="str">
        <f t="shared" si="142"/>
        <v/>
      </c>
      <c r="AZ235" s="222" t="str">
        <f t="shared" si="142"/>
        <v/>
      </c>
      <c r="BA235" s="222" t="str">
        <f t="shared" si="142"/>
        <v/>
      </c>
      <c r="BB235" s="219" t="str">
        <f>IFERROR(IF(IF(Z235=例①!$E$12,例①!$E$12,IF(WEEKDAY(Z235)=1,Z242,BB236))&gt;例①!$E$12,例①!$E$12,IF(Z235=例①!$E$12,例①!$E$12,IF(WEEKDAY(Z235)=1,Z242,BB236))),"")</f>
        <v/>
      </c>
      <c r="BE235" s="53"/>
      <c r="BF235" s="53"/>
      <c r="BG235" s="53" t="str">
        <f>IFERROR(VLOOKUP(B235,例①!$C$11:$D$12,2,FALSE),"")</f>
        <v/>
      </c>
      <c r="BH235" s="53" t="str">
        <f>IFERROR(VLOOKUP(B235,例①!$C$16:$D$21,2,FALSE),"")</f>
        <v/>
      </c>
      <c r="BI235" s="53" t="str">
        <f>IFERROR(VLOOKUP(B235,例①!$C$22:$D$24,2,FALSE),"")</f>
        <v/>
      </c>
      <c r="BJ235" s="53" t="str">
        <f>IF(B235&gt;例①!$C$26,"",IF(B235&gt;=例①!$C$25,$BJ$13,""))</f>
        <v/>
      </c>
      <c r="BK235" s="53" t="str">
        <f>IF(B235&gt;例①!$C$28,"",IF(B235&gt;=例①!$C$27,$BK$13,""))</f>
        <v/>
      </c>
      <c r="BL235" s="53" t="str">
        <f>IF(B235&gt;例①!$C$30,"",IF(B235&gt;=例①!$C$29,$BL$13,""))</f>
        <v/>
      </c>
      <c r="BM235" s="53" t="str">
        <f>IF(B235&gt;例①!$C$32,"",IF(B235&gt;=例①!$C$31,$BM$13,""))</f>
        <v/>
      </c>
      <c r="BN235" s="53" t="str">
        <f>IF(B235&gt;例①!$C$34,"",IF(B235&gt;=例①!$C$33,$BN$13,""))</f>
        <v/>
      </c>
      <c r="BO235" s="53" t="str">
        <f>IF(B235&gt;例①!$C$36,"",IF(B235&gt;=例①!$C$35,$BO$13,""))</f>
        <v/>
      </c>
      <c r="BP235" s="53" t="str">
        <f>IF(B235&gt;例①!$C$38,"",IF(B235&gt;=例①!$C$37,$BP$13,""))</f>
        <v/>
      </c>
      <c r="BQ235" s="53" t="str">
        <f>IF(B235&gt;例①!$C$40,"",IF(B235&gt;=例①!$C$39,$BQ$13,""))</f>
        <v/>
      </c>
      <c r="BR235" s="53" t="str">
        <f>IF(B235&gt;例①!$C$42,"",IF(B235&gt;=例①!$C$41,$BR$13,""))</f>
        <v/>
      </c>
      <c r="BS235" s="53" t="str">
        <f>IF(B235&gt;例①!$C$44,"",IF(B235&gt;=例①!$C$43,$BS$13,""))</f>
        <v/>
      </c>
      <c r="BT235" s="53" t="str">
        <f>IF(B235&gt;例①!$C$46,"",IF(B235&gt;=例①!$C$45,$BT$13,""))</f>
        <v/>
      </c>
      <c r="BU235" s="53" t="str">
        <f>IF(B235&gt;例①!$C$48,"",IF(B235&gt;=例①!$C$47,$BU$13,""))</f>
        <v/>
      </c>
      <c r="BV235" s="53" t="str">
        <f>IF(B235&gt;例①!$C$50,"",IF(B235&gt;=例①!$C$49,$BV$13,""))</f>
        <v/>
      </c>
      <c r="BW235" s="53" t="str">
        <f>IF(B235&gt;例①!$C$52,"",IF(B235&gt;=例①!$C$51,$BW$13,""))</f>
        <v/>
      </c>
      <c r="BX235" s="53" t="str">
        <f>IF(B235&gt;例①!$C$54,"",IF(B235&gt;=例①!$C$53,$BX$13,""))</f>
        <v/>
      </c>
      <c r="BY235" s="53" t="str">
        <f>IF(B235&gt;例①!$C$56,"",IF(B235&gt;=例①!$C$55,$BY$13,""))</f>
        <v/>
      </c>
      <c r="BZ235" s="53" t="str">
        <f>IF(B235&gt;例①!$C$58,"",IF(B235&gt;=例①!$C$57,$BZ$13,""))</f>
        <v/>
      </c>
      <c r="CA235" s="53" t="str">
        <f>IF(B235&gt;例①!$C$60,"",IF(B235&gt;=例①!$C$59,$CA$13,""))</f>
        <v/>
      </c>
      <c r="CB235" s="53" t="str">
        <f>IF(B235&gt;例①!$C$62,"",IF(B235&gt;=例①!$C$61,$CB$13,""))</f>
        <v/>
      </c>
      <c r="CC235" s="53" t="str">
        <f>IF(B235&gt;例①!$C$64,"",IF(B235&gt;=例①!$C$63,$CC$13,""))</f>
        <v/>
      </c>
      <c r="CD235" s="53" t="str">
        <f>IF(B235&gt;例①!$C$66,"",IF(B235&gt;=例①!$C$65,$CD$13,""))</f>
        <v/>
      </c>
      <c r="CE235" s="50" t="str">
        <f t="shared" si="138"/>
        <v/>
      </c>
      <c r="CF235" s="50" t="str">
        <f t="shared" si="125"/>
        <v xml:space="preserve"> </v>
      </c>
    </row>
    <row r="236" spans="1:84" ht="39" customHeight="1" thickTop="1" thickBot="1" x14ac:dyDescent="0.2">
      <c r="A236" s="81" t="str">
        <f t="shared" si="112"/>
        <v>対象期間外</v>
      </c>
      <c r="B236" s="180" t="str">
        <f>IFERROR(IF(B235=例①!$E$12+IF(WEEKDAY(例①!$E$12)=1,例①!$E$12,(8-WEEKDAY(例①!$E$12))),"-",IF(B235="-","-",B235+1)),"-")</f>
        <v>-</v>
      </c>
      <c r="C236" s="89" t="str">
        <f t="shared" si="126"/>
        <v>-</v>
      </c>
      <c r="D236" s="199" t="str">
        <f t="shared" si="127"/>
        <v>×</v>
      </c>
      <c r="E236" s="200" t="str">
        <f t="shared" si="128"/>
        <v xml:space="preserve"> </v>
      </c>
      <c r="F236" s="201" t="s">
        <v>60</v>
      </c>
      <c r="G236" s="202"/>
      <c r="H236" s="203"/>
      <c r="I236" s="204"/>
      <c r="J236" s="187" t="str">
        <f t="shared" si="129"/>
        <v/>
      </c>
      <c r="K236" s="190" t="str">
        <f t="shared" si="113"/>
        <v/>
      </c>
      <c r="L236" s="190" t="str">
        <f t="shared" si="114"/>
        <v/>
      </c>
      <c r="M236" s="188" t="str">
        <f t="shared" si="130"/>
        <v/>
      </c>
      <c r="N236" s="87" t="str">
        <f t="shared" si="115"/>
        <v/>
      </c>
      <c r="O236" s="108"/>
      <c r="P236" s="156" t="str">
        <f>IF(B236&lt;例①!$E$11,"",IF(B236&gt;例①!$E$12,"",IF(LEN(CE236)=0,"○","")))</f>
        <v/>
      </c>
      <c r="Q236" s="162">
        <f t="shared" si="131"/>
        <v>52</v>
      </c>
      <c r="R236" s="93">
        <f t="shared" si="116"/>
        <v>181</v>
      </c>
      <c r="S236" s="156" t="str">
        <f t="shared" si="117"/>
        <v/>
      </c>
      <c r="T236" s="162">
        <f t="shared" si="118"/>
        <v>51</v>
      </c>
      <c r="U236" s="100">
        <f t="shared" si="132"/>
        <v>52</v>
      </c>
      <c r="V236" s="93" t="str">
        <f t="shared" si="119"/>
        <v/>
      </c>
      <c r="W236" s="169" t="str">
        <f t="shared" si="133"/>
        <v/>
      </c>
      <c r="X236" s="80" t="str">
        <f t="shared" si="134"/>
        <v/>
      </c>
      <c r="Y236" s="80" t="str">
        <f t="shared" si="135"/>
        <v/>
      </c>
      <c r="Z236" s="80" t="str">
        <f t="shared" si="120"/>
        <v>-</v>
      </c>
      <c r="AA236" s="80" t="str">
        <f t="shared" si="121"/>
        <v/>
      </c>
      <c r="AB236" s="80" t="str">
        <f t="shared" si="122"/>
        <v>OK（振替済み）</v>
      </c>
      <c r="AC236" s="154">
        <f t="shared" si="123"/>
        <v>51</v>
      </c>
      <c r="AD236" s="154" t="str">
        <f t="shared" si="136"/>
        <v/>
      </c>
      <c r="AE236" s="106">
        <f t="shared" si="137"/>
        <v>0</v>
      </c>
      <c r="AF236" s="106">
        <f t="shared" si="124"/>
        <v>0</v>
      </c>
      <c r="AG236" s="218" t="str">
        <f>IFERROR(IF(AE236=1,例①!$E$11,IF(AE236=2,例①!$E$11,IF(WEEKDAY(Z236)=2,Z229,AG235))),"")</f>
        <v/>
      </c>
      <c r="AH236" s="222" t="str">
        <f t="shared" si="142"/>
        <v/>
      </c>
      <c r="AI236" s="222" t="str">
        <f t="shared" si="142"/>
        <v/>
      </c>
      <c r="AJ236" s="222" t="str">
        <f t="shared" si="142"/>
        <v/>
      </c>
      <c r="AK236" s="222" t="str">
        <f t="shared" si="142"/>
        <v/>
      </c>
      <c r="AL236" s="222" t="str">
        <f t="shared" si="142"/>
        <v/>
      </c>
      <c r="AM236" s="222" t="str">
        <f t="shared" si="142"/>
        <v/>
      </c>
      <c r="AN236" s="222" t="str">
        <f t="shared" si="142"/>
        <v/>
      </c>
      <c r="AO236" s="222" t="str">
        <f t="shared" si="142"/>
        <v/>
      </c>
      <c r="AP236" s="222" t="str">
        <f t="shared" si="142"/>
        <v/>
      </c>
      <c r="AQ236" s="222" t="str">
        <f t="shared" si="142"/>
        <v/>
      </c>
      <c r="AR236" s="222" t="str">
        <f t="shared" si="142"/>
        <v/>
      </c>
      <c r="AS236" s="222" t="str">
        <f t="shared" si="142"/>
        <v/>
      </c>
      <c r="AT236" s="222" t="str">
        <f t="shared" si="142"/>
        <v/>
      </c>
      <c r="AU236" s="222" t="str">
        <f t="shared" si="142"/>
        <v/>
      </c>
      <c r="AV236" s="222" t="str">
        <f t="shared" si="142"/>
        <v/>
      </c>
      <c r="AW236" s="222" t="str">
        <f t="shared" ref="AW236:BA236" si="143">IFERROR(IF(AV236+1&gt;$BB236,"",AV236+1),"")</f>
        <v/>
      </c>
      <c r="AX236" s="222" t="str">
        <f t="shared" si="143"/>
        <v/>
      </c>
      <c r="AY236" s="222" t="str">
        <f t="shared" si="143"/>
        <v/>
      </c>
      <c r="AZ236" s="222" t="str">
        <f t="shared" si="143"/>
        <v/>
      </c>
      <c r="BA236" s="222" t="str">
        <f t="shared" si="143"/>
        <v/>
      </c>
      <c r="BB236" s="219" t="str">
        <f>IFERROR(IF(IF(Z236=例①!$E$12,例①!$E$12,IF(WEEKDAY(Z236)=1,Z243,BB237))&gt;例①!$E$12,例①!$E$12,IF(Z236=例①!$E$12,例①!$E$12,IF(WEEKDAY(Z236)=1,Z243,BB237))),"")</f>
        <v/>
      </c>
      <c r="BE236" s="53"/>
      <c r="BF236" s="53"/>
      <c r="BG236" s="53" t="str">
        <f>IFERROR(VLOOKUP(B236,例①!$C$11:$D$12,2,FALSE),"")</f>
        <v/>
      </c>
      <c r="BH236" s="53" t="str">
        <f>IFERROR(VLOOKUP(B236,例①!$C$16:$D$21,2,FALSE),"")</f>
        <v/>
      </c>
      <c r="BI236" s="53" t="str">
        <f>IFERROR(VLOOKUP(B236,例①!$C$22:$D$24,2,FALSE),"")</f>
        <v/>
      </c>
      <c r="BJ236" s="53" t="str">
        <f>IF(B236&gt;例①!$C$26,"",IF(B236&gt;=例①!$C$25,$BJ$13,""))</f>
        <v/>
      </c>
      <c r="BK236" s="53" t="str">
        <f>IF(B236&gt;例①!$C$28,"",IF(B236&gt;=例①!$C$27,$BK$13,""))</f>
        <v/>
      </c>
      <c r="BL236" s="53" t="str">
        <f>IF(B236&gt;例①!$C$30,"",IF(B236&gt;=例①!$C$29,$BL$13,""))</f>
        <v/>
      </c>
      <c r="BM236" s="53" t="str">
        <f>IF(B236&gt;例①!$C$32,"",IF(B236&gt;=例①!$C$31,$BM$13,""))</f>
        <v/>
      </c>
      <c r="BN236" s="53" t="str">
        <f>IF(B236&gt;例①!$C$34,"",IF(B236&gt;=例①!$C$33,$BN$13,""))</f>
        <v/>
      </c>
      <c r="BO236" s="53" t="str">
        <f>IF(B236&gt;例①!$C$36,"",IF(B236&gt;=例①!$C$35,$BO$13,""))</f>
        <v/>
      </c>
      <c r="BP236" s="53" t="str">
        <f>IF(B236&gt;例①!$C$38,"",IF(B236&gt;=例①!$C$37,$BP$13,""))</f>
        <v/>
      </c>
      <c r="BQ236" s="53" t="str">
        <f>IF(B236&gt;例①!$C$40,"",IF(B236&gt;=例①!$C$39,$BQ$13,""))</f>
        <v/>
      </c>
      <c r="BR236" s="53" t="str">
        <f>IF(B236&gt;例①!$C$42,"",IF(B236&gt;=例①!$C$41,$BR$13,""))</f>
        <v/>
      </c>
      <c r="BS236" s="53" t="str">
        <f>IF(B236&gt;例①!$C$44,"",IF(B236&gt;=例①!$C$43,$BS$13,""))</f>
        <v/>
      </c>
      <c r="BT236" s="53" t="str">
        <f>IF(B236&gt;例①!$C$46,"",IF(B236&gt;=例①!$C$45,$BT$13,""))</f>
        <v/>
      </c>
      <c r="BU236" s="53" t="str">
        <f>IF(B236&gt;例①!$C$48,"",IF(B236&gt;=例①!$C$47,$BU$13,""))</f>
        <v/>
      </c>
      <c r="BV236" s="53" t="str">
        <f>IF(B236&gt;例①!$C$50,"",IF(B236&gt;=例①!$C$49,$BV$13,""))</f>
        <v/>
      </c>
      <c r="BW236" s="53" t="str">
        <f>IF(B236&gt;例①!$C$52,"",IF(B236&gt;=例①!$C$51,$BW$13,""))</f>
        <v/>
      </c>
      <c r="BX236" s="53" t="str">
        <f>IF(B236&gt;例①!$C$54,"",IF(B236&gt;=例①!$C$53,$BX$13,""))</f>
        <v/>
      </c>
      <c r="BY236" s="53" t="str">
        <f>IF(B236&gt;例①!$C$56,"",IF(B236&gt;=例①!$C$55,$BY$13,""))</f>
        <v/>
      </c>
      <c r="BZ236" s="53" t="str">
        <f>IF(B236&gt;例①!$C$58,"",IF(B236&gt;=例①!$C$57,$BZ$13,""))</f>
        <v/>
      </c>
      <c r="CA236" s="53" t="str">
        <f>IF(B236&gt;例①!$C$60,"",IF(B236&gt;=例①!$C$59,$CA$13,""))</f>
        <v/>
      </c>
      <c r="CB236" s="53" t="str">
        <f>IF(B236&gt;例①!$C$62,"",IF(B236&gt;=例①!$C$61,$CB$13,""))</f>
        <v/>
      </c>
      <c r="CC236" s="53" t="str">
        <f>IF(B236&gt;例①!$C$64,"",IF(B236&gt;=例①!$C$63,$CC$13,""))</f>
        <v/>
      </c>
      <c r="CD236" s="53" t="str">
        <f>IF(B236&gt;例①!$C$66,"",IF(B236&gt;=例①!$C$65,$CD$13,""))</f>
        <v/>
      </c>
      <c r="CE236" s="50" t="str">
        <f t="shared" si="138"/>
        <v/>
      </c>
      <c r="CF236" s="50" t="str">
        <f t="shared" si="125"/>
        <v xml:space="preserve"> </v>
      </c>
    </row>
    <row r="237" spans="1:84" ht="39" customHeight="1" thickTop="1" thickBot="1" x14ac:dyDescent="0.2">
      <c r="A237" s="81" t="str">
        <f t="shared" si="112"/>
        <v>対象期間外</v>
      </c>
      <c r="B237" s="180" t="str">
        <f>IFERROR(IF(B236=例①!$E$12+IF(WEEKDAY(例①!$E$12)=1,例①!$E$12,(8-WEEKDAY(例①!$E$12))),"-",IF(B236="-","-",B236+1)),"-")</f>
        <v>-</v>
      </c>
      <c r="C237" s="89" t="str">
        <f t="shared" si="126"/>
        <v>-</v>
      </c>
      <c r="D237" s="199" t="str">
        <f t="shared" si="127"/>
        <v>×</v>
      </c>
      <c r="E237" s="200" t="str">
        <f t="shared" si="128"/>
        <v xml:space="preserve"> </v>
      </c>
      <c r="F237" s="201" t="s">
        <v>61</v>
      </c>
      <c r="G237" s="202"/>
      <c r="H237" s="203"/>
      <c r="I237" s="204"/>
      <c r="J237" s="187" t="str">
        <f t="shared" si="129"/>
        <v/>
      </c>
      <c r="K237" s="190" t="str">
        <f t="shared" si="113"/>
        <v/>
      </c>
      <c r="L237" s="190" t="str">
        <f t="shared" si="114"/>
        <v/>
      </c>
      <c r="M237" s="188" t="str">
        <f t="shared" si="130"/>
        <v/>
      </c>
      <c r="N237" s="87" t="str">
        <f t="shared" si="115"/>
        <v/>
      </c>
      <c r="O237" s="108"/>
      <c r="P237" s="156" t="str">
        <f>IF(B237&lt;例①!$E$11,"",IF(B237&gt;例①!$E$12,"",IF(LEN(CE237)=0,"○","")))</f>
        <v/>
      </c>
      <c r="Q237" s="162">
        <f t="shared" si="131"/>
        <v>52</v>
      </c>
      <c r="R237" s="93">
        <f t="shared" si="116"/>
        <v>181</v>
      </c>
      <c r="S237" s="156" t="str">
        <f t="shared" si="117"/>
        <v/>
      </c>
      <c r="T237" s="162">
        <f t="shared" si="118"/>
        <v>51</v>
      </c>
      <c r="U237" s="100">
        <f t="shared" si="132"/>
        <v>52</v>
      </c>
      <c r="V237" s="93" t="str">
        <f t="shared" si="119"/>
        <v/>
      </c>
      <c r="W237" s="169" t="str">
        <f t="shared" si="133"/>
        <v/>
      </c>
      <c r="X237" s="80" t="str">
        <f t="shared" si="134"/>
        <v/>
      </c>
      <c r="Y237" s="80" t="str">
        <f t="shared" si="135"/>
        <v/>
      </c>
      <c r="Z237" s="80" t="str">
        <f t="shared" si="120"/>
        <v>-</v>
      </c>
      <c r="AA237" s="80" t="str">
        <f t="shared" si="121"/>
        <v/>
      </c>
      <c r="AB237" s="80" t="str">
        <f t="shared" si="122"/>
        <v>OK（振替済み）</v>
      </c>
      <c r="AC237" s="154">
        <f t="shared" si="123"/>
        <v>51</v>
      </c>
      <c r="AD237" s="154" t="str">
        <f t="shared" si="136"/>
        <v/>
      </c>
      <c r="AE237" s="106">
        <f t="shared" si="137"/>
        <v>0</v>
      </c>
      <c r="AF237" s="106">
        <f t="shared" si="124"/>
        <v>0</v>
      </c>
      <c r="AG237" s="218" t="str">
        <f>IFERROR(IF(AE237=1,例①!$E$11,IF(AE237=2,例①!$E$11,IF(WEEKDAY(Z237)=2,Z230,AG236))),"")</f>
        <v/>
      </c>
      <c r="AH237" s="222" t="str">
        <f t="shared" ref="AH237:BA249" si="144">IFERROR(IF(AG237+1&gt;$BB237,"",AG237+1),"")</f>
        <v/>
      </c>
      <c r="AI237" s="222" t="str">
        <f t="shared" si="144"/>
        <v/>
      </c>
      <c r="AJ237" s="222" t="str">
        <f t="shared" si="144"/>
        <v/>
      </c>
      <c r="AK237" s="222" t="str">
        <f t="shared" si="144"/>
        <v/>
      </c>
      <c r="AL237" s="222" t="str">
        <f t="shared" si="144"/>
        <v/>
      </c>
      <c r="AM237" s="222" t="str">
        <f t="shared" si="144"/>
        <v/>
      </c>
      <c r="AN237" s="222" t="str">
        <f t="shared" si="144"/>
        <v/>
      </c>
      <c r="AO237" s="222" t="str">
        <f t="shared" si="144"/>
        <v/>
      </c>
      <c r="AP237" s="222" t="str">
        <f t="shared" si="144"/>
        <v/>
      </c>
      <c r="AQ237" s="222" t="str">
        <f t="shared" si="144"/>
        <v/>
      </c>
      <c r="AR237" s="222" t="str">
        <f t="shared" si="144"/>
        <v/>
      </c>
      <c r="AS237" s="222" t="str">
        <f t="shared" si="144"/>
        <v/>
      </c>
      <c r="AT237" s="222" t="str">
        <f t="shared" si="144"/>
        <v/>
      </c>
      <c r="AU237" s="222" t="str">
        <f t="shared" si="144"/>
        <v/>
      </c>
      <c r="AV237" s="222" t="str">
        <f t="shared" si="144"/>
        <v/>
      </c>
      <c r="AW237" s="222" t="str">
        <f t="shared" si="144"/>
        <v/>
      </c>
      <c r="AX237" s="222" t="str">
        <f t="shared" si="144"/>
        <v/>
      </c>
      <c r="AY237" s="222" t="str">
        <f t="shared" si="144"/>
        <v/>
      </c>
      <c r="AZ237" s="222" t="str">
        <f t="shared" si="144"/>
        <v/>
      </c>
      <c r="BA237" s="222" t="str">
        <f t="shared" si="144"/>
        <v/>
      </c>
      <c r="BB237" s="219" t="str">
        <f>IFERROR(IF(IF(Z237=例①!$E$12,例①!$E$12,IF(WEEKDAY(Z237)=1,Z244,BB238))&gt;例①!$E$12,例①!$E$12,IF(Z237=例①!$E$12,例①!$E$12,IF(WEEKDAY(Z237)=1,Z244,BB238))),"")</f>
        <v/>
      </c>
      <c r="BE237" s="53"/>
      <c r="BF237" s="53"/>
      <c r="BG237" s="53" t="str">
        <f>IFERROR(VLOOKUP(B237,例①!$C$11:$D$12,2,FALSE),"")</f>
        <v/>
      </c>
      <c r="BH237" s="53" t="str">
        <f>IFERROR(VLOOKUP(B237,例①!$C$16:$D$21,2,FALSE),"")</f>
        <v/>
      </c>
      <c r="BI237" s="53" t="str">
        <f>IFERROR(VLOOKUP(B237,例①!$C$22:$D$24,2,FALSE),"")</f>
        <v/>
      </c>
      <c r="BJ237" s="53" t="str">
        <f>IF(B237&gt;例①!$C$26,"",IF(B237&gt;=例①!$C$25,$BJ$13,""))</f>
        <v/>
      </c>
      <c r="BK237" s="53" t="str">
        <f>IF(B237&gt;例①!$C$28,"",IF(B237&gt;=例①!$C$27,$BK$13,""))</f>
        <v/>
      </c>
      <c r="BL237" s="53" t="str">
        <f>IF(B237&gt;例①!$C$30,"",IF(B237&gt;=例①!$C$29,$BL$13,""))</f>
        <v/>
      </c>
      <c r="BM237" s="53" t="str">
        <f>IF(B237&gt;例①!$C$32,"",IF(B237&gt;=例①!$C$31,$BM$13,""))</f>
        <v/>
      </c>
      <c r="BN237" s="53" t="str">
        <f>IF(B237&gt;例①!$C$34,"",IF(B237&gt;=例①!$C$33,$BN$13,""))</f>
        <v/>
      </c>
      <c r="BO237" s="53" t="str">
        <f>IF(B237&gt;例①!$C$36,"",IF(B237&gt;=例①!$C$35,$BO$13,""))</f>
        <v/>
      </c>
      <c r="BP237" s="53" t="str">
        <f>IF(B237&gt;例①!$C$38,"",IF(B237&gt;=例①!$C$37,$BP$13,""))</f>
        <v/>
      </c>
      <c r="BQ237" s="53" t="str">
        <f>IF(B237&gt;例①!$C$40,"",IF(B237&gt;=例①!$C$39,$BQ$13,""))</f>
        <v/>
      </c>
      <c r="BR237" s="53" t="str">
        <f>IF(B237&gt;例①!$C$42,"",IF(B237&gt;=例①!$C$41,$BR$13,""))</f>
        <v/>
      </c>
      <c r="BS237" s="53" t="str">
        <f>IF(B237&gt;例①!$C$44,"",IF(B237&gt;=例①!$C$43,$BS$13,""))</f>
        <v/>
      </c>
      <c r="BT237" s="53" t="str">
        <f>IF(B237&gt;例①!$C$46,"",IF(B237&gt;=例①!$C$45,$BT$13,""))</f>
        <v/>
      </c>
      <c r="BU237" s="53" t="str">
        <f>IF(B237&gt;例①!$C$48,"",IF(B237&gt;=例①!$C$47,$BU$13,""))</f>
        <v/>
      </c>
      <c r="BV237" s="53" t="str">
        <f>IF(B237&gt;例①!$C$50,"",IF(B237&gt;=例①!$C$49,$BV$13,""))</f>
        <v/>
      </c>
      <c r="BW237" s="53" t="str">
        <f>IF(B237&gt;例①!$C$52,"",IF(B237&gt;=例①!$C$51,$BW$13,""))</f>
        <v/>
      </c>
      <c r="BX237" s="53" t="str">
        <f>IF(B237&gt;例①!$C$54,"",IF(B237&gt;=例①!$C$53,$BX$13,""))</f>
        <v/>
      </c>
      <c r="BY237" s="53" t="str">
        <f>IF(B237&gt;例①!$C$56,"",IF(B237&gt;=例①!$C$55,$BY$13,""))</f>
        <v/>
      </c>
      <c r="BZ237" s="53" t="str">
        <f>IF(B237&gt;例①!$C$58,"",IF(B237&gt;=例①!$C$57,$BZ$13,""))</f>
        <v/>
      </c>
      <c r="CA237" s="53" t="str">
        <f>IF(B237&gt;例①!$C$60,"",IF(B237&gt;=例①!$C$59,$CA$13,""))</f>
        <v/>
      </c>
      <c r="CB237" s="53" t="str">
        <f>IF(B237&gt;例①!$C$62,"",IF(B237&gt;=例①!$C$61,$CB$13,""))</f>
        <v/>
      </c>
      <c r="CC237" s="53" t="str">
        <f>IF(B237&gt;例①!$C$64,"",IF(B237&gt;=例①!$C$63,$CC$13,""))</f>
        <v/>
      </c>
      <c r="CD237" s="53" t="str">
        <f>IF(B237&gt;例①!$C$66,"",IF(B237&gt;=例①!$C$65,$CD$13,""))</f>
        <v/>
      </c>
      <c r="CE237" s="50" t="str">
        <f t="shared" si="138"/>
        <v/>
      </c>
      <c r="CF237" s="50" t="str">
        <f t="shared" si="125"/>
        <v xml:space="preserve"> </v>
      </c>
    </row>
    <row r="238" spans="1:84" ht="39" customHeight="1" thickTop="1" thickBot="1" x14ac:dyDescent="0.2">
      <c r="A238" s="81" t="str">
        <f t="shared" si="112"/>
        <v>対象期間外</v>
      </c>
      <c r="B238" s="180" t="str">
        <f>IFERROR(IF(B237=例①!$E$12+IF(WEEKDAY(例①!$E$12)=1,例①!$E$12,(8-WEEKDAY(例①!$E$12))),"-",IF(B237="-","-",B237+1)),"-")</f>
        <v>-</v>
      </c>
      <c r="C238" s="89" t="str">
        <f t="shared" si="126"/>
        <v>-</v>
      </c>
      <c r="D238" s="199" t="str">
        <f t="shared" si="127"/>
        <v>×</v>
      </c>
      <c r="E238" s="200" t="str">
        <f t="shared" si="128"/>
        <v xml:space="preserve"> </v>
      </c>
      <c r="F238" s="201" t="s">
        <v>61</v>
      </c>
      <c r="G238" s="202"/>
      <c r="H238" s="203"/>
      <c r="I238" s="204"/>
      <c r="J238" s="187" t="str">
        <f t="shared" si="129"/>
        <v/>
      </c>
      <c r="K238" s="190" t="str">
        <f t="shared" si="113"/>
        <v/>
      </c>
      <c r="L238" s="190" t="str">
        <f t="shared" si="114"/>
        <v/>
      </c>
      <c r="M238" s="188" t="str">
        <f t="shared" si="130"/>
        <v/>
      </c>
      <c r="N238" s="87" t="str">
        <f t="shared" si="115"/>
        <v/>
      </c>
      <c r="O238" s="108"/>
      <c r="P238" s="156" t="str">
        <f>IF(B238&lt;例①!$E$11,"",IF(B238&gt;例①!$E$12,"",IF(LEN(CE238)=0,"○","")))</f>
        <v/>
      </c>
      <c r="Q238" s="162">
        <f t="shared" si="131"/>
        <v>52</v>
      </c>
      <c r="R238" s="93">
        <f t="shared" si="116"/>
        <v>181</v>
      </c>
      <c r="S238" s="156" t="str">
        <f t="shared" si="117"/>
        <v/>
      </c>
      <c r="T238" s="162">
        <f t="shared" si="118"/>
        <v>51</v>
      </c>
      <c r="U238" s="100">
        <f t="shared" si="132"/>
        <v>52</v>
      </c>
      <c r="V238" s="93" t="str">
        <f t="shared" si="119"/>
        <v/>
      </c>
      <c r="W238" s="169" t="str">
        <f t="shared" si="133"/>
        <v/>
      </c>
      <c r="X238" s="80" t="str">
        <f t="shared" si="134"/>
        <v/>
      </c>
      <c r="Y238" s="80" t="str">
        <f t="shared" si="135"/>
        <v/>
      </c>
      <c r="Z238" s="80" t="str">
        <f t="shared" si="120"/>
        <v>-</v>
      </c>
      <c r="AA238" s="80" t="str">
        <f t="shared" si="121"/>
        <v/>
      </c>
      <c r="AB238" s="80" t="str">
        <f t="shared" si="122"/>
        <v>OK（振替済み）</v>
      </c>
      <c r="AC238" s="154">
        <f t="shared" si="123"/>
        <v>51</v>
      </c>
      <c r="AD238" s="154" t="str">
        <f t="shared" si="136"/>
        <v/>
      </c>
      <c r="AE238" s="106">
        <f t="shared" si="137"/>
        <v>0</v>
      </c>
      <c r="AF238" s="106">
        <f t="shared" si="124"/>
        <v>0</v>
      </c>
      <c r="AG238" s="223" t="str">
        <f>IFERROR(IF(AE238=1,例①!$E$11,IF(AE238=2,例①!$E$11,IF(WEEKDAY(Z238)=2,Z231,AG237))),"")</f>
        <v/>
      </c>
      <c r="AH238" s="224" t="str">
        <f t="shared" si="144"/>
        <v/>
      </c>
      <c r="AI238" s="224" t="str">
        <f t="shared" si="144"/>
        <v/>
      </c>
      <c r="AJ238" s="224" t="str">
        <f t="shared" si="144"/>
        <v/>
      </c>
      <c r="AK238" s="224" t="str">
        <f t="shared" si="144"/>
        <v/>
      </c>
      <c r="AL238" s="224" t="str">
        <f t="shared" si="144"/>
        <v/>
      </c>
      <c r="AM238" s="224" t="str">
        <f t="shared" si="144"/>
        <v/>
      </c>
      <c r="AN238" s="224" t="str">
        <f t="shared" si="144"/>
        <v/>
      </c>
      <c r="AO238" s="224" t="str">
        <f t="shared" si="144"/>
        <v/>
      </c>
      <c r="AP238" s="224" t="str">
        <f t="shared" si="144"/>
        <v/>
      </c>
      <c r="AQ238" s="224" t="str">
        <f t="shared" si="144"/>
        <v/>
      </c>
      <c r="AR238" s="224" t="str">
        <f t="shared" si="144"/>
        <v/>
      </c>
      <c r="AS238" s="224" t="str">
        <f t="shared" si="144"/>
        <v/>
      </c>
      <c r="AT238" s="224" t="str">
        <f t="shared" si="144"/>
        <v/>
      </c>
      <c r="AU238" s="224" t="str">
        <f t="shared" si="144"/>
        <v/>
      </c>
      <c r="AV238" s="224" t="str">
        <f t="shared" si="144"/>
        <v/>
      </c>
      <c r="AW238" s="224" t="str">
        <f t="shared" si="144"/>
        <v/>
      </c>
      <c r="AX238" s="224" t="str">
        <f t="shared" si="144"/>
        <v/>
      </c>
      <c r="AY238" s="224" t="str">
        <f t="shared" si="144"/>
        <v/>
      </c>
      <c r="AZ238" s="224" t="str">
        <f t="shared" si="144"/>
        <v/>
      </c>
      <c r="BA238" s="224" t="str">
        <f t="shared" si="144"/>
        <v/>
      </c>
      <c r="BB238" s="225" t="str">
        <f>IFERROR(IF(IF(Z238=例①!$E$12,例①!$E$12,IF(WEEKDAY(Z238)=1,Z245,BB239))&gt;例①!$E$12,例①!$E$12,IF(Z238=例①!$E$12,例①!$E$12,IF(WEEKDAY(Z238)=1,Z245,BB239))),"")</f>
        <v/>
      </c>
      <c r="BE238" s="53"/>
      <c r="BF238" s="53"/>
      <c r="BG238" s="53" t="str">
        <f>IFERROR(VLOOKUP(B238,例①!$C$11:$D$12,2,FALSE),"")</f>
        <v/>
      </c>
      <c r="BH238" s="53" t="str">
        <f>IFERROR(VLOOKUP(B238,例①!$C$16:$D$21,2,FALSE),"")</f>
        <v/>
      </c>
      <c r="BI238" s="53" t="str">
        <f>IFERROR(VLOOKUP(B238,例①!$C$22:$D$24,2,FALSE),"")</f>
        <v/>
      </c>
      <c r="BJ238" s="53" t="str">
        <f>IF(B238&gt;例①!$C$26,"",IF(B238&gt;=例①!$C$25,$BJ$13,""))</f>
        <v/>
      </c>
      <c r="BK238" s="53" t="str">
        <f>IF(B238&gt;例①!$C$28,"",IF(B238&gt;=例①!$C$27,$BK$13,""))</f>
        <v/>
      </c>
      <c r="BL238" s="53" t="str">
        <f>IF(B238&gt;例①!$C$30,"",IF(B238&gt;=例①!$C$29,$BL$13,""))</f>
        <v/>
      </c>
      <c r="BM238" s="53" t="str">
        <f>IF(B238&gt;例①!$C$32,"",IF(B238&gt;=例①!$C$31,$BM$13,""))</f>
        <v/>
      </c>
      <c r="BN238" s="53" t="str">
        <f>IF(B238&gt;例①!$C$34,"",IF(B238&gt;=例①!$C$33,$BN$13,""))</f>
        <v/>
      </c>
      <c r="BO238" s="53" t="str">
        <f>IF(B238&gt;例①!$C$36,"",IF(B238&gt;=例①!$C$35,$BO$13,""))</f>
        <v/>
      </c>
      <c r="BP238" s="53" t="str">
        <f>IF(B238&gt;例①!$C$38,"",IF(B238&gt;=例①!$C$37,$BP$13,""))</f>
        <v/>
      </c>
      <c r="BQ238" s="53" t="str">
        <f>IF(B238&gt;例①!$C$40,"",IF(B238&gt;=例①!$C$39,$BQ$13,""))</f>
        <v/>
      </c>
      <c r="BR238" s="53" t="str">
        <f>IF(B238&gt;例①!$C$42,"",IF(B238&gt;=例①!$C$41,$BR$13,""))</f>
        <v/>
      </c>
      <c r="BS238" s="53" t="str">
        <f>IF(B238&gt;例①!$C$44,"",IF(B238&gt;=例①!$C$43,$BS$13,""))</f>
        <v/>
      </c>
      <c r="BT238" s="53" t="str">
        <f>IF(B238&gt;例①!$C$46,"",IF(B238&gt;=例①!$C$45,$BT$13,""))</f>
        <v/>
      </c>
      <c r="BU238" s="53" t="str">
        <f>IF(B238&gt;例①!$C$48,"",IF(B238&gt;=例①!$C$47,$BU$13,""))</f>
        <v/>
      </c>
      <c r="BV238" s="53" t="str">
        <f>IF(B238&gt;例①!$C$50,"",IF(B238&gt;=例①!$C$49,$BV$13,""))</f>
        <v/>
      </c>
      <c r="BW238" s="53" t="str">
        <f>IF(B238&gt;例①!$C$52,"",IF(B238&gt;=例①!$C$51,$BW$13,""))</f>
        <v/>
      </c>
      <c r="BX238" s="53" t="str">
        <f>IF(B238&gt;例①!$C$54,"",IF(B238&gt;=例①!$C$53,$BX$13,""))</f>
        <v/>
      </c>
      <c r="BY238" s="53" t="str">
        <f>IF(B238&gt;例①!$C$56,"",IF(B238&gt;=例①!$C$55,$BY$13,""))</f>
        <v/>
      </c>
      <c r="BZ238" s="53" t="str">
        <f>IF(B238&gt;例①!$C$58,"",IF(B238&gt;=例①!$C$57,$BZ$13,""))</f>
        <v/>
      </c>
      <c r="CA238" s="53" t="str">
        <f>IF(B238&gt;例①!$C$60,"",IF(B238&gt;=例①!$C$59,$CA$13,""))</f>
        <v/>
      </c>
      <c r="CB238" s="53" t="str">
        <f>IF(B238&gt;例①!$C$62,"",IF(B238&gt;=例①!$C$61,$CB$13,""))</f>
        <v/>
      </c>
      <c r="CC238" s="53" t="str">
        <f>IF(B238&gt;例①!$C$64,"",IF(B238&gt;=例①!$C$63,$CC$13,""))</f>
        <v/>
      </c>
      <c r="CD238" s="53" t="str">
        <f>IF(B238&gt;例①!$C$66,"",IF(B238&gt;=例①!$C$65,$CD$13,""))</f>
        <v/>
      </c>
      <c r="CE238" s="50" t="str">
        <f t="shared" si="138"/>
        <v/>
      </c>
      <c r="CF238" s="50" t="str">
        <f t="shared" si="125"/>
        <v xml:space="preserve"> </v>
      </c>
    </row>
    <row r="239" spans="1:84" ht="39" customHeight="1" thickTop="1" thickBot="1" x14ac:dyDescent="0.2">
      <c r="A239" s="81" t="str">
        <f t="shared" si="112"/>
        <v>対象期間外</v>
      </c>
      <c r="B239" s="180" t="str">
        <f>IFERROR(IF(B238=例①!$E$12+IF(WEEKDAY(例①!$E$12)=1,例①!$E$12,(8-WEEKDAY(例①!$E$12))),"-",IF(B238="-","-",B238+1)),"-")</f>
        <v>-</v>
      </c>
      <c r="C239" s="89" t="str">
        <f t="shared" si="126"/>
        <v>-</v>
      </c>
      <c r="D239" s="199" t="str">
        <f t="shared" si="127"/>
        <v>×</v>
      </c>
      <c r="E239" s="200" t="str">
        <f t="shared" si="128"/>
        <v xml:space="preserve"> </v>
      </c>
      <c r="F239" s="201" t="s">
        <v>60</v>
      </c>
      <c r="G239" s="202"/>
      <c r="H239" s="203"/>
      <c r="I239" s="204"/>
      <c r="J239" s="187" t="str">
        <f t="shared" si="129"/>
        <v/>
      </c>
      <c r="K239" s="190" t="str">
        <f t="shared" si="113"/>
        <v/>
      </c>
      <c r="L239" s="190" t="str">
        <f t="shared" si="114"/>
        <v/>
      </c>
      <c r="M239" s="188" t="str">
        <f t="shared" si="130"/>
        <v/>
      </c>
      <c r="N239" s="87" t="str">
        <f t="shared" si="115"/>
        <v/>
      </c>
      <c r="O239" s="108"/>
      <c r="P239" s="156" t="str">
        <f>IF(B239&lt;例①!$E$11,"",IF(B239&gt;例①!$E$12,"",IF(LEN(CE239)=0,"○","")))</f>
        <v/>
      </c>
      <c r="Q239" s="162">
        <f t="shared" si="131"/>
        <v>52</v>
      </c>
      <c r="R239" s="93">
        <f t="shared" si="116"/>
        <v>181</v>
      </c>
      <c r="S239" s="156" t="str">
        <f t="shared" si="117"/>
        <v/>
      </c>
      <c r="T239" s="162">
        <f t="shared" si="118"/>
        <v>51</v>
      </c>
      <c r="U239" s="100">
        <f t="shared" si="132"/>
        <v>52</v>
      </c>
      <c r="V239" s="93" t="str">
        <f t="shared" si="119"/>
        <v/>
      </c>
      <c r="W239" s="169" t="str">
        <f t="shared" si="133"/>
        <v/>
      </c>
      <c r="X239" s="80" t="str">
        <f t="shared" si="134"/>
        <v/>
      </c>
      <c r="Y239" s="80" t="str">
        <f t="shared" si="135"/>
        <v/>
      </c>
      <c r="Z239" s="80" t="str">
        <f t="shared" si="120"/>
        <v>-</v>
      </c>
      <c r="AA239" s="80" t="str">
        <f t="shared" si="121"/>
        <v/>
      </c>
      <c r="AB239" s="80" t="str">
        <f t="shared" si="122"/>
        <v>OK（振替済み）</v>
      </c>
      <c r="AC239" s="154">
        <f t="shared" si="123"/>
        <v>51</v>
      </c>
      <c r="AD239" s="154" t="str">
        <f t="shared" si="136"/>
        <v/>
      </c>
      <c r="AE239" s="106">
        <f t="shared" si="137"/>
        <v>0</v>
      </c>
      <c r="AF239" s="106">
        <f t="shared" si="124"/>
        <v>0</v>
      </c>
      <c r="AG239" s="216" t="str">
        <f>IFERROR(IF(AE239=1,例①!$E$11,IF(AE239=2,例①!$E$11,IF(WEEKDAY(Z239)=2,Z232,AG238))),"")</f>
        <v/>
      </c>
      <c r="AH239" s="221" t="str">
        <f t="shared" si="144"/>
        <v/>
      </c>
      <c r="AI239" s="221" t="str">
        <f t="shared" si="144"/>
        <v/>
      </c>
      <c r="AJ239" s="221" t="str">
        <f t="shared" si="144"/>
        <v/>
      </c>
      <c r="AK239" s="221" t="str">
        <f t="shared" si="144"/>
        <v/>
      </c>
      <c r="AL239" s="221" t="str">
        <f t="shared" si="144"/>
        <v/>
      </c>
      <c r="AM239" s="221" t="str">
        <f t="shared" si="144"/>
        <v/>
      </c>
      <c r="AN239" s="221" t="str">
        <f t="shared" si="144"/>
        <v/>
      </c>
      <c r="AO239" s="221" t="str">
        <f t="shared" si="144"/>
        <v/>
      </c>
      <c r="AP239" s="221" t="str">
        <f t="shared" si="144"/>
        <v/>
      </c>
      <c r="AQ239" s="221" t="str">
        <f t="shared" si="144"/>
        <v/>
      </c>
      <c r="AR239" s="221" t="str">
        <f t="shared" si="144"/>
        <v/>
      </c>
      <c r="AS239" s="221" t="str">
        <f t="shared" si="144"/>
        <v/>
      </c>
      <c r="AT239" s="221" t="str">
        <f t="shared" si="144"/>
        <v/>
      </c>
      <c r="AU239" s="221" t="str">
        <f t="shared" si="144"/>
        <v/>
      </c>
      <c r="AV239" s="221" t="str">
        <f t="shared" si="144"/>
        <v/>
      </c>
      <c r="AW239" s="221" t="str">
        <f t="shared" si="144"/>
        <v/>
      </c>
      <c r="AX239" s="221" t="str">
        <f t="shared" si="144"/>
        <v/>
      </c>
      <c r="AY239" s="221" t="str">
        <f t="shared" si="144"/>
        <v/>
      </c>
      <c r="AZ239" s="221" t="str">
        <f t="shared" si="144"/>
        <v/>
      </c>
      <c r="BA239" s="221" t="str">
        <f t="shared" si="144"/>
        <v/>
      </c>
      <c r="BB239" s="217" t="str">
        <f>IFERROR(IF(IF(Z239=例①!$E$12,例①!$E$12,IF(WEEKDAY(Z239)=1,Z246,BB240))&gt;例①!$E$12,例①!$E$12,IF(Z239=例①!$E$12,例①!$E$12,IF(WEEKDAY(Z239)=1,Z246,BB240))),"")</f>
        <v/>
      </c>
      <c r="BE239" s="53"/>
      <c r="BF239" s="53"/>
      <c r="BG239" s="53" t="str">
        <f>IFERROR(VLOOKUP(B239,例①!$C$11:$D$12,2,FALSE),"")</f>
        <v/>
      </c>
      <c r="BH239" s="53" t="str">
        <f>IFERROR(VLOOKUP(B239,例①!$C$16:$D$21,2,FALSE),"")</f>
        <v/>
      </c>
      <c r="BI239" s="53" t="str">
        <f>IFERROR(VLOOKUP(B239,例①!$C$22:$D$24,2,FALSE),"")</f>
        <v/>
      </c>
      <c r="BJ239" s="53" t="str">
        <f>IF(B239&gt;例①!$C$26,"",IF(B239&gt;=例①!$C$25,$BJ$13,""))</f>
        <v/>
      </c>
      <c r="BK239" s="53" t="str">
        <f>IF(B239&gt;例①!$C$28,"",IF(B239&gt;=例①!$C$27,$BK$13,""))</f>
        <v/>
      </c>
      <c r="BL239" s="53" t="str">
        <f>IF(B239&gt;例①!$C$30,"",IF(B239&gt;=例①!$C$29,$BL$13,""))</f>
        <v/>
      </c>
      <c r="BM239" s="53" t="str">
        <f>IF(B239&gt;例①!$C$32,"",IF(B239&gt;=例①!$C$31,$BM$13,""))</f>
        <v/>
      </c>
      <c r="BN239" s="53" t="str">
        <f>IF(B239&gt;例①!$C$34,"",IF(B239&gt;=例①!$C$33,$BN$13,""))</f>
        <v/>
      </c>
      <c r="BO239" s="53" t="str">
        <f>IF(B239&gt;例①!$C$36,"",IF(B239&gt;=例①!$C$35,$BO$13,""))</f>
        <v/>
      </c>
      <c r="BP239" s="53" t="str">
        <f>IF(B239&gt;例①!$C$38,"",IF(B239&gt;=例①!$C$37,$BP$13,""))</f>
        <v/>
      </c>
      <c r="BQ239" s="53" t="str">
        <f>IF(B239&gt;例①!$C$40,"",IF(B239&gt;=例①!$C$39,$BQ$13,""))</f>
        <v/>
      </c>
      <c r="BR239" s="53" t="str">
        <f>IF(B239&gt;例①!$C$42,"",IF(B239&gt;=例①!$C$41,$BR$13,""))</f>
        <v/>
      </c>
      <c r="BS239" s="53" t="str">
        <f>IF(B239&gt;例①!$C$44,"",IF(B239&gt;=例①!$C$43,$BS$13,""))</f>
        <v/>
      </c>
      <c r="BT239" s="53" t="str">
        <f>IF(B239&gt;例①!$C$46,"",IF(B239&gt;=例①!$C$45,$BT$13,""))</f>
        <v/>
      </c>
      <c r="BU239" s="53" t="str">
        <f>IF(B239&gt;例①!$C$48,"",IF(B239&gt;=例①!$C$47,$BU$13,""))</f>
        <v/>
      </c>
      <c r="BV239" s="53" t="str">
        <f>IF(B239&gt;例①!$C$50,"",IF(B239&gt;=例①!$C$49,$BV$13,""))</f>
        <v/>
      </c>
      <c r="BW239" s="53" t="str">
        <f>IF(B239&gt;例①!$C$52,"",IF(B239&gt;=例①!$C$51,$BW$13,""))</f>
        <v/>
      </c>
      <c r="BX239" s="53" t="str">
        <f>IF(B239&gt;例①!$C$54,"",IF(B239&gt;=例①!$C$53,$BX$13,""))</f>
        <v/>
      </c>
      <c r="BY239" s="53" t="str">
        <f>IF(B239&gt;例①!$C$56,"",IF(B239&gt;=例①!$C$55,$BY$13,""))</f>
        <v/>
      </c>
      <c r="BZ239" s="53" t="str">
        <f>IF(B239&gt;例①!$C$58,"",IF(B239&gt;=例①!$C$57,$BZ$13,""))</f>
        <v/>
      </c>
      <c r="CA239" s="53" t="str">
        <f>IF(B239&gt;例①!$C$60,"",IF(B239&gt;=例①!$C$59,$CA$13,""))</f>
        <v/>
      </c>
      <c r="CB239" s="53" t="str">
        <f>IF(B239&gt;例①!$C$62,"",IF(B239&gt;=例①!$C$61,$CB$13,""))</f>
        <v/>
      </c>
      <c r="CC239" s="53" t="str">
        <f>IF(B239&gt;例①!$C$64,"",IF(B239&gt;=例①!$C$63,$CC$13,""))</f>
        <v/>
      </c>
      <c r="CD239" s="53" t="str">
        <f>IF(B239&gt;例①!$C$66,"",IF(B239&gt;=例①!$C$65,$CD$13,""))</f>
        <v/>
      </c>
      <c r="CE239" s="50" t="str">
        <f t="shared" si="138"/>
        <v/>
      </c>
      <c r="CF239" s="50" t="str">
        <f t="shared" si="125"/>
        <v xml:space="preserve"> </v>
      </c>
    </row>
    <row r="240" spans="1:84" ht="39" customHeight="1" thickTop="1" thickBot="1" x14ac:dyDescent="0.2">
      <c r="A240" s="81" t="str">
        <f t="shared" si="112"/>
        <v>対象期間外</v>
      </c>
      <c r="B240" s="180" t="str">
        <f>IFERROR(IF(B239=例①!$E$12+IF(WEEKDAY(例①!$E$12)=1,例①!$E$12,(8-WEEKDAY(例①!$E$12))),"-",IF(B239="-","-",B239+1)),"-")</f>
        <v>-</v>
      </c>
      <c r="C240" s="89" t="str">
        <f t="shared" si="126"/>
        <v>-</v>
      </c>
      <c r="D240" s="199" t="str">
        <f t="shared" si="127"/>
        <v>×</v>
      </c>
      <c r="E240" s="200" t="str">
        <f t="shared" si="128"/>
        <v xml:space="preserve"> </v>
      </c>
      <c r="F240" s="201" t="s">
        <v>60</v>
      </c>
      <c r="G240" s="202"/>
      <c r="H240" s="203"/>
      <c r="I240" s="204"/>
      <c r="J240" s="187" t="str">
        <f t="shared" si="129"/>
        <v/>
      </c>
      <c r="K240" s="190" t="str">
        <f t="shared" si="113"/>
        <v/>
      </c>
      <c r="L240" s="190" t="str">
        <f t="shared" si="114"/>
        <v/>
      </c>
      <c r="M240" s="188" t="str">
        <f t="shared" si="130"/>
        <v/>
      </c>
      <c r="N240" s="87" t="str">
        <f t="shared" si="115"/>
        <v/>
      </c>
      <c r="O240" s="108"/>
      <c r="P240" s="156" t="str">
        <f>IF(B240&lt;例①!$E$11,"",IF(B240&gt;例①!$E$12,"",IF(LEN(CE240)=0,"○","")))</f>
        <v/>
      </c>
      <c r="Q240" s="162">
        <f t="shared" si="131"/>
        <v>52</v>
      </c>
      <c r="R240" s="93">
        <f t="shared" si="116"/>
        <v>181</v>
      </c>
      <c r="S240" s="156" t="str">
        <f t="shared" si="117"/>
        <v/>
      </c>
      <c r="T240" s="162">
        <f t="shared" si="118"/>
        <v>51</v>
      </c>
      <c r="U240" s="100">
        <f t="shared" si="132"/>
        <v>52</v>
      </c>
      <c r="V240" s="93" t="str">
        <f t="shared" si="119"/>
        <v/>
      </c>
      <c r="W240" s="169" t="str">
        <f t="shared" si="133"/>
        <v/>
      </c>
      <c r="X240" s="80" t="str">
        <f t="shared" si="134"/>
        <v/>
      </c>
      <c r="Y240" s="80" t="str">
        <f t="shared" si="135"/>
        <v/>
      </c>
      <c r="Z240" s="80" t="str">
        <f t="shared" si="120"/>
        <v>-</v>
      </c>
      <c r="AA240" s="80" t="str">
        <f t="shared" si="121"/>
        <v/>
      </c>
      <c r="AB240" s="80" t="str">
        <f t="shared" si="122"/>
        <v>OK（振替済み）</v>
      </c>
      <c r="AC240" s="154">
        <f t="shared" si="123"/>
        <v>51</v>
      </c>
      <c r="AD240" s="154" t="str">
        <f t="shared" si="136"/>
        <v/>
      </c>
      <c r="AE240" s="106">
        <f t="shared" si="137"/>
        <v>0</v>
      </c>
      <c r="AF240" s="106">
        <f t="shared" si="124"/>
        <v>0</v>
      </c>
      <c r="AG240" s="218" t="str">
        <f>IFERROR(IF(AE240=1,例①!$E$11,IF(AE240=2,例①!$E$11,IF(WEEKDAY(Z240)=2,Z233,AG239))),"")</f>
        <v/>
      </c>
      <c r="AH240" s="222" t="str">
        <f t="shared" si="144"/>
        <v/>
      </c>
      <c r="AI240" s="222" t="str">
        <f t="shared" si="144"/>
        <v/>
      </c>
      <c r="AJ240" s="222" t="str">
        <f t="shared" si="144"/>
        <v/>
      </c>
      <c r="AK240" s="222" t="str">
        <f t="shared" si="144"/>
        <v/>
      </c>
      <c r="AL240" s="222" t="str">
        <f t="shared" si="144"/>
        <v/>
      </c>
      <c r="AM240" s="222" t="str">
        <f t="shared" si="144"/>
        <v/>
      </c>
      <c r="AN240" s="222" t="str">
        <f t="shared" si="144"/>
        <v/>
      </c>
      <c r="AO240" s="222" t="str">
        <f t="shared" si="144"/>
        <v/>
      </c>
      <c r="AP240" s="222" t="str">
        <f t="shared" si="144"/>
        <v/>
      </c>
      <c r="AQ240" s="222" t="str">
        <f t="shared" si="144"/>
        <v/>
      </c>
      <c r="AR240" s="222" t="str">
        <f t="shared" si="144"/>
        <v/>
      </c>
      <c r="AS240" s="222" t="str">
        <f t="shared" si="144"/>
        <v/>
      </c>
      <c r="AT240" s="222" t="str">
        <f t="shared" si="144"/>
        <v/>
      </c>
      <c r="AU240" s="222" t="str">
        <f t="shared" si="144"/>
        <v/>
      </c>
      <c r="AV240" s="222" t="str">
        <f t="shared" si="144"/>
        <v/>
      </c>
      <c r="AW240" s="222" t="str">
        <f t="shared" si="144"/>
        <v/>
      </c>
      <c r="AX240" s="222" t="str">
        <f t="shared" si="144"/>
        <v/>
      </c>
      <c r="AY240" s="222" t="str">
        <f t="shared" si="144"/>
        <v/>
      </c>
      <c r="AZ240" s="222" t="str">
        <f t="shared" si="144"/>
        <v/>
      </c>
      <c r="BA240" s="222" t="str">
        <f t="shared" si="144"/>
        <v/>
      </c>
      <c r="BB240" s="219" t="str">
        <f>IFERROR(IF(IF(Z240=例①!$E$12,例①!$E$12,IF(WEEKDAY(Z240)=1,Z247,BB241))&gt;例①!$E$12,例①!$E$12,IF(Z240=例①!$E$12,例①!$E$12,IF(WEEKDAY(Z240)=1,Z247,BB241))),"")</f>
        <v/>
      </c>
      <c r="BE240" s="53"/>
      <c r="BF240" s="53"/>
      <c r="BG240" s="53" t="str">
        <f>IFERROR(VLOOKUP(B240,例①!$C$11:$D$12,2,FALSE),"")</f>
        <v/>
      </c>
      <c r="BH240" s="53" t="str">
        <f>IFERROR(VLOOKUP(B240,例①!$C$16:$D$21,2,FALSE),"")</f>
        <v/>
      </c>
      <c r="BI240" s="53" t="str">
        <f>IFERROR(VLOOKUP(B240,例①!$C$22:$D$24,2,FALSE),"")</f>
        <v/>
      </c>
      <c r="BJ240" s="53" t="str">
        <f>IF(B240&gt;例①!$C$26,"",IF(B240&gt;=例①!$C$25,$BJ$13,""))</f>
        <v/>
      </c>
      <c r="BK240" s="53" t="str">
        <f>IF(B240&gt;例①!$C$28,"",IF(B240&gt;=例①!$C$27,$BK$13,""))</f>
        <v/>
      </c>
      <c r="BL240" s="53" t="str">
        <f>IF(B240&gt;例①!$C$30,"",IF(B240&gt;=例①!$C$29,$BL$13,""))</f>
        <v/>
      </c>
      <c r="BM240" s="53" t="str">
        <f>IF(B240&gt;例①!$C$32,"",IF(B240&gt;=例①!$C$31,$BM$13,""))</f>
        <v/>
      </c>
      <c r="BN240" s="53" t="str">
        <f>IF(B240&gt;例①!$C$34,"",IF(B240&gt;=例①!$C$33,$BN$13,""))</f>
        <v/>
      </c>
      <c r="BO240" s="53" t="str">
        <f>IF(B240&gt;例①!$C$36,"",IF(B240&gt;=例①!$C$35,$BO$13,""))</f>
        <v/>
      </c>
      <c r="BP240" s="53" t="str">
        <f>IF(B240&gt;例①!$C$38,"",IF(B240&gt;=例①!$C$37,$BP$13,""))</f>
        <v/>
      </c>
      <c r="BQ240" s="53" t="str">
        <f>IF(B240&gt;例①!$C$40,"",IF(B240&gt;=例①!$C$39,$BQ$13,""))</f>
        <v/>
      </c>
      <c r="BR240" s="53" t="str">
        <f>IF(B240&gt;例①!$C$42,"",IF(B240&gt;=例①!$C$41,$BR$13,""))</f>
        <v/>
      </c>
      <c r="BS240" s="53" t="str">
        <f>IF(B240&gt;例①!$C$44,"",IF(B240&gt;=例①!$C$43,$BS$13,""))</f>
        <v/>
      </c>
      <c r="BT240" s="53" t="str">
        <f>IF(B240&gt;例①!$C$46,"",IF(B240&gt;=例①!$C$45,$BT$13,""))</f>
        <v/>
      </c>
      <c r="BU240" s="53" t="str">
        <f>IF(B240&gt;例①!$C$48,"",IF(B240&gt;=例①!$C$47,$BU$13,""))</f>
        <v/>
      </c>
      <c r="BV240" s="53" t="str">
        <f>IF(B240&gt;例①!$C$50,"",IF(B240&gt;=例①!$C$49,$BV$13,""))</f>
        <v/>
      </c>
      <c r="BW240" s="53" t="str">
        <f>IF(B240&gt;例①!$C$52,"",IF(B240&gt;=例①!$C$51,$BW$13,""))</f>
        <v/>
      </c>
      <c r="BX240" s="53" t="str">
        <f>IF(B240&gt;例①!$C$54,"",IF(B240&gt;=例①!$C$53,$BX$13,""))</f>
        <v/>
      </c>
      <c r="BY240" s="53" t="str">
        <f>IF(B240&gt;例①!$C$56,"",IF(B240&gt;=例①!$C$55,$BY$13,""))</f>
        <v/>
      </c>
      <c r="BZ240" s="53" t="str">
        <f>IF(B240&gt;例①!$C$58,"",IF(B240&gt;=例①!$C$57,$BZ$13,""))</f>
        <v/>
      </c>
      <c r="CA240" s="53" t="str">
        <f>IF(B240&gt;例①!$C$60,"",IF(B240&gt;=例①!$C$59,$CA$13,""))</f>
        <v/>
      </c>
      <c r="CB240" s="53" t="str">
        <f>IF(B240&gt;例①!$C$62,"",IF(B240&gt;=例①!$C$61,$CB$13,""))</f>
        <v/>
      </c>
      <c r="CC240" s="53" t="str">
        <f>IF(B240&gt;例①!$C$64,"",IF(B240&gt;=例①!$C$63,$CC$13,""))</f>
        <v/>
      </c>
      <c r="CD240" s="53" t="str">
        <f>IF(B240&gt;例①!$C$66,"",IF(B240&gt;=例①!$C$65,$CD$13,""))</f>
        <v/>
      </c>
      <c r="CE240" s="50" t="str">
        <f t="shared" si="138"/>
        <v/>
      </c>
      <c r="CF240" s="50" t="str">
        <f t="shared" si="125"/>
        <v xml:space="preserve"> </v>
      </c>
    </row>
    <row r="241" spans="1:84" ht="39" customHeight="1" thickTop="1" thickBot="1" x14ac:dyDescent="0.2">
      <c r="A241" s="81" t="str">
        <f t="shared" si="112"/>
        <v>対象期間外</v>
      </c>
      <c r="B241" s="180" t="str">
        <f>IFERROR(IF(B240=例①!$E$12+IF(WEEKDAY(例①!$E$12)=1,例①!$E$12,(8-WEEKDAY(例①!$E$12))),"-",IF(B240="-","-",B240+1)),"-")</f>
        <v>-</v>
      </c>
      <c r="C241" s="89" t="str">
        <f t="shared" si="126"/>
        <v>-</v>
      </c>
      <c r="D241" s="199" t="str">
        <f t="shared" si="127"/>
        <v>×</v>
      </c>
      <c r="E241" s="200" t="str">
        <f t="shared" si="128"/>
        <v xml:space="preserve"> </v>
      </c>
      <c r="F241" s="201" t="s">
        <v>60</v>
      </c>
      <c r="G241" s="202"/>
      <c r="H241" s="203"/>
      <c r="I241" s="204"/>
      <c r="J241" s="187" t="str">
        <f t="shared" si="129"/>
        <v/>
      </c>
      <c r="K241" s="190" t="str">
        <f t="shared" si="113"/>
        <v/>
      </c>
      <c r="L241" s="190" t="str">
        <f t="shared" si="114"/>
        <v/>
      </c>
      <c r="M241" s="188" t="str">
        <f t="shared" si="130"/>
        <v/>
      </c>
      <c r="N241" s="87" t="str">
        <f t="shared" si="115"/>
        <v/>
      </c>
      <c r="O241" s="108"/>
      <c r="P241" s="156" t="str">
        <f>IF(B241&lt;例①!$E$11,"",IF(B241&gt;例①!$E$12,"",IF(LEN(CE241)=0,"○","")))</f>
        <v/>
      </c>
      <c r="Q241" s="162">
        <f t="shared" si="131"/>
        <v>52</v>
      </c>
      <c r="R241" s="93">
        <f t="shared" si="116"/>
        <v>181</v>
      </c>
      <c r="S241" s="156" t="str">
        <f t="shared" si="117"/>
        <v/>
      </c>
      <c r="T241" s="162">
        <f t="shared" si="118"/>
        <v>51</v>
      </c>
      <c r="U241" s="100">
        <f t="shared" si="132"/>
        <v>52</v>
      </c>
      <c r="V241" s="93" t="str">
        <f t="shared" si="119"/>
        <v/>
      </c>
      <c r="W241" s="169" t="str">
        <f t="shared" si="133"/>
        <v/>
      </c>
      <c r="X241" s="80" t="str">
        <f t="shared" si="134"/>
        <v/>
      </c>
      <c r="Y241" s="80" t="str">
        <f t="shared" si="135"/>
        <v/>
      </c>
      <c r="Z241" s="80" t="str">
        <f t="shared" si="120"/>
        <v>-</v>
      </c>
      <c r="AA241" s="80" t="str">
        <f t="shared" si="121"/>
        <v/>
      </c>
      <c r="AB241" s="80" t="str">
        <f t="shared" si="122"/>
        <v>OK（振替済み）</v>
      </c>
      <c r="AC241" s="154">
        <f t="shared" si="123"/>
        <v>51</v>
      </c>
      <c r="AD241" s="154" t="str">
        <f t="shared" si="136"/>
        <v/>
      </c>
      <c r="AE241" s="106">
        <f t="shared" si="137"/>
        <v>0</v>
      </c>
      <c r="AF241" s="106">
        <f t="shared" si="124"/>
        <v>0</v>
      </c>
      <c r="AG241" s="218" t="str">
        <f>IFERROR(IF(AE241=1,例①!$E$11,IF(AE241=2,例①!$E$11,IF(WEEKDAY(Z241)=2,Z234,AG240))),"")</f>
        <v/>
      </c>
      <c r="AH241" s="222" t="str">
        <f t="shared" si="144"/>
        <v/>
      </c>
      <c r="AI241" s="222" t="str">
        <f t="shared" si="144"/>
        <v/>
      </c>
      <c r="AJ241" s="222" t="str">
        <f t="shared" si="144"/>
        <v/>
      </c>
      <c r="AK241" s="222" t="str">
        <f t="shared" si="144"/>
        <v/>
      </c>
      <c r="AL241" s="222" t="str">
        <f t="shared" si="144"/>
        <v/>
      </c>
      <c r="AM241" s="222" t="str">
        <f t="shared" si="144"/>
        <v/>
      </c>
      <c r="AN241" s="222" t="str">
        <f t="shared" si="144"/>
        <v/>
      </c>
      <c r="AO241" s="222" t="str">
        <f t="shared" si="144"/>
        <v/>
      </c>
      <c r="AP241" s="222" t="str">
        <f t="shared" si="144"/>
        <v/>
      </c>
      <c r="AQ241" s="222" t="str">
        <f t="shared" si="144"/>
        <v/>
      </c>
      <c r="AR241" s="222" t="str">
        <f t="shared" si="144"/>
        <v/>
      </c>
      <c r="AS241" s="222" t="str">
        <f t="shared" si="144"/>
        <v/>
      </c>
      <c r="AT241" s="222" t="str">
        <f t="shared" si="144"/>
        <v/>
      </c>
      <c r="AU241" s="222" t="str">
        <f t="shared" si="144"/>
        <v/>
      </c>
      <c r="AV241" s="222" t="str">
        <f t="shared" si="144"/>
        <v/>
      </c>
      <c r="AW241" s="222" t="str">
        <f t="shared" si="144"/>
        <v/>
      </c>
      <c r="AX241" s="222" t="str">
        <f t="shared" si="144"/>
        <v/>
      </c>
      <c r="AY241" s="222" t="str">
        <f t="shared" si="144"/>
        <v/>
      </c>
      <c r="AZ241" s="222" t="str">
        <f t="shared" si="144"/>
        <v/>
      </c>
      <c r="BA241" s="222" t="str">
        <f t="shared" si="144"/>
        <v/>
      </c>
      <c r="BB241" s="219" t="str">
        <f>IFERROR(IF(IF(Z241=例①!$E$12,例①!$E$12,IF(WEEKDAY(Z241)=1,Z248,BB242))&gt;例①!$E$12,例①!$E$12,IF(Z241=例①!$E$12,例①!$E$12,IF(WEEKDAY(Z241)=1,Z248,BB242))),"")</f>
        <v/>
      </c>
      <c r="BE241" s="53"/>
      <c r="BF241" s="53"/>
      <c r="BG241" s="53" t="str">
        <f>IFERROR(VLOOKUP(B241,例①!$C$11:$D$12,2,FALSE),"")</f>
        <v/>
      </c>
      <c r="BH241" s="53" t="str">
        <f>IFERROR(VLOOKUP(B241,例①!$C$16:$D$21,2,FALSE),"")</f>
        <v/>
      </c>
      <c r="BI241" s="53" t="str">
        <f>IFERROR(VLOOKUP(B241,例①!$C$22:$D$24,2,FALSE),"")</f>
        <v/>
      </c>
      <c r="BJ241" s="53" t="str">
        <f>IF(B241&gt;例①!$C$26,"",IF(B241&gt;=例①!$C$25,$BJ$13,""))</f>
        <v/>
      </c>
      <c r="BK241" s="53" t="str">
        <f>IF(B241&gt;例①!$C$28,"",IF(B241&gt;=例①!$C$27,$BK$13,""))</f>
        <v/>
      </c>
      <c r="BL241" s="53" t="str">
        <f>IF(B241&gt;例①!$C$30,"",IF(B241&gt;=例①!$C$29,$BL$13,""))</f>
        <v/>
      </c>
      <c r="BM241" s="53" t="str">
        <f>IF(B241&gt;例①!$C$32,"",IF(B241&gt;=例①!$C$31,$BM$13,""))</f>
        <v/>
      </c>
      <c r="BN241" s="53" t="str">
        <f>IF(B241&gt;例①!$C$34,"",IF(B241&gt;=例①!$C$33,$BN$13,""))</f>
        <v/>
      </c>
      <c r="BO241" s="53" t="str">
        <f>IF(B241&gt;例①!$C$36,"",IF(B241&gt;=例①!$C$35,$BO$13,""))</f>
        <v/>
      </c>
      <c r="BP241" s="53" t="str">
        <f>IF(B241&gt;例①!$C$38,"",IF(B241&gt;=例①!$C$37,$BP$13,""))</f>
        <v/>
      </c>
      <c r="BQ241" s="53" t="str">
        <f>IF(B241&gt;例①!$C$40,"",IF(B241&gt;=例①!$C$39,$BQ$13,""))</f>
        <v/>
      </c>
      <c r="BR241" s="53" t="str">
        <f>IF(B241&gt;例①!$C$42,"",IF(B241&gt;=例①!$C$41,$BR$13,""))</f>
        <v/>
      </c>
      <c r="BS241" s="53" t="str">
        <f>IF(B241&gt;例①!$C$44,"",IF(B241&gt;=例①!$C$43,$BS$13,""))</f>
        <v/>
      </c>
      <c r="BT241" s="53" t="str">
        <f>IF(B241&gt;例①!$C$46,"",IF(B241&gt;=例①!$C$45,$BT$13,""))</f>
        <v/>
      </c>
      <c r="BU241" s="53" t="str">
        <f>IF(B241&gt;例①!$C$48,"",IF(B241&gt;=例①!$C$47,$BU$13,""))</f>
        <v/>
      </c>
      <c r="BV241" s="53" t="str">
        <f>IF(B241&gt;例①!$C$50,"",IF(B241&gt;=例①!$C$49,$BV$13,""))</f>
        <v/>
      </c>
      <c r="BW241" s="53" t="str">
        <f>IF(B241&gt;例①!$C$52,"",IF(B241&gt;=例①!$C$51,$BW$13,""))</f>
        <v/>
      </c>
      <c r="BX241" s="53" t="str">
        <f>IF(B241&gt;例①!$C$54,"",IF(B241&gt;=例①!$C$53,$BX$13,""))</f>
        <v/>
      </c>
      <c r="BY241" s="53" t="str">
        <f>IF(B241&gt;例①!$C$56,"",IF(B241&gt;=例①!$C$55,$BY$13,""))</f>
        <v/>
      </c>
      <c r="BZ241" s="53" t="str">
        <f>IF(B241&gt;例①!$C$58,"",IF(B241&gt;=例①!$C$57,$BZ$13,""))</f>
        <v/>
      </c>
      <c r="CA241" s="53" t="str">
        <f>IF(B241&gt;例①!$C$60,"",IF(B241&gt;=例①!$C$59,$CA$13,""))</f>
        <v/>
      </c>
      <c r="CB241" s="53" t="str">
        <f>IF(B241&gt;例①!$C$62,"",IF(B241&gt;=例①!$C$61,$CB$13,""))</f>
        <v/>
      </c>
      <c r="CC241" s="53" t="str">
        <f>IF(B241&gt;例①!$C$64,"",IF(B241&gt;=例①!$C$63,$CC$13,""))</f>
        <v/>
      </c>
      <c r="CD241" s="53" t="str">
        <f>IF(B241&gt;例①!$C$66,"",IF(B241&gt;=例①!$C$65,$CD$13,""))</f>
        <v/>
      </c>
      <c r="CE241" s="50" t="str">
        <f t="shared" si="138"/>
        <v/>
      </c>
      <c r="CF241" s="50" t="str">
        <f t="shared" si="125"/>
        <v xml:space="preserve"> </v>
      </c>
    </row>
    <row r="242" spans="1:84" ht="39" customHeight="1" thickTop="1" thickBot="1" x14ac:dyDescent="0.2">
      <c r="A242" s="81" t="str">
        <f t="shared" si="112"/>
        <v>対象期間外</v>
      </c>
      <c r="B242" s="180" t="str">
        <f>IFERROR(IF(B241=例①!$E$12+IF(WEEKDAY(例①!$E$12)=1,例①!$E$12,(8-WEEKDAY(例①!$E$12))),"-",IF(B241="-","-",B241+1)),"-")</f>
        <v>-</v>
      </c>
      <c r="C242" s="89" t="str">
        <f t="shared" si="126"/>
        <v>-</v>
      </c>
      <c r="D242" s="199" t="str">
        <f t="shared" si="127"/>
        <v>×</v>
      </c>
      <c r="E242" s="200" t="str">
        <f t="shared" si="128"/>
        <v xml:space="preserve"> </v>
      </c>
      <c r="F242" s="201" t="s">
        <v>60</v>
      </c>
      <c r="G242" s="202"/>
      <c r="H242" s="203"/>
      <c r="I242" s="204"/>
      <c r="J242" s="187" t="str">
        <f t="shared" si="129"/>
        <v/>
      </c>
      <c r="K242" s="190" t="str">
        <f t="shared" si="113"/>
        <v/>
      </c>
      <c r="L242" s="190" t="str">
        <f t="shared" si="114"/>
        <v/>
      </c>
      <c r="M242" s="188" t="str">
        <f t="shared" si="130"/>
        <v/>
      </c>
      <c r="N242" s="87" t="str">
        <f t="shared" si="115"/>
        <v/>
      </c>
      <c r="O242" s="108"/>
      <c r="P242" s="156" t="str">
        <f>IF(B242&lt;例①!$E$11,"",IF(B242&gt;例①!$E$12,"",IF(LEN(CE242)=0,"○","")))</f>
        <v/>
      </c>
      <c r="Q242" s="162">
        <f t="shared" si="131"/>
        <v>52</v>
      </c>
      <c r="R242" s="93">
        <f t="shared" si="116"/>
        <v>181</v>
      </c>
      <c r="S242" s="156" t="str">
        <f t="shared" si="117"/>
        <v/>
      </c>
      <c r="T242" s="162">
        <f t="shared" si="118"/>
        <v>51</v>
      </c>
      <c r="U242" s="100">
        <f t="shared" si="132"/>
        <v>52</v>
      </c>
      <c r="V242" s="93" t="str">
        <f t="shared" si="119"/>
        <v/>
      </c>
      <c r="W242" s="169" t="str">
        <f t="shared" si="133"/>
        <v/>
      </c>
      <c r="X242" s="80" t="str">
        <f t="shared" si="134"/>
        <v/>
      </c>
      <c r="Y242" s="80" t="str">
        <f t="shared" si="135"/>
        <v/>
      </c>
      <c r="Z242" s="80" t="str">
        <f t="shared" si="120"/>
        <v>-</v>
      </c>
      <c r="AA242" s="80" t="str">
        <f t="shared" si="121"/>
        <v/>
      </c>
      <c r="AB242" s="80" t="str">
        <f t="shared" si="122"/>
        <v>OK（振替済み）</v>
      </c>
      <c r="AC242" s="154">
        <f t="shared" si="123"/>
        <v>51</v>
      </c>
      <c r="AD242" s="154" t="str">
        <f t="shared" si="136"/>
        <v/>
      </c>
      <c r="AE242" s="106">
        <f t="shared" si="137"/>
        <v>0</v>
      </c>
      <c r="AF242" s="106">
        <f t="shared" si="124"/>
        <v>0</v>
      </c>
      <c r="AG242" s="218" t="str">
        <f>IFERROR(IF(AE242=1,例①!$E$11,IF(AE242=2,例①!$E$11,IF(WEEKDAY(Z242)=2,Z235,AG241))),"")</f>
        <v/>
      </c>
      <c r="AH242" s="222" t="str">
        <f t="shared" si="144"/>
        <v/>
      </c>
      <c r="AI242" s="222" t="str">
        <f t="shared" si="144"/>
        <v/>
      </c>
      <c r="AJ242" s="222" t="str">
        <f t="shared" si="144"/>
        <v/>
      </c>
      <c r="AK242" s="222" t="str">
        <f t="shared" si="144"/>
        <v/>
      </c>
      <c r="AL242" s="222" t="str">
        <f t="shared" si="144"/>
        <v/>
      </c>
      <c r="AM242" s="222" t="str">
        <f t="shared" si="144"/>
        <v/>
      </c>
      <c r="AN242" s="222" t="str">
        <f t="shared" si="144"/>
        <v/>
      </c>
      <c r="AO242" s="222" t="str">
        <f t="shared" si="144"/>
        <v/>
      </c>
      <c r="AP242" s="222" t="str">
        <f t="shared" si="144"/>
        <v/>
      </c>
      <c r="AQ242" s="222" t="str">
        <f t="shared" si="144"/>
        <v/>
      </c>
      <c r="AR242" s="222" t="str">
        <f t="shared" si="144"/>
        <v/>
      </c>
      <c r="AS242" s="222" t="str">
        <f t="shared" si="144"/>
        <v/>
      </c>
      <c r="AT242" s="222" t="str">
        <f t="shared" si="144"/>
        <v/>
      </c>
      <c r="AU242" s="222" t="str">
        <f t="shared" si="144"/>
        <v/>
      </c>
      <c r="AV242" s="222" t="str">
        <f t="shared" si="144"/>
        <v/>
      </c>
      <c r="AW242" s="222" t="str">
        <f t="shared" si="144"/>
        <v/>
      </c>
      <c r="AX242" s="222" t="str">
        <f t="shared" si="144"/>
        <v/>
      </c>
      <c r="AY242" s="222" t="str">
        <f t="shared" si="144"/>
        <v/>
      </c>
      <c r="AZ242" s="222" t="str">
        <f t="shared" si="144"/>
        <v/>
      </c>
      <c r="BA242" s="222" t="str">
        <f t="shared" si="144"/>
        <v/>
      </c>
      <c r="BB242" s="219" t="str">
        <f>IFERROR(IF(IF(Z242=例①!$E$12,例①!$E$12,IF(WEEKDAY(Z242)=1,Z249,BB243))&gt;例①!$E$12,例①!$E$12,IF(Z242=例①!$E$12,例①!$E$12,IF(WEEKDAY(Z242)=1,Z249,BB243))),"")</f>
        <v/>
      </c>
      <c r="BE242" s="53"/>
      <c r="BF242" s="53"/>
      <c r="BG242" s="53" t="str">
        <f>IFERROR(VLOOKUP(B242,例①!$C$11:$D$12,2,FALSE),"")</f>
        <v/>
      </c>
      <c r="BH242" s="53" t="str">
        <f>IFERROR(VLOOKUP(B242,例①!$C$16:$D$21,2,FALSE),"")</f>
        <v/>
      </c>
      <c r="BI242" s="53" t="str">
        <f>IFERROR(VLOOKUP(B242,例①!$C$22:$D$24,2,FALSE),"")</f>
        <v/>
      </c>
      <c r="BJ242" s="53" t="str">
        <f>IF(B242&gt;例①!$C$26,"",IF(B242&gt;=例①!$C$25,$BJ$13,""))</f>
        <v/>
      </c>
      <c r="BK242" s="53" t="str">
        <f>IF(B242&gt;例①!$C$28,"",IF(B242&gt;=例①!$C$27,$BK$13,""))</f>
        <v/>
      </c>
      <c r="BL242" s="53" t="str">
        <f>IF(B242&gt;例①!$C$30,"",IF(B242&gt;=例①!$C$29,$BL$13,""))</f>
        <v/>
      </c>
      <c r="BM242" s="53" t="str">
        <f>IF(B242&gt;例①!$C$32,"",IF(B242&gt;=例①!$C$31,$BM$13,""))</f>
        <v/>
      </c>
      <c r="BN242" s="53" t="str">
        <f>IF(B242&gt;例①!$C$34,"",IF(B242&gt;=例①!$C$33,$BN$13,""))</f>
        <v/>
      </c>
      <c r="BO242" s="53" t="str">
        <f>IF(B242&gt;例①!$C$36,"",IF(B242&gt;=例①!$C$35,$BO$13,""))</f>
        <v/>
      </c>
      <c r="BP242" s="53" t="str">
        <f>IF(B242&gt;例①!$C$38,"",IF(B242&gt;=例①!$C$37,$BP$13,""))</f>
        <v/>
      </c>
      <c r="BQ242" s="53" t="str">
        <f>IF(B242&gt;例①!$C$40,"",IF(B242&gt;=例①!$C$39,$BQ$13,""))</f>
        <v/>
      </c>
      <c r="BR242" s="53" t="str">
        <f>IF(B242&gt;例①!$C$42,"",IF(B242&gt;=例①!$C$41,$BR$13,""))</f>
        <v/>
      </c>
      <c r="BS242" s="53" t="str">
        <f>IF(B242&gt;例①!$C$44,"",IF(B242&gt;=例①!$C$43,$BS$13,""))</f>
        <v/>
      </c>
      <c r="BT242" s="53" t="str">
        <f>IF(B242&gt;例①!$C$46,"",IF(B242&gt;=例①!$C$45,$BT$13,""))</f>
        <v/>
      </c>
      <c r="BU242" s="53" t="str">
        <f>IF(B242&gt;例①!$C$48,"",IF(B242&gt;=例①!$C$47,$BU$13,""))</f>
        <v/>
      </c>
      <c r="BV242" s="53" t="str">
        <f>IF(B242&gt;例①!$C$50,"",IF(B242&gt;=例①!$C$49,$BV$13,""))</f>
        <v/>
      </c>
      <c r="BW242" s="53" t="str">
        <f>IF(B242&gt;例①!$C$52,"",IF(B242&gt;=例①!$C$51,$BW$13,""))</f>
        <v/>
      </c>
      <c r="BX242" s="53" t="str">
        <f>IF(B242&gt;例①!$C$54,"",IF(B242&gt;=例①!$C$53,$BX$13,""))</f>
        <v/>
      </c>
      <c r="BY242" s="53" t="str">
        <f>IF(B242&gt;例①!$C$56,"",IF(B242&gt;=例①!$C$55,$BY$13,""))</f>
        <v/>
      </c>
      <c r="BZ242" s="53" t="str">
        <f>IF(B242&gt;例①!$C$58,"",IF(B242&gt;=例①!$C$57,$BZ$13,""))</f>
        <v/>
      </c>
      <c r="CA242" s="53" t="str">
        <f>IF(B242&gt;例①!$C$60,"",IF(B242&gt;=例①!$C$59,$CA$13,""))</f>
        <v/>
      </c>
      <c r="CB242" s="53" t="str">
        <f>IF(B242&gt;例①!$C$62,"",IF(B242&gt;=例①!$C$61,$CB$13,""))</f>
        <v/>
      </c>
      <c r="CC242" s="53" t="str">
        <f>IF(B242&gt;例①!$C$64,"",IF(B242&gt;=例①!$C$63,$CC$13,""))</f>
        <v/>
      </c>
      <c r="CD242" s="53" t="str">
        <f>IF(B242&gt;例①!$C$66,"",IF(B242&gt;=例①!$C$65,$CD$13,""))</f>
        <v/>
      </c>
      <c r="CE242" s="50" t="str">
        <f t="shared" si="138"/>
        <v/>
      </c>
      <c r="CF242" s="50" t="str">
        <f t="shared" si="125"/>
        <v xml:space="preserve"> </v>
      </c>
    </row>
    <row r="243" spans="1:84" ht="39" customHeight="1" thickTop="1" thickBot="1" x14ac:dyDescent="0.2">
      <c r="A243" s="81" t="str">
        <f t="shared" si="112"/>
        <v>対象期間外</v>
      </c>
      <c r="B243" s="180" t="str">
        <f>IFERROR(IF(B242=例①!$E$12+IF(WEEKDAY(例①!$E$12)=1,例①!$E$12,(8-WEEKDAY(例①!$E$12))),"-",IF(B242="-","-",B242+1)),"-")</f>
        <v>-</v>
      </c>
      <c r="C243" s="89" t="str">
        <f t="shared" si="126"/>
        <v>-</v>
      </c>
      <c r="D243" s="199" t="str">
        <f t="shared" si="127"/>
        <v>×</v>
      </c>
      <c r="E243" s="200" t="str">
        <f t="shared" si="128"/>
        <v xml:space="preserve"> </v>
      </c>
      <c r="F243" s="201" t="s">
        <v>60</v>
      </c>
      <c r="G243" s="202"/>
      <c r="H243" s="203"/>
      <c r="I243" s="204"/>
      <c r="J243" s="187" t="str">
        <f t="shared" si="129"/>
        <v/>
      </c>
      <c r="K243" s="190" t="str">
        <f t="shared" si="113"/>
        <v/>
      </c>
      <c r="L243" s="190" t="str">
        <f t="shared" si="114"/>
        <v/>
      </c>
      <c r="M243" s="188" t="str">
        <f t="shared" si="130"/>
        <v/>
      </c>
      <c r="N243" s="87" t="str">
        <f t="shared" si="115"/>
        <v/>
      </c>
      <c r="O243" s="108"/>
      <c r="P243" s="156" t="str">
        <f>IF(B243&lt;例①!$E$11,"",IF(B243&gt;例①!$E$12,"",IF(LEN(CE243)=0,"○","")))</f>
        <v/>
      </c>
      <c r="Q243" s="162">
        <f t="shared" si="131"/>
        <v>52</v>
      </c>
      <c r="R243" s="93">
        <f t="shared" si="116"/>
        <v>181</v>
      </c>
      <c r="S243" s="156" t="str">
        <f t="shared" si="117"/>
        <v/>
      </c>
      <c r="T243" s="162">
        <f t="shared" si="118"/>
        <v>51</v>
      </c>
      <c r="U243" s="100">
        <f t="shared" si="132"/>
        <v>52</v>
      </c>
      <c r="V243" s="93" t="str">
        <f t="shared" si="119"/>
        <v/>
      </c>
      <c r="W243" s="169" t="str">
        <f t="shared" si="133"/>
        <v/>
      </c>
      <c r="X243" s="80" t="str">
        <f t="shared" si="134"/>
        <v/>
      </c>
      <c r="Y243" s="80" t="str">
        <f t="shared" si="135"/>
        <v/>
      </c>
      <c r="Z243" s="80" t="str">
        <f t="shared" si="120"/>
        <v>-</v>
      </c>
      <c r="AA243" s="80" t="str">
        <f t="shared" si="121"/>
        <v/>
      </c>
      <c r="AB243" s="80" t="str">
        <f t="shared" si="122"/>
        <v>OK（振替済み）</v>
      </c>
      <c r="AC243" s="154">
        <f t="shared" si="123"/>
        <v>51</v>
      </c>
      <c r="AD243" s="154" t="str">
        <f t="shared" si="136"/>
        <v/>
      </c>
      <c r="AE243" s="106">
        <f t="shared" si="137"/>
        <v>0</v>
      </c>
      <c r="AF243" s="106">
        <f t="shared" si="124"/>
        <v>0</v>
      </c>
      <c r="AG243" s="218" t="str">
        <f>IFERROR(IF(AE243=1,例①!$E$11,IF(AE243=2,例①!$E$11,IF(WEEKDAY(Z243)=2,Z236,AG242))),"")</f>
        <v/>
      </c>
      <c r="AH243" s="222" t="str">
        <f t="shared" si="144"/>
        <v/>
      </c>
      <c r="AI243" s="222" t="str">
        <f t="shared" si="144"/>
        <v/>
      </c>
      <c r="AJ243" s="222" t="str">
        <f t="shared" si="144"/>
        <v/>
      </c>
      <c r="AK243" s="222" t="str">
        <f t="shared" si="144"/>
        <v/>
      </c>
      <c r="AL243" s="222" t="str">
        <f t="shared" si="144"/>
        <v/>
      </c>
      <c r="AM243" s="222" t="str">
        <f t="shared" si="144"/>
        <v/>
      </c>
      <c r="AN243" s="222" t="str">
        <f t="shared" si="144"/>
        <v/>
      </c>
      <c r="AO243" s="222" t="str">
        <f t="shared" si="144"/>
        <v/>
      </c>
      <c r="AP243" s="222" t="str">
        <f t="shared" si="144"/>
        <v/>
      </c>
      <c r="AQ243" s="222" t="str">
        <f t="shared" si="144"/>
        <v/>
      </c>
      <c r="AR243" s="222" t="str">
        <f t="shared" si="144"/>
        <v/>
      </c>
      <c r="AS243" s="222" t="str">
        <f t="shared" si="144"/>
        <v/>
      </c>
      <c r="AT243" s="222" t="str">
        <f t="shared" si="144"/>
        <v/>
      </c>
      <c r="AU243" s="222" t="str">
        <f t="shared" si="144"/>
        <v/>
      </c>
      <c r="AV243" s="222" t="str">
        <f t="shared" si="144"/>
        <v/>
      </c>
      <c r="AW243" s="222" t="str">
        <f t="shared" si="144"/>
        <v/>
      </c>
      <c r="AX243" s="222" t="str">
        <f t="shared" si="144"/>
        <v/>
      </c>
      <c r="AY243" s="222" t="str">
        <f t="shared" si="144"/>
        <v/>
      </c>
      <c r="AZ243" s="222" t="str">
        <f t="shared" si="144"/>
        <v/>
      </c>
      <c r="BA243" s="222" t="str">
        <f t="shared" si="144"/>
        <v/>
      </c>
      <c r="BB243" s="219" t="str">
        <f>IFERROR(IF(IF(Z243=例①!$E$12,例①!$E$12,IF(WEEKDAY(Z243)=1,Z250,BB244))&gt;例①!$E$12,例①!$E$12,IF(Z243=例①!$E$12,例①!$E$12,IF(WEEKDAY(Z243)=1,Z250,BB244))),"")</f>
        <v/>
      </c>
      <c r="BE243" s="53"/>
      <c r="BF243" s="53"/>
      <c r="BG243" s="53" t="str">
        <f>IFERROR(VLOOKUP(B243,例①!$C$11:$D$12,2,FALSE),"")</f>
        <v/>
      </c>
      <c r="BH243" s="53" t="str">
        <f>IFERROR(VLOOKUP(B243,例①!$C$16:$D$21,2,FALSE),"")</f>
        <v/>
      </c>
      <c r="BI243" s="53" t="str">
        <f>IFERROR(VLOOKUP(B243,例①!$C$22:$D$24,2,FALSE),"")</f>
        <v/>
      </c>
      <c r="BJ243" s="53" t="str">
        <f>IF(B243&gt;例①!$C$26,"",IF(B243&gt;=例①!$C$25,$BJ$13,""))</f>
        <v/>
      </c>
      <c r="BK243" s="53" t="str">
        <f>IF(B243&gt;例①!$C$28,"",IF(B243&gt;=例①!$C$27,$BK$13,""))</f>
        <v/>
      </c>
      <c r="BL243" s="53" t="str">
        <f>IF(B243&gt;例①!$C$30,"",IF(B243&gt;=例①!$C$29,$BL$13,""))</f>
        <v/>
      </c>
      <c r="BM243" s="53" t="str">
        <f>IF(B243&gt;例①!$C$32,"",IF(B243&gt;=例①!$C$31,$BM$13,""))</f>
        <v/>
      </c>
      <c r="BN243" s="53" t="str">
        <f>IF(B243&gt;例①!$C$34,"",IF(B243&gt;=例①!$C$33,$BN$13,""))</f>
        <v/>
      </c>
      <c r="BO243" s="53" t="str">
        <f>IF(B243&gt;例①!$C$36,"",IF(B243&gt;=例①!$C$35,$BO$13,""))</f>
        <v/>
      </c>
      <c r="BP243" s="53" t="str">
        <f>IF(B243&gt;例①!$C$38,"",IF(B243&gt;=例①!$C$37,$BP$13,""))</f>
        <v/>
      </c>
      <c r="BQ243" s="53" t="str">
        <f>IF(B243&gt;例①!$C$40,"",IF(B243&gt;=例①!$C$39,$BQ$13,""))</f>
        <v/>
      </c>
      <c r="BR243" s="53" t="str">
        <f>IF(B243&gt;例①!$C$42,"",IF(B243&gt;=例①!$C$41,$BR$13,""))</f>
        <v/>
      </c>
      <c r="BS243" s="53" t="str">
        <f>IF(B243&gt;例①!$C$44,"",IF(B243&gt;=例①!$C$43,$BS$13,""))</f>
        <v/>
      </c>
      <c r="BT243" s="53" t="str">
        <f>IF(B243&gt;例①!$C$46,"",IF(B243&gt;=例①!$C$45,$BT$13,""))</f>
        <v/>
      </c>
      <c r="BU243" s="53" t="str">
        <f>IF(B243&gt;例①!$C$48,"",IF(B243&gt;=例①!$C$47,$BU$13,""))</f>
        <v/>
      </c>
      <c r="BV243" s="53" t="str">
        <f>IF(B243&gt;例①!$C$50,"",IF(B243&gt;=例①!$C$49,$BV$13,""))</f>
        <v/>
      </c>
      <c r="BW243" s="53" t="str">
        <f>IF(B243&gt;例①!$C$52,"",IF(B243&gt;=例①!$C$51,$BW$13,""))</f>
        <v/>
      </c>
      <c r="BX243" s="53" t="str">
        <f>IF(B243&gt;例①!$C$54,"",IF(B243&gt;=例①!$C$53,$BX$13,""))</f>
        <v/>
      </c>
      <c r="BY243" s="53" t="str">
        <f>IF(B243&gt;例①!$C$56,"",IF(B243&gt;=例①!$C$55,$BY$13,""))</f>
        <v/>
      </c>
      <c r="BZ243" s="53" t="str">
        <f>IF(B243&gt;例①!$C$58,"",IF(B243&gt;=例①!$C$57,$BZ$13,""))</f>
        <v/>
      </c>
      <c r="CA243" s="53" t="str">
        <f>IF(B243&gt;例①!$C$60,"",IF(B243&gt;=例①!$C$59,$CA$13,""))</f>
        <v/>
      </c>
      <c r="CB243" s="53" t="str">
        <f>IF(B243&gt;例①!$C$62,"",IF(B243&gt;=例①!$C$61,$CB$13,""))</f>
        <v/>
      </c>
      <c r="CC243" s="53" t="str">
        <f>IF(B243&gt;例①!$C$64,"",IF(B243&gt;=例①!$C$63,$CC$13,""))</f>
        <v/>
      </c>
      <c r="CD243" s="53" t="str">
        <f>IF(B243&gt;例①!$C$66,"",IF(B243&gt;=例①!$C$65,$CD$13,""))</f>
        <v/>
      </c>
      <c r="CE243" s="50" t="str">
        <f t="shared" si="138"/>
        <v/>
      </c>
      <c r="CF243" s="50" t="str">
        <f t="shared" si="125"/>
        <v xml:space="preserve"> </v>
      </c>
    </row>
    <row r="244" spans="1:84" ht="39" customHeight="1" thickTop="1" thickBot="1" x14ac:dyDescent="0.2">
      <c r="A244" s="81" t="str">
        <f t="shared" si="112"/>
        <v>対象期間外</v>
      </c>
      <c r="B244" s="180" t="str">
        <f>IFERROR(IF(B243=例①!$E$12+IF(WEEKDAY(例①!$E$12)=1,例①!$E$12,(8-WEEKDAY(例①!$E$12))),"-",IF(B243="-","-",B243+1)),"-")</f>
        <v>-</v>
      </c>
      <c r="C244" s="89" t="str">
        <f t="shared" si="126"/>
        <v>-</v>
      </c>
      <c r="D244" s="199" t="str">
        <f t="shared" si="127"/>
        <v>×</v>
      </c>
      <c r="E244" s="200" t="str">
        <f t="shared" si="128"/>
        <v xml:space="preserve"> </v>
      </c>
      <c r="F244" s="201" t="s">
        <v>61</v>
      </c>
      <c r="G244" s="202"/>
      <c r="H244" s="203"/>
      <c r="I244" s="204"/>
      <c r="J244" s="187" t="str">
        <f t="shared" si="129"/>
        <v/>
      </c>
      <c r="K244" s="190" t="str">
        <f t="shared" si="113"/>
        <v/>
      </c>
      <c r="L244" s="190" t="str">
        <f t="shared" si="114"/>
        <v/>
      </c>
      <c r="M244" s="188" t="str">
        <f t="shared" si="130"/>
        <v/>
      </c>
      <c r="N244" s="87" t="str">
        <f t="shared" si="115"/>
        <v/>
      </c>
      <c r="O244" s="108"/>
      <c r="P244" s="156" t="str">
        <f>IF(B244&lt;例①!$E$11,"",IF(B244&gt;例①!$E$12,"",IF(LEN(CE244)=0,"○","")))</f>
        <v/>
      </c>
      <c r="Q244" s="162">
        <f t="shared" si="131"/>
        <v>52</v>
      </c>
      <c r="R244" s="93">
        <f t="shared" si="116"/>
        <v>181</v>
      </c>
      <c r="S244" s="156" t="str">
        <f t="shared" si="117"/>
        <v/>
      </c>
      <c r="T244" s="162">
        <f t="shared" si="118"/>
        <v>51</v>
      </c>
      <c r="U244" s="100">
        <f t="shared" si="132"/>
        <v>52</v>
      </c>
      <c r="V244" s="93" t="str">
        <f t="shared" si="119"/>
        <v/>
      </c>
      <c r="W244" s="169" t="str">
        <f t="shared" si="133"/>
        <v/>
      </c>
      <c r="X244" s="80" t="str">
        <f t="shared" si="134"/>
        <v/>
      </c>
      <c r="Y244" s="80" t="str">
        <f t="shared" si="135"/>
        <v/>
      </c>
      <c r="Z244" s="80" t="str">
        <f t="shared" si="120"/>
        <v>-</v>
      </c>
      <c r="AA244" s="80" t="str">
        <f t="shared" si="121"/>
        <v/>
      </c>
      <c r="AB244" s="80" t="str">
        <f t="shared" si="122"/>
        <v>OK（振替済み）</v>
      </c>
      <c r="AC244" s="154">
        <f t="shared" si="123"/>
        <v>51</v>
      </c>
      <c r="AD244" s="154" t="str">
        <f t="shared" si="136"/>
        <v/>
      </c>
      <c r="AE244" s="106">
        <f t="shared" si="137"/>
        <v>0</v>
      </c>
      <c r="AF244" s="106">
        <f t="shared" si="124"/>
        <v>0</v>
      </c>
      <c r="AG244" s="218" t="str">
        <f>IFERROR(IF(AE244=1,例①!$E$11,IF(AE244=2,例①!$E$11,IF(WEEKDAY(Z244)=2,Z237,AG243))),"")</f>
        <v/>
      </c>
      <c r="AH244" s="222" t="str">
        <f t="shared" si="144"/>
        <v/>
      </c>
      <c r="AI244" s="222" t="str">
        <f t="shared" si="144"/>
        <v/>
      </c>
      <c r="AJ244" s="222" t="str">
        <f t="shared" si="144"/>
        <v/>
      </c>
      <c r="AK244" s="222" t="str">
        <f t="shared" si="144"/>
        <v/>
      </c>
      <c r="AL244" s="222" t="str">
        <f t="shared" si="144"/>
        <v/>
      </c>
      <c r="AM244" s="222" t="str">
        <f t="shared" si="144"/>
        <v/>
      </c>
      <c r="AN244" s="222" t="str">
        <f t="shared" si="144"/>
        <v/>
      </c>
      <c r="AO244" s="222" t="str">
        <f t="shared" si="144"/>
        <v/>
      </c>
      <c r="AP244" s="222" t="str">
        <f t="shared" si="144"/>
        <v/>
      </c>
      <c r="AQ244" s="222" t="str">
        <f t="shared" si="144"/>
        <v/>
      </c>
      <c r="AR244" s="222" t="str">
        <f t="shared" si="144"/>
        <v/>
      </c>
      <c r="AS244" s="222" t="str">
        <f t="shared" si="144"/>
        <v/>
      </c>
      <c r="AT244" s="222" t="str">
        <f t="shared" si="144"/>
        <v/>
      </c>
      <c r="AU244" s="222" t="str">
        <f t="shared" si="144"/>
        <v/>
      </c>
      <c r="AV244" s="222" t="str">
        <f t="shared" si="144"/>
        <v/>
      </c>
      <c r="AW244" s="222" t="str">
        <f t="shared" si="144"/>
        <v/>
      </c>
      <c r="AX244" s="222" t="str">
        <f t="shared" si="144"/>
        <v/>
      </c>
      <c r="AY244" s="222" t="str">
        <f t="shared" si="144"/>
        <v/>
      </c>
      <c r="AZ244" s="222" t="str">
        <f t="shared" si="144"/>
        <v/>
      </c>
      <c r="BA244" s="222" t="str">
        <f t="shared" si="144"/>
        <v/>
      </c>
      <c r="BB244" s="219" t="str">
        <f>IFERROR(IF(IF(Z244=例①!$E$12,例①!$E$12,IF(WEEKDAY(Z244)=1,Z251,BB245))&gt;例①!$E$12,例①!$E$12,IF(Z244=例①!$E$12,例①!$E$12,IF(WEEKDAY(Z244)=1,Z251,BB245))),"")</f>
        <v/>
      </c>
      <c r="BE244" s="53"/>
      <c r="BF244" s="53"/>
      <c r="BG244" s="53" t="str">
        <f>IFERROR(VLOOKUP(B244,例①!$C$11:$D$12,2,FALSE),"")</f>
        <v/>
      </c>
      <c r="BH244" s="53" t="str">
        <f>IFERROR(VLOOKUP(B244,例①!$C$16:$D$21,2,FALSE),"")</f>
        <v/>
      </c>
      <c r="BI244" s="53" t="str">
        <f>IFERROR(VLOOKUP(B244,例①!$C$22:$D$24,2,FALSE),"")</f>
        <v/>
      </c>
      <c r="BJ244" s="53" t="str">
        <f>IF(B244&gt;例①!$C$26,"",IF(B244&gt;=例①!$C$25,$BJ$13,""))</f>
        <v/>
      </c>
      <c r="BK244" s="53" t="str">
        <f>IF(B244&gt;例①!$C$28,"",IF(B244&gt;=例①!$C$27,$BK$13,""))</f>
        <v/>
      </c>
      <c r="BL244" s="53" t="str">
        <f>IF(B244&gt;例①!$C$30,"",IF(B244&gt;=例①!$C$29,$BL$13,""))</f>
        <v/>
      </c>
      <c r="BM244" s="53" t="str">
        <f>IF(B244&gt;例①!$C$32,"",IF(B244&gt;=例①!$C$31,$BM$13,""))</f>
        <v/>
      </c>
      <c r="BN244" s="53" t="str">
        <f>IF(B244&gt;例①!$C$34,"",IF(B244&gt;=例①!$C$33,$BN$13,""))</f>
        <v/>
      </c>
      <c r="BO244" s="53" t="str">
        <f>IF(B244&gt;例①!$C$36,"",IF(B244&gt;=例①!$C$35,$BO$13,""))</f>
        <v/>
      </c>
      <c r="BP244" s="53" t="str">
        <f>IF(B244&gt;例①!$C$38,"",IF(B244&gt;=例①!$C$37,$BP$13,""))</f>
        <v/>
      </c>
      <c r="BQ244" s="53" t="str">
        <f>IF(B244&gt;例①!$C$40,"",IF(B244&gt;=例①!$C$39,$BQ$13,""))</f>
        <v/>
      </c>
      <c r="BR244" s="53" t="str">
        <f>IF(B244&gt;例①!$C$42,"",IF(B244&gt;=例①!$C$41,$BR$13,""))</f>
        <v/>
      </c>
      <c r="BS244" s="53" t="str">
        <f>IF(B244&gt;例①!$C$44,"",IF(B244&gt;=例①!$C$43,$BS$13,""))</f>
        <v/>
      </c>
      <c r="BT244" s="53" t="str">
        <f>IF(B244&gt;例①!$C$46,"",IF(B244&gt;=例①!$C$45,$BT$13,""))</f>
        <v/>
      </c>
      <c r="BU244" s="53" t="str">
        <f>IF(B244&gt;例①!$C$48,"",IF(B244&gt;=例①!$C$47,$BU$13,""))</f>
        <v/>
      </c>
      <c r="BV244" s="53" t="str">
        <f>IF(B244&gt;例①!$C$50,"",IF(B244&gt;=例①!$C$49,$BV$13,""))</f>
        <v/>
      </c>
      <c r="BW244" s="53" t="str">
        <f>IF(B244&gt;例①!$C$52,"",IF(B244&gt;=例①!$C$51,$BW$13,""))</f>
        <v/>
      </c>
      <c r="BX244" s="53" t="str">
        <f>IF(B244&gt;例①!$C$54,"",IF(B244&gt;=例①!$C$53,$BX$13,""))</f>
        <v/>
      </c>
      <c r="BY244" s="53" t="str">
        <f>IF(B244&gt;例①!$C$56,"",IF(B244&gt;=例①!$C$55,$BY$13,""))</f>
        <v/>
      </c>
      <c r="BZ244" s="53" t="str">
        <f>IF(B244&gt;例①!$C$58,"",IF(B244&gt;=例①!$C$57,$BZ$13,""))</f>
        <v/>
      </c>
      <c r="CA244" s="53" t="str">
        <f>IF(B244&gt;例①!$C$60,"",IF(B244&gt;=例①!$C$59,$CA$13,""))</f>
        <v/>
      </c>
      <c r="CB244" s="53" t="str">
        <f>IF(B244&gt;例①!$C$62,"",IF(B244&gt;=例①!$C$61,$CB$13,""))</f>
        <v/>
      </c>
      <c r="CC244" s="53" t="str">
        <f>IF(B244&gt;例①!$C$64,"",IF(B244&gt;=例①!$C$63,$CC$13,""))</f>
        <v/>
      </c>
      <c r="CD244" s="53" t="str">
        <f>IF(B244&gt;例①!$C$66,"",IF(B244&gt;=例①!$C$65,$CD$13,""))</f>
        <v/>
      </c>
      <c r="CE244" s="50" t="str">
        <f t="shared" si="138"/>
        <v/>
      </c>
      <c r="CF244" s="50" t="str">
        <f t="shared" si="125"/>
        <v xml:space="preserve"> </v>
      </c>
    </row>
    <row r="245" spans="1:84" ht="39" customHeight="1" thickTop="1" thickBot="1" x14ac:dyDescent="0.2">
      <c r="A245" s="81" t="str">
        <f t="shared" si="112"/>
        <v>対象期間外</v>
      </c>
      <c r="B245" s="180" t="str">
        <f>IFERROR(IF(B244=例①!$E$12+IF(WEEKDAY(例①!$E$12)=1,例①!$E$12,(8-WEEKDAY(例①!$E$12))),"-",IF(B244="-","-",B244+1)),"-")</f>
        <v>-</v>
      </c>
      <c r="C245" s="89" t="str">
        <f t="shared" si="126"/>
        <v>-</v>
      </c>
      <c r="D245" s="199" t="str">
        <f t="shared" si="127"/>
        <v>×</v>
      </c>
      <c r="E245" s="200" t="str">
        <f t="shared" si="128"/>
        <v xml:space="preserve"> </v>
      </c>
      <c r="F245" s="201" t="s">
        <v>61</v>
      </c>
      <c r="G245" s="202"/>
      <c r="H245" s="203"/>
      <c r="I245" s="204"/>
      <c r="J245" s="187" t="str">
        <f t="shared" si="129"/>
        <v/>
      </c>
      <c r="K245" s="190" t="str">
        <f t="shared" si="113"/>
        <v/>
      </c>
      <c r="L245" s="190" t="str">
        <f t="shared" si="114"/>
        <v/>
      </c>
      <c r="M245" s="188" t="str">
        <f t="shared" si="130"/>
        <v/>
      </c>
      <c r="N245" s="87" t="str">
        <f t="shared" si="115"/>
        <v/>
      </c>
      <c r="O245" s="108"/>
      <c r="P245" s="156" t="str">
        <f>IF(B245&lt;例①!$E$11,"",IF(B245&gt;例①!$E$12,"",IF(LEN(CE245)=0,"○","")))</f>
        <v/>
      </c>
      <c r="Q245" s="162">
        <f t="shared" si="131"/>
        <v>52</v>
      </c>
      <c r="R245" s="93">
        <f t="shared" si="116"/>
        <v>181</v>
      </c>
      <c r="S245" s="156" t="str">
        <f t="shared" si="117"/>
        <v/>
      </c>
      <c r="T245" s="162">
        <f t="shared" si="118"/>
        <v>51</v>
      </c>
      <c r="U245" s="100">
        <f t="shared" si="132"/>
        <v>52</v>
      </c>
      <c r="V245" s="93" t="str">
        <f t="shared" si="119"/>
        <v/>
      </c>
      <c r="W245" s="169" t="str">
        <f t="shared" si="133"/>
        <v/>
      </c>
      <c r="X245" s="80" t="str">
        <f t="shared" si="134"/>
        <v/>
      </c>
      <c r="Y245" s="80" t="str">
        <f t="shared" si="135"/>
        <v/>
      </c>
      <c r="Z245" s="80" t="str">
        <f t="shared" si="120"/>
        <v>-</v>
      </c>
      <c r="AA245" s="80" t="str">
        <f t="shared" si="121"/>
        <v/>
      </c>
      <c r="AB245" s="80" t="str">
        <f t="shared" si="122"/>
        <v>OK（振替済み）</v>
      </c>
      <c r="AC245" s="154">
        <f t="shared" si="123"/>
        <v>51</v>
      </c>
      <c r="AD245" s="154" t="str">
        <f t="shared" si="136"/>
        <v/>
      </c>
      <c r="AE245" s="106">
        <f t="shared" si="137"/>
        <v>0</v>
      </c>
      <c r="AF245" s="106">
        <f t="shared" si="124"/>
        <v>0</v>
      </c>
      <c r="AG245" s="223" t="str">
        <f>IFERROR(IF(AE245=1,例①!$E$11,IF(AE245=2,例①!$E$11,IF(WEEKDAY(Z245)=2,Z238,AG244))),"")</f>
        <v/>
      </c>
      <c r="AH245" s="224" t="str">
        <f t="shared" si="144"/>
        <v/>
      </c>
      <c r="AI245" s="224" t="str">
        <f t="shared" si="144"/>
        <v/>
      </c>
      <c r="AJ245" s="224" t="str">
        <f t="shared" si="144"/>
        <v/>
      </c>
      <c r="AK245" s="224" t="str">
        <f t="shared" si="144"/>
        <v/>
      </c>
      <c r="AL245" s="224" t="str">
        <f t="shared" si="144"/>
        <v/>
      </c>
      <c r="AM245" s="224" t="str">
        <f t="shared" si="144"/>
        <v/>
      </c>
      <c r="AN245" s="224" t="str">
        <f t="shared" si="144"/>
        <v/>
      </c>
      <c r="AO245" s="224" t="str">
        <f t="shared" si="144"/>
        <v/>
      </c>
      <c r="AP245" s="224" t="str">
        <f t="shared" si="144"/>
        <v/>
      </c>
      <c r="AQ245" s="224" t="str">
        <f t="shared" si="144"/>
        <v/>
      </c>
      <c r="AR245" s="224" t="str">
        <f t="shared" si="144"/>
        <v/>
      </c>
      <c r="AS245" s="224" t="str">
        <f t="shared" si="144"/>
        <v/>
      </c>
      <c r="AT245" s="224" t="str">
        <f t="shared" si="144"/>
        <v/>
      </c>
      <c r="AU245" s="224" t="str">
        <f t="shared" si="144"/>
        <v/>
      </c>
      <c r="AV245" s="224" t="str">
        <f t="shared" si="144"/>
        <v/>
      </c>
      <c r="AW245" s="224" t="str">
        <f t="shared" si="144"/>
        <v/>
      </c>
      <c r="AX245" s="224" t="str">
        <f t="shared" si="144"/>
        <v/>
      </c>
      <c r="AY245" s="224" t="str">
        <f t="shared" si="144"/>
        <v/>
      </c>
      <c r="AZ245" s="224" t="str">
        <f t="shared" si="144"/>
        <v/>
      </c>
      <c r="BA245" s="224" t="str">
        <f t="shared" si="144"/>
        <v/>
      </c>
      <c r="BB245" s="225" t="str">
        <f>IFERROR(IF(IF(Z245=例①!$E$12,例①!$E$12,IF(WEEKDAY(Z245)=1,Z252,BB246))&gt;例①!$E$12,例①!$E$12,IF(Z245=例①!$E$12,例①!$E$12,IF(WEEKDAY(Z245)=1,Z252,BB246))),"")</f>
        <v/>
      </c>
      <c r="BE245" s="53"/>
      <c r="BF245" s="53"/>
      <c r="BG245" s="53" t="str">
        <f>IFERROR(VLOOKUP(B245,例①!$C$11:$D$12,2,FALSE),"")</f>
        <v/>
      </c>
      <c r="BH245" s="53" t="str">
        <f>IFERROR(VLOOKUP(B245,例①!$C$16:$D$21,2,FALSE),"")</f>
        <v/>
      </c>
      <c r="BI245" s="53" t="str">
        <f>IFERROR(VLOOKUP(B245,例①!$C$22:$D$24,2,FALSE),"")</f>
        <v/>
      </c>
      <c r="BJ245" s="53" t="str">
        <f>IF(B245&gt;例①!$C$26,"",IF(B245&gt;=例①!$C$25,$BJ$13,""))</f>
        <v/>
      </c>
      <c r="BK245" s="53" t="str">
        <f>IF(B245&gt;例①!$C$28,"",IF(B245&gt;=例①!$C$27,$BK$13,""))</f>
        <v/>
      </c>
      <c r="BL245" s="53" t="str">
        <f>IF(B245&gt;例①!$C$30,"",IF(B245&gt;=例①!$C$29,$BL$13,""))</f>
        <v/>
      </c>
      <c r="BM245" s="53" t="str">
        <f>IF(B245&gt;例①!$C$32,"",IF(B245&gt;=例①!$C$31,$BM$13,""))</f>
        <v/>
      </c>
      <c r="BN245" s="53" t="str">
        <f>IF(B245&gt;例①!$C$34,"",IF(B245&gt;=例①!$C$33,$BN$13,""))</f>
        <v/>
      </c>
      <c r="BO245" s="53" t="str">
        <f>IF(B245&gt;例①!$C$36,"",IF(B245&gt;=例①!$C$35,$BO$13,""))</f>
        <v/>
      </c>
      <c r="BP245" s="53" t="str">
        <f>IF(B245&gt;例①!$C$38,"",IF(B245&gt;=例①!$C$37,$BP$13,""))</f>
        <v/>
      </c>
      <c r="BQ245" s="53" t="str">
        <f>IF(B245&gt;例①!$C$40,"",IF(B245&gt;=例①!$C$39,$BQ$13,""))</f>
        <v/>
      </c>
      <c r="BR245" s="53" t="str">
        <f>IF(B245&gt;例①!$C$42,"",IF(B245&gt;=例①!$C$41,$BR$13,""))</f>
        <v/>
      </c>
      <c r="BS245" s="53" t="str">
        <f>IF(B245&gt;例①!$C$44,"",IF(B245&gt;=例①!$C$43,$BS$13,""))</f>
        <v/>
      </c>
      <c r="BT245" s="53" t="str">
        <f>IF(B245&gt;例①!$C$46,"",IF(B245&gt;=例①!$C$45,$BT$13,""))</f>
        <v/>
      </c>
      <c r="BU245" s="53" t="str">
        <f>IF(B245&gt;例①!$C$48,"",IF(B245&gt;=例①!$C$47,$BU$13,""))</f>
        <v/>
      </c>
      <c r="BV245" s="53" t="str">
        <f>IF(B245&gt;例①!$C$50,"",IF(B245&gt;=例①!$C$49,$BV$13,""))</f>
        <v/>
      </c>
      <c r="BW245" s="53" t="str">
        <f>IF(B245&gt;例①!$C$52,"",IF(B245&gt;=例①!$C$51,$BW$13,""))</f>
        <v/>
      </c>
      <c r="BX245" s="53" t="str">
        <f>IF(B245&gt;例①!$C$54,"",IF(B245&gt;=例①!$C$53,$BX$13,""))</f>
        <v/>
      </c>
      <c r="BY245" s="53" t="str">
        <f>IF(B245&gt;例①!$C$56,"",IF(B245&gt;=例①!$C$55,$BY$13,""))</f>
        <v/>
      </c>
      <c r="BZ245" s="53" t="str">
        <f>IF(B245&gt;例①!$C$58,"",IF(B245&gt;=例①!$C$57,$BZ$13,""))</f>
        <v/>
      </c>
      <c r="CA245" s="53" t="str">
        <f>IF(B245&gt;例①!$C$60,"",IF(B245&gt;=例①!$C$59,$CA$13,""))</f>
        <v/>
      </c>
      <c r="CB245" s="53" t="str">
        <f>IF(B245&gt;例①!$C$62,"",IF(B245&gt;=例①!$C$61,$CB$13,""))</f>
        <v/>
      </c>
      <c r="CC245" s="53" t="str">
        <f>IF(B245&gt;例①!$C$64,"",IF(B245&gt;=例①!$C$63,$CC$13,""))</f>
        <v/>
      </c>
      <c r="CD245" s="53" t="str">
        <f>IF(B245&gt;例①!$C$66,"",IF(B245&gt;=例①!$C$65,$CD$13,""))</f>
        <v/>
      </c>
      <c r="CE245" s="50" t="str">
        <f t="shared" si="138"/>
        <v/>
      </c>
      <c r="CF245" s="50" t="str">
        <f t="shared" si="125"/>
        <v xml:space="preserve"> </v>
      </c>
    </row>
    <row r="246" spans="1:84" ht="39" customHeight="1" thickTop="1" thickBot="1" x14ac:dyDescent="0.2">
      <c r="A246" s="81" t="str">
        <f t="shared" si="112"/>
        <v>対象期間外</v>
      </c>
      <c r="B246" s="180" t="str">
        <f>IFERROR(IF(B245=例①!$E$12+IF(WEEKDAY(例①!$E$12)=1,例①!$E$12,(8-WEEKDAY(例①!$E$12))),"-",IF(B245="-","-",B245+1)),"-")</f>
        <v>-</v>
      </c>
      <c r="C246" s="89" t="str">
        <f t="shared" si="126"/>
        <v>-</v>
      </c>
      <c r="D246" s="199" t="str">
        <f t="shared" si="127"/>
        <v>×</v>
      </c>
      <c r="E246" s="200" t="str">
        <f t="shared" si="128"/>
        <v xml:space="preserve"> </v>
      </c>
      <c r="F246" s="201" t="s">
        <v>60</v>
      </c>
      <c r="G246" s="202"/>
      <c r="H246" s="203"/>
      <c r="I246" s="204"/>
      <c r="J246" s="187" t="str">
        <f t="shared" si="129"/>
        <v/>
      </c>
      <c r="K246" s="190" t="str">
        <f t="shared" si="113"/>
        <v/>
      </c>
      <c r="L246" s="190" t="str">
        <f t="shared" si="114"/>
        <v/>
      </c>
      <c r="M246" s="188" t="str">
        <f t="shared" si="130"/>
        <v/>
      </c>
      <c r="N246" s="87" t="str">
        <f t="shared" si="115"/>
        <v/>
      </c>
      <c r="O246" s="108"/>
      <c r="P246" s="156" t="str">
        <f>IF(B246&lt;例①!$E$11,"",IF(B246&gt;例①!$E$12,"",IF(LEN(CE246)=0,"○","")))</f>
        <v/>
      </c>
      <c r="Q246" s="162">
        <f t="shared" si="131"/>
        <v>52</v>
      </c>
      <c r="R246" s="93">
        <f t="shared" si="116"/>
        <v>181</v>
      </c>
      <c r="S246" s="156" t="str">
        <f t="shared" si="117"/>
        <v/>
      </c>
      <c r="T246" s="162">
        <f t="shared" si="118"/>
        <v>51</v>
      </c>
      <c r="U246" s="100">
        <f t="shared" si="132"/>
        <v>52</v>
      </c>
      <c r="V246" s="93" t="str">
        <f t="shared" si="119"/>
        <v/>
      </c>
      <c r="W246" s="169" t="str">
        <f t="shared" si="133"/>
        <v/>
      </c>
      <c r="X246" s="80" t="str">
        <f t="shared" si="134"/>
        <v/>
      </c>
      <c r="Y246" s="80" t="str">
        <f t="shared" si="135"/>
        <v/>
      </c>
      <c r="Z246" s="80" t="str">
        <f t="shared" si="120"/>
        <v>-</v>
      </c>
      <c r="AA246" s="80" t="str">
        <f t="shared" si="121"/>
        <v/>
      </c>
      <c r="AB246" s="80" t="str">
        <f t="shared" si="122"/>
        <v>OK（振替済み）</v>
      </c>
      <c r="AC246" s="154">
        <f t="shared" si="123"/>
        <v>51</v>
      </c>
      <c r="AD246" s="154" t="str">
        <f t="shared" si="136"/>
        <v/>
      </c>
      <c r="AE246" s="106">
        <f t="shared" si="137"/>
        <v>0</v>
      </c>
      <c r="AF246" s="106">
        <f t="shared" si="124"/>
        <v>0</v>
      </c>
      <c r="AG246" s="216" t="str">
        <f>IFERROR(IF(AE246=1,例①!$E$11,IF(AE246=2,例①!$E$11,IF(WEEKDAY(Z246)=2,Z239,AG245))),"")</f>
        <v/>
      </c>
      <c r="AH246" s="221" t="str">
        <f t="shared" si="144"/>
        <v/>
      </c>
      <c r="AI246" s="221" t="str">
        <f t="shared" si="144"/>
        <v/>
      </c>
      <c r="AJ246" s="221" t="str">
        <f t="shared" si="144"/>
        <v/>
      </c>
      <c r="AK246" s="221" t="str">
        <f t="shared" si="144"/>
        <v/>
      </c>
      <c r="AL246" s="221" t="str">
        <f t="shared" si="144"/>
        <v/>
      </c>
      <c r="AM246" s="221" t="str">
        <f t="shared" si="144"/>
        <v/>
      </c>
      <c r="AN246" s="221" t="str">
        <f t="shared" si="144"/>
        <v/>
      </c>
      <c r="AO246" s="221" t="str">
        <f t="shared" si="144"/>
        <v/>
      </c>
      <c r="AP246" s="221" t="str">
        <f t="shared" si="144"/>
        <v/>
      </c>
      <c r="AQ246" s="221" t="str">
        <f t="shared" si="144"/>
        <v/>
      </c>
      <c r="AR246" s="221" t="str">
        <f t="shared" si="144"/>
        <v/>
      </c>
      <c r="AS246" s="221" t="str">
        <f t="shared" si="144"/>
        <v/>
      </c>
      <c r="AT246" s="221" t="str">
        <f t="shared" si="144"/>
        <v/>
      </c>
      <c r="AU246" s="221" t="str">
        <f t="shared" si="144"/>
        <v/>
      </c>
      <c r="AV246" s="221" t="str">
        <f t="shared" si="144"/>
        <v/>
      </c>
      <c r="AW246" s="221" t="str">
        <f t="shared" si="144"/>
        <v/>
      </c>
      <c r="AX246" s="221" t="str">
        <f t="shared" si="144"/>
        <v/>
      </c>
      <c r="AY246" s="221" t="str">
        <f t="shared" si="144"/>
        <v/>
      </c>
      <c r="AZ246" s="221" t="str">
        <f t="shared" si="144"/>
        <v/>
      </c>
      <c r="BA246" s="221" t="str">
        <f t="shared" si="144"/>
        <v/>
      </c>
      <c r="BB246" s="217" t="str">
        <f>IFERROR(IF(IF(Z246=例①!$E$12,例①!$E$12,IF(WEEKDAY(Z246)=1,Z253,BB247))&gt;例①!$E$12,例①!$E$12,IF(Z246=例①!$E$12,例①!$E$12,IF(WEEKDAY(Z246)=1,Z253,BB247))),"")</f>
        <v/>
      </c>
      <c r="BE246" s="53"/>
      <c r="BF246" s="53"/>
      <c r="BG246" s="53" t="str">
        <f>IFERROR(VLOOKUP(B246,例①!$C$11:$D$12,2,FALSE),"")</f>
        <v/>
      </c>
      <c r="BH246" s="53" t="str">
        <f>IFERROR(VLOOKUP(B246,例①!$C$16:$D$21,2,FALSE),"")</f>
        <v/>
      </c>
      <c r="BI246" s="53" t="str">
        <f>IFERROR(VLOOKUP(B246,例①!$C$22:$D$24,2,FALSE),"")</f>
        <v/>
      </c>
      <c r="BJ246" s="53" t="str">
        <f>IF(B246&gt;例①!$C$26,"",IF(B246&gt;=例①!$C$25,$BJ$13,""))</f>
        <v/>
      </c>
      <c r="BK246" s="53" t="str">
        <f>IF(B246&gt;例①!$C$28,"",IF(B246&gt;=例①!$C$27,$BK$13,""))</f>
        <v/>
      </c>
      <c r="BL246" s="53" t="str">
        <f>IF(B246&gt;例①!$C$30,"",IF(B246&gt;=例①!$C$29,$BL$13,""))</f>
        <v/>
      </c>
      <c r="BM246" s="53" t="str">
        <f>IF(B246&gt;例①!$C$32,"",IF(B246&gt;=例①!$C$31,$BM$13,""))</f>
        <v/>
      </c>
      <c r="BN246" s="53" t="str">
        <f>IF(B246&gt;例①!$C$34,"",IF(B246&gt;=例①!$C$33,$BN$13,""))</f>
        <v/>
      </c>
      <c r="BO246" s="53" t="str">
        <f>IF(B246&gt;例①!$C$36,"",IF(B246&gt;=例①!$C$35,$BO$13,""))</f>
        <v/>
      </c>
      <c r="BP246" s="53" t="str">
        <f>IF(B246&gt;例①!$C$38,"",IF(B246&gt;=例①!$C$37,$BP$13,""))</f>
        <v/>
      </c>
      <c r="BQ246" s="53" t="str">
        <f>IF(B246&gt;例①!$C$40,"",IF(B246&gt;=例①!$C$39,$BQ$13,""))</f>
        <v/>
      </c>
      <c r="BR246" s="53" t="str">
        <f>IF(B246&gt;例①!$C$42,"",IF(B246&gt;=例①!$C$41,$BR$13,""))</f>
        <v/>
      </c>
      <c r="BS246" s="53" t="str">
        <f>IF(B246&gt;例①!$C$44,"",IF(B246&gt;=例①!$C$43,$BS$13,""))</f>
        <v/>
      </c>
      <c r="BT246" s="53" t="str">
        <f>IF(B246&gt;例①!$C$46,"",IF(B246&gt;=例①!$C$45,$BT$13,""))</f>
        <v/>
      </c>
      <c r="BU246" s="53" t="str">
        <f>IF(B246&gt;例①!$C$48,"",IF(B246&gt;=例①!$C$47,$BU$13,""))</f>
        <v/>
      </c>
      <c r="BV246" s="53" t="str">
        <f>IF(B246&gt;例①!$C$50,"",IF(B246&gt;=例①!$C$49,$BV$13,""))</f>
        <v/>
      </c>
      <c r="BW246" s="53" t="str">
        <f>IF(B246&gt;例①!$C$52,"",IF(B246&gt;=例①!$C$51,$BW$13,""))</f>
        <v/>
      </c>
      <c r="BX246" s="53" t="str">
        <f>IF(B246&gt;例①!$C$54,"",IF(B246&gt;=例①!$C$53,$BX$13,""))</f>
        <v/>
      </c>
      <c r="BY246" s="53" t="str">
        <f>IF(B246&gt;例①!$C$56,"",IF(B246&gt;=例①!$C$55,$BY$13,""))</f>
        <v/>
      </c>
      <c r="BZ246" s="53" t="str">
        <f>IF(B246&gt;例①!$C$58,"",IF(B246&gt;=例①!$C$57,$BZ$13,""))</f>
        <v/>
      </c>
      <c r="CA246" s="53" t="str">
        <f>IF(B246&gt;例①!$C$60,"",IF(B246&gt;=例①!$C$59,$CA$13,""))</f>
        <v/>
      </c>
      <c r="CB246" s="53" t="str">
        <f>IF(B246&gt;例①!$C$62,"",IF(B246&gt;=例①!$C$61,$CB$13,""))</f>
        <v/>
      </c>
      <c r="CC246" s="53" t="str">
        <f>IF(B246&gt;例①!$C$64,"",IF(B246&gt;=例①!$C$63,$CC$13,""))</f>
        <v/>
      </c>
      <c r="CD246" s="53" t="str">
        <f>IF(B246&gt;例①!$C$66,"",IF(B246&gt;=例①!$C$65,$CD$13,""))</f>
        <v/>
      </c>
      <c r="CE246" s="50" t="str">
        <f t="shared" si="138"/>
        <v/>
      </c>
      <c r="CF246" s="50" t="str">
        <f t="shared" si="125"/>
        <v xml:space="preserve"> </v>
      </c>
    </row>
    <row r="247" spans="1:84" ht="39" customHeight="1" thickTop="1" thickBot="1" x14ac:dyDescent="0.2">
      <c r="A247" s="81" t="str">
        <f t="shared" si="112"/>
        <v>対象期間外</v>
      </c>
      <c r="B247" s="180" t="str">
        <f>IFERROR(IF(B246=例①!$E$12+IF(WEEKDAY(例①!$E$12)=1,例①!$E$12,(8-WEEKDAY(例①!$E$12))),"-",IF(B246="-","-",B246+1)),"-")</f>
        <v>-</v>
      </c>
      <c r="C247" s="89" t="str">
        <f t="shared" si="126"/>
        <v>-</v>
      </c>
      <c r="D247" s="199" t="str">
        <f t="shared" si="127"/>
        <v>×</v>
      </c>
      <c r="E247" s="200" t="str">
        <f t="shared" si="128"/>
        <v xml:space="preserve"> </v>
      </c>
      <c r="F247" s="201" t="s">
        <v>60</v>
      </c>
      <c r="G247" s="202"/>
      <c r="H247" s="203"/>
      <c r="I247" s="204"/>
      <c r="J247" s="187" t="str">
        <f t="shared" si="129"/>
        <v/>
      </c>
      <c r="K247" s="190" t="str">
        <f t="shared" si="113"/>
        <v/>
      </c>
      <c r="L247" s="190" t="str">
        <f t="shared" si="114"/>
        <v/>
      </c>
      <c r="M247" s="188" t="str">
        <f t="shared" si="130"/>
        <v/>
      </c>
      <c r="N247" s="87" t="str">
        <f t="shared" si="115"/>
        <v/>
      </c>
      <c r="O247" s="108"/>
      <c r="P247" s="156" t="str">
        <f>IF(B247&lt;例①!$E$11,"",IF(B247&gt;例①!$E$12,"",IF(LEN(CE247)=0,"○","")))</f>
        <v/>
      </c>
      <c r="Q247" s="162">
        <f t="shared" si="131"/>
        <v>52</v>
      </c>
      <c r="R247" s="93">
        <f t="shared" si="116"/>
        <v>181</v>
      </c>
      <c r="S247" s="156" t="str">
        <f t="shared" si="117"/>
        <v/>
      </c>
      <c r="T247" s="162">
        <f t="shared" si="118"/>
        <v>51</v>
      </c>
      <c r="U247" s="100">
        <f t="shared" si="132"/>
        <v>52</v>
      </c>
      <c r="V247" s="93" t="str">
        <f t="shared" si="119"/>
        <v/>
      </c>
      <c r="W247" s="169" t="str">
        <f t="shared" si="133"/>
        <v/>
      </c>
      <c r="X247" s="80" t="str">
        <f t="shared" si="134"/>
        <v/>
      </c>
      <c r="Y247" s="80" t="str">
        <f t="shared" si="135"/>
        <v/>
      </c>
      <c r="Z247" s="80" t="str">
        <f t="shared" si="120"/>
        <v>-</v>
      </c>
      <c r="AA247" s="80" t="str">
        <f t="shared" si="121"/>
        <v/>
      </c>
      <c r="AB247" s="80" t="str">
        <f t="shared" si="122"/>
        <v>OK（振替済み）</v>
      </c>
      <c r="AC247" s="154">
        <f t="shared" si="123"/>
        <v>51</v>
      </c>
      <c r="AD247" s="154" t="str">
        <f t="shared" si="136"/>
        <v/>
      </c>
      <c r="AE247" s="106">
        <f t="shared" si="137"/>
        <v>0</v>
      </c>
      <c r="AF247" s="106">
        <f t="shared" si="124"/>
        <v>0</v>
      </c>
      <c r="AG247" s="218" t="str">
        <f>IFERROR(IF(AE247=1,例①!$E$11,IF(AE247=2,例①!$E$11,IF(WEEKDAY(Z247)=2,Z240,AG246))),"")</f>
        <v/>
      </c>
      <c r="AH247" s="222" t="str">
        <f t="shared" si="144"/>
        <v/>
      </c>
      <c r="AI247" s="222" t="str">
        <f t="shared" si="144"/>
        <v/>
      </c>
      <c r="AJ247" s="222" t="str">
        <f t="shared" si="144"/>
        <v/>
      </c>
      <c r="AK247" s="222" t="str">
        <f t="shared" si="144"/>
        <v/>
      </c>
      <c r="AL247" s="222" t="str">
        <f t="shared" si="144"/>
        <v/>
      </c>
      <c r="AM247" s="222" t="str">
        <f t="shared" si="144"/>
        <v/>
      </c>
      <c r="AN247" s="222" t="str">
        <f t="shared" si="144"/>
        <v/>
      </c>
      <c r="AO247" s="222" t="str">
        <f t="shared" si="144"/>
        <v/>
      </c>
      <c r="AP247" s="222" t="str">
        <f t="shared" si="144"/>
        <v/>
      </c>
      <c r="AQ247" s="222" t="str">
        <f t="shared" si="144"/>
        <v/>
      </c>
      <c r="AR247" s="222" t="str">
        <f t="shared" si="144"/>
        <v/>
      </c>
      <c r="AS247" s="222" t="str">
        <f t="shared" si="144"/>
        <v/>
      </c>
      <c r="AT247" s="222" t="str">
        <f t="shared" si="144"/>
        <v/>
      </c>
      <c r="AU247" s="222" t="str">
        <f t="shared" si="144"/>
        <v/>
      </c>
      <c r="AV247" s="222" t="str">
        <f t="shared" si="144"/>
        <v/>
      </c>
      <c r="AW247" s="222" t="str">
        <f t="shared" si="144"/>
        <v/>
      </c>
      <c r="AX247" s="222" t="str">
        <f t="shared" si="144"/>
        <v/>
      </c>
      <c r="AY247" s="222" t="str">
        <f t="shared" si="144"/>
        <v/>
      </c>
      <c r="AZ247" s="222" t="str">
        <f t="shared" si="144"/>
        <v/>
      </c>
      <c r="BA247" s="222" t="str">
        <f t="shared" si="144"/>
        <v/>
      </c>
      <c r="BB247" s="219" t="str">
        <f>IFERROR(IF(IF(Z247=例①!$E$12,例①!$E$12,IF(WEEKDAY(Z247)=1,Z254,BB248))&gt;例①!$E$12,例①!$E$12,IF(Z247=例①!$E$12,例①!$E$12,IF(WEEKDAY(Z247)=1,Z254,BB248))),"")</f>
        <v/>
      </c>
      <c r="BE247" s="53"/>
      <c r="BF247" s="53"/>
      <c r="BG247" s="53" t="str">
        <f>IFERROR(VLOOKUP(B247,例①!$C$11:$D$12,2,FALSE),"")</f>
        <v/>
      </c>
      <c r="BH247" s="53" t="str">
        <f>IFERROR(VLOOKUP(B247,例①!$C$16:$D$21,2,FALSE),"")</f>
        <v/>
      </c>
      <c r="BI247" s="53" t="str">
        <f>IFERROR(VLOOKUP(B247,例①!$C$22:$D$24,2,FALSE),"")</f>
        <v/>
      </c>
      <c r="BJ247" s="53" t="str">
        <f>IF(B247&gt;例①!$C$26,"",IF(B247&gt;=例①!$C$25,$BJ$13,""))</f>
        <v/>
      </c>
      <c r="BK247" s="53" t="str">
        <f>IF(B247&gt;例①!$C$28,"",IF(B247&gt;=例①!$C$27,$BK$13,""))</f>
        <v/>
      </c>
      <c r="BL247" s="53" t="str">
        <f>IF(B247&gt;例①!$C$30,"",IF(B247&gt;=例①!$C$29,$BL$13,""))</f>
        <v/>
      </c>
      <c r="BM247" s="53" t="str">
        <f>IF(B247&gt;例①!$C$32,"",IF(B247&gt;=例①!$C$31,$BM$13,""))</f>
        <v/>
      </c>
      <c r="BN247" s="53" t="str">
        <f>IF(B247&gt;例①!$C$34,"",IF(B247&gt;=例①!$C$33,$BN$13,""))</f>
        <v/>
      </c>
      <c r="BO247" s="53" t="str">
        <f>IF(B247&gt;例①!$C$36,"",IF(B247&gt;=例①!$C$35,$BO$13,""))</f>
        <v/>
      </c>
      <c r="BP247" s="53" t="str">
        <f>IF(B247&gt;例①!$C$38,"",IF(B247&gt;=例①!$C$37,$BP$13,""))</f>
        <v/>
      </c>
      <c r="BQ247" s="53" t="str">
        <f>IF(B247&gt;例①!$C$40,"",IF(B247&gt;=例①!$C$39,$BQ$13,""))</f>
        <v/>
      </c>
      <c r="BR247" s="53" t="str">
        <f>IF(B247&gt;例①!$C$42,"",IF(B247&gt;=例①!$C$41,$BR$13,""))</f>
        <v/>
      </c>
      <c r="BS247" s="53" t="str">
        <f>IF(B247&gt;例①!$C$44,"",IF(B247&gt;=例①!$C$43,$BS$13,""))</f>
        <v/>
      </c>
      <c r="BT247" s="53" t="str">
        <f>IF(B247&gt;例①!$C$46,"",IF(B247&gt;=例①!$C$45,$BT$13,""))</f>
        <v/>
      </c>
      <c r="BU247" s="53" t="str">
        <f>IF(B247&gt;例①!$C$48,"",IF(B247&gt;=例①!$C$47,$BU$13,""))</f>
        <v/>
      </c>
      <c r="BV247" s="53" t="str">
        <f>IF(B247&gt;例①!$C$50,"",IF(B247&gt;=例①!$C$49,$BV$13,""))</f>
        <v/>
      </c>
      <c r="BW247" s="53" t="str">
        <f>IF(B247&gt;例①!$C$52,"",IF(B247&gt;=例①!$C$51,$BW$13,""))</f>
        <v/>
      </c>
      <c r="BX247" s="53" t="str">
        <f>IF(B247&gt;例①!$C$54,"",IF(B247&gt;=例①!$C$53,$BX$13,""))</f>
        <v/>
      </c>
      <c r="BY247" s="53" t="str">
        <f>IF(B247&gt;例①!$C$56,"",IF(B247&gt;=例①!$C$55,$BY$13,""))</f>
        <v/>
      </c>
      <c r="BZ247" s="53" t="str">
        <f>IF(B247&gt;例①!$C$58,"",IF(B247&gt;=例①!$C$57,$BZ$13,""))</f>
        <v/>
      </c>
      <c r="CA247" s="53" t="str">
        <f>IF(B247&gt;例①!$C$60,"",IF(B247&gt;=例①!$C$59,$CA$13,""))</f>
        <v/>
      </c>
      <c r="CB247" s="53" t="str">
        <f>IF(B247&gt;例①!$C$62,"",IF(B247&gt;=例①!$C$61,$CB$13,""))</f>
        <v/>
      </c>
      <c r="CC247" s="53" t="str">
        <f>IF(B247&gt;例①!$C$64,"",IF(B247&gt;=例①!$C$63,$CC$13,""))</f>
        <v/>
      </c>
      <c r="CD247" s="53" t="str">
        <f>IF(B247&gt;例①!$C$66,"",IF(B247&gt;=例①!$C$65,$CD$13,""))</f>
        <v/>
      </c>
      <c r="CE247" s="50" t="str">
        <f t="shared" si="138"/>
        <v/>
      </c>
      <c r="CF247" s="50" t="str">
        <f t="shared" si="125"/>
        <v xml:space="preserve"> </v>
      </c>
    </row>
    <row r="248" spans="1:84" ht="39" customHeight="1" thickTop="1" thickBot="1" x14ac:dyDescent="0.2">
      <c r="A248" s="81" t="str">
        <f t="shared" si="112"/>
        <v>対象期間外</v>
      </c>
      <c r="B248" s="180" t="str">
        <f>IFERROR(IF(B247=例①!$E$12+IF(WEEKDAY(例①!$E$12)=1,例①!$E$12,(8-WEEKDAY(例①!$E$12))),"-",IF(B247="-","-",B247+1)),"-")</f>
        <v>-</v>
      </c>
      <c r="C248" s="89" t="str">
        <f t="shared" si="126"/>
        <v>-</v>
      </c>
      <c r="D248" s="199" t="str">
        <f t="shared" si="127"/>
        <v>×</v>
      </c>
      <c r="E248" s="200" t="str">
        <f t="shared" si="128"/>
        <v xml:space="preserve"> </v>
      </c>
      <c r="F248" s="201" t="s">
        <v>60</v>
      </c>
      <c r="G248" s="202"/>
      <c r="H248" s="203"/>
      <c r="I248" s="204"/>
      <c r="J248" s="187" t="str">
        <f t="shared" si="129"/>
        <v/>
      </c>
      <c r="K248" s="190" t="str">
        <f t="shared" si="113"/>
        <v/>
      </c>
      <c r="L248" s="190" t="str">
        <f t="shared" si="114"/>
        <v/>
      </c>
      <c r="M248" s="188" t="str">
        <f t="shared" si="130"/>
        <v/>
      </c>
      <c r="N248" s="87" t="str">
        <f t="shared" si="115"/>
        <v/>
      </c>
      <c r="O248" s="108"/>
      <c r="P248" s="156" t="str">
        <f>IF(B248&lt;例①!$E$11,"",IF(B248&gt;例①!$E$12,"",IF(LEN(CE248)=0,"○","")))</f>
        <v/>
      </c>
      <c r="Q248" s="162">
        <f t="shared" si="131"/>
        <v>52</v>
      </c>
      <c r="R248" s="93">
        <f t="shared" si="116"/>
        <v>181</v>
      </c>
      <c r="S248" s="156" t="str">
        <f t="shared" si="117"/>
        <v/>
      </c>
      <c r="T248" s="162">
        <f t="shared" si="118"/>
        <v>51</v>
      </c>
      <c r="U248" s="100">
        <f t="shared" si="132"/>
        <v>52</v>
      </c>
      <c r="V248" s="93" t="str">
        <f t="shared" si="119"/>
        <v/>
      </c>
      <c r="W248" s="169" t="str">
        <f t="shared" si="133"/>
        <v/>
      </c>
      <c r="X248" s="80" t="str">
        <f t="shared" si="134"/>
        <v/>
      </c>
      <c r="Y248" s="80" t="str">
        <f t="shared" si="135"/>
        <v/>
      </c>
      <c r="Z248" s="80" t="str">
        <f t="shared" si="120"/>
        <v>-</v>
      </c>
      <c r="AA248" s="80" t="str">
        <f t="shared" si="121"/>
        <v/>
      </c>
      <c r="AB248" s="80" t="str">
        <f t="shared" si="122"/>
        <v>OK（振替済み）</v>
      </c>
      <c r="AC248" s="154">
        <f t="shared" si="123"/>
        <v>51</v>
      </c>
      <c r="AD248" s="154" t="str">
        <f t="shared" si="136"/>
        <v/>
      </c>
      <c r="AE248" s="106">
        <f t="shared" si="137"/>
        <v>0</v>
      </c>
      <c r="AF248" s="106">
        <f t="shared" si="124"/>
        <v>0</v>
      </c>
      <c r="AG248" s="218" t="str">
        <f>IFERROR(IF(AE248=1,例①!$E$11,IF(AE248=2,例①!$E$11,IF(WEEKDAY(Z248)=2,Z241,AG247))),"")</f>
        <v/>
      </c>
      <c r="AH248" s="222" t="str">
        <f t="shared" si="144"/>
        <v/>
      </c>
      <c r="AI248" s="222" t="str">
        <f t="shared" si="144"/>
        <v/>
      </c>
      <c r="AJ248" s="222" t="str">
        <f t="shared" si="144"/>
        <v/>
      </c>
      <c r="AK248" s="222" t="str">
        <f t="shared" si="144"/>
        <v/>
      </c>
      <c r="AL248" s="222" t="str">
        <f t="shared" si="144"/>
        <v/>
      </c>
      <c r="AM248" s="222" t="str">
        <f t="shared" si="144"/>
        <v/>
      </c>
      <c r="AN248" s="222" t="str">
        <f t="shared" si="144"/>
        <v/>
      </c>
      <c r="AO248" s="222" t="str">
        <f t="shared" si="144"/>
        <v/>
      </c>
      <c r="AP248" s="222" t="str">
        <f t="shared" si="144"/>
        <v/>
      </c>
      <c r="AQ248" s="222" t="str">
        <f t="shared" si="144"/>
        <v/>
      </c>
      <c r="AR248" s="222" t="str">
        <f t="shared" si="144"/>
        <v/>
      </c>
      <c r="AS248" s="222" t="str">
        <f t="shared" si="144"/>
        <v/>
      </c>
      <c r="AT248" s="222" t="str">
        <f t="shared" si="144"/>
        <v/>
      </c>
      <c r="AU248" s="222" t="str">
        <f t="shared" si="144"/>
        <v/>
      </c>
      <c r="AV248" s="222" t="str">
        <f t="shared" si="144"/>
        <v/>
      </c>
      <c r="AW248" s="222" t="str">
        <f t="shared" si="144"/>
        <v/>
      </c>
      <c r="AX248" s="222" t="str">
        <f t="shared" si="144"/>
        <v/>
      </c>
      <c r="AY248" s="222" t="str">
        <f t="shared" si="144"/>
        <v/>
      </c>
      <c r="AZ248" s="222" t="str">
        <f t="shared" si="144"/>
        <v/>
      </c>
      <c r="BA248" s="222" t="str">
        <f t="shared" si="144"/>
        <v/>
      </c>
      <c r="BB248" s="219" t="str">
        <f>IFERROR(IF(IF(Z248=例①!$E$12,例①!$E$12,IF(WEEKDAY(Z248)=1,Z255,BB249))&gt;例①!$E$12,例①!$E$12,IF(Z248=例①!$E$12,例①!$E$12,IF(WEEKDAY(Z248)=1,Z255,BB249))),"")</f>
        <v/>
      </c>
      <c r="BE248" s="53"/>
      <c r="BF248" s="53"/>
      <c r="BG248" s="53" t="str">
        <f>IFERROR(VLOOKUP(B248,例①!$C$11:$D$12,2,FALSE),"")</f>
        <v/>
      </c>
      <c r="BH248" s="53" t="str">
        <f>IFERROR(VLOOKUP(B248,例①!$C$16:$D$21,2,FALSE),"")</f>
        <v/>
      </c>
      <c r="BI248" s="53" t="str">
        <f>IFERROR(VLOOKUP(B248,例①!$C$22:$D$24,2,FALSE),"")</f>
        <v/>
      </c>
      <c r="BJ248" s="53" t="str">
        <f>IF(B248&gt;例①!$C$26,"",IF(B248&gt;=例①!$C$25,$BJ$13,""))</f>
        <v/>
      </c>
      <c r="BK248" s="53" t="str">
        <f>IF(B248&gt;例①!$C$28,"",IF(B248&gt;=例①!$C$27,$BK$13,""))</f>
        <v/>
      </c>
      <c r="BL248" s="53" t="str">
        <f>IF(B248&gt;例①!$C$30,"",IF(B248&gt;=例①!$C$29,$BL$13,""))</f>
        <v/>
      </c>
      <c r="BM248" s="53" t="str">
        <f>IF(B248&gt;例①!$C$32,"",IF(B248&gt;=例①!$C$31,$BM$13,""))</f>
        <v/>
      </c>
      <c r="BN248" s="53" t="str">
        <f>IF(B248&gt;例①!$C$34,"",IF(B248&gt;=例①!$C$33,$BN$13,""))</f>
        <v/>
      </c>
      <c r="BO248" s="53" t="str">
        <f>IF(B248&gt;例①!$C$36,"",IF(B248&gt;=例①!$C$35,$BO$13,""))</f>
        <v/>
      </c>
      <c r="BP248" s="53" t="str">
        <f>IF(B248&gt;例①!$C$38,"",IF(B248&gt;=例①!$C$37,$BP$13,""))</f>
        <v/>
      </c>
      <c r="BQ248" s="53" t="str">
        <f>IF(B248&gt;例①!$C$40,"",IF(B248&gt;=例①!$C$39,$BQ$13,""))</f>
        <v/>
      </c>
      <c r="BR248" s="53" t="str">
        <f>IF(B248&gt;例①!$C$42,"",IF(B248&gt;=例①!$C$41,$BR$13,""))</f>
        <v/>
      </c>
      <c r="BS248" s="53" t="str">
        <f>IF(B248&gt;例①!$C$44,"",IF(B248&gt;=例①!$C$43,$BS$13,""))</f>
        <v/>
      </c>
      <c r="BT248" s="53" t="str">
        <f>IF(B248&gt;例①!$C$46,"",IF(B248&gt;=例①!$C$45,$BT$13,""))</f>
        <v/>
      </c>
      <c r="BU248" s="53" t="str">
        <f>IF(B248&gt;例①!$C$48,"",IF(B248&gt;=例①!$C$47,$BU$13,""))</f>
        <v/>
      </c>
      <c r="BV248" s="53" t="str">
        <f>IF(B248&gt;例①!$C$50,"",IF(B248&gt;=例①!$C$49,$BV$13,""))</f>
        <v/>
      </c>
      <c r="BW248" s="53" t="str">
        <f>IF(B248&gt;例①!$C$52,"",IF(B248&gt;=例①!$C$51,$BW$13,""))</f>
        <v/>
      </c>
      <c r="BX248" s="53" t="str">
        <f>IF(B248&gt;例①!$C$54,"",IF(B248&gt;=例①!$C$53,$BX$13,""))</f>
        <v/>
      </c>
      <c r="BY248" s="53" t="str">
        <f>IF(B248&gt;例①!$C$56,"",IF(B248&gt;=例①!$C$55,$BY$13,""))</f>
        <v/>
      </c>
      <c r="BZ248" s="53" t="str">
        <f>IF(B248&gt;例①!$C$58,"",IF(B248&gt;=例①!$C$57,$BZ$13,""))</f>
        <v/>
      </c>
      <c r="CA248" s="53" t="str">
        <f>IF(B248&gt;例①!$C$60,"",IF(B248&gt;=例①!$C$59,$CA$13,""))</f>
        <v/>
      </c>
      <c r="CB248" s="53" t="str">
        <f>IF(B248&gt;例①!$C$62,"",IF(B248&gt;=例①!$C$61,$CB$13,""))</f>
        <v/>
      </c>
      <c r="CC248" s="53" t="str">
        <f>IF(B248&gt;例①!$C$64,"",IF(B248&gt;=例①!$C$63,$CC$13,""))</f>
        <v/>
      </c>
      <c r="CD248" s="53" t="str">
        <f>IF(B248&gt;例①!$C$66,"",IF(B248&gt;=例①!$C$65,$CD$13,""))</f>
        <v/>
      </c>
      <c r="CE248" s="50" t="str">
        <f t="shared" si="138"/>
        <v/>
      </c>
      <c r="CF248" s="50" t="str">
        <f t="shared" si="125"/>
        <v xml:space="preserve"> </v>
      </c>
    </row>
    <row r="249" spans="1:84" ht="39" customHeight="1" thickTop="1" thickBot="1" x14ac:dyDescent="0.2">
      <c r="A249" s="81" t="str">
        <f t="shared" si="112"/>
        <v>対象期間外</v>
      </c>
      <c r="B249" s="180" t="str">
        <f>IFERROR(IF(B248=例①!$E$12+IF(WEEKDAY(例①!$E$12)=1,例①!$E$12,(8-WEEKDAY(例①!$E$12))),"-",IF(B248="-","-",B248+1)),"-")</f>
        <v>-</v>
      </c>
      <c r="C249" s="89" t="str">
        <f t="shared" si="126"/>
        <v>-</v>
      </c>
      <c r="D249" s="199" t="str">
        <f t="shared" si="127"/>
        <v>×</v>
      </c>
      <c r="E249" s="200" t="str">
        <f t="shared" si="128"/>
        <v xml:space="preserve"> </v>
      </c>
      <c r="F249" s="201" t="s">
        <v>60</v>
      </c>
      <c r="G249" s="202"/>
      <c r="H249" s="203"/>
      <c r="I249" s="204"/>
      <c r="J249" s="187" t="str">
        <f t="shared" si="129"/>
        <v/>
      </c>
      <c r="K249" s="190" t="str">
        <f t="shared" si="113"/>
        <v/>
      </c>
      <c r="L249" s="190" t="str">
        <f t="shared" si="114"/>
        <v/>
      </c>
      <c r="M249" s="188" t="str">
        <f t="shared" si="130"/>
        <v/>
      </c>
      <c r="N249" s="87" t="str">
        <f t="shared" si="115"/>
        <v/>
      </c>
      <c r="O249" s="108"/>
      <c r="P249" s="156" t="str">
        <f>IF(B249&lt;例①!$E$11,"",IF(B249&gt;例①!$E$12,"",IF(LEN(CE249)=0,"○","")))</f>
        <v/>
      </c>
      <c r="Q249" s="162">
        <f t="shared" si="131"/>
        <v>52</v>
      </c>
      <c r="R249" s="93">
        <f t="shared" si="116"/>
        <v>181</v>
      </c>
      <c r="S249" s="156" t="str">
        <f t="shared" si="117"/>
        <v/>
      </c>
      <c r="T249" s="162">
        <f t="shared" si="118"/>
        <v>51</v>
      </c>
      <c r="U249" s="100">
        <f t="shared" si="132"/>
        <v>52</v>
      </c>
      <c r="V249" s="93" t="str">
        <f t="shared" si="119"/>
        <v/>
      </c>
      <c r="W249" s="169" t="str">
        <f t="shared" si="133"/>
        <v/>
      </c>
      <c r="X249" s="80" t="str">
        <f t="shared" si="134"/>
        <v/>
      </c>
      <c r="Y249" s="80" t="str">
        <f t="shared" si="135"/>
        <v/>
      </c>
      <c r="Z249" s="80" t="str">
        <f t="shared" si="120"/>
        <v>-</v>
      </c>
      <c r="AA249" s="80" t="str">
        <f t="shared" si="121"/>
        <v/>
      </c>
      <c r="AB249" s="80" t="str">
        <f t="shared" si="122"/>
        <v>OK（振替済み）</v>
      </c>
      <c r="AC249" s="154">
        <f t="shared" si="123"/>
        <v>51</v>
      </c>
      <c r="AD249" s="154" t="str">
        <f t="shared" si="136"/>
        <v/>
      </c>
      <c r="AE249" s="106">
        <f t="shared" si="137"/>
        <v>0</v>
      </c>
      <c r="AF249" s="106">
        <f t="shared" si="124"/>
        <v>0</v>
      </c>
      <c r="AG249" s="218" t="str">
        <f>IFERROR(IF(AE249=1,例①!$E$11,IF(AE249=2,例①!$E$11,IF(WEEKDAY(Z249)=2,Z242,AG248))),"")</f>
        <v/>
      </c>
      <c r="AH249" s="222" t="str">
        <f t="shared" si="144"/>
        <v/>
      </c>
      <c r="AI249" s="222" t="str">
        <f t="shared" si="144"/>
        <v/>
      </c>
      <c r="AJ249" s="222" t="str">
        <f t="shared" si="144"/>
        <v/>
      </c>
      <c r="AK249" s="222" t="str">
        <f t="shared" si="144"/>
        <v/>
      </c>
      <c r="AL249" s="222" t="str">
        <f t="shared" si="144"/>
        <v/>
      </c>
      <c r="AM249" s="222" t="str">
        <f t="shared" si="144"/>
        <v/>
      </c>
      <c r="AN249" s="222" t="str">
        <f t="shared" si="144"/>
        <v/>
      </c>
      <c r="AO249" s="222" t="str">
        <f t="shared" si="144"/>
        <v/>
      </c>
      <c r="AP249" s="222" t="str">
        <f t="shared" si="144"/>
        <v/>
      </c>
      <c r="AQ249" s="222" t="str">
        <f t="shared" si="144"/>
        <v/>
      </c>
      <c r="AR249" s="222" t="str">
        <f t="shared" si="144"/>
        <v/>
      </c>
      <c r="AS249" s="222" t="str">
        <f t="shared" si="144"/>
        <v/>
      </c>
      <c r="AT249" s="222" t="str">
        <f t="shared" si="144"/>
        <v/>
      </c>
      <c r="AU249" s="222" t="str">
        <f t="shared" si="144"/>
        <v/>
      </c>
      <c r="AV249" s="222" t="str">
        <f t="shared" si="144"/>
        <v/>
      </c>
      <c r="AW249" s="222" t="str">
        <f t="shared" ref="AW249:BA249" si="145">IFERROR(IF(AV249+1&gt;$BB249,"",AV249+1),"")</f>
        <v/>
      </c>
      <c r="AX249" s="222" t="str">
        <f t="shared" si="145"/>
        <v/>
      </c>
      <c r="AY249" s="222" t="str">
        <f t="shared" si="145"/>
        <v/>
      </c>
      <c r="AZ249" s="222" t="str">
        <f t="shared" si="145"/>
        <v/>
      </c>
      <c r="BA249" s="222" t="str">
        <f t="shared" si="145"/>
        <v/>
      </c>
      <c r="BB249" s="219" t="str">
        <f>IFERROR(IF(IF(Z249=例①!$E$12,例①!$E$12,IF(WEEKDAY(Z249)=1,Z256,BB250))&gt;例①!$E$12,例①!$E$12,IF(Z249=例①!$E$12,例①!$E$12,IF(WEEKDAY(Z249)=1,Z256,BB250))),"")</f>
        <v/>
      </c>
      <c r="BE249" s="53"/>
      <c r="BF249" s="53"/>
      <c r="BG249" s="53" t="str">
        <f>IFERROR(VLOOKUP(B249,例①!$C$11:$D$12,2,FALSE),"")</f>
        <v/>
      </c>
      <c r="BH249" s="53" t="str">
        <f>IFERROR(VLOOKUP(B249,例①!$C$16:$D$21,2,FALSE),"")</f>
        <v/>
      </c>
      <c r="BI249" s="53" t="str">
        <f>IFERROR(VLOOKUP(B249,例①!$C$22:$D$24,2,FALSE),"")</f>
        <v/>
      </c>
      <c r="BJ249" s="53" t="str">
        <f>IF(B249&gt;例①!$C$26,"",IF(B249&gt;=例①!$C$25,$BJ$13,""))</f>
        <v/>
      </c>
      <c r="BK249" s="53" t="str">
        <f>IF(B249&gt;例①!$C$28,"",IF(B249&gt;=例①!$C$27,$BK$13,""))</f>
        <v/>
      </c>
      <c r="BL249" s="53" t="str">
        <f>IF(B249&gt;例①!$C$30,"",IF(B249&gt;=例①!$C$29,$BL$13,""))</f>
        <v/>
      </c>
      <c r="BM249" s="53" t="str">
        <f>IF(B249&gt;例①!$C$32,"",IF(B249&gt;=例①!$C$31,$BM$13,""))</f>
        <v/>
      </c>
      <c r="BN249" s="53" t="str">
        <f>IF(B249&gt;例①!$C$34,"",IF(B249&gt;=例①!$C$33,$BN$13,""))</f>
        <v/>
      </c>
      <c r="BO249" s="53" t="str">
        <f>IF(B249&gt;例①!$C$36,"",IF(B249&gt;=例①!$C$35,$BO$13,""))</f>
        <v/>
      </c>
      <c r="BP249" s="53" t="str">
        <f>IF(B249&gt;例①!$C$38,"",IF(B249&gt;=例①!$C$37,$BP$13,""))</f>
        <v/>
      </c>
      <c r="BQ249" s="53" t="str">
        <f>IF(B249&gt;例①!$C$40,"",IF(B249&gt;=例①!$C$39,$BQ$13,""))</f>
        <v/>
      </c>
      <c r="BR249" s="53" t="str">
        <f>IF(B249&gt;例①!$C$42,"",IF(B249&gt;=例①!$C$41,$BR$13,""))</f>
        <v/>
      </c>
      <c r="BS249" s="53" t="str">
        <f>IF(B249&gt;例①!$C$44,"",IF(B249&gt;=例①!$C$43,$BS$13,""))</f>
        <v/>
      </c>
      <c r="BT249" s="53" t="str">
        <f>IF(B249&gt;例①!$C$46,"",IF(B249&gt;=例①!$C$45,$BT$13,""))</f>
        <v/>
      </c>
      <c r="BU249" s="53" t="str">
        <f>IF(B249&gt;例①!$C$48,"",IF(B249&gt;=例①!$C$47,$BU$13,""))</f>
        <v/>
      </c>
      <c r="BV249" s="53" t="str">
        <f>IF(B249&gt;例①!$C$50,"",IF(B249&gt;=例①!$C$49,$BV$13,""))</f>
        <v/>
      </c>
      <c r="BW249" s="53" t="str">
        <f>IF(B249&gt;例①!$C$52,"",IF(B249&gt;=例①!$C$51,$BW$13,""))</f>
        <v/>
      </c>
      <c r="BX249" s="53" t="str">
        <f>IF(B249&gt;例①!$C$54,"",IF(B249&gt;=例①!$C$53,$BX$13,""))</f>
        <v/>
      </c>
      <c r="BY249" s="53" t="str">
        <f>IF(B249&gt;例①!$C$56,"",IF(B249&gt;=例①!$C$55,$BY$13,""))</f>
        <v/>
      </c>
      <c r="BZ249" s="53" t="str">
        <f>IF(B249&gt;例①!$C$58,"",IF(B249&gt;=例①!$C$57,$BZ$13,""))</f>
        <v/>
      </c>
      <c r="CA249" s="53" t="str">
        <f>IF(B249&gt;例①!$C$60,"",IF(B249&gt;=例①!$C$59,$CA$13,""))</f>
        <v/>
      </c>
      <c r="CB249" s="53" t="str">
        <f>IF(B249&gt;例①!$C$62,"",IF(B249&gt;=例①!$C$61,$CB$13,""))</f>
        <v/>
      </c>
      <c r="CC249" s="53" t="str">
        <f>IF(B249&gt;例①!$C$64,"",IF(B249&gt;=例①!$C$63,$CC$13,""))</f>
        <v/>
      </c>
      <c r="CD249" s="53" t="str">
        <f>IF(B249&gt;例①!$C$66,"",IF(B249&gt;=例①!$C$65,$CD$13,""))</f>
        <v/>
      </c>
      <c r="CE249" s="50" t="str">
        <f t="shared" si="138"/>
        <v/>
      </c>
      <c r="CF249" s="50" t="str">
        <f t="shared" si="125"/>
        <v xml:space="preserve"> </v>
      </c>
    </row>
    <row r="250" spans="1:84" ht="39" customHeight="1" thickTop="1" thickBot="1" x14ac:dyDescent="0.2">
      <c r="A250" s="81" t="str">
        <f t="shared" si="112"/>
        <v>対象期間外</v>
      </c>
      <c r="B250" s="180" t="str">
        <f>IFERROR(IF(B249=例①!$E$12+IF(WEEKDAY(例①!$E$12)=1,例①!$E$12,(8-WEEKDAY(例①!$E$12))),"-",IF(B249="-","-",B249+1)),"-")</f>
        <v>-</v>
      </c>
      <c r="C250" s="89" t="str">
        <f t="shared" si="126"/>
        <v>-</v>
      </c>
      <c r="D250" s="199" t="str">
        <f t="shared" si="127"/>
        <v>×</v>
      </c>
      <c r="E250" s="200" t="str">
        <f t="shared" si="128"/>
        <v xml:space="preserve"> </v>
      </c>
      <c r="F250" s="201" t="s">
        <v>60</v>
      </c>
      <c r="G250" s="202"/>
      <c r="H250" s="203"/>
      <c r="I250" s="204"/>
      <c r="J250" s="187" t="str">
        <f t="shared" si="129"/>
        <v/>
      </c>
      <c r="K250" s="190" t="str">
        <f t="shared" si="113"/>
        <v/>
      </c>
      <c r="L250" s="190" t="str">
        <f t="shared" si="114"/>
        <v/>
      </c>
      <c r="M250" s="188" t="str">
        <f t="shared" si="130"/>
        <v/>
      </c>
      <c r="N250" s="87" t="str">
        <f t="shared" si="115"/>
        <v/>
      </c>
      <c r="O250" s="108"/>
      <c r="P250" s="156" t="str">
        <f>IF(B250&lt;例①!$E$11,"",IF(B250&gt;例①!$E$12,"",IF(LEN(CE250)=0,"○","")))</f>
        <v/>
      </c>
      <c r="Q250" s="162">
        <f t="shared" si="131"/>
        <v>52</v>
      </c>
      <c r="R250" s="93">
        <f t="shared" si="116"/>
        <v>181</v>
      </c>
      <c r="S250" s="156" t="str">
        <f t="shared" si="117"/>
        <v/>
      </c>
      <c r="T250" s="162">
        <f t="shared" si="118"/>
        <v>51</v>
      </c>
      <c r="U250" s="100">
        <f t="shared" si="132"/>
        <v>52</v>
      </c>
      <c r="V250" s="93" t="str">
        <f t="shared" si="119"/>
        <v/>
      </c>
      <c r="W250" s="169" t="str">
        <f t="shared" si="133"/>
        <v/>
      </c>
      <c r="X250" s="80" t="str">
        <f t="shared" si="134"/>
        <v/>
      </c>
      <c r="Y250" s="80" t="str">
        <f t="shared" si="135"/>
        <v/>
      </c>
      <c r="Z250" s="80" t="str">
        <f t="shared" si="120"/>
        <v>-</v>
      </c>
      <c r="AA250" s="80" t="str">
        <f t="shared" si="121"/>
        <v/>
      </c>
      <c r="AB250" s="80" t="str">
        <f t="shared" si="122"/>
        <v>OK（振替済み）</v>
      </c>
      <c r="AC250" s="154">
        <f t="shared" si="123"/>
        <v>51</v>
      </c>
      <c r="AD250" s="154" t="str">
        <f t="shared" si="136"/>
        <v/>
      </c>
      <c r="AE250" s="106">
        <f t="shared" si="137"/>
        <v>0</v>
      </c>
      <c r="AF250" s="106">
        <f t="shared" si="124"/>
        <v>0</v>
      </c>
      <c r="AG250" s="218" t="str">
        <f>IFERROR(IF(AE250=1,例①!$E$11,IF(AE250=2,例①!$E$11,IF(WEEKDAY(Z250)=2,Z243,AG249))),"")</f>
        <v/>
      </c>
      <c r="AH250" s="222" t="str">
        <f t="shared" ref="AH250:BA262" si="146">IFERROR(IF(AG250+1&gt;$BB250,"",AG250+1),"")</f>
        <v/>
      </c>
      <c r="AI250" s="222" t="str">
        <f t="shared" si="146"/>
        <v/>
      </c>
      <c r="AJ250" s="222" t="str">
        <f t="shared" si="146"/>
        <v/>
      </c>
      <c r="AK250" s="222" t="str">
        <f t="shared" si="146"/>
        <v/>
      </c>
      <c r="AL250" s="222" t="str">
        <f t="shared" si="146"/>
        <v/>
      </c>
      <c r="AM250" s="222" t="str">
        <f t="shared" si="146"/>
        <v/>
      </c>
      <c r="AN250" s="222" t="str">
        <f t="shared" si="146"/>
        <v/>
      </c>
      <c r="AO250" s="222" t="str">
        <f t="shared" si="146"/>
        <v/>
      </c>
      <c r="AP250" s="222" t="str">
        <f t="shared" si="146"/>
        <v/>
      </c>
      <c r="AQ250" s="222" t="str">
        <f t="shared" si="146"/>
        <v/>
      </c>
      <c r="AR250" s="222" t="str">
        <f t="shared" si="146"/>
        <v/>
      </c>
      <c r="AS250" s="222" t="str">
        <f t="shared" si="146"/>
        <v/>
      </c>
      <c r="AT250" s="222" t="str">
        <f t="shared" si="146"/>
        <v/>
      </c>
      <c r="AU250" s="222" t="str">
        <f t="shared" si="146"/>
        <v/>
      </c>
      <c r="AV250" s="222" t="str">
        <f t="shared" si="146"/>
        <v/>
      </c>
      <c r="AW250" s="222" t="str">
        <f t="shared" si="146"/>
        <v/>
      </c>
      <c r="AX250" s="222" t="str">
        <f t="shared" si="146"/>
        <v/>
      </c>
      <c r="AY250" s="222" t="str">
        <f t="shared" si="146"/>
        <v/>
      </c>
      <c r="AZ250" s="222" t="str">
        <f t="shared" si="146"/>
        <v/>
      </c>
      <c r="BA250" s="222" t="str">
        <f t="shared" si="146"/>
        <v/>
      </c>
      <c r="BB250" s="219" t="str">
        <f>IFERROR(IF(IF(Z250=例①!$E$12,例①!$E$12,IF(WEEKDAY(Z250)=1,Z257,BB251))&gt;例①!$E$12,例①!$E$12,IF(Z250=例①!$E$12,例①!$E$12,IF(WEEKDAY(Z250)=1,Z257,BB251))),"")</f>
        <v/>
      </c>
      <c r="BE250" s="53"/>
      <c r="BF250" s="53"/>
      <c r="BG250" s="53" t="str">
        <f>IFERROR(VLOOKUP(B250,例①!$C$11:$D$12,2,FALSE),"")</f>
        <v/>
      </c>
      <c r="BH250" s="53" t="str">
        <f>IFERROR(VLOOKUP(B250,例①!$C$16:$D$21,2,FALSE),"")</f>
        <v/>
      </c>
      <c r="BI250" s="53" t="str">
        <f>IFERROR(VLOOKUP(B250,例①!$C$22:$D$24,2,FALSE),"")</f>
        <v/>
      </c>
      <c r="BJ250" s="53" t="str">
        <f>IF(B250&gt;例①!$C$26,"",IF(B250&gt;=例①!$C$25,$BJ$13,""))</f>
        <v/>
      </c>
      <c r="BK250" s="53" t="str">
        <f>IF(B250&gt;例①!$C$28,"",IF(B250&gt;=例①!$C$27,$BK$13,""))</f>
        <v/>
      </c>
      <c r="BL250" s="53" t="str">
        <f>IF(B250&gt;例①!$C$30,"",IF(B250&gt;=例①!$C$29,$BL$13,""))</f>
        <v/>
      </c>
      <c r="BM250" s="53" t="str">
        <f>IF(B250&gt;例①!$C$32,"",IF(B250&gt;=例①!$C$31,$BM$13,""))</f>
        <v/>
      </c>
      <c r="BN250" s="53" t="str">
        <f>IF(B250&gt;例①!$C$34,"",IF(B250&gt;=例①!$C$33,$BN$13,""))</f>
        <v/>
      </c>
      <c r="BO250" s="53" t="str">
        <f>IF(B250&gt;例①!$C$36,"",IF(B250&gt;=例①!$C$35,$BO$13,""))</f>
        <v/>
      </c>
      <c r="BP250" s="53" t="str">
        <f>IF(B250&gt;例①!$C$38,"",IF(B250&gt;=例①!$C$37,$BP$13,""))</f>
        <v/>
      </c>
      <c r="BQ250" s="53" t="str">
        <f>IF(B250&gt;例①!$C$40,"",IF(B250&gt;=例①!$C$39,$BQ$13,""))</f>
        <v/>
      </c>
      <c r="BR250" s="53" t="str">
        <f>IF(B250&gt;例①!$C$42,"",IF(B250&gt;=例①!$C$41,$BR$13,""))</f>
        <v/>
      </c>
      <c r="BS250" s="53" t="str">
        <f>IF(B250&gt;例①!$C$44,"",IF(B250&gt;=例①!$C$43,$BS$13,""))</f>
        <v/>
      </c>
      <c r="BT250" s="53" t="str">
        <f>IF(B250&gt;例①!$C$46,"",IF(B250&gt;=例①!$C$45,$BT$13,""))</f>
        <v/>
      </c>
      <c r="BU250" s="53" t="str">
        <f>IF(B250&gt;例①!$C$48,"",IF(B250&gt;=例①!$C$47,$BU$13,""))</f>
        <v/>
      </c>
      <c r="BV250" s="53" t="str">
        <f>IF(B250&gt;例①!$C$50,"",IF(B250&gt;=例①!$C$49,$BV$13,""))</f>
        <v/>
      </c>
      <c r="BW250" s="53" t="str">
        <f>IF(B250&gt;例①!$C$52,"",IF(B250&gt;=例①!$C$51,$BW$13,""))</f>
        <v/>
      </c>
      <c r="BX250" s="53" t="str">
        <f>IF(B250&gt;例①!$C$54,"",IF(B250&gt;=例①!$C$53,$BX$13,""))</f>
        <v/>
      </c>
      <c r="BY250" s="53" t="str">
        <f>IF(B250&gt;例①!$C$56,"",IF(B250&gt;=例①!$C$55,$BY$13,""))</f>
        <v/>
      </c>
      <c r="BZ250" s="53" t="str">
        <f>IF(B250&gt;例①!$C$58,"",IF(B250&gt;=例①!$C$57,$BZ$13,""))</f>
        <v/>
      </c>
      <c r="CA250" s="53" t="str">
        <f>IF(B250&gt;例①!$C$60,"",IF(B250&gt;=例①!$C$59,$CA$13,""))</f>
        <v/>
      </c>
      <c r="CB250" s="53" t="str">
        <f>IF(B250&gt;例①!$C$62,"",IF(B250&gt;=例①!$C$61,$CB$13,""))</f>
        <v/>
      </c>
      <c r="CC250" s="53" t="str">
        <f>IF(B250&gt;例①!$C$64,"",IF(B250&gt;=例①!$C$63,$CC$13,""))</f>
        <v/>
      </c>
      <c r="CD250" s="53" t="str">
        <f>IF(B250&gt;例①!$C$66,"",IF(B250&gt;=例①!$C$65,$CD$13,""))</f>
        <v/>
      </c>
      <c r="CE250" s="50" t="str">
        <f t="shared" si="138"/>
        <v/>
      </c>
      <c r="CF250" s="50" t="str">
        <f t="shared" si="125"/>
        <v xml:space="preserve"> </v>
      </c>
    </row>
    <row r="251" spans="1:84" ht="39" customHeight="1" thickTop="1" thickBot="1" x14ac:dyDescent="0.2">
      <c r="A251" s="81" t="str">
        <f t="shared" si="112"/>
        <v>対象期間外</v>
      </c>
      <c r="B251" s="180" t="str">
        <f>IFERROR(IF(B250=例①!$E$12+IF(WEEKDAY(例①!$E$12)=1,例①!$E$12,(8-WEEKDAY(例①!$E$12))),"-",IF(B250="-","-",B250+1)),"-")</f>
        <v>-</v>
      </c>
      <c r="C251" s="89" t="str">
        <f t="shared" si="126"/>
        <v>-</v>
      </c>
      <c r="D251" s="199" t="str">
        <f t="shared" si="127"/>
        <v>×</v>
      </c>
      <c r="E251" s="200" t="str">
        <f t="shared" si="128"/>
        <v xml:space="preserve"> </v>
      </c>
      <c r="F251" s="201" t="s">
        <v>61</v>
      </c>
      <c r="G251" s="202"/>
      <c r="H251" s="203"/>
      <c r="I251" s="204"/>
      <c r="J251" s="187" t="str">
        <f t="shared" si="129"/>
        <v/>
      </c>
      <c r="K251" s="190" t="str">
        <f t="shared" si="113"/>
        <v/>
      </c>
      <c r="L251" s="190" t="str">
        <f t="shared" si="114"/>
        <v/>
      </c>
      <c r="M251" s="188" t="str">
        <f t="shared" si="130"/>
        <v/>
      </c>
      <c r="N251" s="87" t="str">
        <f t="shared" si="115"/>
        <v/>
      </c>
      <c r="O251" s="108"/>
      <c r="P251" s="156" t="str">
        <f>IF(B251&lt;例①!$E$11,"",IF(B251&gt;例①!$E$12,"",IF(LEN(CE251)=0,"○","")))</f>
        <v/>
      </c>
      <c r="Q251" s="162">
        <f t="shared" si="131"/>
        <v>52</v>
      </c>
      <c r="R251" s="93">
        <f t="shared" si="116"/>
        <v>181</v>
      </c>
      <c r="S251" s="156" t="str">
        <f t="shared" si="117"/>
        <v/>
      </c>
      <c r="T251" s="162">
        <f t="shared" si="118"/>
        <v>51</v>
      </c>
      <c r="U251" s="100">
        <f t="shared" si="132"/>
        <v>52</v>
      </c>
      <c r="V251" s="93" t="str">
        <f t="shared" si="119"/>
        <v/>
      </c>
      <c r="W251" s="169" t="str">
        <f t="shared" si="133"/>
        <v/>
      </c>
      <c r="X251" s="80" t="str">
        <f t="shared" si="134"/>
        <v/>
      </c>
      <c r="Y251" s="80" t="str">
        <f t="shared" si="135"/>
        <v/>
      </c>
      <c r="Z251" s="80" t="str">
        <f t="shared" si="120"/>
        <v>-</v>
      </c>
      <c r="AA251" s="80" t="str">
        <f t="shared" si="121"/>
        <v/>
      </c>
      <c r="AB251" s="80" t="str">
        <f t="shared" si="122"/>
        <v>OK（振替済み）</v>
      </c>
      <c r="AC251" s="154">
        <f t="shared" si="123"/>
        <v>51</v>
      </c>
      <c r="AD251" s="154" t="str">
        <f t="shared" si="136"/>
        <v/>
      </c>
      <c r="AE251" s="106">
        <f t="shared" si="137"/>
        <v>0</v>
      </c>
      <c r="AF251" s="106">
        <f t="shared" si="124"/>
        <v>0</v>
      </c>
      <c r="AG251" s="218" t="str">
        <f>IFERROR(IF(AE251=1,例①!$E$11,IF(AE251=2,例①!$E$11,IF(WEEKDAY(Z251)=2,Z244,AG250))),"")</f>
        <v/>
      </c>
      <c r="AH251" s="222" t="str">
        <f t="shared" si="146"/>
        <v/>
      </c>
      <c r="AI251" s="222" t="str">
        <f t="shared" si="146"/>
        <v/>
      </c>
      <c r="AJ251" s="222" t="str">
        <f t="shared" si="146"/>
        <v/>
      </c>
      <c r="AK251" s="222" t="str">
        <f t="shared" si="146"/>
        <v/>
      </c>
      <c r="AL251" s="222" t="str">
        <f t="shared" si="146"/>
        <v/>
      </c>
      <c r="AM251" s="222" t="str">
        <f t="shared" si="146"/>
        <v/>
      </c>
      <c r="AN251" s="222" t="str">
        <f t="shared" si="146"/>
        <v/>
      </c>
      <c r="AO251" s="222" t="str">
        <f t="shared" si="146"/>
        <v/>
      </c>
      <c r="AP251" s="222" t="str">
        <f t="shared" si="146"/>
        <v/>
      </c>
      <c r="AQ251" s="222" t="str">
        <f t="shared" si="146"/>
        <v/>
      </c>
      <c r="AR251" s="222" t="str">
        <f t="shared" si="146"/>
        <v/>
      </c>
      <c r="AS251" s="222" t="str">
        <f t="shared" si="146"/>
        <v/>
      </c>
      <c r="AT251" s="222" t="str">
        <f t="shared" si="146"/>
        <v/>
      </c>
      <c r="AU251" s="222" t="str">
        <f t="shared" si="146"/>
        <v/>
      </c>
      <c r="AV251" s="222" t="str">
        <f t="shared" si="146"/>
        <v/>
      </c>
      <c r="AW251" s="222" t="str">
        <f t="shared" si="146"/>
        <v/>
      </c>
      <c r="AX251" s="222" t="str">
        <f t="shared" si="146"/>
        <v/>
      </c>
      <c r="AY251" s="222" t="str">
        <f t="shared" si="146"/>
        <v/>
      </c>
      <c r="AZ251" s="222" t="str">
        <f t="shared" si="146"/>
        <v/>
      </c>
      <c r="BA251" s="222" t="str">
        <f t="shared" si="146"/>
        <v/>
      </c>
      <c r="BB251" s="219" t="str">
        <f>IFERROR(IF(IF(Z251=例①!$E$12,例①!$E$12,IF(WEEKDAY(Z251)=1,Z258,BB252))&gt;例①!$E$12,例①!$E$12,IF(Z251=例①!$E$12,例①!$E$12,IF(WEEKDAY(Z251)=1,Z258,BB252))),"")</f>
        <v/>
      </c>
      <c r="BE251" s="53"/>
      <c r="BF251" s="53"/>
      <c r="BG251" s="53" t="str">
        <f>IFERROR(VLOOKUP(B251,例①!$C$11:$D$12,2,FALSE),"")</f>
        <v/>
      </c>
      <c r="BH251" s="53" t="str">
        <f>IFERROR(VLOOKUP(B251,例①!$C$16:$D$21,2,FALSE),"")</f>
        <v/>
      </c>
      <c r="BI251" s="53" t="str">
        <f>IFERROR(VLOOKUP(B251,例①!$C$22:$D$24,2,FALSE),"")</f>
        <v/>
      </c>
      <c r="BJ251" s="53" t="str">
        <f>IF(B251&gt;例①!$C$26,"",IF(B251&gt;=例①!$C$25,$BJ$13,""))</f>
        <v/>
      </c>
      <c r="BK251" s="53" t="str">
        <f>IF(B251&gt;例①!$C$28,"",IF(B251&gt;=例①!$C$27,$BK$13,""))</f>
        <v/>
      </c>
      <c r="BL251" s="53" t="str">
        <f>IF(B251&gt;例①!$C$30,"",IF(B251&gt;=例①!$C$29,$BL$13,""))</f>
        <v/>
      </c>
      <c r="BM251" s="53" t="str">
        <f>IF(B251&gt;例①!$C$32,"",IF(B251&gt;=例①!$C$31,$BM$13,""))</f>
        <v/>
      </c>
      <c r="BN251" s="53" t="str">
        <f>IF(B251&gt;例①!$C$34,"",IF(B251&gt;=例①!$C$33,$BN$13,""))</f>
        <v/>
      </c>
      <c r="BO251" s="53" t="str">
        <f>IF(B251&gt;例①!$C$36,"",IF(B251&gt;=例①!$C$35,$BO$13,""))</f>
        <v/>
      </c>
      <c r="BP251" s="53" t="str">
        <f>IF(B251&gt;例①!$C$38,"",IF(B251&gt;=例①!$C$37,$BP$13,""))</f>
        <v/>
      </c>
      <c r="BQ251" s="53" t="str">
        <f>IF(B251&gt;例①!$C$40,"",IF(B251&gt;=例①!$C$39,$BQ$13,""))</f>
        <v/>
      </c>
      <c r="BR251" s="53" t="str">
        <f>IF(B251&gt;例①!$C$42,"",IF(B251&gt;=例①!$C$41,$BR$13,""))</f>
        <v/>
      </c>
      <c r="BS251" s="53" t="str">
        <f>IF(B251&gt;例①!$C$44,"",IF(B251&gt;=例①!$C$43,$BS$13,""))</f>
        <v/>
      </c>
      <c r="BT251" s="53" t="str">
        <f>IF(B251&gt;例①!$C$46,"",IF(B251&gt;=例①!$C$45,$BT$13,""))</f>
        <v/>
      </c>
      <c r="BU251" s="53" t="str">
        <f>IF(B251&gt;例①!$C$48,"",IF(B251&gt;=例①!$C$47,$BU$13,""))</f>
        <v/>
      </c>
      <c r="BV251" s="53" t="str">
        <f>IF(B251&gt;例①!$C$50,"",IF(B251&gt;=例①!$C$49,$BV$13,""))</f>
        <v/>
      </c>
      <c r="BW251" s="53" t="str">
        <f>IF(B251&gt;例①!$C$52,"",IF(B251&gt;=例①!$C$51,$BW$13,""))</f>
        <v/>
      </c>
      <c r="BX251" s="53" t="str">
        <f>IF(B251&gt;例①!$C$54,"",IF(B251&gt;=例①!$C$53,$BX$13,""))</f>
        <v/>
      </c>
      <c r="BY251" s="53" t="str">
        <f>IF(B251&gt;例①!$C$56,"",IF(B251&gt;=例①!$C$55,$BY$13,""))</f>
        <v/>
      </c>
      <c r="BZ251" s="53" t="str">
        <f>IF(B251&gt;例①!$C$58,"",IF(B251&gt;=例①!$C$57,$BZ$13,""))</f>
        <v/>
      </c>
      <c r="CA251" s="53" t="str">
        <f>IF(B251&gt;例①!$C$60,"",IF(B251&gt;=例①!$C$59,$CA$13,""))</f>
        <v/>
      </c>
      <c r="CB251" s="53" t="str">
        <f>IF(B251&gt;例①!$C$62,"",IF(B251&gt;=例①!$C$61,$CB$13,""))</f>
        <v/>
      </c>
      <c r="CC251" s="53" t="str">
        <f>IF(B251&gt;例①!$C$64,"",IF(B251&gt;=例①!$C$63,$CC$13,""))</f>
        <v/>
      </c>
      <c r="CD251" s="53" t="str">
        <f>IF(B251&gt;例①!$C$66,"",IF(B251&gt;=例①!$C$65,$CD$13,""))</f>
        <v/>
      </c>
      <c r="CE251" s="50" t="str">
        <f t="shared" si="138"/>
        <v/>
      </c>
      <c r="CF251" s="50" t="str">
        <f t="shared" si="125"/>
        <v xml:space="preserve"> </v>
      </c>
    </row>
    <row r="252" spans="1:84" ht="39" customHeight="1" thickTop="1" thickBot="1" x14ac:dyDescent="0.2">
      <c r="A252" s="81" t="str">
        <f t="shared" si="112"/>
        <v>対象期間外</v>
      </c>
      <c r="B252" s="180" t="str">
        <f>IFERROR(IF(B251=例①!$E$12+IF(WEEKDAY(例①!$E$12)=1,例①!$E$12,(8-WEEKDAY(例①!$E$12))),"-",IF(B251="-","-",B251+1)),"-")</f>
        <v>-</v>
      </c>
      <c r="C252" s="89" t="str">
        <f t="shared" si="126"/>
        <v>-</v>
      </c>
      <c r="D252" s="199" t="str">
        <f t="shared" si="127"/>
        <v>×</v>
      </c>
      <c r="E252" s="200" t="str">
        <f t="shared" si="128"/>
        <v xml:space="preserve"> </v>
      </c>
      <c r="F252" s="201" t="s">
        <v>61</v>
      </c>
      <c r="G252" s="202"/>
      <c r="H252" s="203"/>
      <c r="I252" s="204"/>
      <c r="J252" s="187" t="str">
        <f t="shared" si="129"/>
        <v/>
      </c>
      <c r="K252" s="190" t="str">
        <f t="shared" si="113"/>
        <v/>
      </c>
      <c r="L252" s="190" t="str">
        <f t="shared" si="114"/>
        <v/>
      </c>
      <c r="M252" s="188" t="str">
        <f t="shared" si="130"/>
        <v/>
      </c>
      <c r="N252" s="87" t="str">
        <f t="shared" si="115"/>
        <v/>
      </c>
      <c r="O252" s="108"/>
      <c r="P252" s="156" t="str">
        <f>IF(B252&lt;例①!$E$11,"",IF(B252&gt;例①!$E$12,"",IF(LEN(CE252)=0,"○","")))</f>
        <v/>
      </c>
      <c r="Q252" s="162">
        <f t="shared" si="131"/>
        <v>52</v>
      </c>
      <c r="R252" s="93">
        <f t="shared" si="116"/>
        <v>181</v>
      </c>
      <c r="S252" s="156" t="str">
        <f t="shared" si="117"/>
        <v/>
      </c>
      <c r="T252" s="162">
        <f t="shared" si="118"/>
        <v>51</v>
      </c>
      <c r="U252" s="100">
        <f t="shared" si="132"/>
        <v>52</v>
      </c>
      <c r="V252" s="93" t="str">
        <f t="shared" si="119"/>
        <v/>
      </c>
      <c r="W252" s="169" t="str">
        <f t="shared" si="133"/>
        <v/>
      </c>
      <c r="X252" s="80" t="str">
        <f t="shared" si="134"/>
        <v/>
      </c>
      <c r="Y252" s="80" t="str">
        <f t="shared" si="135"/>
        <v/>
      </c>
      <c r="Z252" s="80" t="str">
        <f t="shared" si="120"/>
        <v>-</v>
      </c>
      <c r="AA252" s="80" t="str">
        <f t="shared" si="121"/>
        <v/>
      </c>
      <c r="AB252" s="80" t="str">
        <f t="shared" si="122"/>
        <v>OK（振替済み）</v>
      </c>
      <c r="AC252" s="154">
        <f t="shared" si="123"/>
        <v>51</v>
      </c>
      <c r="AD252" s="154" t="str">
        <f t="shared" si="136"/>
        <v/>
      </c>
      <c r="AE252" s="106">
        <f t="shared" si="137"/>
        <v>0</v>
      </c>
      <c r="AF252" s="106">
        <f t="shared" si="124"/>
        <v>0</v>
      </c>
      <c r="AG252" s="223" t="str">
        <f>IFERROR(IF(AE252=1,例①!$E$11,IF(AE252=2,例①!$E$11,IF(WEEKDAY(Z252)=2,Z245,AG251))),"")</f>
        <v/>
      </c>
      <c r="AH252" s="224" t="str">
        <f t="shared" si="146"/>
        <v/>
      </c>
      <c r="AI252" s="224" t="str">
        <f t="shared" si="146"/>
        <v/>
      </c>
      <c r="AJ252" s="224" t="str">
        <f t="shared" si="146"/>
        <v/>
      </c>
      <c r="AK252" s="224" t="str">
        <f t="shared" si="146"/>
        <v/>
      </c>
      <c r="AL252" s="224" t="str">
        <f t="shared" si="146"/>
        <v/>
      </c>
      <c r="AM252" s="224" t="str">
        <f t="shared" si="146"/>
        <v/>
      </c>
      <c r="AN252" s="224" t="str">
        <f t="shared" si="146"/>
        <v/>
      </c>
      <c r="AO252" s="224" t="str">
        <f t="shared" si="146"/>
        <v/>
      </c>
      <c r="AP252" s="224" t="str">
        <f t="shared" si="146"/>
        <v/>
      </c>
      <c r="AQ252" s="224" t="str">
        <f t="shared" si="146"/>
        <v/>
      </c>
      <c r="AR252" s="224" t="str">
        <f t="shared" si="146"/>
        <v/>
      </c>
      <c r="AS252" s="224" t="str">
        <f t="shared" si="146"/>
        <v/>
      </c>
      <c r="AT252" s="224" t="str">
        <f t="shared" si="146"/>
        <v/>
      </c>
      <c r="AU252" s="224" t="str">
        <f t="shared" si="146"/>
        <v/>
      </c>
      <c r="AV252" s="224" t="str">
        <f t="shared" si="146"/>
        <v/>
      </c>
      <c r="AW252" s="224" t="str">
        <f t="shared" si="146"/>
        <v/>
      </c>
      <c r="AX252" s="224" t="str">
        <f t="shared" si="146"/>
        <v/>
      </c>
      <c r="AY252" s="224" t="str">
        <f t="shared" si="146"/>
        <v/>
      </c>
      <c r="AZ252" s="224" t="str">
        <f t="shared" si="146"/>
        <v/>
      </c>
      <c r="BA252" s="224" t="str">
        <f t="shared" si="146"/>
        <v/>
      </c>
      <c r="BB252" s="225" t="str">
        <f>IFERROR(IF(IF(Z252=例①!$E$12,例①!$E$12,IF(WEEKDAY(Z252)=1,Z259,BB253))&gt;例①!$E$12,例①!$E$12,IF(Z252=例①!$E$12,例①!$E$12,IF(WEEKDAY(Z252)=1,Z259,BB253))),"")</f>
        <v/>
      </c>
      <c r="BE252" s="53"/>
      <c r="BF252" s="53"/>
      <c r="BG252" s="53" t="str">
        <f>IFERROR(VLOOKUP(B252,例①!$C$11:$D$12,2,FALSE),"")</f>
        <v/>
      </c>
      <c r="BH252" s="53" t="str">
        <f>IFERROR(VLOOKUP(B252,例①!$C$16:$D$21,2,FALSE),"")</f>
        <v/>
      </c>
      <c r="BI252" s="53" t="str">
        <f>IFERROR(VLOOKUP(B252,例①!$C$22:$D$24,2,FALSE),"")</f>
        <v/>
      </c>
      <c r="BJ252" s="53" t="str">
        <f>IF(B252&gt;例①!$C$26,"",IF(B252&gt;=例①!$C$25,$BJ$13,""))</f>
        <v/>
      </c>
      <c r="BK252" s="53" t="str">
        <f>IF(B252&gt;例①!$C$28,"",IF(B252&gt;=例①!$C$27,$BK$13,""))</f>
        <v/>
      </c>
      <c r="BL252" s="53" t="str">
        <f>IF(B252&gt;例①!$C$30,"",IF(B252&gt;=例①!$C$29,$BL$13,""))</f>
        <v/>
      </c>
      <c r="BM252" s="53" t="str">
        <f>IF(B252&gt;例①!$C$32,"",IF(B252&gt;=例①!$C$31,$BM$13,""))</f>
        <v/>
      </c>
      <c r="BN252" s="53" t="str">
        <f>IF(B252&gt;例①!$C$34,"",IF(B252&gt;=例①!$C$33,$BN$13,""))</f>
        <v/>
      </c>
      <c r="BO252" s="53" t="str">
        <f>IF(B252&gt;例①!$C$36,"",IF(B252&gt;=例①!$C$35,$BO$13,""))</f>
        <v/>
      </c>
      <c r="BP252" s="53" t="str">
        <f>IF(B252&gt;例①!$C$38,"",IF(B252&gt;=例①!$C$37,$BP$13,""))</f>
        <v/>
      </c>
      <c r="BQ252" s="53" t="str">
        <f>IF(B252&gt;例①!$C$40,"",IF(B252&gt;=例①!$C$39,$BQ$13,""))</f>
        <v/>
      </c>
      <c r="BR252" s="53" t="str">
        <f>IF(B252&gt;例①!$C$42,"",IF(B252&gt;=例①!$C$41,$BR$13,""))</f>
        <v/>
      </c>
      <c r="BS252" s="53" t="str">
        <f>IF(B252&gt;例①!$C$44,"",IF(B252&gt;=例①!$C$43,$BS$13,""))</f>
        <v/>
      </c>
      <c r="BT252" s="53" t="str">
        <f>IF(B252&gt;例①!$C$46,"",IF(B252&gt;=例①!$C$45,$BT$13,""))</f>
        <v/>
      </c>
      <c r="BU252" s="53" t="str">
        <f>IF(B252&gt;例①!$C$48,"",IF(B252&gt;=例①!$C$47,$BU$13,""))</f>
        <v/>
      </c>
      <c r="BV252" s="53" t="str">
        <f>IF(B252&gt;例①!$C$50,"",IF(B252&gt;=例①!$C$49,$BV$13,""))</f>
        <v/>
      </c>
      <c r="BW252" s="53" t="str">
        <f>IF(B252&gt;例①!$C$52,"",IF(B252&gt;=例①!$C$51,$BW$13,""))</f>
        <v/>
      </c>
      <c r="BX252" s="53" t="str">
        <f>IF(B252&gt;例①!$C$54,"",IF(B252&gt;=例①!$C$53,$BX$13,""))</f>
        <v/>
      </c>
      <c r="BY252" s="53" t="str">
        <f>IF(B252&gt;例①!$C$56,"",IF(B252&gt;=例①!$C$55,$BY$13,""))</f>
        <v/>
      </c>
      <c r="BZ252" s="53" t="str">
        <f>IF(B252&gt;例①!$C$58,"",IF(B252&gt;=例①!$C$57,$BZ$13,""))</f>
        <v/>
      </c>
      <c r="CA252" s="53" t="str">
        <f>IF(B252&gt;例①!$C$60,"",IF(B252&gt;=例①!$C$59,$CA$13,""))</f>
        <v/>
      </c>
      <c r="CB252" s="53" t="str">
        <f>IF(B252&gt;例①!$C$62,"",IF(B252&gt;=例①!$C$61,$CB$13,""))</f>
        <v/>
      </c>
      <c r="CC252" s="53" t="str">
        <f>IF(B252&gt;例①!$C$64,"",IF(B252&gt;=例①!$C$63,$CC$13,""))</f>
        <v/>
      </c>
      <c r="CD252" s="53" t="str">
        <f>IF(B252&gt;例①!$C$66,"",IF(B252&gt;=例①!$C$65,$CD$13,""))</f>
        <v/>
      </c>
      <c r="CE252" s="50" t="str">
        <f t="shared" si="138"/>
        <v/>
      </c>
      <c r="CF252" s="50" t="str">
        <f t="shared" si="125"/>
        <v xml:space="preserve"> </v>
      </c>
    </row>
    <row r="253" spans="1:84" ht="39" customHeight="1" thickTop="1" thickBot="1" x14ac:dyDescent="0.2">
      <c r="A253" s="81" t="str">
        <f t="shared" si="112"/>
        <v>対象期間外</v>
      </c>
      <c r="B253" s="180" t="str">
        <f>IFERROR(IF(B252=例①!$E$12+IF(WEEKDAY(例①!$E$12)=1,例①!$E$12,(8-WEEKDAY(例①!$E$12))),"-",IF(B252="-","-",B252+1)),"-")</f>
        <v>-</v>
      </c>
      <c r="C253" s="89" t="str">
        <f t="shared" si="126"/>
        <v>-</v>
      </c>
      <c r="D253" s="199" t="str">
        <f t="shared" si="127"/>
        <v>×</v>
      </c>
      <c r="E253" s="200" t="str">
        <f t="shared" si="128"/>
        <v xml:space="preserve"> </v>
      </c>
      <c r="F253" s="201" t="s">
        <v>60</v>
      </c>
      <c r="G253" s="202"/>
      <c r="H253" s="203"/>
      <c r="I253" s="204"/>
      <c r="J253" s="187" t="str">
        <f t="shared" si="129"/>
        <v/>
      </c>
      <c r="K253" s="190" t="str">
        <f t="shared" si="113"/>
        <v/>
      </c>
      <c r="L253" s="190" t="str">
        <f t="shared" si="114"/>
        <v/>
      </c>
      <c r="M253" s="188" t="str">
        <f t="shared" si="130"/>
        <v/>
      </c>
      <c r="N253" s="87" t="str">
        <f t="shared" si="115"/>
        <v/>
      </c>
      <c r="O253" s="108"/>
      <c r="P253" s="156" t="str">
        <f>IF(B253&lt;例①!$E$11,"",IF(B253&gt;例①!$E$12,"",IF(LEN(CE253)=0,"○","")))</f>
        <v/>
      </c>
      <c r="Q253" s="162">
        <f t="shared" si="131"/>
        <v>52</v>
      </c>
      <c r="R253" s="93">
        <f t="shared" si="116"/>
        <v>181</v>
      </c>
      <c r="S253" s="156" t="str">
        <f t="shared" si="117"/>
        <v/>
      </c>
      <c r="T253" s="162">
        <f t="shared" si="118"/>
        <v>51</v>
      </c>
      <c r="U253" s="100">
        <f t="shared" si="132"/>
        <v>52</v>
      </c>
      <c r="V253" s="93" t="str">
        <f t="shared" si="119"/>
        <v/>
      </c>
      <c r="W253" s="169" t="str">
        <f t="shared" si="133"/>
        <v/>
      </c>
      <c r="X253" s="80" t="str">
        <f t="shared" si="134"/>
        <v/>
      </c>
      <c r="Y253" s="80" t="str">
        <f t="shared" si="135"/>
        <v/>
      </c>
      <c r="Z253" s="80" t="str">
        <f t="shared" si="120"/>
        <v>-</v>
      </c>
      <c r="AA253" s="80" t="str">
        <f t="shared" si="121"/>
        <v/>
      </c>
      <c r="AB253" s="80" t="str">
        <f t="shared" si="122"/>
        <v>OK（振替済み）</v>
      </c>
      <c r="AC253" s="154">
        <f t="shared" si="123"/>
        <v>51</v>
      </c>
      <c r="AD253" s="154" t="str">
        <f t="shared" si="136"/>
        <v/>
      </c>
      <c r="AE253" s="106">
        <f t="shared" si="137"/>
        <v>0</v>
      </c>
      <c r="AF253" s="106">
        <f t="shared" si="124"/>
        <v>0</v>
      </c>
      <c r="AG253" s="216" t="str">
        <f>IFERROR(IF(AE253=1,例①!$E$11,IF(AE253=2,例①!$E$11,IF(WEEKDAY(Z253)=2,Z246,AG252))),"")</f>
        <v/>
      </c>
      <c r="AH253" s="221" t="str">
        <f t="shared" si="146"/>
        <v/>
      </c>
      <c r="AI253" s="221" t="str">
        <f t="shared" si="146"/>
        <v/>
      </c>
      <c r="AJ253" s="221" t="str">
        <f t="shared" si="146"/>
        <v/>
      </c>
      <c r="AK253" s="221" t="str">
        <f t="shared" si="146"/>
        <v/>
      </c>
      <c r="AL253" s="221" t="str">
        <f t="shared" si="146"/>
        <v/>
      </c>
      <c r="AM253" s="221" t="str">
        <f t="shared" si="146"/>
        <v/>
      </c>
      <c r="AN253" s="221" t="str">
        <f t="shared" si="146"/>
        <v/>
      </c>
      <c r="AO253" s="221" t="str">
        <f t="shared" si="146"/>
        <v/>
      </c>
      <c r="AP253" s="221" t="str">
        <f t="shared" si="146"/>
        <v/>
      </c>
      <c r="AQ253" s="221" t="str">
        <f t="shared" si="146"/>
        <v/>
      </c>
      <c r="AR253" s="221" t="str">
        <f t="shared" si="146"/>
        <v/>
      </c>
      <c r="AS253" s="221" t="str">
        <f t="shared" si="146"/>
        <v/>
      </c>
      <c r="AT253" s="221" t="str">
        <f t="shared" si="146"/>
        <v/>
      </c>
      <c r="AU253" s="221" t="str">
        <f t="shared" si="146"/>
        <v/>
      </c>
      <c r="AV253" s="221" t="str">
        <f t="shared" si="146"/>
        <v/>
      </c>
      <c r="AW253" s="221" t="str">
        <f t="shared" si="146"/>
        <v/>
      </c>
      <c r="AX253" s="221" t="str">
        <f t="shared" si="146"/>
        <v/>
      </c>
      <c r="AY253" s="221" t="str">
        <f t="shared" si="146"/>
        <v/>
      </c>
      <c r="AZ253" s="221" t="str">
        <f t="shared" si="146"/>
        <v/>
      </c>
      <c r="BA253" s="221" t="str">
        <f t="shared" si="146"/>
        <v/>
      </c>
      <c r="BB253" s="217" t="str">
        <f>IFERROR(IF(IF(Z253=例①!$E$12,例①!$E$12,IF(WEEKDAY(Z253)=1,Z260,BB254))&gt;例①!$E$12,例①!$E$12,IF(Z253=例①!$E$12,例①!$E$12,IF(WEEKDAY(Z253)=1,Z260,BB254))),"")</f>
        <v/>
      </c>
      <c r="BE253" s="53"/>
      <c r="BF253" s="53"/>
      <c r="BG253" s="53" t="str">
        <f>IFERROR(VLOOKUP(B253,例①!$C$11:$D$12,2,FALSE),"")</f>
        <v/>
      </c>
      <c r="BH253" s="53" t="str">
        <f>IFERROR(VLOOKUP(B253,例①!$C$16:$D$21,2,FALSE),"")</f>
        <v/>
      </c>
      <c r="BI253" s="53" t="str">
        <f>IFERROR(VLOOKUP(B253,例①!$C$22:$D$24,2,FALSE),"")</f>
        <v/>
      </c>
      <c r="BJ253" s="53" t="str">
        <f>IF(B253&gt;例①!$C$26,"",IF(B253&gt;=例①!$C$25,$BJ$13,""))</f>
        <v/>
      </c>
      <c r="BK253" s="53" t="str">
        <f>IF(B253&gt;例①!$C$28,"",IF(B253&gt;=例①!$C$27,$BK$13,""))</f>
        <v/>
      </c>
      <c r="BL253" s="53" t="str">
        <f>IF(B253&gt;例①!$C$30,"",IF(B253&gt;=例①!$C$29,$BL$13,""))</f>
        <v/>
      </c>
      <c r="BM253" s="53" t="str">
        <f>IF(B253&gt;例①!$C$32,"",IF(B253&gt;=例①!$C$31,$BM$13,""))</f>
        <v/>
      </c>
      <c r="BN253" s="53" t="str">
        <f>IF(B253&gt;例①!$C$34,"",IF(B253&gt;=例①!$C$33,$BN$13,""))</f>
        <v/>
      </c>
      <c r="BO253" s="53" t="str">
        <f>IF(B253&gt;例①!$C$36,"",IF(B253&gt;=例①!$C$35,$BO$13,""))</f>
        <v/>
      </c>
      <c r="BP253" s="53" t="str">
        <f>IF(B253&gt;例①!$C$38,"",IF(B253&gt;=例①!$C$37,$BP$13,""))</f>
        <v/>
      </c>
      <c r="BQ253" s="53" t="str">
        <f>IF(B253&gt;例①!$C$40,"",IF(B253&gt;=例①!$C$39,$BQ$13,""))</f>
        <v/>
      </c>
      <c r="BR253" s="53" t="str">
        <f>IF(B253&gt;例①!$C$42,"",IF(B253&gt;=例①!$C$41,$BR$13,""))</f>
        <v/>
      </c>
      <c r="BS253" s="53" t="str">
        <f>IF(B253&gt;例①!$C$44,"",IF(B253&gt;=例①!$C$43,$BS$13,""))</f>
        <v/>
      </c>
      <c r="BT253" s="53" t="str">
        <f>IF(B253&gt;例①!$C$46,"",IF(B253&gt;=例①!$C$45,$BT$13,""))</f>
        <v/>
      </c>
      <c r="BU253" s="53" t="str">
        <f>IF(B253&gt;例①!$C$48,"",IF(B253&gt;=例①!$C$47,$BU$13,""))</f>
        <v/>
      </c>
      <c r="BV253" s="53" t="str">
        <f>IF(B253&gt;例①!$C$50,"",IF(B253&gt;=例①!$C$49,$BV$13,""))</f>
        <v/>
      </c>
      <c r="BW253" s="53" t="str">
        <f>IF(B253&gt;例①!$C$52,"",IF(B253&gt;=例①!$C$51,$BW$13,""))</f>
        <v/>
      </c>
      <c r="BX253" s="53" t="str">
        <f>IF(B253&gt;例①!$C$54,"",IF(B253&gt;=例①!$C$53,$BX$13,""))</f>
        <v/>
      </c>
      <c r="BY253" s="53" t="str">
        <f>IF(B253&gt;例①!$C$56,"",IF(B253&gt;=例①!$C$55,$BY$13,""))</f>
        <v/>
      </c>
      <c r="BZ253" s="53" t="str">
        <f>IF(B253&gt;例①!$C$58,"",IF(B253&gt;=例①!$C$57,$BZ$13,""))</f>
        <v/>
      </c>
      <c r="CA253" s="53" t="str">
        <f>IF(B253&gt;例①!$C$60,"",IF(B253&gt;=例①!$C$59,$CA$13,""))</f>
        <v/>
      </c>
      <c r="CB253" s="53" t="str">
        <f>IF(B253&gt;例①!$C$62,"",IF(B253&gt;=例①!$C$61,$CB$13,""))</f>
        <v/>
      </c>
      <c r="CC253" s="53" t="str">
        <f>IF(B253&gt;例①!$C$64,"",IF(B253&gt;=例①!$C$63,$CC$13,""))</f>
        <v/>
      </c>
      <c r="CD253" s="53" t="str">
        <f>IF(B253&gt;例①!$C$66,"",IF(B253&gt;=例①!$C$65,$CD$13,""))</f>
        <v/>
      </c>
      <c r="CE253" s="50" t="str">
        <f t="shared" si="138"/>
        <v/>
      </c>
      <c r="CF253" s="50" t="str">
        <f t="shared" si="125"/>
        <v xml:space="preserve"> </v>
      </c>
    </row>
    <row r="254" spans="1:84" ht="39" customHeight="1" thickTop="1" thickBot="1" x14ac:dyDescent="0.2">
      <c r="A254" s="81" t="str">
        <f t="shared" si="112"/>
        <v>対象期間外</v>
      </c>
      <c r="B254" s="180" t="str">
        <f>IFERROR(IF(B253=例①!$E$12+IF(WEEKDAY(例①!$E$12)=1,例①!$E$12,(8-WEEKDAY(例①!$E$12))),"-",IF(B253="-","-",B253+1)),"-")</f>
        <v>-</v>
      </c>
      <c r="C254" s="89" t="str">
        <f t="shared" si="126"/>
        <v>-</v>
      </c>
      <c r="D254" s="199" t="str">
        <f t="shared" si="127"/>
        <v>×</v>
      </c>
      <c r="E254" s="200" t="str">
        <f t="shared" si="128"/>
        <v xml:space="preserve"> </v>
      </c>
      <c r="F254" s="201" t="s">
        <v>60</v>
      </c>
      <c r="G254" s="202"/>
      <c r="H254" s="203"/>
      <c r="I254" s="204"/>
      <c r="J254" s="187" t="str">
        <f t="shared" si="129"/>
        <v/>
      </c>
      <c r="K254" s="190" t="str">
        <f t="shared" si="113"/>
        <v/>
      </c>
      <c r="L254" s="190" t="str">
        <f t="shared" si="114"/>
        <v/>
      </c>
      <c r="M254" s="188" t="str">
        <f t="shared" si="130"/>
        <v/>
      </c>
      <c r="N254" s="87" t="str">
        <f t="shared" si="115"/>
        <v/>
      </c>
      <c r="O254" s="108"/>
      <c r="P254" s="156" t="str">
        <f>IF(B254&lt;例①!$E$11,"",IF(B254&gt;例①!$E$12,"",IF(LEN(CE254)=0,"○","")))</f>
        <v/>
      </c>
      <c r="Q254" s="162">
        <f t="shared" si="131"/>
        <v>52</v>
      </c>
      <c r="R254" s="93">
        <f t="shared" si="116"/>
        <v>181</v>
      </c>
      <c r="S254" s="156" t="str">
        <f t="shared" si="117"/>
        <v/>
      </c>
      <c r="T254" s="162">
        <f t="shared" si="118"/>
        <v>51</v>
      </c>
      <c r="U254" s="100">
        <f t="shared" si="132"/>
        <v>52</v>
      </c>
      <c r="V254" s="93" t="str">
        <f t="shared" si="119"/>
        <v/>
      </c>
      <c r="W254" s="169" t="str">
        <f t="shared" si="133"/>
        <v/>
      </c>
      <c r="X254" s="80" t="str">
        <f t="shared" si="134"/>
        <v/>
      </c>
      <c r="Y254" s="80" t="str">
        <f t="shared" si="135"/>
        <v/>
      </c>
      <c r="Z254" s="80" t="str">
        <f t="shared" si="120"/>
        <v>-</v>
      </c>
      <c r="AA254" s="80" t="str">
        <f t="shared" si="121"/>
        <v/>
      </c>
      <c r="AB254" s="80" t="str">
        <f t="shared" si="122"/>
        <v>OK（振替済み）</v>
      </c>
      <c r="AC254" s="154">
        <f t="shared" si="123"/>
        <v>51</v>
      </c>
      <c r="AD254" s="154" t="str">
        <f t="shared" si="136"/>
        <v/>
      </c>
      <c r="AE254" s="106">
        <f t="shared" si="137"/>
        <v>0</v>
      </c>
      <c r="AF254" s="106">
        <f t="shared" si="124"/>
        <v>0</v>
      </c>
      <c r="AG254" s="218" t="str">
        <f>IFERROR(IF(AE254=1,例①!$E$11,IF(AE254=2,例①!$E$11,IF(WEEKDAY(Z254)=2,Z247,AG253))),"")</f>
        <v/>
      </c>
      <c r="AH254" s="222" t="str">
        <f t="shared" si="146"/>
        <v/>
      </c>
      <c r="AI254" s="222" t="str">
        <f t="shared" si="146"/>
        <v/>
      </c>
      <c r="AJ254" s="222" t="str">
        <f t="shared" si="146"/>
        <v/>
      </c>
      <c r="AK254" s="222" t="str">
        <f t="shared" si="146"/>
        <v/>
      </c>
      <c r="AL254" s="222" t="str">
        <f t="shared" si="146"/>
        <v/>
      </c>
      <c r="AM254" s="222" t="str">
        <f t="shared" si="146"/>
        <v/>
      </c>
      <c r="AN254" s="222" t="str">
        <f t="shared" si="146"/>
        <v/>
      </c>
      <c r="AO254" s="222" t="str">
        <f t="shared" si="146"/>
        <v/>
      </c>
      <c r="AP254" s="222" t="str">
        <f t="shared" si="146"/>
        <v/>
      </c>
      <c r="AQ254" s="222" t="str">
        <f t="shared" si="146"/>
        <v/>
      </c>
      <c r="AR254" s="222" t="str">
        <f t="shared" si="146"/>
        <v/>
      </c>
      <c r="AS254" s="222" t="str">
        <f t="shared" si="146"/>
        <v/>
      </c>
      <c r="AT254" s="222" t="str">
        <f t="shared" si="146"/>
        <v/>
      </c>
      <c r="AU254" s="222" t="str">
        <f t="shared" si="146"/>
        <v/>
      </c>
      <c r="AV254" s="222" t="str">
        <f t="shared" si="146"/>
        <v/>
      </c>
      <c r="AW254" s="222" t="str">
        <f t="shared" si="146"/>
        <v/>
      </c>
      <c r="AX254" s="222" t="str">
        <f t="shared" si="146"/>
        <v/>
      </c>
      <c r="AY254" s="222" t="str">
        <f t="shared" si="146"/>
        <v/>
      </c>
      <c r="AZ254" s="222" t="str">
        <f t="shared" si="146"/>
        <v/>
      </c>
      <c r="BA254" s="222" t="str">
        <f t="shared" si="146"/>
        <v/>
      </c>
      <c r="BB254" s="219" t="str">
        <f>IFERROR(IF(IF(Z254=例①!$E$12,例①!$E$12,IF(WEEKDAY(Z254)=1,Z261,BB255))&gt;例①!$E$12,例①!$E$12,IF(Z254=例①!$E$12,例①!$E$12,IF(WEEKDAY(Z254)=1,Z261,BB255))),"")</f>
        <v/>
      </c>
      <c r="BE254" s="53"/>
      <c r="BF254" s="53"/>
      <c r="BG254" s="53" t="str">
        <f>IFERROR(VLOOKUP(B254,例①!$C$11:$D$12,2,FALSE),"")</f>
        <v/>
      </c>
      <c r="BH254" s="53" t="str">
        <f>IFERROR(VLOOKUP(B254,例①!$C$16:$D$21,2,FALSE),"")</f>
        <v/>
      </c>
      <c r="BI254" s="53" t="str">
        <f>IFERROR(VLOOKUP(B254,例①!$C$22:$D$24,2,FALSE),"")</f>
        <v/>
      </c>
      <c r="BJ254" s="53" t="str">
        <f>IF(B254&gt;例①!$C$26,"",IF(B254&gt;=例①!$C$25,$BJ$13,""))</f>
        <v/>
      </c>
      <c r="BK254" s="53" t="str">
        <f>IF(B254&gt;例①!$C$28,"",IF(B254&gt;=例①!$C$27,$BK$13,""))</f>
        <v/>
      </c>
      <c r="BL254" s="53" t="str">
        <f>IF(B254&gt;例①!$C$30,"",IF(B254&gt;=例①!$C$29,$BL$13,""))</f>
        <v/>
      </c>
      <c r="BM254" s="53" t="str">
        <f>IF(B254&gt;例①!$C$32,"",IF(B254&gt;=例①!$C$31,$BM$13,""))</f>
        <v/>
      </c>
      <c r="BN254" s="53" t="str">
        <f>IF(B254&gt;例①!$C$34,"",IF(B254&gt;=例①!$C$33,$BN$13,""))</f>
        <v/>
      </c>
      <c r="BO254" s="53" t="str">
        <f>IF(B254&gt;例①!$C$36,"",IF(B254&gt;=例①!$C$35,$BO$13,""))</f>
        <v/>
      </c>
      <c r="BP254" s="53" t="str">
        <f>IF(B254&gt;例①!$C$38,"",IF(B254&gt;=例①!$C$37,$BP$13,""))</f>
        <v/>
      </c>
      <c r="BQ254" s="53" t="str">
        <f>IF(B254&gt;例①!$C$40,"",IF(B254&gt;=例①!$C$39,$BQ$13,""))</f>
        <v/>
      </c>
      <c r="BR254" s="53" t="str">
        <f>IF(B254&gt;例①!$C$42,"",IF(B254&gt;=例①!$C$41,$BR$13,""))</f>
        <v/>
      </c>
      <c r="BS254" s="53" t="str">
        <f>IF(B254&gt;例①!$C$44,"",IF(B254&gt;=例①!$C$43,$BS$13,""))</f>
        <v/>
      </c>
      <c r="BT254" s="53" t="str">
        <f>IF(B254&gt;例①!$C$46,"",IF(B254&gt;=例①!$C$45,$BT$13,""))</f>
        <v/>
      </c>
      <c r="BU254" s="53" t="str">
        <f>IF(B254&gt;例①!$C$48,"",IF(B254&gt;=例①!$C$47,$BU$13,""))</f>
        <v/>
      </c>
      <c r="BV254" s="53" t="str">
        <f>IF(B254&gt;例①!$C$50,"",IF(B254&gt;=例①!$C$49,$BV$13,""))</f>
        <v/>
      </c>
      <c r="BW254" s="53" t="str">
        <f>IF(B254&gt;例①!$C$52,"",IF(B254&gt;=例①!$C$51,$BW$13,""))</f>
        <v/>
      </c>
      <c r="BX254" s="53" t="str">
        <f>IF(B254&gt;例①!$C$54,"",IF(B254&gt;=例①!$C$53,$BX$13,""))</f>
        <v/>
      </c>
      <c r="BY254" s="53" t="str">
        <f>IF(B254&gt;例①!$C$56,"",IF(B254&gt;=例①!$C$55,$BY$13,""))</f>
        <v/>
      </c>
      <c r="BZ254" s="53" t="str">
        <f>IF(B254&gt;例①!$C$58,"",IF(B254&gt;=例①!$C$57,$BZ$13,""))</f>
        <v/>
      </c>
      <c r="CA254" s="53" t="str">
        <f>IF(B254&gt;例①!$C$60,"",IF(B254&gt;=例①!$C$59,$CA$13,""))</f>
        <v/>
      </c>
      <c r="CB254" s="53" t="str">
        <f>IF(B254&gt;例①!$C$62,"",IF(B254&gt;=例①!$C$61,$CB$13,""))</f>
        <v/>
      </c>
      <c r="CC254" s="53" t="str">
        <f>IF(B254&gt;例①!$C$64,"",IF(B254&gt;=例①!$C$63,$CC$13,""))</f>
        <v/>
      </c>
      <c r="CD254" s="53" t="str">
        <f>IF(B254&gt;例①!$C$66,"",IF(B254&gt;=例①!$C$65,$CD$13,""))</f>
        <v/>
      </c>
      <c r="CE254" s="50" t="str">
        <f t="shared" si="138"/>
        <v/>
      </c>
      <c r="CF254" s="50" t="str">
        <f t="shared" si="125"/>
        <v xml:space="preserve"> </v>
      </c>
    </row>
    <row r="255" spans="1:84" ht="39" customHeight="1" thickTop="1" thickBot="1" x14ac:dyDescent="0.2">
      <c r="A255" s="81" t="str">
        <f t="shared" si="112"/>
        <v>対象期間外</v>
      </c>
      <c r="B255" s="180" t="str">
        <f>IFERROR(IF(B254=例①!$E$12+IF(WEEKDAY(例①!$E$12)=1,例①!$E$12,(8-WEEKDAY(例①!$E$12))),"-",IF(B254="-","-",B254+1)),"-")</f>
        <v>-</v>
      </c>
      <c r="C255" s="89" t="str">
        <f t="shared" si="126"/>
        <v>-</v>
      </c>
      <c r="D255" s="199" t="str">
        <f t="shared" si="127"/>
        <v>×</v>
      </c>
      <c r="E255" s="200" t="str">
        <f t="shared" si="128"/>
        <v xml:space="preserve"> </v>
      </c>
      <c r="F255" s="201" t="s">
        <v>60</v>
      </c>
      <c r="G255" s="202"/>
      <c r="H255" s="203"/>
      <c r="I255" s="204"/>
      <c r="J255" s="187" t="str">
        <f t="shared" si="129"/>
        <v/>
      </c>
      <c r="K255" s="190" t="str">
        <f t="shared" si="113"/>
        <v/>
      </c>
      <c r="L255" s="190" t="str">
        <f t="shared" si="114"/>
        <v/>
      </c>
      <c r="M255" s="188" t="str">
        <f t="shared" si="130"/>
        <v/>
      </c>
      <c r="N255" s="87" t="str">
        <f t="shared" si="115"/>
        <v/>
      </c>
      <c r="O255" s="108"/>
      <c r="P255" s="156" t="str">
        <f>IF(B255&lt;例①!$E$11,"",IF(B255&gt;例①!$E$12,"",IF(LEN(CE255)=0,"○","")))</f>
        <v/>
      </c>
      <c r="Q255" s="162">
        <f t="shared" si="131"/>
        <v>52</v>
      </c>
      <c r="R255" s="93">
        <f t="shared" si="116"/>
        <v>181</v>
      </c>
      <c r="S255" s="156" t="str">
        <f t="shared" si="117"/>
        <v/>
      </c>
      <c r="T255" s="162">
        <f t="shared" si="118"/>
        <v>51</v>
      </c>
      <c r="U255" s="100">
        <f t="shared" si="132"/>
        <v>52</v>
      </c>
      <c r="V255" s="93" t="str">
        <f t="shared" si="119"/>
        <v/>
      </c>
      <c r="W255" s="169" t="str">
        <f t="shared" si="133"/>
        <v/>
      </c>
      <c r="X255" s="80" t="str">
        <f t="shared" si="134"/>
        <v/>
      </c>
      <c r="Y255" s="80" t="str">
        <f t="shared" si="135"/>
        <v/>
      </c>
      <c r="Z255" s="80" t="str">
        <f t="shared" si="120"/>
        <v>-</v>
      </c>
      <c r="AA255" s="80" t="str">
        <f t="shared" si="121"/>
        <v/>
      </c>
      <c r="AB255" s="80" t="str">
        <f t="shared" si="122"/>
        <v>OK（振替済み）</v>
      </c>
      <c r="AC255" s="154">
        <f t="shared" si="123"/>
        <v>51</v>
      </c>
      <c r="AD255" s="154" t="str">
        <f t="shared" si="136"/>
        <v/>
      </c>
      <c r="AE255" s="106">
        <f t="shared" si="137"/>
        <v>0</v>
      </c>
      <c r="AF255" s="106">
        <f t="shared" si="124"/>
        <v>0</v>
      </c>
      <c r="AG255" s="218" t="str">
        <f>IFERROR(IF(AE255=1,例①!$E$11,IF(AE255=2,例①!$E$11,IF(WEEKDAY(Z255)=2,Z248,AG254))),"")</f>
        <v/>
      </c>
      <c r="AH255" s="222" t="str">
        <f t="shared" si="146"/>
        <v/>
      </c>
      <c r="AI255" s="222" t="str">
        <f t="shared" si="146"/>
        <v/>
      </c>
      <c r="AJ255" s="222" t="str">
        <f t="shared" si="146"/>
        <v/>
      </c>
      <c r="AK255" s="222" t="str">
        <f t="shared" si="146"/>
        <v/>
      </c>
      <c r="AL255" s="222" t="str">
        <f t="shared" si="146"/>
        <v/>
      </c>
      <c r="AM255" s="222" t="str">
        <f t="shared" si="146"/>
        <v/>
      </c>
      <c r="AN255" s="222" t="str">
        <f t="shared" si="146"/>
        <v/>
      </c>
      <c r="AO255" s="222" t="str">
        <f t="shared" si="146"/>
        <v/>
      </c>
      <c r="AP255" s="222" t="str">
        <f t="shared" si="146"/>
        <v/>
      </c>
      <c r="AQ255" s="222" t="str">
        <f t="shared" si="146"/>
        <v/>
      </c>
      <c r="AR255" s="222" t="str">
        <f t="shared" si="146"/>
        <v/>
      </c>
      <c r="AS255" s="222" t="str">
        <f t="shared" si="146"/>
        <v/>
      </c>
      <c r="AT255" s="222" t="str">
        <f t="shared" si="146"/>
        <v/>
      </c>
      <c r="AU255" s="222" t="str">
        <f t="shared" si="146"/>
        <v/>
      </c>
      <c r="AV255" s="222" t="str">
        <f t="shared" si="146"/>
        <v/>
      </c>
      <c r="AW255" s="222" t="str">
        <f t="shared" si="146"/>
        <v/>
      </c>
      <c r="AX255" s="222" t="str">
        <f t="shared" si="146"/>
        <v/>
      </c>
      <c r="AY255" s="222" t="str">
        <f t="shared" si="146"/>
        <v/>
      </c>
      <c r="AZ255" s="222" t="str">
        <f t="shared" si="146"/>
        <v/>
      </c>
      <c r="BA255" s="222" t="str">
        <f t="shared" si="146"/>
        <v/>
      </c>
      <c r="BB255" s="219" t="str">
        <f>IFERROR(IF(IF(Z255=例①!$E$12,例①!$E$12,IF(WEEKDAY(Z255)=1,Z262,BB256))&gt;例①!$E$12,例①!$E$12,IF(Z255=例①!$E$12,例①!$E$12,IF(WEEKDAY(Z255)=1,Z262,BB256))),"")</f>
        <v/>
      </c>
      <c r="BE255" s="53"/>
      <c r="BF255" s="53"/>
      <c r="BG255" s="53" t="str">
        <f>IFERROR(VLOOKUP(B255,例①!$C$11:$D$12,2,FALSE),"")</f>
        <v/>
      </c>
      <c r="BH255" s="53" t="str">
        <f>IFERROR(VLOOKUP(B255,例①!$C$16:$D$21,2,FALSE),"")</f>
        <v/>
      </c>
      <c r="BI255" s="53" t="str">
        <f>IFERROR(VLOOKUP(B255,例①!$C$22:$D$24,2,FALSE),"")</f>
        <v/>
      </c>
      <c r="BJ255" s="53" t="str">
        <f>IF(B255&gt;例①!$C$26,"",IF(B255&gt;=例①!$C$25,$BJ$13,""))</f>
        <v/>
      </c>
      <c r="BK255" s="53" t="str">
        <f>IF(B255&gt;例①!$C$28,"",IF(B255&gt;=例①!$C$27,$BK$13,""))</f>
        <v/>
      </c>
      <c r="BL255" s="53" t="str">
        <f>IF(B255&gt;例①!$C$30,"",IF(B255&gt;=例①!$C$29,$BL$13,""))</f>
        <v/>
      </c>
      <c r="BM255" s="53" t="str">
        <f>IF(B255&gt;例①!$C$32,"",IF(B255&gt;=例①!$C$31,$BM$13,""))</f>
        <v/>
      </c>
      <c r="BN255" s="53" t="str">
        <f>IF(B255&gt;例①!$C$34,"",IF(B255&gt;=例①!$C$33,$BN$13,""))</f>
        <v/>
      </c>
      <c r="BO255" s="53" t="str">
        <f>IF(B255&gt;例①!$C$36,"",IF(B255&gt;=例①!$C$35,$BO$13,""))</f>
        <v/>
      </c>
      <c r="BP255" s="53" t="str">
        <f>IF(B255&gt;例①!$C$38,"",IF(B255&gt;=例①!$C$37,$BP$13,""))</f>
        <v/>
      </c>
      <c r="BQ255" s="53" t="str">
        <f>IF(B255&gt;例①!$C$40,"",IF(B255&gt;=例①!$C$39,$BQ$13,""))</f>
        <v/>
      </c>
      <c r="BR255" s="53" t="str">
        <f>IF(B255&gt;例①!$C$42,"",IF(B255&gt;=例①!$C$41,$BR$13,""))</f>
        <v/>
      </c>
      <c r="BS255" s="53" t="str">
        <f>IF(B255&gt;例①!$C$44,"",IF(B255&gt;=例①!$C$43,$BS$13,""))</f>
        <v/>
      </c>
      <c r="BT255" s="53" t="str">
        <f>IF(B255&gt;例①!$C$46,"",IF(B255&gt;=例①!$C$45,$BT$13,""))</f>
        <v/>
      </c>
      <c r="BU255" s="53" t="str">
        <f>IF(B255&gt;例①!$C$48,"",IF(B255&gt;=例①!$C$47,$BU$13,""))</f>
        <v/>
      </c>
      <c r="BV255" s="53" t="str">
        <f>IF(B255&gt;例①!$C$50,"",IF(B255&gt;=例①!$C$49,$BV$13,""))</f>
        <v/>
      </c>
      <c r="BW255" s="53" t="str">
        <f>IF(B255&gt;例①!$C$52,"",IF(B255&gt;=例①!$C$51,$BW$13,""))</f>
        <v/>
      </c>
      <c r="BX255" s="53" t="str">
        <f>IF(B255&gt;例①!$C$54,"",IF(B255&gt;=例①!$C$53,$BX$13,""))</f>
        <v/>
      </c>
      <c r="BY255" s="53" t="str">
        <f>IF(B255&gt;例①!$C$56,"",IF(B255&gt;=例①!$C$55,$BY$13,""))</f>
        <v/>
      </c>
      <c r="BZ255" s="53" t="str">
        <f>IF(B255&gt;例①!$C$58,"",IF(B255&gt;=例①!$C$57,$BZ$13,""))</f>
        <v/>
      </c>
      <c r="CA255" s="53" t="str">
        <f>IF(B255&gt;例①!$C$60,"",IF(B255&gt;=例①!$C$59,$CA$13,""))</f>
        <v/>
      </c>
      <c r="CB255" s="53" t="str">
        <f>IF(B255&gt;例①!$C$62,"",IF(B255&gt;=例①!$C$61,$CB$13,""))</f>
        <v/>
      </c>
      <c r="CC255" s="53" t="str">
        <f>IF(B255&gt;例①!$C$64,"",IF(B255&gt;=例①!$C$63,$CC$13,""))</f>
        <v/>
      </c>
      <c r="CD255" s="53" t="str">
        <f>IF(B255&gt;例①!$C$66,"",IF(B255&gt;=例①!$C$65,$CD$13,""))</f>
        <v/>
      </c>
      <c r="CE255" s="50" t="str">
        <f t="shared" si="138"/>
        <v/>
      </c>
      <c r="CF255" s="50" t="str">
        <f t="shared" si="125"/>
        <v xml:space="preserve"> </v>
      </c>
    </row>
    <row r="256" spans="1:84" ht="39" customHeight="1" thickTop="1" thickBot="1" x14ac:dyDescent="0.2">
      <c r="A256" s="81" t="str">
        <f t="shared" si="112"/>
        <v>対象期間外</v>
      </c>
      <c r="B256" s="180" t="str">
        <f>IFERROR(IF(B255=例①!$E$12+IF(WEEKDAY(例①!$E$12)=1,例①!$E$12,(8-WEEKDAY(例①!$E$12))),"-",IF(B255="-","-",B255+1)),"-")</f>
        <v>-</v>
      </c>
      <c r="C256" s="89" t="str">
        <f t="shared" si="126"/>
        <v>-</v>
      </c>
      <c r="D256" s="199" t="str">
        <f t="shared" si="127"/>
        <v>×</v>
      </c>
      <c r="E256" s="200" t="str">
        <f t="shared" si="128"/>
        <v xml:space="preserve"> </v>
      </c>
      <c r="F256" s="201" t="s">
        <v>60</v>
      </c>
      <c r="G256" s="202"/>
      <c r="H256" s="203"/>
      <c r="I256" s="204"/>
      <c r="J256" s="187" t="str">
        <f t="shared" si="129"/>
        <v/>
      </c>
      <c r="K256" s="190" t="str">
        <f t="shared" si="113"/>
        <v/>
      </c>
      <c r="L256" s="190" t="str">
        <f t="shared" si="114"/>
        <v/>
      </c>
      <c r="M256" s="188" t="str">
        <f t="shared" si="130"/>
        <v/>
      </c>
      <c r="N256" s="87" t="str">
        <f t="shared" si="115"/>
        <v/>
      </c>
      <c r="O256" s="108"/>
      <c r="P256" s="156" t="str">
        <f>IF(B256&lt;例①!$E$11,"",IF(B256&gt;例①!$E$12,"",IF(LEN(CE256)=0,"○","")))</f>
        <v/>
      </c>
      <c r="Q256" s="162">
        <f t="shared" si="131"/>
        <v>52</v>
      </c>
      <c r="R256" s="93">
        <f t="shared" si="116"/>
        <v>181</v>
      </c>
      <c r="S256" s="156" t="str">
        <f t="shared" si="117"/>
        <v/>
      </c>
      <c r="T256" s="162">
        <f t="shared" si="118"/>
        <v>51</v>
      </c>
      <c r="U256" s="100">
        <f t="shared" si="132"/>
        <v>52</v>
      </c>
      <c r="V256" s="93" t="str">
        <f t="shared" si="119"/>
        <v/>
      </c>
      <c r="W256" s="169" t="str">
        <f t="shared" si="133"/>
        <v/>
      </c>
      <c r="X256" s="80" t="str">
        <f t="shared" si="134"/>
        <v/>
      </c>
      <c r="Y256" s="80" t="str">
        <f t="shared" si="135"/>
        <v/>
      </c>
      <c r="Z256" s="80" t="str">
        <f t="shared" si="120"/>
        <v>-</v>
      </c>
      <c r="AA256" s="80" t="str">
        <f t="shared" si="121"/>
        <v/>
      </c>
      <c r="AB256" s="80" t="str">
        <f t="shared" si="122"/>
        <v>OK（振替済み）</v>
      </c>
      <c r="AC256" s="154">
        <f t="shared" si="123"/>
        <v>51</v>
      </c>
      <c r="AD256" s="154" t="str">
        <f t="shared" si="136"/>
        <v/>
      </c>
      <c r="AE256" s="106">
        <f t="shared" si="137"/>
        <v>0</v>
      </c>
      <c r="AF256" s="106">
        <f t="shared" si="124"/>
        <v>0</v>
      </c>
      <c r="AG256" s="218" t="str">
        <f>IFERROR(IF(AE256=1,例①!$E$11,IF(AE256=2,例①!$E$11,IF(WEEKDAY(Z256)=2,Z249,AG255))),"")</f>
        <v/>
      </c>
      <c r="AH256" s="222" t="str">
        <f t="shared" si="146"/>
        <v/>
      </c>
      <c r="AI256" s="222" t="str">
        <f t="shared" si="146"/>
        <v/>
      </c>
      <c r="AJ256" s="222" t="str">
        <f t="shared" si="146"/>
        <v/>
      </c>
      <c r="AK256" s="222" t="str">
        <f t="shared" si="146"/>
        <v/>
      </c>
      <c r="AL256" s="222" t="str">
        <f t="shared" si="146"/>
        <v/>
      </c>
      <c r="AM256" s="222" t="str">
        <f t="shared" si="146"/>
        <v/>
      </c>
      <c r="AN256" s="222" t="str">
        <f t="shared" si="146"/>
        <v/>
      </c>
      <c r="AO256" s="222" t="str">
        <f t="shared" si="146"/>
        <v/>
      </c>
      <c r="AP256" s="222" t="str">
        <f t="shared" si="146"/>
        <v/>
      </c>
      <c r="AQ256" s="222" t="str">
        <f t="shared" si="146"/>
        <v/>
      </c>
      <c r="AR256" s="222" t="str">
        <f t="shared" si="146"/>
        <v/>
      </c>
      <c r="AS256" s="222" t="str">
        <f t="shared" si="146"/>
        <v/>
      </c>
      <c r="AT256" s="222" t="str">
        <f t="shared" si="146"/>
        <v/>
      </c>
      <c r="AU256" s="222" t="str">
        <f t="shared" si="146"/>
        <v/>
      </c>
      <c r="AV256" s="222" t="str">
        <f t="shared" si="146"/>
        <v/>
      </c>
      <c r="AW256" s="222" t="str">
        <f t="shared" si="146"/>
        <v/>
      </c>
      <c r="AX256" s="222" t="str">
        <f t="shared" si="146"/>
        <v/>
      </c>
      <c r="AY256" s="222" t="str">
        <f t="shared" si="146"/>
        <v/>
      </c>
      <c r="AZ256" s="222" t="str">
        <f t="shared" si="146"/>
        <v/>
      </c>
      <c r="BA256" s="222" t="str">
        <f t="shared" si="146"/>
        <v/>
      </c>
      <c r="BB256" s="219" t="str">
        <f>IFERROR(IF(IF(Z256=例①!$E$12,例①!$E$12,IF(WEEKDAY(Z256)=1,Z263,BB257))&gt;例①!$E$12,例①!$E$12,IF(Z256=例①!$E$12,例①!$E$12,IF(WEEKDAY(Z256)=1,Z263,BB257))),"")</f>
        <v/>
      </c>
      <c r="BE256" s="53"/>
      <c r="BF256" s="53"/>
      <c r="BG256" s="53" t="str">
        <f>IFERROR(VLOOKUP(B256,例①!$C$11:$D$12,2,FALSE),"")</f>
        <v/>
      </c>
      <c r="BH256" s="53" t="str">
        <f>IFERROR(VLOOKUP(B256,例①!$C$16:$D$21,2,FALSE),"")</f>
        <v/>
      </c>
      <c r="BI256" s="53" t="str">
        <f>IFERROR(VLOOKUP(B256,例①!$C$22:$D$24,2,FALSE),"")</f>
        <v/>
      </c>
      <c r="BJ256" s="53" t="str">
        <f>IF(B256&gt;例①!$C$26,"",IF(B256&gt;=例①!$C$25,$BJ$13,""))</f>
        <v/>
      </c>
      <c r="BK256" s="53" t="str">
        <f>IF(B256&gt;例①!$C$28,"",IF(B256&gt;=例①!$C$27,$BK$13,""))</f>
        <v/>
      </c>
      <c r="BL256" s="53" t="str">
        <f>IF(B256&gt;例①!$C$30,"",IF(B256&gt;=例①!$C$29,$BL$13,""))</f>
        <v/>
      </c>
      <c r="BM256" s="53" t="str">
        <f>IF(B256&gt;例①!$C$32,"",IF(B256&gt;=例①!$C$31,$BM$13,""))</f>
        <v/>
      </c>
      <c r="BN256" s="53" t="str">
        <f>IF(B256&gt;例①!$C$34,"",IF(B256&gt;=例①!$C$33,$BN$13,""))</f>
        <v/>
      </c>
      <c r="BO256" s="53" t="str">
        <f>IF(B256&gt;例①!$C$36,"",IF(B256&gt;=例①!$C$35,$BO$13,""))</f>
        <v/>
      </c>
      <c r="BP256" s="53" t="str">
        <f>IF(B256&gt;例①!$C$38,"",IF(B256&gt;=例①!$C$37,$BP$13,""))</f>
        <v/>
      </c>
      <c r="BQ256" s="53" t="str">
        <f>IF(B256&gt;例①!$C$40,"",IF(B256&gt;=例①!$C$39,$BQ$13,""))</f>
        <v/>
      </c>
      <c r="BR256" s="53" t="str">
        <f>IF(B256&gt;例①!$C$42,"",IF(B256&gt;=例①!$C$41,$BR$13,""))</f>
        <v/>
      </c>
      <c r="BS256" s="53" t="str">
        <f>IF(B256&gt;例①!$C$44,"",IF(B256&gt;=例①!$C$43,$BS$13,""))</f>
        <v/>
      </c>
      <c r="BT256" s="53" t="str">
        <f>IF(B256&gt;例①!$C$46,"",IF(B256&gt;=例①!$C$45,$BT$13,""))</f>
        <v/>
      </c>
      <c r="BU256" s="53" t="str">
        <f>IF(B256&gt;例①!$C$48,"",IF(B256&gt;=例①!$C$47,$BU$13,""))</f>
        <v/>
      </c>
      <c r="BV256" s="53" t="str">
        <f>IF(B256&gt;例①!$C$50,"",IF(B256&gt;=例①!$C$49,$BV$13,""))</f>
        <v/>
      </c>
      <c r="BW256" s="53" t="str">
        <f>IF(B256&gt;例①!$C$52,"",IF(B256&gt;=例①!$C$51,$BW$13,""))</f>
        <v/>
      </c>
      <c r="BX256" s="53" t="str">
        <f>IF(B256&gt;例①!$C$54,"",IF(B256&gt;=例①!$C$53,$BX$13,""))</f>
        <v/>
      </c>
      <c r="BY256" s="53" t="str">
        <f>IF(B256&gt;例①!$C$56,"",IF(B256&gt;=例①!$C$55,$BY$13,""))</f>
        <v/>
      </c>
      <c r="BZ256" s="53" t="str">
        <f>IF(B256&gt;例①!$C$58,"",IF(B256&gt;=例①!$C$57,$BZ$13,""))</f>
        <v/>
      </c>
      <c r="CA256" s="53" t="str">
        <f>IF(B256&gt;例①!$C$60,"",IF(B256&gt;=例①!$C$59,$CA$13,""))</f>
        <v/>
      </c>
      <c r="CB256" s="53" t="str">
        <f>IF(B256&gt;例①!$C$62,"",IF(B256&gt;=例①!$C$61,$CB$13,""))</f>
        <v/>
      </c>
      <c r="CC256" s="53" t="str">
        <f>IF(B256&gt;例①!$C$64,"",IF(B256&gt;=例①!$C$63,$CC$13,""))</f>
        <v/>
      </c>
      <c r="CD256" s="53" t="str">
        <f>IF(B256&gt;例①!$C$66,"",IF(B256&gt;=例①!$C$65,$CD$13,""))</f>
        <v/>
      </c>
      <c r="CE256" s="50" t="str">
        <f t="shared" si="138"/>
        <v/>
      </c>
      <c r="CF256" s="50" t="str">
        <f t="shared" si="125"/>
        <v xml:space="preserve"> </v>
      </c>
    </row>
    <row r="257" spans="1:84" ht="39" customHeight="1" thickTop="1" thickBot="1" x14ac:dyDescent="0.2">
      <c r="A257" s="81" t="str">
        <f t="shared" si="112"/>
        <v>対象期間外</v>
      </c>
      <c r="B257" s="180" t="str">
        <f>IFERROR(IF(B256=例①!$E$12+IF(WEEKDAY(例①!$E$12)=1,例①!$E$12,(8-WEEKDAY(例①!$E$12))),"-",IF(B256="-","-",B256+1)),"-")</f>
        <v>-</v>
      </c>
      <c r="C257" s="89" t="str">
        <f t="shared" si="126"/>
        <v>-</v>
      </c>
      <c r="D257" s="199" t="str">
        <f t="shared" si="127"/>
        <v>×</v>
      </c>
      <c r="E257" s="200" t="str">
        <f t="shared" si="128"/>
        <v xml:space="preserve"> </v>
      </c>
      <c r="F257" s="201" t="s">
        <v>60</v>
      </c>
      <c r="G257" s="202"/>
      <c r="H257" s="203"/>
      <c r="I257" s="204"/>
      <c r="J257" s="187" t="str">
        <f t="shared" si="129"/>
        <v/>
      </c>
      <c r="K257" s="190" t="str">
        <f t="shared" si="113"/>
        <v/>
      </c>
      <c r="L257" s="190" t="str">
        <f t="shared" si="114"/>
        <v/>
      </c>
      <c r="M257" s="188" t="str">
        <f t="shared" si="130"/>
        <v/>
      </c>
      <c r="N257" s="87" t="str">
        <f t="shared" si="115"/>
        <v/>
      </c>
      <c r="O257" s="108"/>
      <c r="P257" s="156" t="str">
        <f>IF(B257&lt;例①!$E$11,"",IF(B257&gt;例①!$E$12,"",IF(LEN(CE257)=0,"○","")))</f>
        <v/>
      </c>
      <c r="Q257" s="162">
        <f t="shared" si="131"/>
        <v>52</v>
      </c>
      <c r="R257" s="93">
        <f t="shared" si="116"/>
        <v>181</v>
      </c>
      <c r="S257" s="156" t="str">
        <f t="shared" si="117"/>
        <v/>
      </c>
      <c r="T257" s="162">
        <f t="shared" si="118"/>
        <v>51</v>
      </c>
      <c r="U257" s="100">
        <f t="shared" si="132"/>
        <v>52</v>
      </c>
      <c r="V257" s="93" t="str">
        <f t="shared" si="119"/>
        <v/>
      </c>
      <c r="W257" s="169" t="str">
        <f t="shared" si="133"/>
        <v/>
      </c>
      <c r="X257" s="80" t="str">
        <f t="shared" si="134"/>
        <v/>
      </c>
      <c r="Y257" s="80" t="str">
        <f t="shared" si="135"/>
        <v/>
      </c>
      <c r="Z257" s="80" t="str">
        <f t="shared" si="120"/>
        <v>-</v>
      </c>
      <c r="AA257" s="80" t="str">
        <f t="shared" si="121"/>
        <v/>
      </c>
      <c r="AB257" s="80" t="str">
        <f t="shared" si="122"/>
        <v>OK（振替済み）</v>
      </c>
      <c r="AC257" s="154">
        <f t="shared" si="123"/>
        <v>51</v>
      </c>
      <c r="AD257" s="154" t="str">
        <f t="shared" si="136"/>
        <v/>
      </c>
      <c r="AE257" s="106">
        <f t="shared" si="137"/>
        <v>0</v>
      </c>
      <c r="AF257" s="106">
        <f t="shared" si="124"/>
        <v>0</v>
      </c>
      <c r="AG257" s="218" t="str">
        <f>IFERROR(IF(AE257=1,例①!$E$11,IF(AE257=2,例①!$E$11,IF(WEEKDAY(Z257)=2,Z250,AG256))),"")</f>
        <v/>
      </c>
      <c r="AH257" s="222" t="str">
        <f t="shared" si="146"/>
        <v/>
      </c>
      <c r="AI257" s="222" t="str">
        <f t="shared" si="146"/>
        <v/>
      </c>
      <c r="AJ257" s="222" t="str">
        <f t="shared" si="146"/>
        <v/>
      </c>
      <c r="AK257" s="222" t="str">
        <f t="shared" si="146"/>
        <v/>
      </c>
      <c r="AL257" s="222" t="str">
        <f t="shared" si="146"/>
        <v/>
      </c>
      <c r="AM257" s="222" t="str">
        <f t="shared" si="146"/>
        <v/>
      </c>
      <c r="AN257" s="222" t="str">
        <f t="shared" si="146"/>
        <v/>
      </c>
      <c r="AO257" s="222" t="str">
        <f t="shared" si="146"/>
        <v/>
      </c>
      <c r="AP257" s="222" t="str">
        <f t="shared" si="146"/>
        <v/>
      </c>
      <c r="AQ257" s="222" t="str">
        <f t="shared" si="146"/>
        <v/>
      </c>
      <c r="AR257" s="222" t="str">
        <f t="shared" si="146"/>
        <v/>
      </c>
      <c r="AS257" s="222" t="str">
        <f t="shared" si="146"/>
        <v/>
      </c>
      <c r="AT257" s="222" t="str">
        <f t="shared" si="146"/>
        <v/>
      </c>
      <c r="AU257" s="222" t="str">
        <f t="shared" si="146"/>
        <v/>
      </c>
      <c r="AV257" s="222" t="str">
        <f t="shared" si="146"/>
        <v/>
      </c>
      <c r="AW257" s="222" t="str">
        <f t="shared" si="146"/>
        <v/>
      </c>
      <c r="AX257" s="222" t="str">
        <f t="shared" si="146"/>
        <v/>
      </c>
      <c r="AY257" s="222" t="str">
        <f t="shared" si="146"/>
        <v/>
      </c>
      <c r="AZ257" s="222" t="str">
        <f t="shared" si="146"/>
        <v/>
      </c>
      <c r="BA257" s="222" t="str">
        <f t="shared" si="146"/>
        <v/>
      </c>
      <c r="BB257" s="219" t="str">
        <f>IFERROR(IF(IF(Z257=例①!$E$12,例①!$E$12,IF(WEEKDAY(Z257)=1,Z264,BB258))&gt;例①!$E$12,例①!$E$12,IF(Z257=例①!$E$12,例①!$E$12,IF(WEEKDAY(Z257)=1,Z264,BB258))),"")</f>
        <v/>
      </c>
      <c r="BE257" s="53"/>
      <c r="BF257" s="53"/>
      <c r="BG257" s="53" t="str">
        <f>IFERROR(VLOOKUP(B257,例①!$C$11:$D$12,2,FALSE),"")</f>
        <v/>
      </c>
      <c r="BH257" s="53" t="str">
        <f>IFERROR(VLOOKUP(B257,例①!$C$16:$D$21,2,FALSE),"")</f>
        <v/>
      </c>
      <c r="BI257" s="53" t="str">
        <f>IFERROR(VLOOKUP(B257,例①!$C$22:$D$24,2,FALSE),"")</f>
        <v/>
      </c>
      <c r="BJ257" s="53" t="str">
        <f>IF(B257&gt;例①!$C$26,"",IF(B257&gt;=例①!$C$25,$BJ$13,""))</f>
        <v/>
      </c>
      <c r="BK257" s="53" t="str">
        <f>IF(B257&gt;例①!$C$28,"",IF(B257&gt;=例①!$C$27,$BK$13,""))</f>
        <v/>
      </c>
      <c r="BL257" s="53" t="str">
        <f>IF(B257&gt;例①!$C$30,"",IF(B257&gt;=例①!$C$29,$BL$13,""))</f>
        <v/>
      </c>
      <c r="BM257" s="53" t="str">
        <f>IF(B257&gt;例①!$C$32,"",IF(B257&gt;=例①!$C$31,$BM$13,""))</f>
        <v/>
      </c>
      <c r="BN257" s="53" t="str">
        <f>IF(B257&gt;例①!$C$34,"",IF(B257&gt;=例①!$C$33,$BN$13,""))</f>
        <v/>
      </c>
      <c r="BO257" s="53" t="str">
        <f>IF(B257&gt;例①!$C$36,"",IF(B257&gt;=例①!$C$35,$BO$13,""))</f>
        <v/>
      </c>
      <c r="BP257" s="53" t="str">
        <f>IF(B257&gt;例①!$C$38,"",IF(B257&gt;=例①!$C$37,$BP$13,""))</f>
        <v/>
      </c>
      <c r="BQ257" s="53" t="str">
        <f>IF(B257&gt;例①!$C$40,"",IF(B257&gt;=例①!$C$39,$BQ$13,""))</f>
        <v/>
      </c>
      <c r="BR257" s="53" t="str">
        <f>IF(B257&gt;例①!$C$42,"",IF(B257&gt;=例①!$C$41,$BR$13,""))</f>
        <v/>
      </c>
      <c r="BS257" s="53" t="str">
        <f>IF(B257&gt;例①!$C$44,"",IF(B257&gt;=例①!$C$43,$BS$13,""))</f>
        <v/>
      </c>
      <c r="BT257" s="53" t="str">
        <f>IF(B257&gt;例①!$C$46,"",IF(B257&gt;=例①!$C$45,$BT$13,""))</f>
        <v/>
      </c>
      <c r="BU257" s="53" t="str">
        <f>IF(B257&gt;例①!$C$48,"",IF(B257&gt;=例①!$C$47,$BU$13,""))</f>
        <v/>
      </c>
      <c r="BV257" s="53" t="str">
        <f>IF(B257&gt;例①!$C$50,"",IF(B257&gt;=例①!$C$49,$BV$13,""))</f>
        <v/>
      </c>
      <c r="BW257" s="53" t="str">
        <f>IF(B257&gt;例①!$C$52,"",IF(B257&gt;=例①!$C$51,$BW$13,""))</f>
        <v/>
      </c>
      <c r="BX257" s="53" t="str">
        <f>IF(B257&gt;例①!$C$54,"",IF(B257&gt;=例①!$C$53,$BX$13,""))</f>
        <v/>
      </c>
      <c r="BY257" s="53" t="str">
        <f>IF(B257&gt;例①!$C$56,"",IF(B257&gt;=例①!$C$55,$BY$13,""))</f>
        <v/>
      </c>
      <c r="BZ257" s="53" t="str">
        <f>IF(B257&gt;例①!$C$58,"",IF(B257&gt;=例①!$C$57,$BZ$13,""))</f>
        <v/>
      </c>
      <c r="CA257" s="53" t="str">
        <f>IF(B257&gt;例①!$C$60,"",IF(B257&gt;=例①!$C$59,$CA$13,""))</f>
        <v/>
      </c>
      <c r="CB257" s="53" t="str">
        <f>IF(B257&gt;例①!$C$62,"",IF(B257&gt;=例①!$C$61,$CB$13,""))</f>
        <v/>
      </c>
      <c r="CC257" s="53" t="str">
        <f>IF(B257&gt;例①!$C$64,"",IF(B257&gt;=例①!$C$63,$CC$13,""))</f>
        <v/>
      </c>
      <c r="CD257" s="53" t="str">
        <f>IF(B257&gt;例①!$C$66,"",IF(B257&gt;=例①!$C$65,$CD$13,""))</f>
        <v/>
      </c>
      <c r="CE257" s="50" t="str">
        <f t="shared" si="138"/>
        <v/>
      </c>
      <c r="CF257" s="50" t="str">
        <f t="shared" si="125"/>
        <v xml:space="preserve"> </v>
      </c>
    </row>
    <row r="258" spans="1:84" ht="39" customHeight="1" thickTop="1" thickBot="1" x14ac:dyDescent="0.2">
      <c r="A258" s="81" t="str">
        <f t="shared" si="112"/>
        <v>対象期間外</v>
      </c>
      <c r="B258" s="180" t="str">
        <f>IFERROR(IF(B257=例①!$E$12+IF(WEEKDAY(例①!$E$12)=1,例①!$E$12,(8-WEEKDAY(例①!$E$12))),"-",IF(B257="-","-",B257+1)),"-")</f>
        <v>-</v>
      </c>
      <c r="C258" s="89" t="str">
        <f t="shared" si="126"/>
        <v>-</v>
      </c>
      <c r="D258" s="199" t="str">
        <f t="shared" si="127"/>
        <v>×</v>
      </c>
      <c r="E258" s="200" t="str">
        <f t="shared" si="128"/>
        <v xml:space="preserve"> </v>
      </c>
      <c r="F258" s="201" t="s">
        <v>61</v>
      </c>
      <c r="G258" s="202"/>
      <c r="H258" s="203"/>
      <c r="I258" s="204"/>
      <c r="J258" s="187" t="str">
        <f t="shared" si="129"/>
        <v/>
      </c>
      <c r="K258" s="190" t="str">
        <f t="shared" si="113"/>
        <v/>
      </c>
      <c r="L258" s="190" t="str">
        <f t="shared" si="114"/>
        <v/>
      </c>
      <c r="M258" s="188" t="str">
        <f t="shared" si="130"/>
        <v/>
      </c>
      <c r="N258" s="87" t="str">
        <f t="shared" si="115"/>
        <v/>
      </c>
      <c r="O258" s="108"/>
      <c r="P258" s="156" t="str">
        <f>IF(B258&lt;例①!$E$11,"",IF(B258&gt;例①!$E$12,"",IF(LEN(CE258)=0,"○","")))</f>
        <v/>
      </c>
      <c r="Q258" s="162">
        <f t="shared" si="131"/>
        <v>52</v>
      </c>
      <c r="R258" s="93">
        <f t="shared" si="116"/>
        <v>181</v>
      </c>
      <c r="S258" s="156" t="str">
        <f t="shared" si="117"/>
        <v/>
      </c>
      <c r="T258" s="162">
        <f t="shared" si="118"/>
        <v>51</v>
      </c>
      <c r="U258" s="100">
        <f t="shared" si="132"/>
        <v>52</v>
      </c>
      <c r="V258" s="93" t="str">
        <f t="shared" si="119"/>
        <v/>
      </c>
      <c r="W258" s="169" t="str">
        <f t="shared" si="133"/>
        <v/>
      </c>
      <c r="X258" s="80" t="str">
        <f t="shared" si="134"/>
        <v/>
      </c>
      <c r="Y258" s="80" t="str">
        <f t="shared" si="135"/>
        <v/>
      </c>
      <c r="Z258" s="80" t="str">
        <f t="shared" si="120"/>
        <v>-</v>
      </c>
      <c r="AA258" s="80" t="str">
        <f t="shared" si="121"/>
        <v/>
      </c>
      <c r="AB258" s="80" t="str">
        <f t="shared" si="122"/>
        <v>OK（振替済み）</v>
      </c>
      <c r="AC258" s="154">
        <f t="shared" si="123"/>
        <v>51</v>
      </c>
      <c r="AD258" s="154" t="str">
        <f t="shared" si="136"/>
        <v/>
      </c>
      <c r="AE258" s="106">
        <f t="shared" si="137"/>
        <v>0</v>
      </c>
      <c r="AF258" s="106">
        <f t="shared" si="124"/>
        <v>0</v>
      </c>
      <c r="AG258" s="218" t="str">
        <f>IFERROR(IF(AE258=1,例①!$E$11,IF(AE258=2,例①!$E$11,IF(WEEKDAY(Z258)=2,Z251,AG257))),"")</f>
        <v/>
      </c>
      <c r="AH258" s="222" t="str">
        <f t="shared" si="146"/>
        <v/>
      </c>
      <c r="AI258" s="222" t="str">
        <f t="shared" si="146"/>
        <v/>
      </c>
      <c r="AJ258" s="222" t="str">
        <f t="shared" si="146"/>
        <v/>
      </c>
      <c r="AK258" s="222" t="str">
        <f t="shared" si="146"/>
        <v/>
      </c>
      <c r="AL258" s="222" t="str">
        <f t="shared" si="146"/>
        <v/>
      </c>
      <c r="AM258" s="222" t="str">
        <f t="shared" si="146"/>
        <v/>
      </c>
      <c r="AN258" s="222" t="str">
        <f t="shared" si="146"/>
        <v/>
      </c>
      <c r="AO258" s="222" t="str">
        <f t="shared" si="146"/>
        <v/>
      </c>
      <c r="AP258" s="222" t="str">
        <f t="shared" si="146"/>
        <v/>
      </c>
      <c r="AQ258" s="222" t="str">
        <f t="shared" si="146"/>
        <v/>
      </c>
      <c r="AR258" s="222" t="str">
        <f t="shared" si="146"/>
        <v/>
      </c>
      <c r="AS258" s="222" t="str">
        <f t="shared" si="146"/>
        <v/>
      </c>
      <c r="AT258" s="222" t="str">
        <f t="shared" si="146"/>
        <v/>
      </c>
      <c r="AU258" s="222" t="str">
        <f t="shared" si="146"/>
        <v/>
      </c>
      <c r="AV258" s="222" t="str">
        <f t="shared" si="146"/>
        <v/>
      </c>
      <c r="AW258" s="222" t="str">
        <f t="shared" si="146"/>
        <v/>
      </c>
      <c r="AX258" s="222" t="str">
        <f t="shared" si="146"/>
        <v/>
      </c>
      <c r="AY258" s="222" t="str">
        <f t="shared" si="146"/>
        <v/>
      </c>
      <c r="AZ258" s="222" t="str">
        <f t="shared" si="146"/>
        <v/>
      </c>
      <c r="BA258" s="222" t="str">
        <f t="shared" si="146"/>
        <v/>
      </c>
      <c r="BB258" s="219" t="str">
        <f>IFERROR(IF(IF(Z258=例①!$E$12,例①!$E$12,IF(WEEKDAY(Z258)=1,Z265,BB259))&gt;例①!$E$12,例①!$E$12,IF(Z258=例①!$E$12,例①!$E$12,IF(WEEKDAY(Z258)=1,Z265,BB259))),"")</f>
        <v/>
      </c>
      <c r="BE258" s="53"/>
      <c r="BF258" s="53"/>
      <c r="BG258" s="53" t="str">
        <f>IFERROR(VLOOKUP(B258,例①!$C$11:$D$12,2,FALSE),"")</f>
        <v/>
      </c>
      <c r="BH258" s="53" t="str">
        <f>IFERROR(VLOOKUP(B258,例①!$C$16:$D$21,2,FALSE),"")</f>
        <v/>
      </c>
      <c r="BI258" s="53" t="str">
        <f>IFERROR(VLOOKUP(B258,例①!$C$22:$D$24,2,FALSE),"")</f>
        <v/>
      </c>
      <c r="BJ258" s="53" t="str">
        <f>IF(B258&gt;例①!$C$26,"",IF(B258&gt;=例①!$C$25,$BJ$13,""))</f>
        <v/>
      </c>
      <c r="BK258" s="53" t="str">
        <f>IF(B258&gt;例①!$C$28,"",IF(B258&gt;=例①!$C$27,$BK$13,""))</f>
        <v/>
      </c>
      <c r="BL258" s="53" t="str">
        <f>IF(B258&gt;例①!$C$30,"",IF(B258&gt;=例①!$C$29,$BL$13,""))</f>
        <v/>
      </c>
      <c r="BM258" s="53" t="str">
        <f>IF(B258&gt;例①!$C$32,"",IF(B258&gt;=例①!$C$31,$BM$13,""))</f>
        <v/>
      </c>
      <c r="BN258" s="53" t="str">
        <f>IF(B258&gt;例①!$C$34,"",IF(B258&gt;=例①!$C$33,$BN$13,""))</f>
        <v/>
      </c>
      <c r="BO258" s="53" t="str">
        <f>IF(B258&gt;例①!$C$36,"",IF(B258&gt;=例①!$C$35,$BO$13,""))</f>
        <v/>
      </c>
      <c r="BP258" s="53" t="str">
        <f>IF(B258&gt;例①!$C$38,"",IF(B258&gt;=例①!$C$37,$BP$13,""))</f>
        <v/>
      </c>
      <c r="BQ258" s="53" t="str">
        <f>IF(B258&gt;例①!$C$40,"",IF(B258&gt;=例①!$C$39,$BQ$13,""))</f>
        <v/>
      </c>
      <c r="BR258" s="53" t="str">
        <f>IF(B258&gt;例①!$C$42,"",IF(B258&gt;=例①!$C$41,$BR$13,""))</f>
        <v/>
      </c>
      <c r="BS258" s="53" t="str">
        <f>IF(B258&gt;例①!$C$44,"",IF(B258&gt;=例①!$C$43,$BS$13,""))</f>
        <v/>
      </c>
      <c r="BT258" s="53" t="str">
        <f>IF(B258&gt;例①!$C$46,"",IF(B258&gt;=例①!$C$45,$BT$13,""))</f>
        <v/>
      </c>
      <c r="BU258" s="53" t="str">
        <f>IF(B258&gt;例①!$C$48,"",IF(B258&gt;=例①!$C$47,$BU$13,""))</f>
        <v/>
      </c>
      <c r="BV258" s="53" t="str">
        <f>IF(B258&gt;例①!$C$50,"",IF(B258&gt;=例①!$C$49,$BV$13,""))</f>
        <v/>
      </c>
      <c r="BW258" s="53" t="str">
        <f>IF(B258&gt;例①!$C$52,"",IF(B258&gt;=例①!$C$51,$BW$13,""))</f>
        <v/>
      </c>
      <c r="BX258" s="53" t="str">
        <f>IF(B258&gt;例①!$C$54,"",IF(B258&gt;=例①!$C$53,$BX$13,""))</f>
        <v/>
      </c>
      <c r="BY258" s="53" t="str">
        <f>IF(B258&gt;例①!$C$56,"",IF(B258&gt;=例①!$C$55,$BY$13,""))</f>
        <v/>
      </c>
      <c r="BZ258" s="53" t="str">
        <f>IF(B258&gt;例①!$C$58,"",IF(B258&gt;=例①!$C$57,$BZ$13,""))</f>
        <v/>
      </c>
      <c r="CA258" s="53" t="str">
        <f>IF(B258&gt;例①!$C$60,"",IF(B258&gt;=例①!$C$59,$CA$13,""))</f>
        <v/>
      </c>
      <c r="CB258" s="53" t="str">
        <f>IF(B258&gt;例①!$C$62,"",IF(B258&gt;=例①!$C$61,$CB$13,""))</f>
        <v/>
      </c>
      <c r="CC258" s="53" t="str">
        <f>IF(B258&gt;例①!$C$64,"",IF(B258&gt;=例①!$C$63,$CC$13,""))</f>
        <v/>
      </c>
      <c r="CD258" s="53" t="str">
        <f>IF(B258&gt;例①!$C$66,"",IF(B258&gt;=例①!$C$65,$CD$13,""))</f>
        <v/>
      </c>
      <c r="CE258" s="50" t="str">
        <f t="shared" si="138"/>
        <v/>
      </c>
      <c r="CF258" s="50" t="str">
        <f t="shared" si="125"/>
        <v xml:space="preserve"> </v>
      </c>
    </row>
    <row r="259" spans="1:84" ht="39" customHeight="1" thickTop="1" thickBot="1" x14ac:dyDescent="0.2">
      <c r="A259" s="81" t="str">
        <f t="shared" si="112"/>
        <v>対象期間外</v>
      </c>
      <c r="B259" s="180" t="str">
        <f>IFERROR(IF(B258=例①!$E$12+IF(WEEKDAY(例①!$E$12)=1,例①!$E$12,(8-WEEKDAY(例①!$E$12))),"-",IF(B258="-","-",B258+1)),"-")</f>
        <v>-</v>
      </c>
      <c r="C259" s="89" t="str">
        <f t="shared" si="126"/>
        <v>-</v>
      </c>
      <c r="D259" s="199" t="str">
        <f t="shared" si="127"/>
        <v>×</v>
      </c>
      <c r="E259" s="200" t="str">
        <f t="shared" si="128"/>
        <v xml:space="preserve"> </v>
      </c>
      <c r="F259" s="201" t="s">
        <v>61</v>
      </c>
      <c r="G259" s="202"/>
      <c r="H259" s="203"/>
      <c r="I259" s="204"/>
      <c r="J259" s="187" t="str">
        <f t="shared" si="129"/>
        <v/>
      </c>
      <c r="K259" s="190" t="str">
        <f t="shared" si="113"/>
        <v/>
      </c>
      <c r="L259" s="190" t="str">
        <f t="shared" si="114"/>
        <v/>
      </c>
      <c r="M259" s="188" t="str">
        <f t="shared" si="130"/>
        <v/>
      </c>
      <c r="N259" s="87" t="str">
        <f t="shared" si="115"/>
        <v/>
      </c>
      <c r="O259" s="108"/>
      <c r="P259" s="156" t="str">
        <f>IF(B259&lt;例①!$E$11,"",IF(B259&gt;例①!$E$12,"",IF(LEN(CE259)=0,"○","")))</f>
        <v/>
      </c>
      <c r="Q259" s="162">
        <f t="shared" si="131"/>
        <v>52</v>
      </c>
      <c r="R259" s="93">
        <f t="shared" si="116"/>
        <v>181</v>
      </c>
      <c r="S259" s="156" t="str">
        <f t="shared" si="117"/>
        <v/>
      </c>
      <c r="T259" s="162">
        <f t="shared" si="118"/>
        <v>51</v>
      </c>
      <c r="U259" s="100">
        <f t="shared" si="132"/>
        <v>52</v>
      </c>
      <c r="V259" s="93" t="str">
        <f t="shared" si="119"/>
        <v/>
      </c>
      <c r="W259" s="169" t="str">
        <f t="shared" si="133"/>
        <v/>
      </c>
      <c r="X259" s="80" t="str">
        <f t="shared" si="134"/>
        <v/>
      </c>
      <c r="Y259" s="80" t="str">
        <f t="shared" si="135"/>
        <v/>
      </c>
      <c r="Z259" s="80" t="str">
        <f t="shared" si="120"/>
        <v>-</v>
      </c>
      <c r="AA259" s="80" t="str">
        <f t="shared" si="121"/>
        <v/>
      </c>
      <c r="AB259" s="80" t="str">
        <f t="shared" si="122"/>
        <v>OK（振替済み）</v>
      </c>
      <c r="AC259" s="154">
        <f t="shared" si="123"/>
        <v>51</v>
      </c>
      <c r="AD259" s="154" t="str">
        <f t="shared" si="136"/>
        <v/>
      </c>
      <c r="AE259" s="106">
        <f t="shared" si="137"/>
        <v>0</v>
      </c>
      <c r="AF259" s="106">
        <f t="shared" si="124"/>
        <v>0</v>
      </c>
      <c r="AG259" s="223" t="str">
        <f>IFERROR(IF(AE259=1,例①!$E$11,IF(AE259=2,例①!$E$11,IF(WEEKDAY(Z259)=2,Z252,AG258))),"")</f>
        <v/>
      </c>
      <c r="AH259" s="224" t="str">
        <f t="shared" si="146"/>
        <v/>
      </c>
      <c r="AI259" s="224" t="str">
        <f t="shared" si="146"/>
        <v/>
      </c>
      <c r="AJ259" s="224" t="str">
        <f t="shared" si="146"/>
        <v/>
      </c>
      <c r="AK259" s="224" t="str">
        <f t="shared" si="146"/>
        <v/>
      </c>
      <c r="AL259" s="224" t="str">
        <f t="shared" si="146"/>
        <v/>
      </c>
      <c r="AM259" s="224" t="str">
        <f t="shared" si="146"/>
        <v/>
      </c>
      <c r="AN259" s="224" t="str">
        <f t="shared" si="146"/>
        <v/>
      </c>
      <c r="AO259" s="224" t="str">
        <f t="shared" si="146"/>
        <v/>
      </c>
      <c r="AP259" s="224" t="str">
        <f t="shared" si="146"/>
        <v/>
      </c>
      <c r="AQ259" s="224" t="str">
        <f t="shared" si="146"/>
        <v/>
      </c>
      <c r="AR259" s="224" t="str">
        <f t="shared" si="146"/>
        <v/>
      </c>
      <c r="AS259" s="224" t="str">
        <f t="shared" si="146"/>
        <v/>
      </c>
      <c r="AT259" s="224" t="str">
        <f t="shared" si="146"/>
        <v/>
      </c>
      <c r="AU259" s="224" t="str">
        <f t="shared" si="146"/>
        <v/>
      </c>
      <c r="AV259" s="224" t="str">
        <f t="shared" si="146"/>
        <v/>
      </c>
      <c r="AW259" s="224" t="str">
        <f t="shared" si="146"/>
        <v/>
      </c>
      <c r="AX259" s="224" t="str">
        <f t="shared" si="146"/>
        <v/>
      </c>
      <c r="AY259" s="224" t="str">
        <f t="shared" si="146"/>
        <v/>
      </c>
      <c r="AZ259" s="224" t="str">
        <f t="shared" si="146"/>
        <v/>
      </c>
      <c r="BA259" s="224" t="str">
        <f t="shared" si="146"/>
        <v/>
      </c>
      <c r="BB259" s="225" t="str">
        <f>IFERROR(IF(IF(Z259=例①!$E$12,例①!$E$12,IF(WEEKDAY(Z259)=1,Z266,BB260))&gt;例①!$E$12,例①!$E$12,IF(Z259=例①!$E$12,例①!$E$12,IF(WEEKDAY(Z259)=1,Z266,BB260))),"")</f>
        <v/>
      </c>
      <c r="BE259" s="53"/>
      <c r="BF259" s="53"/>
      <c r="BG259" s="53" t="str">
        <f>IFERROR(VLOOKUP(B259,例①!$C$11:$D$12,2,FALSE),"")</f>
        <v/>
      </c>
      <c r="BH259" s="53" t="str">
        <f>IFERROR(VLOOKUP(B259,例①!$C$16:$D$21,2,FALSE),"")</f>
        <v/>
      </c>
      <c r="BI259" s="53" t="str">
        <f>IFERROR(VLOOKUP(B259,例①!$C$22:$D$24,2,FALSE),"")</f>
        <v/>
      </c>
      <c r="BJ259" s="53" t="str">
        <f>IF(B259&gt;例①!$C$26,"",IF(B259&gt;=例①!$C$25,$BJ$13,""))</f>
        <v/>
      </c>
      <c r="BK259" s="53" t="str">
        <f>IF(B259&gt;例①!$C$28,"",IF(B259&gt;=例①!$C$27,$BK$13,""))</f>
        <v/>
      </c>
      <c r="BL259" s="53" t="str">
        <f>IF(B259&gt;例①!$C$30,"",IF(B259&gt;=例①!$C$29,$BL$13,""))</f>
        <v/>
      </c>
      <c r="BM259" s="53" t="str">
        <f>IF(B259&gt;例①!$C$32,"",IF(B259&gt;=例①!$C$31,$BM$13,""))</f>
        <v/>
      </c>
      <c r="BN259" s="53" t="str">
        <f>IF(B259&gt;例①!$C$34,"",IF(B259&gt;=例①!$C$33,$BN$13,""))</f>
        <v/>
      </c>
      <c r="BO259" s="53" t="str">
        <f>IF(B259&gt;例①!$C$36,"",IF(B259&gt;=例①!$C$35,$BO$13,""))</f>
        <v/>
      </c>
      <c r="BP259" s="53" t="str">
        <f>IF(B259&gt;例①!$C$38,"",IF(B259&gt;=例①!$C$37,$BP$13,""))</f>
        <v/>
      </c>
      <c r="BQ259" s="53" t="str">
        <f>IF(B259&gt;例①!$C$40,"",IF(B259&gt;=例①!$C$39,$BQ$13,""))</f>
        <v/>
      </c>
      <c r="BR259" s="53" t="str">
        <f>IF(B259&gt;例①!$C$42,"",IF(B259&gt;=例①!$C$41,$BR$13,""))</f>
        <v/>
      </c>
      <c r="BS259" s="53" t="str">
        <f>IF(B259&gt;例①!$C$44,"",IF(B259&gt;=例①!$C$43,$BS$13,""))</f>
        <v/>
      </c>
      <c r="BT259" s="53" t="str">
        <f>IF(B259&gt;例①!$C$46,"",IF(B259&gt;=例①!$C$45,$BT$13,""))</f>
        <v/>
      </c>
      <c r="BU259" s="53" t="str">
        <f>IF(B259&gt;例①!$C$48,"",IF(B259&gt;=例①!$C$47,$BU$13,""))</f>
        <v/>
      </c>
      <c r="BV259" s="53" t="str">
        <f>IF(B259&gt;例①!$C$50,"",IF(B259&gt;=例①!$C$49,$BV$13,""))</f>
        <v/>
      </c>
      <c r="BW259" s="53" t="str">
        <f>IF(B259&gt;例①!$C$52,"",IF(B259&gt;=例①!$C$51,$BW$13,""))</f>
        <v/>
      </c>
      <c r="BX259" s="53" t="str">
        <f>IF(B259&gt;例①!$C$54,"",IF(B259&gt;=例①!$C$53,$BX$13,""))</f>
        <v/>
      </c>
      <c r="BY259" s="53" t="str">
        <f>IF(B259&gt;例①!$C$56,"",IF(B259&gt;=例①!$C$55,$BY$13,""))</f>
        <v/>
      </c>
      <c r="BZ259" s="53" t="str">
        <f>IF(B259&gt;例①!$C$58,"",IF(B259&gt;=例①!$C$57,$BZ$13,""))</f>
        <v/>
      </c>
      <c r="CA259" s="53" t="str">
        <f>IF(B259&gt;例①!$C$60,"",IF(B259&gt;=例①!$C$59,$CA$13,""))</f>
        <v/>
      </c>
      <c r="CB259" s="53" t="str">
        <f>IF(B259&gt;例①!$C$62,"",IF(B259&gt;=例①!$C$61,$CB$13,""))</f>
        <v/>
      </c>
      <c r="CC259" s="53" t="str">
        <f>IF(B259&gt;例①!$C$64,"",IF(B259&gt;=例①!$C$63,$CC$13,""))</f>
        <v/>
      </c>
      <c r="CD259" s="53" t="str">
        <f>IF(B259&gt;例①!$C$66,"",IF(B259&gt;=例①!$C$65,$CD$13,""))</f>
        <v/>
      </c>
      <c r="CE259" s="50" t="str">
        <f t="shared" si="138"/>
        <v/>
      </c>
      <c r="CF259" s="50" t="str">
        <f t="shared" si="125"/>
        <v xml:space="preserve"> </v>
      </c>
    </row>
    <row r="260" spans="1:84" ht="39" customHeight="1" thickTop="1" thickBot="1" x14ac:dyDescent="0.2">
      <c r="A260" s="81" t="str">
        <f t="shared" si="112"/>
        <v>対象期間外</v>
      </c>
      <c r="B260" s="180" t="str">
        <f>IFERROR(IF(B259=例①!$E$12+IF(WEEKDAY(例①!$E$12)=1,例①!$E$12,(8-WEEKDAY(例①!$E$12))),"-",IF(B259="-","-",B259+1)),"-")</f>
        <v>-</v>
      </c>
      <c r="C260" s="89" t="str">
        <f t="shared" si="126"/>
        <v>-</v>
      </c>
      <c r="D260" s="199" t="str">
        <f t="shared" si="127"/>
        <v>×</v>
      </c>
      <c r="E260" s="200" t="str">
        <f t="shared" si="128"/>
        <v xml:space="preserve"> </v>
      </c>
      <c r="F260" s="201" t="s">
        <v>60</v>
      </c>
      <c r="G260" s="202"/>
      <c r="H260" s="203"/>
      <c r="I260" s="204"/>
      <c r="J260" s="187" t="str">
        <f t="shared" si="129"/>
        <v/>
      </c>
      <c r="K260" s="190" t="str">
        <f t="shared" si="113"/>
        <v/>
      </c>
      <c r="L260" s="190" t="str">
        <f t="shared" si="114"/>
        <v/>
      </c>
      <c r="M260" s="188" t="str">
        <f t="shared" si="130"/>
        <v/>
      </c>
      <c r="N260" s="87" t="str">
        <f t="shared" si="115"/>
        <v/>
      </c>
      <c r="O260" s="108"/>
      <c r="P260" s="156" t="str">
        <f>IF(B260&lt;例①!$E$11,"",IF(B260&gt;例①!$E$12,"",IF(LEN(CE260)=0,"○","")))</f>
        <v/>
      </c>
      <c r="Q260" s="162">
        <f t="shared" si="131"/>
        <v>52</v>
      </c>
      <c r="R260" s="93">
        <f t="shared" si="116"/>
        <v>181</v>
      </c>
      <c r="S260" s="156" t="str">
        <f t="shared" si="117"/>
        <v/>
      </c>
      <c r="T260" s="162">
        <f t="shared" si="118"/>
        <v>51</v>
      </c>
      <c r="U260" s="100">
        <f t="shared" si="132"/>
        <v>52</v>
      </c>
      <c r="V260" s="93" t="str">
        <f t="shared" si="119"/>
        <v/>
      </c>
      <c r="W260" s="169" t="str">
        <f t="shared" si="133"/>
        <v/>
      </c>
      <c r="X260" s="80" t="str">
        <f t="shared" si="134"/>
        <v/>
      </c>
      <c r="Y260" s="80" t="str">
        <f t="shared" si="135"/>
        <v/>
      </c>
      <c r="Z260" s="80" t="str">
        <f t="shared" si="120"/>
        <v>-</v>
      </c>
      <c r="AA260" s="80" t="str">
        <f t="shared" si="121"/>
        <v/>
      </c>
      <c r="AB260" s="80" t="str">
        <f t="shared" si="122"/>
        <v>OK（振替済み）</v>
      </c>
      <c r="AC260" s="154">
        <f t="shared" si="123"/>
        <v>51</v>
      </c>
      <c r="AD260" s="154" t="str">
        <f t="shared" si="136"/>
        <v/>
      </c>
      <c r="AE260" s="106">
        <f t="shared" si="137"/>
        <v>0</v>
      </c>
      <c r="AF260" s="106">
        <f t="shared" si="124"/>
        <v>0</v>
      </c>
      <c r="AG260" s="216" t="str">
        <f>IFERROR(IF(AE260=1,例①!$E$11,IF(AE260=2,例①!$E$11,IF(WEEKDAY(Z260)=2,Z253,AG259))),"")</f>
        <v/>
      </c>
      <c r="AH260" s="221" t="str">
        <f t="shared" si="146"/>
        <v/>
      </c>
      <c r="AI260" s="221" t="str">
        <f t="shared" si="146"/>
        <v/>
      </c>
      <c r="AJ260" s="221" t="str">
        <f t="shared" si="146"/>
        <v/>
      </c>
      <c r="AK260" s="221" t="str">
        <f t="shared" si="146"/>
        <v/>
      </c>
      <c r="AL260" s="221" t="str">
        <f t="shared" si="146"/>
        <v/>
      </c>
      <c r="AM260" s="221" t="str">
        <f t="shared" si="146"/>
        <v/>
      </c>
      <c r="AN260" s="221" t="str">
        <f t="shared" si="146"/>
        <v/>
      </c>
      <c r="AO260" s="221" t="str">
        <f t="shared" si="146"/>
        <v/>
      </c>
      <c r="AP260" s="221" t="str">
        <f t="shared" si="146"/>
        <v/>
      </c>
      <c r="AQ260" s="221" t="str">
        <f t="shared" si="146"/>
        <v/>
      </c>
      <c r="AR260" s="221" t="str">
        <f t="shared" si="146"/>
        <v/>
      </c>
      <c r="AS260" s="221" t="str">
        <f t="shared" si="146"/>
        <v/>
      </c>
      <c r="AT260" s="221" t="str">
        <f t="shared" si="146"/>
        <v/>
      </c>
      <c r="AU260" s="221" t="str">
        <f t="shared" si="146"/>
        <v/>
      </c>
      <c r="AV260" s="221" t="str">
        <f t="shared" si="146"/>
        <v/>
      </c>
      <c r="AW260" s="221" t="str">
        <f t="shared" si="146"/>
        <v/>
      </c>
      <c r="AX260" s="221" t="str">
        <f t="shared" si="146"/>
        <v/>
      </c>
      <c r="AY260" s="221" t="str">
        <f t="shared" si="146"/>
        <v/>
      </c>
      <c r="AZ260" s="221" t="str">
        <f t="shared" si="146"/>
        <v/>
      </c>
      <c r="BA260" s="221" t="str">
        <f t="shared" si="146"/>
        <v/>
      </c>
      <c r="BB260" s="217" t="str">
        <f>IFERROR(IF(IF(Z260=例①!$E$12,例①!$E$12,IF(WEEKDAY(Z260)=1,Z267,BB261))&gt;例①!$E$12,例①!$E$12,IF(Z260=例①!$E$12,例①!$E$12,IF(WEEKDAY(Z260)=1,Z267,BB261))),"")</f>
        <v/>
      </c>
      <c r="BE260" s="53"/>
      <c r="BF260" s="53"/>
      <c r="BG260" s="53" t="str">
        <f>IFERROR(VLOOKUP(B260,例①!$C$11:$D$12,2,FALSE),"")</f>
        <v/>
      </c>
      <c r="BH260" s="53" t="str">
        <f>IFERROR(VLOOKUP(B260,例①!$C$16:$D$21,2,FALSE),"")</f>
        <v/>
      </c>
      <c r="BI260" s="53" t="str">
        <f>IFERROR(VLOOKUP(B260,例①!$C$22:$D$24,2,FALSE),"")</f>
        <v/>
      </c>
      <c r="BJ260" s="53" t="str">
        <f>IF(B260&gt;例①!$C$26,"",IF(B260&gt;=例①!$C$25,$BJ$13,""))</f>
        <v/>
      </c>
      <c r="BK260" s="53" t="str">
        <f>IF(B260&gt;例①!$C$28,"",IF(B260&gt;=例①!$C$27,$BK$13,""))</f>
        <v/>
      </c>
      <c r="BL260" s="53" t="str">
        <f>IF(B260&gt;例①!$C$30,"",IF(B260&gt;=例①!$C$29,$BL$13,""))</f>
        <v/>
      </c>
      <c r="BM260" s="53" t="str">
        <f>IF(B260&gt;例①!$C$32,"",IF(B260&gt;=例①!$C$31,$BM$13,""))</f>
        <v/>
      </c>
      <c r="BN260" s="53" t="str">
        <f>IF(B260&gt;例①!$C$34,"",IF(B260&gt;=例①!$C$33,$BN$13,""))</f>
        <v/>
      </c>
      <c r="BO260" s="53" t="str">
        <f>IF(B260&gt;例①!$C$36,"",IF(B260&gt;=例①!$C$35,$BO$13,""))</f>
        <v/>
      </c>
      <c r="BP260" s="53" t="str">
        <f>IF(B260&gt;例①!$C$38,"",IF(B260&gt;=例①!$C$37,$BP$13,""))</f>
        <v/>
      </c>
      <c r="BQ260" s="53" t="str">
        <f>IF(B260&gt;例①!$C$40,"",IF(B260&gt;=例①!$C$39,$BQ$13,""))</f>
        <v/>
      </c>
      <c r="BR260" s="53" t="str">
        <f>IF(B260&gt;例①!$C$42,"",IF(B260&gt;=例①!$C$41,$BR$13,""))</f>
        <v/>
      </c>
      <c r="BS260" s="53" t="str">
        <f>IF(B260&gt;例①!$C$44,"",IF(B260&gt;=例①!$C$43,$BS$13,""))</f>
        <v/>
      </c>
      <c r="BT260" s="53" t="str">
        <f>IF(B260&gt;例①!$C$46,"",IF(B260&gt;=例①!$C$45,$BT$13,""))</f>
        <v/>
      </c>
      <c r="BU260" s="53" t="str">
        <f>IF(B260&gt;例①!$C$48,"",IF(B260&gt;=例①!$C$47,$BU$13,""))</f>
        <v/>
      </c>
      <c r="BV260" s="53" t="str">
        <f>IF(B260&gt;例①!$C$50,"",IF(B260&gt;=例①!$C$49,$BV$13,""))</f>
        <v/>
      </c>
      <c r="BW260" s="53" t="str">
        <f>IF(B260&gt;例①!$C$52,"",IF(B260&gt;=例①!$C$51,$BW$13,""))</f>
        <v/>
      </c>
      <c r="BX260" s="53" t="str">
        <f>IF(B260&gt;例①!$C$54,"",IF(B260&gt;=例①!$C$53,$BX$13,""))</f>
        <v/>
      </c>
      <c r="BY260" s="53" t="str">
        <f>IF(B260&gt;例①!$C$56,"",IF(B260&gt;=例①!$C$55,$BY$13,""))</f>
        <v/>
      </c>
      <c r="BZ260" s="53" t="str">
        <f>IF(B260&gt;例①!$C$58,"",IF(B260&gt;=例①!$C$57,$BZ$13,""))</f>
        <v/>
      </c>
      <c r="CA260" s="53" t="str">
        <f>IF(B260&gt;例①!$C$60,"",IF(B260&gt;=例①!$C$59,$CA$13,""))</f>
        <v/>
      </c>
      <c r="CB260" s="53" t="str">
        <f>IF(B260&gt;例①!$C$62,"",IF(B260&gt;=例①!$C$61,$CB$13,""))</f>
        <v/>
      </c>
      <c r="CC260" s="53" t="str">
        <f>IF(B260&gt;例①!$C$64,"",IF(B260&gt;=例①!$C$63,$CC$13,""))</f>
        <v/>
      </c>
      <c r="CD260" s="53" t="str">
        <f>IF(B260&gt;例①!$C$66,"",IF(B260&gt;=例①!$C$65,$CD$13,""))</f>
        <v/>
      </c>
      <c r="CE260" s="50" t="str">
        <f t="shared" si="138"/>
        <v/>
      </c>
      <c r="CF260" s="50" t="str">
        <f t="shared" si="125"/>
        <v xml:space="preserve"> </v>
      </c>
    </row>
    <row r="261" spans="1:84" ht="39" customHeight="1" thickTop="1" thickBot="1" x14ac:dyDescent="0.2">
      <c r="A261" s="81" t="str">
        <f t="shared" si="112"/>
        <v>対象期間外</v>
      </c>
      <c r="B261" s="180" t="str">
        <f>IFERROR(IF(B260=例①!$E$12+IF(WEEKDAY(例①!$E$12)=1,例①!$E$12,(8-WEEKDAY(例①!$E$12))),"-",IF(B260="-","-",B260+1)),"-")</f>
        <v>-</v>
      </c>
      <c r="C261" s="89" t="str">
        <f t="shared" si="126"/>
        <v>-</v>
      </c>
      <c r="D261" s="199" t="str">
        <f t="shared" si="127"/>
        <v>×</v>
      </c>
      <c r="E261" s="200" t="str">
        <f t="shared" si="128"/>
        <v xml:space="preserve"> </v>
      </c>
      <c r="F261" s="201" t="s">
        <v>60</v>
      </c>
      <c r="G261" s="202"/>
      <c r="H261" s="203"/>
      <c r="I261" s="204"/>
      <c r="J261" s="187" t="str">
        <f t="shared" si="129"/>
        <v/>
      </c>
      <c r="K261" s="190" t="str">
        <f t="shared" si="113"/>
        <v/>
      </c>
      <c r="L261" s="190" t="str">
        <f t="shared" si="114"/>
        <v/>
      </c>
      <c r="M261" s="188" t="str">
        <f t="shared" si="130"/>
        <v/>
      </c>
      <c r="N261" s="87" t="str">
        <f t="shared" si="115"/>
        <v/>
      </c>
      <c r="O261" s="108"/>
      <c r="P261" s="156" t="str">
        <f>IF(B261&lt;例①!$E$11,"",IF(B261&gt;例①!$E$12,"",IF(LEN(CE261)=0,"○","")))</f>
        <v/>
      </c>
      <c r="Q261" s="162">
        <f t="shared" si="131"/>
        <v>52</v>
      </c>
      <c r="R261" s="93">
        <f t="shared" si="116"/>
        <v>181</v>
      </c>
      <c r="S261" s="156" t="str">
        <f t="shared" si="117"/>
        <v/>
      </c>
      <c r="T261" s="162">
        <f t="shared" si="118"/>
        <v>51</v>
      </c>
      <c r="U261" s="100">
        <f t="shared" si="132"/>
        <v>52</v>
      </c>
      <c r="V261" s="93" t="str">
        <f t="shared" si="119"/>
        <v/>
      </c>
      <c r="W261" s="169" t="str">
        <f t="shared" si="133"/>
        <v/>
      </c>
      <c r="X261" s="80" t="str">
        <f t="shared" si="134"/>
        <v/>
      </c>
      <c r="Y261" s="80" t="str">
        <f t="shared" si="135"/>
        <v/>
      </c>
      <c r="Z261" s="80" t="str">
        <f t="shared" si="120"/>
        <v>-</v>
      </c>
      <c r="AA261" s="80" t="str">
        <f t="shared" si="121"/>
        <v/>
      </c>
      <c r="AB261" s="80" t="str">
        <f t="shared" si="122"/>
        <v>OK（振替済み）</v>
      </c>
      <c r="AC261" s="154">
        <f t="shared" si="123"/>
        <v>51</v>
      </c>
      <c r="AD261" s="154" t="str">
        <f t="shared" si="136"/>
        <v/>
      </c>
      <c r="AE261" s="106">
        <f t="shared" si="137"/>
        <v>0</v>
      </c>
      <c r="AF261" s="106">
        <f t="shared" si="124"/>
        <v>0</v>
      </c>
      <c r="AG261" s="218" t="str">
        <f>IFERROR(IF(AE261=1,例①!$E$11,IF(AE261=2,例①!$E$11,IF(WEEKDAY(Z261)=2,Z254,AG260))),"")</f>
        <v/>
      </c>
      <c r="AH261" s="222" t="str">
        <f t="shared" si="146"/>
        <v/>
      </c>
      <c r="AI261" s="222" t="str">
        <f t="shared" si="146"/>
        <v/>
      </c>
      <c r="AJ261" s="222" t="str">
        <f t="shared" si="146"/>
        <v/>
      </c>
      <c r="AK261" s="222" t="str">
        <f t="shared" si="146"/>
        <v/>
      </c>
      <c r="AL261" s="222" t="str">
        <f t="shared" si="146"/>
        <v/>
      </c>
      <c r="AM261" s="222" t="str">
        <f t="shared" si="146"/>
        <v/>
      </c>
      <c r="AN261" s="222" t="str">
        <f t="shared" si="146"/>
        <v/>
      </c>
      <c r="AO261" s="222" t="str">
        <f t="shared" si="146"/>
        <v/>
      </c>
      <c r="AP261" s="222" t="str">
        <f t="shared" si="146"/>
        <v/>
      </c>
      <c r="AQ261" s="222" t="str">
        <f t="shared" si="146"/>
        <v/>
      </c>
      <c r="AR261" s="222" t="str">
        <f t="shared" si="146"/>
        <v/>
      </c>
      <c r="AS261" s="222" t="str">
        <f t="shared" si="146"/>
        <v/>
      </c>
      <c r="AT261" s="222" t="str">
        <f t="shared" si="146"/>
        <v/>
      </c>
      <c r="AU261" s="222" t="str">
        <f t="shared" si="146"/>
        <v/>
      </c>
      <c r="AV261" s="222" t="str">
        <f t="shared" si="146"/>
        <v/>
      </c>
      <c r="AW261" s="222" t="str">
        <f t="shared" si="146"/>
        <v/>
      </c>
      <c r="AX261" s="222" t="str">
        <f t="shared" si="146"/>
        <v/>
      </c>
      <c r="AY261" s="222" t="str">
        <f t="shared" si="146"/>
        <v/>
      </c>
      <c r="AZ261" s="222" t="str">
        <f t="shared" si="146"/>
        <v/>
      </c>
      <c r="BA261" s="222" t="str">
        <f t="shared" si="146"/>
        <v/>
      </c>
      <c r="BB261" s="219" t="str">
        <f>IFERROR(IF(IF(Z261=例①!$E$12,例①!$E$12,IF(WEEKDAY(Z261)=1,Z268,BB262))&gt;例①!$E$12,例①!$E$12,IF(Z261=例①!$E$12,例①!$E$12,IF(WEEKDAY(Z261)=1,Z268,BB262))),"")</f>
        <v/>
      </c>
      <c r="BE261" s="53"/>
      <c r="BF261" s="53"/>
      <c r="BG261" s="53" t="str">
        <f>IFERROR(VLOOKUP(B261,例①!$C$11:$D$12,2,FALSE),"")</f>
        <v/>
      </c>
      <c r="BH261" s="53" t="str">
        <f>IFERROR(VLOOKUP(B261,例①!$C$16:$D$21,2,FALSE),"")</f>
        <v/>
      </c>
      <c r="BI261" s="53" t="str">
        <f>IFERROR(VLOOKUP(B261,例①!$C$22:$D$24,2,FALSE),"")</f>
        <v/>
      </c>
      <c r="BJ261" s="53" t="str">
        <f>IF(B261&gt;例①!$C$26,"",IF(B261&gt;=例①!$C$25,$BJ$13,""))</f>
        <v/>
      </c>
      <c r="BK261" s="53" t="str">
        <f>IF(B261&gt;例①!$C$28,"",IF(B261&gt;=例①!$C$27,$BK$13,""))</f>
        <v/>
      </c>
      <c r="BL261" s="53" t="str">
        <f>IF(B261&gt;例①!$C$30,"",IF(B261&gt;=例①!$C$29,$BL$13,""))</f>
        <v/>
      </c>
      <c r="BM261" s="53" t="str">
        <f>IF(B261&gt;例①!$C$32,"",IF(B261&gt;=例①!$C$31,$BM$13,""))</f>
        <v/>
      </c>
      <c r="BN261" s="53" t="str">
        <f>IF(B261&gt;例①!$C$34,"",IF(B261&gt;=例①!$C$33,$BN$13,""))</f>
        <v/>
      </c>
      <c r="BO261" s="53" t="str">
        <f>IF(B261&gt;例①!$C$36,"",IF(B261&gt;=例①!$C$35,$BO$13,""))</f>
        <v/>
      </c>
      <c r="BP261" s="53" t="str">
        <f>IF(B261&gt;例①!$C$38,"",IF(B261&gt;=例①!$C$37,$BP$13,""))</f>
        <v/>
      </c>
      <c r="BQ261" s="53" t="str">
        <f>IF(B261&gt;例①!$C$40,"",IF(B261&gt;=例①!$C$39,$BQ$13,""))</f>
        <v/>
      </c>
      <c r="BR261" s="53" t="str">
        <f>IF(B261&gt;例①!$C$42,"",IF(B261&gt;=例①!$C$41,$BR$13,""))</f>
        <v/>
      </c>
      <c r="BS261" s="53" t="str">
        <f>IF(B261&gt;例①!$C$44,"",IF(B261&gt;=例①!$C$43,$BS$13,""))</f>
        <v/>
      </c>
      <c r="BT261" s="53" t="str">
        <f>IF(B261&gt;例①!$C$46,"",IF(B261&gt;=例①!$C$45,$BT$13,""))</f>
        <v/>
      </c>
      <c r="BU261" s="53" t="str">
        <f>IF(B261&gt;例①!$C$48,"",IF(B261&gt;=例①!$C$47,$BU$13,""))</f>
        <v/>
      </c>
      <c r="BV261" s="53" t="str">
        <f>IF(B261&gt;例①!$C$50,"",IF(B261&gt;=例①!$C$49,$BV$13,""))</f>
        <v/>
      </c>
      <c r="BW261" s="53" t="str">
        <f>IF(B261&gt;例①!$C$52,"",IF(B261&gt;=例①!$C$51,$BW$13,""))</f>
        <v/>
      </c>
      <c r="BX261" s="53" t="str">
        <f>IF(B261&gt;例①!$C$54,"",IF(B261&gt;=例①!$C$53,$BX$13,""))</f>
        <v/>
      </c>
      <c r="BY261" s="53" t="str">
        <f>IF(B261&gt;例①!$C$56,"",IF(B261&gt;=例①!$C$55,$BY$13,""))</f>
        <v/>
      </c>
      <c r="BZ261" s="53" t="str">
        <f>IF(B261&gt;例①!$C$58,"",IF(B261&gt;=例①!$C$57,$BZ$13,""))</f>
        <v/>
      </c>
      <c r="CA261" s="53" t="str">
        <f>IF(B261&gt;例①!$C$60,"",IF(B261&gt;=例①!$C$59,$CA$13,""))</f>
        <v/>
      </c>
      <c r="CB261" s="53" t="str">
        <f>IF(B261&gt;例①!$C$62,"",IF(B261&gt;=例①!$C$61,$CB$13,""))</f>
        <v/>
      </c>
      <c r="CC261" s="53" t="str">
        <f>IF(B261&gt;例①!$C$64,"",IF(B261&gt;=例①!$C$63,$CC$13,""))</f>
        <v/>
      </c>
      <c r="CD261" s="53" t="str">
        <f>IF(B261&gt;例①!$C$66,"",IF(B261&gt;=例①!$C$65,$CD$13,""))</f>
        <v/>
      </c>
      <c r="CE261" s="50" t="str">
        <f t="shared" si="138"/>
        <v/>
      </c>
      <c r="CF261" s="50" t="str">
        <f t="shared" si="125"/>
        <v xml:space="preserve"> </v>
      </c>
    </row>
    <row r="262" spans="1:84" ht="39" customHeight="1" thickTop="1" thickBot="1" x14ac:dyDescent="0.2">
      <c r="A262" s="81" t="str">
        <f t="shared" si="112"/>
        <v>対象期間外</v>
      </c>
      <c r="B262" s="180" t="str">
        <f>IFERROR(IF(B261=例①!$E$12+IF(WEEKDAY(例①!$E$12)=1,例①!$E$12,(8-WEEKDAY(例①!$E$12))),"-",IF(B261="-","-",B261+1)),"-")</f>
        <v>-</v>
      </c>
      <c r="C262" s="89" t="str">
        <f t="shared" si="126"/>
        <v>-</v>
      </c>
      <c r="D262" s="199" t="str">
        <f t="shared" si="127"/>
        <v>×</v>
      </c>
      <c r="E262" s="200" t="str">
        <f t="shared" si="128"/>
        <v xml:space="preserve"> </v>
      </c>
      <c r="F262" s="201" t="s">
        <v>60</v>
      </c>
      <c r="G262" s="202"/>
      <c r="H262" s="203"/>
      <c r="I262" s="204"/>
      <c r="J262" s="187" t="str">
        <f t="shared" si="129"/>
        <v/>
      </c>
      <c r="K262" s="190" t="str">
        <f t="shared" si="113"/>
        <v/>
      </c>
      <c r="L262" s="190" t="str">
        <f t="shared" si="114"/>
        <v/>
      </c>
      <c r="M262" s="188" t="str">
        <f t="shared" si="130"/>
        <v/>
      </c>
      <c r="N262" s="87" t="str">
        <f t="shared" si="115"/>
        <v/>
      </c>
      <c r="O262" s="108"/>
      <c r="P262" s="156" t="str">
        <f>IF(B262&lt;例①!$E$11,"",IF(B262&gt;例①!$E$12,"",IF(LEN(CE262)=0,"○","")))</f>
        <v/>
      </c>
      <c r="Q262" s="162">
        <f t="shared" si="131"/>
        <v>52</v>
      </c>
      <c r="R262" s="93">
        <f t="shared" si="116"/>
        <v>181</v>
      </c>
      <c r="S262" s="156" t="str">
        <f t="shared" si="117"/>
        <v/>
      </c>
      <c r="T262" s="162">
        <f t="shared" si="118"/>
        <v>51</v>
      </c>
      <c r="U262" s="100">
        <f t="shared" si="132"/>
        <v>52</v>
      </c>
      <c r="V262" s="93" t="str">
        <f t="shared" si="119"/>
        <v/>
      </c>
      <c r="W262" s="169" t="str">
        <f t="shared" si="133"/>
        <v/>
      </c>
      <c r="X262" s="80" t="str">
        <f t="shared" si="134"/>
        <v/>
      </c>
      <c r="Y262" s="80" t="str">
        <f t="shared" si="135"/>
        <v/>
      </c>
      <c r="Z262" s="80" t="str">
        <f t="shared" si="120"/>
        <v>-</v>
      </c>
      <c r="AA262" s="80" t="str">
        <f t="shared" si="121"/>
        <v/>
      </c>
      <c r="AB262" s="80" t="str">
        <f t="shared" si="122"/>
        <v>OK（振替済み）</v>
      </c>
      <c r="AC262" s="154">
        <f t="shared" si="123"/>
        <v>51</v>
      </c>
      <c r="AD262" s="154" t="str">
        <f t="shared" si="136"/>
        <v/>
      </c>
      <c r="AE262" s="106">
        <f t="shared" si="137"/>
        <v>0</v>
      </c>
      <c r="AF262" s="106">
        <f t="shared" si="124"/>
        <v>0</v>
      </c>
      <c r="AG262" s="218" t="str">
        <f>IFERROR(IF(AE262=1,例①!$E$11,IF(AE262=2,例①!$E$11,IF(WEEKDAY(Z262)=2,Z255,AG261))),"")</f>
        <v/>
      </c>
      <c r="AH262" s="222" t="str">
        <f t="shared" si="146"/>
        <v/>
      </c>
      <c r="AI262" s="222" t="str">
        <f t="shared" si="146"/>
        <v/>
      </c>
      <c r="AJ262" s="222" t="str">
        <f t="shared" si="146"/>
        <v/>
      </c>
      <c r="AK262" s="222" t="str">
        <f t="shared" si="146"/>
        <v/>
      </c>
      <c r="AL262" s="222" t="str">
        <f t="shared" si="146"/>
        <v/>
      </c>
      <c r="AM262" s="222" t="str">
        <f t="shared" si="146"/>
        <v/>
      </c>
      <c r="AN262" s="222" t="str">
        <f t="shared" si="146"/>
        <v/>
      </c>
      <c r="AO262" s="222" t="str">
        <f t="shared" si="146"/>
        <v/>
      </c>
      <c r="AP262" s="222" t="str">
        <f t="shared" si="146"/>
        <v/>
      </c>
      <c r="AQ262" s="222" t="str">
        <f t="shared" si="146"/>
        <v/>
      </c>
      <c r="AR262" s="222" t="str">
        <f t="shared" si="146"/>
        <v/>
      </c>
      <c r="AS262" s="222" t="str">
        <f t="shared" si="146"/>
        <v/>
      </c>
      <c r="AT262" s="222" t="str">
        <f t="shared" si="146"/>
        <v/>
      </c>
      <c r="AU262" s="222" t="str">
        <f t="shared" si="146"/>
        <v/>
      </c>
      <c r="AV262" s="222" t="str">
        <f t="shared" si="146"/>
        <v/>
      </c>
      <c r="AW262" s="222" t="str">
        <f t="shared" ref="AW262:BA262" si="147">IFERROR(IF(AV262+1&gt;$BB262,"",AV262+1),"")</f>
        <v/>
      </c>
      <c r="AX262" s="222" t="str">
        <f t="shared" si="147"/>
        <v/>
      </c>
      <c r="AY262" s="222" t="str">
        <f t="shared" si="147"/>
        <v/>
      </c>
      <c r="AZ262" s="222" t="str">
        <f t="shared" si="147"/>
        <v/>
      </c>
      <c r="BA262" s="222" t="str">
        <f t="shared" si="147"/>
        <v/>
      </c>
      <c r="BB262" s="219" t="str">
        <f>IFERROR(IF(IF(Z262=例①!$E$12,例①!$E$12,IF(WEEKDAY(Z262)=1,Z269,BB263))&gt;例①!$E$12,例①!$E$12,IF(Z262=例①!$E$12,例①!$E$12,IF(WEEKDAY(Z262)=1,Z269,BB263))),"")</f>
        <v/>
      </c>
      <c r="BE262" s="53"/>
      <c r="BF262" s="53"/>
      <c r="BG262" s="53" t="str">
        <f>IFERROR(VLOOKUP(B262,例①!$C$11:$D$12,2,FALSE),"")</f>
        <v/>
      </c>
      <c r="BH262" s="53" t="str">
        <f>IFERROR(VLOOKUP(B262,例①!$C$16:$D$21,2,FALSE),"")</f>
        <v/>
      </c>
      <c r="BI262" s="53" t="str">
        <f>IFERROR(VLOOKUP(B262,例①!$C$22:$D$24,2,FALSE),"")</f>
        <v/>
      </c>
      <c r="BJ262" s="53" t="str">
        <f>IF(B262&gt;例①!$C$26,"",IF(B262&gt;=例①!$C$25,$BJ$13,""))</f>
        <v/>
      </c>
      <c r="BK262" s="53" t="str">
        <f>IF(B262&gt;例①!$C$28,"",IF(B262&gt;=例①!$C$27,$BK$13,""))</f>
        <v/>
      </c>
      <c r="BL262" s="53" t="str">
        <f>IF(B262&gt;例①!$C$30,"",IF(B262&gt;=例①!$C$29,$BL$13,""))</f>
        <v/>
      </c>
      <c r="BM262" s="53" t="str">
        <f>IF(B262&gt;例①!$C$32,"",IF(B262&gt;=例①!$C$31,$BM$13,""))</f>
        <v/>
      </c>
      <c r="BN262" s="53" t="str">
        <f>IF(B262&gt;例①!$C$34,"",IF(B262&gt;=例①!$C$33,$BN$13,""))</f>
        <v/>
      </c>
      <c r="BO262" s="53" t="str">
        <f>IF(B262&gt;例①!$C$36,"",IF(B262&gt;=例①!$C$35,$BO$13,""))</f>
        <v/>
      </c>
      <c r="BP262" s="53" t="str">
        <f>IF(B262&gt;例①!$C$38,"",IF(B262&gt;=例①!$C$37,$BP$13,""))</f>
        <v/>
      </c>
      <c r="BQ262" s="53" t="str">
        <f>IF(B262&gt;例①!$C$40,"",IF(B262&gt;=例①!$C$39,$BQ$13,""))</f>
        <v/>
      </c>
      <c r="BR262" s="53" t="str">
        <f>IF(B262&gt;例①!$C$42,"",IF(B262&gt;=例①!$C$41,$BR$13,""))</f>
        <v/>
      </c>
      <c r="BS262" s="53" t="str">
        <f>IF(B262&gt;例①!$C$44,"",IF(B262&gt;=例①!$C$43,$BS$13,""))</f>
        <v/>
      </c>
      <c r="BT262" s="53" t="str">
        <f>IF(B262&gt;例①!$C$46,"",IF(B262&gt;=例①!$C$45,$BT$13,""))</f>
        <v/>
      </c>
      <c r="BU262" s="53" t="str">
        <f>IF(B262&gt;例①!$C$48,"",IF(B262&gt;=例①!$C$47,$BU$13,""))</f>
        <v/>
      </c>
      <c r="BV262" s="53" t="str">
        <f>IF(B262&gt;例①!$C$50,"",IF(B262&gt;=例①!$C$49,$BV$13,""))</f>
        <v/>
      </c>
      <c r="BW262" s="53" t="str">
        <f>IF(B262&gt;例①!$C$52,"",IF(B262&gt;=例①!$C$51,$BW$13,""))</f>
        <v/>
      </c>
      <c r="BX262" s="53" t="str">
        <f>IF(B262&gt;例①!$C$54,"",IF(B262&gt;=例①!$C$53,$BX$13,""))</f>
        <v/>
      </c>
      <c r="BY262" s="53" t="str">
        <f>IF(B262&gt;例①!$C$56,"",IF(B262&gt;=例①!$C$55,$BY$13,""))</f>
        <v/>
      </c>
      <c r="BZ262" s="53" t="str">
        <f>IF(B262&gt;例①!$C$58,"",IF(B262&gt;=例①!$C$57,$BZ$13,""))</f>
        <v/>
      </c>
      <c r="CA262" s="53" t="str">
        <f>IF(B262&gt;例①!$C$60,"",IF(B262&gt;=例①!$C$59,$CA$13,""))</f>
        <v/>
      </c>
      <c r="CB262" s="53" t="str">
        <f>IF(B262&gt;例①!$C$62,"",IF(B262&gt;=例①!$C$61,$CB$13,""))</f>
        <v/>
      </c>
      <c r="CC262" s="53" t="str">
        <f>IF(B262&gt;例①!$C$64,"",IF(B262&gt;=例①!$C$63,$CC$13,""))</f>
        <v/>
      </c>
      <c r="CD262" s="53" t="str">
        <f>IF(B262&gt;例①!$C$66,"",IF(B262&gt;=例①!$C$65,$CD$13,""))</f>
        <v/>
      </c>
      <c r="CE262" s="50" t="str">
        <f t="shared" si="138"/>
        <v/>
      </c>
      <c r="CF262" s="50" t="str">
        <f t="shared" si="125"/>
        <v xml:space="preserve"> </v>
      </c>
    </row>
    <row r="263" spans="1:84" ht="39" customHeight="1" thickTop="1" thickBot="1" x14ac:dyDescent="0.2">
      <c r="A263" s="81" t="str">
        <f t="shared" si="112"/>
        <v>対象期間外</v>
      </c>
      <c r="B263" s="180" t="str">
        <f>IFERROR(IF(B262=例①!$E$12+IF(WEEKDAY(例①!$E$12)=1,例①!$E$12,(8-WEEKDAY(例①!$E$12))),"-",IF(B262="-","-",B262+1)),"-")</f>
        <v>-</v>
      </c>
      <c r="C263" s="89" t="str">
        <f t="shared" si="126"/>
        <v>-</v>
      </c>
      <c r="D263" s="199" t="str">
        <f t="shared" si="127"/>
        <v>×</v>
      </c>
      <c r="E263" s="200" t="str">
        <f t="shared" si="128"/>
        <v xml:space="preserve"> </v>
      </c>
      <c r="F263" s="201" t="s">
        <v>60</v>
      </c>
      <c r="G263" s="202"/>
      <c r="H263" s="203"/>
      <c r="I263" s="204"/>
      <c r="J263" s="187" t="str">
        <f t="shared" si="129"/>
        <v/>
      </c>
      <c r="K263" s="190" t="str">
        <f t="shared" si="113"/>
        <v/>
      </c>
      <c r="L263" s="190" t="str">
        <f t="shared" si="114"/>
        <v/>
      </c>
      <c r="M263" s="188" t="str">
        <f t="shared" si="130"/>
        <v/>
      </c>
      <c r="N263" s="87" t="str">
        <f t="shared" si="115"/>
        <v/>
      </c>
      <c r="O263" s="108"/>
      <c r="P263" s="156" t="str">
        <f>IF(B263&lt;例①!$E$11,"",IF(B263&gt;例①!$E$12,"",IF(LEN(CE263)=0,"○","")))</f>
        <v/>
      </c>
      <c r="Q263" s="162">
        <f t="shared" si="131"/>
        <v>52</v>
      </c>
      <c r="R263" s="93">
        <f t="shared" si="116"/>
        <v>181</v>
      </c>
      <c r="S263" s="156" t="str">
        <f t="shared" si="117"/>
        <v/>
      </c>
      <c r="T263" s="162">
        <f t="shared" si="118"/>
        <v>51</v>
      </c>
      <c r="U263" s="100">
        <f t="shared" si="132"/>
        <v>52</v>
      </c>
      <c r="V263" s="93" t="str">
        <f t="shared" si="119"/>
        <v/>
      </c>
      <c r="W263" s="169" t="str">
        <f t="shared" si="133"/>
        <v/>
      </c>
      <c r="X263" s="80" t="str">
        <f t="shared" si="134"/>
        <v/>
      </c>
      <c r="Y263" s="80" t="str">
        <f t="shared" si="135"/>
        <v/>
      </c>
      <c r="Z263" s="80" t="str">
        <f t="shared" si="120"/>
        <v>-</v>
      </c>
      <c r="AA263" s="80" t="str">
        <f t="shared" si="121"/>
        <v/>
      </c>
      <c r="AB263" s="80" t="str">
        <f t="shared" si="122"/>
        <v>OK（振替済み）</v>
      </c>
      <c r="AC263" s="154">
        <f t="shared" si="123"/>
        <v>51</v>
      </c>
      <c r="AD263" s="154" t="str">
        <f t="shared" si="136"/>
        <v/>
      </c>
      <c r="AE263" s="106">
        <f t="shared" si="137"/>
        <v>0</v>
      </c>
      <c r="AF263" s="106">
        <f t="shared" si="124"/>
        <v>0</v>
      </c>
      <c r="AG263" s="218" t="str">
        <f>IFERROR(IF(AE263=1,例①!$E$11,IF(AE263=2,例①!$E$11,IF(WEEKDAY(Z263)=2,Z256,AG262))),"")</f>
        <v/>
      </c>
      <c r="AH263" s="222" t="str">
        <f t="shared" ref="AH263:BA275" si="148">IFERROR(IF(AG263+1&gt;$BB263,"",AG263+1),"")</f>
        <v/>
      </c>
      <c r="AI263" s="222" t="str">
        <f t="shared" si="148"/>
        <v/>
      </c>
      <c r="AJ263" s="222" t="str">
        <f t="shared" si="148"/>
        <v/>
      </c>
      <c r="AK263" s="222" t="str">
        <f t="shared" si="148"/>
        <v/>
      </c>
      <c r="AL263" s="222" t="str">
        <f t="shared" si="148"/>
        <v/>
      </c>
      <c r="AM263" s="222" t="str">
        <f t="shared" si="148"/>
        <v/>
      </c>
      <c r="AN263" s="222" t="str">
        <f t="shared" si="148"/>
        <v/>
      </c>
      <c r="AO263" s="222" t="str">
        <f t="shared" si="148"/>
        <v/>
      </c>
      <c r="AP263" s="222" t="str">
        <f t="shared" si="148"/>
        <v/>
      </c>
      <c r="AQ263" s="222" t="str">
        <f t="shared" si="148"/>
        <v/>
      </c>
      <c r="AR263" s="222" t="str">
        <f t="shared" si="148"/>
        <v/>
      </c>
      <c r="AS263" s="222" t="str">
        <f t="shared" si="148"/>
        <v/>
      </c>
      <c r="AT263" s="222" t="str">
        <f t="shared" si="148"/>
        <v/>
      </c>
      <c r="AU263" s="222" t="str">
        <f t="shared" si="148"/>
        <v/>
      </c>
      <c r="AV263" s="222" t="str">
        <f t="shared" si="148"/>
        <v/>
      </c>
      <c r="AW263" s="222" t="str">
        <f t="shared" si="148"/>
        <v/>
      </c>
      <c r="AX263" s="222" t="str">
        <f t="shared" si="148"/>
        <v/>
      </c>
      <c r="AY263" s="222" t="str">
        <f t="shared" si="148"/>
        <v/>
      </c>
      <c r="AZ263" s="222" t="str">
        <f t="shared" si="148"/>
        <v/>
      </c>
      <c r="BA263" s="222" t="str">
        <f t="shared" si="148"/>
        <v/>
      </c>
      <c r="BB263" s="219" t="str">
        <f>IFERROR(IF(IF(Z263=例①!$E$12,例①!$E$12,IF(WEEKDAY(Z263)=1,Z270,BB264))&gt;例①!$E$12,例①!$E$12,IF(Z263=例①!$E$12,例①!$E$12,IF(WEEKDAY(Z263)=1,Z270,BB264))),"")</f>
        <v/>
      </c>
      <c r="BE263" s="53"/>
      <c r="BF263" s="53"/>
      <c r="BG263" s="53" t="str">
        <f>IFERROR(VLOOKUP(B263,例①!$C$11:$D$12,2,FALSE),"")</f>
        <v/>
      </c>
      <c r="BH263" s="53" t="str">
        <f>IFERROR(VLOOKUP(B263,例①!$C$16:$D$21,2,FALSE),"")</f>
        <v/>
      </c>
      <c r="BI263" s="53" t="str">
        <f>IFERROR(VLOOKUP(B263,例①!$C$22:$D$24,2,FALSE),"")</f>
        <v/>
      </c>
      <c r="BJ263" s="53" t="str">
        <f>IF(B263&gt;例①!$C$26,"",IF(B263&gt;=例①!$C$25,$BJ$13,""))</f>
        <v/>
      </c>
      <c r="BK263" s="53" t="str">
        <f>IF(B263&gt;例①!$C$28,"",IF(B263&gt;=例①!$C$27,$BK$13,""))</f>
        <v/>
      </c>
      <c r="BL263" s="53" t="str">
        <f>IF(B263&gt;例①!$C$30,"",IF(B263&gt;=例①!$C$29,$BL$13,""))</f>
        <v/>
      </c>
      <c r="BM263" s="53" t="str">
        <f>IF(B263&gt;例①!$C$32,"",IF(B263&gt;=例①!$C$31,$BM$13,""))</f>
        <v/>
      </c>
      <c r="BN263" s="53" t="str">
        <f>IF(B263&gt;例①!$C$34,"",IF(B263&gt;=例①!$C$33,$BN$13,""))</f>
        <v/>
      </c>
      <c r="BO263" s="53" t="str">
        <f>IF(B263&gt;例①!$C$36,"",IF(B263&gt;=例①!$C$35,$BO$13,""))</f>
        <v/>
      </c>
      <c r="BP263" s="53" t="str">
        <f>IF(B263&gt;例①!$C$38,"",IF(B263&gt;=例①!$C$37,$BP$13,""))</f>
        <v/>
      </c>
      <c r="BQ263" s="53" t="str">
        <f>IF(B263&gt;例①!$C$40,"",IF(B263&gt;=例①!$C$39,$BQ$13,""))</f>
        <v/>
      </c>
      <c r="BR263" s="53" t="str">
        <f>IF(B263&gt;例①!$C$42,"",IF(B263&gt;=例①!$C$41,$BR$13,""))</f>
        <v/>
      </c>
      <c r="BS263" s="53" t="str">
        <f>IF(B263&gt;例①!$C$44,"",IF(B263&gt;=例①!$C$43,$BS$13,""))</f>
        <v/>
      </c>
      <c r="BT263" s="53" t="str">
        <f>IF(B263&gt;例①!$C$46,"",IF(B263&gt;=例①!$C$45,$BT$13,""))</f>
        <v/>
      </c>
      <c r="BU263" s="53" t="str">
        <f>IF(B263&gt;例①!$C$48,"",IF(B263&gt;=例①!$C$47,$BU$13,""))</f>
        <v/>
      </c>
      <c r="BV263" s="53" t="str">
        <f>IF(B263&gt;例①!$C$50,"",IF(B263&gt;=例①!$C$49,$BV$13,""))</f>
        <v/>
      </c>
      <c r="BW263" s="53" t="str">
        <f>IF(B263&gt;例①!$C$52,"",IF(B263&gt;=例①!$C$51,$BW$13,""))</f>
        <v/>
      </c>
      <c r="BX263" s="53" t="str">
        <f>IF(B263&gt;例①!$C$54,"",IF(B263&gt;=例①!$C$53,$BX$13,""))</f>
        <v/>
      </c>
      <c r="BY263" s="53" t="str">
        <f>IF(B263&gt;例①!$C$56,"",IF(B263&gt;=例①!$C$55,$BY$13,""))</f>
        <v/>
      </c>
      <c r="BZ263" s="53" t="str">
        <f>IF(B263&gt;例①!$C$58,"",IF(B263&gt;=例①!$C$57,$BZ$13,""))</f>
        <v/>
      </c>
      <c r="CA263" s="53" t="str">
        <f>IF(B263&gt;例①!$C$60,"",IF(B263&gt;=例①!$C$59,$CA$13,""))</f>
        <v/>
      </c>
      <c r="CB263" s="53" t="str">
        <f>IF(B263&gt;例①!$C$62,"",IF(B263&gt;=例①!$C$61,$CB$13,""))</f>
        <v/>
      </c>
      <c r="CC263" s="53" t="str">
        <f>IF(B263&gt;例①!$C$64,"",IF(B263&gt;=例①!$C$63,$CC$13,""))</f>
        <v/>
      </c>
      <c r="CD263" s="53" t="str">
        <f>IF(B263&gt;例①!$C$66,"",IF(B263&gt;=例①!$C$65,$CD$13,""))</f>
        <v/>
      </c>
      <c r="CE263" s="50" t="str">
        <f t="shared" si="138"/>
        <v/>
      </c>
      <c r="CF263" s="50" t="str">
        <f t="shared" si="125"/>
        <v xml:space="preserve"> </v>
      </c>
    </row>
    <row r="264" spans="1:84" ht="39" customHeight="1" thickTop="1" thickBot="1" x14ac:dyDescent="0.2">
      <c r="A264" s="81" t="str">
        <f t="shared" si="112"/>
        <v>対象期間外</v>
      </c>
      <c r="B264" s="180" t="str">
        <f>IFERROR(IF(B263=例①!$E$12+IF(WEEKDAY(例①!$E$12)=1,例①!$E$12,(8-WEEKDAY(例①!$E$12))),"-",IF(B263="-","-",B263+1)),"-")</f>
        <v>-</v>
      </c>
      <c r="C264" s="89" t="str">
        <f t="shared" si="126"/>
        <v>-</v>
      </c>
      <c r="D264" s="199" t="str">
        <f t="shared" si="127"/>
        <v>×</v>
      </c>
      <c r="E264" s="200" t="str">
        <f t="shared" si="128"/>
        <v xml:space="preserve"> </v>
      </c>
      <c r="F264" s="201" t="s">
        <v>60</v>
      </c>
      <c r="G264" s="202"/>
      <c r="H264" s="203"/>
      <c r="I264" s="204"/>
      <c r="J264" s="187" t="str">
        <f t="shared" si="129"/>
        <v/>
      </c>
      <c r="K264" s="190" t="str">
        <f t="shared" si="113"/>
        <v/>
      </c>
      <c r="L264" s="190" t="str">
        <f t="shared" si="114"/>
        <v/>
      </c>
      <c r="M264" s="188" t="str">
        <f t="shared" si="130"/>
        <v/>
      </c>
      <c r="N264" s="87" t="str">
        <f t="shared" si="115"/>
        <v/>
      </c>
      <c r="O264" s="108"/>
      <c r="P264" s="156" t="str">
        <f>IF(B264&lt;例①!$E$11,"",IF(B264&gt;例①!$E$12,"",IF(LEN(CE264)=0,"○","")))</f>
        <v/>
      </c>
      <c r="Q264" s="162">
        <f t="shared" si="131"/>
        <v>52</v>
      </c>
      <c r="R264" s="93">
        <f t="shared" si="116"/>
        <v>181</v>
      </c>
      <c r="S264" s="156" t="str">
        <f t="shared" si="117"/>
        <v/>
      </c>
      <c r="T264" s="162">
        <f t="shared" si="118"/>
        <v>51</v>
      </c>
      <c r="U264" s="100">
        <f t="shared" si="132"/>
        <v>52</v>
      </c>
      <c r="V264" s="93" t="str">
        <f t="shared" si="119"/>
        <v/>
      </c>
      <c r="W264" s="169" t="str">
        <f t="shared" si="133"/>
        <v/>
      </c>
      <c r="X264" s="80" t="str">
        <f t="shared" si="134"/>
        <v/>
      </c>
      <c r="Y264" s="80" t="str">
        <f t="shared" si="135"/>
        <v/>
      </c>
      <c r="Z264" s="80" t="str">
        <f t="shared" si="120"/>
        <v>-</v>
      </c>
      <c r="AA264" s="80" t="str">
        <f t="shared" si="121"/>
        <v/>
      </c>
      <c r="AB264" s="80" t="str">
        <f t="shared" si="122"/>
        <v>OK（振替済み）</v>
      </c>
      <c r="AC264" s="154">
        <f t="shared" si="123"/>
        <v>51</v>
      </c>
      <c r="AD264" s="154" t="str">
        <f t="shared" si="136"/>
        <v/>
      </c>
      <c r="AE264" s="106">
        <f t="shared" si="137"/>
        <v>0</v>
      </c>
      <c r="AF264" s="106">
        <f t="shared" si="124"/>
        <v>0</v>
      </c>
      <c r="AG264" s="218" t="str">
        <f>IFERROR(IF(AE264=1,例①!$E$11,IF(AE264=2,例①!$E$11,IF(WEEKDAY(Z264)=2,Z257,AG263))),"")</f>
        <v/>
      </c>
      <c r="AH264" s="222" t="str">
        <f t="shared" si="148"/>
        <v/>
      </c>
      <c r="AI264" s="222" t="str">
        <f t="shared" si="148"/>
        <v/>
      </c>
      <c r="AJ264" s="222" t="str">
        <f t="shared" si="148"/>
        <v/>
      </c>
      <c r="AK264" s="222" t="str">
        <f t="shared" si="148"/>
        <v/>
      </c>
      <c r="AL264" s="222" t="str">
        <f t="shared" si="148"/>
        <v/>
      </c>
      <c r="AM264" s="222" t="str">
        <f t="shared" si="148"/>
        <v/>
      </c>
      <c r="AN264" s="222" t="str">
        <f t="shared" si="148"/>
        <v/>
      </c>
      <c r="AO264" s="222" t="str">
        <f t="shared" si="148"/>
        <v/>
      </c>
      <c r="AP264" s="222" t="str">
        <f t="shared" si="148"/>
        <v/>
      </c>
      <c r="AQ264" s="222" t="str">
        <f t="shared" si="148"/>
        <v/>
      </c>
      <c r="AR264" s="222" t="str">
        <f t="shared" si="148"/>
        <v/>
      </c>
      <c r="AS264" s="222" t="str">
        <f t="shared" si="148"/>
        <v/>
      </c>
      <c r="AT264" s="222" t="str">
        <f t="shared" si="148"/>
        <v/>
      </c>
      <c r="AU264" s="222" t="str">
        <f t="shared" si="148"/>
        <v/>
      </c>
      <c r="AV264" s="222" t="str">
        <f t="shared" si="148"/>
        <v/>
      </c>
      <c r="AW264" s="222" t="str">
        <f t="shared" si="148"/>
        <v/>
      </c>
      <c r="AX264" s="222" t="str">
        <f t="shared" si="148"/>
        <v/>
      </c>
      <c r="AY264" s="222" t="str">
        <f t="shared" si="148"/>
        <v/>
      </c>
      <c r="AZ264" s="222" t="str">
        <f t="shared" si="148"/>
        <v/>
      </c>
      <c r="BA264" s="222" t="str">
        <f t="shared" si="148"/>
        <v/>
      </c>
      <c r="BB264" s="219" t="str">
        <f>IFERROR(IF(IF(Z264=例①!$E$12,例①!$E$12,IF(WEEKDAY(Z264)=1,Z271,BB265))&gt;例①!$E$12,例①!$E$12,IF(Z264=例①!$E$12,例①!$E$12,IF(WEEKDAY(Z264)=1,Z271,BB265))),"")</f>
        <v/>
      </c>
      <c r="BE264" s="53"/>
      <c r="BF264" s="53"/>
      <c r="BG264" s="53" t="str">
        <f>IFERROR(VLOOKUP(B264,例①!$C$11:$D$12,2,FALSE),"")</f>
        <v/>
      </c>
      <c r="BH264" s="53" t="str">
        <f>IFERROR(VLOOKUP(B264,例①!$C$16:$D$21,2,FALSE),"")</f>
        <v/>
      </c>
      <c r="BI264" s="53" t="str">
        <f>IFERROR(VLOOKUP(B264,例①!$C$22:$D$24,2,FALSE),"")</f>
        <v/>
      </c>
      <c r="BJ264" s="53" t="str">
        <f>IF(B264&gt;例①!$C$26,"",IF(B264&gt;=例①!$C$25,$BJ$13,""))</f>
        <v/>
      </c>
      <c r="BK264" s="53" t="str">
        <f>IF(B264&gt;例①!$C$28,"",IF(B264&gt;=例①!$C$27,$BK$13,""))</f>
        <v/>
      </c>
      <c r="BL264" s="53" t="str">
        <f>IF(B264&gt;例①!$C$30,"",IF(B264&gt;=例①!$C$29,$BL$13,""))</f>
        <v/>
      </c>
      <c r="BM264" s="53" t="str">
        <f>IF(B264&gt;例①!$C$32,"",IF(B264&gt;=例①!$C$31,$BM$13,""))</f>
        <v/>
      </c>
      <c r="BN264" s="53" t="str">
        <f>IF(B264&gt;例①!$C$34,"",IF(B264&gt;=例①!$C$33,$BN$13,""))</f>
        <v/>
      </c>
      <c r="BO264" s="53" t="str">
        <f>IF(B264&gt;例①!$C$36,"",IF(B264&gt;=例①!$C$35,$BO$13,""))</f>
        <v/>
      </c>
      <c r="BP264" s="53" t="str">
        <f>IF(B264&gt;例①!$C$38,"",IF(B264&gt;=例①!$C$37,$BP$13,""))</f>
        <v/>
      </c>
      <c r="BQ264" s="53" t="str">
        <f>IF(B264&gt;例①!$C$40,"",IF(B264&gt;=例①!$C$39,$BQ$13,""))</f>
        <v/>
      </c>
      <c r="BR264" s="53" t="str">
        <f>IF(B264&gt;例①!$C$42,"",IF(B264&gt;=例①!$C$41,$BR$13,""))</f>
        <v/>
      </c>
      <c r="BS264" s="53" t="str">
        <f>IF(B264&gt;例①!$C$44,"",IF(B264&gt;=例①!$C$43,$BS$13,""))</f>
        <v/>
      </c>
      <c r="BT264" s="53" t="str">
        <f>IF(B264&gt;例①!$C$46,"",IF(B264&gt;=例①!$C$45,$BT$13,""))</f>
        <v/>
      </c>
      <c r="BU264" s="53" t="str">
        <f>IF(B264&gt;例①!$C$48,"",IF(B264&gt;=例①!$C$47,$BU$13,""))</f>
        <v/>
      </c>
      <c r="BV264" s="53" t="str">
        <f>IF(B264&gt;例①!$C$50,"",IF(B264&gt;=例①!$C$49,$BV$13,""))</f>
        <v/>
      </c>
      <c r="BW264" s="53" t="str">
        <f>IF(B264&gt;例①!$C$52,"",IF(B264&gt;=例①!$C$51,$BW$13,""))</f>
        <v/>
      </c>
      <c r="BX264" s="53" t="str">
        <f>IF(B264&gt;例①!$C$54,"",IF(B264&gt;=例①!$C$53,$BX$13,""))</f>
        <v/>
      </c>
      <c r="BY264" s="53" t="str">
        <f>IF(B264&gt;例①!$C$56,"",IF(B264&gt;=例①!$C$55,$BY$13,""))</f>
        <v/>
      </c>
      <c r="BZ264" s="53" t="str">
        <f>IF(B264&gt;例①!$C$58,"",IF(B264&gt;=例①!$C$57,$BZ$13,""))</f>
        <v/>
      </c>
      <c r="CA264" s="53" t="str">
        <f>IF(B264&gt;例①!$C$60,"",IF(B264&gt;=例①!$C$59,$CA$13,""))</f>
        <v/>
      </c>
      <c r="CB264" s="53" t="str">
        <f>IF(B264&gt;例①!$C$62,"",IF(B264&gt;=例①!$C$61,$CB$13,""))</f>
        <v/>
      </c>
      <c r="CC264" s="53" t="str">
        <f>IF(B264&gt;例①!$C$64,"",IF(B264&gt;=例①!$C$63,$CC$13,""))</f>
        <v/>
      </c>
      <c r="CD264" s="53" t="str">
        <f>IF(B264&gt;例①!$C$66,"",IF(B264&gt;=例①!$C$65,$CD$13,""))</f>
        <v/>
      </c>
      <c r="CE264" s="50" t="str">
        <f t="shared" si="138"/>
        <v/>
      </c>
      <c r="CF264" s="50" t="str">
        <f t="shared" si="125"/>
        <v xml:space="preserve"> </v>
      </c>
    </row>
    <row r="265" spans="1:84" ht="39" customHeight="1" thickTop="1" thickBot="1" x14ac:dyDescent="0.2">
      <c r="A265" s="81" t="str">
        <f t="shared" si="112"/>
        <v>対象期間外</v>
      </c>
      <c r="B265" s="180" t="str">
        <f>IFERROR(IF(B264=例①!$E$12+IF(WEEKDAY(例①!$E$12)=1,例①!$E$12,(8-WEEKDAY(例①!$E$12))),"-",IF(B264="-","-",B264+1)),"-")</f>
        <v>-</v>
      </c>
      <c r="C265" s="89" t="str">
        <f t="shared" si="126"/>
        <v>-</v>
      </c>
      <c r="D265" s="199" t="str">
        <f t="shared" si="127"/>
        <v>×</v>
      </c>
      <c r="E265" s="200" t="str">
        <f t="shared" si="128"/>
        <v xml:space="preserve"> </v>
      </c>
      <c r="F265" s="201" t="s">
        <v>61</v>
      </c>
      <c r="G265" s="202"/>
      <c r="H265" s="203"/>
      <c r="I265" s="204"/>
      <c r="J265" s="187" t="str">
        <f t="shared" si="129"/>
        <v/>
      </c>
      <c r="K265" s="190" t="str">
        <f t="shared" si="113"/>
        <v/>
      </c>
      <c r="L265" s="190" t="str">
        <f t="shared" si="114"/>
        <v/>
      </c>
      <c r="M265" s="188" t="str">
        <f t="shared" si="130"/>
        <v/>
      </c>
      <c r="N265" s="87" t="str">
        <f t="shared" si="115"/>
        <v/>
      </c>
      <c r="O265" s="108"/>
      <c r="P265" s="156" t="str">
        <f>IF(B265&lt;例①!$E$11,"",IF(B265&gt;例①!$E$12,"",IF(LEN(CE265)=0,"○","")))</f>
        <v/>
      </c>
      <c r="Q265" s="162">
        <f t="shared" si="131"/>
        <v>52</v>
      </c>
      <c r="R265" s="93">
        <f t="shared" si="116"/>
        <v>181</v>
      </c>
      <c r="S265" s="156" t="str">
        <f t="shared" si="117"/>
        <v/>
      </c>
      <c r="T265" s="162">
        <f t="shared" si="118"/>
        <v>51</v>
      </c>
      <c r="U265" s="100">
        <f t="shared" si="132"/>
        <v>52</v>
      </c>
      <c r="V265" s="93" t="str">
        <f t="shared" si="119"/>
        <v/>
      </c>
      <c r="W265" s="169" t="str">
        <f t="shared" si="133"/>
        <v/>
      </c>
      <c r="X265" s="80" t="str">
        <f t="shared" si="134"/>
        <v/>
      </c>
      <c r="Y265" s="80" t="str">
        <f t="shared" si="135"/>
        <v/>
      </c>
      <c r="Z265" s="80" t="str">
        <f t="shared" si="120"/>
        <v>-</v>
      </c>
      <c r="AA265" s="80" t="str">
        <f t="shared" si="121"/>
        <v/>
      </c>
      <c r="AB265" s="80" t="str">
        <f t="shared" si="122"/>
        <v>OK（振替済み）</v>
      </c>
      <c r="AC265" s="154">
        <f t="shared" si="123"/>
        <v>51</v>
      </c>
      <c r="AD265" s="154" t="str">
        <f t="shared" si="136"/>
        <v/>
      </c>
      <c r="AE265" s="106">
        <f t="shared" si="137"/>
        <v>0</v>
      </c>
      <c r="AF265" s="106">
        <f t="shared" si="124"/>
        <v>0</v>
      </c>
      <c r="AG265" s="218" t="str">
        <f>IFERROR(IF(AE265=1,例①!$E$11,IF(AE265=2,例①!$E$11,IF(WEEKDAY(Z265)=2,Z258,AG264))),"")</f>
        <v/>
      </c>
      <c r="AH265" s="222" t="str">
        <f t="shared" si="148"/>
        <v/>
      </c>
      <c r="AI265" s="222" t="str">
        <f t="shared" si="148"/>
        <v/>
      </c>
      <c r="AJ265" s="222" t="str">
        <f t="shared" si="148"/>
        <v/>
      </c>
      <c r="AK265" s="222" t="str">
        <f t="shared" si="148"/>
        <v/>
      </c>
      <c r="AL265" s="222" t="str">
        <f t="shared" si="148"/>
        <v/>
      </c>
      <c r="AM265" s="222" t="str">
        <f t="shared" si="148"/>
        <v/>
      </c>
      <c r="AN265" s="222" t="str">
        <f t="shared" si="148"/>
        <v/>
      </c>
      <c r="AO265" s="222" t="str">
        <f t="shared" si="148"/>
        <v/>
      </c>
      <c r="AP265" s="222" t="str">
        <f t="shared" si="148"/>
        <v/>
      </c>
      <c r="AQ265" s="222" t="str">
        <f t="shared" si="148"/>
        <v/>
      </c>
      <c r="AR265" s="222" t="str">
        <f t="shared" si="148"/>
        <v/>
      </c>
      <c r="AS265" s="222" t="str">
        <f t="shared" si="148"/>
        <v/>
      </c>
      <c r="AT265" s="222" t="str">
        <f t="shared" si="148"/>
        <v/>
      </c>
      <c r="AU265" s="222" t="str">
        <f t="shared" si="148"/>
        <v/>
      </c>
      <c r="AV265" s="222" t="str">
        <f t="shared" si="148"/>
        <v/>
      </c>
      <c r="AW265" s="222" t="str">
        <f t="shared" si="148"/>
        <v/>
      </c>
      <c r="AX265" s="222" t="str">
        <f t="shared" si="148"/>
        <v/>
      </c>
      <c r="AY265" s="222" t="str">
        <f t="shared" si="148"/>
        <v/>
      </c>
      <c r="AZ265" s="222" t="str">
        <f t="shared" si="148"/>
        <v/>
      </c>
      <c r="BA265" s="222" t="str">
        <f t="shared" si="148"/>
        <v/>
      </c>
      <c r="BB265" s="219" t="str">
        <f>IFERROR(IF(IF(Z265=例①!$E$12,例①!$E$12,IF(WEEKDAY(Z265)=1,Z272,BB266))&gt;例①!$E$12,例①!$E$12,IF(Z265=例①!$E$12,例①!$E$12,IF(WEEKDAY(Z265)=1,Z272,BB266))),"")</f>
        <v/>
      </c>
      <c r="BE265" s="53"/>
      <c r="BF265" s="53"/>
      <c r="BG265" s="53" t="str">
        <f>IFERROR(VLOOKUP(B265,例①!$C$11:$D$12,2,FALSE),"")</f>
        <v/>
      </c>
      <c r="BH265" s="53" t="str">
        <f>IFERROR(VLOOKUP(B265,例①!$C$16:$D$21,2,FALSE),"")</f>
        <v/>
      </c>
      <c r="BI265" s="53" t="str">
        <f>IFERROR(VLOOKUP(B265,例①!$C$22:$D$24,2,FALSE),"")</f>
        <v/>
      </c>
      <c r="BJ265" s="53" t="str">
        <f>IF(B265&gt;例①!$C$26,"",IF(B265&gt;=例①!$C$25,$BJ$13,""))</f>
        <v/>
      </c>
      <c r="BK265" s="53" t="str">
        <f>IF(B265&gt;例①!$C$28,"",IF(B265&gt;=例①!$C$27,$BK$13,""))</f>
        <v/>
      </c>
      <c r="BL265" s="53" t="str">
        <f>IF(B265&gt;例①!$C$30,"",IF(B265&gt;=例①!$C$29,$BL$13,""))</f>
        <v/>
      </c>
      <c r="BM265" s="53" t="str">
        <f>IF(B265&gt;例①!$C$32,"",IF(B265&gt;=例①!$C$31,$BM$13,""))</f>
        <v/>
      </c>
      <c r="BN265" s="53" t="str">
        <f>IF(B265&gt;例①!$C$34,"",IF(B265&gt;=例①!$C$33,$BN$13,""))</f>
        <v/>
      </c>
      <c r="BO265" s="53" t="str">
        <f>IF(B265&gt;例①!$C$36,"",IF(B265&gt;=例①!$C$35,$BO$13,""))</f>
        <v/>
      </c>
      <c r="BP265" s="53" t="str">
        <f>IF(B265&gt;例①!$C$38,"",IF(B265&gt;=例①!$C$37,$BP$13,""))</f>
        <v/>
      </c>
      <c r="BQ265" s="53" t="str">
        <f>IF(B265&gt;例①!$C$40,"",IF(B265&gt;=例①!$C$39,$BQ$13,""))</f>
        <v/>
      </c>
      <c r="BR265" s="53" t="str">
        <f>IF(B265&gt;例①!$C$42,"",IF(B265&gt;=例①!$C$41,$BR$13,""))</f>
        <v/>
      </c>
      <c r="BS265" s="53" t="str">
        <f>IF(B265&gt;例①!$C$44,"",IF(B265&gt;=例①!$C$43,$BS$13,""))</f>
        <v/>
      </c>
      <c r="BT265" s="53" t="str">
        <f>IF(B265&gt;例①!$C$46,"",IF(B265&gt;=例①!$C$45,$BT$13,""))</f>
        <v/>
      </c>
      <c r="BU265" s="53" t="str">
        <f>IF(B265&gt;例①!$C$48,"",IF(B265&gt;=例①!$C$47,$BU$13,""))</f>
        <v/>
      </c>
      <c r="BV265" s="53" t="str">
        <f>IF(B265&gt;例①!$C$50,"",IF(B265&gt;=例①!$C$49,$BV$13,""))</f>
        <v/>
      </c>
      <c r="BW265" s="53" t="str">
        <f>IF(B265&gt;例①!$C$52,"",IF(B265&gt;=例①!$C$51,$BW$13,""))</f>
        <v/>
      </c>
      <c r="BX265" s="53" t="str">
        <f>IF(B265&gt;例①!$C$54,"",IF(B265&gt;=例①!$C$53,$BX$13,""))</f>
        <v/>
      </c>
      <c r="BY265" s="53" t="str">
        <f>IF(B265&gt;例①!$C$56,"",IF(B265&gt;=例①!$C$55,$BY$13,""))</f>
        <v/>
      </c>
      <c r="BZ265" s="53" t="str">
        <f>IF(B265&gt;例①!$C$58,"",IF(B265&gt;=例①!$C$57,$BZ$13,""))</f>
        <v/>
      </c>
      <c r="CA265" s="53" t="str">
        <f>IF(B265&gt;例①!$C$60,"",IF(B265&gt;=例①!$C$59,$CA$13,""))</f>
        <v/>
      </c>
      <c r="CB265" s="53" t="str">
        <f>IF(B265&gt;例①!$C$62,"",IF(B265&gt;=例①!$C$61,$CB$13,""))</f>
        <v/>
      </c>
      <c r="CC265" s="53" t="str">
        <f>IF(B265&gt;例①!$C$64,"",IF(B265&gt;=例①!$C$63,$CC$13,""))</f>
        <v/>
      </c>
      <c r="CD265" s="53" t="str">
        <f>IF(B265&gt;例①!$C$66,"",IF(B265&gt;=例①!$C$65,$CD$13,""))</f>
        <v/>
      </c>
      <c r="CE265" s="50" t="str">
        <f t="shared" si="138"/>
        <v/>
      </c>
      <c r="CF265" s="50" t="str">
        <f t="shared" si="125"/>
        <v xml:space="preserve"> </v>
      </c>
    </row>
    <row r="266" spans="1:84" ht="39" customHeight="1" thickTop="1" thickBot="1" x14ac:dyDescent="0.2">
      <c r="A266" s="81" t="str">
        <f t="shared" si="112"/>
        <v>対象期間外</v>
      </c>
      <c r="B266" s="180" t="str">
        <f>IFERROR(IF(B265=例①!$E$12+IF(WEEKDAY(例①!$E$12)=1,例①!$E$12,(8-WEEKDAY(例①!$E$12))),"-",IF(B265="-","-",B265+1)),"-")</f>
        <v>-</v>
      </c>
      <c r="C266" s="89" t="str">
        <f t="shared" si="126"/>
        <v>-</v>
      </c>
      <c r="D266" s="199" t="str">
        <f t="shared" si="127"/>
        <v>×</v>
      </c>
      <c r="E266" s="200" t="str">
        <f t="shared" si="128"/>
        <v xml:space="preserve"> </v>
      </c>
      <c r="F266" s="201" t="s">
        <v>61</v>
      </c>
      <c r="G266" s="202"/>
      <c r="H266" s="203"/>
      <c r="I266" s="204"/>
      <c r="J266" s="187" t="str">
        <f t="shared" si="129"/>
        <v/>
      </c>
      <c r="K266" s="190" t="str">
        <f t="shared" si="113"/>
        <v/>
      </c>
      <c r="L266" s="190" t="str">
        <f t="shared" si="114"/>
        <v/>
      </c>
      <c r="M266" s="188" t="str">
        <f t="shared" si="130"/>
        <v/>
      </c>
      <c r="N266" s="87" t="str">
        <f t="shared" si="115"/>
        <v/>
      </c>
      <c r="O266" s="108"/>
      <c r="P266" s="156" t="str">
        <f>IF(B266&lt;例①!$E$11,"",IF(B266&gt;例①!$E$12,"",IF(LEN(CE266)=0,"○","")))</f>
        <v/>
      </c>
      <c r="Q266" s="162">
        <f t="shared" si="131"/>
        <v>52</v>
      </c>
      <c r="R266" s="93">
        <f t="shared" si="116"/>
        <v>181</v>
      </c>
      <c r="S266" s="156" t="str">
        <f t="shared" si="117"/>
        <v/>
      </c>
      <c r="T266" s="162">
        <f t="shared" si="118"/>
        <v>51</v>
      </c>
      <c r="U266" s="100">
        <f t="shared" si="132"/>
        <v>52</v>
      </c>
      <c r="V266" s="93" t="str">
        <f t="shared" si="119"/>
        <v/>
      </c>
      <c r="W266" s="169" t="str">
        <f t="shared" si="133"/>
        <v/>
      </c>
      <c r="X266" s="80" t="str">
        <f t="shared" si="134"/>
        <v/>
      </c>
      <c r="Y266" s="80" t="str">
        <f t="shared" si="135"/>
        <v/>
      </c>
      <c r="Z266" s="80" t="str">
        <f t="shared" si="120"/>
        <v>-</v>
      </c>
      <c r="AA266" s="80" t="str">
        <f t="shared" si="121"/>
        <v/>
      </c>
      <c r="AB266" s="80" t="str">
        <f t="shared" si="122"/>
        <v>OK（振替済み）</v>
      </c>
      <c r="AC266" s="154">
        <f t="shared" si="123"/>
        <v>51</v>
      </c>
      <c r="AD266" s="154" t="str">
        <f t="shared" si="136"/>
        <v/>
      </c>
      <c r="AE266" s="106">
        <f t="shared" si="137"/>
        <v>0</v>
      </c>
      <c r="AF266" s="106">
        <f t="shared" si="124"/>
        <v>0</v>
      </c>
      <c r="AG266" s="223" t="str">
        <f>IFERROR(IF(AE266=1,例①!$E$11,IF(AE266=2,例①!$E$11,IF(WEEKDAY(Z266)=2,Z259,AG265))),"")</f>
        <v/>
      </c>
      <c r="AH266" s="224" t="str">
        <f t="shared" si="148"/>
        <v/>
      </c>
      <c r="AI266" s="224" t="str">
        <f t="shared" si="148"/>
        <v/>
      </c>
      <c r="AJ266" s="224" t="str">
        <f t="shared" si="148"/>
        <v/>
      </c>
      <c r="AK266" s="224" t="str">
        <f t="shared" si="148"/>
        <v/>
      </c>
      <c r="AL266" s="224" t="str">
        <f t="shared" si="148"/>
        <v/>
      </c>
      <c r="AM266" s="224" t="str">
        <f t="shared" si="148"/>
        <v/>
      </c>
      <c r="AN266" s="224" t="str">
        <f t="shared" si="148"/>
        <v/>
      </c>
      <c r="AO266" s="224" t="str">
        <f t="shared" si="148"/>
        <v/>
      </c>
      <c r="AP266" s="224" t="str">
        <f t="shared" si="148"/>
        <v/>
      </c>
      <c r="AQ266" s="224" t="str">
        <f t="shared" si="148"/>
        <v/>
      </c>
      <c r="AR266" s="224" t="str">
        <f t="shared" si="148"/>
        <v/>
      </c>
      <c r="AS266" s="224" t="str">
        <f t="shared" si="148"/>
        <v/>
      </c>
      <c r="AT266" s="224" t="str">
        <f t="shared" si="148"/>
        <v/>
      </c>
      <c r="AU266" s="224" t="str">
        <f t="shared" si="148"/>
        <v/>
      </c>
      <c r="AV266" s="224" t="str">
        <f t="shared" si="148"/>
        <v/>
      </c>
      <c r="AW266" s="224" t="str">
        <f t="shared" si="148"/>
        <v/>
      </c>
      <c r="AX266" s="224" t="str">
        <f t="shared" si="148"/>
        <v/>
      </c>
      <c r="AY266" s="224" t="str">
        <f t="shared" si="148"/>
        <v/>
      </c>
      <c r="AZ266" s="224" t="str">
        <f t="shared" si="148"/>
        <v/>
      </c>
      <c r="BA266" s="224" t="str">
        <f t="shared" si="148"/>
        <v/>
      </c>
      <c r="BB266" s="225" t="str">
        <f>IFERROR(IF(IF(Z266=例①!$E$12,例①!$E$12,IF(WEEKDAY(Z266)=1,Z273,BB267))&gt;例①!$E$12,例①!$E$12,IF(Z266=例①!$E$12,例①!$E$12,IF(WEEKDAY(Z266)=1,Z273,BB267))),"")</f>
        <v/>
      </c>
      <c r="BE266" s="53"/>
      <c r="BF266" s="53"/>
      <c r="BG266" s="53" t="str">
        <f>IFERROR(VLOOKUP(B266,例①!$C$11:$D$12,2,FALSE),"")</f>
        <v/>
      </c>
      <c r="BH266" s="53" t="str">
        <f>IFERROR(VLOOKUP(B266,例①!$C$16:$D$21,2,FALSE),"")</f>
        <v/>
      </c>
      <c r="BI266" s="53" t="str">
        <f>IFERROR(VLOOKUP(B266,例①!$C$22:$D$24,2,FALSE),"")</f>
        <v/>
      </c>
      <c r="BJ266" s="53" t="str">
        <f>IF(B266&gt;例①!$C$26,"",IF(B266&gt;=例①!$C$25,$BJ$13,""))</f>
        <v/>
      </c>
      <c r="BK266" s="53" t="str">
        <f>IF(B266&gt;例①!$C$28,"",IF(B266&gt;=例①!$C$27,$BK$13,""))</f>
        <v/>
      </c>
      <c r="BL266" s="53" t="str">
        <f>IF(B266&gt;例①!$C$30,"",IF(B266&gt;=例①!$C$29,$BL$13,""))</f>
        <v/>
      </c>
      <c r="BM266" s="53" t="str">
        <f>IF(B266&gt;例①!$C$32,"",IF(B266&gt;=例①!$C$31,$BM$13,""))</f>
        <v/>
      </c>
      <c r="BN266" s="53" t="str">
        <f>IF(B266&gt;例①!$C$34,"",IF(B266&gt;=例①!$C$33,$BN$13,""))</f>
        <v/>
      </c>
      <c r="BO266" s="53" t="str">
        <f>IF(B266&gt;例①!$C$36,"",IF(B266&gt;=例①!$C$35,$BO$13,""))</f>
        <v/>
      </c>
      <c r="BP266" s="53" t="str">
        <f>IF(B266&gt;例①!$C$38,"",IF(B266&gt;=例①!$C$37,$BP$13,""))</f>
        <v/>
      </c>
      <c r="BQ266" s="53" t="str">
        <f>IF(B266&gt;例①!$C$40,"",IF(B266&gt;=例①!$C$39,$BQ$13,""))</f>
        <v/>
      </c>
      <c r="BR266" s="53" t="str">
        <f>IF(B266&gt;例①!$C$42,"",IF(B266&gt;=例①!$C$41,$BR$13,""))</f>
        <v/>
      </c>
      <c r="BS266" s="53" t="str">
        <f>IF(B266&gt;例①!$C$44,"",IF(B266&gt;=例①!$C$43,$BS$13,""))</f>
        <v/>
      </c>
      <c r="BT266" s="53" t="str">
        <f>IF(B266&gt;例①!$C$46,"",IF(B266&gt;=例①!$C$45,$BT$13,""))</f>
        <v/>
      </c>
      <c r="BU266" s="53" t="str">
        <f>IF(B266&gt;例①!$C$48,"",IF(B266&gt;=例①!$C$47,$BU$13,""))</f>
        <v/>
      </c>
      <c r="BV266" s="53" t="str">
        <f>IF(B266&gt;例①!$C$50,"",IF(B266&gt;=例①!$C$49,$BV$13,""))</f>
        <v/>
      </c>
      <c r="BW266" s="53" t="str">
        <f>IF(B266&gt;例①!$C$52,"",IF(B266&gt;=例①!$C$51,$BW$13,""))</f>
        <v/>
      </c>
      <c r="BX266" s="53" t="str">
        <f>IF(B266&gt;例①!$C$54,"",IF(B266&gt;=例①!$C$53,$BX$13,""))</f>
        <v/>
      </c>
      <c r="BY266" s="53" t="str">
        <f>IF(B266&gt;例①!$C$56,"",IF(B266&gt;=例①!$C$55,$BY$13,""))</f>
        <v/>
      </c>
      <c r="BZ266" s="53" t="str">
        <f>IF(B266&gt;例①!$C$58,"",IF(B266&gt;=例①!$C$57,$BZ$13,""))</f>
        <v/>
      </c>
      <c r="CA266" s="53" t="str">
        <f>IF(B266&gt;例①!$C$60,"",IF(B266&gt;=例①!$C$59,$CA$13,""))</f>
        <v/>
      </c>
      <c r="CB266" s="53" t="str">
        <f>IF(B266&gt;例①!$C$62,"",IF(B266&gt;=例①!$C$61,$CB$13,""))</f>
        <v/>
      </c>
      <c r="CC266" s="53" t="str">
        <f>IF(B266&gt;例①!$C$64,"",IF(B266&gt;=例①!$C$63,$CC$13,""))</f>
        <v/>
      </c>
      <c r="CD266" s="53" t="str">
        <f>IF(B266&gt;例①!$C$66,"",IF(B266&gt;=例①!$C$65,$CD$13,""))</f>
        <v/>
      </c>
      <c r="CE266" s="50" t="str">
        <f t="shared" si="138"/>
        <v/>
      </c>
      <c r="CF266" s="50" t="str">
        <f t="shared" si="125"/>
        <v xml:space="preserve"> </v>
      </c>
    </row>
    <row r="267" spans="1:84" ht="39" customHeight="1" thickTop="1" thickBot="1" x14ac:dyDescent="0.2">
      <c r="A267" s="81" t="str">
        <f t="shared" si="112"/>
        <v>対象期間外</v>
      </c>
      <c r="B267" s="180" t="str">
        <f>IFERROR(IF(B266=例①!$E$12+IF(WEEKDAY(例①!$E$12)=1,例①!$E$12,(8-WEEKDAY(例①!$E$12))),"-",IF(B266="-","-",B266+1)),"-")</f>
        <v>-</v>
      </c>
      <c r="C267" s="89" t="str">
        <f t="shared" si="126"/>
        <v>-</v>
      </c>
      <c r="D267" s="199" t="str">
        <f t="shared" si="127"/>
        <v>×</v>
      </c>
      <c r="E267" s="200" t="str">
        <f t="shared" si="128"/>
        <v xml:space="preserve"> </v>
      </c>
      <c r="F267" s="201" t="s">
        <v>60</v>
      </c>
      <c r="G267" s="202"/>
      <c r="H267" s="203"/>
      <c r="I267" s="204"/>
      <c r="J267" s="187" t="str">
        <f t="shared" si="129"/>
        <v/>
      </c>
      <c r="K267" s="190" t="str">
        <f t="shared" si="113"/>
        <v/>
      </c>
      <c r="L267" s="190" t="str">
        <f t="shared" si="114"/>
        <v/>
      </c>
      <c r="M267" s="188" t="str">
        <f t="shared" si="130"/>
        <v/>
      </c>
      <c r="N267" s="87" t="str">
        <f t="shared" si="115"/>
        <v/>
      </c>
      <c r="O267" s="108"/>
      <c r="P267" s="156" t="str">
        <f>IF(B267&lt;例①!$E$11,"",IF(B267&gt;例①!$E$12,"",IF(LEN(CE267)=0,"○","")))</f>
        <v/>
      </c>
      <c r="Q267" s="162">
        <f t="shared" si="131"/>
        <v>52</v>
      </c>
      <c r="R267" s="93">
        <f t="shared" si="116"/>
        <v>181</v>
      </c>
      <c r="S267" s="156" t="str">
        <f t="shared" si="117"/>
        <v/>
      </c>
      <c r="T267" s="162">
        <f t="shared" si="118"/>
        <v>51</v>
      </c>
      <c r="U267" s="100">
        <f t="shared" si="132"/>
        <v>52</v>
      </c>
      <c r="V267" s="93" t="str">
        <f t="shared" si="119"/>
        <v/>
      </c>
      <c r="W267" s="169" t="str">
        <f t="shared" si="133"/>
        <v/>
      </c>
      <c r="X267" s="80" t="str">
        <f t="shared" si="134"/>
        <v/>
      </c>
      <c r="Y267" s="80" t="str">
        <f t="shared" si="135"/>
        <v/>
      </c>
      <c r="Z267" s="80" t="str">
        <f t="shared" si="120"/>
        <v>-</v>
      </c>
      <c r="AA267" s="80" t="str">
        <f t="shared" si="121"/>
        <v/>
      </c>
      <c r="AB267" s="80" t="str">
        <f t="shared" si="122"/>
        <v>OK（振替済み）</v>
      </c>
      <c r="AC267" s="154">
        <f t="shared" si="123"/>
        <v>51</v>
      </c>
      <c r="AD267" s="154" t="str">
        <f t="shared" si="136"/>
        <v/>
      </c>
      <c r="AE267" s="106">
        <f t="shared" si="137"/>
        <v>0</v>
      </c>
      <c r="AF267" s="106">
        <f t="shared" si="124"/>
        <v>0</v>
      </c>
      <c r="AG267" s="216" t="str">
        <f>IFERROR(IF(AE267=1,例①!$E$11,IF(AE267=2,例①!$E$11,IF(WEEKDAY(Z267)=2,Z260,AG266))),"")</f>
        <v/>
      </c>
      <c r="AH267" s="221" t="str">
        <f t="shared" si="148"/>
        <v/>
      </c>
      <c r="AI267" s="221" t="str">
        <f t="shared" si="148"/>
        <v/>
      </c>
      <c r="AJ267" s="221" t="str">
        <f t="shared" si="148"/>
        <v/>
      </c>
      <c r="AK267" s="221" t="str">
        <f t="shared" si="148"/>
        <v/>
      </c>
      <c r="AL267" s="221" t="str">
        <f t="shared" si="148"/>
        <v/>
      </c>
      <c r="AM267" s="221" t="str">
        <f t="shared" si="148"/>
        <v/>
      </c>
      <c r="AN267" s="221" t="str">
        <f t="shared" si="148"/>
        <v/>
      </c>
      <c r="AO267" s="221" t="str">
        <f t="shared" si="148"/>
        <v/>
      </c>
      <c r="AP267" s="221" t="str">
        <f t="shared" si="148"/>
        <v/>
      </c>
      <c r="AQ267" s="221" t="str">
        <f t="shared" si="148"/>
        <v/>
      </c>
      <c r="AR267" s="221" t="str">
        <f t="shared" si="148"/>
        <v/>
      </c>
      <c r="AS267" s="221" t="str">
        <f t="shared" si="148"/>
        <v/>
      </c>
      <c r="AT267" s="221" t="str">
        <f t="shared" si="148"/>
        <v/>
      </c>
      <c r="AU267" s="221" t="str">
        <f t="shared" si="148"/>
        <v/>
      </c>
      <c r="AV267" s="221" t="str">
        <f t="shared" si="148"/>
        <v/>
      </c>
      <c r="AW267" s="221" t="str">
        <f t="shared" si="148"/>
        <v/>
      </c>
      <c r="AX267" s="221" t="str">
        <f t="shared" si="148"/>
        <v/>
      </c>
      <c r="AY267" s="221" t="str">
        <f t="shared" si="148"/>
        <v/>
      </c>
      <c r="AZ267" s="221" t="str">
        <f t="shared" si="148"/>
        <v/>
      </c>
      <c r="BA267" s="221" t="str">
        <f t="shared" si="148"/>
        <v/>
      </c>
      <c r="BB267" s="217" t="str">
        <f>IFERROR(IF(IF(Z267=例①!$E$12,例①!$E$12,IF(WEEKDAY(Z267)=1,Z274,BB268))&gt;例①!$E$12,例①!$E$12,IF(Z267=例①!$E$12,例①!$E$12,IF(WEEKDAY(Z267)=1,Z274,BB268))),"")</f>
        <v/>
      </c>
      <c r="BE267" s="53"/>
      <c r="BF267" s="53"/>
      <c r="BG267" s="53" t="str">
        <f>IFERROR(VLOOKUP(B267,例①!$C$11:$D$12,2,FALSE),"")</f>
        <v/>
      </c>
      <c r="BH267" s="53" t="str">
        <f>IFERROR(VLOOKUP(B267,例①!$C$16:$D$21,2,FALSE),"")</f>
        <v/>
      </c>
      <c r="BI267" s="53" t="str">
        <f>IFERROR(VLOOKUP(B267,例①!$C$22:$D$24,2,FALSE),"")</f>
        <v/>
      </c>
      <c r="BJ267" s="53" t="str">
        <f>IF(B267&gt;例①!$C$26,"",IF(B267&gt;=例①!$C$25,$BJ$13,""))</f>
        <v/>
      </c>
      <c r="BK267" s="53" t="str">
        <f>IF(B267&gt;例①!$C$28,"",IF(B267&gt;=例①!$C$27,$BK$13,""))</f>
        <v/>
      </c>
      <c r="BL267" s="53" t="str">
        <f>IF(B267&gt;例①!$C$30,"",IF(B267&gt;=例①!$C$29,$BL$13,""))</f>
        <v/>
      </c>
      <c r="BM267" s="53" t="str">
        <f>IF(B267&gt;例①!$C$32,"",IF(B267&gt;=例①!$C$31,$BM$13,""))</f>
        <v/>
      </c>
      <c r="BN267" s="53" t="str">
        <f>IF(B267&gt;例①!$C$34,"",IF(B267&gt;=例①!$C$33,$BN$13,""))</f>
        <v/>
      </c>
      <c r="BO267" s="53" t="str">
        <f>IF(B267&gt;例①!$C$36,"",IF(B267&gt;=例①!$C$35,$BO$13,""))</f>
        <v/>
      </c>
      <c r="BP267" s="53" t="str">
        <f>IF(B267&gt;例①!$C$38,"",IF(B267&gt;=例①!$C$37,$BP$13,""))</f>
        <v/>
      </c>
      <c r="BQ267" s="53" t="str">
        <f>IF(B267&gt;例①!$C$40,"",IF(B267&gt;=例①!$C$39,$BQ$13,""))</f>
        <v/>
      </c>
      <c r="BR267" s="53" t="str">
        <f>IF(B267&gt;例①!$C$42,"",IF(B267&gt;=例①!$C$41,$BR$13,""))</f>
        <v/>
      </c>
      <c r="BS267" s="53" t="str">
        <f>IF(B267&gt;例①!$C$44,"",IF(B267&gt;=例①!$C$43,$BS$13,""))</f>
        <v/>
      </c>
      <c r="BT267" s="53" t="str">
        <f>IF(B267&gt;例①!$C$46,"",IF(B267&gt;=例①!$C$45,$BT$13,""))</f>
        <v/>
      </c>
      <c r="BU267" s="53" t="str">
        <f>IF(B267&gt;例①!$C$48,"",IF(B267&gt;=例①!$C$47,$BU$13,""))</f>
        <v/>
      </c>
      <c r="BV267" s="53" t="str">
        <f>IF(B267&gt;例①!$C$50,"",IF(B267&gt;=例①!$C$49,$BV$13,""))</f>
        <v/>
      </c>
      <c r="BW267" s="53" t="str">
        <f>IF(B267&gt;例①!$C$52,"",IF(B267&gt;=例①!$C$51,$BW$13,""))</f>
        <v/>
      </c>
      <c r="BX267" s="53" t="str">
        <f>IF(B267&gt;例①!$C$54,"",IF(B267&gt;=例①!$C$53,$BX$13,""))</f>
        <v/>
      </c>
      <c r="BY267" s="53" t="str">
        <f>IF(B267&gt;例①!$C$56,"",IF(B267&gt;=例①!$C$55,$BY$13,""))</f>
        <v/>
      </c>
      <c r="BZ267" s="53" t="str">
        <f>IF(B267&gt;例①!$C$58,"",IF(B267&gt;=例①!$C$57,$BZ$13,""))</f>
        <v/>
      </c>
      <c r="CA267" s="53" t="str">
        <f>IF(B267&gt;例①!$C$60,"",IF(B267&gt;=例①!$C$59,$CA$13,""))</f>
        <v/>
      </c>
      <c r="CB267" s="53" t="str">
        <f>IF(B267&gt;例①!$C$62,"",IF(B267&gt;=例①!$C$61,$CB$13,""))</f>
        <v/>
      </c>
      <c r="CC267" s="53" t="str">
        <f>IF(B267&gt;例①!$C$64,"",IF(B267&gt;=例①!$C$63,$CC$13,""))</f>
        <v/>
      </c>
      <c r="CD267" s="53" t="str">
        <f>IF(B267&gt;例①!$C$66,"",IF(B267&gt;=例①!$C$65,$CD$13,""))</f>
        <v/>
      </c>
      <c r="CE267" s="50" t="str">
        <f t="shared" si="138"/>
        <v/>
      </c>
      <c r="CF267" s="50" t="str">
        <f t="shared" si="125"/>
        <v xml:space="preserve"> </v>
      </c>
    </row>
    <row r="268" spans="1:84" ht="39" customHeight="1" thickTop="1" thickBot="1" x14ac:dyDescent="0.2">
      <c r="A268" s="81" t="str">
        <f t="shared" si="112"/>
        <v>対象期間外</v>
      </c>
      <c r="B268" s="180" t="str">
        <f>IFERROR(IF(B267=例①!$E$12+IF(WEEKDAY(例①!$E$12)=1,例①!$E$12,(8-WEEKDAY(例①!$E$12))),"-",IF(B267="-","-",B267+1)),"-")</f>
        <v>-</v>
      </c>
      <c r="C268" s="89" t="str">
        <f t="shared" si="126"/>
        <v>-</v>
      </c>
      <c r="D268" s="199" t="str">
        <f t="shared" si="127"/>
        <v>×</v>
      </c>
      <c r="E268" s="200" t="str">
        <f t="shared" si="128"/>
        <v xml:space="preserve"> </v>
      </c>
      <c r="F268" s="201" t="s">
        <v>60</v>
      </c>
      <c r="G268" s="202"/>
      <c r="H268" s="203"/>
      <c r="I268" s="204"/>
      <c r="J268" s="187" t="str">
        <f t="shared" si="129"/>
        <v/>
      </c>
      <c r="K268" s="190" t="str">
        <f t="shared" si="113"/>
        <v/>
      </c>
      <c r="L268" s="190" t="str">
        <f t="shared" si="114"/>
        <v/>
      </c>
      <c r="M268" s="188" t="str">
        <f t="shared" si="130"/>
        <v/>
      </c>
      <c r="N268" s="87" t="str">
        <f t="shared" si="115"/>
        <v/>
      </c>
      <c r="O268" s="108"/>
      <c r="P268" s="156" t="str">
        <f>IF(B268&lt;例①!$E$11,"",IF(B268&gt;例①!$E$12,"",IF(LEN(CE268)=0,"○","")))</f>
        <v/>
      </c>
      <c r="Q268" s="162">
        <f t="shared" si="131"/>
        <v>52</v>
      </c>
      <c r="R268" s="93">
        <f t="shared" si="116"/>
        <v>181</v>
      </c>
      <c r="S268" s="156" t="str">
        <f t="shared" si="117"/>
        <v/>
      </c>
      <c r="T268" s="162">
        <f t="shared" si="118"/>
        <v>51</v>
      </c>
      <c r="U268" s="100">
        <f t="shared" si="132"/>
        <v>52</v>
      </c>
      <c r="V268" s="93" t="str">
        <f t="shared" si="119"/>
        <v/>
      </c>
      <c r="W268" s="169" t="str">
        <f t="shared" si="133"/>
        <v/>
      </c>
      <c r="X268" s="80" t="str">
        <f t="shared" si="134"/>
        <v/>
      </c>
      <c r="Y268" s="80" t="str">
        <f t="shared" si="135"/>
        <v/>
      </c>
      <c r="Z268" s="80" t="str">
        <f t="shared" si="120"/>
        <v>-</v>
      </c>
      <c r="AA268" s="80" t="str">
        <f t="shared" si="121"/>
        <v/>
      </c>
      <c r="AB268" s="80" t="str">
        <f t="shared" si="122"/>
        <v>OK（振替済み）</v>
      </c>
      <c r="AC268" s="154">
        <f t="shared" si="123"/>
        <v>51</v>
      </c>
      <c r="AD268" s="154" t="str">
        <f t="shared" si="136"/>
        <v/>
      </c>
      <c r="AE268" s="106">
        <f t="shared" si="137"/>
        <v>0</v>
      </c>
      <c r="AF268" s="106">
        <f t="shared" si="124"/>
        <v>0</v>
      </c>
      <c r="AG268" s="218" t="str">
        <f>IFERROR(IF(AE268=1,例①!$E$11,IF(AE268=2,例①!$E$11,IF(WEEKDAY(Z268)=2,Z261,AG267))),"")</f>
        <v/>
      </c>
      <c r="AH268" s="222" t="str">
        <f t="shared" si="148"/>
        <v/>
      </c>
      <c r="AI268" s="222" t="str">
        <f t="shared" si="148"/>
        <v/>
      </c>
      <c r="AJ268" s="222" t="str">
        <f t="shared" si="148"/>
        <v/>
      </c>
      <c r="AK268" s="222" t="str">
        <f t="shared" si="148"/>
        <v/>
      </c>
      <c r="AL268" s="222" t="str">
        <f t="shared" si="148"/>
        <v/>
      </c>
      <c r="AM268" s="222" t="str">
        <f t="shared" si="148"/>
        <v/>
      </c>
      <c r="AN268" s="222" t="str">
        <f t="shared" si="148"/>
        <v/>
      </c>
      <c r="AO268" s="222" t="str">
        <f t="shared" si="148"/>
        <v/>
      </c>
      <c r="AP268" s="222" t="str">
        <f t="shared" si="148"/>
        <v/>
      </c>
      <c r="AQ268" s="222" t="str">
        <f t="shared" si="148"/>
        <v/>
      </c>
      <c r="AR268" s="222" t="str">
        <f t="shared" si="148"/>
        <v/>
      </c>
      <c r="AS268" s="222" t="str">
        <f t="shared" si="148"/>
        <v/>
      </c>
      <c r="AT268" s="222" t="str">
        <f t="shared" si="148"/>
        <v/>
      </c>
      <c r="AU268" s="222" t="str">
        <f t="shared" si="148"/>
        <v/>
      </c>
      <c r="AV268" s="222" t="str">
        <f t="shared" si="148"/>
        <v/>
      </c>
      <c r="AW268" s="222" t="str">
        <f t="shared" si="148"/>
        <v/>
      </c>
      <c r="AX268" s="222" t="str">
        <f t="shared" si="148"/>
        <v/>
      </c>
      <c r="AY268" s="222" t="str">
        <f t="shared" si="148"/>
        <v/>
      </c>
      <c r="AZ268" s="222" t="str">
        <f t="shared" si="148"/>
        <v/>
      </c>
      <c r="BA268" s="222" t="str">
        <f t="shared" si="148"/>
        <v/>
      </c>
      <c r="BB268" s="219" t="str">
        <f>IFERROR(IF(IF(Z268=例①!$E$12,例①!$E$12,IF(WEEKDAY(Z268)=1,Z275,BB269))&gt;例①!$E$12,例①!$E$12,IF(Z268=例①!$E$12,例①!$E$12,IF(WEEKDAY(Z268)=1,Z275,BB269))),"")</f>
        <v/>
      </c>
      <c r="BE268" s="53"/>
      <c r="BF268" s="53"/>
      <c r="BG268" s="53" t="str">
        <f>IFERROR(VLOOKUP(B268,例①!$C$11:$D$12,2,FALSE),"")</f>
        <v/>
      </c>
      <c r="BH268" s="53" t="str">
        <f>IFERROR(VLOOKUP(B268,例①!$C$16:$D$21,2,FALSE),"")</f>
        <v/>
      </c>
      <c r="BI268" s="53" t="str">
        <f>IFERROR(VLOOKUP(B268,例①!$C$22:$D$24,2,FALSE),"")</f>
        <v/>
      </c>
      <c r="BJ268" s="53" t="str">
        <f>IF(B268&gt;例①!$C$26,"",IF(B268&gt;=例①!$C$25,$BJ$13,""))</f>
        <v/>
      </c>
      <c r="BK268" s="53" t="str">
        <f>IF(B268&gt;例①!$C$28,"",IF(B268&gt;=例①!$C$27,$BK$13,""))</f>
        <v/>
      </c>
      <c r="BL268" s="53" t="str">
        <f>IF(B268&gt;例①!$C$30,"",IF(B268&gt;=例①!$C$29,$BL$13,""))</f>
        <v/>
      </c>
      <c r="BM268" s="53" t="str">
        <f>IF(B268&gt;例①!$C$32,"",IF(B268&gt;=例①!$C$31,$BM$13,""))</f>
        <v/>
      </c>
      <c r="BN268" s="53" t="str">
        <f>IF(B268&gt;例①!$C$34,"",IF(B268&gt;=例①!$C$33,$BN$13,""))</f>
        <v/>
      </c>
      <c r="BO268" s="53" t="str">
        <f>IF(B268&gt;例①!$C$36,"",IF(B268&gt;=例①!$C$35,$BO$13,""))</f>
        <v/>
      </c>
      <c r="BP268" s="53" t="str">
        <f>IF(B268&gt;例①!$C$38,"",IF(B268&gt;=例①!$C$37,$BP$13,""))</f>
        <v/>
      </c>
      <c r="BQ268" s="53" t="str">
        <f>IF(B268&gt;例①!$C$40,"",IF(B268&gt;=例①!$C$39,$BQ$13,""))</f>
        <v/>
      </c>
      <c r="BR268" s="53" t="str">
        <f>IF(B268&gt;例①!$C$42,"",IF(B268&gt;=例①!$C$41,$BR$13,""))</f>
        <v/>
      </c>
      <c r="BS268" s="53" t="str">
        <f>IF(B268&gt;例①!$C$44,"",IF(B268&gt;=例①!$C$43,$BS$13,""))</f>
        <v/>
      </c>
      <c r="BT268" s="53" t="str">
        <f>IF(B268&gt;例①!$C$46,"",IF(B268&gt;=例①!$C$45,$BT$13,""))</f>
        <v/>
      </c>
      <c r="BU268" s="53" t="str">
        <f>IF(B268&gt;例①!$C$48,"",IF(B268&gt;=例①!$C$47,$BU$13,""))</f>
        <v/>
      </c>
      <c r="BV268" s="53" t="str">
        <f>IF(B268&gt;例①!$C$50,"",IF(B268&gt;=例①!$C$49,$BV$13,""))</f>
        <v/>
      </c>
      <c r="BW268" s="53" t="str">
        <f>IF(B268&gt;例①!$C$52,"",IF(B268&gt;=例①!$C$51,$BW$13,""))</f>
        <v/>
      </c>
      <c r="BX268" s="53" t="str">
        <f>IF(B268&gt;例①!$C$54,"",IF(B268&gt;=例①!$C$53,$BX$13,""))</f>
        <v/>
      </c>
      <c r="BY268" s="53" t="str">
        <f>IF(B268&gt;例①!$C$56,"",IF(B268&gt;=例①!$C$55,$BY$13,""))</f>
        <v/>
      </c>
      <c r="BZ268" s="53" t="str">
        <f>IF(B268&gt;例①!$C$58,"",IF(B268&gt;=例①!$C$57,$BZ$13,""))</f>
        <v/>
      </c>
      <c r="CA268" s="53" t="str">
        <f>IF(B268&gt;例①!$C$60,"",IF(B268&gt;=例①!$C$59,$CA$13,""))</f>
        <v/>
      </c>
      <c r="CB268" s="53" t="str">
        <f>IF(B268&gt;例①!$C$62,"",IF(B268&gt;=例①!$C$61,$CB$13,""))</f>
        <v/>
      </c>
      <c r="CC268" s="53" t="str">
        <f>IF(B268&gt;例①!$C$64,"",IF(B268&gt;=例①!$C$63,$CC$13,""))</f>
        <v/>
      </c>
      <c r="CD268" s="53" t="str">
        <f>IF(B268&gt;例①!$C$66,"",IF(B268&gt;=例①!$C$65,$CD$13,""))</f>
        <v/>
      </c>
      <c r="CE268" s="50" t="str">
        <f t="shared" si="138"/>
        <v/>
      </c>
      <c r="CF268" s="50" t="str">
        <f t="shared" si="125"/>
        <v xml:space="preserve"> </v>
      </c>
    </row>
    <row r="269" spans="1:84" ht="39" customHeight="1" thickTop="1" thickBot="1" x14ac:dyDescent="0.2">
      <c r="A269" s="81" t="str">
        <f t="shared" si="112"/>
        <v>対象期間外</v>
      </c>
      <c r="B269" s="180" t="str">
        <f>IFERROR(IF(B268=例①!$E$12+IF(WEEKDAY(例①!$E$12)=1,例①!$E$12,(8-WEEKDAY(例①!$E$12))),"-",IF(B268="-","-",B268+1)),"-")</f>
        <v>-</v>
      </c>
      <c r="C269" s="89" t="str">
        <f t="shared" si="126"/>
        <v>-</v>
      </c>
      <c r="D269" s="199" t="str">
        <f t="shared" si="127"/>
        <v>×</v>
      </c>
      <c r="E269" s="200" t="str">
        <f t="shared" si="128"/>
        <v xml:space="preserve"> </v>
      </c>
      <c r="F269" s="201" t="s">
        <v>60</v>
      </c>
      <c r="G269" s="202"/>
      <c r="H269" s="203"/>
      <c r="I269" s="204"/>
      <c r="J269" s="187" t="str">
        <f t="shared" si="129"/>
        <v/>
      </c>
      <c r="K269" s="190" t="str">
        <f t="shared" si="113"/>
        <v/>
      </c>
      <c r="L269" s="190" t="str">
        <f t="shared" si="114"/>
        <v/>
      </c>
      <c r="M269" s="188" t="str">
        <f t="shared" si="130"/>
        <v/>
      </c>
      <c r="N269" s="87" t="str">
        <f t="shared" si="115"/>
        <v/>
      </c>
      <c r="O269" s="108"/>
      <c r="P269" s="156" t="str">
        <f>IF(B269&lt;例①!$E$11,"",IF(B269&gt;例①!$E$12,"",IF(LEN(CE269)=0,"○","")))</f>
        <v/>
      </c>
      <c r="Q269" s="162">
        <f t="shared" si="131"/>
        <v>52</v>
      </c>
      <c r="R269" s="93">
        <f t="shared" si="116"/>
        <v>181</v>
      </c>
      <c r="S269" s="156" t="str">
        <f t="shared" si="117"/>
        <v/>
      </c>
      <c r="T269" s="162">
        <f t="shared" si="118"/>
        <v>51</v>
      </c>
      <c r="U269" s="100">
        <f t="shared" si="132"/>
        <v>52</v>
      </c>
      <c r="V269" s="93" t="str">
        <f t="shared" si="119"/>
        <v/>
      </c>
      <c r="W269" s="169" t="str">
        <f t="shared" si="133"/>
        <v/>
      </c>
      <c r="X269" s="80" t="str">
        <f t="shared" si="134"/>
        <v/>
      </c>
      <c r="Y269" s="80" t="str">
        <f t="shared" si="135"/>
        <v/>
      </c>
      <c r="Z269" s="80" t="str">
        <f t="shared" si="120"/>
        <v>-</v>
      </c>
      <c r="AA269" s="80" t="str">
        <f t="shared" si="121"/>
        <v/>
      </c>
      <c r="AB269" s="80" t="str">
        <f t="shared" si="122"/>
        <v>OK（振替済み）</v>
      </c>
      <c r="AC269" s="154">
        <f t="shared" si="123"/>
        <v>51</v>
      </c>
      <c r="AD269" s="154" t="str">
        <f t="shared" si="136"/>
        <v/>
      </c>
      <c r="AE269" s="106">
        <f t="shared" si="137"/>
        <v>0</v>
      </c>
      <c r="AF269" s="106">
        <f t="shared" si="124"/>
        <v>0</v>
      </c>
      <c r="AG269" s="218" t="str">
        <f>IFERROR(IF(AE269=1,例①!$E$11,IF(AE269=2,例①!$E$11,IF(WEEKDAY(Z269)=2,Z262,AG268))),"")</f>
        <v/>
      </c>
      <c r="AH269" s="222" t="str">
        <f t="shared" si="148"/>
        <v/>
      </c>
      <c r="AI269" s="222" t="str">
        <f t="shared" si="148"/>
        <v/>
      </c>
      <c r="AJ269" s="222" t="str">
        <f t="shared" si="148"/>
        <v/>
      </c>
      <c r="AK269" s="222" t="str">
        <f t="shared" si="148"/>
        <v/>
      </c>
      <c r="AL269" s="222" t="str">
        <f t="shared" si="148"/>
        <v/>
      </c>
      <c r="AM269" s="222" t="str">
        <f t="shared" si="148"/>
        <v/>
      </c>
      <c r="AN269" s="222" t="str">
        <f t="shared" si="148"/>
        <v/>
      </c>
      <c r="AO269" s="222" t="str">
        <f t="shared" si="148"/>
        <v/>
      </c>
      <c r="AP269" s="222" t="str">
        <f t="shared" si="148"/>
        <v/>
      </c>
      <c r="AQ269" s="222" t="str">
        <f t="shared" si="148"/>
        <v/>
      </c>
      <c r="AR269" s="222" t="str">
        <f t="shared" si="148"/>
        <v/>
      </c>
      <c r="AS269" s="222" t="str">
        <f t="shared" si="148"/>
        <v/>
      </c>
      <c r="AT269" s="222" t="str">
        <f t="shared" si="148"/>
        <v/>
      </c>
      <c r="AU269" s="222" t="str">
        <f t="shared" si="148"/>
        <v/>
      </c>
      <c r="AV269" s="222" t="str">
        <f t="shared" si="148"/>
        <v/>
      </c>
      <c r="AW269" s="222" t="str">
        <f t="shared" si="148"/>
        <v/>
      </c>
      <c r="AX269" s="222" t="str">
        <f t="shared" si="148"/>
        <v/>
      </c>
      <c r="AY269" s="222" t="str">
        <f t="shared" si="148"/>
        <v/>
      </c>
      <c r="AZ269" s="222" t="str">
        <f t="shared" si="148"/>
        <v/>
      </c>
      <c r="BA269" s="222" t="str">
        <f t="shared" si="148"/>
        <v/>
      </c>
      <c r="BB269" s="219" t="str">
        <f>IFERROR(IF(IF(Z269=例①!$E$12,例①!$E$12,IF(WEEKDAY(Z269)=1,Z276,BB270))&gt;例①!$E$12,例①!$E$12,IF(Z269=例①!$E$12,例①!$E$12,IF(WEEKDAY(Z269)=1,Z276,BB270))),"")</f>
        <v/>
      </c>
      <c r="BE269" s="53"/>
      <c r="BF269" s="53"/>
      <c r="BG269" s="53" t="str">
        <f>IFERROR(VLOOKUP(B269,例①!$C$11:$D$12,2,FALSE),"")</f>
        <v/>
      </c>
      <c r="BH269" s="53" t="str">
        <f>IFERROR(VLOOKUP(B269,例①!$C$16:$D$21,2,FALSE),"")</f>
        <v/>
      </c>
      <c r="BI269" s="53" t="str">
        <f>IFERROR(VLOOKUP(B269,例①!$C$22:$D$24,2,FALSE),"")</f>
        <v/>
      </c>
      <c r="BJ269" s="53" t="str">
        <f>IF(B269&gt;例①!$C$26,"",IF(B269&gt;=例①!$C$25,$BJ$13,""))</f>
        <v/>
      </c>
      <c r="BK269" s="53" t="str">
        <f>IF(B269&gt;例①!$C$28,"",IF(B269&gt;=例①!$C$27,$BK$13,""))</f>
        <v/>
      </c>
      <c r="BL269" s="53" t="str">
        <f>IF(B269&gt;例①!$C$30,"",IF(B269&gt;=例①!$C$29,$BL$13,""))</f>
        <v/>
      </c>
      <c r="BM269" s="53" t="str">
        <f>IF(B269&gt;例①!$C$32,"",IF(B269&gt;=例①!$C$31,$BM$13,""))</f>
        <v/>
      </c>
      <c r="BN269" s="53" t="str">
        <f>IF(B269&gt;例①!$C$34,"",IF(B269&gt;=例①!$C$33,$BN$13,""))</f>
        <v/>
      </c>
      <c r="BO269" s="53" t="str">
        <f>IF(B269&gt;例①!$C$36,"",IF(B269&gt;=例①!$C$35,$BO$13,""))</f>
        <v/>
      </c>
      <c r="BP269" s="53" t="str">
        <f>IF(B269&gt;例①!$C$38,"",IF(B269&gt;=例①!$C$37,$BP$13,""))</f>
        <v/>
      </c>
      <c r="BQ269" s="53" t="str">
        <f>IF(B269&gt;例①!$C$40,"",IF(B269&gt;=例①!$C$39,$BQ$13,""))</f>
        <v/>
      </c>
      <c r="BR269" s="53" t="str">
        <f>IF(B269&gt;例①!$C$42,"",IF(B269&gt;=例①!$C$41,$BR$13,""))</f>
        <v/>
      </c>
      <c r="BS269" s="53" t="str">
        <f>IF(B269&gt;例①!$C$44,"",IF(B269&gt;=例①!$C$43,$BS$13,""))</f>
        <v/>
      </c>
      <c r="BT269" s="53" t="str">
        <f>IF(B269&gt;例①!$C$46,"",IF(B269&gt;=例①!$C$45,$BT$13,""))</f>
        <v/>
      </c>
      <c r="BU269" s="53" t="str">
        <f>IF(B269&gt;例①!$C$48,"",IF(B269&gt;=例①!$C$47,$BU$13,""))</f>
        <v/>
      </c>
      <c r="BV269" s="53" t="str">
        <f>IF(B269&gt;例①!$C$50,"",IF(B269&gt;=例①!$C$49,$BV$13,""))</f>
        <v/>
      </c>
      <c r="BW269" s="53" t="str">
        <f>IF(B269&gt;例①!$C$52,"",IF(B269&gt;=例①!$C$51,$BW$13,""))</f>
        <v/>
      </c>
      <c r="BX269" s="53" t="str">
        <f>IF(B269&gt;例①!$C$54,"",IF(B269&gt;=例①!$C$53,$BX$13,""))</f>
        <v/>
      </c>
      <c r="BY269" s="53" t="str">
        <f>IF(B269&gt;例①!$C$56,"",IF(B269&gt;=例①!$C$55,$BY$13,""))</f>
        <v/>
      </c>
      <c r="BZ269" s="53" t="str">
        <f>IF(B269&gt;例①!$C$58,"",IF(B269&gt;=例①!$C$57,$BZ$13,""))</f>
        <v/>
      </c>
      <c r="CA269" s="53" t="str">
        <f>IF(B269&gt;例①!$C$60,"",IF(B269&gt;=例①!$C$59,$CA$13,""))</f>
        <v/>
      </c>
      <c r="CB269" s="53" t="str">
        <f>IF(B269&gt;例①!$C$62,"",IF(B269&gt;=例①!$C$61,$CB$13,""))</f>
        <v/>
      </c>
      <c r="CC269" s="53" t="str">
        <f>IF(B269&gt;例①!$C$64,"",IF(B269&gt;=例①!$C$63,$CC$13,""))</f>
        <v/>
      </c>
      <c r="CD269" s="53" t="str">
        <f>IF(B269&gt;例①!$C$66,"",IF(B269&gt;=例①!$C$65,$CD$13,""))</f>
        <v/>
      </c>
      <c r="CE269" s="50" t="str">
        <f t="shared" si="138"/>
        <v/>
      </c>
      <c r="CF269" s="50" t="str">
        <f t="shared" si="125"/>
        <v xml:space="preserve"> </v>
      </c>
    </row>
    <row r="270" spans="1:84" ht="39" customHeight="1" thickTop="1" thickBot="1" x14ac:dyDescent="0.2">
      <c r="A270" s="81" t="str">
        <f t="shared" si="112"/>
        <v>対象期間外</v>
      </c>
      <c r="B270" s="180" t="str">
        <f>IFERROR(IF(B269=例①!$E$12+IF(WEEKDAY(例①!$E$12)=1,例①!$E$12,(8-WEEKDAY(例①!$E$12))),"-",IF(B269="-","-",B269+1)),"-")</f>
        <v>-</v>
      </c>
      <c r="C270" s="89" t="str">
        <f t="shared" si="126"/>
        <v>-</v>
      </c>
      <c r="D270" s="199" t="str">
        <f t="shared" si="127"/>
        <v>×</v>
      </c>
      <c r="E270" s="200" t="str">
        <f t="shared" si="128"/>
        <v xml:space="preserve"> </v>
      </c>
      <c r="F270" s="201" t="s">
        <v>60</v>
      </c>
      <c r="G270" s="202"/>
      <c r="H270" s="203"/>
      <c r="I270" s="204"/>
      <c r="J270" s="187" t="str">
        <f t="shared" si="129"/>
        <v/>
      </c>
      <c r="K270" s="190" t="str">
        <f t="shared" si="113"/>
        <v/>
      </c>
      <c r="L270" s="190" t="str">
        <f t="shared" si="114"/>
        <v/>
      </c>
      <c r="M270" s="188" t="str">
        <f t="shared" si="130"/>
        <v/>
      </c>
      <c r="N270" s="87" t="str">
        <f t="shared" si="115"/>
        <v/>
      </c>
      <c r="O270" s="108"/>
      <c r="P270" s="156" t="str">
        <f>IF(B270&lt;例①!$E$11,"",IF(B270&gt;例①!$E$12,"",IF(LEN(CE270)=0,"○","")))</f>
        <v/>
      </c>
      <c r="Q270" s="162">
        <f t="shared" si="131"/>
        <v>52</v>
      </c>
      <c r="R270" s="93">
        <f t="shared" si="116"/>
        <v>181</v>
      </c>
      <c r="S270" s="156" t="str">
        <f t="shared" si="117"/>
        <v/>
      </c>
      <c r="T270" s="162">
        <f t="shared" si="118"/>
        <v>51</v>
      </c>
      <c r="U270" s="100">
        <f t="shared" si="132"/>
        <v>52</v>
      </c>
      <c r="V270" s="93" t="str">
        <f t="shared" si="119"/>
        <v/>
      </c>
      <c r="W270" s="169" t="str">
        <f t="shared" si="133"/>
        <v/>
      </c>
      <c r="X270" s="80" t="str">
        <f t="shared" si="134"/>
        <v/>
      </c>
      <c r="Y270" s="80" t="str">
        <f t="shared" si="135"/>
        <v/>
      </c>
      <c r="Z270" s="80" t="str">
        <f t="shared" si="120"/>
        <v>-</v>
      </c>
      <c r="AA270" s="80" t="str">
        <f t="shared" si="121"/>
        <v/>
      </c>
      <c r="AB270" s="80" t="str">
        <f t="shared" si="122"/>
        <v>OK（振替済み）</v>
      </c>
      <c r="AC270" s="154">
        <f t="shared" si="123"/>
        <v>51</v>
      </c>
      <c r="AD270" s="154" t="str">
        <f t="shared" si="136"/>
        <v/>
      </c>
      <c r="AE270" s="106">
        <f t="shared" si="137"/>
        <v>0</v>
      </c>
      <c r="AF270" s="106">
        <f t="shared" si="124"/>
        <v>0</v>
      </c>
      <c r="AG270" s="218" t="str">
        <f>IFERROR(IF(AE270=1,例①!$E$11,IF(AE270=2,例①!$E$11,IF(WEEKDAY(Z270)=2,Z263,AG269))),"")</f>
        <v/>
      </c>
      <c r="AH270" s="222" t="str">
        <f t="shared" si="148"/>
        <v/>
      </c>
      <c r="AI270" s="222" t="str">
        <f t="shared" si="148"/>
        <v/>
      </c>
      <c r="AJ270" s="222" t="str">
        <f t="shared" si="148"/>
        <v/>
      </c>
      <c r="AK270" s="222" t="str">
        <f t="shared" si="148"/>
        <v/>
      </c>
      <c r="AL270" s="222" t="str">
        <f t="shared" si="148"/>
        <v/>
      </c>
      <c r="AM270" s="222" t="str">
        <f t="shared" si="148"/>
        <v/>
      </c>
      <c r="AN270" s="222" t="str">
        <f t="shared" si="148"/>
        <v/>
      </c>
      <c r="AO270" s="222" t="str">
        <f t="shared" si="148"/>
        <v/>
      </c>
      <c r="AP270" s="222" t="str">
        <f t="shared" si="148"/>
        <v/>
      </c>
      <c r="AQ270" s="222" t="str">
        <f t="shared" si="148"/>
        <v/>
      </c>
      <c r="AR270" s="222" t="str">
        <f t="shared" si="148"/>
        <v/>
      </c>
      <c r="AS270" s="222" t="str">
        <f t="shared" si="148"/>
        <v/>
      </c>
      <c r="AT270" s="222" t="str">
        <f t="shared" si="148"/>
        <v/>
      </c>
      <c r="AU270" s="222" t="str">
        <f t="shared" si="148"/>
        <v/>
      </c>
      <c r="AV270" s="222" t="str">
        <f t="shared" si="148"/>
        <v/>
      </c>
      <c r="AW270" s="222" t="str">
        <f t="shared" si="148"/>
        <v/>
      </c>
      <c r="AX270" s="222" t="str">
        <f t="shared" si="148"/>
        <v/>
      </c>
      <c r="AY270" s="222" t="str">
        <f t="shared" si="148"/>
        <v/>
      </c>
      <c r="AZ270" s="222" t="str">
        <f t="shared" si="148"/>
        <v/>
      </c>
      <c r="BA270" s="222" t="str">
        <f t="shared" si="148"/>
        <v/>
      </c>
      <c r="BB270" s="219" t="str">
        <f>IFERROR(IF(IF(Z270=例①!$E$12,例①!$E$12,IF(WEEKDAY(Z270)=1,Z277,BB271))&gt;例①!$E$12,例①!$E$12,IF(Z270=例①!$E$12,例①!$E$12,IF(WEEKDAY(Z270)=1,Z277,BB271))),"")</f>
        <v/>
      </c>
      <c r="BE270" s="53"/>
      <c r="BF270" s="53"/>
      <c r="BG270" s="53" t="str">
        <f>IFERROR(VLOOKUP(B270,例①!$C$11:$D$12,2,FALSE),"")</f>
        <v/>
      </c>
      <c r="BH270" s="53" t="str">
        <f>IFERROR(VLOOKUP(B270,例①!$C$16:$D$21,2,FALSE),"")</f>
        <v/>
      </c>
      <c r="BI270" s="53" t="str">
        <f>IFERROR(VLOOKUP(B270,例①!$C$22:$D$24,2,FALSE),"")</f>
        <v/>
      </c>
      <c r="BJ270" s="53" t="str">
        <f>IF(B270&gt;例①!$C$26,"",IF(B270&gt;=例①!$C$25,$BJ$13,""))</f>
        <v/>
      </c>
      <c r="BK270" s="53" t="str">
        <f>IF(B270&gt;例①!$C$28,"",IF(B270&gt;=例①!$C$27,$BK$13,""))</f>
        <v/>
      </c>
      <c r="BL270" s="53" t="str">
        <f>IF(B270&gt;例①!$C$30,"",IF(B270&gt;=例①!$C$29,$BL$13,""))</f>
        <v/>
      </c>
      <c r="BM270" s="53" t="str">
        <f>IF(B270&gt;例①!$C$32,"",IF(B270&gt;=例①!$C$31,$BM$13,""))</f>
        <v/>
      </c>
      <c r="BN270" s="53" t="str">
        <f>IF(B270&gt;例①!$C$34,"",IF(B270&gt;=例①!$C$33,$BN$13,""))</f>
        <v/>
      </c>
      <c r="BO270" s="53" t="str">
        <f>IF(B270&gt;例①!$C$36,"",IF(B270&gt;=例①!$C$35,$BO$13,""))</f>
        <v/>
      </c>
      <c r="BP270" s="53" t="str">
        <f>IF(B270&gt;例①!$C$38,"",IF(B270&gt;=例①!$C$37,$BP$13,""))</f>
        <v/>
      </c>
      <c r="BQ270" s="53" t="str">
        <f>IF(B270&gt;例①!$C$40,"",IF(B270&gt;=例①!$C$39,$BQ$13,""))</f>
        <v/>
      </c>
      <c r="BR270" s="53" t="str">
        <f>IF(B270&gt;例①!$C$42,"",IF(B270&gt;=例①!$C$41,$BR$13,""))</f>
        <v/>
      </c>
      <c r="BS270" s="53" t="str">
        <f>IF(B270&gt;例①!$C$44,"",IF(B270&gt;=例①!$C$43,$BS$13,""))</f>
        <v/>
      </c>
      <c r="BT270" s="53" t="str">
        <f>IF(B270&gt;例①!$C$46,"",IF(B270&gt;=例①!$C$45,$BT$13,""))</f>
        <v/>
      </c>
      <c r="BU270" s="53" t="str">
        <f>IF(B270&gt;例①!$C$48,"",IF(B270&gt;=例①!$C$47,$BU$13,""))</f>
        <v/>
      </c>
      <c r="BV270" s="53" t="str">
        <f>IF(B270&gt;例①!$C$50,"",IF(B270&gt;=例①!$C$49,$BV$13,""))</f>
        <v/>
      </c>
      <c r="BW270" s="53" t="str">
        <f>IF(B270&gt;例①!$C$52,"",IF(B270&gt;=例①!$C$51,$BW$13,""))</f>
        <v/>
      </c>
      <c r="BX270" s="53" t="str">
        <f>IF(B270&gt;例①!$C$54,"",IF(B270&gt;=例①!$C$53,$BX$13,""))</f>
        <v/>
      </c>
      <c r="BY270" s="53" t="str">
        <f>IF(B270&gt;例①!$C$56,"",IF(B270&gt;=例①!$C$55,$BY$13,""))</f>
        <v/>
      </c>
      <c r="BZ270" s="53" t="str">
        <f>IF(B270&gt;例①!$C$58,"",IF(B270&gt;=例①!$C$57,$BZ$13,""))</f>
        <v/>
      </c>
      <c r="CA270" s="53" t="str">
        <f>IF(B270&gt;例①!$C$60,"",IF(B270&gt;=例①!$C$59,$CA$13,""))</f>
        <v/>
      </c>
      <c r="CB270" s="53" t="str">
        <f>IF(B270&gt;例①!$C$62,"",IF(B270&gt;=例①!$C$61,$CB$13,""))</f>
        <v/>
      </c>
      <c r="CC270" s="53" t="str">
        <f>IF(B270&gt;例①!$C$64,"",IF(B270&gt;=例①!$C$63,$CC$13,""))</f>
        <v/>
      </c>
      <c r="CD270" s="53" t="str">
        <f>IF(B270&gt;例①!$C$66,"",IF(B270&gt;=例①!$C$65,$CD$13,""))</f>
        <v/>
      </c>
      <c r="CE270" s="50" t="str">
        <f t="shared" si="138"/>
        <v/>
      </c>
      <c r="CF270" s="50" t="str">
        <f t="shared" si="125"/>
        <v xml:space="preserve"> </v>
      </c>
    </row>
    <row r="271" spans="1:84" ht="39" customHeight="1" thickTop="1" thickBot="1" x14ac:dyDescent="0.2">
      <c r="A271" s="81" t="str">
        <f t="shared" ref="A271:A334" si="149">IF(D271="×","対象期間外",IF(D271="〇","対象期間",""))</f>
        <v>対象期間外</v>
      </c>
      <c r="B271" s="180" t="str">
        <f>IFERROR(IF(B270=例①!$E$12+IF(WEEKDAY(例①!$E$12)=1,例①!$E$12,(8-WEEKDAY(例①!$E$12))),"-",IF(B270="-","-",B270+1)),"-")</f>
        <v>-</v>
      </c>
      <c r="C271" s="89" t="str">
        <f t="shared" si="126"/>
        <v>-</v>
      </c>
      <c r="D271" s="199" t="str">
        <f t="shared" si="127"/>
        <v>×</v>
      </c>
      <c r="E271" s="200" t="str">
        <f t="shared" si="128"/>
        <v xml:space="preserve"> </v>
      </c>
      <c r="F271" s="201" t="s">
        <v>60</v>
      </c>
      <c r="G271" s="202"/>
      <c r="H271" s="203"/>
      <c r="I271" s="204"/>
      <c r="J271" s="187" t="str">
        <f t="shared" si="129"/>
        <v/>
      </c>
      <c r="K271" s="190" t="str">
        <f t="shared" ref="K271:K334" si="150">IF(D271="×","",IF(R271&gt;0,R271,""))</f>
        <v/>
      </c>
      <c r="L271" s="190" t="str">
        <f t="shared" ref="L271:L334" si="151">IF(D271="×","",IF(Q271&gt;0,IF(Q271=Q270,"",Q271),""))</f>
        <v/>
      </c>
      <c r="M271" s="188" t="str">
        <f t="shared" si="130"/>
        <v/>
      </c>
      <c r="N271" s="87" t="str">
        <f t="shared" ref="N271:N334" si="152">IFERROR(IF(WEEKDAY(C271)=2,"週の始まり",IF(WEEKDAY(C271)=1,"週の終わり",IF(WEEKDAY(C271)&gt;2,"↓",""))),"")</f>
        <v/>
      </c>
      <c r="O271" s="108"/>
      <c r="P271" s="156" t="str">
        <f>IF(B271&lt;例①!$E$11,"",IF(B271&gt;例①!$E$12,"",IF(LEN(CE271)=0,"○","")))</f>
        <v/>
      </c>
      <c r="Q271" s="162">
        <f t="shared" si="131"/>
        <v>52</v>
      </c>
      <c r="R271" s="93">
        <f t="shared" ref="R271:R334" si="153">IF(D271="〇",R270+1,R270)</f>
        <v>181</v>
      </c>
      <c r="S271" s="156" t="str">
        <f t="shared" ref="S271:S334" si="154">IF(D271="×","",IF(P271="","",IF(G271="休日",IF(W271="作業日","",IF(WEEKDAY(B271)=1,"〇",IF(WEEKDAY(B271)=7,"〇",""))),IF(WEEKDAY(B271)=1,"〇",IF(WEEKDAY(B271)=7,"〇","")))))</f>
        <v/>
      </c>
      <c r="T271" s="162">
        <f t="shared" ref="T271:T334" si="155">IF(J271="OK",T270+1,IF(J271="OK（振替済み）",T270+1,T270))</f>
        <v>51</v>
      </c>
      <c r="U271" s="100">
        <f t="shared" si="132"/>
        <v>52</v>
      </c>
      <c r="V271" s="93" t="str">
        <f t="shared" ref="V271:V334" si="156">IF(D271="〇",G271,"")</f>
        <v/>
      </c>
      <c r="W271" s="169" t="str">
        <f t="shared" si="133"/>
        <v/>
      </c>
      <c r="X271" s="80" t="str">
        <f t="shared" si="134"/>
        <v/>
      </c>
      <c r="Y271" s="80" t="str">
        <f t="shared" si="135"/>
        <v/>
      </c>
      <c r="Z271" s="80" t="str">
        <f t="shared" ref="Z271:Z334" si="157">B271</f>
        <v>-</v>
      </c>
      <c r="AA271" s="80" t="str">
        <f t="shared" ref="AA271:AA334" si="158">IF(F271&amp;W271="休日"&amp;"作業日","NG","")</f>
        <v/>
      </c>
      <c r="AB271" s="80" t="str">
        <f t="shared" ref="AB271:AB334" si="159">IF(AA271="","OK（振替済み）",$BE$15)</f>
        <v>OK（振替済み）</v>
      </c>
      <c r="AC271" s="154">
        <f t="shared" ref="AC271:AC334" si="160">IF(J271="OK",AC270+1,IF(J271="OK（振替済み）",AC270+1,AC270))</f>
        <v>51</v>
      </c>
      <c r="AD271" s="154" t="str">
        <f t="shared" si="136"/>
        <v/>
      </c>
      <c r="AE271" s="106">
        <f t="shared" si="137"/>
        <v>0</v>
      </c>
      <c r="AF271" s="106">
        <f t="shared" ref="AF271:AF334" si="161">IFERROR(VLOOKUP(H271,$B$15:$AE$655,COLUMN(AE271)-COLUMN(B271)+1,FALSE)-AE271,0)</f>
        <v>0</v>
      </c>
      <c r="AG271" s="218" t="str">
        <f>IFERROR(IF(AE271=1,例①!$E$11,IF(AE271=2,例①!$E$11,IF(WEEKDAY(Z271)=2,Z264,AG270))),"")</f>
        <v/>
      </c>
      <c r="AH271" s="222" t="str">
        <f t="shared" si="148"/>
        <v/>
      </c>
      <c r="AI271" s="222" t="str">
        <f t="shared" si="148"/>
        <v/>
      </c>
      <c r="AJ271" s="222" t="str">
        <f t="shared" si="148"/>
        <v/>
      </c>
      <c r="AK271" s="222" t="str">
        <f t="shared" si="148"/>
        <v/>
      </c>
      <c r="AL271" s="222" t="str">
        <f t="shared" si="148"/>
        <v/>
      </c>
      <c r="AM271" s="222" t="str">
        <f t="shared" si="148"/>
        <v/>
      </c>
      <c r="AN271" s="222" t="str">
        <f t="shared" si="148"/>
        <v/>
      </c>
      <c r="AO271" s="222" t="str">
        <f t="shared" si="148"/>
        <v/>
      </c>
      <c r="AP271" s="222" t="str">
        <f t="shared" si="148"/>
        <v/>
      </c>
      <c r="AQ271" s="222" t="str">
        <f t="shared" si="148"/>
        <v/>
      </c>
      <c r="AR271" s="222" t="str">
        <f t="shared" si="148"/>
        <v/>
      </c>
      <c r="AS271" s="222" t="str">
        <f t="shared" si="148"/>
        <v/>
      </c>
      <c r="AT271" s="222" t="str">
        <f t="shared" si="148"/>
        <v/>
      </c>
      <c r="AU271" s="222" t="str">
        <f t="shared" si="148"/>
        <v/>
      </c>
      <c r="AV271" s="222" t="str">
        <f t="shared" si="148"/>
        <v/>
      </c>
      <c r="AW271" s="222" t="str">
        <f t="shared" si="148"/>
        <v/>
      </c>
      <c r="AX271" s="222" t="str">
        <f t="shared" si="148"/>
        <v/>
      </c>
      <c r="AY271" s="222" t="str">
        <f t="shared" si="148"/>
        <v/>
      </c>
      <c r="AZ271" s="222" t="str">
        <f t="shared" si="148"/>
        <v/>
      </c>
      <c r="BA271" s="222" t="str">
        <f t="shared" si="148"/>
        <v/>
      </c>
      <c r="BB271" s="219" t="str">
        <f>IFERROR(IF(IF(Z271=例①!$E$12,例①!$E$12,IF(WEEKDAY(Z271)=1,Z278,BB272))&gt;例①!$E$12,例①!$E$12,IF(Z271=例①!$E$12,例①!$E$12,IF(WEEKDAY(Z271)=1,Z278,BB272))),"")</f>
        <v/>
      </c>
      <c r="BE271" s="53"/>
      <c r="BF271" s="53"/>
      <c r="BG271" s="53" t="str">
        <f>IFERROR(VLOOKUP(B271,例①!$C$11:$D$12,2,FALSE),"")</f>
        <v/>
      </c>
      <c r="BH271" s="53" t="str">
        <f>IFERROR(VLOOKUP(B271,例①!$C$16:$D$21,2,FALSE),"")</f>
        <v/>
      </c>
      <c r="BI271" s="53" t="str">
        <f>IFERROR(VLOOKUP(B271,例①!$C$22:$D$24,2,FALSE),"")</f>
        <v/>
      </c>
      <c r="BJ271" s="53" t="str">
        <f>IF(B271&gt;例①!$C$26,"",IF(B271&gt;=例①!$C$25,$BJ$13,""))</f>
        <v/>
      </c>
      <c r="BK271" s="53" t="str">
        <f>IF(B271&gt;例①!$C$28,"",IF(B271&gt;=例①!$C$27,$BK$13,""))</f>
        <v/>
      </c>
      <c r="BL271" s="53" t="str">
        <f>IF(B271&gt;例①!$C$30,"",IF(B271&gt;=例①!$C$29,$BL$13,""))</f>
        <v/>
      </c>
      <c r="BM271" s="53" t="str">
        <f>IF(B271&gt;例①!$C$32,"",IF(B271&gt;=例①!$C$31,$BM$13,""))</f>
        <v/>
      </c>
      <c r="BN271" s="53" t="str">
        <f>IF(B271&gt;例①!$C$34,"",IF(B271&gt;=例①!$C$33,$BN$13,""))</f>
        <v/>
      </c>
      <c r="BO271" s="53" t="str">
        <f>IF(B271&gt;例①!$C$36,"",IF(B271&gt;=例①!$C$35,$BO$13,""))</f>
        <v/>
      </c>
      <c r="BP271" s="53" t="str">
        <f>IF(B271&gt;例①!$C$38,"",IF(B271&gt;=例①!$C$37,$BP$13,""))</f>
        <v/>
      </c>
      <c r="BQ271" s="53" t="str">
        <f>IF(B271&gt;例①!$C$40,"",IF(B271&gt;=例①!$C$39,$BQ$13,""))</f>
        <v/>
      </c>
      <c r="BR271" s="53" t="str">
        <f>IF(B271&gt;例①!$C$42,"",IF(B271&gt;=例①!$C$41,$BR$13,""))</f>
        <v/>
      </c>
      <c r="BS271" s="53" t="str">
        <f>IF(B271&gt;例①!$C$44,"",IF(B271&gt;=例①!$C$43,$BS$13,""))</f>
        <v/>
      </c>
      <c r="BT271" s="53" t="str">
        <f>IF(B271&gt;例①!$C$46,"",IF(B271&gt;=例①!$C$45,$BT$13,""))</f>
        <v/>
      </c>
      <c r="BU271" s="53" t="str">
        <f>IF(B271&gt;例①!$C$48,"",IF(B271&gt;=例①!$C$47,$BU$13,""))</f>
        <v/>
      </c>
      <c r="BV271" s="53" t="str">
        <f>IF(B271&gt;例①!$C$50,"",IF(B271&gt;=例①!$C$49,$BV$13,""))</f>
        <v/>
      </c>
      <c r="BW271" s="53" t="str">
        <f>IF(B271&gt;例①!$C$52,"",IF(B271&gt;=例①!$C$51,$BW$13,""))</f>
        <v/>
      </c>
      <c r="BX271" s="53" t="str">
        <f>IF(B271&gt;例①!$C$54,"",IF(B271&gt;=例①!$C$53,$BX$13,""))</f>
        <v/>
      </c>
      <c r="BY271" s="53" t="str">
        <f>IF(B271&gt;例①!$C$56,"",IF(B271&gt;=例①!$C$55,$BY$13,""))</f>
        <v/>
      </c>
      <c r="BZ271" s="53" t="str">
        <f>IF(B271&gt;例①!$C$58,"",IF(B271&gt;=例①!$C$57,$BZ$13,""))</f>
        <v/>
      </c>
      <c r="CA271" s="53" t="str">
        <f>IF(B271&gt;例①!$C$60,"",IF(B271&gt;=例①!$C$59,$CA$13,""))</f>
        <v/>
      </c>
      <c r="CB271" s="53" t="str">
        <f>IF(B271&gt;例①!$C$62,"",IF(B271&gt;=例①!$C$61,$CB$13,""))</f>
        <v/>
      </c>
      <c r="CC271" s="53" t="str">
        <f>IF(B271&gt;例①!$C$64,"",IF(B271&gt;=例①!$C$63,$CC$13,""))</f>
        <v/>
      </c>
      <c r="CD271" s="53" t="str">
        <f>IF(B271&gt;例①!$C$66,"",IF(B271&gt;=例①!$C$65,$CD$13,""))</f>
        <v/>
      </c>
      <c r="CE271" s="50" t="str">
        <f t="shared" si="138"/>
        <v/>
      </c>
      <c r="CF271" s="50" t="str">
        <f t="shared" ref="CF271:CF334" si="162">BG271&amp;" "&amp;CE271</f>
        <v xml:space="preserve"> </v>
      </c>
    </row>
    <row r="272" spans="1:84" ht="39" customHeight="1" thickTop="1" thickBot="1" x14ac:dyDescent="0.2">
      <c r="A272" s="81" t="str">
        <f t="shared" si="149"/>
        <v>対象期間外</v>
      </c>
      <c r="B272" s="180" t="str">
        <f>IFERROR(IF(B271=例①!$E$12+IF(WEEKDAY(例①!$E$12)=1,例①!$E$12,(8-WEEKDAY(例①!$E$12))),"-",IF(B271="-","-",B271+1)),"-")</f>
        <v>-</v>
      </c>
      <c r="C272" s="89" t="str">
        <f t="shared" ref="C272:C335" si="163">IFERROR(WEEKDAY(B272),"-")</f>
        <v>-</v>
      </c>
      <c r="D272" s="199" t="str">
        <f t="shared" ref="D272:D335" si="164">IF(P272="","×","〇")</f>
        <v>×</v>
      </c>
      <c r="E272" s="200" t="str">
        <f t="shared" ref="E272:E335" si="165">CF272</f>
        <v xml:space="preserve"> </v>
      </c>
      <c r="F272" s="201" t="s">
        <v>61</v>
      </c>
      <c r="G272" s="202"/>
      <c r="H272" s="203"/>
      <c r="I272" s="204"/>
      <c r="J272" s="187" t="str">
        <f t="shared" ref="J272:J335" si="166">IFERROR(IF(S272="","",IF(G272="","",IF(G272="休日","OK",IF(G272="振替休日",IF(ABS(AF272)&gt;1,"","OK"),IF(G272="作業日",VLOOKUP(B272,$Y$15:$AB$655,4,FALSE),"NG")))))&amp;IF(F272&amp;G272="休日振替休日","当初休日と計画した日に振替ないでください！",IF(F272&amp;G272="休日完全週休2日の振替休日","当初休日と計画した日に振替ないでください！",IF(G272="休日",IF(W272="作業日","週2日を超える休日(現場閉所日数に含めない)",""),""))),"NG")</f>
        <v/>
      </c>
      <c r="K272" s="190" t="str">
        <f t="shared" si="150"/>
        <v/>
      </c>
      <c r="L272" s="190" t="str">
        <f t="shared" si="151"/>
        <v/>
      </c>
      <c r="M272" s="188" t="str">
        <f t="shared" ref="M272:M335" si="167">IF(G272="","",IF(S272="〇",IF(J272="NG","×",T272&amp;"／"&amp;U272),""))</f>
        <v/>
      </c>
      <c r="N272" s="87" t="str">
        <f t="shared" si="152"/>
        <v/>
      </c>
      <c r="O272" s="108"/>
      <c r="P272" s="156" t="str">
        <f>IF(B272&lt;例①!$E$11,"",IF(B272&gt;例①!$E$12,"",IF(LEN(CE272)=0,"○","")))</f>
        <v/>
      </c>
      <c r="Q272" s="162">
        <f t="shared" ref="Q272:Q335" si="168">IF(W272="休日",Q271+1,IF(W272="振替休日",Q271+1,IF(W272="完全週休2日の振替休日",Q271+1,Q271)))</f>
        <v>52</v>
      </c>
      <c r="R272" s="93">
        <f t="shared" si="153"/>
        <v>181</v>
      </c>
      <c r="S272" s="156" t="str">
        <f t="shared" si="154"/>
        <v/>
      </c>
      <c r="T272" s="162">
        <f t="shared" si="155"/>
        <v>51</v>
      </c>
      <c r="U272" s="100">
        <f t="shared" ref="U272:U335" si="169">IF(S272="〇",U271+1,U271)</f>
        <v>52</v>
      </c>
      <c r="V272" s="93" t="str">
        <f t="shared" si="156"/>
        <v/>
      </c>
      <c r="W272" s="169" t="str">
        <f t="shared" ref="W272:W335" si="170">IF(D272="×",IF(G272="完全週休2日の振替休日",G272,""),IF(V272="","",IF(WEEKDAY(B272)=1,V272,IF(WEEKDAY(B272)=7,V272,IF(V272="振替休日",V272,IF(V272="完全週休2日の振替休日",V272,IF(WEEKDAY(B272)=6,IF(COUNTIF(V273:V274,"休日")&lt;2,V272,"作業日"),IF(WEEKDAY(B272)=5,IF(COUNTIF(V273:V275,"休日")&lt;2,V272,"作業日"),IF(WEEKDAY(B272)=4,IF(COUNTIF(V273:V276,"休日")&lt;2,V272,"作業日"),IF(WEEKDAY(B272)=3,IF(COUNTIF(V273:V277,"休日")&lt;2,V272,"作業日"),IF(WEEKDAY(B272)=2,IF(COUNTIF(V273:V278,"休日")&lt;2,V272,"作業日"))))))))))))</f>
        <v/>
      </c>
      <c r="X272" s="80" t="str">
        <f t="shared" ref="X272:X335" si="171">IF(W272="完全週休2日の振替休日",H272,"")</f>
        <v/>
      </c>
      <c r="Y272" s="80" t="str">
        <f t="shared" ref="Y272:Y335" si="172">IF(X272="","",X272)</f>
        <v/>
      </c>
      <c r="Z272" s="80" t="str">
        <f t="shared" si="157"/>
        <v>-</v>
      </c>
      <c r="AA272" s="80" t="str">
        <f t="shared" si="158"/>
        <v/>
      </c>
      <c r="AB272" s="80" t="str">
        <f t="shared" si="159"/>
        <v>OK（振替済み）</v>
      </c>
      <c r="AC272" s="154">
        <f t="shared" si="160"/>
        <v>51</v>
      </c>
      <c r="AD272" s="154" t="str">
        <f t="shared" ref="AD272:AD335" si="173">IF(AC272=AC271,"",AC272)</f>
        <v/>
      </c>
      <c r="AE272" s="106">
        <f t="shared" ref="AE272:AE335" si="174">IFERROR(IF(WEEKDAY(B272)=1,AE265+1,AE273),0)</f>
        <v>0</v>
      </c>
      <c r="AF272" s="106">
        <f t="shared" si="161"/>
        <v>0</v>
      </c>
      <c r="AG272" s="218" t="str">
        <f>IFERROR(IF(AE272=1,例①!$E$11,IF(AE272=2,例①!$E$11,IF(WEEKDAY(Z272)=2,Z265,AG271))),"")</f>
        <v/>
      </c>
      <c r="AH272" s="222" t="str">
        <f t="shared" si="148"/>
        <v/>
      </c>
      <c r="AI272" s="222" t="str">
        <f t="shared" si="148"/>
        <v/>
      </c>
      <c r="AJ272" s="222" t="str">
        <f t="shared" si="148"/>
        <v/>
      </c>
      <c r="AK272" s="222" t="str">
        <f t="shared" si="148"/>
        <v/>
      </c>
      <c r="AL272" s="222" t="str">
        <f t="shared" si="148"/>
        <v/>
      </c>
      <c r="AM272" s="222" t="str">
        <f t="shared" si="148"/>
        <v/>
      </c>
      <c r="AN272" s="222" t="str">
        <f t="shared" si="148"/>
        <v/>
      </c>
      <c r="AO272" s="222" t="str">
        <f t="shared" si="148"/>
        <v/>
      </c>
      <c r="AP272" s="222" t="str">
        <f t="shared" si="148"/>
        <v/>
      </c>
      <c r="AQ272" s="222" t="str">
        <f t="shared" si="148"/>
        <v/>
      </c>
      <c r="AR272" s="222" t="str">
        <f t="shared" si="148"/>
        <v/>
      </c>
      <c r="AS272" s="222" t="str">
        <f t="shared" si="148"/>
        <v/>
      </c>
      <c r="AT272" s="222" t="str">
        <f t="shared" si="148"/>
        <v/>
      </c>
      <c r="AU272" s="222" t="str">
        <f t="shared" si="148"/>
        <v/>
      </c>
      <c r="AV272" s="222" t="str">
        <f t="shared" si="148"/>
        <v/>
      </c>
      <c r="AW272" s="222" t="str">
        <f t="shared" si="148"/>
        <v/>
      </c>
      <c r="AX272" s="222" t="str">
        <f t="shared" si="148"/>
        <v/>
      </c>
      <c r="AY272" s="222" t="str">
        <f t="shared" si="148"/>
        <v/>
      </c>
      <c r="AZ272" s="222" t="str">
        <f t="shared" si="148"/>
        <v/>
      </c>
      <c r="BA272" s="222" t="str">
        <f t="shared" si="148"/>
        <v/>
      </c>
      <c r="BB272" s="219" t="str">
        <f>IFERROR(IF(IF(Z272=例①!$E$12,例①!$E$12,IF(WEEKDAY(Z272)=1,Z279,BB273))&gt;例①!$E$12,例①!$E$12,IF(Z272=例①!$E$12,例①!$E$12,IF(WEEKDAY(Z272)=1,Z279,BB273))),"")</f>
        <v/>
      </c>
      <c r="BE272" s="53"/>
      <c r="BF272" s="53"/>
      <c r="BG272" s="53" t="str">
        <f>IFERROR(VLOOKUP(B272,例①!$C$11:$D$12,2,FALSE),"")</f>
        <v/>
      </c>
      <c r="BH272" s="53" t="str">
        <f>IFERROR(VLOOKUP(B272,例①!$C$16:$D$21,2,FALSE),"")</f>
        <v/>
      </c>
      <c r="BI272" s="53" t="str">
        <f>IFERROR(VLOOKUP(B272,例①!$C$22:$D$24,2,FALSE),"")</f>
        <v/>
      </c>
      <c r="BJ272" s="53" t="str">
        <f>IF(B272&gt;例①!$C$26,"",IF(B272&gt;=例①!$C$25,$BJ$13,""))</f>
        <v/>
      </c>
      <c r="BK272" s="53" t="str">
        <f>IF(B272&gt;例①!$C$28,"",IF(B272&gt;=例①!$C$27,$BK$13,""))</f>
        <v/>
      </c>
      <c r="BL272" s="53" t="str">
        <f>IF(B272&gt;例①!$C$30,"",IF(B272&gt;=例①!$C$29,$BL$13,""))</f>
        <v/>
      </c>
      <c r="BM272" s="53" t="str">
        <f>IF(B272&gt;例①!$C$32,"",IF(B272&gt;=例①!$C$31,$BM$13,""))</f>
        <v/>
      </c>
      <c r="BN272" s="53" t="str">
        <f>IF(B272&gt;例①!$C$34,"",IF(B272&gt;=例①!$C$33,$BN$13,""))</f>
        <v/>
      </c>
      <c r="BO272" s="53" t="str">
        <f>IF(B272&gt;例①!$C$36,"",IF(B272&gt;=例①!$C$35,$BO$13,""))</f>
        <v/>
      </c>
      <c r="BP272" s="53" t="str">
        <f>IF(B272&gt;例①!$C$38,"",IF(B272&gt;=例①!$C$37,$BP$13,""))</f>
        <v/>
      </c>
      <c r="BQ272" s="53" t="str">
        <f>IF(B272&gt;例①!$C$40,"",IF(B272&gt;=例①!$C$39,$BQ$13,""))</f>
        <v/>
      </c>
      <c r="BR272" s="53" t="str">
        <f>IF(B272&gt;例①!$C$42,"",IF(B272&gt;=例①!$C$41,$BR$13,""))</f>
        <v/>
      </c>
      <c r="BS272" s="53" t="str">
        <f>IF(B272&gt;例①!$C$44,"",IF(B272&gt;=例①!$C$43,$BS$13,""))</f>
        <v/>
      </c>
      <c r="BT272" s="53" t="str">
        <f>IF(B272&gt;例①!$C$46,"",IF(B272&gt;=例①!$C$45,$BT$13,""))</f>
        <v/>
      </c>
      <c r="BU272" s="53" t="str">
        <f>IF(B272&gt;例①!$C$48,"",IF(B272&gt;=例①!$C$47,$BU$13,""))</f>
        <v/>
      </c>
      <c r="BV272" s="53" t="str">
        <f>IF(B272&gt;例①!$C$50,"",IF(B272&gt;=例①!$C$49,$BV$13,""))</f>
        <v/>
      </c>
      <c r="BW272" s="53" t="str">
        <f>IF(B272&gt;例①!$C$52,"",IF(B272&gt;=例①!$C$51,$BW$13,""))</f>
        <v/>
      </c>
      <c r="BX272" s="53" t="str">
        <f>IF(B272&gt;例①!$C$54,"",IF(B272&gt;=例①!$C$53,$BX$13,""))</f>
        <v/>
      </c>
      <c r="BY272" s="53" t="str">
        <f>IF(B272&gt;例①!$C$56,"",IF(B272&gt;=例①!$C$55,$BY$13,""))</f>
        <v/>
      </c>
      <c r="BZ272" s="53" t="str">
        <f>IF(B272&gt;例①!$C$58,"",IF(B272&gt;=例①!$C$57,$BZ$13,""))</f>
        <v/>
      </c>
      <c r="CA272" s="53" t="str">
        <f>IF(B272&gt;例①!$C$60,"",IF(B272&gt;=例①!$C$59,$CA$13,""))</f>
        <v/>
      </c>
      <c r="CB272" s="53" t="str">
        <f>IF(B272&gt;例①!$C$62,"",IF(B272&gt;=例①!$C$61,$CB$13,""))</f>
        <v/>
      </c>
      <c r="CC272" s="53" t="str">
        <f>IF(B272&gt;例①!$C$64,"",IF(B272&gt;=例①!$C$63,$CC$13,""))</f>
        <v/>
      </c>
      <c r="CD272" s="53" t="str">
        <f>IF(B272&gt;例①!$C$66,"",IF(B272&gt;=例①!$C$65,$CD$13,""))</f>
        <v/>
      </c>
      <c r="CE272" s="50" t="str">
        <f t="shared" ref="CE272:CE335" si="175">IF(COUNTA(BH272:BP272)=0,"",BH272&amp;BI272&amp;BJ272&amp;BK272&amp;BL272&amp;BM272&amp;BN272&amp;BO272&amp;BP272&amp;BQ272&amp;BR272&amp;BS272&amp;BT272&amp;BU272&amp;BV272&amp;BW272&amp;BX272&amp;BY272&amp;BZ272&amp;CA272&amp;CB272&amp;CC272&amp;CD272)</f>
        <v/>
      </c>
      <c r="CF272" s="50" t="str">
        <f t="shared" si="162"/>
        <v xml:space="preserve"> </v>
      </c>
    </row>
    <row r="273" spans="1:84" ht="39" customHeight="1" thickTop="1" thickBot="1" x14ac:dyDescent="0.2">
      <c r="A273" s="81" t="str">
        <f t="shared" si="149"/>
        <v>対象期間外</v>
      </c>
      <c r="B273" s="180" t="str">
        <f>IFERROR(IF(B272=例①!$E$12+IF(WEEKDAY(例①!$E$12)=1,例①!$E$12,(8-WEEKDAY(例①!$E$12))),"-",IF(B272="-","-",B272+1)),"-")</f>
        <v>-</v>
      </c>
      <c r="C273" s="89" t="str">
        <f t="shared" si="163"/>
        <v>-</v>
      </c>
      <c r="D273" s="199" t="str">
        <f t="shared" si="164"/>
        <v>×</v>
      </c>
      <c r="E273" s="200" t="str">
        <f t="shared" si="165"/>
        <v xml:space="preserve"> </v>
      </c>
      <c r="F273" s="201" t="s">
        <v>61</v>
      </c>
      <c r="G273" s="202"/>
      <c r="H273" s="203"/>
      <c r="I273" s="204"/>
      <c r="J273" s="187" t="str">
        <f t="shared" si="166"/>
        <v/>
      </c>
      <c r="K273" s="190" t="str">
        <f t="shared" si="150"/>
        <v/>
      </c>
      <c r="L273" s="190" t="str">
        <f t="shared" si="151"/>
        <v/>
      </c>
      <c r="M273" s="188" t="str">
        <f t="shared" si="167"/>
        <v/>
      </c>
      <c r="N273" s="87" t="str">
        <f t="shared" si="152"/>
        <v/>
      </c>
      <c r="O273" s="108"/>
      <c r="P273" s="156" t="str">
        <f>IF(B273&lt;例①!$E$11,"",IF(B273&gt;例①!$E$12,"",IF(LEN(CE273)=0,"○","")))</f>
        <v/>
      </c>
      <c r="Q273" s="162">
        <f t="shared" si="168"/>
        <v>52</v>
      </c>
      <c r="R273" s="93">
        <f t="shared" si="153"/>
        <v>181</v>
      </c>
      <c r="S273" s="156" t="str">
        <f t="shared" si="154"/>
        <v/>
      </c>
      <c r="T273" s="162">
        <f t="shared" si="155"/>
        <v>51</v>
      </c>
      <c r="U273" s="100">
        <f t="shared" si="169"/>
        <v>52</v>
      </c>
      <c r="V273" s="93" t="str">
        <f t="shared" si="156"/>
        <v/>
      </c>
      <c r="W273" s="169" t="str">
        <f t="shared" si="170"/>
        <v/>
      </c>
      <c r="X273" s="80" t="str">
        <f t="shared" si="171"/>
        <v/>
      </c>
      <c r="Y273" s="80" t="str">
        <f t="shared" si="172"/>
        <v/>
      </c>
      <c r="Z273" s="80" t="str">
        <f t="shared" si="157"/>
        <v>-</v>
      </c>
      <c r="AA273" s="80" t="str">
        <f t="shared" si="158"/>
        <v/>
      </c>
      <c r="AB273" s="80" t="str">
        <f t="shared" si="159"/>
        <v>OK（振替済み）</v>
      </c>
      <c r="AC273" s="154">
        <f t="shared" si="160"/>
        <v>51</v>
      </c>
      <c r="AD273" s="154" t="str">
        <f t="shared" si="173"/>
        <v/>
      </c>
      <c r="AE273" s="106">
        <f t="shared" si="174"/>
        <v>0</v>
      </c>
      <c r="AF273" s="106">
        <f t="shared" si="161"/>
        <v>0</v>
      </c>
      <c r="AG273" s="223" t="str">
        <f>IFERROR(IF(AE273=1,例①!$E$11,IF(AE273=2,例①!$E$11,IF(WEEKDAY(Z273)=2,Z266,AG272))),"")</f>
        <v/>
      </c>
      <c r="AH273" s="224" t="str">
        <f t="shared" si="148"/>
        <v/>
      </c>
      <c r="AI273" s="224" t="str">
        <f t="shared" si="148"/>
        <v/>
      </c>
      <c r="AJ273" s="224" t="str">
        <f t="shared" si="148"/>
        <v/>
      </c>
      <c r="AK273" s="224" t="str">
        <f t="shared" si="148"/>
        <v/>
      </c>
      <c r="AL273" s="224" t="str">
        <f t="shared" si="148"/>
        <v/>
      </c>
      <c r="AM273" s="224" t="str">
        <f t="shared" si="148"/>
        <v/>
      </c>
      <c r="AN273" s="224" t="str">
        <f t="shared" si="148"/>
        <v/>
      </c>
      <c r="AO273" s="224" t="str">
        <f t="shared" si="148"/>
        <v/>
      </c>
      <c r="AP273" s="224" t="str">
        <f t="shared" si="148"/>
        <v/>
      </c>
      <c r="AQ273" s="224" t="str">
        <f t="shared" si="148"/>
        <v/>
      </c>
      <c r="AR273" s="224" t="str">
        <f t="shared" si="148"/>
        <v/>
      </c>
      <c r="AS273" s="224" t="str">
        <f t="shared" si="148"/>
        <v/>
      </c>
      <c r="AT273" s="224" t="str">
        <f t="shared" si="148"/>
        <v/>
      </c>
      <c r="AU273" s="224" t="str">
        <f t="shared" si="148"/>
        <v/>
      </c>
      <c r="AV273" s="224" t="str">
        <f t="shared" si="148"/>
        <v/>
      </c>
      <c r="AW273" s="224" t="str">
        <f t="shared" si="148"/>
        <v/>
      </c>
      <c r="AX273" s="224" t="str">
        <f t="shared" si="148"/>
        <v/>
      </c>
      <c r="AY273" s="224" t="str">
        <f t="shared" si="148"/>
        <v/>
      </c>
      <c r="AZ273" s="224" t="str">
        <f t="shared" si="148"/>
        <v/>
      </c>
      <c r="BA273" s="224" t="str">
        <f t="shared" si="148"/>
        <v/>
      </c>
      <c r="BB273" s="225" t="str">
        <f>IFERROR(IF(IF(Z273=例①!$E$12,例①!$E$12,IF(WEEKDAY(Z273)=1,Z280,BB274))&gt;例①!$E$12,例①!$E$12,IF(Z273=例①!$E$12,例①!$E$12,IF(WEEKDAY(Z273)=1,Z280,BB274))),"")</f>
        <v/>
      </c>
      <c r="BE273" s="53"/>
      <c r="BF273" s="53"/>
      <c r="BG273" s="53" t="str">
        <f>IFERROR(VLOOKUP(B273,例①!$C$11:$D$12,2,FALSE),"")</f>
        <v/>
      </c>
      <c r="BH273" s="53" t="str">
        <f>IFERROR(VLOOKUP(B273,例①!$C$16:$D$21,2,FALSE),"")</f>
        <v/>
      </c>
      <c r="BI273" s="53" t="str">
        <f>IFERROR(VLOOKUP(B273,例①!$C$22:$D$24,2,FALSE),"")</f>
        <v/>
      </c>
      <c r="BJ273" s="53" t="str">
        <f>IF(B273&gt;例①!$C$26,"",IF(B273&gt;=例①!$C$25,$BJ$13,""))</f>
        <v/>
      </c>
      <c r="BK273" s="53" t="str">
        <f>IF(B273&gt;例①!$C$28,"",IF(B273&gt;=例①!$C$27,$BK$13,""))</f>
        <v/>
      </c>
      <c r="BL273" s="53" t="str">
        <f>IF(B273&gt;例①!$C$30,"",IF(B273&gt;=例①!$C$29,$BL$13,""))</f>
        <v/>
      </c>
      <c r="BM273" s="53" t="str">
        <f>IF(B273&gt;例①!$C$32,"",IF(B273&gt;=例①!$C$31,$BM$13,""))</f>
        <v/>
      </c>
      <c r="BN273" s="53" t="str">
        <f>IF(B273&gt;例①!$C$34,"",IF(B273&gt;=例①!$C$33,$BN$13,""))</f>
        <v/>
      </c>
      <c r="BO273" s="53" t="str">
        <f>IF(B273&gt;例①!$C$36,"",IF(B273&gt;=例①!$C$35,$BO$13,""))</f>
        <v/>
      </c>
      <c r="BP273" s="53" t="str">
        <f>IF(B273&gt;例①!$C$38,"",IF(B273&gt;=例①!$C$37,$BP$13,""))</f>
        <v/>
      </c>
      <c r="BQ273" s="53" t="str">
        <f>IF(B273&gt;例①!$C$40,"",IF(B273&gt;=例①!$C$39,$BQ$13,""))</f>
        <v/>
      </c>
      <c r="BR273" s="53" t="str">
        <f>IF(B273&gt;例①!$C$42,"",IF(B273&gt;=例①!$C$41,$BR$13,""))</f>
        <v/>
      </c>
      <c r="BS273" s="53" t="str">
        <f>IF(B273&gt;例①!$C$44,"",IF(B273&gt;=例①!$C$43,$BS$13,""))</f>
        <v/>
      </c>
      <c r="BT273" s="53" t="str">
        <f>IF(B273&gt;例①!$C$46,"",IF(B273&gt;=例①!$C$45,$BT$13,""))</f>
        <v/>
      </c>
      <c r="BU273" s="53" t="str">
        <f>IF(B273&gt;例①!$C$48,"",IF(B273&gt;=例①!$C$47,$BU$13,""))</f>
        <v/>
      </c>
      <c r="BV273" s="53" t="str">
        <f>IF(B273&gt;例①!$C$50,"",IF(B273&gt;=例①!$C$49,$BV$13,""))</f>
        <v/>
      </c>
      <c r="BW273" s="53" t="str">
        <f>IF(B273&gt;例①!$C$52,"",IF(B273&gt;=例①!$C$51,$BW$13,""))</f>
        <v/>
      </c>
      <c r="BX273" s="53" t="str">
        <f>IF(B273&gt;例①!$C$54,"",IF(B273&gt;=例①!$C$53,$BX$13,""))</f>
        <v/>
      </c>
      <c r="BY273" s="53" t="str">
        <f>IF(B273&gt;例①!$C$56,"",IF(B273&gt;=例①!$C$55,$BY$13,""))</f>
        <v/>
      </c>
      <c r="BZ273" s="53" t="str">
        <f>IF(B273&gt;例①!$C$58,"",IF(B273&gt;=例①!$C$57,$BZ$13,""))</f>
        <v/>
      </c>
      <c r="CA273" s="53" t="str">
        <f>IF(B273&gt;例①!$C$60,"",IF(B273&gt;=例①!$C$59,$CA$13,""))</f>
        <v/>
      </c>
      <c r="CB273" s="53" t="str">
        <f>IF(B273&gt;例①!$C$62,"",IF(B273&gt;=例①!$C$61,$CB$13,""))</f>
        <v/>
      </c>
      <c r="CC273" s="53" t="str">
        <f>IF(B273&gt;例①!$C$64,"",IF(B273&gt;=例①!$C$63,$CC$13,""))</f>
        <v/>
      </c>
      <c r="CD273" s="53" t="str">
        <f>IF(B273&gt;例①!$C$66,"",IF(B273&gt;=例①!$C$65,$CD$13,""))</f>
        <v/>
      </c>
      <c r="CE273" s="50" t="str">
        <f t="shared" si="175"/>
        <v/>
      </c>
      <c r="CF273" s="50" t="str">
        <f t="shared" si="162"/>
        <v xml:space="preserve"> </v>
      </c>
    </row>
    <row r="274" spans="1:84" ht="39" customHeight="1" thickTop="1" thickBot="1" x14ac:dyDescent="0.2">
      <c r="A274" s="81" t="str">
        <f t="shared" si="149"/>
        <v>対象期間外</v>
      </c>
      <c r="B274" s="180" t="str">
        <f>IFERROR(IF(B273=例①!$E$12+IF(WEEKDAY(例①!$E$12)=1,例①!$E$12,(8-WEEKDAY(例①!$E$12))),"-",IF(B273="-","-",B273+1)),"-")</f>
        <v>-</v>
      </c>
      <c r="C274" s="89" t="str">
        <f t="shared" si="163"/>
        <v>-</v>
      </c>
      <c r="D274" s="199" t="str">
        <f t="shared" si="164"/>
        <v>×</v>
      </c>
      <c r="E274" s="200" t="str">
        <f t="shared" si="165"/>
        <v xml:space="preserve"> </v>
      </c>
      <c r="F274" s="201" t="s">
        <v>60</v>
      </c>
      <c r="G274" s="202"/>
      <c r="H274" s="203"/>
      <c r="I274" s="204"/>
      <c r="J274" s="187" t="str">
        <f t="shared" si="166"/>
        <v/>
      </c>
      <c r="K274" s="190" t="str">
        <f t="shared" si="150"/>
        <v/>
      </c>
      <c r="L274" s="190" t="str">
        <f t="shared" si="151"/>
        <v/>
      </c>
      <c r="M274" s="188" t="str">
        <f t="shared" si="167"/>
        <v/>
      </c>
      <c r="N274" s="87" t="str">
        <f t="shared" si="152"/>
        <v/>
      </c>
      <c r="O274" s="108"/>
      <c r="P274" s="156" t="str">
        <f>IF(B274&lt;例①!$E$11,"",IF(B274&gt;例①!$E$12,"",IF(LEN(CE274)=0,"○","")))</f>
        <v/>
      </c>
      <c r="Q274" s="162">
        <f t="shared" si="168"/>
        <v>52</v>
      </c>
      <c r="R274" s="93">
        <f t="shared" si="153"/>
        <v>181</v>
      </c>
      <c r="S274" s="156" t="str">
        <f t="shared" si="154"/>
        <v/>
      </c>
      <c r="T274" s="162">
        <f t="shared" si="155"/>
        <v>51</v>
      </c>
      <c r="U274" s="100">
        <f t="shared" si="169"/>
        <v>52</v>
      </c>
      <c r="V274" s="93" t="str">
        <f t="shared" si="156"/>
        <v/>
      </c>
      <c r="W274" s="169" t="str">
        <f t="shared" si="170"/>
        <v/>
      </c>
      <c r="X274" s="80" t="str">
        <f t="shared" si="171"/>
        <v/>
      </c>
      <c r="Y274" s="80" t="str">
        <f t="shared" si="172"/>
        <v/>
      </c>
      <c r="Z274" s="80" t="str">
        <f t="shared" si="157"/>
        <v>-</v>
      </c>
      <c r="AA274" s="80" t="str">
        <f t="shared" si="158"/>
        <v/>
      </c>
      <c r="AB274" s="80" t="str">
        <f t="shared" si="159"/>
        <v>OK（振替済み）</v>
      </c>
      <c r="AC274" s="154">
        <f t="shared" si="160"/>
        <v>51</v>
      </c>
      <c r="AD274" s="154" t="str">
        <f t="shared" si="173"/>
        <v/>
      </c>
      <c r="AE274" s="106">
        <f t="shared" si="174"/>
        <v>0</v>
      </c>
      <c r="AF274" s="106">
        <f t="shared" si="161"/>
        <v>0</v>
      </c>
      <c r="AG274" s="216" t="str">
        <f>IFERROR(IF(AE274=1,例①!$E$11,IF(AE274=2,例①!$E$11,IF(WEEKDAY(Z274)=2,Z267,AG273))),"")</f>
        <v/>
      </c>
      <c r="AH274" s="221" t="str">
        <f t="shared" si="148"/>
        <v/>
      </c>
      <c r="AI274" s="221" t="str">
        <f t="shared" si="148"/>
        <v/>
      </c>
      <c r="AJ274" s="221" t="str">
        <f t="shared" si="148"/>
        <v/>
      </c>
      <c r="AK274" s="221" t="str">
        <f t="shared" si="148"/>
        <v/>
      </c>
      <c r="AL274" s="221" t="str">
        <f t="shared" si="148"/>
        <v/>
      </c>
      <c r="AM274" s="221" t="str">
        <f t="shared" si="148"/>
        <v/>
      </c>
      <c r="AN274" s="221" t="str">
        <f t="shared" si="148"/>
        <v/>
      </c>
      <c r="AO274" s="221" t="str">
        <f t="shared" si="148"/>
        <v/>
      </c>
      <c r="AP274" s="221" t="str">
        <f t="shared" si="148"/>
        <v/>
      </c>
      <c r="AQ274" s="221" t="str">
        <f t="shared" si="148"/>
        <v/>
      </c>
      <c r="AR274" s="221" t="str">
        <f t="shared" si="148"/>
        <v/>
      </c>
      <c r="AS274" s="221" t="str">
        <f t="shared" si="148"/>
        <v/>
      </c>
      <c r="AT274" s="221" t="str">
        <f t="shared" si="148"/>
        <v/>
      </c>
      <c r="AU274" s="221" t="str">
        <f t="shared" si="148"/>
        <v/>
      </c>
      <c r="AV274" s="221" t="str">
        <f t="shared" si="148"/>
        <v/>
      </c>
      <c r="AW274" s="221" t="str">
        <f t="shared" si="148"/>
        <v/>
      </c>
      <c r="AX274" s="221" t="str">
        <f t="shared" si="148"/>
        <v/>
      </c>
      <c r="AY274" s="221" t="str">
        <f t="shared" si="148"/>
        <v/>
      </c>
      <c r="AZ274" s="221" t="str">
        <f t="shared" si="148"/>
        <v/>
      </c>
      <c r="BA274" s="221" t="str">
        <f t="shared" si="148"/>
        <v/>
      </c>
      <c r="BB274" s="217" t="str">
        <f>IFERROR(IF(IF(Z274=例①!$E$12,例①!$E$12,IF(WEEKDAY(Z274)=1,Z281,BB275))&gt;例①!$E$12,例①!$E$12,IF(Z274=例①!$E$12,例①!$E$12,IF(WEEKDAY(Z274)=1,Z281,BB275))),"")</f>
        <v/>
      </c>
      <c r="BE274" s="53"/>
      <c r="BF274" s="53"/>
      <c r="BG274" s="53" t="str">
        <f>IFERROR(VLOOKUP(B274,例①!$C$11:$D$12,2,FALSE),"")</f>
        <v/>
      </c>
      <c r="BH274" s="53" t="str">
        <f>IFERROR(VLOOKUP(B274,例①!$C$16:$D$21,2,FALSE),"")</f>
        <v/>
      </c>
      <c r="BI274" s="53" t="str">
        <f>IFERROR(VLOOKUP(B274,例①!$C$22:$D$24,2,FALSE),"")</f>
        <v/>
      </c>
      <c r="BJ274" s="53" t="str">
        <f>IF(B274&gt;例①!$C$26,"",IF(B274&gt;=例①!$C$25,$BJ$13,""))</f>
        <v/>
      </c>
      <c r="BK274" s="53" t="str">
        <f>IF(B274&gt;例①!$C$28,"",IF(B274&gt;=例①!$C$27,$BK$13,""))</f>
        <v/>
      </c>
      <c r="BL274" s="53" t="str">
        <f>IF(B274&gt;例①!$C$30,"",IF(B274&gt;=例①!$C$29,$BL$13,""))</f>
        <v/>
      </c>
      <c r="BM274" s="53" t="str">
        <f>IF(B274&gt;例①!$C$32,"",IF(B274&gt;=例①!$C$31,$BM$13,""))</f>
        <v/>
      </c>
      <c r="BN274" s="53" t="str">
        <f>IF(B274&gt;例①!$C$34,"",IF(B274&gt;=例①!$C$33,$BN$13,""))</f>
        <v/>
      </c>
      <c r="BO274" s="53" t="str">
        <f>IF(B274&gt;例①!$C$36,"",IF(B274&gt;=例①!$C$35,$BO$13,""))</f>
        <v/>
      </c>
      <c r="BP274" s="53" t="str">
        <f>IF(B274&gt;例①!$C$38,"",IF(B274&gt;=例①!$C$37,$BP$13,""))</f>
        <v/>
      </c>
      <c r="BQ274" s="53" t="str">
        <f>IF(B274&gt;例①!$C$40,"",IF(B274&gt;=例①!$C$39,$BQ$13,""))</f>
        <v/>
      </c>
      <c r="BR274" s="53" t="str">
        <f>IF(B274&gt;例①!$C$42,"",IF(B274&gt;=例①!$C$41,$BR$13,""))</f>
        <v/>
      </c>
      <c r="BS274" s="53" t="str">
        <f>IF(B274&gt;例①!$C$44,"",IF(B274&gt;=例①!$C$43,$BS$13,""))</f>
        <v/>
      </c>
      <c r="BT274" s="53" t="str">
        <f>IF(B274&gt;例①!$C$46,"",IF(B274&gt;=例①!$C$45,$BT$13,""))</f>
        <v/>
      </c>
      <c r="BU274" s="53" t="str">
        <f>IF(B274&gt;例①!$C$48,"",IF(B274&gt;=例①!$C$47,$BU$13,""))</f>
        <v/>
      </c>
      <c r="BV274" s="53" t="str">
        <f>IF(B274&gt;例①!$C$50,"",IF(B274&gt;=例①!$C$49,$BV$13,""))</f>
        <v/>
      </c>
      <c r="BW274" s="53" t="str">
        <f>IF(B274&gt;例①!$C$52,"",IF(B274&gt;=例①!$C$51,$BW$13,""))</f>
        <v/>
      </c>
      <c r="BX274" s="53" t="str">
        <f>IF(B274&gt;例①!$C$54,"",IF(B274&gt;=例①!$C$53,$BX$13,""))</f>
        <v/>
      </c>
      <c r="BY274" s="53" t="str">
        <f>IF(B274&gt;例①!$C$56,"",IF(B274&gt;=例①!$C$55,$BY$13,""))</f>
        <v/>
      </c>
      <c r="BZ274" s="53" t="str">
        <f>IF(B274&gt;例①!$C$58,"",IF(B274&gt;=例①!$C$57,$BZ$13,""))</f>
        <v/>
      </c>
      <c r="CA274" s="53" t="str">
        <f>IF(B274&gt;例①!$C$60,"",IF(B274&gt;=例①!$C$59,$CA$13,""))</f>
        <v/>
      </c>
      <c r="CB274" s="53" t="str">
        <f>IF(B274&gt;例①!$C$62,"",IF(B274&gt;=例①!$C$61,$CB$13,""))</f>
        <v/>
      </c>
      <c r="CC274" s="53" t="str">
        <f>IF(B274&gt;例①!$C$64,"",IF(B274&gt;=例①!$C$63,$CC$13,""))</f>
        <v/>
      </c>
      <c r="CD274" s="53" t="str">
        <f>IF(B274&gt;例①!$C$66,"",IF(B274&gt;=例①!$C$65,$CD$13,""))</f>
        <v/>
      </c>
      <c r="CE274" s="50" t="str">
        <f t="shared" si="175"/>
        <v/>
      </c>
      <c r="CF274" s="50" t="str">
        <f t="shared" si="162"/>
        <v xml:space="preserve"> </v>
      </c>
    </row>
    <row r="275" spans="1:84" ht="39" customHeight="1" thickTop="1" thickBot="1" x14ac:dyDescent="0.2">
      <c r="A275" s="81" t="str">
        <f t="shared" si="149"/>
        <v>対象期間外</v>
      </c>
      <c r="B275" s="180" t="str">
        <f>IFERROR(IF(B274=例①!$E$12+IF(WEEKDAY(例①!$E$12)=1,例①!$E$12,(8-WEEKDAY(例①!$E$12))),"-",IF(B274="-","-",B274+1)),"-")</f>
        <v>-</v>
      </c>
      <c r="C275" s="89" t="str">
        <f t="shared" si="163"/>
        <v>-</v>
      </c>
      <c r="D275" s="199" t="str">
        <f t="shared" si="164"/>
        <v>×</v>
      </c>
      <c r="E275" s="200" t="str">
        <f t="shared" si="165"/>
        <v xml:space="preserve"> </v>
      </c>
      <c r="F275" s="201" t="s">
        <v>60</v>
      </c>
      <c r="G275" s="202"/>
      <c r="H275" s="203"/>
      <c r="I275" s="204"/>
      <c r="J275" s="187" t="str">
        <f t="shared" si="166"/>
        <v/>
      </c>
      <c r="K275" s="190" t="str">
        <f t="shared" si="150"/>
        <v/>
      </c>
      <c r="L275" s="190" t="str">
        <f t="shared" si="151"/>
        <v/>
      </c>
      <c r="M275" s="188" t="str">
        <f t="shared" si="167"/>
        <v/>
      </c>
      <c r="N275" s="87" t="str">
        <f t="shared" si="152"/>
        <v/>
      </c>
      <c r="O275" s="108"/>
      <c r="P275" s="156" t="str">
        <f>IF(B275&lt;例①!$E$11,"",IF(B275&gt;例①!$E$12,"",IF(LEN(CE275)=0,"○","")))</f>
        <v/>
      </c>
      <c r="Q275" s="162">
        <f t="shared" si="168"/>
        <v>52</v>
      </c>
      <c r="R275" s="93">
        <f t="shared" si="153"/>
        <v>181</v>
      </c>
      <c r="S275" s="156" t="str">
        <f t="shared" si="154"/>
        <v/>
      </c>
      <c r="T275" s="162">
        <f t="shared" si="155"/>
        <v>51</v>
      </c>
      <c r="U275" s="100">
        <f t="shared" si="169"/>
        <v>52</v>
      </c>
      <c r="V275" s="93" t="str">
        <f t="shared" si="156"/>
        <v/>
      </c>
      <c r="W275" s="169" t="str">
        <f t="shared" si="170"/>
        <v/>
      </c>
      <c r="X275" s="80" t="str">
        <f t="shared" si="171"/>
        <v/>
      </c>
      <c r="Y275" s="80" t="str">
        <f t="shared" si="172"/>
        <v/>
      </c>
      <c r="Z275" s="80" t="str">
        <f t="shared" si="157"/>
        <v>-</v>
      </c>
      <c r="AA275" s="80" t="str">
        <f t="shared" si="158"/>
        <v/>
      </c>
      <c r="AB275" s="80" t="str">
        <f t="shared" si="159"/>
        <v>OK（振替済み）</v>
      </c>
      <c r="AC275" s="154">
        <f t="shared" si="160"/>
        <v>51</v>
      </c>
      <c r="AD275" s="154" t="str">
        <f t="shared" si="173"/>
        <v/>
      </c>
      <c r="AE275" s="106">
        <f t="shared" si="174"/>
        <v>0</v>
      </c>
      <c r="AF275" s="106">
        <f t="shared" si="161"/>
        <v>0</v>
      </c>
      <c r="AG275" s="218" t="str">
        <f>IFERROR(IF(AE275=1,例①!$E$11,IF(AE275=2,例①!$E$11,IF(WEEKDAY(Z275)=2,Z268,AG274))),"")</f>
        <v/>
      </c>
      <c r="AH275" s="222" t="str">
        <f t="shared" si="148"/>
        <v/>
      </c>
      <c r="AI275" s="222" t="str">
        <f t="shared" si="148"/>
        <v/>
      </c>
      <c r="AJ275" s="222" t="str">
        <f t="shared" si="148"/>
        <v/>
      </c>
      <c r="AK275" s="222" t="str">
        <f t="shared" si="148"/>
        <v/>
      </c>
      <c r="AL275" s="222" t="str">
        <f t="shared" si="148"/>
        <v/>
      </c>
      <c r="AM275" s="222" t="str">
        <f t="shared" si="148"/>
        <v/>
      </c>
      <c r="AN275" s="222" t="str">
        <f t="shared" si="148"/>
        <v/>
      </c>
      <c r="AO275" s="222" t="str">
        <f t="shared" si="148"/>
        <v/>
      </c>
      <c r="AP275" s="222" t="str">
        <f t="shared" si="148"/>
        <v/>
      </c>
      <c r="AQ275" s="222" t="str">
        <f t="shared" si="148"/>
        <v/>
      </c>
      <c r="AR275" s="222" t="str">
        <f t="shared" si="148"/>
        <v/>
      </c>
      <c r="AS275" s="222" t="str">
        <f t="shared" si="148"/>
        <v/>
      </c>
      <c r="AT275" s="222" t="str">
        <f t="shared" si="148"/>
        <v/>
      </c>
      <c r="AU275" s="222" t="str">
        <f t="shared" si="148"/>
        <v/>
      </c>
      <c r="AV275" s="222" t="str">
        <f t="shared" si="148"/>
        <v/>
      </c>
      <c r="AW275" s="222" t="str">
        <f t="shared" ref="AW275:BA275" si="176">IFERROR(IF(AV275+1&gt;$BB275,"",AV275+1),"")</f>
        <v/>
      </c>
      <c r="AX275" s="222" t="str">
        <f t="shared" si="176"/>
        <v/>
      </c>
      <c r="AY275" s="222" t="str">
        <f t="shared" si="176"/>
        <v/>
      </c>
      <c r="AZ275" s="222" t="str">
        <f t="shared" si="176"/>
        <v/>
      </c>
      <c r="BA275" s="222" t="str">
        <f t="shared" si="176"/>
        <v/>
      </c>
      <c r="BB275" s="219" t="str">
        <f>IFERROR(IF(IF(Z275=例①!$E$12,例①!$E$12,IF(WEEKDAY(Z275)=1,Z282,BB276))&gt;例①!$E$12,例①!$E$12,IF(Z275=例①!$E$12,例①!$E$12,IF(WEEKDAY(Z275)=1,Z282,BB276))),"")</f>
        <v/>
      </c>
      <c r="BE275" s="53"/>
      <c r="BF275" s="53"/>
      <c r="BG275" s="53" t="str">
        <f>IFERROR(VLOOKUP(B275,例①!$C$11:$D$12,2,FALSE),"")</f>
        <v/>
      </c>
      <c r="BH275" s="53" t="str">
        <f>IFERROR(VLOOKUP(B275,例①!$C$16:$D$21,2,FALSE),"")</f>
        <v/>
      </c>
      <c r="BI275" s="53" t="str">
        <f>IFERROR(VLOOKUP(B275,例①!$C$22:$D$24,2,FALSE),"")</f>
        <v/>
      </c>
      <c r="BJ275" s="53" t="str">
        <f>IF(B275&gt;例①!$C$26,"",IF(B275&gt;=例①!$C$25,$BJ$13,""))</f>
        <v/>
      </c>
      <c r="BK275" s="53" t="str">
        <f>IF(B275&gt;例①!$C$28,"",IF(B275&gt;=例①!$C$27,$BK$13,""))</f>
        <v/>
      </c>
      <c r="BL275" s="53" t="str">
        <f>IF(B275&gt;例①!$C$30,"",IF(B275&gt;=例①!$C$29,$BL$13,""))</f>
        <v/>
      </c>
      <c r="BM275" s="53" t="str">
        <f>IF(B275&gt;例①!$C$32,"",IF(B275&gt;=例①!$C$31,$BM$13,""))</f>
        <v/>
      </c>
      <c r="BN275" s="53" t="str">
        <f>IF(B275&gt;例①!$C$34,"",IF(B275&gt;=例①!$C$33,$BN$13,""))</f>
        <v/>
      </c>
      <c r="BO275" s="53" t="str">
        <f>IF(B275&gt;例①!$C$36,"",IF(B275&gt;=例①!$C$35,$BO$13,""))</f>
        <v/>
      </c>
      <c r="BP275" s="53" t="str">
        <f>IF(B275&gt;例①!$C$38,"",IF(B275&gt;=例①!$C$37,$BP$13,""))</f>
        <v/>
      </c>
      <c r="BQ275" s="53" t="str">
        <f>IF(B275&gt;例①!$C$40,"",IF(B275&gt;=例①!$C$39,$BQ$13,""))</f>
        <v/>
      </c>
      <c r="BR275" s="53" t="str">
        <f>IF(B275&gt;例①!$C$42,"",IF(B275&gt;=例①!$C$41,$BR$13,""))</f>
        <v/>
      </c>
      <c r="BS275" s="53" t="str">
        <f>IF(B275&gt;例①!$C$44,"",IF(B275&gt;=例①!$C$43,$BS$13,""))</f>
        <v/>
      </c>
      <c r="BT275" s="53" t="str">
        <f>IF(B275&gt;例①!$C$46,"",IF(B275&gt;=例①!$C$45,$BT$13,""))</f>
        <v/>
      </c>
      <c r="BU275" s="53" t="str">
        <f>IF(B275&gt;例①!$C$48,"",IF(B275&gt;=例①!$C$47,$BU$13,""))</f>
        <v/>
      </c>
      <c r="BV275" s="53" t="str">
        <f>IF(B275&gt;例①!$C$50,"",IF(B275&gt;=例①!$C$49,$BV$13,""))</f>
        <v/>
      </c>
      <c r="BW275" s="53" t="str">
        <f>IF(B275&gt;例①!$C$52,"",IF(B275&gt;=例①!$C$51,$BW$13,""))</f>
        <v/>
      </c>
      <c r="BX275" s="53" t="str">
        <f>IF(B275&gt;例①!$C$54,"",IF(B275&gt;=例①!$C$53,$BX$13,""))</f>
        <v/>
      </c>
      <c r="BY275" s="53" t="str">
        <f>IF(B275&gt;例①!$C$56,"",IF(B275&gt;=例①!$C$55,$BY$13,""))</f>
        <v/>
      </c>
      <c r="BZ275" s="53" t="str">
        <f>IF(B275&gt;例①!$C$58,"",IF(B275&gt;=例①!$C$57,$BZ$13,""))</f>
        <v/>
      </c>
      <c r="CA275" s="53" t="str">
        <f>IF(B275&gt;例①!$C$60,"",IF(B275&gt;=例①!$C$59,$CA$13,""))</f>
        <v/>
      </c>
      <c r="CB275" s="53" t="str">
        <f>IF(B275&gt;例①!$C$62,"",IF(B275&gt;=例①!$C$61,$CB$13,""))</f>
        <v/>
      </c>
      <c r="CC275" s="53" t="str">
        <f>IF(B275&gt;例①!$C$64,"",IF(B275&gt;=例①!$C$63,$CC$13,""))</f>
        <v/>
      </c>
      <c r="CD275" s="53" t="str">
        <f>IF(B275&gt;例①!$C$66,"",IF(B275&gt;=例①!$C$65,$CD$13,""))</f>
        <v/>
      </c>
      <c r="CE275" s="50" t="str">
        <f t="shared" si="175"/>
        <v/>
      </c>
      <c r="CF275" s="50" t="str">
        <f t="shared" si="162"/>
        <v xml:space="preserve"> </v>
      </c>
    </row>
    <row r="276" spans="1:84" ht="39" customHeight="1" thickTop="1" thickBot="1" x14ac:dyDescent="0.2">
      <c r="A276" s="81" t="str">
        <f t="shared" si="149"/>
        <v>対象期間外</v>
      </c>
      <c r="B276" s="180" t="str">
        <f>IFERROR(IF(B275=例①!$E$12+IF(WEEKDAY(例①!$E$12)=1,例①!$E$12,(8-WEEKDAY(例①!$E$12))),"-",IF(B275="-","-",B275+1)),"-")</f>
        <v>-</v>
      </c>
      <c r="C276" s="89" t="str">
        <f t="shared" si="163"/>
        <v>-</v>
      </c>
      <c r="D276" s="199" t="str">
        <f t="shared" si="164"/>
        <v>×</v>
      </c>
      <c r="E276" s="200" t="str">
        <f t="shared" si="165"/>
        <v xml:space="preserve"> </v>
      </c>
      <c r="F276" s="201" t="s">
        <v>60</v>
      </c>
      <c r="G276" s="202"/>
      <c r="H276" s="203"/>
      <c r="I276" s="204"/>
      <c r="J276" s="187" t="str">
        <f t="shared" si="166"/>
        <v/>
      </c>
      <c r="K276" s="190" t="str">
        <f t="shared" si="150"/>
        <v/>
      </c>
      <c r="L276" s="190" t="str">
        <f t="shared" si="151"/>
        <v/>
      </c>
      <c r="M276" s="188" t="str">
        <f t="shared" si="167"/>
        <v/>
      </c>
      <c r="N276" s="87" t="str">
        <f t="shared" si="152"/>
        <v/>
      </c>
      <c r="O276" s="108"/>
      <c r="P276" s="156" t="str">
        <f>IF(B276&lt;例①!$E$11,"",IF(B276&gt;例①!$E$12,"",IF(LEN(CE276)=0,"○","")))</f>
        <v/>
      </c>
      <c r="Q276" s="162">
        <f t="shared" si="168"/>
        <v>52</v>
      </c>
      <c r="R276" s="93">
        <f t="shared" si="153"/>
        <v>181</v>
      </c>
      <c r="S276" s="156" t="str">
        <f t="shared" si="154"/>
        <v/>
      </c>
      <c r="T276" s="162">
        <f t="shared" si="155"/>
        <v>51</v>
      </c>
      <c r="U276" s="100">
        <f t="shared" si="169"/>
        <v>52</v>
      </c>
      <c r="V276" s="93" t="str">
        <f t="shared" si="156"/>
        <v/>
      </c>
      <c r="W276" s="169" t="str">
        <f t="shared" si="170"/>
        <v/>
      </c>
      <c r="X276" s="80" t="str">
        <f t="shared" si="171"/>
        <v/>
      </c>
      <c r="Y276" s="80" t="str">
        <f t="shared" si="172"/>
        <v/>
      </c>
      <c r="Z276" s="80" t="str">
        <f t="shared" si="157"/>
        <v>-</v>
      </c>
      <c r="AA276" s="80" t="str">
        <f t="shared" si="158"/>
        <v/>
      </c>
      <c r="AB276" s="80" t="str">
        <f t="shared" si="159"/>
        <v>OK（振替済み）</v>
      </c>
      <c r="AC276" s="154">
        <f t="shared" si="160"/>
        <v>51</v>
      </c>
      <c r="AD276" s="154" t="str">
        <f t="shared" si="173"/>
        <v/>
      </c>
      <c r="AE276" s="106">
        <f t="shared" si="174"/>
        <v>0</v>
      </c>
      <c r="AF276" s="106">
        <f t="shared" si="161"/>
        <v>0</v>
      </c>
      <c r="AG276" s="218" t="str">
        <f>IFERROR(IF(AE276=1,例①!$E$11,IF(AE276=2,例①!$E$11,IF(WEEKDAY(Z276)=2,Z269,AG275))),"")</f>
        <v/>
      </c>
      <c r="AH276" s="222" t="str">
        <f t="shared" ref="AH276:BA288" si="177">IFERROR(IF(AG276+1&gt;$BB276,"",AG276+1),"")</f>
        <v/>
      </c>
      <c r="AI276" s="222" t="str">
        <f t="shared" si="177"/>
        <v/>
      </c>
      <c r="AJ276" s="222" t="str">
        <f t="shared" si="177"/>
        <v/>
      </c>
      <c r="AK276" s="222" t="str">
        <f t="shared" si="177"/>
        <v/>
      </c>
      <c r="AL276" s="222" t="str">
        <f t="shared" si="177"/>
        <v/>
      </c>
      <c r="AM276" s="222" t="str">
        <f t="shared" si="177"/>
        <v/>
      </c>
      <c r="AN276" s="222" t="str">
        <f t="shared" si="177"/>
        <v/>
      </c>
      <c r="AO276" s="222" t="str">
        <f t="shared" si="177"/>
        <v/>
      </c>
      <c r="AP276" s="222" t="str">
        <f t="shared" si="177"/>
        <v/>
      </c>
      <c r="AQ276" s="222" t="str">
        <f t="shared" si="177"/>
        <v/>
      </c>
      <c r="AR276" s="222" t="str">
        <f t="shared" si="177"/>
        <v/>
      </c>
      <c r="AS276" s="222" t="str">
        <f t="shared" si="177"/>
        <v/>
      </c>
      <c r="AT276" s="222" t="str">
        <f t="shared" si="177"/>
        <v/>
      </c>
      <c r="AU276" s="222" t="str">
        <f t="shared" si="177"/>
        <v/>
      </c>
      <c r="AV276" s="222" t="str">
        <f t="shared" si="177"/>
        <v/>
      </c>
      <c r="AW276" s="222" t="str">
        <f t="shared" si="177"/>
        <v/>
      </c>
      <c r="AX276" s="222" t="str">
        <f t="shared" si="177"/>
        <v/>
      </c>
      <c r="AY276" s="222" t="str">
        <f t="shared" si="177"/>
        <v/>
      </c>
      <c r="AZ276" s="222" t="str">
        <f t="shared" si="177"/>
        <v/>
      </c>
      <c r="BA276" s="222" t="str">
        <f t="shared" si="177"/>
        <v/>
      </c>
      <c r="BB276" s="219" t="str">
        <f>IFERROR(IF(IF(Z276=例①!$E$12,例①!$E$12,IF(WEEKDAY(Z276)=1,Z283,BB277))&gt;例①!$E$12,例①!$E$12,IF(Z276=例①!$E$12,例①!$E$12,IF(WEEKDAY(Z276)=1,Z283,BB277))),"")</f>
        <v/>
      </c>
      <c r="BE276" s="53"/>
      <c r="BF276" s="53"/>
      <c r="BG276" s="53" t="str">
        <f>IFERROR(VLOOKUP(B276,例①!$C$11:$D$12,2,FALSE),"")</f>
        <v/>
      </c>
      <c r="BH276" s="53" t="str">
        <f>IFERROR(VLOOKUP(B276,例①!$C$16:$D$21,2,FALSE),"")</f>
        <v/>
      </c>
      <c r="BI276" s="53" t="str">
        <f>IFERROR(VLOOKUP(B276,例①!$C$22:$D$24,2,FALSE),"")</f>
        <v/>
      </c>
      <c r="BJ276" s="53" t="str">
        <f>IF(B276&gt;例①!$C$26,"",IF(B276&gt;=例①!$C$25,$BJ$13,""))</f>
        <v/>
      </c>
      <c r="BK276" s="53" t="str">
        <f>IF(B276&gt;例①!$C$28,"",IF(B276&gt;=例①!$C$27,$BK$13,""))</f>
        <v/>
      </c>
      <c r="BL276" s="53" t="str">
        <f>IF(B276&gt;例①!$C$30,"",IF(B276&gt;=例①!$C$29,$BL$13,""))</f>
        <v/>
      </c>
      <c r="BM276" s="53" t="str">
        <f>IF(B276&gt;例①!$C$32,"",IF(B276&gt;=例①!$C$31,$BM$13,""))</f>
        <v/>
      </c>
      <c r="BN276" s="53" t="str">
        <f>IF(B276&gt;例①!$C$34,"",IF(B276&gt;=例①!$C$33,$BN$13,""))</f>
        <v/>
      </c>
      <c r="BO276" s="53" t="str">
        <f>IF(B276&gt;例①!$C$36,"",IF(B276&gt;=例①!$C$35,$BO$13,""))</f>
        <v/>
      </c>
      <c r="BP276" s="53" t="str">
        <f>IF(B276&gt;例①!$C$38,"",IF(B276&gt;=例①!$C$37,$BP$13,""))</f>
        <v/>
      </c>
      <c r="BQ276" s="53" t="str">
        <f>IF(B276&gt;例①!$C$40,"",IF(B276&gt;=例①!$C$39,$BQ$13,""))</f>
        <v/>
      </c>
      <c r="BR276" s="53" t="str">
        <f>IF(B276&gt;例①!$C$42,"",IF(B276&gt;=例①!$C$41,$BR$13,""))</f>
        <v/>
      </c>
      <c r="BS276" s="53" t="str">
        <f>IF(B276&gt;例①!$C$44,"",IF(B276&gt;=例①!$C$43,$BS$13,""))</f>
        <v/>
      </c>
      <c r="BT276" s="53" t="str">
        <f>IF(B276&gt;例①!$C$46,"",IF(B276&gt;=例①!$C$45,$BT$13,""))</f>
        <v/>
      </c>
      <c r="BU276" s="53" t="str">
        <f>IF(B276&gt;例①!$C$48,"",IF(B276&gt;=例①!$C$47,$BU$13,""))</f>
        <v/>
      </c>
      <c r="BV276" s="53" t="str">
        <f>IF(B276&gt;例①!$C$50,"",IF(B276&gt;=例①!$C$49,$BV$13,""))</f>
        <v/>
      </c>
      <c r="BW276" s="53" t="str">
        <f>IF(B276&gt;例①!$C$52,"",IF(B276&gt;=例①!$C$51,$BW$13,""))</f>
        <v/>
      </c>
      <c r="BX276" s="53" t="str">
        <f>IF(B276&gt;例①!$C$54,"",IF(B276&gt;=例①!$C$53,$BX$13,""))</f>
        <v/>
      </c>
      <c r="BY276" s="53" t="str">
        <f>IF(B276&gt;例①!$C$56,"",IF(B276&gt;=例①!$C$55,$BY$13,""))</f>
        <v/>
      </c>
      <c r="BZ276" s="53" t="str">
        <f>IF(B276&gt;例①!$C$58,"",IF(B276&gt;=例①!$C$57,$BZ$13,""))</f>
        <v/>
      </c>
      <c r="CA276" s="53" t="str">
        <f>IF(B276&gt;例①!$C$60,"",IF(B276&gt;=例①!$C$59,$CA$13,""))</f>
        <v/>
      </c>
      <c r="CB276" s="53" t="str">
        <f>IF(B276&gt;例①!$C$62,"",IF(B276&gt;=例①!$C$61,$CB$13,""))</f>
        <v/>
      </c>
      <c r="CC276" s="53" t="str">
        <f>IF(B276&gt;例①!$C$64,"",IF(B276&gt;=例①!$C$63,$CC$13,""))</f>
        <v/>
      </c>
      <c r="CD276" s="53" t="str">
        <f>IF(B276&gt;例①!$C$66,"",IF(B276&gt;=例①!$C$65,$CD$13,""))</f>
        <v/>
      </c>
      <c r="CE276" s="50" t="str">
        <f t="shared" si="175"/>
        <v/>
      </c>
      <c r="CF276" s="50" t="str">
        <f t="shared" si="162"/>
        <v xml:space="preserve"> </v>
      </c>
    </row>
    <row r="277" spans="1:84" ht="39" customHeight="1" thickTop="1" thickBot="1" x14ac:dyDescent="0.2">
      <c r="A277" s="81" t="str">
        <f t="shared" si="149"/>
        <v>対象期間外</v>
      </c>
      <c r="B277" s="180" t="str">
        <f>IFERROR(IF(B276=例①!$E$12+IF(WEEKDAY(例①!$E$12)=1,例①!$E$12,(8-WEEKDAY(例①!$E$12))),"-",IF(B276="-","-",B276+1)),"-")</f>
        <v>-</v>
      </c>
      <c r="C277" s="89" t="str">
        <f t="shared" si="163"/>
        <v>-</v>
      </c>
      <c r="D277" s="199" t="str">
        <f t="shared" si="164"/>
        <v>×</v>
      </c>
      <c r="E277" s="200" t="str">
        <f t="shared" si="165"/>
        <v xml:space="preserve"> </v>
      </c>
      <c r="F277" s="201" t="s">
        <v>60</v>
      </c>
      <c r="G277" s="202"/>
      <c r="H277" s="203"/>
      <c r="I277" s="204"/>
      <c r="J277" s="187" t="str">
        <f t="shared" si="166"/>
        <v/>
      </c>
      <c r="K277" s="190" t="str">
        <f t="shared" si="150"/>
        <v/>
      </c>
      <c r="L277" s="190" t="str">
        <f t="shared" si="151"/>
        <v/>
      </c>
      <c r="M277" s="188" t="str">
        <f t="shared" si="167"/>
        <v/>
      </c>
      <c r="N277" s="87" t="str">
        <f t="shared" si="152"/>
        <v/>
      </c>
      <c r="O277" s="108"/>
      <c r="P277" s="156" t="str">
        <f>IF(B277&lt;例①!$E$11,"",IF(B277&gt;例①!$E$12,"",IF(LEN(CE277)=0,"○","")))</f>
        <v/>
      </c>
      <c r="Q277" s="162">
        <f t="shared" si="168"/>
        <v>52</v>
      </c>
      <c r="R277" s="93">
        <f t="shared" si="153"/>
        <v>181</v>
      </c>
      <c r="S277" s="156" t="str">
        <f t="shared" si="154"/>
        <v/>
      </c>
      <c r="T277" s="162">
        <f t="shared" si="155"/>
        <v>51</v>
      </c>
      <c r="U277" s="100">
        <f t="shared" si="169"/>
        <v>52</v>
      </c>
      <c r="V277" s="93" t="str">
        <f t="shared" si="156"/>
        <v/>
      </c>
      <c r="W277" s="169" t="str">
        <f t="shared" si="170"/>
        <v/>
      </c>
      <c r="X277" s="80" t="str">
        <f t="shared" si="171"/>
        <v/>
      </c>
      <c r="Y277" s="80" t="str">
        <f t="shared" si="172"/>
        <v/>
      </c>
      <c r="Z277" s="80" t="str">
        <f t="shared" si="157"/>
        <v>-</v>
      </c>
      <c r="AA277" s="80" t="str">
        <f t="shared" si="158"/>
        <v/>
      </c>
      <c r="AB277" s="80" t="str">
        <f t="shared" si="159"/>
        <v>OK（振替済み）</v>
      </c>
      <c r="AC277" s="154">
        <f t="shared" si="160"/>
        <v>51</v>
      </c>
      <c r="AD277" s="154" t="str">
        <f t="shared" si="173"/>
        <v/>
      </c>
      <c r="AE277" s="106">
        <f t="shared" si="174"/>
        <v>0</v>
      </c>
      <c r="AF277" s="106">
        <f t="shared" si="161"/>
        <v>0</v>
      </c>
      <c r="AG277" s="218" t="str">
        <f>IFERROR(IF(AE277=1,例①!$E$11,IF(AE277=2,例①!$E$11,IF(WEEKDAY(Z277)=2,Z270,AG276))),"")</f>
        <v/>
      </c>
      <c r="AH277" s="222" t="str">
        <f t="shared" si="177"/>
        <v/>
      </c>
      <c r="AI277" s="222" t="str">
        <f t="shared" si="177"/>
        <v/>
      </c>
      <c r="AJ277" s="222" t="str">
        <f t="shared" si="177"/>
        <v/>
      </c>
      <c r="AK277" s="222" t="str">
        <f t="shared" si="177"/>
        <v/>
      </c>
      <c r="AL277" s="222" t="str">
        <f t="shared" si="177"/>
        <v/>
      </c>
      <c r="AM277" s="222" t="str">
        <f t="shared" si="177"/>
        <v/>
      </c>
      <c r="AN277" s="222" t="str">
        <f t="shared" si="177"/>
        <v/>
      </c>
      <c r="AO277" s="222" t="str">
        <f t="shared" si="177"/>
        <v/>
      </c>
      <c r="AP277" s="222" t="str">
        <f t="shared" si="177"/>
        <v/>
      </c>
      <c r="AQ277" s="222" t="str">
        <f t="shared" si="177"/>
        <v/>
      </c>
      <c r="AR277" s="222" t="str">
        <f t="shared" si="177"/>
        <v/>
      </c>
      <c r="AS277" s="222" t="str">
        <f t="shared" si="177"/>
        <v/>
      </c>
      <c r="AT277" s="222" t="str">
        <f t="shared" si="177"/>
        <v/>
      </c>
      <c r="AU277" s="222" t="str">
        <f t="shared" si="177"/>
        <v/>
      </c>
      <c r="AV277" s="222" t="str">
        <f t="shared" si="177"/>
        <v/>
      </c>
      <c r="AW277" s="222" t="str">
        <f t="shared" si="177"/>
        <v/>
      </c>
      <c r="AX277" s="222" t="str">
        <f t="shared" si="177"/>
        <v/>
      </c>
      <c r="AY277" s="222" t="str">
        <f t="shared" si="177"/>
        <v/>
      </c>
      <c r="AZ277" s="222" t="str">
        <f t="shared" si="177"/>
        <v/>
      </c>
      <c r="BA277" s="222" t="str">
        <f t="shared" si="177"/>
        <v/>
      </c>
      <c r="BB277" s="219" t="str">
        <f>IFERROR(IF(IF(Z277=例①!$E$12,例①!$E$12,IF(WEEKDAY(Z277)=1,Z284,BB278))&gt;例①!$E$12,例①!$E$12,IF(Z277=例①!$E$12,例①!$E$12,IF(WEEKDAY(Z277)=1,Z284,BB278))),"")</f>
        <v/>
      </c>
      <c r="BE277" s="53"/>
      <c r="BF277" s="53"/>
      <c r="BG277" s="53" t="str">
        <f>IFERROR(VLOOKUP(B277,例①!$C$11:$D$12,2,FALSE),"")</f>
        <v/>
      </c>
      <c r="BH277" s="53" t="str">
        <f>IFERROR(VLOOKUP(B277,例①!$C$16:$D$21,2,FALSE),"")</f>
        <v/>
      </c>
      <c r="BI277" s="53" t="str">
        <f>IFERROR(VLOOKUP(B277,例①!$C$22:$D$24,2,FALSE),"")</f>
        <v/>
      </c>
      <c r="BJ277" s="53" t="str">
        <f>IF(B277&gt;例①!$C$26,"",IF(B277&gt;=例①!$C$25,$BJ$13,""))</f>
        <v/>
      </c>
      <c r="BK277" s="53" t="str">
        <f>IF(B277&gt;例①!$C$28,"",IF(B277&gt;=例①!$C$27,$BK$13,""))</f>
        <v/>
      </c>
      <c r="BL277" s="53" t="str">
        <f>IF(B277&gt;例①!$C$30,"",IF(B277&gt;=例①!$C$29,$BL$13,""))</f>
        <v/>
      </c>
      <c r="BM277" s="53" t="str">
        <f>IF(B277&gt;例①!$C$32,"",IF(B277&gt;=例①!$C$31,$BM$13,""))</f>
        <v/>
      </c>
      <c r="BN277" s="53" t="str">
        <f>IF(B277&gt;例①!$C$34,"",IF(B277&gt;=例①!$C$33,$BN$13,""))</f>
        <v/>
      </c>
      <c r="BO277" s="53" t="str">
        <f>IF(B277&gt;例①!$C$36,"",IF(B277&gt;=例①!$C$35,$BO$13,""))</f>
        <v/>
      </c>
      <c r="BP277" s="53" t="str">
        <f>IF(B277&gt;例①!$C$38,"",IF(B277&gt;=例①!$C$37,$BP$13,""))</f>
        <v/>
      </c>
      <c r="BQ277" s="53" t="str">
        <f>IF(B277&gt;例①!$C$40,"",IF(B277&gt;=例①!$C$39,$BQ$13,""))</f>
        <v/>
      </c>
      <c r="BR277" s="53" t="str">
        <f>IF(B277&gt;例①!$C$42,"",IF(B277&gt;=例①!$C$41,$BR$13,""))</f>
        <v/>
      </c>
      <c r="BS277" s="53" t="str">
        <f>IF(B277&gt;例①!$C$44,"",IF(B277&gt;=例①!$C$43,$BS$13,""))</f>
        <v/>
      </c>
      <c r="BT277" s="53" t="str">
        <f>IF(B277&gt;例①!$C$46,"",IF(B277&gt;=例①!$C$45,$BT$13,""))</f>
        <v/>
      </c>
      <c r="BU277" s="53" t="str">
        <f>IF(B277&gt;例①!$C$48,"",IF(B277&gt;=例①!$C$47,$BU$13,""))</f>
        <v/>
      </c>
      <c r="BV277" s="53" t="str">
        <f>IF(B277&gt;例①!$C$50,"",IF(B277&gt;=例①!$C$49,$BV$13,""))</f>
        <v/>
      </c>
      <c r="BW277" s="53" t="str">
        <f>IF(B277&gt;例①!$C$52,"",IF(B277&gt;=例①!$C$51,$BW$13,""))</f>
        <v/>
      </c>
      <c r="BX277" s="53" t="str">
        <f>IF(B277&gt;例①!$C$54,"",IF(B277&gt;=例①!$C$53,$BX$13,""))</f>
        <v/>
      </c>
      <c r="BY277" s="53" t="str">
        <f>IF(B277&gt;例①!$C$56,"",IF(B277&gt;=例①!$C$55,$BY$13,""))</f>
        <v/>
      </c>
      <c r="BZ277" s="53" t="str">
        <f>IF(B277&gt;例①!$C$58,"",IF(B277&gt;=例①!$C$57,$BZ$13,""))</f>
        <v/>
      </c>
      <c r="CA277" s="53" t="str">
        <f>IF(B277&gt;例①!$C$60,"",IF(B277&gt;=例①!$C$59,$CA$13,""))</f>
        <v/>
      </c>
      <c r="CB277" s="53" t="str">
        <f>IF(B277&gt;例①!$C$62,"",IF(B277&gt;=例①!$C$61,$CB$13,""))</f>
        <v/>
      </c>
      <c r="CC277" s="53" t="str">
        <f>IF(B277&gt;例①!$C$64,"",IF(B277&gt;=例①!$C$63,$CC$13,""))</f>
        <v/>
      </c>
      <c r="CD277" s="53" t="str">
        <f>IF(B277&gt;例①!$C$66,"",IF(B277&gt;=例①!$C$65,$CD$13,""))</f>
        <v/>
      </c>
      <c r="CE277" s="50" t="str">
        <f t="shared" si="175"/>
        <v/>
      </c>
      <c r="CF277" s="50" t="str">
        <f t="shared" si="162"/>
        <v xml:space="preserve"> </v>
      </c>
    </row>
    <row r="278" spans="1:84" ht="39" customHeight="1" thickTop="1" thickBot="1" x14ac:dyDescent="0.2">
      <c r="A278" s="81" t="str">
        <f t="shared" si="149"/>
        <v>対象期間外</v>
      </c>
      <c r="B278" s="180" t="str">
        <f>IFERROR(IF(B277=例①!$E$12+IF(WEEKDAY(例①!$E$12)=1,例①!$E$12,(8-WEEKDAY(例①!$E$12))),"-",IF(B277="-","-",B277+1)),"-")</f>
        <v>-</v>
      </c>
      <c r="C278" s="89" t="str">
        <f t="shared" si="163"/>
        <v>-</v>
      </c>
      <c r="D278" s="199" t="str">
        <f t="shared" si="164"/>
        <v>×</v>
      </c>
      <c r="E278" s="200" t="str">
        <f t="shared" si="165"/>
        <v xml:space="preserve"> </v>
      </c>
      <c r="F278" s="201" t="s">
        <v>60</v>
      </c>
      <c r="G278" s="202"/>
      <c r="H278" s="203"/>
      <c r="I278" s="204"/>
      <c r="J278" s="187" t="str">
        <f t="shared" si="166"/>
        <v/>
      </c>
      <c r="K278" s="190" t="str">
        <f t="shared" si="150"/>
        <v/>
      </c>
      <c r="L278" s="190" t="str">
        <f t="shared" si="151"/>
        <v/>
      </c>
      <c r="M278" s="188" t="str">
        <f t="shared" si="167"/>
        <v/>
      </c>
      <c r="N278" s="87" t="str">
        <f t="shared" si="152"/>
        <v/>
      </c>
      <c r="O278" s="108"/>
      <c r="P278" s="156" t="str">
        <f>IF(B278&lt;例①!$E$11,"",IF(B278&gt;例①!$E$12,"",IF(LEN(CE278)=0,"○","")))</f>
        <v/>
      </c>
      <c r="Q278" s="162">
        <f t="shared" si="168"/>
        <v>52</v>
      </c>
      <c r="R278" s="93">
        <f t="shared" si="153"/>
        <v>181</v>
      </c>
      <c r="S278" s="156" t="str">
        <f t="shared" si="154"/>
        <v/>
      </c>
      <c r="T278" s="162">
        <f t="shared" si="155"/>
        <v>51</v>
      </c>
      <c r="U278" s="100">
        <f t="shared" si="169"/>
        <v>52</v>
      </c>
      <c r="V278" s="93" t="str">
        <f t="shared" si="156"/>
        <v/>
      </c>
      <c r="W278" s="169" t="str">
        <f t="shared" si="170"/>
        <v/>
      </c>
      <c r="X278" s="80" t="str">
        <f t="shared" si="171"/>
        <v/>
      </c>
      <c r="Y278" s="80" t="str">
        <f t="shared" si="172"/>
        <v/>
      </c>
      <c r="Z278" s="80" t="str">
        <f t="shared" si="157"/>
        <v>-</v>
      </c>
      <c r="AA278" s="80" t="str">
        <f t="shared" si="158"/>
        <v/>
      </c>
      <c r="AB278" s="80" t="str">
        <f t="shared" si="159"/>
        <v>OK（振替済み）</v>
      </c>
      <c r="AC278" s="154">
        <f t="shared" si="160"/>
        <v>51</v>
      </c>
      <c r="AD278" s="154" t="str">
        <f t="shared" si="173"/>
        <v/>
      </c>
      <c r="AE278" s="106">
        <f t="shared" si="174"/>
        <v>0</v>
      </c>
      <c r="AF278" s="106">
        <f t="shared" si="161"/>
        <v>0</v>
      </c>
      <c r="AG278" s="218" t="str">
        <f>IFERROR(IF(AE278=1,例①!$E$11,IF(AE278=2,例①!$E$11,IF(WEEKDAY(Z278)=2,Z271,AG277))),"")</f>
        <v/>
      </c>
      <c r="AH278" s="222" t="str">
        <f t="shared" si="177"/>
        <v/>
      </c>
      <c r="AI278" s="222" t="str">
        <f t="shared" si="177"/>
        <v/>
      </c>
      <c r="AJ278" s="222" t="str">
        <f t="shared" si="177"/>
        <v/>
      </c>
      <c r="AK278" s="222" t="str">
        <f t="shared" si="177"/>
        <v/>
      </c>
      <c r="AL278" s="222" t="str">
        <f t="shared" si="177"/>
        <v/>
      </c>
      <c r="AM278" s="222" t="str">
        <f t="shared" si="177"/>
        <v/>
      </c>
      <c r="AN278" s="222" t="str">
        <f t="shared" si="177"/>
        <v/>
      </c>
      <c r="AO278" s="222" t="str">
        <f t="shared" si="177"/>
        <v/>
      </c>
      <c r="AP278" s="222" t="str">
        <f t="shared" si="177"/>
        <v/>
      </c>
      <c r="AQ278" s="222" t="str">
        <f t="shared" si="177"/>
        <v/>
      </c>
      <c r="AR278" s="222" t="str">
        <f t="shared" si="177"/>
        <v/>
      </c>
      <c r="AS278" s="222" t="str">
        <f t="shared" si="177"/>
        <v/>
      </c>
      <c r="AT278" s="222" t="str">
        <f t="shared" si="177"/>
        <v/>
      </c>
      <c r="AU278" s="222" t="str">
        <f t="shared" si="177"/>
        <v/>
      </c>
      <c r="AV278" s="222" t="str">
        <f t="shared" si="177"/>
        <v/>
      </c>
      <c r="AW278" s="222" t="str">
        <f t="shared" si="177"/>
        <v/>
      </c>
      <c r="AX278" s="222" t="str">
        <f t="shared" si="177"/>
        <v/>
      </c>
      <c r="AY278" s="222" t="str">
        <f t="shared" si="177"/>
        <v/>
      </c>
      <c r="AZ278" s="222" t="str">
        <f t="shared" si="177"/>
        <v/>
      </c>
      <c r="BA278" s="222" t="str">
        <f t="shared" si="177"/>
        <v/>
      </c>
      <c r="BB278" s="219" t="str">
        <f>IFERROR(IF(IF(Z278=例①!$E$12,例①!$E$12,IF(WEEKDAY(Z278)=1,Z285,BB279))&gt;例①!$E$12,例①!$E$12,IF(Z278=例①!$E$12,例①!$E$12,IF(WEEKDAY(Z278)=1,Z285,BB279))),"")</f>
        <v/>
      </c>
      <c r="BE278" s="53"/>
      <c r="BF278" s="53"/>
      <c r="BG278" s="53" t="str">
        <f>IFERROR(VLOOKUP(B278,例①!$C$11:$D$12,2,FALSE),"")</f>
        <v/>
      </c>
      <c r="BH278" s="53" t="str">
        <f>IFERROR(VLOOKUP(B278,例①!$C$16:$D$21,2,FALSE),"")</f>
        <v/>
      </c>
      <c r="BI278" s="53" t="str">
        <f>IFERROR(VLOOKUP(B278,例①!$C$22:$D$24,2,FALSE),"")</f>
        <v/>
      </c>
      <c r="BJ278" s="53" t="str">
        <f>IF(B278&gt;例①!$C$26,"",IF(B278&gt;=例①!$C$25,$BJ$13,""))</f>
        <v/>
      </c>
      <c r="BK278" s="53" t="str">
        <f>IF(B278&gt;例①!$C$28,"",IF(B278&gt;=例①!$C$27,$BK$13,""))</f>
        <v/>
      </c>
      <c r="BL278" s="53" t="str">
        <f>IF(B278&gt;例①!$C$30,"",IF(B278&gt;=例①!$C$29,$BL$13,""))</f>
        <v/>
      </c>
      <c r="BM278" s="53" t="str">
        <f>IF(B278&gt;例①!$C$32,"",IF(B278&gt;=例①!$C$31,$BM$13,""))</f>
        <v/>
      </c>
      <c r="BN278" s="53" t="str">
        <f>IF(B278&gt;例①!$C$34,"",IF(B278&gt;=例①!$C$33,$BN$13,""))</f>
        <v/>
      </c>
      <c r="BO278" s="53" t="str">
        <f>IF(B278&gt;例①!$C$36,"",IF(B278&gt;=例①!$C$35,$BO$13,""))</f>
        <v/>
      </c>
      <c r="BP278" s="53" t="str">
        <f>IF(B278&gt;例①!$C$38,"",IF(B278&gt;=例①!$C$37,$BP$13,""))</f>
        <v/>
      </c>
      <c r="BQ278" s="53" t="str">
        <f>IF(B278&gt;例①!$C$40,"",IF(B278&gt;=例①!$C$39,$BQ$13,""))</f>
        <v/>
      </c>
      <c r="BR278" s="53" t="str">
        <f>IF(B278&gt;例①!$C$42,"",IF(B278&gt;=例①!$C$41,$BR$13,""))</f>
        <v/>
      </c>
      <c r="BS278" s="53" t="str">
        <f>IF(B278&gt;例①!$C$44,"",IF(B278&gt;=例①!$C$43,$BS$13,""))</f>
        <v/>
      </c>
      <c r="BT278" s="53" t="str">
        <f>IF(B278&gt;例①!$C$46,"",IF(B278&gt;=例①!$C$45,$BT$13,""))</f>
        <v/>
      </c>
      <c r="BU278" s="53" t="str">
        <f>IF(B278&gt;例①!$C$48,"",IF(B278&gt;=例①!$C$47,$BU$13,""))</f>
        <v/>
      </c>
      <c r="BV278" s="53" t="str">
        <f>IF(B278&gt;例①!$C$50,"",IF(B278&gt;=例①!$C$49,$BV$13,""))</f>
        <v/>
      </c>
      <c r="BW278" s="53" t="str">
        <f>IF(B278&gt;例①!$C$52,"",IF(B278&gt;=例①!$C$51,$BW$13,""))</f>
        <v/>
      </c>
      <c r="BX278" s="53" t="str">
        <f>IF(B278&gt;例①!$C$54,"",IF(B278&gt;=例①!$C$53,$BX$13,""))</f>
        <v/>
      </c>
      <c r="BY278" s="53" t="str">
        <f>IF(B278&gt;例①!$C$56,"",IF(B278&gt;=例①!$C$55,$BY$13,""))</f>
        <v/>
      </c>
      <c r="BZ278" s="53" t="str">
        <f>IF(B278&gt;例①!$C$58,"",IF(B278&gt;=例①!$C$57,$BZ$13,""))</f>
        <v/>
      </c>
      <c r="CA278" s="53" t="str">
        <f>IF(B278&gt;例①!$C$60,"",IF(B278&gt;=例①!$C$59,$CA$13,""))</f>
        <v/>
      </c>
      <c r="CB278" s="53" t="str">
        <f>IF(B278&gt;例①!$C$62,"",IF(B278&gt;=例①!$C$61,$CB$13,""))</f>
        <v/>
      </c>
      <c r="CC278" s="53" t="str">
        <f>IF(B278&gt;例①!$C$64,"",IF(B278&gt;=例①!$C$63,$CC$13,""))</f>
        <v/>
      </c>
      <c r="CD278" s="53" t="str">
        <f>IF(B278&gt;例①!$C$66,"",IF(B278&gt;=例①!$C$65,$CD$13,""))</f>
        <v/>
      </c>
      <c r="CE278" s="50" t="str">
        <f t="shared" si="175"/>
        <v/>
      </c>
      <c r="CF278" s="50" t="str">
        <f t="shared" si="162"/>
        <v xml:space="preserve"> </v>
      </c>
    </row>
    <row r="279" spans="1:84" ht="39" customHeight="1" thickTop="1" thickBot="1" x14ac:dyDescent="0.2">
      <c r="A279" s="81" t="str">
        <f t="shared" si="149"/>
        <v>対象期間外</v>
      </c>
      <c r="B279" s="180" t="str">
        <f>IFERROR(IF(B278=例①!$E$12+IF(WEEKDAY(例①!$E$12)=1,例①!$E$12,(8-WEEKDAY(例①!$E$12))),"-",IF(B278="-","-",B278+1)),"-")</f>
        <v>-</v>
      </c>
      <c r="C279" s="89" t="str">
        <f t="shared" si="163"/>
        <v>-</v>
      </c>
      <c r="D279" s="199" t="str">
        <f t="shared" si="164"/>
        <v>×</v>
      </c>
      <c r="E279" s="200" t="str">
        <f t="shared" si="165"/>
        <v xml:space="preserve"> </v>
      </c>
      <c r="F279" s="201" t="s">
        <v>61</v>
      </c>
      <c r="G279" s="202"/>
      <c r="H279" s="203"/>
      <c r="I279" s="204"/>
      <c r="J279" s="187" t="str">
        <f t="shared" si="166"/>
        <v/>
      </c>
      <c r="K279" s="190" t="str">
        <f t="shared" si="150"/>
        <v/>
      </c>
      <c r="L279" s="190" t="str">
        <f t="shared" si="151"/>
        <v/>
      </c>
      <c r="M279" s="188" t="str">
        <f t="shared" si="167"/>
        <v/>
      </c>
      <c r="N279" s="87" t="str">
        <f t="shared" si="152"/>
        <v/>
      </c>
      <c r="O279" s="108"/>
      <c r="P279" s="156" t="str">
        <f>IF(B279&lt;例①!$E$11,"",IF(B279&gt;例①!$E$12,"",IF(LEN(CE279)=0,"○","")))</f>
        <v/>
      </c>
      <c r="Q279" s="162">
        <f t="shared" si="168"/>
        <v>52</v>
      </c>
      <c r="R279" s="93">
        <f t="shared" si="153"/>
        <v>181</v>
      </c>
      <c r="S279" s="156" t="str">
        <f t="shared" si="154"/>
        <v/>
      </c>
      <c r="T279" s="162">
        <f t="shared" si="155"/>
        <v>51</v>
      </c>
      <c r="U279" s="100">
        <f t="shared" si="169"/>
        <v>52</v>
      </c>
      <c r="V279" s="93" t="str">
        <f t="shared" si="156"/>
        <v/>
      </c>
      <c r="W279" s="169" t="str">
        <f t="shared" si="170"/>
        <v/>
      </c>
      <c r="X279" s="80" t="str">
        <f t="shared" si="171"/>
        <v/>
      </c>
      <c r="Y279" s="80" t="str">
        <f t="shared" si="172"/>
        <v/>
      </c>
      <c r="Z279" s="80" t="str">
        <f t="shared" si="157"/>
        <v>-</v>
      </c>
      <c r="AA279" s="80" t="str">
        <f t="shared" si="158"/>
        <v/>
      </c>
      <c r="AB279" s="80" t="str">
        <f t="shared" si="159"/>
        <v>OK（振替済み）</v>
      </c>
      <c r="AC279" s="154">
        <f t="shared" si="160"/>
        <v>51</v>
      </c>
      <c r="AD279" s="154" t="str">
        <f t="shared" si="173"/>
        <v/>
      </c>
      <c r="AE279" s="106">
        <f t="shared" si="174"/>
        <v>0</v>
      </c>
      <c r="AF279" s="106">
        <f t="shared" si="161"/>
        <v>0</v>
      </c>
      <c r="AG279" s="218" t="str">
        <f>IFERROR(IF(AE279=1,例①!$E$11,IF(AE279=2,例①!$E$11,IF(WEEKDAY(Z279)=2,Z272,AG278))),"")</f>
        <v/>
      </c>
      <c r="AH279" s="222" t="str">
        <f t="shared" si="177"/>
        <v/>
      </c>
      <c r="AI279" s="222" t="str">
        <f t="shared" si="177"/>
        <v/>
      </c>
      <c r="AJ279" s="222" t="str">
        <f t="shared" si="177"/>
        <v/>
      </c>
      <c r="AK279" s="222" t="str">
        <f t="shared" si="177"/>
        <v/>
      </c>
      <c r="AL279" s="222" t="str">
        <f t="shared" si="177"/>
        <v/>
      </c>
      <c r="AM279" s="222" t="str">
        <f t="shared" si="177"/>
        <v/>
      </c>
      <c r="AN279" s="222" t="str">
        <f t="shared" si="177"/>
        <v/>
      </c>
      <c r="AO279" s="222" t="str">
        <f t="shared" si="177"/>
        <v/>
      </c>
      <c r="AP279" s="222" t="str">
        <f t="shared" si="177"/>
        <v/>
      </c>
      <c r="AQ279" s="222" t="str">
        <f t="shared" si="177"/>
        <v/>
      </c>
      <c r="AR279" s="222" t="str">
        <f t="shared" si="177"/>
        <v/>
      </c>
      <c r="AS279" s="222" t="str">
        <f t="shared" si="177"/>
        <v/>
      </c>
      <c r="AT279" s="222" t="str">
        <f t="shared" si="177"/>
        <v/>
      </c>
      <c r="AU279" s="222" t="str">
        <f t="shared" si="177"/>
        <v/>
      </c>
      <c r="AV279" s="222" t="str">
        <f t="shared" si="177"/>
        <v/>
      </c>
      <c r="AW279" s="222" t="str">
        <f t="shared" si="177"/>
        <v/>
      </c>
      <c r="AX279" s="222" t="str">
        <f t="shared" si="177"/>
        <v/>
      </c>
      <c r="AY279" s="222" t="str">
        <f t="shared" si="177"/>
        <v/>
      </c>
      <c r="AZ279" s="222" t="str">
        <f t="shared" si="177"/>
        <v/>
      </c>
      <c r="BA279" s="222" t="str">
        <f t="shared" si="177"/>
        <v/>
      </c>
      <c r="BB279" s="219" t="str">
        <f>IFERROR(IF(IF(Z279=例①!$E$12,例①!$E$12,IF(WEEKDAY(Z279)=1,Z286,BB280))&gt;例①!$E$12,例①!$E$12,IF(Z279=例①!$E$12,例①!$E$12,IF(WEEKDAY(Z279)=1,Z286,BB280))),"")</f>
        <v/>
      </c>
      <c r="BE279" s="53"/>
      <c r="BF279" s="53"/>
      <c r="BG279" s="53" t="str">
        <f>IFERROR(VLOOKUP(B279,例①!$C$11:$D$12,2,FALSE),"")</f>
        <v/>
      </c>
      <c r="BH279" s="53" t="str">
        <f>IFERROR(VLOOKUP(B279,例①!$C$16:$D$21,2,FALSE),"")</f>
        <v/>
      </c>
      <c r="BI279" s="53" t="str">
        <f>IFERROR(VLOOKUP(B279,例①!$C$22:$D$24,2,FALSE),"")</f>
        <v/>
      </c>
      <c r="BJ279" s="53" t="str">
        <f>IF(B279&gt;例①!$C$26,"",IF(B279&gt;=例①!$C$25,$BJ$13,""))</f>
        <v/>
      </c>
      <c r="BK279" s="53" t="str">
        <f>IF(B279&gt;例①!$C$28,"",IF(B279&gt;=例①!$C$27,$BK$13,""))</f>
        <v/>
      </c>
      <c r="BL279" s="53" t="str">
        <f>IF(B279&gt;例①!$C$30,"",IF(B279&gt;=例①!$C$29,$BL$13,""))</f>
        <v/>
      </c>
      <c r="BM279" s="53" t="str">
        <f>IF(B279&gt;例①!$C$32,"",IF(B279&gt;=例①!$C$31,$BM$13,""))</f>
        <v/>
      </c>
      <c r="BN279" s="53" t="str">
        <f>IF(B279&gt;例①!$C$34,"",IF(B279&gt;=例①!$C$33,$BN$13,""))</f>
        <v/>
      </c>
      <c r="BO279" s="53" t="str">
        <f>IF(B279&gt;例①!$C$36,"",IF(B279&gt;=例①!$C$35,$BO$13,""))</f>
        <v/>
      </c>
      <c r="BP279" s="53" t="str">
        <f>IF(B279&gt;例①!$C$38,"",IF(B279&gt;=例①!$C$37,$BP$13,""))</f>
        <v/>
      </c>
      <c r="BQ279" s="53" t="str">
        <f>IF(B279&gt;例①!$C$40,"",IF(B279&gt;=例①!$C$39,$BQ$13,""))</f>
        <v/>
      </c>
      <c r="BR279" s="53" t="str">
        <f>IF(B279&gt;例①!$C$42,"",IF(B279&gt;=例①!$C$41,$BR$13,""))</f>
        <v/>
      </c>
      <c r="BS279" s="53" t="str">
        <f>IF(B279&gt;例①!$C$44,"",IF(B279&gt;=例①!$C$43,$BS$13,""))</f>
        <v/>
      </c>
      <c r="BT279" s="53" t="str">
        <f>IF(B279&gt;例①!$C$46,"",IF(B279&gt;=例①!$C$45,$BT$13,""))</f>
        <v/>
      </c>
      <c r="BU279" s="53" t="str">
        <f>IF(B279&gt;例①!$C$48,"",IF(B279&gt;=例①!$C$47,$BU$13,""))</f>
        <v/>
      </c>
      <c r="BV279" s="53" t="str">
        <f>IF(B279&gt;例①!$C$50,"",IF(B279&gt;=例①!$C$49,$BV$13,""))</f>
        <v/>
      </c>
      <c r="BW279" s="53" t="str">
        <f>IF(B279&gt;例①!$C$52,"",IF(B279&gt;=例①!$C$51,$BW$13,""))</f>
        <v/>
      </c>
      <c r="BX279" s="53" t="str">
        <f>IF(B279&gt;例①!$C$54,"",IF(B279&gt;=例①!$C$53,$BX$13,""))</f>
        <v/>
      </c>
      <c r="BY279" s="53" t="str">
        <f>IF(B279&gt;例①!$C$56,"",IF(B279&gt;=例①!$C$55,$BY$13,""))</f>
        <v/>
      </c>
      <c r="BZ279" s="53" t="str">
        <f>IF(B279&gt;例①!$C$58,"",IF(B279&gt;=例①!$C$57,$BZ$13,""))</f>
        <v/>
      </c>
      <c r="CA279" s="53" t="str">
        <f>IF(B279&gt;例①!$C$60,"",IF(B279&gt;=例①!$C$59,$CA$13,""))</f>
        <v/>
      </c>
      <c r="CB279" s="53" t="str">
        <f>IF(B279&gt;例①!$C$62,"",IF(B279&gt;=例①!$C$61,$CB$13,""))</f>
        <v/>
      </c>
      <c r="CC279" s="53" t="str">
        <f>IF(B279&gt;例①!$C$64,"",IF(B279&gt;=例①!$C$63,$CC$13,""))</f>
        <v/>
      </c>
      <c r="CD279" s="53" t="str">
        <f>IF(B279&gt;例①!$C$66,"",IF(B279&gt;=例①!$C$65,$CD$13,""))</f>
        <v/>
      </c>
      <c r="CE279" s="50" t="str">
        <f t="shared" si="175"/>
        <v/>
      </c>
      <c r="CF279" s="50" t="str">
        <f t="shared" si="162"/>
        <v xml:space="preserve"> </v>
      </c>
    </row>
    <row r="280" spans="1:84" ht="39" customHeight="1" thickTop="1" thickBot="1" x14ac:dyDescent="0.2">
      <c r="A280" s="81" t="str">
        <f t="shared" si="149"/>
        <v>対象期間外</v>
      </c>
      <c r="B280" s="180" t="str">
        <f>IFERROR(IF(B279=例①!$E$12+IF(WEEKDAY(例①!$E$12)=1,例①!$E$12,(8-WEEKDAY(例①!$E$12))),"-",IF(B279="-","-",B279+1)),"-")</f>
        <v>-</v>
      </c>
      <c r="C280" s="89" t="str">
        <f t="shared" si="163"/>
        <v>-</v>
      </c>
      <c r="D280" s="199" t="str">
        <f t="shared" si="164"/>
        <v>×</v>
      </c>
      <c r="E280" s="200" t="str">
        <f t="shared" si="165"/>
        <v xml:space="preserve"> </v>
      </c>
      <c r="F280" s="201" t="s">
        <v>61</v>
      </c>
      <c r="G280" s="202"/>
      <c r="H280" s="203"/>
      <c r="I280" s="204"/>
      <c r="J280" s="187" t="str">
        <f t="shared" si="166"/>
        <v/>
      </c>
      <c r="K280" s="190" t="str">
        <f t="shared" si="150"/>
        <v/>
      </c>
      <c r="L280" s="190" t="str">
        <f t="shared" si="151"/>
        <v/>
      </c>
      <c r="M280" s="188" t="str">
        <f t="shared" si="167"/>
        <v/>
      </c>
      <c r="N280" s="87" t="str">
        <f t="shared" si="152"/>
        <v/>
      </c>
      <c r="O280" s="108"/>
      <c r="P280" s="156" t="str">
        <f>IF(B280&lt;例①!$E$11,"",IF(B280&gt;例①!$E$12,"",IF(LEN(CE280)=0,"○","")))</f>
        <v/>
      </c>
      <c r="Q280" s="162">
        <f t="shared" si="168"/>
        <v>52</v>
      </c>
      <c r="R280" s="93">
        <f t="shared" si="153"/>
        <v>181</v>
      </c>
      <c r="S280" s="156" t="str">
        <f t="shared" si="154"/>
        <v/>
      </c>
      <c r="T280" s="162">
        <f t="shared" si="155"/>
        <v>51</v>
      </c>
      <c r="U280" s="100">
        <f t="shared" si="169"/>
        <v>52</v>
      </c>
      <c r="V280" s="93" t="str">
        <f t="shared" si="156"/>
        <v/>
      </c>
      <c r="W280" s="169" t="str">
        <f t="shared" si="170"/>
        <v/>
      </c>
      <c r="X280" s="80" t="str">
        <f t="shared" si="171"/>
        <v/>
      </c>
      <c r="Y280" s="80" t="str">
        <f t="shared" si="172"/>
        <v/>
      </c>
      <c r="Z280" s="80" t="str">
        <f t="shared" si="157"/>
        <v>-</v>
      </c>
      <c r="AA280" s="80" t="str">
        <f t="shared" si="158"/>
        <v/>
      </c>
      <c r="AB280" s="80" t="str">
        <f t="shared" si="159"/>
        <v>OK（振替済み）</v>
      </c>
      <c r="AC280" s="154">
        <f t="shared" si="160"/>
        <v>51</v>
      </c>
      <c r="AD280" s="154" t="str">
        <f t="shared" si="173"/>
        <v/>
      </c>
      <c r="AE280" s="106">
        <f t="shared" si="174"/>
        <v>0</v>
      </c>
      <c r="AF280" s="106">
        <f t="shared" si="161"/>
        <v>0</v>
      </c>
      <c r="AG280" s="223" t="str">
        <f>IFERROR(IF(AE280=1,例①!$E$11,IF(AE280=2,例①!$E$11,IF(WEEKDAY(Z280)=2,Z273,AG279))),"")</f>
        <v/>
      </c>
      <c r="AH280" s="224" t="str">
        <f t="shared" si="177"/>
        <v/>
      </c>
      <c r="AI280" s="224" t="str">
        <f t="shared" si="177"/>
        <v/>
      </c>
      <c r="AJ280" s="224" t="str">
        <f t="shared" si="177"/>
        <v/>
      </c>
      <c r="AK280" s="224" t="str">
        <f t="shared" si="177"/>
        <v/>
      </c>
      <c r="AL280" s="224" t="str">
        <f t="shared" si="177"/>
        <v/>
      </c>
      <c r="AM280" s="224" t="str">
        <f t="shared" si="177"/>
        <v/>
      </c>
      <c r="AN280" s="224" t="str">
        <f t="shared" si="177"/>
        <v/>
      </c>
      <c r="AO280" s="224" t="str">
        <f t="shared" si="177"/>
        <v/>
      </c>
      <c r="AP280" s="224" t="str">
        <f t="shared" si="177"/>
        <v/>
      </c>
      <c r="AQ280" s="224" t="str">
        <f t="shared" si="177"/>
        <v/>
      </c>
      <c r="AR280" s="224" t="str">
        <f t="shared" si="177"/>
        <v/>
      </c>
      <c r="AS280" s="224" t="str">
        <f t="shared" si="177"/>
        <v/>
      </c>
      <c r="AT280" s="224" t="str">
        <f t="shared" si="177"/>
        <v/>
      </c>
      <c r="AU280" s="224" t="str">
        <f t="shared" si="177"/>
        <v/>
      </c>
      <c r="AV280" s="224" t="str">
        <f t="shared" si="177"/>
        <v/>
      </c>
      <c r="AW280" s="224" t="str">
        <f t="shared" si="177"/>
        <v/>
      </c>
      <c r="AX280" s="224" t="str">
        <f t="shared" si="177"/>
        <v/>
      </c>
      <c r="AY280" s="224" t="str">
        <f t="shared" si="177"/>
        <v/>
      </c>
      <c r="AZ280" s="224" t="str">
        <f t="shared" si="177"/>
        <v/>
      </c>
      <c r="BA280" s="224" t="str">
        <f t="shared" si="177"/>
        <v/>
      </c>
      <c r="BB280" s="225" t="str">
        <f>IFERROR(IF(IF(Z280=例①!$E$12,例①!$E$12,IF(WEEKDAY(Z280)=1,Z287,BB281))&gt;例①!$E$12,例①!$E$12,IF(Z280=例①!$E$12,例①!$E$12,IF(WEEKDAY(Z280)=1,Z287,BB281))),"")</f>
        <v/>
      </c>
      <c r="BE280" s="53"/>
      <c r="BF280" s="53"/>
      <c r="BG280" s="53" t="str">
        <f>IFERROR(VLOOKUP(B280,例①!$C$11:$D$12,2,FALSE),"")</f>
        <v/>
      </c>
      <c r="BH280" s="53" t="str">
        <f>IFERROR(VLOOKUP(B280,例①!$C$16:$D$21,2,FALSE),"")</f>
        <v/>
      </c>
      <c r="BI280" s="53" t="str">
        <f>IFERROR(VLOOKUP(B280,例①!$C$22:$D$24,2,FALSE),"")</f>
        <v/>
      </c>
      <c r="BJ280" s="53" t="str">
        <f>IF(B280&gt;例①!$C$26,"",IF(B280&gt;=例①!$C$25,$BJ$13,""))</f>
        <v/>
      </c>
      <c r="BK280" s="53" t="str">
        <f>IF(B280&gt;例①!$C$28,"",IF(B280&gt;=例①!$C$27,$BK$13,""))</f>
        <v/>
      </c>
      <c r="BL280" s="53" t="str">
        <f>IF(B280&gt;例①!$C$30,"",IF(B280&gt;=例①!$C$29,$BL$13,""))</f>
        <v/>
      </c>
      <c r="BM280" s="53" t="str">
        <f>IF(B280&gt;例①!$C$32,"",IF(B280&gt;=例①!$C$31,$BM$13,""))</f>
        <v/>
      </c>
      <c r="BN280" s="53" t="str">
        <f>IF(B280&gt;例①!$C$34,"",IF(B280&gt;=例①!$C$33,$BN$13,""))</f>
        <v/>
      </c>
      <c r="BO280" s="53" t="str">
        <f>IF(B280&gt;例①!$C$36,"",IF(B280&gt;=例①!$C$35,$BO$13,""))</f>
        <v/>
      </c>
      <c r="BP280" s="53" t="str">
        <f>IF(B280&gt;例①!$C$38,"",IF(B280&gt;=例①!$C$37,$BP$13,""))</f>
        <v/>
      </c>
      <c r="BQ280" s="53" t="str">
        <f>IF(B280&gt;例①!$C$40,"",IF(B280&gt;=例①!$C$39,$BQ$13,""))</f>
        <v/>
      </c>
      <c r="BR280" s="53" t="str">
        <f>IF(B280&gt;例①!$C$42,"",IF(B280&gt;=例①!$C$41,$BR$13,""))</f>
        <v/>
      </c>
      <c r="BS280" s="53" t="str">
        <f>IF(B280&gt;例①!$C$44,"",IF(B280&gt;=例①!$C$43,$BS$13,""))</f>
        <v/>
      </c>
      <c r="BT280" s="53" t="str">
        <f>IF(B280&gt;例①!$C$46,"",IF(B280&gt;=例①!$C$45,$BT$13,""))</f>
        <v/>
      </c>
      <c r="BU280" s="53" t="str">
        <f>IF(B280&gt;例①!$C$48,"",IF(B280&gt;=例①!$C$47,$BU$13,""))</f>
        <v/>
      </c>
      <c r="BV280" s="53" t="str">
        <f>IF(B280&gt;例①!$C$50,"",IF(B280&gt;=例①!$C$49,$BV$13,""))</f>
        <v/>
      </c>
      <c r="BW280" s="53" t="str">
        <f>IF(B280&gt;例①!$C$52,"",IF(B280&gt;=例①!$C$51,$BW$13,""))</f>
        <v/>
      </c>
      <c r="BX280" s="53" t="str">
        <f>IF(B280&gt;例①!$C$54,"",IF(B280&gt;=例①!$C$53,$BX$13,""))</f>
        <v/>
      </c>
      <c r="BY280" s="53" t="str">
        <f>IF(B280&gt;例①!$C$56,"",IF(B280&gt;=例①!$C$55,$BY$13,""))</f>
        <v/>
      </c>
      <c r="BZ280" s="53" t="str">
        <f>IF(B280&gt;例①!$C$58,"",IF(B280&gt;=例①!$C$57,$BZ$13,""))</f>
        <v/>
      </c>
      <c r="CA280" s="53" t="str">
        <f>IF(B280&gt;例①!$C$60,"",IF(B280&gt;=例①!$C$59,$CA$13,""))</f>
        <v/>
      </c>
      <c r="CB280" s="53" t="str">
        <f>IF(B280&gt;例①!$C$62,"",IF(B280&gt;=例①!$C$61,$CB$13,""))</f>
        <v/>
      </c>
      <c r="CC280" s="53" t="str">
        <f>IF(B280&gt;例①!$C$64,"",IF(B280&gt;=例①!$C$63,$CC$13,""))</f>
        <v/>
      </c>
      <c r="CD280" s="53" t="str">
        <f>IF(B280&gt;例①!$C$66,"",IF(B280&gt;=例①!$C$65,$CD$13,""))</f>
        <v/>
      </c>
      <c r="CE280" s="50" t="str">
        <f t="shared" si="175"/>
        <v/>
      </c>
      <c r="CF280" s="50" t="str">
        <f t="shared" si="162"/>
        <v xml:space="preserve"> </v>
      </c>
    </row>
    <row r="281" spans="1:84" ht="39" customHeight="1" thickTop="1" thickBot="1" x14ac:dyDescent="0.2">
      <c r="A281" s="81" t="str">
        <f t="shared" si="149"/>
        <v>対象期間外</v>
      </c>
      <c r="B281" s="180" t="str">
        <f>IFERROR(IF(B280=例①!$E$12+IF(WEEKDAY(例①!$E$12)=1,例①!$E$12,(8-WEEKDAY(例①!$E$12))),"-",IF(B280="-","-",B280+1)),"-")</f>
        <v>-</v>
      </c>
      <c r="C281" s="89" t="str">
        <f t="shared" si="163"/>
        <v>-</v>
      </c>
      <c r="D281" s="199" t="str">
        <f t="shared" si="164"/>
        <v>×</v>
      </c>
      <c r="E281" s="200" t="str">
        <f t="shared" si="165"/>
        <v xml:space="preserve"> </v>
      </c>
      <c r="F281" s="201" t="s">
        <v>60</v>
      </c>
      <c r="G281" s="202"/>
      <c r="H281" s="203"/>
      <c r="I281" s="204"/>
      <c r="J281" s="187" t="str">
        <f t="shared" si="166"/>
        <v/>
      </c>
      <c r="K281" s="190" t="str">
        <f t="shared" si="150"/>
        <v/>
      </c>
      <c r="L281" s="190" t="str">
        <f t="shared" si="151"/>
        <v/>
      </c>
      <c r="M281" s="188" t="str">
        <f t="shared" si="167"/>
        <v/>
      </c>
      <c r="N281" s="87" t="str">
        <f t="shared" si="152"/>
        <v/>
      </c>
      <c r="O281" s="108"/>
      <c r="P281" s="156" t="str">
        <f>IF(B281&lt;例①!$E$11,"",IF(B281&gt;例①!$E$12,"",IF(LEN(CE281)=0,"○","")))</f>
        <v/>
      </c>
      <c r="Q281" s="162">
        <f t="shared" si="168"/>
        <v>52</v>
      </c>
      <c r="R281" s="93">
        <f t="shared" si="153"/>
        <v>181</v>
      </c>
      <c r="S281" s="156" t="str">
        <f t="shared" si="154"/>
        <v/>
      </c>
      <c r="T281" s="162">
        <f t="shared" si="155"/>
        <v>51</v>
      </c>
      <c r="U281" s="100">
        <f t="shared" si="169"/>
        <v>52</v>
      </c>
      <c r="V281" s="93" t="str">
        <f t="shared" si="156"/>
        <v/>
      </c>
      <c r="W281" s="169" t="str">
        <f t="shared" si="170"/>
        <v/>
      </c>
      <c r="X281" s="80" t="str">
        <f t="shared" si="171"/>
        <v/>
      </c>
      <c r="Y281" s="80" t="str">
        <f t="shared" si="172"/>
        <v/>
      </c>
      <c r="Z281" s="80" t="str">
        <f t="shared" si="157"/>
        <v>-</v>
      </c>
      <c r="AA281" s="80" t="str">
        <f t="shared" si="158"/>
        <v/>
      </c>
      <c r="AB281" s="80" t="str">
        <f t="shared" si="159"/>
        <v>OK（振替済み）</v>
      </c>
      <c r="AC281" s="154">
        <f t="shared" si="160"/>
        <v>51</v>
      </c>
      <c r="AD281" s="154" t="str">
        <f t="shared" si="173"/>
        <v/>
      </c>
      <c r="AE281" s="106">
        <f t="shared" si="174"/>
        <v>0</v>
      </c>
      <c r="AF281" s="106">
        <f t="shared" si="161"/>
        <v>0</v>
      </c>
      <c r="AG281" s="216" t="str">
        <f>IFERROR(IF(AE281=1,例①!$E$11,IF(AE281=2,例①!$E$11,IF(WEEKDAY(Z281)=2,Z274,AG280))),"")</f>
        <v/>
      </c>
      <c r="AH281" s="221" t="str">
        <f t="shared" si="177"/>
        <v/>
      </c>
      <c r="AI281" s="221" t="str">
        <f t="shared" si="177"/>
        <v/>
      </c>
      <c r="AJ281" s="221" t="str">
        <f t="shared" si="177"/>
        <v/>
      </c>
      <c r="AK281" s="221" t="str">
        <f t="shared" si="177"/>
        <v/>
      </c>
      <c r="AL281" s="221" t="str">
        <f t="shared" si="177"/>
        <v/>
      </c>
      <c r="AM281" s="221" t="str">
        <f t="shared" si="177"/>
        <v/>
      </c>
      <c r="AN281" s="221" t="str">
        <f t="shared" si="177"/>
        <v/>
      </c>
      <c r="AO281" s="221" t="str">
        <f t="shared" si="177"/>
        <v/>
      </c>
      <c r="AP281" s="221" t="str">
        <f t="shared" si="177"/>
        <v/>
      </c>
      <c r="AQ281" s="221" t="str">
        <f t="shared" si="177"/>
        <v/>
      </c>
      <c r="AR281" s="221" t="str">
        <f t="shared" si="177"/>
        <v/>
      </c>
      <c r="AS281" s="221" t="str">
        <f t="shared" si="177"/>
        <v/>
      </c>
      <c r="AT281" s="221" t="str">
        <f t="shared" si="177"/>
        <v/>
      </c>
      <c r="AU281" s="221" t="str">
        <f t="shared" si="177"/>
        <v/>
      </c>
      <c r="AV281" s="221" t="str">
        <f t="shared" si="177"/>
        <v/>
      </c>
      <c r="AW281" s="221" t="str">
        <f t="shared" si="177"/>
        <v/>
      </c>
      <c r="AX281" s="221" t="str">
        <f t="shared" si="177"/>
        <v/>
      </c>
      <c r="AY281" s="221" t="str">
        <f t="shared" si="177"/>
        <v/>
      </c>
      <c r="AZ281" s="221" t="str">
        <f t="shared" si="177"/>
        <v/>
      </c>
      <c r="BA281" s="221" t="str">
        <f t="shared" si="177"/>
        <v/>
      </c>
      <c r="BB281" s="217" t="str">
        <f>IFERROR(IF(IF(Z281=例①!$E$12,例①!$E$12,IF(WEEKDAY(Z281)=1,Z288,BB282))&gt;例①!$E$12,例①!$E$12,IF(Z281=例①!$E$12,例①!$E$12,IF(WEEKDAY(Z281)=1,Z288,BB282))),"")</f>
        <v/>
      </c>
      <c r="BE281" s="53"/>
      <c r="BF281" s="53"/>
      <c r="BG281" s="53" t="str">
        <f>IFERROR(VLOOKUP(B281,例①!$C$11:$D$12,2,FALSE),"")</f>
        <v/>
      </c>
      <c r="BH281" s="53" t="str">
        <f>IFERROR(VLOOKUP(B281,例①!$C$16:$D$21,2,FALSE),"")</f>
        <v/>
      </c>
      <c r="BI281" s="53" t="str">
        <f>IFERROR(VLOOKUP(B281,例①!$C$22:$D$24,2,FALSE),"")</f>
        <v/>
      </c>
      <c r="BJ281" s="53" t="str">
        <f>IF(B281&gt;例①!$C$26,"",IF(B281&gt;=例①!$C$25,$BJ$13,""))</f>
        <v/>
      </c>
      <c r="BK281" s="53" t="str">
        <f>IF(B281&gt;例①!$C$28,"",IF(B281&gt;=例①!$C$27,$BK$13,""))</f>
        <v/>
      </c>
      <c r="BL281" s="53" t="str">
        <f>IF(B281&gt;例①!$C$30,"",IF(B281&gt;=例①!$C$29,$BL$13,""))</f>
        <v/>
      </c>
      <c r="BM281" s="53" t="str">
        <f>IF(B281&gt;例①!$C$32,"",IF(B281&gt;=例①!$C$31,$BM$13,""))</f>
        <v/>
      </c>
      <c r="BN281" s="53" t="str">
        <f>IF(B281&gt;例①!$C$34,"",IF(B281&gt;=例①!$C$33,$BN$13,""))</f>
        <v/>
      </c>
      <c r="BO281" s="53" t="str">
        <f>IF(B281&gt;例①!$C$36,"",IF(B281&gt;=例①!$C$35,$BO$13,""))</f>
        <v/>
      </c>
      <c r="BP281" s="53" t="str">
        <f>IF(B281&gt;例①!$C$38,"",IF(B281&gt;=例①!$C$37,$BP$13,""))</f>
        <v/>
      </c>
      <c r="BQ281" s="53" t="str">
        <f>IF(B281&gt;例①!$C$40,"",IF(B281&gt;=例①!$C$39,$BQ$13,""))</f>
        <v/>
      </c>
      <c r="BR281" s="53" t="str">
        <f>IF(B281&gt;例①!$C$42,"",IF(B281&gt;=例①!$C$41,$BR$13,""))</f>
        <v/>
      </c>
      <c r="BS281" s="53" t="str">
        <f>IF(B281&gt;例①!$C$44,"",IF(B281&gt;=例①!$C$43,$BS$13,""))</f>
        <v/>
      </c>
      <c r="BT281" s="53" t="str">
        <f>IF(B281&gt;例①!$C$46,"",IF(B281&gt;=例①!$C$45,$BT$13,""))</f>
        <v/>
      </c>
      <c r="BU281" s="53" t="str">
        <f>IF(B281&gt;例①!$C$48,"",IF(B281&gt;=例①!$C$47,$BU$13,""))</f>
        <v/>
      </c>
      <c r="BV281" s="53" t="str">
        <f>IF(B281&gt;例①!$C$50,"",IF(B281&gt;=例①!$C$49,$BV$13,""))</f>
        <v/>
      </c>
      <c r="BW281" s="53" t="str">
        <f>IF(B281&gt;例①!$C$52,"",IF(B281&gt;=例①!$C$51,$BW$13,""))</f>
        <v/>
      </c>
      <c r="BX281" s="53" t="str">
        <f>IF(B281&gt;例①!$C$54,"",IF(B281&gt;=例①!$C$53,$BX$13,""))</f>
        <v/>
      </c>
      <c r="BY281" s="53" t="str">
        <f>IF(B281&gt;例①!$C$56,"",IF(B281&gt;=例①!$C$55,$BY$13,""))</f>
        <v/>
      </c>
      <c r="BZ281" s="53" t="str">
        <f>IF(B281&gt;例①!$C$58,"",IF(B281&gt;=例①!$C$57,$BZ$13,""))</f>
        <v/>
      </c>
      <c r="CA281" s="53" t="str">
        <f>IF(B281&gt;例①!$C$60,"",IF(B281&gt;=例①!$C$59,$CA$13,""))</f>
        <v/>
      </c>
      <c r="CB281" s="53" t="str">
        <f>IF(B281&gt;例①!$C$62,"",IF(B281&gt;=例①!$C$61,$CB$13,""))</f>
        <v/>
      </c>
      <c r="CC281" s="53" t="str">
        <f>IF(B281&gt;例①!$C$64,"",IF(B281&gt;=例①!$C$63,$CC$13,""))</f>
        <v/>
      </c>
      <c r="CD281" s="53" t="str">
        <f>IF(B281&gt;例①!$C$66,"",IF(B281&gt;=例①!$C$65,$CD$13,""))</f>
        <v/>
      </c>
      <c r="CE281" s="50" t="str">
        <f t="shared" si="175"/>
        <v/>
      </c>
      <c r="CF281" s="50" t="str">
        <f t="shared" si="162"/>
        <v xml:space="preserve"> </v>
      </c>
    </row>
    <row r="282" spans="1:84" ht="39" customHeight="1" thickTop="1" thickBot="1" x14ac:dyDescent="0.2">
      <c r="A282" s="81" t="str">
        <f t="shared" si="149"/>
        <v>対象期間外</v>
      </c>
      <c r="B282" s="180" t="str">
        <f>IFERROR(IF(B281=例①!$E$12+IF(WEEKDAY(例①!$E$12)=1,例①!$E$12,(8-WEEKDAY(例①!$E$12))),"-",IF(B281="-","-",B281+1)),"-")</f>
        <v>-</v>
      </c>
      <c r="C282" s="89" t="str">
        <f t="shared" si="163"/>
        <v>-</v>
      </c>
      <c r="D282" s="199" t="str">
        <f t="shared" si="164"/>
        <v>×</v>
      </c>
      <c r="E282" s="200" t="str">
        <f t="shared" si="165"/>
        <v xml:space="preserve"> </v>
      </c>
      <c r="F282" s="201" t="s">
        <v>60</v>
      </c>
      <c r="G282" s="202"/>
      <c r="H282" s="203"/>
      <c r="I282" s="204"/>
      <c r="J282" s="187" t="str">
        <f t="shared" si="166"/>
        <v/>
      </c>
      <c r="K282" s="190" t="str">
        <f t="shared" si="150"/>
        <v/>
      </c>
      <c r="L282" s="190" t="str">
        <f t="shared" si="151"/>
        <v/>
      </c>
      <c r="M282" s="188" t="str">
        <f t="shared" si="167"/>
        <v/>
      </c>
      <c r="N282" s="87" t="str">
        <f t="shared" si="152"/>
        <v/>
      </c>
      <c r="O282" s="108"/>
      <c r="P282" s="156" t="str">
        <f>IF(B282&lt;例①!$E$11,"",IF(B282&gt;例①!$E$12,"",IF(LEN(CE282)=0,"○","")))</f>
        <v/>
      </c>
      <c r="Q282" s="162">
        <f t="shared" si="168"/>
        <v>52</v>
      </c>
      <c r="R282" s="93">
        <f t="shared" si="153"/>
        <v>181</v>
      </c>
      <c r="S282" s="156" t="str">
        <f t="shared" si="154"/>
        <v/>
      </c>
      <c r="T282" s="162">
        <f t="shared" si="155"/>
        <v>51</v>
      </c>
      <c r="U282" s="100">
        <f t="shared" si="169"/>
        <v>52</v>
      </c>
      <c r="V282" s="93" t="str">
        <f t="shared" si="156"/>
        <v/>
      </c>
      <c r="W282" s="169" t="str">
        <f t="shared" si="170"/>
        <v/>
      </c>
      <c r="X282" s="80" t="str">
        <f t="shared" si="171"/>
        <v/>
      </c>
      <c r="Y282" s="80" t="str">
        <f t="shared" si="172"/>
        <v/>
      </c>
      <c r="Z282" s="80" t="str">
        <f t="shared" si="157"/>
        <v>-</v>
      </c>
      <c r="AA282" s="80" t="str">
        <f t="shared" si="158"/>
        <v/>
      </c>
      <c r="AB282" s="80" t="str">
        <f t="shared" si="159"/>
        <v>OK（振替済み）</v>
      </c>
      <c r="AC282" s="154">
        <f t="shared" si="160"/>
        <v>51</v>
      </c>
      <c r="AD282" s="154" t="str">
        <f t="shared" si="173"/>
        <v/>
      </c>
      <c r="AE282" s="106">
        <f t="shared" si="174"/>
        <v>0</v>
      </c>
      <c r="AF282" s="106">
        <f t="shared" si="161"/>
        <v>0</v>
      </c>
      <c r="AG282" s="218" t="str">
        <f>IFERROR(IF(AE282=1,例①!$E$11,IF(AE282=2,例①!$E$11,IF(WEEKDAY(Z282)=2,Z275,AG281))),"")</f>
        <v/>
      </c>
      <c r="AH282" s="222" t="str">
        <f t="shared" si="177"/>
        <v/>
      </c>
      <c r="AI282" s="222" t="str">
        <f t="shared" si="177"/>
        <v/>
      </c>
      <c r="AJ282" s="222" t="str">
        <f t="shared" si="177"/>
        <v/>
      </c>
      <c r="AK282" s="222" t="str">
        <f t="shared" si="177"/>
        <v/>
      </c>
      <c r="AL282" s="222" t="str">
        <f t="shared" si="177"/>
        <v/>
      </c>
      <c r="AM282" s="222" t="str">
        <f t="shared" si="177"/>
        <v/>
      </c>
      <c r="AN282" s="222" t="str">
        <f t="shared" si="177"/>
        <v/>
      </c>
      <c r="AO282" s="222" t="str">
        <f t="shared" si="177"/>
        <v/>
      </c>
      <c r="AP282" s="222" t="str">
        <f t="shared" si="177"/>
        <v/>
      </c>
      <c r="AQ282" s="222" t="str">
        <f t="shared" si="177"/>
        <v/>
      </c>
      <c r="AR282" s="222" t="str">
        <f t="shared" si="177"/>
        <v/>
      </c>
      <c r="AS282" s="222" t="str">
        <f t="shared" si="177"/>
        <v/>
      </c>
      <c r="AT282" s="222" t="str">
        <f t="shared" si="177"/>
        <v/>
      </c>
      <c r="AU282" s="222" t="str">
        <f t="shared" si="177"/>
        <v/>
      </c>
      <c r="AV282" s="222" t="str">
        <f t="shared" si="177"/>
        <v/>
      </c>
      <c r="AW282" s="222" t="str">
        <f t="shared" si="177"/>
        <v/>
      </c>
      <c r="AX282" s="222" t="str">
        <f t="shared" si="177"/>
        <v/>
      </c>
      <c r="AY282" s="222" t="str">
        <f t="shared" si="177"/>
        <v/>
      </c>
      <c r="AZ282" s="222" t="str">
        <f t="shared" si="177"/>
        <v/>
      </c>
      <c r="BA282" s="222" t="str">
        <f t="shared" si="177"/>
        <v/>
      </c>
      <c r="BB282" s="219" t="str">
        <f>IFERROR(IF(IF(Z282=例①!$E$12,例①!$E$12,IF(WEEKDAY(Z282)=1,Z289,BB283))&gt;例①!$E$12,例①!$E$12,IF(Z282=例①!$E$12,例①!$E$12,IF(WEEKDAY(Z282)=1,Z289,BB283))),"")</f>
        <v/>
      </c>
      <c r="BE282" s="53"/>
      <c r="BF282" s="53"/>
      <c r="BG282" s="53" t="str">
        <f>IFERROR(VLOOKUP(B282,例①!$C$11:$D$12,2,FALSE),"")</f>
        <v/>
      </c>
      <c r="BH282" s="53" t="str">
        <f>IFERROR(VLOOKUP(B282,例①!$C$16:$D$21,2,FALSE),"")</f>
        <v/>
      </c>
      <c r="BI282" s="53" t="str">
        <f>IFERROR(VLOOKUP(B282,例①!$C$22:$D$24,2,FALSE),"")</f>
        <v/>
      </c>
      <c r="BJ282" s="53" t="str">
        <f>IF(B282&gt;例①!$C$26,"",IF(B282&gt;=例①!$C$25,$BJ$13,""))</f>
        <v/>
      </c>
      <c r="BK282" s="53" t="str">
        <f>IF(B282&gt;例①!$C$28,"",IF(B282&gt;=例①!$C$27,$BK$13,""))</f>
        <v/>
      </c>
      <c r="BL282" s="53" t="str">
        <f>IF(B282&gt;例①!$C$30,"",IF(B282&gt;=例①!$C$29,$BL$13,""))</f>
        <v/>
      </c>
      <c r="BM282" s="53" t="str">
        <f>IF(B282&gt;例①!$C$32,"",IF(B282&gt;=例①!$C$31,$BM$13,""))</f>
        <v/>
      </c>
      <c r="BN282" s="53" t="str">
        <f>IF(B282&gt;例①!$C$34,"",IF(B282&gt;=例①!$C$33,$BN$13,""))</f>
        <v/>
      </c>
      <c r="BO282" s="53" t="str">
        <f>IF(B282&gt;例①!$C$36,"",IF(B282&gt;=例①!$C$35,$BO$13,""))</f>
        <v/>
      </c>
      <c r="BP282" s="53" t="str">
        <f>IF(B282&gt;例①!$C$38,"",IF(B282&gt;=例①!$C$37,$BP$13,""))</f>
        <v/>
      </c>
      <c r="BQ282" s="53" t="str">
        <f>IF(B282&gt;例①!$C$40,"",IF(B282&gt;=例①!$C$39,$BQ$13,""))</f>
        <v/>
      </c>
      <c r="BR282" s="53" t="str">
        <f>IF(B282&gt;例①!$C$42,"",IF(B282&gt;=例①!$C$41,$BR$13,""))</f>
        <v/>
      </c>
      <c r="BS282" s="53" t="str">
        <f>IF(B282&gt;例①!$C$44,"",IF(B282&gt;=例①!$C$43,$BS$13,""))</f>
        <v/>
      </c>
      <c r="BT282" s="53" t="str">
        <f>IF(B282&gt;例①!$C$46,"",IF(B282&gt;=例①!$C$45,$BT$13,""))</f>
        <v/>
      </c>
      <c r="BU282" s="53" t="str">
        <f>IF(B282&gt;例①!$C$48,"",IF(B282&gt;=例①!$C$47,$BU$13,""))</f>
        <v/>
      </c>
      <c r="BV282" s="53" t="str">
        <f>IF(B282&gt;例①!$C$50,"",IF(B282&gt;=例①!$C$49,$BV$13,""))</f>
        <v/>
      </c>
      <c r="BW282" s="53" t="str">
        <f>IF(B282&gt;例①!$C$52,"",IF(B282&gt;=例①!$C$51,$BW$13,""))</f>
        <v/>
      </c>
      <c r="BX282" s="53" t="str">
        <f>IF(B282&gt;例①!$C$54,"",IF(B282&gt;=例①!$C$53,$BX$13,""))</f>
        <v/>
      </c>
      <c r="BY282" s="53" t="str">
        <f>IF(B282&gt;例①!$C$56,"",IF(B282&gt;=例①!$C$55,$BY$13,""))</f>
        <v/>
      </c>
      <c r="BZ282" s="53" t="str">
        <f>IF(B282&gt;例①!$C$58,"",IF(B282&gt;=例①!$C$57,$BZ$13,""))</f>
        <v/>
      </c>
      <c r="CA282" s="53" t="str">
        <f>IF(B282&gt;例①!$C$60,"",IF(B282&gt;=例①!$C$59,$CA$13,""))</f>
        <v/>
      </c>
      <c r="CB282" s="53" t="str">
        <f>IF(B282&gt;例①!$C$62,"",IF(B282&gt;=例①!$C$61,$CB$13,""))</f>
        <v/>
      </c>
      <c r="CC282" s="53" t="str">
        <f>IF(B282&gt;例①!$C$64,"",IF(B282&gt;=例①!$C$63,$CC$13,""))</f>
        <v/>
      </c>
      <c r="CD282" s="53" t="str">
        <f>IF(B282&gt;例①!$C$66,"",IF(B282&gt;=例①!$C$65,$CD$13,""))</f>
        <v/>
      </c>
      <c r="CE282" s="50" t="str">
        <f t="shared" si="175"/>
        <v/>
      </c>
      <c r="CF282" s="50" t="str">
        <f t="shared" si="162"/>
        <v xml:space="preserve"> </v>
      </c>
    </row>
    <row r="283" spans="1:84" ht="39" customHeight="1" thickTop="1" thickBot="1" x14ac:dyDescent="0.2">
      <c r="A283" s="81" t="str">
        <f t="shared" si="149"/>
        <v>対象期間外</v>
      </c>
      <c r="B283" s="180" t="str">
        <f>IFERROR(IF(B282=例①!$E$12+IF(WEEKDAY(例①!$E$12)=1,例①!$E$12,(8-WEEKDAY(例①!$E$12))),"-",IF(B282="-","-",B282+1)),"-")</f>
        <v>-</v>
      </c>
      <c r="C283" s="89" t="str">
        <f t="shared" si="163"/>
        <v>-</v>
      </c>
      <c r="D283" s="199" t="str">
        <f t="shared" si="164"/>
        <v>×</v>
      </c>
      <c r="E283" s="200" t="str">
        <f t="shared" si="165"/>
        <v xml:space="preserve"> </v>
      </c>
      <c r="F283" s="201" t="s">
        <v>60</v>
      </c>
      <c r="G283" s="202"/>
      <c r="H283" s="203"/>
      <c r="I283" s="204"/>
      <c r="J283" s="187" t="str">
        <f t="shared" si="166"/>
        <v/>
      </c>
      <c r="K283" s="190" t="str">
        <f t="shared" si="150"/>
        <v/>
      </c>
      <c r="L283" s="190" t="str">
        <f t="shared" si="151"/>
        <v/>
      </c>
      <c r="M283" s="188" t="str">
        <f t="shared" si="167"/>
        <v/>
      </c>
      <c r="N283" s="87" t="str">
        <f t="shared" si="152"/>
        <v/>
      </c>
      <c r="O283" s="108"/>
      <c r="P283" s="156" t="str">
        <f>IF(B283&lt;例①!$E$11,"",IF(B283&gt;例①!$E$12,"",IF(LEN(CE283)=0,"○","")))</f>
        <v/>
      </c>
      <c r="Q283" s="162">
        <f t="shared" si="168"/>
        <v>52</v>
      </c>
      <c r="R283" s="93">
        <f t="shared" si="153"/>
        <v>181</v>
      </c>
      <c r="S283" s="156" t="str">
        <f t="shared" si="154"/>
        <v/>
      </c>
      <c r="T283" s="162">
        <f t="shared" si="155"/>
        <v>51</v>
      </c>
      <c r="U283" s="100">
        <f t="shared" si="169"/>
        <v>52</v>
      </c>
      <c r="V283" s="93" t="str">
        <f t="shared" si="156"/>
        <v/>
      </c>
      <c r="W283" s="169" t="str">
        <f t="shared" si="170"/>
        <v/>
      </c>
      <c r="X283" s="80" t="str">
        <f t="shared" si="171"/>
        <v/>
      </c>
      <c r="Y283" s="80" t="str">
        <f t="shared" si="172"/>
        <v/>
      </c>
      <c r="Z283" s="80" t="str">
        <f t="shared" si="157"/>
        <v>-</v>
      </c>
      <c r="AA283" s="80" t="str">
        <f t="shared" si="158"/>
        <v/>
      </c>
      <c r="AB283" s="80" t="str">
        <f t="shared" si="159"/>
        <v>OK（振替済み）</v>
      </c>
      <c r="AC283" s="154">
        <f t="shared" si="160"/>
        <v>51</v>
      </c>
      <c r="AD283" s="154" t="str">
        <f t="shared" si="173"/>
        <v/>
      </c>
      <c r="AE283" s="106">
        <f t="shared" si="174"/>
        <v>0</v>
      </c>
      <c r="AF283" s="106">
        <f t="shared" si="161"/>
        <v>0</v>
      </c>
      <c r="AG283" s="218" t="str">
        <f>IFERROR(IF(AE283=1,例①!$E$11,IF(AE283=2,例①!$E$11,IF(WEEKDAY(Z283)=2,Z276,AG282))),"")</f>
        <v/>
      </c>
      <c r="AH283" s="222" t="str">
        <f t="shared" si="177"/>
        <v/>
      </c>
      <c r="AI283" s="222" t="str">
        <f t="shared" si="177"/>
        <v/>
      </c>
      <c r="AJ283" s="222" t="str">
        <f t="shared" si="177"/>
        <v/>
      </c>
      <c r="AK283" s="222" t="str">
        <f t="shared" si="177"/>
        <v/>
      </c>
      <c r="AL283" s="222" t="str">
        <f t="shared" si="177"/>
        <v/>
      </c>
      <c r="AM283" s="222" t="str">
        <f t="shared" si="177"/>
        <v/>
      </c>
      <c r="AN283" s="222" t="str">
        <f t="shared" si="177"/>
        <v/>
      </c>
      <c r="AO283" s="222" t="str">
        <f t="shared" si="177"/>
        <v/>
      </c>
      <c r="AP283" s="222" t="str">
        <f t="shared" si="177"/>
        <v/>
      </c>
      <c r="AQ283" s="222" t="str">
        <f t="shared" si="177"/>
        <v/>
      </c>
      <c r="AR283" s="222" t="str">
        <f t="shared" si="177"/>
        <v/>
      </c>
      <c r="AS283" s="222" t="str">
        <f t="shared" si="177"/>
        <v/>
      </c>
      <c r="AT283" s="222" t="str">
        <f t="shared" si="177"/>
        <v/>
      </c>
      <c r="AU283" s="222" t="str">
        <f t="shared" si="177"/>
        <v/>
      </c>
      <c r="AV283" s="222" t="str">
        <f t="shared" si="177"/>
        <v/>
      </c>
      <c r="AW283" s="222" t="str">
        <f t="shared" si="177"/>
        <v/>
      </c>
      <c r="AX283" s="222" t="str">
        <f t="shared" si="177"/>
        <v/>
      </c>
      <c r="AY283" s="222" t="str">
        <f t="shared" si="177"/>
        <v/>
      </c>
      <c r="AZ283" s="222" t="str">
        <f t="shared" si="177"/>
        <v/>
      </c>
      <c r="BA283" s="222" t="str">
        <f t="shared" si="177"/>
        <v/>
      </c>
      <c r="BB283" s="219" t="str">
        <f>IFERROR(IF(IF(Z283=例①!$E$12,例①!$E$12,IF(WEEKDAY(Z283)=1,Z290,BB284))&gt;例①!$E$12,例①!$E$12,IF(Z283=例①!$E$12,例①!$E$12,IF(WEEKDAY(Z283)=1,Z290,BB284))),"")</f>
        <v/>
      </c>
      <c r="BE283" s="53"/>
      <c r="BF283" s="53"/>
      <c r="BG283" s="53" t="str">
        <f>IFERROR(VLOOKUP(B283,例①!$C$11:$D$12,2,FALSE),"")</f>
        <v/>
      </c>
      <c r="BH283" s="53" t="str">
        <f>IFERROR(VLOOKUP(B283,例①!$C$16:$D$21,2,FALSE),"")</f>
        <v/>
      </c>
      <c r="BI283" s="53" t="str">
        <f>IFERROR(VLOOKUP(B283,例①!$C$22:$D$24,2,FALSE),"")</f>
        <v/>
      </c>
      <c r="BJ283" s="53" t="str">
        <f>IF(B283&gt;例①!$C$26,"",IF(B283&gt;=例①!$C$25,$BJ$13,""))</f>
        <v/>
      </c>
      <c r="BK283" s="53" t="str">
        <f>IF(B283&gt;例①!$C$28,"",IF(B283&gt;=例①!$C$27,$BK$13,""))</f>
        <v/>
      </c>
      <c r="BL283" s="53" t="str">
        <f>IF(B283&gt;例①!$C$30,"",IF(B283&gt;=例①!$C$29,$BL$13,""))</f>
        <v/>
      </c>
      <c r="BM283" s="53" t="str">
        <f>IF(B283&gt;例①!$C$32,"",IF(B283&gt;=例①!$C$31,$BM$13,""))</f>
        <v/>
      </c>
      <c r="BN283" s="53" t="str">
        <f>IF(B283&gt;例①!$C$34,"",IF(B283&gt;=例①!$C$33,$BN$13,""))</f>
        <v/>
      </c>
      <c r="BO283" s="53" t="str">
        <f>IF(B283&gt;例①!$C$36,"",IF(B283&gt;=例①!$C$35,$BO$13,""))</f>
        <v/>
      </c>
      <c r="BP283" s="53" t="str">
        <f>IF(B283&gt;例①!$C$38,"",IF(B283&gt;=例①!$C$37,$BP$13,""))</f>
        <v/>
      </c>
      <c r="BQ283" s="53" t="str">
        <f>IF(B283&gt;例①!$C$40,"",IF(B283&gt;=例①!$C$39,$BQ$13,""))</f>
        <v/>
      </c>
      <c r="BR283" s="53" t="str">
        <f>IF(B283&gt;例①!$C$42,"",IF(B283&gt;=例①!$C$41,$BR$13,""))</f>
        <v/>
      </c>
      <c r="BS283" s="53" t="str">
        <f>IF(B283&gt;例①!$C$44,"",IF(B283&gt;=例①!$C$43,$BS$13,""))</f>
        <v/>
      </c>
      <c r="BT283" s="53" t="str">
        <f>IF(B283&gt;例①!$C$46,"",IF(B283&gt;=例①!$C$45,$BT$13,""))</f>
        <v/>
      </c>
      <c r="BU283" s="53" t="str">
        <f>IF(B283&gt;例①!$C$48,"",IF(B283&gt;=例①!$C$47,$BU$13,""))</f>
        <v/>
      </c>
      <c r="BV283" s="53" t="str">
        <f>IF(B283&gt;例①!$C$50,"",IF(B283&gt;=例①!$C$49,$BV$13,""))</f>
        <v/>
      </c>
      <c r="BW283" s="53" t="str">
        <f>IF(B283&gt;例①!$C$52,"",IF(B283&gt;=例①!$C$51,$BW$13,""))</f>
        <v/>
      </c>
      <c r="BX283" s="53" t="str">
        <f>IF(B283&gt;例①!$C$54,"",IF(B283&gt;=例①!$C$53,$BX$13,""))</f>
        <v/>
      </c>
      <c r="BY283" s="53" t="str">
        <f>IF(B283&gt;例①!$C$56,"",IF(B283&gt;=例①!$C$55,$BY$13,""))</f>
        <v/>
      </c>
      <c r="BZ283" s="53" t="str">
        <f>IF(B283&gt;例①!$C$58,"",IF(B283&gt;=例①!$C$57,$BZ$13,""))</f>
        <v/>
      </c>
      <c r="CA283" s="53" t="str">
        <f>IF(B283&gt;例①!$C$60,"",IF(B283&gt;=例①!$C$59,$CA$13,""))</f>
        <v/>
      </c>
      <c r="CB283" s="53" t="str">
        <f>IF(B283&gt;例①!$C$62,"",IF(B283&gt;=例①!$C$61,$CB$13,""))</f>
        <v/>
      </c>
      <c r="CC283" s="53" t="str">
        <f>IF(B283&gt;例①!$C$64,"",IF(B283&gt;=例①!$C$63,$CC$13,""))</f>
        <v/>
      </c>
      <c r="CD283" s="53" t="str">
        <f>IF(B283&gt;例①!$C$66,"",IF(B283&gt;=例①!$C$65,$CD$13,""))</f>
        <v/>
      </c>
      <c r="CE283" s="50" t="str">
        <f t="shared" si="175"/>
        <v/>
      </c>
      <c r="CF283" s="50" t="str">
        <f t="shared" si="162"/>
        <v xml:space="preserve"> </v>
      </c>
    </row>
    <row r="284" spans="1:84" ht="39" customHeight="1" thickTop="1" thickBot="1" x14ac:dyDescent="0.2">
      <c r="A284" s="81" t="str">
        <f t="shared" si="149"/>
        <v>対象期間外</v>
      </c>
      <c r="B284" s="180" t="str">
        <f>IFERROR(IF(B283=例①!$E$12+IF(WEEKDAY(例①!$E$12)=1,例①!$E$12,(8-WEEKDAY(例①!$E$12))),"-",IF(B283="-","-",B283+1)),"-")</f>
        <v>-</v>
      </c>
      <c r="C284" s="89" t="str">
        <f t="shared" si="163"/>
        <v>-</v>
      </c>
      <c r="D284" s="199" t="str">
        <f t="shared" si="164"/>
        <v>×</v>
      </c>
      <c r="E284" s="200" t="str">
        <f t="shared" si="165"/>
        <v xml:space="preserve"> </v>
      </c>
      <c r="F284" s="201" t="s">
        <v>60</v>
      </c>
      <c r="G284" s="202"/>
      <c r="H284" s="203"/>
      <c r="I284" s="204"/>
      <c r="J284" s="187" t="str">
        <f t="shared" si="166"/>
        <v/>
      </c>
      <c r="K284" s="190" t="str">
        <f t="shared" si="150"/>
        <v/>
      </c>
      <c r="L284" s="190" t="str">
        <f t="shared" si="151"/>
        <v/>
      </c>
      <c r="M284" s="188" t="str">
        <f t="shared" si="167"/>
        <v/>
      </c>
      <c r="N284" s="87" t="str">
        <f t="shared" si="152"/>
        <v/>
      </c>
      <c r="O284" s="108"/>
      <c r="P284" s="156" t="str">
        <f>IF(B284&lt;例①!$E$11,"",IF(B284&gt;例①!$E$12,"",IF(LEN(CE284)=0,"○","")))</f>
        <v/>
      </c>
      <c r="Q284" s="162">
        <f t="shared" si="168"/>
        <v>52</v>
      </c>
      <c r="R284" s="93">
        <f t="shared" si="153"/>
        <v>181</v>
      </c>
      <c r="S284" s="156" t="str">
        <f t="shared" si="154"/>
        <v/>
      </c>
      <c r="T284" s="162">
        <f t="shared" si="155"/>
        <v>51</v>
      </c>
      <c r="U284" s="100">
        <f t="shared" si="169"/>
        <v>52</v>
      </c>
      <c r="V284" s="93" t="str">
        <f t="shared" si="156"/>
        <v/>
      </c>
      <c r="W284" s="169" t="str">
        <f t="shared" si="170"/>
        <v/>
      </c>
      <c r="X284" s="80" t="str">
        <f t="shared" si="171"/>
        <v/>
      </c>
      <c r="Y284" s="80" t="str">
        <f t="shared" si="172"/>
        <v/>
      </c>
      <c r="Z284" s="80" t="str">
        <f t="shared" si="157"/>
        <v>-</v>
      </c>
      <c r="AA284" s="80" t="str">
        <f t="shared" si="158"/>
        <v/>
      </c>
      <c r="AB284" s="80" t="str">
        <f t="shared" si="159"/>
        <v>OK（振替済み）</v>
      </c>
      <c r="AC284" s="154">
        <f t="shared" si="160"/>
        <v>51</v>
      </c>
      <c r="AD284" s="154" t="str">
        <f t="shared" si="173"/>
        <v/>
      </c>
      <c r="AE284" s="106">
        <f t="shared" si="174"/>
        <v>0</v>
      </c>
      <c r="AF284" s="106">
        <f t="shared" si="161"/>
        <v>0</v>
      </c>
      <c r="AG284" s="218" t="str">
        <f>IFERROR(IF(AE284=1,例①!$E$11,IF(AE284=2,例①!$E$11,IF(WEEKDAY(Z284)=2,Z277,AG283))),"")</f>
        <v/>
      </c>
      <c r="AH284" s="222" t="str">
        <f t="shared" si="177"/>
        <v/>
      </c>
      <c r="AI284" s="222" t="str">
        <f t="shared" si="177"/>
        <v/>
      </c>
      <c r="AJ284" s="222" t="str">
        <f t="shared" si="177"/>
        <v/>
      </c>
      <c r="AK284" s="222" t="str">
        <f t="shared" si="177"/>
        <v/>
      </c>
      <c r="AL284" s="222" t="str">
        <f t="shared" si="177"/>
        <v/>
      </c>
      <c r="AM284" s="222" t="str">
        <f t="shared" si="177"/>
        <v/>
      </c>
      <c r="AN284" s="222" t="str">
        <f t="shared" si="177"/>
        <v/>
      </c>
      <c r="AO284" s="222" t="str">
        <f t="shared" si="177"/>
        <v/>
      </c>
      <c r="AP284" s="222" t="str">
        <f t="shared" si="177"/>
        <v/>
      </c>
      <c r="AQ284" s="222" t="str">
        <f t="shared" si="177"/>
        <v/>
      </c>
      <c r="AR284" s="222" t="str">
        <f t="shared" si="177"/>
        <v/>
      </c>
      <c r="AS284" s="222" t="str">
        <f t="shared" si="177"/>
        <v/>
      </c>
      <c r="AT284" s="222" t="str">
        <f t="shared" si="177"/>
        <v/>
      </c>
      <c r="AU284" s="222" t="str">
        <f t="shared" si="177"/>
        <v/>
      </c>
      <c r="AV284" s="222" t="str">
        <f t="shared" si="177"/>
        <v/>
      </c>
      <c r="AW284" s="222" t="str">
        <f t="shared" si="177"/>
        <v/>
      </c>
      <c r="AX284" s="222" t="str">
        <f t="shared" si="177"/>
        <v/>
      </c>
      <c r="AY284" s="222" t="str">
        <f t="shared" si="177"/>
        <v/>
      </c>
      <c r="AZ284" s="222" t="str">
        <f t="shared" si="177"/>
        <v/>
      </c>
      <c r="BA284" s="222" t="str">
        <f t="shared" si="177"/>
        <v/>
      </c>
      <c r="BB284" s="219" t="str">
        <f>IFERROR(IF(IF(Z284=例①!$E$12,例①!$E$12,IF(WEEKDAY(Z284)=1,Z291,BB285))&gt;例①!$E$12,例①!$E$12,IF(Z284=例①!$E$12,例①!$E$12,IF(WEEKDAY(Z284)=1,Z291,BB285))),"")</f>
        <v/>
      </c>
      <c r="BE284" s="53"/>
      <c r="BF284" s="53"/>
      <c r="BG284" s="53" t="str">
        <f>IFERROR(VLOOKUP(B284,例①!$C$11:$D$12,2,FALSE),"")</f>
        <v/>
      </c>
      <c r="BH284" s="53" t="str">
        <f>IFERROR(VLOOKUP(B284,例①!$C$16:$D$21,2,FALSE),"")</f>
        <v/>
      </c>
      <c r="BI284" s="53" t="str">
        <f>IFERROR(VLOOKUP(B284,例①!$C$22:$D$24,2,FALSE),"")</f>
        <v/>
      </c>
      <c r="BJ284" s="53" t="str">
        <f>IF(B284&gt;例①!$C$26,"",IF(B284&gt;=例①!$C$25,$BJ$13,""))</f>
        <v/>
      </c>
      <c r="BK284" s="53" t="str">
        <f>IF(B284&gt;例①!$C$28,"",IF(B284&gt;=例①!$C$27,$BK$13,""))</f>
        <v/>
      </c>
      <c r="BL284" s="53" t="str">
        <f>IF(B284&gt;例①!$C$30,"",IF(B284&gt;=例①!$C$29,$BL$13,""))</f>
        <v/>
      </c>
      <c r="BM284" s="53" t="str">
        <f>IF(B284&gt;例①!$C$32,"",IF(B284&gt;=例①!$C$31,$BM$13,""))</f>
        <v/>
      </c>
      <c r="BN284" s="53" t="str">
        <f>IF(B284&gt;例①!$C$34,"",IF(B284&gt;=例①!$C$33,$BN$13,""))</f>
        <v/>
      </c>
      <c r="BO284" s="53" t="str">
        <f>IF(B284&gt;例①!$C$36,"",IF(B284&gt;=例①!$C$35,$BO$13,""))</f>
        <v/>
      </c>
      <c r="BP284" s="53" t="str">
        <f>IF(B284&gt;例①!$C$38,"",IF(B284&gt;=例①!$C$37,$BP$13,""))</f>
        <v/>
      </c>
      <c r="BQ284" s="53" t="str">
        <f>IF(B284&gt;例①!$C$40,"",IF(B284&gt;=例①!$C$39,$BQ$13,""))</f>
        <v/>
      </c>
      <c r="BR284" s="53" t="str">
        <f>IF(B284&gt;例①!$C$42,"",IF(B284&gt;=例①!$C$41,$BR$13,""))</f>
        <v/>
      </c>
      <c r="BS284" s="53" t="str">
        <f>IF(B284&gt;例①!$C$44,"",IF(B284&gt;=例①!$C$43,$BS$13,""))</f>
        <v/>
      </c>
      <c r="BT284" s="53" t="str">
        <f>IF(B284&gt;例①!$C$46,"",IF(B284&gt;=例①!$C$45,$BT$13,""))</f>
        <v/>
      </c>
      <c r="BU284" s="53" t="str">
        <f>IF(B284&gt;例①!$C$48,"",IF(B284&gt;=例①!$C$47,$BU$13,""))</f>
        <v/>
      </c>
      <c r="BV284" s="53" t="str">
        <f>IF(B284&gt;例①!$C$50,"",IF(B284&gt;=例①!$C$49,$BV$13,""))</f>
        <v/>
      </c>
      <c r="BW284" s="53" t="str">
        <f>IF(B284&gt;例①!$C$52,"",IF(B284&gt;=例①!$C$51,$BW$13,""))</f>
        <v/>
      </c>
      <c r="BX284" s="53" t="str">
        <f>IF(B284&gt;例①!$C$54,"",IF(B284&gt;=例①!$C$53,$BX$13,""))</f>
        <v/>
      </c>
      <c r="BY284" s="53" t="str">
        <f>IF(B284&gt;例①!$C$56,"",IF(B284&gt;=例①!$C$55,$BY$13,""))</f>
        <v/>
      </c>
      <c r="BZ284" s="53" t="str">
        <f>IF(B284&gt;例①!$C$58,"",IF(B284&gt;=例①!$C$57,$BZ$13,""))</f>
        <v/>
      </c>
      <c r="CA284" s="53" t="str">
        <f>IF(B284&gt;例①!$C$60,"",IF(B284&gt;=例①!$C$59,$CA$13,""))</f>
        <v/>
      </c>
      <c r="CB284" s="53" t="str">
        <f>IF(B284&gt;例①!$C$62,"",IF(B284&gt;=例①!$C$61,$CB$13,""))</f>
        <v/>
      </c>
      <c r="CC284" s="53" t="str">
        <f>IF(B284&gt;例①!$C$64,"",IF(B284&gt;=例①!$C$63,$CC$13,""))</f>
        <v/>
      </c>
      <c r="CD284" s="53" t="str">
        <f>IF(B284&gt;例①!$C$66,"",IF(B284&gt;=例①!$C$65,$CD$13,""))</f>
        <v/>
      </c>
      <c r="CE284" s="50" t="str">
        <f t="shared" si="175"/>
        <v/>
      </c>
      <c r="CF284" s="50" t="str">
        <f t="shared" si="162"/>
        <v xml:space="preserve"> </v>
      </c>
    </row>
    <row r="285" spans="1:84" ht="39" customHeight="1" thickTop="1" thickBot="1" x14ac:dyDescent="0.2">
      <c r="A285" s="81" t="str">
        <f t="shared" si="149"/>
        <v>対象期間外</v>
      </c>
      <c r="B285" s="180" t="str">
        <f>IFERROR(IF(B284=例①!$E$12+IF(WEEKDAY(例①!$E$12)=1,例①!$E$12,(8-WEEKDAY(例①!$E$12))),"-",IF(B284="-","-",B284+1)),"-")</f>
        <v>-</v>
      </c>
      <c r="C285" s="89" t="str">
        <f t="shared" si="163"/>
        <v>-</v>
      </c>
      <c r="D285" s="199" t="str">
        <f t="shared" si="164"/>
        <v>×</v>
      </c>
      <c r="E285" s="200" t="str">
        <f t="shared" si="165"/>
        <v xml:space="preserve"> </v>
      </c>
      <c r="F285" s="201" t="s">
        <v>60</v>
      </c>
      <c r="G285" s="202"/>
      <c r="H285" s="203"/>
      <c r="I285" s="204"/>
      <c r="J285" s="187" t="str">
        <f t="shared" si="166"/>
        <v/>
      </c>
      <c r="K285" s="190" t="str">
        <f t="shared" si="150"/>
        <v/>
      </c>
      <c r="L285" s="190" t="str">
        <f t="shared" si="151"/>
        <v/>
      </c>
      <c r="M285" s="188" t="str">
        <f t="shared" si="167"/>
        <v/>
      </c>
      <c r="N285" s="87" t="str">
        <f t="shared" si="152"/>
        <v/>
      </c>
      <c r="O285" s="108"/>
      <c r="P285" s="156" t="str">
        <f>IF(B285&lt;例①!$E$11,"",IF(B285&gt;例①!$E$12,"",IF(LEN(CE285)=0,"○","")))</f>
        <v/>
      </c>
      <c r="Q285" s="162">
        <f t="shared" si="168"/>
        <v>52</v>
      </c>
      <c r="R285" s="93">
        <f t="shared" si="153"/>
        <v>181</v>
      </c>
      <c r="S285" s="156" t="str">
        <f t="shared" si="154"/>
        <v/>
      </c>
      <c r="T285" s="162">
        <f t="shared" si="155"/>
        <v>51</v>
      </c>
      <c r="U285" s="100">
        <f t="shared" si="169"/>
        <v>52</v>
      </c>
      <c r="V285" s="93" t="str">
        <f t="shared" si="156"/>
        <v/>
      </c>
      <c r="W285" s="169" t="str">
        <f t="shared" si="170"/>
        <v/>
      </c>
      <c r="X285" s="80" t="str">
        <f t="shared" si="171"/>
        <v/>
      </c>
      <c r="Y285" s="80" t="str">
        <f t="shared" si="172"/>
        <v/>
      </c>
      <c r="Z285" s="80" t="str">
        <f t="shared" si="157"/>
        <v>-</v>
      </c>
      <c r="AA285" s="80" t="str">
        <f t="shared" si="158"/>
        <v/>
      </c>
      <c r="AB285" s="80" t="str">
        <f t="shared" si="159"/>
        <v>OK（振替済み）</v>
      </c>
      <c r="AC285" s="154">
        <f t="shared" si="160"/>
        <v>51</v>
      </c>
      <c r="AD285" s="154" t="str">
        <f t="shared" si="173"/>
        <v/>
      </c>
      <c r="AE285" s="106">
        <f t="shared" si="174"/>
        <v>0</v>
      </c>
      <c r="AF285" s="106">
        <f t="shared" si="161"/>
        <v>0</v>
      </c>
      <c r="AG285" s="218" t="str">
        <f>IFERROR(IF(AE285=1,例①!$E$11,IF(AE285=2,例①!$E$11,IF(WEEKDAY(Z285)=2,Z278,AG284))),"")</f>
        <v/>
      </c>
      <c r="AH285" s="222" t="str">
        <f t="shared" si="177"/>
        <v/>
      </c>
      <c r="AI285" s="222" t="str">
        <f t="shared" si="177"/>
        <v/>
      </c>
      <c r="AJ285" s="222" t="str">
        <f t="shared" si="177"/>
        <v/>
      </c>
      <c r="AK285" s="222" t="str">
        <f t="shared" si="177"/>
        <v/>
      </c>
      <c r="AL285" s="222" t="str">
        <f t="shared" si="177"/>
        <v/>
      </c>
      <c r="AM285" s="222" t="str">
        <f t="shared" si="177"/>
        <v/>
      </c>
      <c r="AN285" s="222" t="str">
        <f t="shared" si="177"/>
        <v/>
      </c>
      <c r="AO285" s="222" t="str">
        <f t="shared" si="177"/>
        <v/>
      </c>
      <c r="AP285" s="222" t="str">
        <f t="shared" si="177"/>
        <v/>
      </c>
      <c r="AQ285" s="222" t="str">
        <f t="shared" si="177"/>
        <v/>
      </c>
      <c r="AR285" s="222" t="str">
        <f t="shared" si="177"/>
        <v/>
      </c>
      <c r="AS285" s="222" t="str">
        <f t="shared" si="177"/>
        <v/>
      </c>
      <c r="AT285" s="222" t="str">
        <f t="shared" si="177"/>
        <v/>
      </c>
      <c r="AU285" s="222" t="str">
        <f t="shared" si="177"/>
        <v/>
      </c>
      <c r="AV285" s="222" t="str">
        <f t="shared" si="177"/>
        <v/>
      </c>
      <c r="AW285" s="222" t="str">
        <f t="shared" si="177"/>
        <v/>
      </c>
      <c r="AX285" s="222" t="str">
        <f t="shared" si="177"/>
        <v/>
      </c>
      <c r="AY285" s="222" t="str">
        <f t="shared" si="177"/>
        <v/>
      </c>
      <c r="AZ285" s="222" t="str">
        <f t="shared" si="177"/>
        <v/>
      </c>
      <c r="BA285" s="222" t="str">
        <f t="shared" si="177"/>
        <v/>
      </c>
      <c r="BB285" s="219" t="str">
        <f>IFERROR(IF(IF(Z285=例①!$E$12,例①!$E$12,IF(WEEKDAY(Z285)=1,Z292,BB286))&gt;例①!$E$12,例①!$E$12,IF(Z285=例①!$E$12,例①!$E$12,IF(WEEKDAY(Z285)=1,Z292,BB286))),"")</f>
        <v/>
      </c>
      <c r="BE285" s="53"/>
      <c r="BF285" s="53"/>
      <c r="BG285" s="53" t="str">
        <f>IFERROR(VLOOKUP(B285,例①!$C$11:$D$12,2,FALSE),"")</f>
        <v/>
      </c>
      <c r="BH285" s="53" t="str">
        <f>IFERROR(VLOOKUP(B285,例①!$C$16:$D$21,2,FALSE),"")</f>
        <v/>
      </c>
      <c r="BI285" s="53" t="str">
        <f>IFERROR(VLOOKUP(B285,例①!$C$22:$D$24,2,FALSE),"")</f>
        <v/>
      </c>
      <c r="BJ285" s="53" t="str">
        <f>IF(B285&gt;例①!$C$26,"",IF(B285&gt;=例①!$C$25,$BJ$13,""))</f>
        <v/>
      </c>
      <c r="BK285" s="53" t="str">
        <f>IF(B285&gt;例①!$C$28,"",IF(B285&gt;=例①!$C$27,$BK$13,""))</f>
        <v/>
      </c>
      <c r="BL285" s="53" t="str">
        <f>IF(B285&gt;例①!$C$30,"",IF(B285&gt;=例①!$C$29,$BL$13,""))</f>
        <v/>
      </c>
      <c r="BM285" s="53" t="str">
        <f>IF(B285&gt;例①!$C$32,"",IF(B285&gt;=例①!$C$31,$BM$13,""))</f>
        <v/>
      </c>
      <c r="BN285" s="53" t="str">
        <f>IF(B285&gt;例①!$C$34,"",IF(B285&gt;=例①!$C$33,$BN$13,""))</f>
        <v/>
      </c>
      <c r="BO285" s="53" t="str">
        <f>IF(B285&gt;例①!$C$36,"",IF(B285&gt;=例①!$C$35,$BO$13,""))</f>
        <v/>
      </c>
      <c r="BP285" s="53" t="str">
        <f>IF(B285&gt;例①!$C$38,"",IF(B285&gt;=例①!$C$37,$BP$13,""))</f>
        <v/>
      </c>
      <c r="BQ285" s="53" t="str">
        <f>IF(B285&gt;例①!$C$40,"",IF(B285&gt;=例①!$C$39,$BQ$13,""))</f>
        <v/>
      </c>
      <c r="BR285" s="53" t="str">
        <f>IF(B285&gt;例①!$C$42,"",IF(B285&gt;=例①!$C$41,$BR$13,""))</f>
        <v/>
      </c>
      <c r="BS285" s="53" t="str">
        <f>IF(B285&gt;例①!$C$44,"",IF(B285&gt;=例①!$C$43,$BS$13,""))</f>
        <v/>
      </c>
      <c r="BT285" s="53" t="str">
        <f>IF(B285&gt;例①!$C$46,"",IF(B285&gt;=例①!$C$45,$BT$13,""))</f>
        <v/>
      </c>
      <c r="BU285" s="53" t="str">
        <f>IF(B285&gt;例①!$C$48,"",IF(B285&gt;=例①!$C$47,$BU$13,""))</f>
        <v/>
      </c>
      <c r="BV285" s="53" t="str">
        <f>IF(B285&gt;例①!$C$50,"",IF(B285&gt;=例①!$C$49,$BV$13,""))</f>
        <v/>
      </c>
      <c r="BW285" s="53" t="str">
        <f>IF(B285&gt;例①!$C$52,"",IF(B285&gt;=例①!$C$51,$BW$13,""))</f>
        <v/>
      </c>
      <c r="BX285" s="53" t="str">
        <f>IF(B285&gt;例①!$C$54,"",IF(B285&gt;=例①!$C$53,$BX$13,""))</f>
        <v/>
      </c>
      <c r="BY285" s="53" t="str">
        <f>IF(B285&gt;例①!$C$56,"",IF(B285&gt;=例①!$C$55,$BY$13,""))</f>
        <v/>
      </c>
      <c r="BZ285" s="53" t="str">
        <f>IF(B285&gt;例①!$C$58,"",IF(B285&gt;=例①!$C$57,$BZ$13,""))</f>
        <v/>
      </c>
      <c r="CA285" s="53" t="str">
        <f>IF(B285&gt;例①!$C$60,"",IF(B285&gt;=例①!$C$59,$CA$13,""))</f>
        <v/>
      </c>
      <c r="CB285" s="53" t="str">
        <f>IF(B285&gt;例①!$C$62,"",IF(B285&gt;=例①!$C$61,$CB$13,""))</f>
        <v/>
      </c>
      <c r="CC285" s="53" t="str">
        <f>IF(B285&gt;例①!$C$64,"",IF(B285&gt;=例①!$C$63,$CC$13,""))</f>
        <v/>
      </c>
      <c r="CD285" s="53" t="str">
        <f>IF(B285&gt;例①!$C$66,"",IF(B285&gt;=例①!$C$65,$CD$13,""))</f>
        <v/>
      </c>
      <c r="CE285" s="50" t="str">
        <f t="shared" si="175"/>
        <v/>
      </c>
      <c r="CF285" s="50" t="str">
        <f t="shared" si="162"/>
        <v xml:space="preserve"> </v>
      </c>
    </row>
    <row r="286" spans="1:84" ht="39" customHeight="1" thickTop="1" thickBot="1" x14ac:dyDescent="0.2">
      <c r="A286" s="81" t="str">
        <f t="shared" si="149"/>
        <v>対象期間外</v>
      </c>
      <c r="B286" s="180" t="str">
        <f>IFERROR(IF(B285=例①!$E$12+IF(WEEKDAY(例①!$E$12)=1,例①!$E$12,(8-WEEKDAY(例①!$E$12))),"-",IF(B285="-","-",B285+1)),"-")</f>
        <v>-</v>
      </c>
      <c r="C286" s="89" t="str">
        <f t="shared" si="163"/>
        <v>-</v>
      </c>
      <c r="D286" s="199" t="str">
        <f t="shared" si="164"/>
        <v>×</v>
      </c>
      <c r="E286" s="200" t="str">
        <f t="shared" si="165"/>
        <v xml:space="preserve"> </v>
      </c>
      <c r="F286" s="201" t="s">
        <v>61</v>
      </c>
      <c r="G286" s="202"/>
      <c r="H286" s="203"/>
      <c r="I286" s="204"/>
      <c r="J286" s="187" t="str">
        <f t="shared" si="166"/>
        <v/>
      </c>
      <c r="K286" s="190" t="str">
        <f t="shared" si="150"/>
        <v/>
      </c>
      <c r="L286" s="190" t="str">
        <f t="shared" si="151"/>
        <v/>
      </c>
      <c r="M286" s="188" t="str">
        <f t="shared" si="167"/>
        <v/>
      </c>
      <c r="N286" s="87" t="str">
        <f t="shared" si="152"/>
        <v/>
      </c>
      <c r="O286" s="108"/>
      <c r="P286" s="156" t="str">
        <f>IF(B286&lt;例①!$E$11,"",IF(B286&gt;例①!$E$12,"",IF(LEN(CE286)=0,"○","")))</f>
        <v/>
      </c>
      <c r="Q286" s="162">
        <f t="shared" si="168"/>
        <v>52</v>
      </c>
      <c r="R286" s="93">
        <f t="shared" si="153"/>
        <v>181</v>
      </c>
      <c r="S286" s="156" t="str">
        <f t="shared" si="154"/>
        <v/>
      </c>
      <c r="T286" s="162">
        <f t="shared" si="155"/>
        <v>51</v>
      </c>
      <c r="U286" s="100">
        <f t="shared" si="169"/>
        <v>52</v>
      </c>
      <c r="V286" s="93" t="str">
        <f t="shared" si="156"/>
        <v/>
      </c>
      <c r="W286" s="169" t="str">
        <f t="shared" si="170"/>
        <v/>
      </c>
      <c r="X286" s="80" t="str">
        <f t="shared" si="171"/>
        <v/>
      </c>
      <c r="Y286" s="80" t="str">
        <f t="shared" si="172"/>
        <v/>
      </c>
      <c r="Z286" s="80" t="str">
        <f t="shared" si="157"/>
        <v>-</v>
      </c>
      <c r="AA286" s="80" t="str">
        <f t="shared" si="158"/>
        <v/>
      </c>
      <c r="AB286" s="80" t="str">
        <f t="shared" si="159"/>
        <v>OK（振替済み）</v>
      </c>
      <c r="AC286" s="154">
        <f t="shared" si="160"/>
        <v>51</v>
      </c>
      <c r="AD286" s="154" t="str">
        <f t="shared" si="173"/>
        <v/>
      </c>
      <c r="AE286" s="106">
        <f t="shared" si="174"/>
        <v>0</v>
      </c>
      <c r="AF286" s="106">
        <f t="shared" si="161"/>
        <v>0</v>
      </c>
      <c r="AG286" s="218" t="str">
        <f>IFERROR(IF(AE286=1,例①!$E$11,IF(AE286=2,例①!$E$11,IF(WEEKDAY(Z286)=2,Z279,AG285))),"")</f>
        <v/>
      </c>
      <c r="AH286" s="222" t="str">
        <f t="shared" si="177"/>
        <v/>
      </c>
      <c r="AI286" s="222" t="str">
        <f t="shared" si="177"/>
        <v/>
      </c>
      <c r="AJ286" s="222" t="str">
        <f t="shared" si="177"/>
        <v/>
      </c>
      <c r="AK286" s="222" t="str">
        <f t="shared" si="177"/>
        <v/>
      </c>
      <c r="AL286" s="222" t="str">
        <f t="shared" si="177"/>
        <v/>
      </c>
      <c r="AM286" s="222" t="str">
        <f t="shared" si="177"/>
        <v/>
      </c>
      <c r="AN286" s="222" t="str">
        <f t="shared" si="177"/>
        <v/>
      </c>
      <c r="AO286" s="222" t="str">
        <f t="shared" si="177"/>
        <v/>
      </c>
      <c r="AP286" s="222" t="str">
        <f t="shared" si="177"/>
        <v/>
      </c>
      <c r="AQ286" s="222" t="str">
        <f t="shared" si="177"/>
        <v/>
      </c>
      <c r="AR286" s="222" t="str">
        <f t="shared" si="177"/>
        <v/>
      </c>
      <c r="AS286" s="222" t="str">
        <f t="shared" si="177"/>
        <v/>
      </c>
      <c r="AT286" s="222" t="str">
        <f t="shared" si="177"/>
        <v/>
      </c>
      <c r="AU286" s="222" t="str">
        <f t="shared" si="177"/>
        <v/>
      </c>
      <c r="AV286" s="222" t="str">
        <f t="shared" si="177"/>
        <v/>
      </c>
      <c r="AW286" s="222" t="str">
        <f t="shared" si="177"/>
        <v/>
      </c>
      <c r="AX286" s="222" t="str">
        <f t="shared" si="177"/>
        <v/>
      </c>
      <c r="AY286" s="222" t="str">
        <f t="shared" si="177"/>
        <v/>
      </c>
      <c r="AZ286" s="222" t="str">
        <f t="shared" si="177"/>
        <v/>
      </c>
      <c r="BA286" s="222" t="str">
        <f t="shared" si="177"/>
        <v/>
      </c>
      <c r="BB286" s="219" t="str">
        <f>IFERROR(IF(IF(Z286=例①!$E$12,例①!$E$12,IF(WEEKDAY(Z286)=1,Z293,BB287))&gt;例①!$E$12,例①!$E$12,IF(Z286=例①!$E$12,例①!$E$12,IF(WEEKDAY(Z286)=1,Z293,BB287))),"")</f>
        <v/>
      </c>
      <c r="BE286" s="53"/>
      <c r="BF286" s="53"/>
      <c r="BG286" s="53" t="str">
        <f>IFERROR(VLOOKUP(B286,例①!$C$11:$D$12,2,FALSE),"")</f>
        <v/>
      </c>
      <c r="BH286" s="53" t="str">
        <f>IFERROR(VLOOKUP(B286,例①!$C$16:$D$21,2,FALSE),"")</f>
        <v/>
      </c>
      <c r="BI286" s="53" t="str">
        <f>IFERROR(VLOOKUP(B286,例①!$C$22:$D$24,2,FALSE),"")</f>
        <v/>
      </c>
      <c r="BJ286" s="53" t="str">
        <f>IF(B286&gt;例①!$C$26,"",IF(B286&gt;=例①!$C$25,$BJ$13,""))</f>
        <v/>
      </c>
      <c r="BK286" s="53" t="str">
        <f>IF(B286&gt;例①!$C$28,"",IF(B286&gt;=例①!$C$27,$BK$13,""))</f>
        <v/>
      </c>
      <c r="BL286" s="53" t="str">
        <f>IF(B286&gt;例①!$C$30,"",IF(B286&gt;=例①!$C$29,$BL$13,""))</f>
        <v/>
      </c>
      <c r="BM286" s="53" t="str">
        <f>IF(B286&gt;例①!$C$32,"",IF(B286&gt;=例①!$C$31,$BM$13,""))</f>
        <v/>
      </c>
      <c r="BN286" s="53" t="str">
        <f>IF(B286&gt;例①!$C$34,"",IF(B286&gt;=例①!$C$33,$BN$13,""))</f>
        <v/>
      </c>
      <c r="BO286" s="53" t="str">
        <f>IF(B286&gt;例①!$C$36,"",IF(B286&gt;=例①!$C$35,$BO$13,""))</f>
        <v/>
      </c>
      <c r="BP286" s="53" t="str">
        <f>IF(B286&gt;例①!$C$38,"",IF(B286&gt;=例①!$C$37,$BP$13,""))</f>
        <v/>
      </c>
      <c r="BQ286" s="53" t="str">
        <f>IF(B286&gt;例①!$C$40,"",IF(B286&gt;=例①!$C$39,$BQ$13,""))</f>
        <v/>
      </c>
      <c r="BR286" s="53" t="str">
        <f>IF(B286&gt;例①!$C$42,"",IF(B286&gt;=例①!$C$41,$BR$13,""))</f>
        <v/>
      </c>
      <c r="BS286" s="53" t="str">
        <f>IF(B286&gt;例①!$C$44,"",IF(B286&gt;=例①!$C$43,$BS$13,""))</f>
        <v/>
      </c>
      <c r="BT286" s="53" t="str">
        <f>IF(B286&gt;例①!$C$46,"",IF(B286&gt;=例①!$C$45,$BT$13,""))</f>
        <v/>
      </c>
      <c r="BU286" s="53" t="str">
        <f>IF(B286&gt;例①!$C$48,"",IF(B286&gt;=例①!$C$47,$BU$13,""))</f>
        <v/>
      </c>
      <c r="BV286" s="53" t="str">
        <f>IF(B286&gt;例①!$C$50,"",IF(B286&gt;=例①!$C$49,$BV$13,""))</f>
        <v/>
      </c>
      <c r="BW286" s="53" t="str">
        <f>IF(B286&gt;例①!$C$52,"",IF(B286&gt;=例①!$C$51,$BW$13,""))</f>
        <v/>
      </c>
      <c r="BX286" s="53" t="str">
        <f>IF(B286&gt;例①!$C$54,"",IF(B286&gt;=例①!$C$53,$BX$13,""))</f>
        <v/>
      </c>
      <c r="BY286" s="53" t="str">
        <f>IF(B286&gt;例①!$C$56,"",IF(B286&gt;=例①!$C$55,$BY$13,""))</f>
        <v/>
      </c>
      <c r="BZ286" s="53" t="str">
        <f>IF(B286&gt;例①!$C$58,"",IF(B286&gt;=例①!$C$57,$BZ$13,""))</f>
        <v/>
      </c>
      <c r="CA286" s="53" t="str">
        <f>IF(B286&gt;例①!$C$60,"",IF(B286&gt;=例①!$C$59,$CA$13,""))</f>
        <v/>
      </c>
      <c r="CB286" s="53" t="str">
        <f>IF(B286&gt;例①!$C$62,"",IF(B286&gt;=例①!$C$61,$CB$13,""))</f>
        <v/>
      </c>
      <c r="CC286" s="53" t="str">
        <f>IF(B286&gt;例①!$C$64,"",IF(B286&gt;=例①!$C$63,$CC$13,""))</f>
        <v/>
      </c>
      <c r="CD286" s="53" t="str">
        <f>IF(B286&gt;例①!$C$66,"",IF(B286&gt;=例①!$C$65,$CD$13,""))</f>
        <v/>
      </c>
      <c r="CE286" s="50" t="str">
        <f t="shared" si="175"/>
        <v/>
      </c>
      <c r="CF286" s="50" t="str">
        <f t="shared" si="162"/>
        <v xml:space="preserve"> </v>
      </c>
    </row>
    <row r="287" spans="1:84" ht="39" customHeight="1" thickTop="1" thickBot="1" x14ac:dyDescent="0.2">
      <c r="A287" s="81" t="str">
        <f t="shared" si="149"/>
        <v>対象期間外</v>
      </c>
      <c r="B287" s="180" t="str">
        <f>IFERROR(IF(B286=例①!$E$12+IF(WEEKDAY(例①!$E$12)=1,例①!$E$12,(8-WEEKDAY(例①!$E$12))),"-",IF(B286="-","-",B286+1)),"-")</f>
        <v>-</v>
      </c>
      <c r="C287" s="89" t="str">
        <f t="shared" si="163"/>
        <v>-</v>
      </c>
      <c r="D287" s="199" t="str">
        <f t="shared" si="164"/>
        <v>×</v>
      </c>
      <c r="E287" s="200" t="str">
        <f t="shared" si="165"/>
        <v xml:space="preserve"> </v>
      </c>
      <c r="F287" s="201" t="s">
        <v>61</v>
      </c>
      <c r="G287" s="202"/>
      <c r="H287" s="203"/>
      <c r="I287" s="204"/>
      <c r="J287" s="187" t="str">
        <f t="shared" si="166"/>
        <v/>
      </c>
      <c r="K287" s="190" t="str">
        <f t="shared" si="150"/>
        <v/>
      </c>
      <c r="L287" s="190" t="str">
        <f t="shared" si="151"/>
        <v/>
      </c>
      <c r="M287" s="188" t="str">
        <f t="shared" si="167"/>
        <v/>
      </c>
      <c r="N287" s="87" t="str">
        <f t="shared" si="152"/>
        <v/>
      </c>
      <c r="O287" s="108"/>
      <c r="P287" s="156" t="str">
        <f>IF(B287&lt;例①!$E$11,"",IF(B287&gt;例①!$E$12,"",IF(LEN(CE287)=0,"○","")))</f>
        <v/>
      </c>
      <c r="Q287" s="162">
        <f t="shared" si="168"/>
        <v>52</v>
      </c>
      <c r="R287" s="93">
        <f t="shared" si="153"/>
        <v>181</v>
      </c>
      <c r="S287" s="156" t="str">
        <f t="shared" si="154"/>
        <v/>
      </c>
      <c r="T287" s="162">
        <f t="shared" si="155"/>
        <v>51</v>
      </c>
      <c r="U287" s="100">
        <f t="shared" si="169"/>
        <v>52</v>
      </c>
      <c r="V287" s="93" t="str">
        <f t="shared" si="156"/>
        <v/>
      </c>
      <c r="W287" s="169" t="str">
        <f t="shared" si="170"/>
        <v/>
      </c>
      <c r="X287" s="80" t="str">
        <f t="shared" si="171"/>
        <v/>
      </c>
      <c r="Y287" s="80" t="str">
        <f t="shared" si="172"/>
        <v/>
      </c>
      <c r="Z287" s="80" t="str">
        <f t="shared" si="157"/>
        <v>-</v>
      </c>
      <c r="AA287" s="80" t="str">
        <f t="shared" si="158"/>
        <v/>
      </c>
      <c r="AB287" s="80" t="str">
        <f t="shared" si="159"/>
        <v>OK（振替済み）</v>
      </c>
      <c r="AC287" s="154">
        <f t="shared" si="160"/>
        <v>51</v>
      </c>
      <c r="AD287" s="154" t="str">
        <f t="shared" si="173"/>
        <v/>
      </c>
      <c r="AE287" s="106">
        <f t="shared" si="174"/>
        <v>0</v>
      </c>
      <c r="AF287" s="106">
        <f t="shared" si="161"/>
        <v>0</v>
      </c>
      <c r="AG287" s="223" t="str">
        <f>IFERROR(IF(AE287=1,例①!$E$11,IF(AE287=2,例①!$E$11,IF(WEEKDAY(Z287)=2,Z280,AG286))),"")</f>
        <v/>
      </c>
      <c r="AH287" s="224" t="str">
        <f t="shared" si="177"/>
        <v/>
      </c>
      <c r="AI287" s="224" t="str">
        <f t="shared" si="177"/>
        <v/>
      </c>
      <c r="AJ287" s="224" t="str">
        <f t="shared" si="177"/>
        <v/>
      </c>
      <c r="AK287" s="224" t="str">
        <f t="shared" si="177"/>
        <v/>
      </c>
      <c r="AL287" s="224" t="str">
        <f t="shared" si="177"/>
        <v/>
      </c>
      <c r="AM287" s="224" t="str">
        <f t="shared" si="177"/>
        <v/>
      </c>
      <c r="AN287" s="224" t="str">
        <f t="shared" si="177"/>
        <v/>
      </c>
      <c r="AO287" s="224" t="str">
        <f t="shared" si="177"/>
        <v/>
      </c>
      <c r="AP287" s="224" t="str">
        <f t="shared" si="177"/>
        <v/>
      </c>
      <c r="AQ287" s="224" t="str">
        <f t="shared" si="177"/>
        <v/>
      </c>
      <c r="AR287" s="224" t="str">
        <f t="shared" si="177"/>
        <v/>
      </c>
      <c r="AS287" s="224" t="str">
        <f t="shared" si="177"/>
        <v/>
      </c>
      <c r="AT287" s="224" t="str">
        <f t="shared" si="177"/>
        <v/>
      </c>
      <c r="AU287" s="224" t="str">
        <f t="shared" si="177"/>
        <v/>
      </c>
      <c r="AV287" s="224" t="str">
        <f t="shared" si="177"/>
        <v/>
      </c>
      <c r="AW287" s="224" t="str">
        <f t="shared" si="177"/>
        <v/>
      </c>
      <c r="AX287" s="224" t="str">
        <f t="shared" si="177"/>
        <v/>
      </c>
      <c r="AY287" s="224" t="str">
        <f t="shared" si="177"/>
        <v/>
      </c>
      <c r="AZ287" s="224" t="str">
        <f t="shared" si="177"/>
        <v/>
      </c>
      <c r="BA287" s="224" t="str">
        <f t="shared" si="177"/>
        <v/>
      </c>
      <c r="BB287" s="225" t="str">
        <f>IFERROR(IF(IF(Z287=例①!$E$12,例①!$E$12,IF(WEEKDAY(Z287)=1,Z294,BB288))&gt;例①!$E$12,例①!$E$12,IF(Z287=例①!$E$12,例①!$E$12,IF(WEEKDAY(Z287)=1,Z294,BB288))),"")</f>
        <v/>
      </c>
      <c r="BE287" s="53"/>
      <c r="BF287" s="53"/>
      <c r="BG287" s="53" t="str">
        <f>IFERROR(VLOOKUP(B287,例①!$C$11:$D$12,2,FALSE),"")</f>
        <v/>
      </c>
      <c r="BH287" s="53" t="str">
        <f>IFERROR(VLOOKUP(B287,例①!$C$16:$D$21,2,FALSE),"")</f>
        <v/>
      </c>
      <c r="BI287" s="53" t="str">
        <f>IFERROR(VLOOKUP(B287,例①!$C$22:$D$24,2,FALSE),"")</f>
        <v/>
      </c>
      <c r="BJ287" s="53" t="str">
        <f>IF(B287&gt;例①!$C$26,"",IF(B287&gt;=例①!$C$25,$BJ$13,""))</f>
        <v/>
      </c>
      <c r="BK287" s="53" t="str">
        <f>IF(B287&gt;例①!$C$28,"",IF(B287&gt;=例①!$C$27,$BK$13,""))</f>
        <v/>
      </c>
      <c r="BL287" s="53" t="str">
        <f>IF(B287&gt;例①!$C$30,"",IF(B287&gt;=例①!$C$29,$BL$13,""))</f>
        <v/>
      </c>
      <c r="BM287" s="53" t="str">
        <f>IF(B287&gt;例①!$C$32,"",IF(B287&gt;=例①!$C$31,$BM$13,""))</f>
        <v/>
      </c>
      <c r="BN287" s="53" t="str">
        <f>IF(B287&gt;例①!$C$34,"",IF(B287&gt;=例①!$C$33,$BN$13,""))</f>
        <v/>
      </c>
      <c r="BO287" s="53" t="str">
        <f>IF(B287&gt;例①!$C$36,"",IF(B287&gt;=例①!$C$35,$BO$13,""))</f>
        <v/>
      </c>
      <c r="BP287" s="53" t="str">
        <f>IF(B287&gt;例①!$C$38,"",IF(B287&gt;=例①!$C$37,$BP$13,""))</f>
        <v/>
      </c>
      <c r="BQ287" s="53" t="str">
        <f>IF(B287&gt;例①!$C$40,"",IF(B287&gt;=例①!$C$39,$BQ$13,""))</f>
        <v/>
      </c>
      <c r="BR287" s="53" t="str">
        <f>IF(B287&gt;例①!$C$42,"",IF(B287&gt;=例①!$C$41,$BR$13,""))</f>
        <v/>
      </c>
      <c r="BS287" s="53" t="str">
        <f>IF(B287&gt;例①!$C$44,"",IF(B287&gt;=例①!$C$43,$BS$13,""))</f>
        <v/>
      </c>
      <c r="BT287" s="53" t="str">
        <f>IF(B287&gt;例①!$C$46,"",IF(B287&gt;=例①!$C$45,$BT$13,""))</f>
        <v/>
      </c>
      <c r="BU287" s="53" t="str">
        <f>IF(B287&gt;例①!$C$48,"",IF(B287&gt;=例①!$C$47,$BU$13,""))</f>
        <v/>
      </c>
      <c r="BV287" s="53" t="str">
        <f>IF(B287&gt;例①!$C$50,"",IF(B287&gt;=例①!$C$49,$BV$13,""))</f>
        <v/>
      </c>
      <c r="BW287" s="53" t="str">
        <f>IF(B287&gt;例①!$C$52,"",IF(B287&gt;=例①!$C$51,$BW$13,""))</f>
        <v/>
      </c>
      <c r="BX287" s="53" t="str">
        <f>IF(B287&gt;例①!$C$54,"",IF(B287&gt;=例①!$C$53,$BX$13,""))</f>
        <v/>
      </c>
      <c r="BY287" s="53" t="str">
        <f>IF(B287&gt;例①!$C$56,"",IF(B287&gt;=例①!$C$55,$BY$13,""))</f>
        <v/>
      </c>
      <c r="BZ287" s="53" t="str">
        <f>IF(B287&gt;例①!$C$58,"",IF(B287&gt;=例①!$C$57,$BZ$13,""))</f>
        <v/>
      </c>
      <c r="CA287" s="53" t="str">
        <f>IF(B287&gt;例①!$C$60,"",IF(B287&gt;=例①!$C$59,$CA$13,""))</f>
        <v/>
      </c>
      <c r="CB287" s="53" t="str">
        <f>IF(B287&gt;例①!$C$62,"",IF(B287&gt;=例①!$C$61,$CB$13,""))</f>
        <v/>
      </c>
      <c r="CC287" s="53" t="str">
        <f>IF(B287&gt;例①!$C$64,"",IF(B287&gt;=例①!$C$63,$CC$13,""))</f>
        <v/>
      </c>
      <c r="CD287" s="53" t="str">
        <f>IF(B287&gt;例①!$C$66,"",IF(B287&gt;=例①!$C$65,$CD$13,""))</f>
        <v/>
      </c>
      <c r="CE287" s="50" t="str">
        <f t="shared" si="175"/>
        <v/>
      </c>
      <c r="CF287" s="50" t="str">
        <f t="shared" si="162"/>
        <v xml:space="preserve"> </v>
      </c>
    </row>
    <row r="288" spans="1:84" ht="39" customHeight="1" thickTop="1" thickBot="1" x14ac:dyDescent="0.2">
      <c r="A288" s="81" t="str">
        <f t="shared" si="149"/>
        <v>対象期間外</v>
      </c>
      <c r="B288" s="180" t="str">
        <f>IFERROR(IF(B287=例①!$E$12+IF(WEEKDAY(例①!$E$12)=1,例①!$E$12,(8-WEEKDAY(例①!$E$12))),"-",IF(B287="-","-",B287+1)),"-")</f>
        <v>-</v>
      </c>
      <c r="C288" s="89" t="str">
        <f t="shared" si="163"/>
        <v>-</v>
      </c>
      <c r="D288" s="199" t="str">
        <f t="shared" si="164"/>
        <v>×</v>
      </c>
      <c r="E288" s="200" t="str">
        <f t="shared" si="165"/>
        <v xml:space="preserve"> </v>
      </c>
      <c r="F288" s="201" t="s">
        <v>60</v>
      </c>
      <c r="G288" s="202"/>
      <c r="H288" s="203"/>
      <c r="I288" s="204"/>
      <c r="J288" s="187" t="str">
        <f t="shared" si="166"/>
        <v/>
      </c>
      <c r="K288" s="190" t="str">
        <f t="shared" si="150"/>
        <v/>
      </c>
      <c r="L288" s="190" t="str">
        <f t="shared" si="151"/>
        <v/>
      </c>
      <c r="M288" s="188" t="str">
        <f t="shared" si="167"/>
        <v/>
      </c>
      <c r="N288" s="87" t="str">
        <f t="shared" si="152"/>
        <v/>
      </c>
      <c r="O288" s="108"/>
      <c r="P288" s="156" t="str">
        <f>IF(B288&lt;例①!$E$11,"",IF(B288&gt;例①!$E$12,"",IF(LEN(CE288)=0,"○","")))</f>
        <v/>
      </c>
      <c r="Q288" s="162">
        <f t="shared" si="168"/>
        <v>52</v>
      </c>
      <c r="R288" s="93">
        <f t="shared" si="153"/>
        <v>181</v>
      </c>
      <c r="S288" s="156" t="str">
        <f t="shared" si="154"/>
        <v/>
      </c>
      <c r="T288" s="162">
        <f t="shared" si="155"/>
        <v>51</v>
      </c>
      <c r="U288" s="100">
        <f t="shared" si="169"/>
        <v>52</v>
      </c>
      <c r="V288" s="93" t="str">
        <f t="shared" si="156"/>
        <v/>
      </c>
      <c r="W288" s="169" t="str">
        <f t="shared" si="170"/>
        <v/>
      </c>
      <c r="X288" s="80" t="str">
        <f t="shared" si="171"/>
        <v/>
      </c>
      <c r="Y288" s="80" t="str">
        <f t="shared" si="172"/>
        <v/>
      </c>
      <c r="Z288" s="80" t="str">
        <f t="shared" si="157"/>
        <v>-</v>
      </c>
      <c r="AA288" s="80" t="str">
        <f t="shared" si="158"/>
        <v/>
      </c>
      <c r="AB288" s="80" t="str">
        <f t="shared" si="159"/>
        <v>OK（振替済み）</v>
      </c>
      <c r="AC288" s="154">
        <f t="shared" si="160"/>
        <v>51</v>
      </c>
      <c r="AD288" s="154" t="str">
        <f t="shared" si="173"/>
        <v/>
      </c>
      <c r="AE288" s="106">
        <f t="shared" si="174"/>
        <v>0</v>
      </c>
      <c r="AF288" s="106">
        <f t="shared" si="161"/>
        <v>0</v>
      </c>
      <c r="AG288" s="216" t="str">
        <f>IFERROR(IF(AE288=1,例①!$E$11,IF(AE288=2,例①!$E$11,IF(WEEKDAY(Z288)=2,Z281,AG287))),"")</f>
        <v/>
      </c>
      <c r="AH288" s="221" t="str">
        <f t="shared" si="177"/>
        <v/>
      </c>
      <c r="AI288" s="221" t="str">
        <f t="shared" si="177"/>
        <v/>
      </c>
      <c r="AJ288" s="221" t="str">
        <f t="shared" si="177"/>
        <v/>
      </c>
      <c r="AK288" s="221" t="str">
        <f t="shared" si="177"/>
        <v/>
      </c>
      <c r="AL288" s="221" t="str">
        <f t="shared" si="177"/>
        <v/>
      </c>
      <c r="AM288" s="221" t="str">
        <f t="shared" si="177"/>
        <v/>
      </c>
      <c r="AN288" s="221" t="str">
        <f t="shared" si="177"/>
        <v/>
      </c>
      <c r="AO288" s="221" t="str">
        <f t="shared" si="177"/>
        <v/>
      </c>
      <c r="AP288" s="221" t="str">
        <f t="shared" si="177"/>
        <v/>
      </c>
      <c r="AQ288" s="221" t="str">
        <f t="shared" si="177"/>
        <v/>
      </c>
      <c r="AR288" s="221" t="str">
        <f t="shared" si="177"/>
        <v/>
      </c>
      <c r="AS288" s="221" t="str">
        <f t="shared" si="177"/>
        <v/>
      </c>
      <c r="AT288" s="221" t="str">
        <f t="shared" si="177"/>
        <v/>
      </c>
      <c r="AU288" s="221" t="str">
        <f t="shared" si="177"/>
        <v/>
      </c>
      <c r="AV288" s="221" t="str">
        <f t="shared" si="177"/>
        <v/>
      </c>
      <c r="AW288" s="221" t="str">
        <f t="shared" ref="AW288:BA288" si="178">IFERROR(IF(AV288+1&gt;$BB288,"",AV288+1),"")</f>
        <v/>
      </c>
      <c r="AX288" s="221" t="str">
        <f t="shared" si="178"/>
        <v/>
      </c>
      <c r="AY288" s="221" t="str">
        <f t="shared" si="178"/>
        <v/>
      </c>
      <c r="AZ288" s="221" t="str">
        <f t="shared" si="178"/>
        <v/>
      </c>
      <c r="BA288" s="221" t="str">
        <f t="shared" si="178"/>
        <v/>
      </c>
      <c r="BB288" s="217" t="str">
        <f>IFERROR(IF(IF(Z288=例①!$E$12,例①!$E$12,IF(WEEKDAY(Z288)=1,Z295,BB289))&gt;例①!$E$12,例①!$E$12,IF(Z288=例①!$E$12,例①!$E$12,IF(WEEKDAY(Z288)=1,Z295,BB289))),"")</f>
        <v/>
      </c>
      <c r="BE288" s="53"/>
      <c r="BF288" s="53"/>
      <c r="BG288" s="53" t="str">
        <f>IFERROR(VLOOKUP(B288,例①!$C$11:$D$12,2,FALSE),"")</f>
        <v/>
      </c>
      <c r="BH288" s="53" t="str">
        <f>IFERROR(VLOOKUP(B288,例①!$C$16:$D$21,2,FALSE),"")</f>
        <v/>
      </c>
      <c r="BI288" s="53" t="str">
        <f>IFERROR(VLOOKUP(B288,例①!$C$22:$D$24,2,FALSE),"")</f>
        <v/>
      </c>
      <c r="BJ288" s="53" t="str">
        <f>IF(B288&gt;例①!$C$26,"",IF(B288&gt;=例①!$C$25,$BJ$13,""))</f>
        <v/>
      </c>
      <c r="BK288" s="53" t="str">
        <f>IF(B288&gt;例①!$C$28,"",IF(B288&gt;=例①!$C$27,$BK$13,""))</f>
        <v/>
      </c>
      <c r="BL288" s="53" t="str">
        <f>IF(B288&gt;例①!$C$30,"",IF(B288&gt;=例①!$C$29,$BL$13,""))</f>
        <v/>
      </c>
      <c r="BM288" s="53" t="str">
        <f>IF(B288&gt;例①!$C$32,"",IF(B288&gt;=例①!$C$31,$BM$13,""))</f>
        <v/>
      </c>
      <c r="BN288" s="53" t="str">
        <f>IF(B288&gt;例①!$C$34,"",IF(B288&gt;=例①!$C$33,$BN$13,""))</f>
        <v/>
      </c>
      <c r="BO288" s="53" t="str">
        <f>IF(B288&gt;例①!$C$36,"",IF(B288&gt;=例①!$C$35,$BO$13,""))</f>
        <v/>
      </c>
      <c r="BP288" s="53" t="str">
        <f>IF(B288&gt;例①!$C$38,"",IF(B288&gt;=例①!$C$37,$BP$13,""))</f>
        <v/>
      </c>
      <c r="BQ288" s="53" t="str">
        <f>IF(B288&gt;例①!$C$40,"",IF(B288&gt;=例①!$C$39,$BQ$13,""))</f>
        <v/>
      </c>
      <c r="BR288" s="53" t="str">
        <f>IF(B288&gt;例①!$C$42,"",IF(B288&gt;=例①!$C$41,$BR$13,""))</f>
        <v/>
      </c>
      <c r="BS288" s="53" t="str">
        <f>IF(B288&gt;例①!$C$44,"",IF(B288&gt;=例①!$C$43,$BS$13,""))</f>
        <v/>
      </c>
      <c r="BT288" s="53" t="str">
        <f>IF(B288&gt;例①!$C$46,"",IF(B288&gt;=例①!$C$45,$BT$13,""))</f>
        <v/>
      </c>
      <c r="BU288" s="53" t="str">
        <f>IF(B288&gt;例①!$C$48,"",IF(B288&gt;=例①!$C$47,$BU$13,""))</f>
        <v/>
      </c>
      <c r="BV288" s="53" t="str">
        <f>IF(B288&gt;例①!$C$50,"",IF(B288&gt;=例①!$C$49,$BV$13,""))</f>
        <v/>
      </c>
      <c r="BW288" s="53" t="str">
        <f>IF(B288&gt;例①!$C$52,"",IF(B288&gt;=例①!$C$51,$BW$13,""))</f>
        <v/>
      </c>
      <c r="BX288" s="53" t="str">
        <f>IF(B288&gt;例①!$C$54,"",IF(B288&gt;=例①!$C$53,$BX$13,""))</f>
        <v/>
      </c>
      <c r="BY288" s="53" t="str">
        <f>IF(B288&gt;例①!$C$56,"",IF(B288&gt;=例①!$C$55,$BY$13,""))</f>
        <v/>
      </c>
      <c r="BZ288" s="53" t="str">
        <f>IF(B288&gt;例①!$C$58,"",IF(B288&gt;=例①!$C$57,$BZ$13,""))</f>
        <v/>
      </c>
      <c r="CA288" s="53" t="str">
        <f>IF(B288&gt;例①!$C$60,"",IF(B288&gt;=例①!$C$59,$CA$13,""))</f>
        <v/>
      </c>
      <c r="CB288" s="53" t="str">
        <f>IF(B288&gt;例①!$C$62,"",IF(B288&gt;=例①!$C$61,$CB$13,""))</f>
        <v/>
      </c>
      <c r="CC288" s="53" t="str">
        <f>IF(B288&gt;例①!$C$64,"",IF(B288&gt;=例①!$C$63,$CC$13,""))</f>
        <v/>
      </c>
      <c r="CD288" s="53" t="str">
        <f>IF(B288&gt;例①!$C$66,"",IF(B288&gt;=例①!$C$65,$CD$13,""))</f>
        <v/>
      </c>
      <c r="CE288" s="50" t="str">
        <f t="shared" si="175"/>
        <v/>
      </c>
      <c r="CF288" s="50" t="str">
        <f t="shared" si="162"/>
        <v xml:space="preserve"> </v>
      </c>
    </row>
    <row r="289" spans="1:84" ht="39" customHeight="1" thickTop="1" thickBot="1" x14ac:dyDescent="0.2">
      <c r="A289" s="81" t="str">
        <f t="shared" si="149"/>
        <v>対象期間外</v>
      </c>
      <c r="B289" s="180" t="str">
        <f>IFERROR(IF(B288=例①!$E$12+IF(WEEKDAY(例①!$E$12)=1,例①!$E$12,(8-WEEKDAY(例①!$E$12))),"-",IF(B288="-","-",B288+1)),"-")</f>
        <v>-</v>
      </c>
      <c r="C289" s="89" t="str">
        <f t="shared" si="163"/>
        <v>-</v>
      </c>
      <c r="D289" s="199" t="str">
        <f t="shared" si="164"/>
        <v>×</v>
      </c>
      <c r="E289" s="200" t="str">
        <f t="shared" si="165"/>
        <v xml:space="preserve"> </v>
      </c>
      <c r="F289" s="201" t="s">
        <v>60</v>
      </c>
      <c r="G289" s="202"/>
      <c r="H289" s="203"/>
      <c r="I289" s="204"/>
      <c r="J289" s="187" t="str">
        <f t="shared" si="166"/>
        <v/>
      </c>
      <c r="K289" s="190" t="str">
        <f t="shared" si="150"/>
        <v/>
      </c>
      <c r="L289" s="190" t="str">
        <f t="shared" si="151"/>
        <v/>
      </c>
      <c r="M289" s="188" t="str">
        <f t="shared" si="167"/>
        <v/>
      </c>
      <c r="N289" s="87" t="str">
        <f t="shared" si="152"/>
        <v/>
      </c>
      <c r="O289" s="108"/>
      <c r="P289" s="156" t="str">
        <f>IF(B289&lt;例①!$E$11,"",IF(B289&gt;例①!$E$12,"",IF(LEN(CE289)=0,"○","")))</f>
        <v/>
      </c>
      <c r="Q289" s="162">
        <f t="shared" si="168"/>
        <v>52</v>
      </c>
      <c r="R289" s="93">
        <f t="shared" si="153"/>
        <v>181</v>
      </c>
      <c r="S289" s="156" t="str">
        <f t="shared" si="154"/>
        <v/>
      </c>
      <c r="T289" s="162">
        <f t="shared" si="155"/>
        <v>51</v>
      </c>
      <c r="U289" s="100">
        <f t="shared" si="169"/>
        <v>52</v>
      </c>
      <c r="V289" s="93" t="str">
        <f t="shared" si="156"/>
        <v/>
      </c>
      <c r="W289" s="169" t="str">
        <f t="shared" si="170"/>
        <v/>
      </c>
      <c r="X289" s="80" t="str">
        <f t="shared" si="171"/>
        <v/>
      </c>
      <c r="Y289" s="80" t="str">
        <f t="shared" si="172"/>
        <v/>
      </c>
      <c r="Z289" s="80" t="str">
        <f t="shared" si="157"/>
        <v>-</v>
      </c>
      <c r="AA289" s="80" t="str">
        <f t="shared" si="158"/>
        <v/>
      </c>
      <c r="AB289" s="80" t="str">
        <f t="shared" si="159"/>
        <v>OK（振替済み）</v>
      </c>
      <c r="AC289" s="154">
        <f t="shared" si="160"/>
        <v>51</v>
      </c>
      <c r="AD289" s="154" t="str">
        <f t="shared" si="173"/>
        <v/>
      </c>
      <c r="AE289" s="106">
        <f t="shared" si="174"/>
        <v>0</v>
      </c>
      <c r="AF289" s="106">
        <f t="shared" si="161"/>
        <v>0</v>
      </c>
      <c r="AG289" s="218" t="str">
        <f>IFERROR(IF(AE289=1,例①!$E$11,IF(AE289=2,例①!$E$11,IF(WEEKDAY(Z289)=2,Z282,AG288))),"")</f>
        <v/>
      </c>
      <c r="AH289" s="222" t="str">
        <f t="shared" ref="AH289:BA301" si="179">IFERROR(IF(AG289+1&gt;$BB289,"",AG289+1),"")</f>
        <v/>
      </c>
      <c r="AI289" s="222" t="str">
        <f t="shared" si="179"/>
        <v/>
      </c>
      <c r="AJ289" s="222" t="str">
        <f t="shared" si="179"/>
        <v/>
      </c>
      <c r="AK289" s="222" t="str">
        <f t="shared" si="179"/>
        <v/>
      </c>
      <c r="AL289" s="222" t="str">
        <f t="shared" si="179"/>
        <v/>
      </c>
      <c r="AM289" s="222" t="str">
        <f t="shared" si="179"/>
        <v/>
      </c>
      <c r="AN289" s="222" t="str">
        <f t="shared" si="179"/>
        <v/>
      </c>
      <c r="AO289" s="222" t="str">
        <f t="shared" si="179"/>
        <v/>
      </c>
      <c r="AP289" s="222" t="str">
        <f t="shared" si="179"/>
        <v/>
      </c>
      <c r="AQ289" s="222" t="str">
        <f t="shared" si="179"/>
        <v/>
      </c>
      <c r="AR289" s="222" t="str">
        <f t="shared" si="179"/>
        <v/>
      </c>
      <c r="AS289" s="222" t="str">
        <f t="shared" si="179"/>
        <v/>
      </c>
      <c r="AT289" s="222" t="str">
        <f t="shared" si="179"/>
        <v/>
      </c>
      <c r="AU289" s="222" t="str">
        <f t="shared" si="179"/>
        <v/>
      </c>
      <c r="AV289" s="222" t="str">
        <f t="shared" si="179"/>
        <v/>
      </c>
      <c r="AW289" s="222" t="str">
        <f t="shared" si="179"/>
        <v/>
      </c>
      <c r="AX289" s="222" t="str">
        <f t="shared" si="179"/>
        <v/>
      </c>
      <c r="AY289" s="222" t="str">
        <f t="shared" si="179"/>
        <v/>
      </c>
      <c r="AZ289" s="222" t="str">
        <f t="shared" si="179"/>
        <v/>
      </c>
      <c r="BA289" s="222" t="str">
        <f t="shared" si="179"/>
        <v/>
      </c>
      <c r="BB289" s="219" t="str">
        <f>IFERROR(IF(IF(Z289=例①!$E$12,例①!$E$12,IF(WEEKDAY(Z289)=1,Z296,BB290))&gt;例①!$E$12,例①!$E$12,IF(Z289=例①!$E$12,例①!$E$12,IF(WEEKDAY(Z289)=1,Z296,BB290))),"")</f>
        <v/>
      </c>
      <c r="BE289" s="53"/>
      <c r="BF289" s="53"/>
      <c r="BG289" s="53" t="str">
        <f>IFERROR(VLOOKUP(B289,例①!$C$11:$D$12,2,FALSE),"")</f>
        <v/>
      </c>
      <c r="BH289" s="53" t="str">
        <f>IFERROR(VLOOKUP(B289,例①!$C$16:$D$21,2,FALSE),"")</f>
        <v/>
      </c>
      <c r="BI289" s="53" t="str">
        <f>IFERROR(VLOOKUP(B289,例①!$C$22:$D$24,2,FALSE),"")</f>
        <v/>
      </c>
      <c r="BJ289" s="53" t="str">
        <f>IF(B289&gt;例①!$C$26,"",IF(B289&gt;=例①!$C$25,$BJ$13,""))</f>
        <v/>
      </c>
      <c r="BK289" s="53" t="str">
        <f>IF(B289&gt;例①!$C$28,"",IF(B289&gt;=例①!$C$27,$BK$13,""))</f>
        <v/>
      </c>
      <c r="BL289" s="53" t="str">
        <f>IF(B289&gt;例①!$C$30,"",IF(B289&gt;=例①!$C$29,$BL$13,""))</f>
        <v/>
      </c>
      <c r="BM289" s="53" t="str">
        <f>IF(B289&gt;例①!$C$32,"",IF(B289&gt;=例①!$C$31,$BM$13,""))</f>
        <v/>
      </c>
      <c r="BN289" s="53" t="str">
        <f>IF(B289&gt;例①!$C$34,"",IF(B289&gt;=例①!$C$33,$BN$13,""))</f>
        <v/>
      </c>
      <c r="BO289" s="53" t="str">
        <f>IF(B289&gt;例①!$C$36,"",IF(B289&gt;=例①!$C$35,$BO$13,""))</f>
        <v/>
      </c>
      <c r="BP289" s="53" t="str">
        <f>IF(B289&gt;例①!$C$38,"",IF(B289&gt;=例①!$C$37,$BP$13,""))</f>
        <v/>
      </c>
      <c r="BQ289" s="53" t="str">
        <f>IF(B289&gt;例①!$C$40,"",IF(B289&gt;=例①!$C$39,$BQ$13,""))</f>
        <v/>
      </c>
      <c r="BR289" s="53" t="str">
        <f>IF(B289&gt;例①!$C$42,"",IF(B289&gt;=例①!$C$41,$BR$13,""))</f>
        <v/>
      </c>
      <c r="BS289" s="53" t="str">
        <f>IF(B289&gt;例①!$C$44,"",IF(B289&gt;=例①!$C$43,$BS$13,""))</f>
        <v/>
      </c>
      <c r="BT289" s="53" t="str">
        <f>IF(B289&gt;例①!$C$46,"",IF(B289&gt;=例①!$C$45,$BT$13,""))</f>
        <v/>
      </c>
      <c r="BU289" s="53" t="str">
        <f>IF(B289&gt;例①!$C$48,"",IF(B289&gt;=例①!$C$47,$BU$13,""))</f>
        <v/>
      </c>
      <c r="BV289" s="53" t="str">
        <f>IF(B289&gt;例①!$C$50,"",IF(B289&gt;=例①!$C$49,$BV$13,""))</f>
        <v/>
      </c>
      <c r="BW289" s="53" t="str">
        <f>IF(B289&gt;例①!$C$52,"",IF(B289&gt;=例①!$C$51,$BW$13,""))</f>
        <v/>
      </c>
      <c r="BX289" s="53" t="str">
        <f>IF(B289&gt;例①!$C$54,"",IF(B289&gt;=例①!$C$53,$BX$13,""))</f>
        <v/>
      </c>
      <c r="BY289" s="53" t="str">
        <f>IF(B289&gt;例①!$C$56,"",IF(B289&gt;=例①!$C$55,$BY$13,""))</f>
        <v/>
      </c>
      <c r="BZ289" s="53" t="str">
        <f>IF(B289&gt;例①!$C$58,"",IF(B289&gt;=例①!$C$57,$BZ$13,""))</f>
        <v/>
      </c>
      <c r="CA289" s="53" t="str">
        <f>IF(B289&gt;例①!$C$60,"",IF(B289&gt;=例①!$C$59,$CA$13,""))</f>
        <v/>
      </c>
      <c r="CB289" s="53" t="str">
        <f>IF(B289&gt;例①!$C$62,"",IF(B289&gt;=例①!$C$61,$CB$13,""))</f>
        <v/>
      </c>
      <c r="CC289" s="53" t="str">
        <f>IF(B289&gt;例①!$C$64,"",IF(B289&gt;=例①!$C$63,$CC$13,""))</f>
        <v/>
      </c>
      <c r="CD289" s="53" t="str">
        <f>IF(B289&gt;例①!$C$66,"",IF(B289&gt;=例①!$C$65,$CD$13,""))</f>
        <v/>
      </c>
      <c r="CE289" s="50" t="str">
        <f t="shared" si="175"/>
        <v/>
      </c>
      <c r="CF289" s="50" t="str">
        <f t="shared" si="162"/>
        <v xml:space="preserve"> </v>
      </c>
    </row>
    <row r="290" spans="1:84" ht="39" customHeight="1" thickTop="1" thickBot="1" x14ac:dyDescent="0.2">
      <c r="A290" s="81" t="str">
        <f t="shared" si="149"/>
        <v>対象期間外</v>
      </c>
      <c r="B290" s="180" t="str">
        <f>IFERROR(IF(B289=例①!$E$12+IF(WEEKDAY(例①!$E$12)=1,例①!$E$12,(8-WEEKDAY(例①!$E$12))),"-",IF(B289="-","-",B289+1)),"-")</f>
        <v>-</v>
      </c>
      <c r="C290" s="89" t="str">
        <f t="shared" si="163"/>
        <v>-</v>
      </c>
      <c r="D290" s="199" t="str">
        <f t="shared" si="164"/>
        <v>×</v>
      </c>
      <c r="E290" s="200" t="str">
        <f t="shared" si="165"/>
        <v xml:space="preserve"> </v>
      </c>
      <c r="F290" s="201" t="s">
        <v>60</v>
      </c>
      <c r="G290" s="202"/>
      <c r="H290" s="203"/>
      <c r="I290" s="204"/>
      <c r="J290" s="187" t="str">
        <f t="shared" si="166"/>
        <v/>
      </c>
      <c r="K290" s="190" t="str">
        <f t="shared" si="150"/>
        <v/>
      </c>
      <c r="L290" s="190" t="str">
        <f t="shared" si="151"/>
        <v/>
      </c>
      <c r="M290" s="188" t="str">
        <f t="shared" si="167"/>
        <v/>
      </c>
      <c r="N290" s="87" t="str">
        <f t="shared" si="152"/>
        <v/>
      </c>
      <c r="O290" s="108"/>
      <c r="P290" s="156" t="str">
        <f>IF(B290&lt;例①!$E$11,"",IF(B290&gt;例①!$E$12,"",IF(LEN(CE290)=0,"○","")))</f>
        <v/>
      </c>
      <c r="Q290" s="162">
        <f t="shared" si="168"/>
        <v>52</v>
      </c>
      <c r="R290" s="93">
        <f t="shared" si="153"/>
        <v>181</v>
      </c>
      <c r="S290" s="156" t="str">
        <f t="shared" si="154"/>
        <v/>
      </c>
      <c r="T290" s="162">
        <f t="shared" si="155"/>
        <v>51</v>
      </c>
      <c r="U290" s="100">
        <f t="shared" si="169"/>
        <v>52</v>
      </c>
      <c r="V290" s="93" t="str">
        <f t="shared" si="156"/>
        <v/>
      </c>
      <c r="W290" s="169" t="str">
        <f t="shared" si="170"/>
        <v/>
      </c>
      <c r="X290" s="80" t="str">
        <f t="shared" si="171"/>
        <v/>
      </c>
      <c r="Y290" s="80" t="str">
        <f t="shared" si="172"/>
        <v/>
      </c>
      <c r="Z290" s="80" t="str">
        <f t="shared" si="157"/>
        <v>-</v>
      </c>
      <c r="AA290" s="80" t="str">
        <f t="shared" si="158"/>
        <v/>
      </c>
      <c r="AB290" s="80" t="str">
        <f t="shared" si="159"/>
        <v>OK（振替済み）</v>
      </c>
      <c r="AC290" s="154">
        <f t="shared" si="160"/>
        <v>51</v>
      </c>
      <c r="AD290" s="154" t="str">
        <f t="shared" si="173"/>
        <v/>
      </c>
      <c r="AE290" s="106">
        <f t="shared" si="174"/>
        <v>0</v>
      </c>
      <c r="AF290" s="106">
        <f t="shared" si="161"/>
        <v>0</v>
      </c>
      <c r="AG290" s="218" t="str">
        <f>IFERROR(IF(AE290=1,例①!$E$11,IF(AE290=2,例①!$E$11,IF(WEEKDAY(Z290)=2,Z283,AG289))),"")</f>
        <v/>
      </c>
      <c r="AH290" s="222" t="str">
        <f t="shared" si="179"/>
        <v/>
      </c>
      <c r="AI290" s="222" t="str">
        <f t="shared" si="179"/>
        <v/>
      </c>
      <c r="AJ290" s="222" t="str">
        <f t="shared" si="179"/>
        <v/>
      </c>
      <c r="AK290" s="222" t="str">
        <f t="shared" si="179"/>
        <v/>
      </c>
      <c r="AL290" s="222" t="str">
        <f t="shared" si="179"/>
        <v/>
      </c>
      <c r="AM290" s="222" t="str">
        <f t="shared" si="179"/>
        <v/>
      </c>
      <c r="AN290" s="222" t="str">
        <f t="shared" si="179"/>
        <v/>
      </c>
      <c r="AO290" s="222" t="str">
        <f t="shared" si="179"/>
        <v/>
      </c>
      <c r="AP290" s="222" t="str">
        <f t="shared" si="179"/>
        <v/>
      </c>
      <c r="AQ290" s="222" t="str">
        <f t="shared" si="179"/>
        <v/>
      </c>
      <c r="AR290" s="222" t="str">
        <f t="shared" si="179"/>
        <v/>
      </c>
      <c r="AS290" s="222" t="str">
        <f t="shared" si="179"/>
        <v/>
      </c>
      <c r="AT290" s="222" t="str">
        <f t="shared" si="179"/>
        <v/>
      </c>
      <c r="AU290" s="222" t="str">
        <f t="shared" si="179"/>
        <v/>
      </c>
      <c r="AV290" s="222" t="str">
        <f t="shared" si="179"/>
        <v/>
      </c>
      <c r="AW290" s="222" t="str">
        <f t="shared" si="179"/>
        <v/>
      </c>
      <c r="AX290" s="222" t="str">
        <f t="shared" si="179"/>
        <v/>
      </c>
      <c r="AY290" s="222" t="str">
        <f t="shared" si="179"/>
        <v/>
      </c>
      <c r="AZ290" s="222" t="str">
        <f t="shared" si="179"/>
        <v/>
      </c>
      <c r="BA290" s="222" t="str">
        <f t="shared" si="179"/>
        <v/>
      </c>
      <c r="BB290" s="219" t="str">
        <f>IFERROR(IF(IF(Z290=例①!$E$12,例①!$E$12,IF(WEEKDAY(Z290)=1,Z297,BB291))&gt;例①!$E$12,例①!$E$12,IF(Z290=例①!$E$12,例①!$E$12,IF(WEEKDAY(Z290)=1,Z297,BB291))),"")</f>
        <v/>
      </c>
      <c r="BE290" s="53"/>
      <c r="BF290" s="53"/>
      <c r="BG290" s="53" t="str">
        <f>IFERROR(VLOOKUP(B290,例①!$C$11:$D$12,2,FALSE),"")</f>
        <v/>
      </c>
      <c r="BH290" s="53" t="str">
        <f>IFERROR(VLOOKUP(B290,例①!$C$16:$D$21,2,FALSE),"")</f>
        <v/>
      </c>
      <c r="BI290" s="53" t="str">
        <f>IFERROR(VLOOKUP(B290,例①!$C$22:$D$24,2,FALSE),"")</f>
        <v/>
      </c>
      <c r="BJ290" s="53" t="str">
        <f>IF(B290&gt;例①!$C$26,"",IF(B290&gt;=例①!$C$25,$BJ$13,""))</f>
        <v/>
      </c>
      <c r="BK290" s="53" t="str">
        <f>IF(B290&gt;例①!$C$28,"",IF(B290&gt;=例①!$C$27,$BK$13,""))</f>
        <v/>
      </c>
      <c r="BL290" s="53" t="str">
        <f>IF(B290&gt;例①!$C$30,"",IF(B290&gt;=例①!$C$29,$BL$13,""))</f>
        <v/>
      </c>
      <c r="BM290" s="53" t="str">
        <f>IF(B290&gt;例①!$C$32,"",IF(B290&gt;=例①!$C$31,$BM$13,""))</f>
        <v/>
      </c>
      <c r="BN290" s="53" t="str">
        <f>IF(B290&gt;例①!$C$34,"",IF(B290&gt;=例①!$C$33,$BN$13,""))</f>
        <v/>
      </c>
      <c r="BO290" s="53" t="str">
        <f>IF(B290&gt;例①!$C$36,"",IF(B290&gt;=例①!$C$35,$BO$13,""))</f>
        <v/>
      </c>
      <c r="BP290" s="53" t="str">
        <f>IF(B290&gt;例①!$C$38,"",IF(B290&gt;=例①!$C$37,$BP$13,""))</f>
        <v/>
      </c>
      <c r="BQ290" s="53" t="str">
        <f>IF(B290&gt;例①!$C$40,"",IF(B290&gt;=例①!$C$39,$BQ$13,""))</f>
        <v/>
      </c>
      <c r="BR290" s="53" t="str">
        <f>IF(B290&gt;例①!$C$42,"",IF(B290&gt;=例①!$C$41,$BR$13,""))</f>
        <v/>
      </c>
      <c r="BS290" s="53" t="str">
        <f>IF(B290&gt;例①!$C$44,"",IF(B290&gt;=例①!$C$43,$BS$13,""))</f>
        <v/>
      </c>
      <c r="BT290" s="53" t="str">
        <f>IF(B290&gt;例①!$C$46,"",IF(B290&gt;=例①!$C$45,$BT$13,""))</f>
        <v/>
      </c>
      <c r="BU290" s="53" t="str">
        <f>IF(B290&gt;例①!$C$48,"",IF(B290&gt;=例①!$C$47,$BU$13,""))</f>
        <v/>
      </c>
      <c r="BV290" s="53" t="str">
        <f>IF(B290&gt;例①!$C$50,"",IF(B290&gt;=例①!$C$49,$BV$13,""))</f>
        <v/>
      </c>
      <c r="BW290" s="53" t="str">
        <f>IF(B290&gt;例①!$C$52,"",IF(B290&gt;=例①!$C$51,$BW$13,""))</f>
        <v/>
      </c>
      <c r="BX290" s="53" t="str">
        <f>IF(B290&gt;例①!$C$54,"",IF(B290&gt;=例①!$C$53,$BX$13,""))</f>
        <v/>
      </c>
      <c r="BY290" s="53" t="str">
        <f>IF(B290&gt;例①!$C$56,"",IF(B290&gt;=例①!$C$55,$BY$13,""))</f>
        <v/>
      </c>
      <c r="BZ290" s="53" t="str">
        <f>IF(B290&gt;例①!$C$58,"",IF(B290&gt;=例①!$C$57,$BZ$13,""))</f>
        <v/>
      </c>
      <c r="CA290" s="53" t="str">
        <f>IF(B290&gt;例①!$C$60,"",IF(B290&gt;=例①!$C$59,$CA$13,""))</f>
        <v/>
      </c>
      <c r="CB290" s="53" t="str">
        <f>IF(B290&gt;例①!$C$62,"",IF(B290&gt;=例①!$C$61,$CB$13,""))</f>
        <v/>
      </c>
      <c r="CC290" s="53" t="str">
        <f>IF(B290&gt;例①!$C$64,"",IF(B290&gt;=例①!$C$63,$CC$13,""))</f>
        <v/>
      </c>
      <c r="CD290" s="53" t="str">
        <f>IF(B290&gt;例①!$C$66,"",IF(B290&gt;=例①!$C$65,$CD$13,""))</f>
        <v/>
      </c>
      <c r="CE290" s="50" t="str">
        <f t="shared" si="175"/>
        <v/>
      </c>
      <c r="CF290" s="50" t="str">
        <f t="shared" si="162"/>
        <v xml:space="preserve"> </v>
      </c>
    </row>
    <row r="291" spans="1:84" ht="39" customHeight="1" thickTop="1" thickBot="1" x14ac:dyDescent="0.2">
      <c r="A291" s="81" t="str">
        <f t="shared" si="149"/>
        <v>対象期間外</v>
      </c>
      <c r="B291" s="180" t="str">
        <f>IFERROR(IF(B290=例①!$E$12+IF(WEEKDAY(例①!$E$12)=1,例①!$E$12,(8-WEEKDAY(例①!$E$12))),"-",IF(B290="-","-",B290+1)),"-")</f>
        <v>-</v>
      </c>
      <c r="C291" s="89" t="str">
        <f t="shared" si="163"/>
        <v>-</v>
      </c>
      <c r="D291" s="199" t="str">
        <f t="shared" si="164"/>
        <v>×</v>
      </c>
      <c r="E291" s="200" t="str">
        <f t="shared" si="165"/>
        <v xml:space="preserve"> </v>
      </c>
      <c r="F291" s="201" t="s">
        <v>60</v>
      </c>
      <c r="G291" s="202"/>
      <c r="H291" s="203"/>
      <c r="I291" s="204"/>
      <c r="J291" s="187" t="str">
        <f t="shared" si="166"/>
        <v/>
      </c>
      <c r="K291" s="190" t="str">
        <f t="shared" si="150"/>
        <v/>
      </c>
      <c r="L291" s="190" t="str">
        <f t="shared" si="151"/>
        <v/>
      </c>
      <c r="M291" s="188" t="str">
        <f t="shared" si="167"/>
        <v/>
      </c>
      <c r="N291" s="87" t="str">
        <f t="shared" si="152"/>
        <v/>
      </c>
      <c r="O291" s="108"/>
      <c r="P291" s="156" t="str">
        <f>IF(B291&lt;例①!$E$11,"",IF(B291&gt;例①!$E$12,"",IF(LEN(CE291)=0,"○","")))</f>
        <v/>
      </c>
      <c r="Q291" s="162">
        <f t="shared" si="168"/>
        <v>52</v>
      </c>
      <c r="R291" s="93">
        <f t="shared" si="153"/>
        <v>181</v>
      </c>
      <c r="S291" s="156" t="str">
        <f t="shared" si="154"/>
        <v/>
      </c>
      <c r="T291" s="162">
        <f t="shared" si="155"/>
        <v>51</v>
      </c>
      <c r="U291" s="100">
        <f t="shared" si="169"/>
        <v>52</v>
      </c>
      <c r="V291" s="93" t="str">
        <f t="shared" si="156"/>
        <v/>
      </c>
      <c r="W291" s="169" t="str">
        <f t="shared" si="170"/>
        <v/>
      </c>
      <c r="X291" s="80" t="str">
        <f t="shared" si="171"/>
        <v/>
      </c>
      <c r="Y291" s="80" t="str">
        <f t="shared" si="172"/>
        <v/>
      </c>
      <c r="Z291" s="80" t="str">
        <f t="shared" si="157"/>
        <v>-</v>
      </c>
      <c r="AA291" s="80" t="str">
        <f t="shared" si="158"/>
        <v/>
      </c>
      <c r="AB291" s="80" t="str">
        <f t="shared" si="159"/>
        <v>OK（振替済み）</v>
      </c>
      <c r="AC291" s="154">
        <f t="shared" si="160"/>
        <v>51</v>
      </c>
      <c r="AD291" s="154" t="str">
        <f t="shared" si="173"/>
        <v/>
      </c>
      <c r="AE291" s="106">
        <f t="shared" si="174"/>
        <v>0</v>
      </c>
      <c r="AF291" s="106">
        <f t="shared" si="161"/>
        <v>0</v>
      </c>
      <c r="AG291" s="218" t="str">
        <f>IFERROR(IF(AE291=1,例①!$E$11,IF(AE291=2,例①!$E$11,IF(WEEKDAY(Z291)=2,Z284,AG290))),"")</f>
        <v/>
      </c>
      <c r="AH291" s="222" t="str">
        <f t="shared" si="179"/>
        <v/>
      </c>
      <c r="AI291" s="222" t="str">
        <f t="shared" si="179"/>
        <v/>
      </c>
      <c r="AJ291" s="222" t="str">
        <f t="shared" si="179"/>
        <v/>
      </c>
      <c r="AK291" s="222" t="str">
        <f t="shared" si="179"/>
        <v/>
      </c>
      <c r="AL291" s="222" t="str">
        <f t="shared" si="179"/>
        <v/>
      </c>
      <c r="AM291" s="222" t="str">
        <f t="shared" si="179"/>
        <v/>
      </c>
      <c r="AN291" s="222" t="str">
        <f t="shared" si="179"/>
        <v/>
      </c>
      <c r="AO291" s="222" t="str">
        <f t="shared" si="179"/>
        <v/>
      </c>
      <c r="AP291" s="222" t="str">
        <f t="shared" si="179"/>
        <v/>
      </c>
      <c r="AQ291" s="222" t="str">
        <f t="shared" si="179"/>
        <v/>
      </c>
      <c r="AR291" s="222" t="str">
        <f t="shared" si="179"/>
        <v/>
      </c>
      <c r="AS291" s="222" t="str">
        <f t="shared" si="179"/>
        <v/>
      </c>
      <c r="AT291" s="222" t="str">
        <f t="shared" si="179"/>
        <v/>
      </c>
      <c r="AU291" s="222" t="str">
        <f t="shared" si="179"/>
        <v/>
      </c>
      <c r="AV291" s="222" t="str">
        <f t="shared" si="179"/>
        <v/>
      </c>
      <c r="AW291" s="222" t="str">
        <f t="shared" si="179"/>
        <v/>
      </c>
      <c r="AX291" s="222" t="str">
        <f t="shared" si="179"/>
        <v/>
      </c>
      <c r="AY291" s="222" t="str">
        <f t="shared" si="179"/>
        <v/>
      </c>
      <c r="AZ291" s="222" t="str">
        <f t="shared" si="179"/>
        <v/>
      </c>
      <c r="BA291" s="222" t="str">
        <f t="shared" si="179"/>
        <v/>
      </c>
      <c r="BB291" s="219" t="str">
        <f>IFERROR(IF(IF(Z291=例①!$E$12,例①!$E$12,IF(WEEKDAY(Z291)=1,Z298,BB292))&gt;例①!$E$12,例①!$E$12,IF(Z291=例①!$E$12,例①!$E$12,IF(WEEKDAY(Z291)=1,Z298,BB292))),"")</f>
        <v/>
      </c>
      <c r="BE291" s="53"/>
      <c r="BF291" s="53"/>
      <c r="BG291" s="53" t="str">
        <f>IFERROR(VLOOKUP(B291,例①!$C$11:$D$12,2,FALSE),"")</f>
        <v/>
      </c>
      <c r="BH291" s="53" t="str">
        <f>IFERROR(VLOOKUP(B291,例①!$C$16:$D$21,2,FALSE),"")</f>
        <v/>
      </c>
      <c r="BI291" s="53" t="str">
        <f>IFERROR(VLOOKUP(B291,例①!$C$22:$D$24,2,FALSE),"")</f>
        <v/>
      </c>
      <c r="BJ291" s="53" t="str">
        <f>IF(B291&gt;例①!$C$26,"",IF(B291&gt;=例①!$C$25,$BJ$13,""))</f>
        <v/>
      </c>
      <c r="BK291" s="53" t="str">
        <f>IF(B291&gt;例①!$C$28,"",IF(B291&gt;=例①!$C$27,$BK$13,""))</f>
        <v/>
      </c>
      <c r="BL291" s="53" t="str">
        <f>IF(B291&gt;例①!$C$30,"",IF(B291&gt;=例①!$C$29,$BL$13,""))</f>
        <v/>
      </c>
      <c r="BM291" s="53" t="str">
        <f>IF(B291&gt;例①!$C$32,"",IF(B291&gt;=例①!$C$31,$BM$13,""))</f>
        <v/>
      </c>
      <c r="BN291" s="53" t="str">
        <f>IF(B291&gt;例①!$C$34,"",IF(B291&gt;=例①!$C$33,$BN$13,""))</f>
        <v/>
      </c>
      <c r="BO291" s="53" t="str">
        <f>IF(B291&gt;例①!$C$36,"",IF(B291&gt;=例①!$C$35,$BO$13,""))</f>
        <v/>
      </c>
      <c r="BP291" s="53" t="str">
        <f>IF(B291&gt;例①!$C$38,"",IF(B291&gt;=例①!$C$37,$BP$13,""))</f>
        <v/>
      </c>
      <c r="BQ291" s="53" t="str">
        <f>IF(B291&gt;例①!$C$40,"",IF(B291&gt;=例①!$C$39,$BQ$13,""))</f>
        <v/>
      </c>
      <c r="BR291" s="53" t="str">
        <f>IF(B291&gt;例①!$C$42,"",IF(B291&gt;=例①!$C$41,$BR$13,""))</f>
        <v/>
      </c>
      <c r="BS291" s="53" t="str">
        <f>IF(B291&gt;例①!$C$44,"",IF(B291&gt;=例①!$C$43,$BS$13,""))</f>
        <v/>
      </c>
      <c r="BT291" s="53" t="str">
        <f>IF(B291&gt;例①!$C$46,"",IF(B291&gt;=例①!$C$45,$BT$13,""))</f>
        <v/>
      </c>
      <c r="BU291" s="53" t="str">
        <f>IF(B291&gt;例①!$C$48,"",IF(B291&gt;=例①!$C$47,$BU$13,""))</f>
        <v/>
      </c>
      <c r="BV291" s="53" t="str">
        <f>IF(B291&gt;例①!$C$50,"",IF(B291&gt;=例①!$C$49,$BV$13,""))</f>
        <v/>
      </c>
      <c r="BW291" s="53" t="str">
        <f>IF(B291&gt;例①!$C$52,"",IF(B291&gt;=例①!$C$51,$BW$13,""))</f>
        <v/>
      </c>
      <c r="BX291" s="53" t="str">
        <f>IF(B291&gt;例①!$C$54,"",IF(B291&gt;=例①!$C$53,$BX$13,""))</f>
        <v/>
      </c>
      <c r="BY291" s="53" t="str">
        <f>IF(B291&gt;例①!$C$56,"",IF(B291&gt;=例①!$C$55,$BY$13,""))</f>
        <v/>
      </c>
      <c r="BZ291" s="53" t="str">
        <f>IF(B291&gt;例①!$C$58,"",IF(B291&gt;=例①!$C$57,$BZ$13,""))</f>
        <v/>
      </c>
      <c r="CA291" s="53" t="str">
        <f>IF(B291&gt;例①!$C$60,"",IF(B291&gt;=例①!$C$59,$CA$13,""))</f>
        <v/>
      </c>
      <c r="CB291" s="53" t="str">
        <f>IF(B291&gt;例①!$C$62,"",IF(B291&gt;=例①!$C$61,$CB$13,""))</f>
        <v/>
      </c>
      <c r="CC291" s="53" t="str">
        <f>IF(B291&gt;例①!$C$64,"",IF(B291&gt;=例①!$C$63,$CC$13,""))</f>
        <v/>
      </c>
      <c r="CD291" s="53" t="str">
        <f>IF(B291&gt;例①!$C$66,"",IF(B291&gt;=例①!$C$65,$CD$13,""))</f>
        <v/>
      </c>
      <c r="CE291" s="50" t="str">
        <f t="shared" si="175"/>
        <v/>
      </c>
      <c r="CF291" s="50" t="str">
        <f t="shared" si="162"/>
        <v xml:space="preserve"> </v>
      </c>
    </row>
    <row r="292" spans="1:84" ht="39" customHeight="1" thickTop="1" thickBot="1" x14ac:dyDescent="0.2">
      <c r="A292" s="81" t="str">
        <f t="shared" si="149"/>
        <v>対象期間外</v>
      </c>
      <c r="B292" s="180" t="str">
        <f>IFERROR(IF(B291=例①!$E$12+IF(WEEKDAY(例①!$E$12)=1,例①!$E$12,(8-WEEKDAY(例①!$E$12))),"-",IF(B291="-","-",B291+1)),"-")</f>
        <v>-</v>
      </c>
      <c r="C292" s="89" t="str">
        <f t="shared" si="163"/>
        <v>-</v>
      </c>
      <c r="D292" s="199" t="str">
        <f t="shared" si="164"/>
        <v>×</v>
      </c>
      <c r="E292" s="200" t="str">
        <f t="shared" si="165"/>
        <v xml:space="preserve"> </v>
      </c>
      <c r="F292" s="201" t="s">
        <v>60</v>
      </c>
      <c r="G292" s="202"/>
      <c r="H292" s="203"/>
      <c r="I292" s="204"/>
      <c r="J292" s="187" t="str">
        <f t="shared" si="166"/>
        <v/>
      </c>
      <c r="K292" s="190" t="str">
        <f t="shared" si="150"/>
        <v/>
      </c>
      <c r="L292" s="190" t="str">
        <f t="shared" si="151"/>
        <v/>
      </c>
      <c r="M292" s="188" t="str">
        <f t="shared" si="167"/>
        <v/>
      </c>
      <c r="N292" s="87" t="str">
        <f t="shared" si="152"/>
        <v/>
      </c>
      <c r="O292" s="108"/>
      <c r="P292" s="156" t="str">
        <f>IF(B292&lt;例①!$E$11,"",IF(B292&gt;例①!$E$12,"",IF(LEN(CE292)=0,"○","")))</f>
        <v/>
      </c>
      <c r="Q292" s="162">
        <f t="shared" si="168"/>
        <v>52</v>
      </c>
      <c r="R292" s="93">
        <f t="shared" si="153"/>
        <v>181</v>
      </c>
      <c r="S292" s="156" t="str">
        <f t="shared" si="154"/>
        <v/>
      </c>
      <c r="T292" s="162">
        <f t="shared" si="155"/>
        <v>51</v>
      </c>
      <c r="U292" s="100">
        <f t="shared" si="169"/>
        <v>52</v>
      </c>
      <c r="V292" s="93" t="str">
        <f t="shared" si="156"/>
        <v/>
      </c>
      <c r="W292" s="169" t="str">
        <f t="shared" si="170"/>
        <v/>
      </c>
      <c r="X292" s="80" t="str">
        <f t="shared" si="171"/>
        <v/>
      </c>
      <c r="Y292" s="80" t="str">
        <f t="shared" si="172"/>
        <v/>
      </c>
      <c r="Z292" s="80" t="str">
        <f t="shared" si="157"/>
        <v>-</v>
      </c>
      <c r="AA292" s="80" t="str">
        <f t="shared" si="158"/>
        <v/>
      </c>
      <c r="AB292" s="80" t="str">
        <f t="shared" si="159"/>
        <v>OK（振替済み）</v>
      </c>
      <c r="AC292" s="154">
        <f t="shared" si="160"/>
        <v>51</v>
      </c>
      <c r="AD292" s="154" t="str">
        <f t="shared" si="173"/>
        <v/>
      </c>
      <c r="AE292" s="106">
        <f t="shared" si="174"/>
        <v>0</v>
      </c>
      <c r="AF292" s="106">
        <f t="shared" si="161"/>
        <v>0</v>
      </c>
      <c r="AG292" s="218" t="str">
        <f>IFERROR(IF(AE292=1,例①!$E$11,IF(AE292=2,例①!$E$11,IF(WEEKDAY(Z292)=2,Z285,AG291))),"")</f>
        <v/>
      </c>
      <c r="AH292" s="222" t="str">
        <f t="shared" si="179"/>
        <v/>
      </c>
      <c r="AI292" s="222" t="str">
        <f t="shared" si="179"/>
        <v/>
      </c>
      <c r="AJ292" s="222" t="str">
        <f t="shared" si="179"/>
        <v/>
      </c>
      <c r="AK292" s="222" t="str">
        <f t="shared" si="179"/>
        <v/>
      </c>
      <c r="AL292" s="222" t="str">
        <f t="shared" si="179"/>
        <v/>
      </c>
      <c r="AM292" s="222" t="str">
        <f t="shared" si="179"/>
        <v/>
      </c>
      <c r="AN292" s="222" t="str">
        <f t="shared" si="179"/>
        <v/>
      </c>
      <c r="AO292" s="222" t="str">
        <f t="shared" si="179"/>
        <v/>
      </c>
      <c r="AP292" s="222" t="str">
        <f t="shared" si="179"/>
        <v/>
      </c>
      <c r="AQ292" s="222" t="str">
        <f t="shared" si="179"/>
        <v/>
      </c>
      <c r="AR292" s="222" t="str">
        <f t="shared" si="179"/>
        <v/>
      </c>
      <c r="AS292" s="222" t="str">
        <f t="shared" si="179"/>
        <v/>
      </c>
      <c r="AT292" s="222" t="str">
        <f t="shared" si="179"/>
        <v/>
      </c>
      <c r="AU292" s="222" t="str">
        <f t="shared" si="179"/>
        <v/>
      </c>
      <c r="AV292" s="222" t="str">
        <f t="shared" si="179"/>
        <v/>
      </c>
      <c r="AW292" s="222" t="str">
        <f t="shared" si="179"/>
        <v/>
      </c>
      <c r="AX292" s="222" t="str">
        <f t="shared" si="179"/>
        <v/>
      </c>
      <c r="AY292" s="222" t="str">
        <f t="shared" si="179"/>
        <v/>
      </c>
      <c r="AZ292" s="222" t="str">
        <f t="shared" si="179"/>
        <v/>
      </c>
      <c r="BA292" s="222" t="str">
        <f t="shared" si="179"/>
        <v/>
      </c>
      <c r="BB292" s="219" t="str">
        <f>IFERROR(IF(IF(Z292=例①!$E$12,例①!$E$12,IF(WEEKDAY(Z292)=1,Z299,BB293))&gt;例①!$E$12,例①!$E$12,IF(Z292=例①!$E$12,例①!$E$12,IF(WEEKDAY(Z292)=1,Z299,BB293))),"")</f>
        <v/>
      </c>
      <c r="BE292" s="53"/>
      <c r="BF292" s="53"/>
      <c r="BG292" s="53" t="str">
        <f>IFERROR(VLOOKUP(B292,例①!$C$11:$D$12,2,FALSE),"")</f>
        <v/>
      </c>
      <c r="BH292" s="53" t="str">
        <f>IFERROR(VLOOKUP(B292,例①!$C$16:$D$21,2,FALSE),"")</f>
        <v/>
      </c>
      <c r="BI292" s="53" t="str">
        <f>IFERROR(VLOOKUP(B292,例①!$C$22:$D$24,2,FALSE),"")</f>
        <v/>
      </c>
      <c r="BJ292" s="53" t="str">
        <f>IF(B292&gt;例①!$C$26,"",IF(B292&gt;=例①!$C$25,$BJ$13,""))</f>
        <v/>
      </c>
      <c r="BK292" s="53" t="str">
        <f>IF(B292&gt;例①!$C$28,"",IF(B292&gt;=例①!$C$27,$BK$13,""))</f>
        <v/>
      </c>
      <c r="BL292" s="53" t="str">
        <f>IF(B292&gt;例①!$C$30,"",IF(B292&gt;=例①!$C$29,$BL$13,""))</f>
        <v/>
      </c>
      <c r="BM292" s="53" t="str">
        <f>IF(B292&gt;例①!$C$32,"",IF(B292&gt;=例①!$C$31,$BM$13,""))</f>
        <v/>
      </c>
      <c r="BN292" s="53" t="str">
        <f>IF(B292&gt;例①!$C$34,"",IF(B292&gt;=例①!$C$33,$BN$13,""))</f>
        <v/>
      </c>
      <c r="BO292" s="53" t="str">
        <f>IF(B292&gt;例①!$C$36,"",IF(B292&gt;=例①!$C$35,$BO$13,""))</f>
        <v/>
      </c>
      <c r="BP292" s="53" t="str">
        <f>IF(B292&gt;例①!$C$38,"",IF(B292&gt;=例①!$C$37,$BP$13,""))</f>
        <v/>
      </c>
      <c r="BQ292" s="53" t="str">
        <f>IF(B292&gt;例①!$C$40,"",IF(B292&gt;=例①!$C$39,$BQ$13,""))</f>
        <v/>
      </c>
      <c r="BR292" s="53" t="str">
        <f>IF(B292&gt;例①!$C$42,"",IF(B292&gt;=例①!$C$41,$BR$13,""))</f>
        <v/>
      </c>
      <c r="BS292" s="53" t="str">
        <f>IF(B292&gt;例①!$C$44,"",IF(B292&gt;=例①!$C$43,$BS$13,""))</f>
        <v/>
      </c>
      <c r="BT292" s="53" t="str">
        <f>IF(B292&gt;例①!$C$46,"",IF(B292&gt;=例①!$C$45,$BT$13,""))</f>
        <v/>
      </c>
      <c r="BU292" s="53" t="str">
        <f>IF(B292&gt;例①!$C$48,"",IF(B292&gt;=例①!$C$47,$BU$13,""))</f>
        <v/>
      </c>
      <c r="BV292" s="53" t="str">
        <f>IF(B292&gt;例①!$C$50,"",IF(B292&gt;=例①!$C$49,$BV$13,""))</f>
        <v/>
      </c>
      <c r="BW292" s="53" t="str">
        <f>IF(B292&gt;例①!$C$52,"",IF(B292&gt;=例①!$C$51,$BW$13,""))</f>
        <v/>
      </c>
      <c r="BX292" s="53" t="str">
        <f>IF(B292&gt;例①!$C$54,"",IF(B292&gt;=例①!$C$53,$BX$13,""))</f>
        <v/>
      </c>
      <c r="BY292" s="53" t="str">
        <f>IF(B292&gt;例①!$C$56,"",IF(B292&gt;=例①!$C$55,$BY$13,""))</f>
        <v/>
      </c>
      <c r="BZ292" s="53" t="str">
        <f>IF(B292&gt;例①!$C$58,"",IF(B292&gt;=例①!$C$57,$BZ$13,""))</f>
        <v/>
      </c>
      <c r="CA292" s="53" t="str">
        <f>IF(B292&gt;例①!$C$60,"",IF(B292&gt;=例①!$C$59,$CA$13,""))</f>
        <v/>
      </c>
      <c r="CB292" s="53" t="str">
        <f>IF(B292&gt;例①!$C$62,"",IF(B292&gt;=例①!$C$61,$CB$13,""))</f>
        <v/>
      </c>
      <c r="CC292" s="53" t="str">
        <f>IF(B292&gt;例①!$C$64,"",IF(B292&gt;=例①!$C$63,$CC$13,""))</f>
        <v/>
      </c>
      <c r="CD292" s="53" t="str">
        <f>IF(B292&gt;例①!$C$66,"",IF(B292&gt;=例①!$C$65,$CD$13,""))</f>
        <v/>
      </c>
      <c r="CE292" s="50" t="str">
        <f t="shared" si="175"/>
        <v/>
      </c>
      <c r="CF292" s="50" t="str">
        <f t="shared" si="162"/>
        <v xml:space="preserve"> </v>
      </c>
    </row>
    <row r="293" spans="1:84" ht="39" customHeight="1" thickTop="1" thickBot="1" x14ac:dyDescent="0.2">
      <c r="A293" s="81" t="str">
        <f t="shared" si="149"/>
        <v>対象期間外</v>
      </c>
      <c r="B293" s="180" t="str">
        <f>IFERROR(IF(B292=例①!$E$12+IF(WEEKDAY(例①!$E$12)=1,例①!$E$12,(8-WEEKDAY(例①!$E$12))),"-",IF(B292="-","-",B292+1)),"-")</f>
        <v>-</v>
      </c>
      <c r="C293" s="89" t="str">
        <f t="shared" si="163"/>
        <v>-</v>
      </c>
      <c r="D293" s="199" t="str">
        <f t="shared" si="164"/>
        <v>×</v>
      </c>
      <c r="E293" s="200" t="str">
        <f t="shared" si="165"/>
        <v xml:space="preserve"> </v>
      </c>
      <c r="F293" s="201" t="s">
        <v>61</v>
      </c>
      <c r="G293" s="202"/>
      <c r="H293" s="203"/>
      <c r="I293" s="204"/>
      <c r="J293" s="187" t="str">
        <f t="shared" si="166"/>
        <v/>
      </c>
      <c r="K293" s="190" t="str">
        <f t="shared" si="150"/>
        <v/>
      </c>
      <c r="L293" s="190" t="str">
        <f t="shared" si="151"/>
        <v/>
      </c>
      <c r="M293" s="188" t="str">
        <f t="shared" si="167"/>
        <v/>
      </c>
      <c r="N293" s="87" t="str">
        <f t="shared" si="152"/>
        <v/>
      </c>
      <c r="O293" s="108"/>
      <c r="P293" s="156" t="str">
        <f>IF(B293&lt;例①!$E$11,"",IF(B293&gt;例①!$E$12,"",IF(LEN(CE293)=0,"○","")))</f>
        <v/>
      </c>
      <c r="Q293" s="162">
        <f t="shared" si="168"/>
        <v>52</v>
      </c>
      <c r="R293" s="93">
        <f t="shared" si="153"/>
        <v>181</v>
      </c>
      <c r="S293" s="156" t="str">
        <f t="shared" si="154"/>
        <v/>
      </c>
      <c r="T293" s="162">
        <f t="shared" si="155"/>
        <v>51</v>
      </c>
      <c r="U293" s="100">
        <f t="shared" si="169"/>
        <v>52</v>
      </c>
      <c r="V293" s="93" t="str">
        <f t="shared" si="156"/>
        <v/>
      </c>
      <c r="W293" s="169" t="str">
        <f t="shared" si="170"/>
        <v/>
      </c>
      <c r="X293" s="80" t="str">
        <f t="shared" si="171"/>
        <v/>
      </c>
      <c r="Y293" s="80" t="str">
        <f t="shared" si="172"/>
        <v/>
      </c>
      <c r="Z293" s="80" t="str">
        <f t="shared" si="157"/>
        <v>-</v>
      </c>
      <c r="AA293" s="80" t="str">
        <f t="shared" si="158"/>
        <v/>
      </c>
      <c r="AB293" s="80" t="str">
        <f t="shared" si="159"/>
        <v>OK（振替済み）</v>
      </c>
      <c r="AC293" s="154">
        <f t="shared" si="160"/>
        <v>51</v>
      </c>
      <c r="AD293" s="154" t="str">
        <f t="shared" si="173"/>
        <v/>
      </c>
      <c r="AE293" s="106">
        <f t="shared" si="174"/>
        <v>0</v>
      </c>
      <c r="AF293" s="106">
        <f t="shared" si="161"/>
        <v>0</v>
      </c>
      <c r="AG293" s="218" t="str">
        <f>IFERROR(IF(AE293=1,例①!$E$11,IF(AE293=2,例①!$E$11,IF(WEEKDAY(Z293)=2,Z286,AG292))),"")</f>
        <v/>
      </c>
      <c r="AH293" s="222" t="str">
        <f t="shared" si="179"/>
        <v/>
      </c>
      <c r="AI293" s="222" t="str">
        <f t="shared" si="179"/>
        <v/>
      </c>
      <c r="AJ293" s="222" t="str">
        <f t="shared" si="179"/>
        <v/>
      </c>
      <c r="AK293" s="222" t="str">
        <f t="shared" si="179"/>
        <v/>
      </c>
      <c r="AL293" s="222" t="str">
        <f t="shared" si="179"/>
        <v/>
      </c>
      <c r="AM293" s="222" t="str">
        <f t="shared" si="179"/>
        <v/>
      </c>
      <c r="AN293" s="222" t="str">
        <f t="shared" si="179"/>
        <v/>
      </c>
      <c r="AO293" s="222" t="str">
        <f t="shared" si="179"/>
        <v/>
      </c>
      <c r="AP293" s="222" t="str">
        <f t="shared" si="179"/>
        <v/>
      </c>
      <c r="AQ293" s="222" t="str">
        <f t="shared" si="179"/>
        <v/>
      </c>
      <c r="AR293" s="222" t="str">
        <f t="shared" si="179"/>
        <v/>
      </c>
      <c r="AS293" s="222" t="str">
        <f t="shared" si="179"/>
        <v/>
      </c>
      <c r="AT293" s="222" t="str">
        <f t="shared" si="179"/>
        <v/>
      </c>
      <c r="AU293" s="222" t="str">
        <f t="shared" si="179"/>
        <v/>
      </c>
      <c r="AV293" s="222" t="str">
        <f t="shared" si="179"/>
        <v/>
      </c>
      <c r="AW293" s="222" t="str">
        <f t="shared" si="179"/>
        <v/>
      </c>
      <c r="AX293" s="222" t="str">
        <f t="shared" si="179"/>
        <v/>
      </c>
      <c r="AY293" s="222" t="str">
        <f t="shared" si="179"/>
        <v/>
      </c>
      <c r="AZ293" s="222" t="str">
        <f t="shared" si="179"/>
        <v/>
      </c>
      <c r="BA293" s="222" t="str">
        <f t="shared" si="179"/>
        <v/>
      </c>
      <c r="BB293" s="219" t="str">
        <f>IFERROR(IF(IF(Z293=例①!$E$12,例①!$E$12,IF(WEEKDAY(Z293)=1,Z300,BB294))&gt;例①!$E$12,例①!$E$12,IF(Z293=例①!$E$12,例①!$E$12,IF(WEEKDAY(Z293)=1,Z300,BB294))),"")</f>
        <v/>
      </c>
      <c r="BE293" s="53"/>
      <c r="BF293" s="53"/>
      <c r="BG293" s="53" t="str">
        <f>IFERROR(VLOOKUP(B293,例①!$C$11:$D$12,2,FALSE),"")</f>
        <v/>
      </c>
      <c r="BH293" s="53" t="str">
        <f>IFERROR(VLOOKUP(B293,例①!$C$16:$D$21,2,FALSE),"")</f>
        <v/>
      </c>
      <c r="BI293" s="53" t="str">
        <f>IFERROR(VLOOKUP(B293,例①!$C$22:$D$24,2,FALSE),"")</f>
        <v/>
      </c>
      <c r="BJ293" s="53" t="str">
        <f>IF(B293&gt;例①!$C$26,"",IF(B293&gt;=例①!$C$25,$BJ$13,""))</f>
        <v/>
      </c>
      <c r="BK293" s="53" t="str">
        <f>IF(B293&gt;例①!$C$28,"",IF(B293&gt;=例①!$C$27,$BK$13,""))</f>
        <v/>
      </c>
      <c r="BL293" s="53" t="str">
        <f>IF(B293&gt;例①!$C$30,"",IF(B293&gt;=例①!$C$29,$BL$13,""))</f>
        <v/>
      </c>
      <c r="BM293" s="53" t="str">
        <f>IF(B293&gt;例①!$C$32,"",IF(B293&gt;=例①!$C$31,$BM$13,""))</f>
        <v/>
      </c>
      <c r="BN293" s="53" t="str">
        <f>IF(B293&gt;例①!$C$34,"",IF(B293&gt;=例①!$C$33,$BN$13,""))</f>
        <v/>
      </c>
      <c r="BO293" s="53" t="str">
        <f>IF(B293&gt;例①!$C$36,"",IF(B293&gt;=例①!$C$35,$BO$13,""))</f>
        <v/>
      </c>
      <c r="BP293" s="53" t="str">
        <f>IF(B293&gt;例①!$C$38,"",IF(B293&gt;=例①!$C$37,$BP$13,""))</f>
        <v/>
      </c>
      <c r="BQ293" s="53" t="str">
        <f>IF(B293&gt;例①!$C$40,"",IF(B293&gt;=例①!$C$39,$BQ$13,""))</f>
        <v/>
      </c>
      <c r="BR293" s="53" t="str">
        <f>IF(B293&gt;例①!$C$42,"",IF(B293&gt;=例①!$C$41,$BR$13,""))</f>
        <v/>
      </c>
      <c r="BS293" s="53" t="str">
        <f>IF(B293&gt;例①!$C$44,"",IF(B293&gt;=例①!$C$43,$BS$13,""))</f>
        <v/>
      </c>
      <c r="BT293" s="53" t="str">
        <f>IF(B293&gt;例①!$C$46,"",IF(B293&gt;=例①!$C$45,$BT$13,""))</f>
        <v/>
      </c>
      <c r="BU293" s="53" t="str">
        <f>IF(B293&gt;例①!$C$48,"",IF(B293&gt;=例①!$C$47,$BU$13,""))</f>
        <v/>
      </c>
      <c r="BV293" s="53" t="str">
        <f>IF(B293&gt;例①!$C$50,"",IF(B293&gt;=例①!$C$49,$BV$13,""))</f>
        <v/>
      </c>
      <c r="BW293" s="53" t="str">
        <f>IF(B293&gt;例①!$C$52,"",IF(B293&gt;=例①!$C$51,$BW$13,""))</f>
        <v/>
      </c>
      <c r="BX293" s="53" t="str">
        <f>IF(B293&gt;例①!$C$54,"",IF(B293&gt;=例①!$C$53,$BX$13,""))</f>
        <v/>
      </c>
      <c r="BY293" s="53" t="str">
        <f>IF(B293&gt;例①!$C$56,"",IF(B293&gt;=例①!$C$55,$BY$13,""))</f>
        <v/>
      </c>
      <c r="BZ293" s="53" t="str">
        <f>IF(B293&gt;例①!$C$58,"",IF(B293&gt;=例①!$C$57,$BZ$13,""))</f>
        <v/>
      </c>
      <c r="CA293" s="53" t="str">
        <f>IF(B293&gt;例①!$C$60,"",IF(B293&gt;=例①!$C$59,$CA$13,""))</f>
        <v/>
      </c>
      <c r="CB293" s="53" t="str">
        <f>IF(B293&gt;例①!$C$62,"",IF(B293&gt;=例①!$C$61,$CB$13,""))</f>
        <v/>
      </c>
      <c r="CC293" s="53" t="str">
        <f>IF(B293&gt;例①!$C$64,"",IF(B293&gt;=例①!$C$63,$CC$13,""))</f>
        <v/>
      </c>
      <c r="CD293" s="53" t="str">
        <f>IF(B293&gt;例①!$C$66,"",IF(B293&gt;=例①!$C$65,$CD$13,""))</f>
        <v/>
      </c>
      <c r="CE293" s="50" t="str">
        <f t="shared" si="175"/>
        <v/>
      </c>
      <c r="CF293" s="50" t="str">
        <f t="shared" si="162"/>
        <v xml:space="preserve"> </v>
      </c>
    </row>
    <row r="294" spans="1:84" ht="39" customHeight="1" thickTop="1" thickBot="1" x14ac:dyDescent="0.2">
      <c r="A294" s="81" t="str">
        <f t="shared" si="149"/>
        <v>対象期間外</v>
      </c>
      <c r="B294" s="180" t="str">
        <f>IFERROR(IF(B293=例①!$E$12+IF(WEEKDAY(例①!$E$12)=1,例①!$E$12,(8-WEEKDAY(例①!$E$12))),"-",IF(B293="-","-",B293+1)),"-")</f>
        <v>-</v>
      </c>
      <c r="C294" s="89" t="str">
        <f t="shared" si="163"/>
        <v>-</v>
      </c>
      <c r="D294" s="199" t="str">
        <f t="shared" si="164"/>
        <v>×</v>
      </c>
      <c r="E294" s="200" t="str">
        <f t="shared" si="165"/>
        <v xml:space="preserve"> </v>
      </c>
      <c r="F294" s="201" t="s">
        <v>61</v>
      </c>
      <c r="G294" s="202"/>
      <c r="H294" s="203"/>
      <c r="I294" s="204"/>
      <c r="J294" s="187" t="str">
        <f t="shared" si="166"/>
        <v/>
      </c>
      <c r="K294" s="190" t="str">
        <f t="shared" si="150"/>
        <v/>
      </c>
      <c r="L294" s="190" t="str">
        <f t="shared" si="151"/>
        <v/>
      </c>
      <c r="M294" s="188" t="str">
        <f t="shared" si="167"/>
        <v/>
      </c>
      <c r="N294" s="87" t="str">
        <f t="shared" si="152"/>
        <v/>
      </c>
      <c r="O294" s="108"/>
      <c r="P294" s="156" t="str">
        <f>IF(B294&lt;例①!$E$11,"",IF(B294&gt;例①!$E$12,"",IF(LEN(CE294)=0,"○","")))</f>
        <v/>
      </c>
      <c r="Q294" s="162">
        <f t="shared" si="168"/>
        <v>52</v>
      </c>
      <c r="R294" s="93">
        <f t="shared" si="153"/>
        <v>181</v>
      </c>
      <c r="S294" s="156" t="str">
        <f t="shared" si="154"/>
        <v/>
      </c>
      <c r="T294" s="162">
        <f t="shared" si="155"/>
        <v>51</v>
      </c>
      <c r="U294" s="100">
        <f t="shared" si="169"/>
        <v>52</v>
      </c>
      <c r="V294" s="93" t="str">
        <f t="shared" si="156"/>
        <v/>
      </c>
      <c r="W294" s="169" t="str">
        <f t="shared" si="170"/>
        <v/>
      </c>
      <c r="X294" s="80" t="str">
        <f t="shared" si="171"/>
        <v/>
      </c>
      <c r="Y294" s="80" t="str">
        <f t="shared" si="172"/>
        <v/>
      </c>
      <c r="Z294" s="80" t="str">
        <f t="shared" si="157"/>
        <v>-</v>
      </c>
      <c r="AA294" s="80" t="str">
        <f t="shared" si="158"/>
        <v/>
      </c>
      <c r="AB294" s="80" t="str">
        <f t="shared" si="159"/>
        <v>OK（振替済み）</v>
      </c>
      <c r="AC294" s="154">
        <f t="shared" si="160"/>
        <v>51</v>
      </c>
      <c r="AD294" s="154" t="str">
        <f t="shared" si="173"/>
        <v/>
      </c>
      <c r="AE294" s="106">
        <f t="shared" si="174"/>
        <v>0</v>
      </c>
      <c r="AF294" s="106">
        <f t="shared" si="161"/>
        <v>0</v>
      </c>
      <c r="AG294" s="223" t="str">
        <f>IFERROR(IF(AE294=1,例①!$E$11,IF(AE294=2,例①!$E$11,IF(WEEKDAY(Z294)=2,Z287,AG293))),"")</f>
        <v/>
      </c>
      <c r="AH294" s="224" t="str">
        <f t="shared" si="179"/>
        <v/>
      </c>
      <c r="AI294" s="224" t="str">
        <f t="shared" si="179"/>
        <v/>
      </c>
      <c r="AJ294" s="224" t="str">
        <f t="shared" si="179"/>
        <v/>
      </c>
      <c r="AK294" s="224" t="str">
        <f t="shared" si="179"/>
        <v/>
      </c>
      <c r="AL294" s="224" t="str">
        <f t="shared" si="179"/>
        <v/>
      </c>
      <c r="AM294" s="224" t="str">
        <f t="shared" si="179"/>
        <v/>
      </c>
      <c r="AN294" s="224" t="str">
        <f t="shared" si="179"/>
        <v/>
      </c>
      <c r="AO294" s="224" t="str">
        <f t="shared" si="179"/>
        <v/>
      </c>
      <c r="AP294" s="224" t="str">
        <f t="shared" si="179"/>
        <v/>
      </c>
      <c r="AQ294" s="224" t="str">
        <f t="shared" si="179"/>
        <v/>
      </c>
      <c r="AR294" s="224" t="str">
        <f t="shared" si="179"/>
        <v/>
      </c>
      <c r="AS294" s="224" t="str">
        <f t="shared" si="179"/>
        <v/>
      </c>
      <c r="AT294" s="224" t="str">
        <f t="shared" si="179"/>
        <v/>
      </c>
      <c r="AU294" s="224" t="str">
        <f t="shared" si="179"/>
        <v/>
      </c>
      <c r="AV294" s="224" t="str">
        <f t="shared" si="179"/>
        <v/>
      </c>
      <c r="AW294" s="224" t="str">
        <f t="shared" si="179"/>
        <v/>
      </c>
      <c r="AX294" s="224" t="str">
        <f t="shared" si="179"/>
        <v/>
      </c>
      <c r="AY294" s="224" t="str">
        <f t="shared" si="179"/>
        <v/>
      </c>
      <c r="AZ294" s="224" t="str">
        <f t="shared" si="179"/>
        <v/>
      </c>
      <c r="BA294" s="224" t="str">
        <f t="shared" si="179"/>
        <v/>
      </c>
      <c r="BB294" s="225" t="str">
        <f>IFERROR(IF(IF(Z294=例①!$E$12,例①!$E$12,IF(WEEKDAY(Z294)=1,Z301,BB295))&gt;例①!$E$12,例①!$E$12,IF(Z294=例①!$E$12,例①!$E$12,IF(WEEKDAY(Z294)=1,Z301,BB295))),"")</f>
        <v/>
      </c>
      <c r="BE294" s="53"/>
      <c r="BF294" s="53"/>
      <c r="BG294" s="53" t="str">
        <f>IFERROR(VLOOKUP(B294,例①!$C$11:$D$12,2,FALSE),"")</f>
        <v/>
      </c>
      <c r="BH294" s="53" t="str">
        <f>IFERROR(VLOOKUP(B294,例①!$C$16:$D$21,2,FALSE),"")</f>
        <v/>
      </c>
      <c r="BI294" s="53" t="str">
        <f>IFERROR(VLOOKUP(B294,例①!$C$22:$D$24,2,FALSE),"")</f>
        <v/>
      </c>
      <c r="BJ294" s="53" t="str">
        <f>IF(B294&gt;例①!$C$26,"",IF(B294&gt;=例①!$C$25,$BJ$13,""))</f>
        <v/>
      </c>
      <c r="BK294" s="53" t="str">
        <f>IF(B294&gt;例①!$C$28,"",IF(B294&gt;=例①!$C$27,$BK$13,""))</f>
        <v/>
      </c>
      <c r="BL294" s="53" t="str">
        <f>IF(B294&gt;例①!$C$30,"",IF(B294&gt;=例①!$C$29,$BL$13,""))</f>
        <v/>
      </c>
      <c r="BM294" s="53" t="str">
        <f>IF(B294&gt;例①!$C$32,"",IF(B294&gt;=例①!$C$31,$BM$13,""))</f>
        <v/>
      </c>
      <c r="BN294" s="53" t="str">
        <f>IF(B294&gt;例①!$C$34,"",IF(B294&gt;=例①!$C$33,$BN$13,""))</f>
        <v/>
      </c>
      <c r="BO294" s="53" t="str">
        <f>IF(B294&gt;例①!$C$36,"",IF(B294&gt;=例①!$C$35,$BO$13,""))</f>
        <v/>
      </c>
      <c r="BP294" s="53" t="str">
        <f>IF(B294&gt;例①!$C$38,"",IF(B294&gt;=例①!$C$37,$BP$13,""))</f>
        <v/>
      </c>
      <c r="BQ294" s="53" t="str">
        <f>IF(B294&gt;例①!$C$40,"",IF(B294&gt;=例①!$C$39,$BQ$13,""))</f>
        <v/>
      </c>
      <c r="BR294" s="53" t="str">
        <f>IF(B294&gt;例①!$C$42,"",IF(B294&gt;=例①!$C$41,$BR$13,""))</f>
        <v/>
      </c>
      <c r="BS294" s="53" t="str">
        <f>IF(B294&gt;例①!$C$44,"",IF(B294&gt;=例①!$C$43,$BS$13,""))</f>
        <v/>
      </c>
      <c r="BT294" s="53" t="str">
        <f>IF(B294&gt;例①!$C$46,"",IF(B294&gt;=例①!$C$45,$BT$13,""))</f>
        <v/>
      </c>
      <c r="BU294" s="53" t="str">
        <f>IF(B294&gt;例①!$C$48,"",IF(B294&gt;=例①!$C$47,$BU$13,""))</f>
        <v/>
      </c>
      <c r="BV294" s="53" t="str">
        <f>IF(B294&gt;例①!$C$50,"",IF(B294&gt;=例①!$C$49,$BV$13,""))</f>
        <v/>
      </c>
      <c r="BW294" s="53" t="str">
        <f>IF(B294&gt;例①!$C$52,"",IF(B294&gt;=例①!$C$51,$BW$13,""))</f>
        <v/>
      </c>
      <c r="BX294" s="53" t="str">
        <f>IF(B294&gt;例①!$C$54,"",IF(B294&gt;=例①!$C$53,$BX$13,""))</f>
        <v/>
      </c>
      <c r="BY294" s="53" t="str">
        <f>IF(B294&gt;例①!$C$56,"",IF(B294&gt;=例①!$C$55,$BY$13,""))</f>
        <v/>
      </c>
      <c r="BZ294" s="53" t="str">
        <f>IF(B294&gt;例①!$C$58,"",IF(B294&gt;=例①!$C$57,$BZ$13,""))</f>
        <v/>
      </c>
      <c r="CA294" s="53" t="str">
        <f>IF(B294&gt;例①!$C$60,"",IF(B294&gt;=例①!$C$59,$CA$13,""))</f>
        <v/>
      </c>
      <c r="CB294" s="53" t="str">
        <f>IF(B294&gt;例①!$C$62,"",IF(B294&gt;=例①!$C$61,$CB$13,""))</f>
        <v/>
      </c>
      <c r="CC294" s="53" t="str">
        <f>IF(B294&gt;例①!$C$64,"",IF(B294&gt;=例①!$C$63,$CC$13,""))</f>
        <v/>
      </c>
      <c r="CD294" s="53" t="str">
        <f>IF(B294&gt;例①!$C$66,"",IF(B294&gt;=例①!$C$65,$CD$13,""))</f>
        <v/>
      </c>
      <c r="CE294" s="50" t="str">
        <f t="shared" si="175"/>
        <v/>
      </c>
      <c r="CF294" s="50" t="str">
        <f t="shared" si="162"/>
        <v xml:space="preserve"> </v>
      </c>
    </row>
    <row r="295" spans="1:84" ht="39" customHeight="1" thickTop="1" thickBot="1" x14ac:dyDescent="0.2">
      <c r="A295" s="81" t="str">
        <f t="shared" si="149"/>
        <v>対象期間外</v>
      </c>
      <c r="B295" s="180" t="str">
        <f>IFERROR(IF(B294=例①!$E$12+IF(WEEKDAY(例①!$E$12)=1,例①!$E$12,(8-WEEKDAY(例①!$E$12))),"-",IF(B294="-","-",B294+1)),"-")</f>
        <v>-</v>
      </c>
      <c r="C295" s="89" t="str">
        <f t="shared" si="163"/>
        <v>-</v>
      </c>
      <c r="D295" s="199" t="str">
        <f t="shared" si="164"/>
        <v>×</v>
      </c>
      <c r="E295" s="200" t="str">
        <f t="shared" si="165"/>
        <v xml:space="preserve"> </v>
      </c>
      <c r="F295" s="201" t="s">
        <v>60</v>
      </c>
      <c r="G295" s="202"/>
      <c r="H295" s="203"/>
      <c r="I295" s="204"/>
      <c r="J295" s="187" t="str">
        <f t="shared" si="166"/>
        <v/>
      </c>
      <c r="K295" s="190" t="str">
        <f t="shared" si="150"/>
        <v/>
      </c>
      <c r="L295" s="190" t="str">
        <f t="shared" si="151"/>
        <v/>
      </c>
      <c r="M295" s="188" t="str">
        <f t="shared" si="167"/>
        <v/>
      </c>
      <c r="N295" s="87" t="str">
        <f t="shared" si="152"/>
        <v/>
      </c>
      <c r="O295" s="108"/>
      <c r="P295" s="156" t="str">
        <f>IF(B295&lt;例①!$E$11,"",IF(B295&gt;例①!$E$12,"",IF(LEN(CE295)=0,"○","")))</f>
        <v/>
      </c>
      <c r="Q295" s="162">
        <f t="shared" si="168"/>
        <v>52</v>
      </c>
      <c r="R295" s="93">
        <f t="shared" si="153"/>
        <v>181</v>
      </c>
      <c r="S295" s="156" t="str">
        <f t="shared" si="154"/>
        <v/>
      </c>
      <c r="T295" s="162">
        <f t="shared" si="155"/>
        <v>51</v>
      </c>
      <c r="U295" s="100">
        <f t="shared" si="169"/>
        <v>52</v>
      </c>
      <c r="V295" s="93" t="str">
        <f t="shared" si="156"/>
        <v/>
      </c>
      <c r="W295" s="169" t="str">
        <f t="shared" si="170"/>
        <v/>
      </c>
      <c r="X295" s="80" t="str">
        <f t="shared" si="171"/>
        <v/>
      </c>
      <c r="Y295" s="80" t="str">
        <f t="shared" si="172"/>
        <v/>
      </c>
      <c r="Z295" s="80" t="str">
        <f t="shared" si="157"/>
        <v>-</v>
      </c>
      <c r="AA295" s="80" t="str">
        <f t="shared" si="158"/>
        <v/>
      </c>
      <c r="AB295" s="80" t="str">
        <f t="shared" si="159"/>
        <v>OK（振替済み）</v>
      </c>
      <c r="AC295" s="154">
        <f t="shared" si="160"/>
        <v>51</v>
      </c>
      <c r="AD295" s="154" t="str">
        <f t="shared" si="173"/>
        <v/>
      </c>
      <c r="AE295" s="106">
        <f t="shared" si="174"/>
        <v>0</v>
      </c>
      <c r="AF295" s="106">
        <f t="shared" si="161"/>
        <v>0</v>
      </c>
      <c r="AG295" s="216" t="str">
        <f>IFERROR(IF(AE295=1,例①!$E$11,IF(AE295=2,例①!$E$11,IF(WEEKDAY(Z295)=2,Z288,AG294))),"")</f>
        <v/>
      </c>
      <c r="AH295" s="221" t="str">
        <f t="shared" si="179"/>
        <v/>
      </c>
      <c r="AI295" s="221" t="str">
        <f t="shared" si="179"/>
        <v/>
      </c>
      <c r="AJ295" s="221" t="str">
        <f t="shared" si="179"/>
        <v/>
      </c>
      <c r="AK295" s="221" t="str">
        <f t="shared" si="179"/>
        <v/>
      </c>
      <c r="AL295" s="221" t="str">
        <f t="shared" si="179"/>
        <v/>
      </c>
      <c r="AM295" s="221" t="str">
        <f t="shared" si="179"/>
        <v/>
      </c>
      <c r="AN295" s="221" t="str">
        <f t="shared" si="179"/>
        <v/>
      </c>
      <c r="AO295" s="221" t="str">
        <f t="shared" si="179"/>
        <v/>
      </c>
      <c r="AP295" s="221" t="str">
        <f t="shared" si="179"/>
        <v/>
      </c>
      <c r="AQ295" s="221" t="str">
        <f t="shared" si="179"/>
        <v/>
      </c>
      <c r="AR295" s="221" t="str">
        <f t="shared" si="179"/>
        <v/>
      </c>
      <c r="AS295" s="221" t="str">
        <f t="shared" si="179"/>
        <v/>
      </c>
      <c r="AT295" s="221" t="str">
        <f t="shared" si="179"/>
        <v/>
      </c>
      <c r="AU295" s="221" t="str">
        <f t="shared" si="179"/>
        <v/>
      </c>
      <c r="AV295" s="221" t="str">
        <f t="shared" si="179"/>
        <v/>
      </c>
      <c r="AW295" s="221" t="str">
        <f t="shared" si="179"/>
        <v/>
      </c>
      <c r="AX295" s="221" t="str">
        <f t="shared" si="179"/>
        <v/>
      </c>
      <c r="AY295" s="221" t="str">
        <f t="shared" si="179"/>
        <v/>
      </c>
      <c r="AZ295" s="221" t="str">
        <f t="shared" si="179"/>
        <v/>
      </c>
      <c r="BA295" s="221" t="str">
        <f t="shared" si="179"/>
        <v/>
      </c>
      <c r="BB295" s="217" t="str">
        <f>IFERROR(IF(IF(Z295=例①!$E$12,例①!$E$12,IF(WEEKDAY(Z295)=1,Z302,BB296))&gt;例①!$E$12,例①!$E$12,IF(Z295=例①!$E$12,例①!$E$12,IF(WEEKDAY(Z295)=1,Z302,BB296))),"")</f>
        <v/>
      </c>
      <c r="BE295" s="53"/>
      <c r="BF295" s="53"/>
      <c r="BG295" s="53" t="str">
        <f>IFERROR(VLOOKUP(B295,例①!$C$11:$D$12,2,FALSE),"")</f>
        <v/>
      </c>
      <c r="BH295" s="53" t="str">
        <f>IFERROR(VLOOKUP(B295,例①!$C$16:$D$21,2,FALSE),"")</f>
        <v/>
      </c>
      <c r="BI295" s="53" t="str">
        <f>IFERROR(VLOOKUP(B295,例①!$C$22:$D$24,2,FALSE),"")</f>
        <v/>
      </c>
      <c r="BJ295" s="53" t="str">
        <f>IF(B295&gt;例①!$C$26,"",IF(B295&gt;=例①!$C$25,$BJ$13,""))</f>
        <v/>
      </c>
      <c r="BK295" s="53" t="str">
        <f>IF(B295&gt;例①!$C$28,"",IF(B295&gt;=例①!$C$27,$BK$13,""))</f>
        <v/>
      </c>
      <c r="BL295" s="53" t="str">
        <f>IF(B295&gt;例①!$C$30,"",IF(B295&gt;=例①!$C$29,$BL$13,""))</f>
        <v/>
      </c>
      <c r="BM295" s="53" t="str">
        <f>IF(B295&gt;例①!$C$32,"",IF(B295&gt;=例①!$C$31,$BM$13,""))</f>
        <v/>
      </c>
      <c r="BN295" s="53" t="str">
        <f>IF(B295&gt;例①!$C$34,"",IF(B295&gt;=例①!$C$33,$BN$13,""))</f>
        <v/>
      </c>
      <c r="BO295" s="53" t="str">
        <f>IF(B295&gt;例①!$C$36,"",IF(B295&gt;=例①!$C$35,$BO$13,""))</f>
        <v/>
      </c>
      <c r="BP295" s="53" t="str">
        <f>IF(B295&gt;例①!$C$38,"",IF(B295&gt;=例①!$C$37,$BP$13,""))</f>
        <v/>
      </c>
      <c r="BQ295" s="53" t="str">
        <f>IF(B295&gt;例①!$C$40,"",IF(B295&gt;=例①!$C$39,$BQ$13,""))</f>
        <v/>
      </c>
      <c r="BR295" s="53" t="str">
        <f>IF(B295&gt;例①!$C$42,"",IF(B295&gt;=例①!$C$41,$BR$13,""))</f>
        <v/>
      </c>
      <c r="BS295" s="53" t="str">
        <f>IF(B295&gt;例①!$C$44,"",IF(B295&gt;=例①!$C$43,$BS$13,""))</f>
        <v/>
      </c>
      <c r="BT295" s="53" t="str">
        <f>IF(B295&gt;例①!$C$46,"",IF(B295&gt;=例①!$C$45,$BT$13,""))</f>
        <v/>
      </c>
      <c r="BU295" s="53" t="str">
        <f>IF(B295&gt;例①!$C$48,"",IF(B295&gt;=例①!$C$47,$BU$13,""))</f>
        <v/>
      </c>
      <c r="BV295" s="53" t="str">
        <f>IF(B295&gt;例①!$C$50,"",IF(B295&gt;=例①!$C$49,$BV$13,""))</f>
        <v/>
      </c>
      <c r="BW295" s="53" t="str">
        <f>IF(B295&gt;例①!$C$52,"",IF(B295&gt;=例①!$C$51,$BW$13,""))</f>
        <v/>
      </c>
      <c r="BX295" s="53" t="str">
        <f>IF(B295&gt;例①!$C$54,"",IF(B295&gt;=例①!$C$53,$BX$13,""))</f>
        <v/>
      </c>
      <c r="BY295" s="53" t="str">
        <f>IF(B295&gt;例①!$C$56,"",IF(B295&gt;=例①!$C$55,$BY$13,""))</f>
        <v/>
      </c>
      <c r="BZ295" s="53" t="str">
        <f>IF(B295&gt;例①!$C$58,"",IF(B295&gt;=例①!$C$57,$BZ$13,""))</f>
        <v/>
      </c>
      <c r="CA295" s="53" t="str">
        <f>IF(B295&gt;例①!$C$60,"",IF(B295&gt;=例①!$C$59,$CA$13,""))</f>
        <v/>
      </c>
      <c r="CB295" s="53" t="str">
        <f>IF(B295&gt;例①!$C$62,"",IF(B295&gt;=例①!$C$61,$CB$13,""))</f>
        <v/>
      </c>
      <c r="CC295" s="53" t="str">
        <f>IF(B295&gt;例①!$C$64,"",IF(B295&gt;=例①!$C$63,$CC$13,""))</f>
        <v/>
      </c>
      <c r="CD295" s="53" t="str">
        <f>IF(B295&gt;例①!$C$66,"",IF(B295&gt;=例①!$C$65,$CD$13,""))</f>
        <v/>
      </c>
      <c r="CE295" s="50" t="str">
        <f t="shared" si="175"/>
        <v/>
      </c>
      <c r="CF295" s="50" t="str">
        <f t="shared" si="162"/>
        <v xml:space="preserve"> </v>
      </c>
    </row>
    <row r="296" spans="1:84" ht="39" customHeight="1" thickTop="1" thickBot="1" x14ac:dyDescent="0.2">
      <c r="A296" s="81" t="str">
        <f t="shared" si="149"/>
        <v>対象期間外</v>
      </c>
      <c r="B296" s="180" t="str">
        <f>IFERROR(IF(B295=例①!$E$12+IF(WEEKDAY(例①!$E$12)=1,例①!$E$12,(8-WEEKDAY(例①!$E$12))),"-",IF(B295="-","-",B295+1)),"-")</f>
        <v>-</v>
      </c>
      <c r="C296" s="89" t="str">
        <f t="shared" si="163"/>
        <v>-</v>
      </c>
      <c r="D296" s="199" t="str">
        <f t="shared" si="164"/>
        <v>×</v>
      </c>
      <c r="E296" s="200" t="str">
        <f t="shared" si="165"/>
        <v xml:space="preserve"> </v>
      </c>
      <c r="F296" s="201" t="s">
        <v>60</v>
      </c>
      <c r="G296" s="202"/>
      <c r="H296" s="203"/>
      <c r="I296" s="204"/>
      <c r="J296" s="187" t="str">
        <f t="shared" si="166"/>
        <v/>
      </c>
      <c r="K296" s="190" t="str">
        <f t="shared" si="150"/>
        <v/>
      </c>
      <c r="L296" s="190" t="str">
        <f t="shared" si="151"/>
        <v/>
      </c>
      <c r="M296" s="188" t="str">
        <f t="shared" si="167"/>
        <v/>
      </c>
      <c r="N296" s="87" t="str">
        <f t="shared" si="152"/>
        <v/>
      </c>
      <c r="O296" s="108"/>
      <c r="P296" s="156" t="str">
        <f>IF(B296&lt;例①!$E$11,"",IF(B296&gt;例①!$E$12,"",IF(LEN(CE296)=0,"○","")))</f>
        <v/>
      </c>
      <c r="Q296" s="162">
        <f t="shared" si="168"/>
        <v>52</v>
      </c>
      <c r="R296" s="93">
        <f t="shared" si="153"/>
        <v>181</v>
      </c>
      <c r="S296" s="156" t="str">
        <f t="shared" si="154"/>
        <v/>
      </c>
      <c r="T296" s="162">
        <f t="shared" si="155"/>
        <v>51</v>
      </c>
      <c r="U296" s="100">
        <f t="shared" si="169"/>
        <v>52</v>
      </c>
      <c r="V296" s="93" t="str">
        <f t="shared" si="156"/>
        <v/>
      </c>
      <c r="W296" s="169" t="str">
        <f t="shared" si="170"/>
        <v/>
      </c>
      <c r="X296" s="80" t="str">
        <f t="shared" si="171"/>
        <v/>
      </c>
      <c r="Y296" s="80" t="str">
        <f t="shared" si="172"/>
        <v/>
      </c>
      <c r="Z296" s="80" t="str">
        <f t="shared" si="157"/>
        <v>-</v>
      </c>
      <c r="AA296" s="80" t="str">
        <f t="shared" si="158"/>
        <v/>
      </c>
      <c r="AB296" s="80" t="str">
        <f t="shared" si="159"/>
        <v>OK（振替済み）</v>
      </c>
      <c r="AC296" s="154">
        <f t="shared" si="160"/>
        <v>51</v>
      </c>
      <c r="AD296" s="154" t="str">
        <f t="shared" si="173"/>
        <v/>
      </c>
      <c r="AE296" s="106">
        <f t="shared" si="174"/>
        <v>0</v>
      </c>
      <c r="AF296" s="106">
        <f t="shared" si="161"/>
        <v>0</v>
      </c>
      <c r="AG296" s="218" t="str">
        <f>IFERROR(IF(AE296=1,例①!$E$11,IF(AE296=2,例①!$E$11,IF(WEEKDAY(Z296)=2,Z289,AG295))),"")</f>
        <v/>
      </c>
      <c r="AH296" s="222" t="str">
        <f t="shared" si="179"/>
        <v/>
      </c>
      <c r="AI296" s="222" t="str">
        <f t="shared" si="179"/>
        <v/>
      </c>
      <c r="AJ296" s="222" t="str">
        <f t="shared" si="179"/>
        <v/>
      </c>
      <c r="AK296" s="222" t="str">
        <f t="shared" si="179"/>
        <v/>
      </c>
      <c r="AL296" s="222" t="str">
        <f t="shared" si="179"/>
        <v/>
      </c>
      <c r="AM296" s="222" t="str">
        <f t="shared" si="179"/>
        <v/>
      </c>
      <c r="AN296" s="222" t="str">
        <f t="shared" si="179"/>
        <v/>
      </c>
      <c r="AO296" s="222" t="str">
        <f t="shared" si="179"/>
        <v/>
      </c>
      <c r="AP296" s="222" t="str">
        <f t="shared" si="179"/>
        <v/>
      </c>
      <c r="AQ296" s="222" t="str">
        <f t="shared" si="179"/>
        <v/>
      </c>
      <c r="AR296" s="222" t="str">
        <f t="shared" si="179"/>
        <v/>
      </c>
      <c r="AS296" s="222" t="str">
        <f t="shared" si="179"/>
        <v/>
      </c>
      <c r="AT296" s="222" t="str">
        <f t="shared" si="179"/>
        <v/>
      </c>
      <c r="AU296" s="222" t="str">
        <f t="shared" si="179"/>
        <v/>
      </c>
      <c r="AV296" s="222" t="str">
        <f t="shared" si="179"/>
        <v/>
      </c>
      <c r="AW296" s="222" t="str">
        <f t="shared" si="179"/>
        <v/>
      </c>
      <c r="AX296" s="222" t="str">
        <f t="shared" si="179"/>
        <v/>
      </c>
      <c r="AY296" s="222" t="str">
        <f t="shared" si="179"/>
        <v/>
      </c>
      <c r="AZ296" s="222" t="str">
        <f t="shared" si="179"/>
        <v/>
      </c>
      <c r="BA296" s="222" t="str">
        <f t="shared" si="179"/>
        <v/>
      </c>
      <c r="BB296" s="219" t="str">
        <f>IFERROR(IF(IF(Z296=例①!$E$12,例①!$E$12,IF(WEEKDAY(Z296)=1,Z303,BB297))&gt;例①!$E$12,例①!$E$12,IF(Z296=例①!$E$12,例①!$E$12,IF(WEEKDAY(Z296)=1,Z303,BB297))),"")</f>
        <v/>
      </c>
      <c r="BE296" s="53"/>
      <c r="BF296" s="53"/>
      <c r="BG296" s="53" t="str">
        <f>IFERROR(VLOOKUP(B296,例①!$C$11:$D$12,2,FALSE),"")</f>
        <v/>
      </c>
      <c r="BH296" s="53" t="str">
        <f>IFERROR(VLOOKUP(B296,例①!$C$16:$D$21,2,FALSE),"")</f>
        <v/>
      </c>
      <c r="BI296" s="53" t="str">
        <f>IFERROR(VLOOKUP(B296,例①!$C$22:$D$24,2,FALSE),"")</f>
        <v/>
      </c>
      <c r="BJ296" s="53" t="str">
        <f>IF(B296&gt;例①!$C$26,"",IF(B296&gt;=例①!$C$25,$BJ$13,""))</f>
        <v/>
      </c>
      <c r="BK296" s="53" t="str">
        <f>IF(B296&gt;例①!$C$28,"",IF(B296&gt;=例①!$C$27,$BK$13,""))</f>
        <v/>
      </c>
      <c r="BL296" s="53" t="str">
        <f>IF(B296&gt;例①!$C$30,"",IF(B296&gt;=例①!$C$29,$BL$13,""))</f>
        <v/>
      </c>
      <c r="BM296" s="53" t="str">
        <f>IF(B296&gt;例①!$C$32,"",IF(B296&gt;=例①!$C$31,$BM$13,""))</f>
        <v/>
      </c>
      <c r="BN296" s="53" t="str">
        <f>IF(B296&gt;例①!$C$34,"",IF(B296&gt;=例①!$C$33,$BN$13,""))</f>
        <v/>
      </c>
      <c r="BO296" s="53" t="str">
        <f>IF(B296&gt;例①!$C$36,"",IF(B296&gt;=例①!$C$35,$BO$13,""))</f>
        <v/>
      </c>
      <c r="BP296" s="53" t="str">
        <f>IF(B296&gt;例①!$C$38,"",IF(B296&gt;=例①!$C$37,$BP$13,""))</f>
        <v/>
      </c>
      <c r="BQ296" s="53" t="str">
        <f>IF(B296&gt;例①!$C$40,"",IF(B296&gt;=例①!$C$39,$BQ$13,""))</f>
        <v/>
      </c>
      <c r="BR296" s="53" t="str">
        <f>IF(B296&gt;例①!$C$42,"",IF(B296&gt;=例①!$C$41,$BR$13,""))</f>
        <v/>
      </c>
      <c r="BS296" s="53" t="str">
        <f>IF(B296&gt;例①!$C$44,"",IF(B296&gt;=例①!$C$43,$BS$13,""))</f>
        <v/>
      </c>
      <c r="BT296" s="53" t="str">
        <f>IF(B296&gt;例①!$C$46,"",IF(B296&gt;=例①!$C$45,$BT$13,""))</f>
        <v/>
      </c>
      <c r="BU296" s="53" t="str">
        <f>IF(B296&gt;例①!$C$48,"",IF(B296&gt;=例①!$C$47,$BU$13,""))</f>
        <v/>
      </c>
      <c r="BV296" s="53" t="str">
        <f>IF(B296&gt;例①!$C$50,"",IF(B296&gt;=例①!$C$49,$BV$13,""))</f>
        <v/>
      </c>
      <c r="BW296" s="53" t="str">
        <f>IF(B296&gt;例①!$C$52,"",IF(B296&gt;=例①!$C$51,$BW$13,""))</f>
        <v/>
      </c>
      <c r="BX296" s="53" t="str">
        <f>IF(B296&gt;例①!$C$54,"",IF(B296&gt;=例①!$C$53,$BX$13,""))</f>
        <v/>
      </c>
      <c r="BY296" s="53" t="str">
        <f>IF(B296&gt;例①!$C$56,"",IF(B296&gt;=例①!$C$55,$BY$13,""))</f>
        <v/>
      </c>
      <c r="BZ296" s="53" t="str">
        <f>IF(B296&gt;例①!$C$58,"",IF(B296&gt;=例①!$C$57,$BZ$13,""))</f>
        <v/>
      </c>
      <c r="CA296" s="53" t="str">
        <f>IF(B296&gt;例①!$C$60,"",IF(B296&gt;=例①!$C$59,$CA$13,""))</f>
        <v/>
      </c>
      <c r="CB296" s="53" t="str">
        <f>IF(B296&gt;例①!$C$62,"",IF(B296&gt;=例①!$C$61,$CB$13,""))</f>
        <v/>
      </c>
      <c r="CC296" s="53" t="str">
        <f>IF(B296&gt;例①!$C$64,"",IF(B296&gt;=例①!$C$63,$CC$13,""))</f>
        <v/>
      </c>
      <c r="CD296" s="53" t="str">
        <f>IF(B296&gt;例①!$C$66,"",IF(B296&gt;=例①!$C$65,$CD$13,""))</f>
        <v/>
      </c>
      <c r="CE296" s="50" t="str">
        <f t="shared" si="175"/>
        <v/>
      </c>
      <c r="CF296" s="50" t="str">
        <f t="shared" si="162"/>
        <v xml:space="preserve"> </v>
      </c>
    </row>
    <row r="297" spans="1:84" ht="39" customHeight="1" thickTop="1" thickBot="1" x14ac:dyDescent="0.2">
      <c r="A297" s="81" t="str">
        <f t="shared" si="149"/>
        <v>対象期間外</v>
      </c>
      <c r="B297" s="180" t="str">
        <f>IFERROR(IF(B296=例①!$E$12+IF(WEEKDAY(例①!$E$12)=1,例①!$E$12,(8-WEEKDAY(例①!$E$12))),"-",IF(B296="-","-",B296+1)),"-")</f>
        <v>-</v>
      </c>
      <c r="C297" s="89" t="str">
        <f t="shared" si="163"/>
        <v>-</v>
      </c>
      <c r="D297" s="199" t="str">
        <f t="shared" si="164"/>
        <v>×</v>
      </c>
      <c r="E297" s="200" t="str">
        <f t="shared" si="165"/>
        <v xml:space="preserve"> </v>
      </c>
      <c r="F297" s="201" t="s">
        <v>60</v>
      </c>
      <c r="G297" s="202"/>
      <c r="H297" s="203"/>
      <c r="I297" s="204"/>
      <c r="J297" s="187" t="str">
        <f t="shared" si="166"/>
        <v/>
      </c>
      <c r="K297" s="190" t="str">
        <f t="shared" si="150"/>
        <v/>
      </c>
      <c r="L297" s="190" t="str">
        <f t="shared" si="151"/>
        <v/>
      </c>
      <c r="M297" s="188" t="str">
        <f t="shared" si="167"/>
        <v/>
      </c>
      <c r="N297" s="87" t="str">
        <f t="shared" si="152"/>
        <v/>
      </c>
      <c r="O297" s="108"/>
      <c r="P297" s="156" t="str">
        <f>IF(B297&lt;例①!$E$11,"",IF(B297&gt;例①!$E$12,"",IF(LEN(CE297)=0,"○","")))</f>
        <v/>
      </c>
      <c r="Q297" s="162">
        <f t="shared" si="168"/>
        <v>52</v>
      </c>
      <c r="R297" s="93">
        <f t="shared" si="153"/>
        <v>181</v>
      </c>
      <c r="S297" s="156" t="str">
        <f t="shared" si="154"/>
        <v/>
      </c>
      <c r="T297" s="162">
        <f t="shared" si="155"/>
        <v>51</v>
      </c>
      <c r="U297" s="100">
        <f t="shared" si="169"/>
        <v>52</v>
      </c>
      <c r="V297" s="93" t="str">
        <f t="shared" si="156"/>
        <v/>
      </c>
      <c r="W297" s="169" t="str">
        <f t="shared" si="170"/>
        <v/>
      </c>
      <c r="X297" s="80" t="str">
        <f t="shared" si="171"/>
        <v/>
      </c>
      <c r="Y297" s="80" t="str">
        <f t="shared" si="172"/>
        <v/>
      </c>
      <c r="Z297" s="80" t="str">
        <f t="shared" si="157"/>
        <v>-</v>
      </c>
      <c r="AA297" s="80" t="str">
        <f t="shared" si="158"/>
        <v/>
      </c>
      <c r="AB297" s="80" t="str">
        <f t="shared" si="159"/>
        <v>OK（振替済み）</v>
      </c>
      <c r="AC297" s="154">
        <f t="shared" si="160"/>
        <v>51</v>
      </c>
      <c r="AD297" s="154" t="str">
        <f t="shared" si="173"/>
        <v/>
      </c>
      <c r="AE297" s="106">
        <f t="shared" si="174"/>
        <v>0</v>
      </c>
      <c r="AF297" s="106">
        <f t="shared" si="161"/>
        <v>0</v>
      </c>
      <c r="AG297" s="218" t="str">
        <f>IFERROR(IF(AE297=1,例①!$E$11,IF(AE297=2,例①!$E$11,IF(WEEKDAY(Z297)=2,Z290,AG296))),"")</f>
        <v/>
      </c>
      <c r="AH297" s="222" t="str">
        <f t="shared" si="179"/>
        <v/>
      </c>
      <c r="AI297" s="222" t="str">
        <f t="shared" si="179"/>
        <v/>
      </c>
      <c r="AJ297" s="222" t="str">
        <f t="shared" si="179"/>
        <v/>
      </c>
      <c r="AK297" s="222" t="str">
        <f t="shared" si="179"/>
        <v/>
      </c>
      <c r="AL297" s="222" t="str">
        <f t="shared" si="179"/>
        <v/>
      </c>
      <c r="AM297" s="222" t="str">
        <f t="shared" si="179"/>
        <v/>
      </c>
      <c r="AN297" s="222" t="str">
        <f t="shared" si="179"/>
        <v/>
      </c>
      <c r="AO297" s="222" t="str">
        <f t="shared" si="179"/>
        <v/>
      </c>
      <c r="AP297" s="222" t="str">
        <f t="shared" si="179"/>
        <v/>
      </c>
      <c r="AQ297" s="222" t="str">
        <f t="shared" si="179"/>
        <v/>
      </c>
      <c r="AR297" s="222" t="str">
        <f t="shared" si="179"/>
        <v/>
      </c>
      <c r="AS297" s="222" t="str">
        <f t="shared" si="179"/>
        <v/>
      </c>
      <c r="AT297" s="222" t="str">
        <f t="shared" si="179"/>
        <v/>
      </c>
      <c r="AU297" s="222" t="str">
        <f t="shared" si="179"/>
        <v/>
      </c>
      <c r="AV297" s="222" t="str">
        <f t="shared" si="179"/>
        <v/>
      </c>
      <c r="AW297" s="222" t="str">
        <f t="shared" si="179"/>
        <v/>
      </c>
      <c r="AX297" s="222" t="str">
        <f t="shared" si="179"/>
        <v/>
      </c>
      <c r="AY297" s="222" t="str">
        <f t="shared" si="179"/>
        <v/>
      </c>
      <c r="AZ297" s="222" t="str">
        <f t="shared" si="179"/>
        <v/>
      </c>
      <c r="BA297" s="222" t="str">
        <f t="shared" si="179"/>
        <v/>
      </c>
      <c r="BB297" s="219" t="str">
        <f>IFERROR(IF(IF(Z297=例①!$E$12,例①!$E$12,IF(WEEKDAY(Z297)=1,Z304,BB298))&gt;例①!$E$12,例①!$E$12,IF(Z297=例①!$E$12,例①!$E$12,IF(WEEKDAY(Z297)=1,Z304,BB298))),"")</f>
        <v/>
      </c>
      <c r="BE297" s="53"/>
      <c r="BF297" s="53"/>
      <c r="BG297" s="53" t="str">
        <f>IFERROR(VLOOKUP(B297,例①!$C$11:$D$12,2,FALSE),"")</f>
        <v/>
      </c>
      <c r="BH297" s="53" t="str">
        <f>IFERROR(VLOOKUP(B297,例①!$C$16:$D$21,2,FALSE),"")</f>
        <v/>
      </c>
      <c r="BI297" s="53" t="str">
        <f>IFERROR(VLOOKUP(B297,例①!$C$22:$D$24,2,FALSE),"")</f>
        <v/>
      </c>
      <c r="BJ297" s="53" t="str">
        <f>IF(B297&gt;例①!$C$26,"",IF(B297&gt;=例①!$C$25,$BJ$13,""))</f>
        <v/>
      </c>
      <c r="BK297" s="53" t="str">
        <f>IF(B297&gt;例①!$C$28,"",IF(B297&gt;=例①!$C$27,$BK$13,""))</f>
        <v/>
      </c>
      <c r="BL297" s="53" t="str">
        <f>IF(B297&gt;例①!$C$30,"",IF(B297&gt;=例①!$C$29,$BL$13,""))</f>
        <v/>
      </c>
      <c r="BM297" s="53" t="str">
        <f>IF(B297&gt;例①!$C$32,"",IF(B297&gt;=例①!$C$31,$BM$13,""))</f>
        <v/>
      </c>
      <c r="BN297" s="53" t="str">
        <f>IF(B297&gt;例①!$C$34,"",IF(B297&gt;=例①!$C$33,$BN$13,""))</f>
        <v/>
      </c>
      <c r="BO297" s="53" t="str">
        <f>IF(B297&gt;例①!$C$36,"",IF(B297&gt;=例①!$C$35,$BO$13,""))</f>
        <v/>
      </c>
      <c r="BP297" s="53" t="str">
        <f>IF(B297&gt;例①!$C$38,"",IF(B297&gt;=例①!$C$37,$BP$13,""))</f>
        <v/>
      </c>
      <c r="BQ297" s="53" t="str">
        <f>IF(B297&gt;例①!$C$40,"",IF(B297&gt;=例①!$C$39,$BQ$13,""))</f>
        <v/>
      </c>
      <c r="BR297" s="53" t="str">
        <f>IF(B297&gt;例①!$C$42,"",IF(B297&gt;=例①!$C$41,$BR$13,""))</f>
        <v/>
      </c>
      <c r="BS297" s="53" t="str">
        <f>IF(B297&gt;例①!$C$44,"",IF(B297&gt;=例①!$C$43,$BS$13,""))</f>
        <v/>
      </c>
      <c r="BT297" s="53" t="str">
        <f>IF(B297&gt;例①!$C$46,"",IF(B297&gt;=例①!$C$45,$BT$13,""))</f>
        <v/>
      </c>
      <c r="BU297" s="53" t="str">
        <f>IF(B297&gt;例①!$C$48,"",IF(B297&gt;=例①!$C$47,$BU$13,""))</f>
        <v/>
      </c>
      <c r="BV297" s="53" t="str">
        <f>IF(B297&gt;例①!$C$50,"",IF(B297&gt;=例①!$C$49,$BV$13,""))</f>
        <v/>
      </c>
      <c r="BW297" s="53" t="str">
        <f>IF(B297&gt;例①!$C$52,"",IF(B297&gt;=例①!$C$51,$BW$13,""))</f>
        <v/>
      </c>
      <c r="BX297" s="53" t="str">
        <f>IF(B297&gt;例①!$C$54,"",IF(B297&gt;=例①!$C$53,$BX$13,""))</f>
        <v/>
      </c>
      <c r="BY297" s="53" t="str">
        <f>IF(B297&gt;例①!$C$56,"",IF(B297&gt;=例①!$C$55,$BY$13,""))</f>
        <v/>
      </c>
      <c r="BZ297" s="53" t="str">
        <f>IF(B297&gt;例①!$C$58,"",IF(B297&gt;=例①!$C$57,$BZ$13,""))</f>
        <v/>
      </c>
      <c r="CA297" s="53" t="str">
        <f>IF(B297&gt;例①!$C$60,"",IF(B297&gt;=例①!$C$59,$CA$13,""))</f>
        <v/>
      </c>
      <c r="CB297" s="53" t="str">
        <f>IF(B297&gt;例①!$C$62,"",IF(B297&gt;=例①!$C$61,$CB$13,""))</f>
        <v/>
      </c>
      <c r="CC297" s="53" t="str">
        <f>IF(B297&gt;例①!$C$64,"",IF(B297&gt;=例①!$C$63,$CC$13,""))</f>
        <v/>
      </c>
      <c r="CD297" s="53" t="str">
        <f>IF(B297&gt;例①!$C$66,"",IF(B297&gt;=例①!$C$65,$CD$13,""))</f>
        <v/>
      </c>
      <c r="CE297" s="50" t="str">
        <f t="shared" si="175"/>
        <v/>
      </c>
      <c r="CF297" s="50" t="str">
        <f t="shared" si="162"/>
        <v xml:space="preserve"> </v>
      </c>
    </row>
    <row r="298" spans="1:84" ht="39" customHeight="1" thickTop="1" thickBot="1" x14ac:dyDescent="0.2">
      <c r="A298" s="81" t="str">
        <f t="shared" si="149"/>
        <v>対象期間外</v>
      </c>
      <c r="B298" s="180" t="str">
        <f>IFERROR(IF(B297=例①!$E$12+IF(WEEKDAY(例①!$E$12)=1,例①!$E$12,(8-WEEKDAY(例①!$E$12))),"-",IF(B297="-","-",B297+1)),"-")</f>
        <v>-</v>
      </c>
      <c r="C298" s="89" t="str">
        <f t="shared" si="163"/>
        <v>-</v>
      </c>
      <c r="D298" s="199" t="str">
        <f t="shared" si="164"/>
        <v>×</v>
      </c>
      <c r="E298" s="200" t="str">
        <f t="shared" si="165"/>
        <v xml:space="preserve"> </v>
      </c>
      <c r="F298" s="201" t="s">
        <v>60</v>
      </c>
      <c r="G298" s="202"/>
      <c r="H298" s="203"/>
      <c r="I298" s="204"/>
      <c r="J298" s="187" t="str">
        <f t="shared" si="166"/>
        <v/>
      </c>
      <c r="K298" s="190" t="str">
        <f t="shared" si="150"/>
        <v/>
      </c>
      <c r="L298" s="190" t="str">
        <f t="shared" si="151"/>
        <v/>
      </c>
      <c r="M298" s="188" t="str">
        <f t="shared" si="167"/>
        <v/>
      </c>
      <c r="N298" s="87" t="str">
        <f t="shared" si="152"/>
        <v/>
      </c>
      <c r="O298" s="108"/>
      <c r="P298" s="156" t="str">
        <f>IF(B298&lt;例①!$E$11,"",IF(B298&gt;例①!$E$12,"",IF(LEN(CE298)=0,"○","")))</f>
        <v/>
      </c>
      <c r="Q298" s="162">
        <f t="shared" si="168"/>
        <v>52</v>
      </c>
      <c r="R298" s="93">
        <f t="shared" si="153"/>
        <v>181</v>
      </c>
      <c r="S298" s="156" t="str">
        <f t="shared" si="154"/>
        <v/>
      </c>
      <c r="T298" s="162">
        <f t="shared" si="155"/>
        <v>51</v>
      </c>
      <c r="U298" s="100">
        <f t="shared" si="169"/>
        <v>52</v>
      </c>
      <c r="V298" s="93" t="str">
        <f t="shared" si="156"/>
        <v/>
      </c>
      <c r="W298" s="169" t="str">
        <f t="shared" si="170"/>
        <v/>
      </c>
      <c r="X298" s="80" t="str">
        <f t="shared" si="171"/>
        <v/>
      </c>
      <c r="Y298" s="80" t="str">
        <f t="shared" si="172"/>
        <v/>
      </c>
      <c r="Z298" s="80" t="str">
        <f t="shared" si="157"/>
        <v>-</v>
      </c>
      <c r="AA298" s="80" t="str">
        <f t="shared" si="158"/>
        <v/>
      </c>
      <c r="AB298" s="80" t="str">
        <f t="shared" si="159"/>
        <v>OK（振替済み）</v>
      </c>
      <c r="AC298" s="154">
        <f t="shared" si="160"/>
        <v>51</v>
      </c>
      <c r="AD298" s="154" t="str">
        <f t="shared" si="173"/>
        <v/>
      </c>
      <c r="AE298" s="106">
        <f t="shared" si="174"/>
        <v>0</v>
      </c>
      <c r="AF298" s="106">
        <f t="shared" si="161"/>
        <v>0</v>
      </c>
      <c r="AG298" s="218" t="str">
        <f>IFERROR(IF(AE298=1,例①!$E$11,IF(AE298=2,例①!$E$11,IF(WEEKDAY(Z298)=2,Z291,AG297))),"")</f>
        <v/>
      </c>
      <c r="AH298" s="222" t="str">
        <f t="shared" si="179"/>
        <v/>
      </c>
      <c r="AI298" s="222" t="str">
        <f t="shared" si="179"/>
        <v/>
      </c>
      <c r="AJ298" s="222" t="str">
        <f t="shared" si="179"/>
        <v/>
      </c>
      <c r="AK298" s="222" t="str">
        <f t="shared" si="179"/>
        <v/>
      </c>
      <c r="AL298" s="222" t="str">
        <f t="shared" si="179"/>
        <v/>
      </c>
      <c r="AM298" s="222" t="str">
        <f t="shared" si="179"/>
        <v/>
      </c>
      <c r="AN298" s="222" t="str">
        <f t="shared" si="179"/>
        <v/>
      </c>
      <c r="AO298" s="222" t="str">
        <f t="shared" si="179"/>
        <v/>
      </c>
      <c r="AP298" s="222" t="str">
        <f t="shared" si="179"/>
        <v/>
      </c>
      <c r="AQ298" s="222" t="str">
        <f t="shared" si="179"/>
        <v/>
      </c>
      <c r="AR298" s="222" t="str">
        <f t="shared" si="179"/>
        <v/>
      </c>
      <c r="AS298" s="222" t="str">
        <f t="shared" si="179"/>
        <v/>
      </c>
      <c r="AT298" s="222" t="str">
        <f t="shared" si="179"/>
        <v/>
      </c>
      <c r="AU298" s="222" t="str">
        <f t="shared" si="179"/>
        <v/>
      </c>
      <c r="AV298" s="222" t="str">
        <f t="shared" si="179"/>
        <v/>
      </c>
      <c r="AW298" s="222" t="str">
        <f t="shared" si="179"/>
        <v/>
      </c>
      <c r="AX298" s="222" t="str">
        <f t="shared" si="179"/>
        <v/>
      </c>
      <c r="AY298" s="222" t="str">
        <f t="shared" si="179"/>
        <v/>
      </c>
      <c r="AZ298" s="222" t="str">
        <f t="shared" si="179"/>
        <v/>
      </c>
      <c r="BA298" s="222" t="str">
        <f t="shared" si="179"/>
        <v/>
      </c>
      <c r="BB298" s="219" t="str">
        <f>IFERROR(IF(IF(Z298=例①!$E$12,例①!$E$12,IF(WEEKDAY(Z298)=1,Z305,BB299))&gt;例①!$E$12,例①!$E$12,IF(Z298=例①!$E$12,例①!$E$12,IF(WEEKDAY(Z298)=1,Z305,BB299))),"")</f>
        <v/>
      </c>
      <c r="BE298" s="53"/>
      <c r="BF298" s="53"/>
      <c r="BG298" s="53" t="str">
        <f>IFERROR(VLOOKUP(B298,例①!$C$11:$D$12,2,FALSE),"")</f>
        <v/>
      </c>
      <c r="BH298" s="53" t="str">
        <f>IFERROR(VLOOKUP(B298,例①!$C$16:$D$21,2,FALSE),"")</f>
        <v/>
      </c>
      <c r="BI298" s="53" t="str">
        <f>IFERROR(VLOOKUP(B298,例①!$C$22:$D$24,2,FALSE),"")</f>
        <v/>
      </c>
      <c r="BJ298" s="53" t="str">
        <f>IF(B298&gt;例①!$C$26,"",IF(B298&gt;=例①!$C$25,$BJ$13,""))</f>
        <v/>
      </c>
      <c r="BK298" s="53" t="str">
        <f>IF(B298&gt;例①!$C$28,"",IF(B298&gt;=例①!$C$27,$BK$13,""))</f>
        <v/>
      </c>
      <c r="BL298" s="53" t="str">
        <f>IF(B298&gt;例①!$C$30,"",IF(B298&gt;=例①!$C$29,$BL$13,""))</f>
        <v/>
      </c>
      <c r="BM298" s="53" t="str">
        <f>IF(B298&gt;例①!$C$32,"",IF(B298&gt;=例①!$C$31,$BM$13,""))</f>
        <v/>
      </c>
      <c r="BN298" s="53" t="str">
        <f>IF(B298&gt;例①!$C$34,"",IF(B298&gt;=例①!$C$33,$BN$13,""))</f>
        <v/>
      </c>
      <c r="BO298" s="53" t="str">
        <f>IF(B298&gt;例①!$C$36,"",IF(B298&gt;=例①!$C$35,$BO$13,""))</f>
        <v/>
      </c>
      <c r="BP298" s="53" t="str">
        <f>IF(B298&gt;例①!$C$38,"",IF(B298&gt;=例①!$C$37,$BP$13,""))</f>
        <v/>
      </c>
      <c r="BQ298" s="53" t="str">
        <f>IF(B298&gt;例①!$C$40,"",IF(B298&gt;=例①!$C$39,$BQ$13,""))</f>
        <v/>
      </c>
      <c r="BR298" s="53" t="str">
        <f>IF(B298&gt;例①!$C$42,"",IF(B298&gt;=例①!$C$41,$BR$13,""))</f>
        <v/>
      </c>
      <c r="BS298" s="53" t="str">
        <f>IF(B298&gt;例①!$C$44,"",IF(B298&gt;=例①!$C$43,$BS$13,""))</f>
        <v/>
      </c>
      <c r="BT298" s="53" t="str">
        <f>IF(B298&gt;例①!$C$46,"",IF(B298&gt;=例①!$C$45,$BT$13,""))</f>
        <v/>
      </c>
      <c r="BU298" s="53" t="str">
        <f>IF(B298&gt;例①!$C$48,"",IF(B298&gt;=例①!$C$47,$BU$13,""))</f>
        <v/>
      </c>
      <c r="BV298" s="53" t="str">
        <f>IF(B298&gt;例①!$C$50,"",IF(B298&gt;=例①!$C$49,$BV$13,""))</f>
        <v/>
      </c>
      <c r="BW298" s="53" t="str">
        <f>IF(B298&gt;例①!$C$52,"",IF(B298&gt;=例①!$C$51,$BW$13,""))</f>
        <v/>
      </c>
      <c r="BX298" s="53" t="str">
        <f>IF(B298&gt;例①!$C$54,"",IF(B298&gt;=例①!$C$53,$BX$13,""))</f>
        <v/>
      </c>
      <c r="BY298" s="53" t="str">
        <f>IF(B298&gt;例①!$C$56,"",IF(B298&gt;=例①!$C$55,$BY$13,""))</f>
        <v/>
      </c>
      <c r="BZ298" s="53" t="str">
        <f>IF(B298&gt;例①!$C$58,"",IF(B298&gt;=例①!$C$57,$BZ$13,""))</f>
        <v/>
      </c>
      <c r="CA298" s="53" t="str">
        <f>IF(B298&gt;例①!$C$60,"",IF(B298&gt;=例①!$C$59,$CA$13,""))</f>
        <v/>
      </c>
      <c r="CB298" s="53" t="str">
        <f>IF(B298&gt;例①!$C$62,"",IF(B298&gt;=例①!$C$61,$CB$13,""))</f>
        <v/>
      </c>
      <c r="CC298" s="53" t="str">
        <f>IF(B298&gt;例①!$C$64,"",IF(B298&gt;=例①!$C$63,$CC$13,""))</f>
        <v/>
      </c>
      <c r="CD298" s="53" t="str">
        <f>IF(B298&gt;例①!$C$66,"",IF(B298&gt;=例①!$C$65,$CD$13,""))</f>
        <v/>
      </c>
      <c r="CE298" s="50" t="str">
        <f t="shared" si="175"/>
        <v/>
      </c>
      <c r="CF298" s="50" t="str">
        <f t="shared" si="162"/>
        <v xml:space="preserve"> </v>
      </c>
    </row>
    <row r="299" spans="1:84" ht="39" customHeight="1" thickTop="1" thickBot="1" x14ac:dyDescent="0.2">
      <c r="A299" s="81" t="str">
        <f t="shared" si="149"/>
        <v>対象期間外</v>
      </c>
      <c r="B299" s="180" t="str">
        <f>IFERROR(IF(B298=例①!$E$12+IF(WEEKDAY(例①!$E$12)=1,例①!$E$12,(8-WEEKDAY(例①!$E$12))),"-",IF(B298="-","-",B298+1)),"-")</f>
        <v>-</v>
      </c>
      <c r="C299" s="89" t="str">
        <f t="shared" si="163"/>
        <v>-</v>
      </c>
      <c r="D299" s="199" t="str">
        <f t="shared" si="164"/>
        <v>×</v>
      </c>
      <c r="E299" s="200" t="str">
        <f t="shared" si="165"/>
        <v xml:space="preserve"> </v>
      </c>
      <c r="F299" s="201" t="s">
        <v>60</v>
      </c>
      <c r="G299" s="202"/>
      <c r="H299" s="203"/>
      <c r="I299" s="204"/>
      <c r="J299" s="187" t="str">
        <f t="shared" si="166"/>
        <v/>
      </c>
      <c r="K299" s="190" t="str">
        <f t="shared" si="150"/>
        <v/>
      </c>
      <c r="L299" s="190" t="str">
        <f t="shared" si="151"/>
        <v/>
      </c>
      <c r="M299" s="188" t="str">
        <f t="shared" si="167"/>
        <v/>
      </c>
      <c r="N299" s="87" t="str">
        <f t="shared" si="152"/>
        <v/>
      </c>
      <c r="O299" s="108"/>
      <c r="P299" s="156" t="str">
        <f>IF(B299&lt;例①!$E$11,"",IF(B299&gt;例①!$E$12,"",IF(LEN(CE299)=0,"○","")))</f>
        <v/>
      </c>
      <c r="Q299" s="162">
        <f t="shared" si="168"/>
        <v>52</v>
      </c>
      <c r="R299" s="93">
        <f t="shared" si="153"/>
        <v>181</v>
      </c>
      <c r="S299" s="156" t="str">
        <f t="shared" si="154"/>
        <v/>
      </c>
      <c r="T299" s="162">
        <f t="shared" si="155"/>
        <v>51</v>
      </c>
      <c r="U299" s="100">
        <f t="shared" si="169"/>
        <v>52</v>
      </c>
      <c r="V299" s="93" t="str">
        <f t="shared" si="156"/>
        <v/>
      </c>
      <c r="W299" s="169" t="str">
        <f t="shared" si="170"/>
        <v/>
      </c>
      <c r="X299" s="80" t="str">
        <f t="shared" si="171"/>
        <v/>
      </c>
      <c r="Y299" s="80" t="str">
        <f t="shared" si="172"/>
        <v/>
      </c>
      <c r="Z299" s="80" t="str">
        <f t="shared" si="157"/>
        <v>-</v>
      </c>
      <c r="AA299" s="80" t="str">
        <f t="shared" si="158"/>
        <v/>
      </c>
      <c r="AB299" s="80" t="str">
        <f t="shared" si="159"/>
        <v>OK（振替済み）</v>
      </c>
      <c r="AC299" s="154">
        <f t="shared" si="160"/>
        <v>51</v>
      </c>
      <c r="AD299" s="154" t="str">
        <f t="shared" si="173"/>
        <v/>
      </c>
      <c r="AE299" s="106">
        <f t="shared" si="174"/>
        <v>0</v>
      </c>
      <c r="AF299" s="106">
        <f t="shared" si="161"/>
        <v>0</v>
      </c>
      <c r="AG299" s="218" t="str">
        <f>IFERROR(IF(AE299=1,例①!$E$11,IF(AE299=2,例①!$E$11,IF(WEEKDAY(Z299)=2,Z292,AG298))),"")</f>
        <v/>
      </c>
      <c r="AH299" s="222" t="str">
        <f t="shared" si="179"/>
        <v/>
      </c>
      <c r="AI299" s="222" t="str">
        <f t="shared" si="179"/>
        <v/>
      </c>
      <c r="AJ299" s="222" t="str">
        <f t="shared" si="179"/>
        <v/>
      </c>
      <c r="AK299" s="222" t="str">
        <f t="shared" si="179"/>
        <v/>
      </c>
      <c r="AL299" s="222" t="str">
        <f t="shared" si="179"/>
        <v/>
      </c>
      <c r="AM299" s="222" t="str">
        <f t="shared" si="179"/>
        <v/>
      </c>
      <c r="AN299" s="222" t="str">
        <f t="shared" si="179"/>
        <v/>
      </c>
      <c r="AO299" s="222" t="str">
        <f t="shared" si="179"/>
        <v/>
      </c>
      <c r="AP299" s="222" t="str">
        <f t="shared" si="179"/>
        <v/>
      </c>
      <c r="AQ299" s="222" t="str">
        <f t="shared" si="179"/>
        <v/>
      </c>
      <c r="AR299" s="222" t="str">
        <f t="shared" si="179"/>
        <v/>
      </c>
      <c r="AS299" s="222" t="str">
        <f t="shared" si="179"/>
        <v/>
      </c>
      <c r="AT299" s="222" t="str">
        <f t="shared" si="179"/>
        <v/>
      </c>
      <c r="AU299" s="222" t="str">
        <f t="shared" si="179"/>
        <v/>
      </c>
      <c r="AV299" s="222" t="str">
        <f t="shared" si="179"/>
        <v/>
      </c>
      <c r="AW299" s="222" t="str">
        <f t="shared" si="179"/>
        <v/>
      </c>
      <c r="AX299" s="222" t="str">
        <f t="shared" si="179"/>
        <v/>
      </c>
      <c r="AY299" s="222" t="str">
        <f t="shared" si="179"/>
        <v/>
      </c>
      <c r="AZ299" s="222" t="str">
        <f t="shared" si="179"/>
        <v/>
      </c>
      <c r="BA299" s="222" t="str">
        <f t="shared" si="179"/>
        <v/>
      </c>
      <c r="BB299" s="219" t="str">
        <f>IFERROR(IF(IF(Z299=例①!$E$12,例①!$E$12,IF(WEEKDAY(Z299)=1,Z306,BB300))&gt;例①!$E$12,例①!$E$12,IF(Z299=例①!$E$12,例①!$E$12,IF(WEEKDAY(Z299)=1,Z306,BB300))),"")</f>
        <v/>
      </c>
      <c r="BE299" s="53"/>
      <c r="BF299" s="53"/>
      <c r="BG299" s="53" t="str">
        <f>IFERROR(VLOOKUP(B299,例①!$C$11:$D$12,2,FALSE),"")</f>
        <v/>
      </c>
      <c r="BH299" s="53" t="str">
        <f>IFERROR(VLOOKUP(B299,例①!$C$16:$D$21,2,FALSE),"")</f>
        <v/>
      </c>
      <c r="BI299" s="53" t="str">
        <f>IFERROR(VLOOKUP(B299,例①!$C$22:$D$24,2,FALSE),"")</f>
        <v/>
      </c>
      <c r="BJ299" s="53" t="str">
        <f>IF(B299&gt;例①!$C$26,"",IF(B299&gt;=例①!$C$25,$BJ$13,""))</f>
        <v/>
      </c>
      <c r="BK299" s="53" t="str">
        <f>IF(B299&gt;例①!$C$28,"",IF(B299&gt;=例①!$C$27,$BK$13,""))</f>
        <v/>
      </c>
      <c r="BL299" s="53" t="str">
        <f>IF(B299&gt;例①!$C$30,"",IF(B299&gt;=例①!$C$29,$BL$13,""))</f>
        <v/>
      </c>
      <c r="BM299" s="53" t="str">
        <f>IF(B299&gt;例①!$C$32,"",IF(B299&gt;=例①!$C$31,$BM$13,""))</f>
        <v/>
      </c>
      <c r="BN299" s="53" t="str">
        <f>IF(B299&gt;例①!$C$34,"",IF(B299&gt;=例①!$C$33,$BN$13,""))</f>
        <v/>
      </c>
      <c r="BO299" s="53" t="str">
        <f>IF(B299&gt;例①!$C$36,"",IF(B299&gt;=例①!$C$35,$BO$13,""))</f>
        <v/>
      </c>
      <c r="BP299" s="53" t="str">
        <f>IF(B299&gt;例①!$C$38,"",IF(B299&gt;=例①!$C$37,$BP$13,""))</f>
        <v/>
      </c>
      <c r="BQ299" s="53" t="str">
        <f>IF(B299&gt;例①!$C$40,"",IF(B299&gt;=例①!$C$39,$BQ$13,""))</f>
        <v/>
      </c>
      <c r="BR299" s="53" t="str">
        <f>IF(B299&gt;例①!$C$42,"",IF(B299&gt;=例①!$C$41,$BR$13,""))</f>
        <v/>
      </c>
      <c r="BS299" s="53" t="str">
        <f>IF(B299&gt;例①!$C$44,"",IF(B299&gt;=例①!$C$43,$BS$13,""))</f>
        <v/>
      </c>
      <c r="BT299" s="53" t="str">
        <f>IF(B299&gt;例①!$C$46,"",IF(B299&gt;=例①!$C$45,$BT$13,""))</f>
        <v/>
      </c>
      <c r="BU299" s="53" t="str">
        <f>IF(B299&gt;例①!$C$48,"",IF(B299&gt;=例①!$C$47,$BU$13,""))</f>
        <v/>
      </c>
      <c r="BV299" s="53" t="str">
        <f>IF(B299&gt;例①!$C$50,"",IF(B299&gt;=例①!$C$49,$BV$13,""))</f>
        <v/>
      </c>
      <c r="BW299" s="53" t="str">
        <f>IF(B299&gt;例①!$C$52,"",IF(B299&gt;=例①!$C$51,$BW$13,""))</f>
        <v/>
      </c>
      <c r="BX299" s="53" t="str">
        <f>IF(B299&gt;例①!$C$54,"",IF(B299&gt;=例①!$C$53,$BX$13,""))</f>
        <v/>
      </c>
      <c r="BY299" s="53" t="str">
        <f>IF(B299&gt;例①!$C$56,"",IF(B299&gt;=例①!$C$55,$BY$13,""))</f>
        <v/>
      </c>
      <c r="BZ299" s="53" t="str">
        <f>IF(B299&gt;例①!$C$58,"",IF(B299&gt;=例①!$C$57,$BZ$13,""))</f>
        <v/>
      </c>
      <c r="CA299" s="53" t="str">
        <f>IF(B299&gt;例①!$C$60,"",IF(B299&gt;=例①!$C$59,$CA$13,""))</f>
        <v/>
      </c>
      <c r="CB299" s="53" t="str">
        <f>IF(B299&gt;例①!$C$62,"",IF(B299&gt;=例①!$C$61,$CB$13,""))</f>
        <v/>
      </c>
      <c r="CC299" s="53" t="str">
        <f>IF(B299&gt;例①!$C$64,"",IF(B299&gt;=例①!$C$63,$CC$13,""))</f>
        <v/>
      </c>
      <c r="CD299" s="53" t="str">
        <f>IF(B299&gt;例①!$C$66,"",IF(B299&gt;=例①!$C$65,$CD$13,""))</f>
        <v/>
      </c>
      <c r="CE299" s="50" t="str">
        <f t="shared" si="175"/>
        <v/>
      </c>
      <c r="CF299" s="50" t="str">
        <f t="shared" si="162"/>
        <v xml:space="preserve"> </v>
      </c>
    </row>
    <row r="300" spans="1:84" ht="39" customHeight="1" thickTop="1" thickBot="1" x14ac:dyDescent="0.2">
      <c r="A300" s="81" t="str">
        <f t="shared" si="149"/>
        <v>対象期間外</v>
      </c>
      <c r="B300" s="180" t="str">
        <f>IFERROR(IF(B299=例①!$E$12+IF(WEEKDAY(例①!$E$12)=1,例①!$E$12,(8-WEEKDAY(例①!$E$12))),"-",IF(B299="-","-",B299+1)),"-")</f>
        <v>-</v>
      </c>
      <c r="C300" s="89" t="str">
        <f t="shared" si="163"/>
        <v>-</v>
      </c>
      <c r="D300" s="199" t="str">
        <f t="shared" si="164"/>
        <v>×</v>
      </c>
      <c r="E300" s="200" t="str">
        <f t="shared" si="165"/>
        <v xml:space="preserve"> </v>
      </c>
      <c r="F300" s="201" t="s">
        <v>61</v>
      </c>
      <c r="G300" s="202"/>
      <c r="H300" s="203"/>
      <c r="I300" s="204"/>
      <c r="J300" s="187" t="str">
        <f t="shared" si="166"/>
        <v/>
      </c>
      <c r="K300" s="190" t="str">
        <f t="shared" si="150"/>
        <v/>
      </c>
      <c r="L300" s="190" t="str">
        <f t="shared" si="151"/>
        <v/>
      </c>
      <c r="M300" s="188" t="str">
        <f t="shared" si="167"/>
        <v/>
      </c>
      <c r="N300" s="87" t="str">
        <f t="shared" si="152"/>
        <v/>
      </c>
      <c r="O300" s="108"/>
      <c r="P300" s="156" t="str">
        <f>IF(B300&lt;例①!$E$11,"",IF(B300&gt;例①!$E$12,"",IF(LEN(CE300)=0,"○","")))</f>
        <v/>
      </c>
      <c r="Q300" s="162">
        <f t="shared" si="168"/>
        <v>52</v>
      </c>
      <c r="R300" s="93">
        <f t="shared" si="153"/>
        <v>181</v>
      </c>
      <c r="S300" s="156" t="str">
        <f t="shared" si="154"/>
        <v/>
      </c>
      <c r="T300" s="162">
        <f t="shared" si="155"/>
        <v>51</v>
      </c>
      <c r="U300" s="100">
        <f t="shared" si="169"/>
        <v>52</v>
      </c>
      <c r="V300" s="93" t="str">
        <f t="shared" si="156"/>
        <v/>
      </c>
      <c r="W300" s="169" t="str">
        <f t="shared" si="170"/>
        <v/>
      </c>
      <c r="X300" s="80" t="str">
        <f t="shared" si="171"/>
        <v/>
      </c>
      <c r="Y300" s="80" t="str">
        <f t="shared" si="172"/>
        <v/>
      </c>
      <c r="Z300" s="80" t="str">
        <f t="shared" si="157"/>
        <v>-</v>
      </c>
      <c r="AA300" s="80" t="str">
        <f t="shared" si="158"/>
        <v/>
      </c>
      <c r="AB300" s="80" t="str">
        <f t="shared" si="159"/>
        <v>OK（振替済み）</v>
      </c>
      <c r="AC300" s="154">
        <f t="shared" si="160"/>
        <v>51</v>
      </c>
      <c r="AD300" s="154" t="str">
        <f t="shared" si="173"/>
        <v/>
      </c>
      <c r="AE300" s="106">
        <f t="shared" si="174"/>
        <v>0</v>
      </c>
      <c r="AF300" s="106">
        <f t="shared" si="161"/>
        <v>0</v>
      </c>
      <c r="AG300" s="218" t="str">
        <f>IFERROR(IF(AE300=1,例①!$E$11,IF(AE300=2,例①!$E$11,IF(WEEKDAY(Z300)=2,Z293,AG299))),"")</f>
        <v/>
      </c>
      <c r="AH300" s="222" t="str">
        <f t="shared" si="179"/>
        <v/>
      </c>
      <c r="AI300" s="222" t="str">
        <f t="shared" si="179"/>
        <v/>
      </c>
      <c r="AJ300" s="222" t="str">
        <f t="shared" si="179"/>
        <v/>
      </c>
      <c r="AK300" s="222" t="str">
        <f t="shared" si="179"/>
        <v/>
      </c>
      <c r="AL300" s="222" t="str">
        <f t="shared" si="179"/>
        <v/>
      </c>
      <c r="AM300" s="222" t="str">
        <f t="shared" si="179"/>
        <v/>
      </c>
      <c r="AN300" s="222" t="str">
        <f t="shared" si="179"/>
        <v/>
      </c>
      <c r="AO300" s="222" t="str">
        <f t="shared" si="179"/>
        <v/>
      </c>
      <c r="AP300" s="222" t="str">
        <f t="shared" si="179"/>
        <v/>
      </c>
      <c r="AQ300" s="222" t="str">
        <f t="shared" si="179"/>
        <v/>
      </c>
      <c r="AR300" s="222" t="str">
        <f t="shared" si="179"/>
        <v/>
      </c>
      <c r="AS300" s="222" t="str">
        <f t="shared" si="179"/>
        <v/>
      </c>
      <c r="AT300" s="222" t="str">
        <f t="shared" si="179"/>
        <v/>
      </c>
      <c r="AU300" s="222" t="str">
        <f t="shared" si="179"/>
        <v/>
      </c>
      <c r="AV300" s="222" t="str">
        <f t="shared" si="179"/>
        <v/>
      </c>
      <c r="AW300" s="222" t="str">
        <f t="shared" si="179"/>
        <v/>
      </c>
      <c r="AX300" s="222" t="str">
        <f t="shared" si="179"/>
        <v/>
      </c>
      <c r="AY300" s="222" t="str">
        <f t="shared" si="179"/>
        <v/>
      </c>
      <c r="AZ300" s="222" t="str">
        <f t="shared" si="179"/>
        <v/>
      </c>
      <c r="BA300" s="222" t="str">
        <f t="shared" si="179"/>
        <v/>
      </c>
      <c r="BB300" s="219" t="str">
        <f>IFERROR(IF(IF(Z300=例①!$E$12,例①!$E$12,IF(WEEKDAY(Z300)=1,Z307,BB301))&gt;例①!$E$12,例①!$E$12,IF(Z300=例①!$E$12,例①!$E$12,IF(WEEKDAY(Z300)=1,Z307,BB301))),"")</f>
        <v/>
      </c>
      <c r="BE300" s="53"/>
      <c r="BF300" s="53"/>
      <c r="BG300" s="53" t="str">
        <f>IFERROR(VLOOKUP(B300,例①!$C$11:$D$12,2,FALSE),"")</f>
        <v/>
      </c>
      <c r="BH300" s="53" t="str">
        <f>IFERROR(VLOOKUP(B300,例①!$C$16:$D$21,2,FALSE),"")</f>
        <v/>
      </c>
      <c r="BI300" s="53" t="str">
        <f>IFERROR(VLOOKUP(B300,例①!$C$22:$D$24,2,FALSE),"")</f>
        <v/>
      </c>
      <c r="BJ300" s="53" t="str">
        <f>IF(B300&gt;例①!$C$26,"",IF(B300&gt;=例①!$C$25,$BJ$13,""))</f>
        <v/>
      </c>
      <c r="BK300" s="53" t="str">
        <f>IF(B300&gt;例①!$C$28,"",IF(B300&gt;=例①!$C$27,$BK$13,""))</f>
        <v/>
      </c>
      <c r="BL300" s="53" t="str">
        <f>IF(B300&gt;例①!$C$30,"",IF(B300&gt;=例①!$C$29,$BL$13,""))</f>
        <v/>
      </c>
      <c r="BM300" s="53" t="str">
        <f>IF(B300&gt;例①!$C$32,"",IF(B300&gt;=例①!$C$31,$BM$13,""))</f>
        <v/>
      </c>
      <c r="BN300" s="53" t="str">
        <f>IF(B300&gt;例①!$C$34,"",IF(B300&gt;=例①!$C$33,$BN$13,""))</f>
        <v/>
      </c>
      <c r="BO300" s="53" t="str">
        <f>IF(B300&gt;例①!$C$36,"",IF(B300&gt;=例①!$C$35,$BO$13,""))</f>
        <v/>
      </c>
      <c r="BP300" s="53" t="str">
        <f>IF(B300&gt;例①!$C$38,"",IF(B300&gt;=例①!$C$37,$BP$13,""))</f>
        <v/>
      </c>
      <c r="BQ300" s="53" t="str">
        <f>IF(B300&gt;例①!$C$40,"",IF(B300&gt;=例①!$C$39,$BQ$13,""))</f>
        <v/>
      </c>
      <c r="BR300" s="53" t="str">
        <f>IF(B300&gt;例①!$C$42,"",IF(B300&gt;=例①!$C$41,$BR$13,""))</f>
        <v/>
      </c>
      <c r="BS300" s="53" t="str">
        <f>IF(B300&gt;例①!$C$44,"",IF(B300&gt;=例①!$C$43,$BS$13,""))</f>
        <v/>
      </c>
      <c r="BT300" s="53" t="str">
        <f>IF(B300&gt;例①!$C$46,"",IF(B300&gt;=例①!$C$45,$BT$13,""))</f>
        <v/>
      </c>
      <c r="BU300" s="53" t="str">
        <f>IF(B300&gt;例①!$C$48,"",IF(B300&gt;=例①!$C$47,$BU$13,""))</f>
        <v/>
      </c>
      <c r="BV300" s="53" t="str">
        <f>IF(B300&gt;例①!$C$50,"",IF(B300&gt;=例①!$C$49,$BV$13,""))</f>
        <v/>
      </c>
      <c r="BW300" s="53" t="str">
        <f>IF(B300&gt;例①!$C$52,"",IF(B300&gt;=例①!$C$51,$BW$13,""))</f>
        <v/>
      </c>
      <c r="BX300" s="53" t="str">
        <f>IF(B300&gt;例①!$C$54,"",IF(B300&gt;=例①!$C$53,$BX$13,""))</f>
        <v/>
      </c>
      <c r="BY300" s="53" t="str">
        <f>IF(B300&gt;例①!$C$56,"",IF(B300&gt;=例①!$C$55,$BY$13,""))</f>
        <v/>
      </c>
      <c r="BZ300" s="53" t="str">
        <f>IF(B300&gt;例①!$C$58,"",IF(B300&gt;=例①!$C$57,$BZ$13,""))</f>
        <v/>
      </c>
      <c r="CA300" s="53" t="str">
        <f>IF(B300&gt;例①!$C$60,"",IF(B300&gt;=例①!$C$59,$CA$13,""))</f>
        <v/>
      </c>
      <c r="CB300" s="53" t="str">
        <f>IF(B300&gt;例①!$C$62,"",IF(B300&gt;=例①!$C$61,$CB$13,""))</f>
        <v/>
      </c>
      <c r="CC300" s="53" t="str">
        <f>IF(B300&gt;例①!$C$64,"",IF(B300&gt;=例①!$C$63,$CC$13,""))</f>
        <v/>
      </c>
      <c r="CD300" s="53" t="str">
        <f>IF(B300&gt;例①!$C$66,"",IF(B300&gt;=例①!$C$65,$CD$13,""))</f>
        <v/>
      </c>
      <c r="CE300" s="50" t="str">
        <f t="shared" si="175"/>
        <v/>
      </c>
      <c r="CF300" s="50" t="str">
        <f t="shared" si="162"/>
        <v xml:space="preserve"> </v>
      </c>
    </row>
    <row r="301" spans="1:84" ht="39" customHeight="1" thickTop="1" thickBot="1" x14ac:dyDescent="0.2">
      <c r="A301" s="81" t="str">
        <f t="shared" si="149"/>
        <v>対象期間外</v>
      </c>
      <c r="B301" s="180" t="str">
        <f>IFERROR(IF(B300=例①!$E$12+IF(WEEKDAY(例①!$E$12)=1,例①!$E$12,(8-WEEKDAY(例①!$E$12))),"-",IF(B300="-","-",B300+1)),"-")</f>
        <v>-</v>
      </c>
      <c r="C301" s="89" t="str">
        <f t="shared" si="163"/>
        <v>-</v>
      </c>
      <c r="D301" s="199" t="str">
        <f t="shared" si="164"/>
        <v>×</v>
      </c>
      <c r="E301" s="200" t="str">
        <f t="shared" si="165"/>
        <v xml:space="preserve"> </v>
      </c>
      <c r="F301" s="201" t="s">
        <v>61</v>
      </c>
      <c r="G301" s="202"/>
      <c r="H301" s="203"/>
      <c r="I301" s="204"/>
      <c r="J301" s="187" t="str">
        <f t="shared" si="166"/>
        <v/>
      </c>
      <c r="K301" s="190" t="str">
        <f t="shared" si="150"/>
        <v/>
      </c>
      <c r="L301" s="190" t="str">
        <f t="shared" si="151"/>
        <v/>
      </c>
      <c r="M301" s="188" t="str">
        <f t="shared" si="167"/>
        <v/>
      </c>
      <c r="N301" s="87" t="str">
        <f t="shared" si="152"/>
        <v/>
      </c>
      <c r="O301" s="108"/>
      <c r="P301" s="156" t="str">
        <f>IF(B301&lt;例①!$E$11,"",IF(B301&gt;例①!$E$12,"",IF(LEN(CE301)=0,"○","")))</f>
        <v/>
      </c>
      <c r="Q301" s="162">
        <f t="shared" si="168"/>
        <v>52</v>
      </c>
      <c r="R301" s="93">
        <f t="shared" si="153"/>
        <v>181</v>
      </c>
      <c r="S301" s="156" t="str">
        <f t="shared" si="154"/>
        <v/>
      </c>
      <c r="T301" s="162">
        <f t="shared" si="155"/>
        <v>51</v>
      </c>
      <c r="U301" s="100">
        <f t="shared" si="169"/>
        <v>52</v>
      </c>
      <c r="V301" s="93" t="str">
        <f t="shared" si="156"/>
        <v/>
      </c>
      <c r="W301" s="169" t="str">
        <f t="shared" si="170"/>
        <v/>
      </c>
      <c r="X301" s="80" t="str">
        <f t="shared" si="171"/>
        <v/>
      </c>
      <c r="Y301" s="80" t="str">
        <f t="shared" si="172"/>
        <v/>
      </c>
      <c r="Z301" s="80" t="str">
        <f t="shared" si="157"/>
        <v>-</v>
      </c>
      <c r="AA301" s="80" t="str">
        <f t="shared" si="158"/>
        <v/>
      </c>
      <c r="AB301" s="80" t="str">
        <f t="shared" si="159"/>
        <v>OK（振替済み）</v>
      </c>
      <c r="AC301" s="154">
        <f t="shared" si="160"/>
        <v>51</v>
      </c>
      <c r="AD301" s="154" t="str">
        <f t="shared" si="173"/>
        <v/>
      </c>
      <c r="AE301" s="106">
        <f t="shared" si="174"/>
        <v>0</v>
      </c>
      <c r="AF301" s="106">
        <f t="shared" si="161"/>
        <v>0</v>
      </c>
      <c r="AG301" s="223" t="str">
        <f>IFERROR(IF(AE301=1,例①!$E$11,IF(AE301=2,例①!$E$11,IF(WEEKDAY(Z301)=2,Z294,AG300))),"")</f>
        <v/>
      </c>
      <c r="AH301" s="224" t="str">
        <f t="shared" si="179"/>
        <v/>
      </c>
      <c r="AI301" s="224" t="str">
        <f t="shared" si="179"/>
        <v/>
      </c>
      <c r="AJ301" s="224" t="str">
        <f t="shared" si="179"/>
        <v/>
      </c>
      <c r="AK301" s="224" t="str">
        <f t="shared" si="179"/>
        <v/>
      </c>
      <c r="AL301" s="224" t="str">
        <f t="shared" si="179"/>
        <v/>
      </c>
      <c r="AM301" s="224" t="str">
        <f t="shared" si="179"/>
        <v/>
      </c>
      <c r="AN301" s="224" t="str">
        <f t="shared" si="179"/>
        <v/>
      </c>
      <c r="AO301" s="224" t="str">
        <f t="shared" si="179"/>
        <v/>
      </c>
      <c r="AP301" s="224" t="str">
        <f t="shared" si="179"/>
        <v/>
      </c>
      <c r="AQ301" s="224" t="str">
        <f t="shared" si="179"/>
        <v/>
      </c>
      <c r="AR301" s="224" t="str">
        <f t="shared" si="179"/>
        <v/>
      </c>
      <c r="AS301" s="224" t="str">
        <f t="shared" si="179"/>
        <v/>
      </c>
      <c r="AT301" s="224" t="str">
        <f t="shared" si="179"/>
        <v/>
      </c>
      <c r="AU301" s="224" t="str">
        <f t="shared" si="179"/>
        <v/>
      </c>
      <c r="AV301" s="224" t="str">
        <f t="shared" si="179"/>
        <v/>
      </c>
      <c r="AW301" s="224" t="str">
        <f t="shared" ref="AW301:BA301" si="180">IFERROR(IF(AV301+1&gt;$BB301,"",AV301+1),"")</f>
        <v/>
      </c>
      <c r="AX301" s="224" t="str">
        <f t="shared" si="180"/>
        <v/>
      </c>
      <c r="AY301" s="224" t="str">
        <f t="shared" si="180"/>
        <v/>
      </c>
      <c r="AZ301" s="224" t="str">
        <f t="shared" si="180"/>
        <v/>
      </c>
      <c r="BA301" s="224" t="str">
        <f t="shared" si="180"/>
        <v/>
      </c>
      <c r="BB301" s="225" t="str">
        <f>IFERROR(IF(IF(Z301=例①!$E$12,例①!$E$12,IF(WEEKDAY(Z301)=1,Z308,BB302))&gt;例①!$E$12,例①!$E$12,IF(Z301=例①!$E$12,例①!$E$12,IF(WEEKDAY(Z301)=1,Z308,BB302))),"")</f>
        <v/>
      </c>
      <c r="BE301" s="53"/>
      <c r="BF301" s="53"/>
      <c r="BG301" s="53" t="str">
        <f>IFERROR(VLOOKUP(B301,例①!$C$11:$D$12,2,FALSE),"")</f>
        <v/>
      </c>
      <c r="BH301" s="53" t="str">
        <f>IFERROR(VLOOKUP(B301,例①!$C$16:$D$21,2,FALSE),"")</f>
        <v/>
      </c>
      <c r="BI301" s="53" t="str">
        <f>IFERROR(VLOOKUP(B301,例①!$C$22:$D$24,2,FALSE),"")</f>
        <v/>
      </c>
      <c r="BJ301" s="53" t="str">
        <f>IF(B301&gt;例①!$C$26,"",IF(B301&gt;=例①!$C$25,$BJ$13,""))</f>
        <v/>
      </c>
      <c r="BK301" s="53" t="str">
        <f>IF(B301&gt;例①!$C$28,"",IF(B301&gt;=例①!$C$27,$BK$13,""))</f>
        <v/>
      </c>
      <c r="BL301" s="53" t="str">
        <f>IF(B301&gt;例①!$C$30,"",IF(B301&gt;=例①!$C$29,$BL$13,""))</f>
        <v/>
      </c>
      <c r="BM301" s="53" t="str">
        <f>IF(B301&gt;例①!$C$32,"",IF(B301&gt;=例①!$C$31,$BM$13,""))</f>
        <v/>
      </c>
      <c r="BN301" s="53" t="str">
        <f>IF(B301&gt;例①!$C$34,"",IF(B301&gt;=例①!$C$33,$BN$13,""))</f>
        <v/>
      </c>
      <c r="BO301" s="53" t="str">
        <f>IF(B301&gt;例①!$C$36,"",IF(B301&gt;=例①!$C$35,$BO$13,""))</f>
        <v/>
      </c>
      <c r="BP301" s="53" t="str">
        <f>IF(B301&gt;例①!$C$38,"",IF(B301&gt;=例①!$C$37,$BP$13,""))</f>
        <v/>
      </c>
      <c r="BQ301" s="53" t="str">
        <f>IF(B301&gt;例①!$C$40,"",IF(B301&gt;=例①!$C$39,$BQ$13,""))</f>
        <v/>
      </c>
      <c r="BR301" s="53" t="str">
        <f>IF(B301&gt;例①!$C$42,"",IF(B301&gt;=例①!$C$41,$BR$13,""))</f>
        <v/>
      </c>
      <c r="BS301" s="53" t="str">
        <f>IF(B301&gt;例①!$C$44,"",IF(B301&gt;=例①!$C$43,$BS$13,""))</f>
        <v/>
      </c>
      <c r="BT301" s="53" t="str">
        <f>IF(B301&gt;例①!$C$46,"",IF(B301&gt;=例①!$C$45,$BT$13,""))</f>
        <v/>
      </c>
      <c r="BU301" s="53" t="str">
        <f>IF(B301&gt;例①!$C$48,"",IF(B301&gt;=例①!$C$47,$BU$13,""))</f>
        <v/>
      </c>
      <c r="BV301" s="53" t="str">
        <f>IF(B301&gt;例①!$C$50,"",IF(B301&gt;=例①!$C$49,$BV$13,""))</f>
        <v/>
      </c>
      <c r="BW301" s="53" t="str">
        <f>IF(B301&gt;例①!$C$52,"",IF(B301&gt;=例①!$C$51,$BW$13,""))</f>
        <v/>
      </c>
      <c r="BX301" s="53" t="str">
        <f>IF(B301&gt;例①!$C$54,"",IF(B301&gt;=例①!$C$53,$BX$13,""))</f>
        <v/>
      </c>
      <c r="BY301" s="53" t="str">
        <f>IF(B301&gt;例①!$C$56,"",IF(B301&gt;=例①!$C$55,$BY$13,""))</f>
        <v/>
      </c>
      <c r="BZ301" s="53" t="str">
        <f>IF(B301&gt;例①!$C$58,"",IF(B301&gt;=例①!$C$57,$BZ$13,""))</f>
        <v/>
      </c>
      <c r="CA301" s="53" t="str">
        <f>IF(B301&gt;例①!$C$60,"",IF(B301&gt;=例①!$C$59,$CA$13,""))</f>
        <v/>
      </c>
      <c r="CB301" s="53" t="str">
        <f>IF(B301&gt;例①!$C$62,"",IF(B301&gt;=例①!$C$61,$CB$13,""))</f>
        <v/>
      </c>
      <c r="CC301" s="53" t="str">
        <f>IF(B301&gt;例①!$C$64,"",IF(B301&gt;=例①!$C$63,$CC$13,""))</f>
        <v/>
      </c>
      <c r="CD301" s="53" t="str">
        <f>IF(B301&gt;例①!$C$66,"",IF(B301&gt;=例①!$C$65,$CD$13,""))</f>
        <v/>
      </c>
      <c r="CE301" s="50" t="str">
        <f t="shared" si="175"/>
        <v/>
      </c>
      <c r="CF301" s="50" t="str">
        <f t="shared" si="162"/>
        <v xml:space="preserve"> </v>
      </c>
    </row>
    <row r="302" spans="1:84" ht="39" customHeight="1" thickTop="1" thickBot="1" x14ac:dyDescent="0.2">
      <c r="A302" s="81" t="str">
        <f t="shared" si="149"/>
        <v>対象期間外</v>
      </c>
      <c r="B302" s="180" t="str">
        <f>IFERROR(IF(B301=例①!$E$12+IF(WEEKDAY(例①!$E$12)=1,例①!$E$12,(8-WEEKDAY(例①!$E$12))),"-",IF(B301="-","-",B301+1)),"-")</f>
        <v>-</v>
      </c>
      <c r="C302" s="89" t="str">
        <f t="shared" si="163"/>
        <v>-</v>
      </c>
      <c r="D302" s="199" t="str">
        <f t="shared" si="164"/>
        <v>×</v>
      </c>
      <c r="E302" s="200" t="str">
        <f t="shared" si="165"/>
        <v xml:space="preserve"> </v>
      </c>
      <c r="F302" s="201" t="s">
        <v>60</v>
      </c>
      <c r="G302" s="202"/>
      <c r="H302" s="203"/>
      <c r="I302" s="204"/>
      <c r="J302" s="187" t="str">
        <f t="shared" si="166"/>
        <v/>
      </c>
      <c r="K302" s="190" t="str">
        <f t="shared" si="150"/>
        <v/>
      </c>
      <c r="L302" s="190" t="str">
        <f t="shared" si="151"/>
        <v/>
      </c>
      <c r="M302" s="188" t="str">
        <f t="shared" si="167"/>
        <v/>
      </c>
      <c r="N302" s="87" t="str">
        <f t="shared" si="152"/>
        <v/>
      </c>
      <c r="O302" s="108"/>
      <c r="P302" s="156" t="str">
        <f>IF(B302&lt;例①!$E$11,"",IF(B302&gt;例①!$E$12,"",IF(LEN(CE302)=0,"○","")))</f>
        <v/>
      </c>
      <c r="Q302" s="162">
        <f t="shared" si="168"/>
        <v>52</v>
      </c>
      <c r="R302" s="93">
        <f t="shared" si="153"/>
        <v>181</v>
      </c>
      <c r="S302" s="156" t="str">
        <f t="shared" si="154"/>
        <v/>
      </c>
      <c r="T302" s="162">
        <f t="shared" si="155"/>
        <v>51</v>
      </c>
      <c r="U302" s="100">
        <f t="shared" si="169"/>
        <v>52</v>
      </c>
      <c r="V302" s="93" t="str">
        <f t="shared" si="156"/>
        <v/>
      </c>
      <c r="W302" s="169" t="str">
        <f t="shared" si="170"/>
        <v/>
      </c>
      <c r="X302" s="80" t="str">
        <f t="shared" si="171"/>
        <v/>
      </c>
      <c r="Y302" s="80" t="str">
        <f t="shared" si="172"/>
        <v/>
      </c>
      <c r="Z302" s="80" t="str">
        <f t="shared" si="157"/>
        <v>-</v>
      </c>
      <c r="AA302" s="80" t="str">
        <f t="shared" si="158"/>
        <v/>
      </c>
      <c r="AB302" s="80" t="str">
        <f t="shared" si="159"/>
        <v>OK（振替済み）</v>
      </c>
      <c r="AC302" s="154">
        <f t="shared" si="160"/>
        <v>51</v>
      </c>
      <c r="AD302" s="154" t="str">
        <f t="shared" si="173"/>
        <v/>
      </c>
      <c r="AE302" s="106">
        <f t="shared" si="174"/>
        <v>0</v>
      </c>
      <c r="AF302" s="106">
        <f t="shared" si="161"/>
        <v>0</v>
      </c>
      <c r="AG302" s="216" t="str">
        <f>IFERROR(IF(AE302=1,例①!$E$11,IF(AE302=2,例①!$E$11,IF(WEEKDAY(Z302)=2,Z295,AG301))),"")</f>
        <v/>
      </c>
      <c r="AH302" s="221" t="str">
        <f t="shared" ref="AH302:BA314" si="181">IFERROR(IF(AG302+1&gt;$BB302,"",AG302+1),"")</f>
        <v/>
      </c>
      <c r="AI302" s="221" t="str">
        <f t="shared" si="181"/>
        <v/>
      </c>
      <c r="AJ302" s="221" t="str">
        <f t="shared" si="181"/>
        <v/>
      </c>
      <c r="AK302" s="221" t="str">
        <f t="shared" si="181"/>
        <v/>
      </c>
      <c r="AL302" s="221" t="str">
        <f t="shared" si="181"/>
        <v/>
      </c>
      <c r="AM302" s="221" t="str">
        <f t="shared" si="181"/>
        <v/>
      </c>
      <c r="AN302" s="221" t="str">
        <f t="shared" si="181"/>
        <v/>
      </c>
      <c r="AO302" s="221" t="str">
        <f t="shared" si="181"/>
        <v/>
      </c>
      <c r="AP302" s="221" t="str">
        <f t="shared" si="181"/>
        <v/>
      </c>
      <c r="AQ302" s="221" t="str">
        <f t="shared" si="181"/>
        <v/>
      </c>
      <c r="AR302" s="221" t="str">
        <f t="shared" si="181"/>
        <v/>
      </c>
      <c r="AS302" s="221" t="str">
        <f t="shared" si="181"/>
        <v/>
      </c>
      <c r="AT302" s="221" t="str">
        <f t="shared" si="181"/>
        <v/>
      </c>
      <c r="AU302" s="221" t="str">
        <f t="shared" si="181"/>
        <v/>
      </c>
      <c r="AV302" s="221" t="str">
        <f t="shared" si="181"/>
        <v/>
      </c>
      <c r="AW302" s="221" t="str">
        <f t="shared" si="181"/>
        <v/>
      </c>
      <c r="AX302" s="221" t="str">
        <f t="shared" si="181"/>
        <v/>
      </c>
      <c r="AY302" s="221" t="str">
        <f t="shared" si="181"/>
        <v/>
      </c>
      <c r="AZ302" s="221" t="str">
        <f t="shared" si="181"/>
        <v/>
      </c>
      <c r="BA302" s="221" t="str">
        <f t="shared" si="181"/>
        <v/>
      </c>
      <c r="BB302" s="217" t="str">
        <f>IFERROR(IF(IF(Z302=例①!$E$12,例①!$E$12,IF(WEEKDAY(Z302)=1,Z309,BB303))&gt;例①!$E$12,例①!$E$12,IF(Z302=例①!$E$12,例①!$E$12,IF(WEEKDAY(Z302)=1,Z309,BB303))),"")</f>
        <v/>
      </c>
      <c r="BE302" s="53"/>
      <c r="BF302" s="53"/>
      <c r="BG302" s="53" t="str">
        <f>IFERROR(VLOOKUP(B302,例①!$C$11:$D$12,2,FALSE),"")</f>
        <v/>
      </c>
      <c r="BH302" s="53" t="str">
        <f>IFERROR(VLOOKUP(B302,例①!$C$16:$D$21,2,FALSE),"")</f>
        <v/>
      </c>
      <c r="BI302" s="53" t="str">
        <f>IFERROR(VLOOKUP(B302,例①!$C$22:$D$24,2,FALSE),"")</f>
        <v/>
      </c>
      <c r="BJ302" s="53" t="str">
        <f>IF(B302&gt;例①!$C$26,"",IF(B302&gt;=例①!$C$25,$BJ$13,""))</f>
        <v/>
      </c>
      <c r="BK302" s="53" t="str">
        <f>IF(B302&gt;例①!$C$28,"",IF(B302&gt;=例①!$C$27,$BK$13,""))</f>
        <v/>
      </c>
      <c r="BL302" s="53" t="str">
        <f>IF(B302&gt;例①!$C$30,"",IF(B302&gt;=例①!$C$29,$BL$13,""))</f>
        <v/>
      </c>
      <c r="BM302" s="53" t="str">
        <f>IF(B302&gt;例①!$C$32,"",IF(B302&gt;=例①!$C$31,$BM$13,""))</f>
        <v/>
      </c>
      <c r="BN302" s="53" t="str">
        <f>IF(B302&gt;例①!$C$34,"",IF(B302&gt;=例①!$C$33,$BN$13,""))</f>
        <v/>
      </c>
      <c r="BO302" s="53" t="str">
        <f>IF(B302&gt;例①!$C$36,"",IF(B302&gt;=例①!$C$35,$BO$13,""))</f>
        <v/>
      </c>
      <c r="BP302" s="53" t="str">
        <f>IF(B302&gt;例①!$C$38,"",IF(B302&gt;=例①!$C$37,$BP$13,""))</f>
        <v/>
      </c>
      <c r="BQ302" s="53" t="str">
        <f>IF(B302&gt;例①!$C$40,"",IF(B302&gt;=例①!$C$39,$BQ$13,""))</f>
        <v/>
      </c>
      <c r="BR302" s="53" t="str">
        <f>IF(B302&gt;例①!$C$42,"",IF(B302&gt;=例①!$C$41,$BR$13,""))</f>
        <v/>
      </c>
      <c r="BS302" s="53" t="str">
        <f>IF(B302&gt;例①!$C$44,"",IF(B302&gt;=例①!$C$43,$BS$13,""))</f>
        <v/>
      </c>
      <c r="BT302" s="53" t="str">
        <f>IF(B302&gt;例①!$C$46,"",IF(B302&gt;=例①!$C$45,$BT$13,""))</f>
        <v/>
      </c>
      <c r="BU302" s="53" t="str">
        <f>IF(B302&gt;例①!$C$48,"",IF(B302&gt;=例①!$C$47,$BU$13,""))</f>
        <v/>
      </c>
      <c r="BV302" s="53" t="str">
        <f>IF(B302&gt;例①!$C$50,"",IF(B302&gt;=例①!$C$49,$BV$13,""))</f>
        <v/>
      </c>
      <c r="BW302" s="53" t="str">
        <f>IF(B302&gt;例①!$C$52,"",IF(B302&gt;=例①!$C$51,$BW$13,""))</f>
        <v/>
      </c>
      <c r="BX302" s="53" t="str">
        <f>IF(B302&gt;例①!$C$54,"",IF(B302&gt;=例①!$C$53,$BX$13,""))</f>
        <v/>
      </c>
      <c r="BY302" s="53" t="str">
        <f>IF(B302&gt;例①!$C$56,"",IF(B302&gt;=例①!$C$55,$BY$13,""))</f>
        <v/>
      </c>
      <c r="BZ302" s="53" t="str">
        <f>IF(B302&gt;例①!$C$58,"",IF(B302&gt;=例①!$C$57,$BZ$13,""))</f>
        <v/>
      </c>
      <c r="CA302" s="53" t="str">
        <f>IF(B302&gt;例①!$C$60,"",IF(B302&gt;=例①!$C$59,$CA$13,""))</f>
        <v/>
      </c>
      <c r="CB302" s="53" t="str">
        <f>IF(B302&gt;例①!$C$62,"",IF(B302&gt;=例①!$C$61,$CB$13,""))</f>
        <v/>
      </c>
      <c r="CC302" s="53" t="str">
        <f>IF(B302&gt;例①!$C$64,"",IF(B302&gt;=例①!$C$63,$CC$13,""))</f>
        <v/>
      </c>
      <c r="CD302" s="53" t="str">
        <f>IF(B302&gt;例①!$C$66,"",IF(B302&gt;=例①!$C$65,$CD$13,""))</f>
        <v/>
      </c>
      <c r="CE302" s="50" t="str">
        <f t="shared" si="175"/>
        <v/>
      </c>
      <c r="CF302" s="50" t="str">
        <f t="shared" si="162"/>
        <v xml:space="preserve"> </v>
      </c>
    </row>
    <row r="303" spans="1:84" ht="39" customHeight="1" thickTop="1" thickBot="1" x14ac:dyDescent="0.2">
      <c r="A303" s="81" t="str">
        <f t="shared" si="149"/>
        <v>対象期間外</v>
      </c>
      <c r="B303" s="180" t="str">
        <f>IFERROR(IF(B302=例①!$E$12+IF(WEEKDAY(例①!$E$12)=1,例①!$E$12,(8-WEEKDAY(例①!$E$12))),"-",IF(B302="-","-",B302+1)),"-")</f>
        <v>-</v>
      </c>
      <c r="C303" s="89" t="str">
        <f t="shared" si="163"/>
        <v>-</v>
      </c>
      <c r="D303" s="199" t="str">
        <f t="shared" si="164"/>
        <v>×</v>
      </c>
      <c r="E303" s="200" t="str">
        <f t="shared" si="165"/>
        <v xml:space="preserve"> </v>
      </c>
      <c r="F303" s="201" t="s">
        <v>60</v>
      </c>
      <c r="G303" s="202"/>
      <c r="H303" s="203"/>
      <c r="I303" s="204"/>
      <c r="J303" s="187" t="str">
        <f t="shared" si="166"/>
        <v/>
      </c>
      <c r="K303" s="190" t="str">
        <f t="shared" si="150"/>
        <v/>
      </c>
      <c r="L303" s="190" t="str">
        <f t="shared" si="151"/>
        <v/>
      </c>
      <c r="M303" s="188" t="str">
        <f t="shared" si="167"/>
        <v/>
      </c>
      <c r="N303" s="87" t="str">
        <f t="shared" si="152"/>
        <v/>
      </c>
      <c r="O303" s="108"/>
      <c r="P303" s="156" t="str">
        <f>IF(B303&lt;例①!$E$11,"",IF(B303&gt;例①!$E$12,"",IF(LEN(CE303)=0,"○","")))</f>
        <v/>
      </c>
      <c r="Q303" s="162">
        <f t="shared" si="168"/>
        <v>52</v>
      </c>
      <c r="R303" s="93">
        <f t="shared" si="153"/>
        <v>181</v>
      </c>
      <c r="S303" s="156" t="str">
        <f t="shared" si="154"/>
        <v/>
      </c>
      <c r="T303" s="162">
        <f t="shared" si="155"/>
        <v>51</v>
      </c>
      <c r="U303" s="100">
        <f t="shared" si="169"/>
        <v>52</v>
      </c>
      <c r="V303" s="93" t="str">
        <f t="shared" si="156"/>
        <v/>
      </c>
      <c r="W303" s="169" t="str">
        <f t="shared" si="170"/>
        <v/>
      </c>
      <c r="X303" s="80" t="str">
        <f t="shared" si="171"/>
        <v/>
      </c>
      <c r="Y303" s="80" t="str">
        <f t="shared" si="172"/>
        <v/>
      </c>
      <c r="Z303" s="80" t="str">
        <f t="shared" si="157"/>
        <v>-</v>
      </c>
      <c r="AA303" s="80" t="str">
        <f t="shared" si="158"/>
        <v/>
      </c>
      <c r="AB303" s="80" t="str">
        <f t="shared" si="159"/>
        <v>OK（振替済み）</v>
      </c>
      <c r="AC303" s="154">
        <f t="shared" si="160"/>
        <v>51</v>
      </c>
      <c r="AD303" s="154" t="str">
        <f t="shared" si="173"/>
        <v/>
      </c>
      <c r="AE303" s="106">
        <f t="shared" si="174"/>
        <v>0</v>
      </c>
      <c r="AF303" s="106">
        <f t="shared" si="161"/>
        <v>0</v>
      </c>
      <c r="AG303" s="218" t="str">
        <f>IFERROR(IF(AE303=1,例①!$E$11,IF(AE303=2,例①!$E$11,IF(WEEKDAY(Z303)=2,Z296,AG302))),"")</f>
        <v/>
      </c>
      <c r="AH303" s="222" t="str">
        <f t="shared" si="181"/>
        <v/>
      </c>
      <c r="AI303" s="222" t="str">
        <f t="shared" si="181"/>
        <v/>
      </c>
      <c r="AJ303" s="222" t="str">
        <f t="shared" si="181"/>
        <v/>
      </c>
      <c r="AK303" s="222" t="str">
        <f t="shared" si="181"/>
        <v/>
      </c>
      <c r="AL303" s="222" t="str">
        <f t="shared" si="181"/>
        <v/>
      </c>
      <c r="AM303" s="222" t="str">
        <f t="shared" si="181"/>
        <v/>
      </c>
      <c r="AN303" s="222" t="str">
        <f t="shared" si="181"/>
        <v/>
      </c>
      <c r="AO303" s="222" t="str">
        <f t="shared" si="181"/>
        <v/>
      </c>
      <c r="AP303" s="222" t="str">
        <f t="shared" si="181"/>
        <v/>
      </c>
      <c r="AQ303" s="222" t="str">
        <f t="shared" si="181"/>
        <v/>
      </c>
      <c r="AR303" s="222" t="str">
        <f t="shared" si="181"/>
        <v/>
      </c>
      <c r="AS303" s="222" t="str">
        <f t="shared" si="181"/>
        <v/>
      </c>
      <c r="AT303" s="222" t="str">
        <f t="shared" si="181"/>
        <v/>
      </c>
      <c r="AU303" s="222" t="str">
        <f t="shared" si="181"/>
        <v/>
      </c>
      <c r="AV303" s="222" t="str">
        <f t="shared" si="181"/>
        <v/>
      </c>
      <c r="AW303" s="222" t="str">
        <f t="shared" si="181"/>
        <v/>
      </c>
      <c r="AX303" s="222" t="str">
        <f t="shared" si="181"/>
        <v/>
      </c>
      <c r="AY303" s="222" t="str">
        <f t="shared" si="181"/>
        <v/>
      </c>
      <c r="AZ303" s="222" t="str">
        <f t="shared" si="181"/>
        <v/>
      </c>
      <c r="BA303" s="222" t="str">
        <f t="shared" si="181"/>
        <v/>
      </c>
      <c r="BB303" s="219" t="str">
        <f>IFERROR(IF(IF(Z303=例①!$E$12,例①!$E$12,IF(WEEKDAY(Z303)=1,Z310,BB304))&gt;例①!$E$12,例①!$E$12,IF(Z303=例①!$E$12,例①!$E$12,IF(WEEKDAY(Z303)=1,Z310,BB304))),"")</f>
        <v/>
      </c>
      <c r="BE303" s="53"/>
      <c r="BF303" s="53"/>
      <c r="BG303" s="53" t="str">
        <f>IFERROR(VLOOKUP(B303,例①!$C$11:$D$12,2,FALSE),"")</f>
        <v/>
      </c>
      <c r="BH303" s="53" t="str">
        <f>IFERROR(VLOOKUP(B303,例①!$C$16:$D$21,2,FALSE),"")</f>
        <v/>
      </c>
      <c r="BI303" s="53" t="str">
        <f>IFERROR(VLOOKUP(B303,例①!$C$22:$D$24,2,FALSE),"")</f>
        <v/>
      </c>
      <c r="BJ303" s="53" t="str">
        <f>IF(B303&gt;例①!$C$26,"",IF(B303&gt;=例①!$C$25,$BJ$13,""))</f>
        <v/>
      </c>
      <c r="BK303" s="53" t="str">
        <f>IF(B303&gt;例①!$C$28,"",IF(B303&gt;=例①!$C$27,$BK$13,""))</f>
        <v/>
      </c>
      <c r="BL303" s="53" t="str">
        <f>IF(B303&gt;例①!$C$30,"",IF(B303&gt;=例①!$C$29,$BL$13,""))</f>
        <v/>
      </c>
      <c r="BM303" s="53" t="str">
        <f>IF(B303&gt;例①!$C$32,"",IF(B303&gt;=例①!$C$31,$BM$13,""))</f>
        <v/>
      </c>
      <c r="BN303" s="53" t="str">
        <f>IF(B303&gt;例①!$C$34,"",IF(B303&gt;=例①!$C$33,$BN$13,""))</f>
        <v/>
      </c>
      <c r="BO303" s="53" t="str">
        <f>IF(B303&gt;例①!$C$36,"",IF(B303&gt;=例①!$C$35,$BO$13,""))</f>
        <v/>
      </c>
      <c r="BP303" s="53" t="str">
        <f>IF(B303&gt;例①!$C$38,"",IF(B303&gt;=例①!$C$37,$BP$13,""))</f>
        <v/>
      </c>
      <c r="BQ303" s="53" t="str">
        <f>IF(B303&gt;例①!$C$40,"",IF(B303&gt;=例①!$C$39,$BQ$13,""))</f>
        <v/>
      </c>
      <c r="BR303" s="53" t="str">
        <f>IF(B303&gt;例①!$C$42,"",IF(B303&gt;=例①!$C$41,$BR$13,""))</f>
        <v/>
      </c>
      <c r="BS303" s="53" t="str">
        <f>IF(B303&gt;例①!$C$44,"",IF(B303&gt;=例①!$C$43,$BS$13,""))</f>
        <v/>
      </c>
      <c r="BT303" s="53" t="str">
        <f>IF(B303&gt;例①!$C$46,"",IF(B303&gt;=例①!$C$45,$BT$13,""))</f>
        <v/>
      </c>
      <c r="BU303" s="53" t="str">
        <f>IF(B303&gt;例①!$C$48,"",IF(B303&gt;=例①!$C$47,$BU$13,""))</f>
        <v/>
      </c>
      <c r="BV303" s="53" t="str">
        <f>IF(B303&gt;例①!$C$50,"",IF(B303&gt;=例①!$C$49,$BV$13,""))</f>
        <v/>
      </c>
      <c r="BW303" s="53" t="str">
        <f>IF(B303&gt;例①!$C$52,"",IF(B303&gt;=例①!$C$51,$BW$13,""))</f>
        <v/>
      </c>
      <c r="BX303" s="53" t="str">
        <f>IF(B303&gt;例①!$C$54,"",IF(B303&gt;=例①!$C$53,$BX$13,""))</f>
        <v/>
      </c>
      <c r="BY303" s="53" t="str">
        <f>IF(B303&gt;例①!$C$56,"",IF(B303&gt;=例①!$C$55,$BY$13,""))</f>
        <v/>
      </c>
      <c r="BZ303" s="53" t="str">
        <f>IF(B303&gt;例①!$C$58,"",IF(B303&gt;=例①!$C$57,$BZ$13,""))</f>
        <v/>
      </c>
      <c r="CA303" s="53" t="str">
        <f>IF(B303&gt;例①!$C$60,"",IF(B303&gt;=例①!$C$59,$CA$13,""))</f>
        <v/>
      </c>
      <c r="CB303" s="53" t="str">
        <f>IF(B303&gt;例①!$C$62,"",IF(B303&gt;=例①!$C$61,$CB$13,""))</f>
        <v/>
      </c>
      <c r="CC303" s="53" t="str">
        <f>IF(B303&gt;例①!$C$64,"",IF(B303&gt;=例①!$C$63,$CC$13,""))</f>
        <v/>
      </c>
      <c r="CD303" s="53" t="str">
        <f>IF(B303&gt;例①!$C$66,"",IF(B303&gt;=例①!$C$65,$CD$13,""))</f>
        <v/>
      </c>
      <c r="CE303" s="50" t="str">
        <f t="shared" si="175"/>
        <v/>
      </c>
      <c r="CF303" s="50" t="str">
        <f t="shared" si="162"/>
        <v xml:space="preserve"> </v>
      </c>
    </row>
    <row r="304" spans="1:84" ht="39" customHeight="1" thickTop="1" thickBot="1" x14ac:dyDescent="0.2">
      <c r="A304" s="81" t="str">
        <f t="shared" si="149"/>
        <v>対象期間外</v>
      </c>
      <c r="B304" s="180" t="str">
        <f>IFERROR(IF(B303=例①!$E$12+IF(WEEKDAY(例①!$E$12)=1,例①!$E$12,(8-WEEKDAY(例①!$E$12))),"-",IF(B303="-","-",B303+1)),"-")</f>
        <v>-</v>
      </c>
      <c r="C304" s="89" t="str">
        <f t="shared" si="163"/>
        <v>-</v>
      </c>
      <c r="D304" s="199" t="str">
        <f t="shared" si="164"/>
        <v>×</v>
      </c>
      <c r="E304" s="200" t="str">
        <f t="shared" si="165"/>
        <v xml:space="preserve"> </v>
      </c>
      <c r="F304" s="201" t="s">
        <v>60</v>
      </c>
      <c r="G304" s="202"/>
      <c r="H304" s="203"/>
      <c r="I304" s="204"/>
      <c r="J304" s="187" t="str">
        <f t="shared" si="166"/>
        <v/>
      </c>
      <c r="K304" s="190" t="str">
        <f t="shared" si="150"/>
        <v/>
      </c>
      <c r="L304" s="190" t="str">
        <f t="shared" si="151"/>
        <v/>
      </c>
      <c r="M304" s="188" t="str">
        <f t="shared" si="167"/>
        <v/>
      </c>
      <c r="N304" s="87" t="str">
        <f t="shared" si="152"/>
        <v/>
      </c>
      <c r="O304" s="108"/>
      <c r="P304" s="156" t="str">
        <f>IF(B304&lt;例①!$E$11,"",IF(B304&gt;例①!$E$12,"",IF(LEN(CE304)=0,"○","")))</f>
        <v/>
      </c>
      <c r="Q304" s="162">
        <f t="shared" si="168"/>
        <v>52</v>
      </c>
      <c r="R304" s="93">
        <f t="shared" si="153"/>
        <v>181</v>
      </c>
      <c r="S304" s="156" t="str">
        <f t="shared" si="154"/>
        <v/>
      </c>
      <c r="T304" s="162">
        <f t="shared" si="155"/>
        <v>51</v>
      </c>
      <c r="U304" s="100">
        <f t="shared" si="169"/>
        <v>52</v>
      </c>
      <c r="V304" s="93" t="str">
        <f t="shared" si="156"/>
        <v/>
      </c>
      <c r="W304" s="169" t="str">
        <f t="shared" si="170"/>
        <v/>
      </c>
      <c r="X304" s="80" t="str">
        <f t="shared" si="171"/>
        <v/>
      </c>
      <c r="Y304" s="80" t="str">
        <f t="shared" si="172"/>
        <v/>
      </c>
      <c r="Z304" s="80" t="str">
        <f t="shared" si="157"/>
        <v>-</v>
      </c>
      <c r="AA304" s="80" t="str">
        <f t="shared" si="158"/>
        <v/>
      </c>
      <c r="AB304" s="80" t="str">
        <f t="shared" si="159"/>
        <v>OK（振替済み）</v>
      </c>
      <c r="AC304" s="154">
        <f t="shared" si="160"/>
        <v>51</v>
      </c>
      <c r="AD304" s="154" t="str">
        <f t="shared" si="173"/>
        <v/>
      </c>
      <c r="AE304" s="106">
        <f t="shared" si="174"/>
        <v>0</v>
      </c>
      <c r="AF304" s="106">
        <f t="shared" si="161"/>
        <v>0</v>
      </c>
      <c r="AG304" s="218" t="str">
        <f>IFERROR(IF(AE304=1,例①!$E$11,IF(AE304=2,例①!$E$11,IF(WEEKDAY(Z304)=2,Z297,AG303))),"")</f>
        <v/>
      </c>
      <c r="AH304" s="222" t="str">
        <f t="shared" si="181"/>
        <v/>
      </c>
      <c r="AI304" s="222" t="str">
        <f t="shared" si="181"/>
        <v/>
      </c>
      <c r="AJ304" s="222" t="str">
        <f t="shared" si="181"/>
        <v/>
      </c>
      <c r="AK304" s="222" t="str">
        <f t="shared" si="181"/>
        <v/>
      </c>
      <c r="AL304" s="222" t="str">
        <f t="shared" si="181"/>
        <v/>
      </c>
      <c r="AM304" s="222" t="str">
        <f t="shared" si="181"/>
        <v/>
      </c>
      <c r="AN304" s="222" t="str">
        <f t="shared" si="181"/>
        <v/>
      </c>
      <c r="AO304" s="222" t="str">
        <f t="shared" si="181"/>
        <v/>
      </c>
      <c r="AP304" s="222" t="str">
        <f t="shared" si="181"/>
        <v/>
      </c>
      <c r="AQ304" s="222" t="str">
        <f t="shared" si="181"/>
        <v/>
      </c>
      <c r="AR304" s="222" t="str">
        <f t="shared" si="181"/>
        <v/>
      </c>
      <c r="AS304" s="222" t="str">
        <f t="shared" si="181"/>
        <v/>
      </c>
      <c r="AT304" s="222" t="str">
        <f t="shared" si="181"/>
        <v/>
      </c>
      <c r="AU304" s="222" t="str">
        <f t="shared" si="181"/>
        <v/>
      </c>
      <c r="AV304" s="222" t="str">
        <f t="shared" si="181"/>
        <v/>
      </c>
      <c r="AW304" s="222" t="str">
        <f t="shared" si="181"/>
        <v/>
      </c>
      <c r="AX304" s="222" t="str">
        <f t="shared" si="181"/>
        <v/>
      </c>
      <c r="AY304" s="222" t="str">
        <f t="shared" si="181"/>
        <v/>
      </c>
      <c r="AZ304" s="222" t="str">
        <f t="shared" si="181"/>
        <v/>
      </c>
      <c r="BA304" s="222" t="str">
        <f t="shared" si="181"/>
        <v/>
      </c>
      <c r="BB304" s="219" t="str">
        <f>IFERROR(IF(IF(Z304=例①!$E$12,例①!$E$12,IF(WEEKDAY(Z304)=1,Z311,BB305))&gt;例①!$E$12,例①!$E$12,IF(Z304=例①!$E$12,例①!$E$12,IF(WEEKDAY(Z304)=1,Z311,BB305))),"")</f>
        <v/>
      </c>
      <c r="BE304" s="53"/>
      <c r="BF304" s="53"/>
      <c r="BG304" s="53" t="str">
        <f>IFERROR(VLOOKUP(B304,例①!$C$11:$D$12,2,FALSE),"")</f>
        <v/>
      </c>
      <c r="BH304" s="53" t="str">
        <f>IFERROR(VLOOKUP(B304,例①!$C$16:$D$21,2,FALSE),"")</f>
        <v/>
      </c>
      <c r="BI304" s="53" t="str">
        <f>IFERROR(VLOOKUP(B304,例①!$C$22:$D$24,2,FALSE),"")</f>
        <v/>
      </c>
      <c r="BJ304" s="53" t="str">
        <f>IF(B304&gt;例①!$C$26,"",IF(B304&gt;=例①!$C$25,$BJ$13,""))</f>
        <v/>
      </c>
      <c r="BK304" s="53" t="str">
        <f>IF(B304&gt;例①!$C$28,"",IF(B304&gt;=例①!$C$27,$BK$13,""))</f>
        <v/>
      </c>
      <c r="BL304" s="53" t="str">
        <f>IF(B304&gt;例①!$C$30,"",IF(B304&gt;=例①!$C$29,$BL$13,""))</f>
        <v/>
      </c>
      <c r="BM304" s="53" t="str">
        <f>IF(B304&gt;例①!$C$32,"",IF(B304&gt;=例①!$C$31,$BM$13,""))</f>
        <v/>
      </c>
      <c r="BN304" s="53" t="str">
        <f>IF(B304&gt;例①!$C$34,"",IF(B304&gt;=例①!$C$33,$BN$13,""))</f>
        <v/>
      </c>
      <c r="BO304" s="53" t="str">
        <f>IF(B304&gt;例①!$C$36,"",IF(B304&gt;=例①!$C$35,$BO$13,""))</f>
        <v/>
      </c>
      <c r="BP304" s="53" t="str">
        <f>IF(B304&gt;例①!$C$38,"",IF(B304&gt;=例①!$C$37,$BP$13,""))</f>
        <v/>
      </c>
      <c r="BQ304" s="53" t="str">
        <f>IF(B304&gt;例①!$C$40,"",IF(B304&gt;=例①!$C$39,$BQ$13,""))</f>
        <v/>
      </c>
      <c r="BR304" s="53" t="str">
        <f>IF(B304&gt;例①!$C$42,"",IF(B304&gt;=例①!$C$41,$BR$13,""))</f>
        <v/>
      </c>
      <c r="BS304" s="53" t="str">
        <f>IF(B304&gt;例①!$C$44,"",IF(B304&gt;=例①!$C$43,$BS$13,""))</f>
        <v/>
      </c>
      <c r="BT304" s="53" t="str">
        <f>IF(B304&gt;例①!$C$46,"",IF(B304&gt;=例①!$C$45,$BT$13,""))</f>
        <v/>
      </c>
      <c r="BU304" s="53" t="str">
        <f>IF(B304&gt;例①!$C$48,"",IF(B304&gt;=例①!$C$47,$BU$13,""))</f>
        <v/>
      </c>
      <c r="BV304" s="53" t="str">
        <f>IF(B304&gt;例①!$C$50,"",IF(B304&gt;=例①!$C$49,$BV$13,""))</f>
        <v/>
      </c>
      <c r="BW304" s="53" t="str">
        <f>IF(B304&gt;例①!$C$52,"",IF(B304&gt;=例①!$C$51,$BW$13,""))</f>
        <v/>
      </c>
      <c r="BX304" s="53" t="str">
        <f>IF(B304&gt;例①!$C$54,"",IF(B304&gt;=例①!$C$53,$BX$13,""))</f>
        <v/>
      </c>
      <c r="BY304" s="53" t="str">
        <f>IF(B304&gt;例①!$C$56,"",IF(B304&gt;=例①!$C$55,$BY$13,""))</f>
        <v/>
      </c>
      <c r="BZ304" s="53" t="str">
        <f>IF(B304&gt;例①!$C$58,"",IF(B304&gt;=例①!$C$57,$BZ$13,""))</f>
        <v/>
      </c>
      <c r="CA304" s="53" t="str">
        <f>IF(B304&gt;例①!$C$60,"",IF(B304&gt;=例①!$C$59,$CA$13,""))</f>
        <v/>
      </c>
      <c r="CB304" s="53" t="str">
        <f>IF(B304&gt;例①!$C$62,"",IF(B304&gt;=例①!$C$61,$CB$13,""))</f>
        <v/>
      </c>
      <c r="CC304" s="53" t="str">
        <f>IF(B304&gt;例①!$C$64,"",IF(B304&gt;=例①!$C$63,$CC$13,""))</f>
        <v/>
      </c>
      <c r="CD304" s="53" t="str">
        <f>IF(B304&gt;例①!$C$66,"",IF(B304&gt;=例①!$C$65,$CD$13,""))</f>
        <v/>
      </c>
      <c r="CE304" s="50" t="str">
        <f t="shared" si="175"/>
        <v/>
      </c>
      <c r="CF304" s="50" t="str">
        <f t="shared" si="162"/>
        <v xml:space="preserve"> </v>
      </c>
    </row>
    <row r="305" spans="1:84" ht="39" customHeight="1" thickTop="1" thickBot="1" x14ac:dyDescent="0.2">
      <c r="A305" s="81" t="str">
        <f t="shared" si="149"/>
        <v>対象期間外</v>
      </c>
      <c r="B305" s="180" t="str">
        <f>IFERROR(IF(B304=例①!$E$12+IF(WEEKDAY(例①!$E$12)=1,例①!$E$12,(8-WEEKDAY(例①!$E$12))),"-",IF(B304="-","-",B304+1)),"-")</f>
        <v>-</v>
      </c>
      <c r="C305" s="89" t="str">
        <f t="shared" si="163"/>
        <v>-</v>
      </c>
      <c r="D305" s="199" t="str">
        <f t="shared" si="164"/>
        <v>×</v>
      </c>
      <c r="E305" s="200" t="str">
        <f t="shared" si="165"/>
        <v xml:space="preserve"> </v>
      </c>
      <c r="F305" s="201" t="s">
        <v>60</v>
      </c>
      <c r="G305" s="202"/>
      <c r="H305" s="203"/>
      <c r="I305" s="204"/>
      <c r="J305" s="187" t="str">
        <f t="shared" si="166"/>
        <v/>
      </c>
      <c r="K305" s="190" t="str">
        <f t="shared" si="150"/>
        <v/>
      </c>
      <c r="L305" s="190" t="str">
        <f t="shared" si="151"/>
        <v/>
      </c>
      <c r="M305" s="188" t="str">
        <f t="shared" si="167"/>
        <v/>
      </c>
      <c r="N305" s="87" t="str">
        <f t="shared" si="152"/>
        <v/>
      </c>
      <c r="O305" s="108"/>
      <c r="P305" s="156" t="str">
        <f>IF(B305&lt;例①!$E$11,"",IF(B305&gt;例①!$E$12,"",IF(LEN(CE305)=0,"○","")))</f>
        <v/>
      </c>
      <c r="Q305" s="162">
        <f t="shared" si="168"/>
        <v>52</v>
      </c>
      <c r="R305" s="93">
        <f t="shared" si="153"/>
        <v>181</v>
      </c>
      <c r="S305" s="156" t="str">
        <f t="shared" si="154"/>
        <v/>
      </c>
      <c r="T305" s="162">
        <f t="shared" si="155"/>
        <v>51</v>
      </c>
      <c r="U305" s="100">
        <f t="shared" si="169"/>
        <v>52</v>
      </c>
      <c r="V305" s="93" t="str">
        <f t="shared" si="156"/>
        <v/>
      </c>
      <c r="W305" s="169" t="str">
        <f t="shared" si="170"/>
        <v/>
      </c>
      <c r="X305" s="80" t="str">
        <f t="shared" si="171"/>
        <v/>
      </c>
      <c r="Y305" s="80" t="str">
        <f t="shared" si="172"/>
        <v/>
      </c>
      <c r="Z305" s="80" t="str">
        <f t="shared" si="157"/>
        <v>-</v>
      </c>
      <c r="AA305" s="80" t="str">
        <f t="shared" si="158"/>
        <v/>
      </c>
      <c r="AB305" s="80" t="str">
        <f t="shared" si="159"/>
        <v>OK（振替済み）</v>
      </c>
      <c r="AC305" s="154">
        <f t="shared" si="160"/>
        <v>51</v>
      </c>
      <c r="AD305" s="154" t="str">
        <f t="shared" si="173"/>
        <v/>
      </c>
      <c r="AE305" s="106">
        <f t="shared" si="174"/>
        <v>0</v>
      </c>
      <c r="AF305" s="106">
        <f t="shared" si="161"/>
        <v>0</v>
      </c>
      <c r="AG305" s="218" t="str">
        <f>IFERROR(IF(AE305=1,例①!$E$11,IF(AE305=2,例①!$E$11,IF(WEEKDAY(Z305)=2,Z298,AG304))),"")</f>
        <v/>
      </c>
      <c r="AH305" s="222" t="str">
        <f t="shared" si="181"/>
        <v/>
      </c>
      <c r="AI305" s="222" t="str">
        <f t="shared" si="181"/>
        <v/>
      </c>
      <c r="AJ305" s="222" t="str">
        <f t="shared" si="181"/>
        <v/>
      </c>
      <c r="AK305" s="222" t="str">
        <f t="shared" si="181"/>
        <v/>
      </c>
      <c r="AL305" s="222" t="str">
        <f t="shared" si="181"/>
        <v/>
      </c>
      <c r="AM305" s="222" t="str">
        <f t="shared" si="181"/>
        <v/>
      </c>
      <c r="AN305" s="222" t="str">
        <f t="shared" si="181"/>
        <v/>
      </c>
      <c r="AO305" s="222" t="str">
        <f t="shared" si="181"/>
        <v/>
      </c>
      <c r="AP305" s="222" t="str">
        <f t="shared" si="181"/>
        <v/>
      </c>
      <c r="AQ305" s="222" t="str">
        <f t="shared" si="181"/>
        <v/>
      </c>
      <c r="AR305" s="222" t="str">
        <f t="shared" si="181"/>
        <v/>
      </c>
      <c r="AS305" s="222" t="str">
        <f t="shared" si="181"/>
        <v/>
      </c>
      <c r="AT305" s="222" t="str">
        <f t="shared" si="181"/>
        <v/>
      </c>
      <c r="AU305" s="222" t="str">
        <f t="shared" si="181"/>
        <v/>
      </c>
      <c r="AV305" s="222" t="str">
        <f t="shared" si="181"/>
        <v/>
      </c>
      <c r="AW305" s="222" t="str">
        <f t="shared" si="181"/>
        <v/>
      </c>
      <c r="AX305" s="222" t="str">
        <f t="shared" si="181"/>
        <v/>
      </c>
      <c r="AY305" s="222" t="str">
        <f t="shared" si="181"/>
        <v/>
      </c>
      <c r="AZ305" s="222" t="str">
        <f t="shared" si="181"/>
        <v/>
      </c>
      <c r="BA305" s="222" t="str">
        <f t="shared" si="181"/>
        <v/>
      </c>
      <c r="BB305" s="219" t="str">
        <f>IFERROR(IF(IF(Z305=例①!$E$12,例①!$E$12,IF(WEEKDAY(Z305)=1,Z312,BB306))&gt;例①!$E$12,例①!$E$12,IF(Z305=例①!$E$12,例①!$E$12,IF(WEEKDAY(Z305)=1,Z312,BB306))),"")</f>
        <v/>
      </c>
      <c r="BE305" s="53"/>
      <c r="BF305" s="53"/>
      <c r="BG305" s="53" t="str">
        <f>IFERROR(VLOOKUP(B305,例①!$C$11:$D$12,2,FALSE),"")</f>
        <v/>
      </c>
      <c r="BH305" s="53" t="str">
        <f>IFERROR(VLOOKUP(B305,例①!$C$16:$D$21,2,FALSE),"")</f>
        <v/>
      </c>
      <c r="BI305" s="53" t="str">
        <f>IFERROR(VLOOKUP(B305,例①!$C$22:$D$24,2,FALSE),"")</f>
        <v/>
      </c>
      <c r="BJ305" s="53" t="str">
        <f>IF(B305&gt;例①!$C$26,"",IF(B305&gt;=例①!$C$25,$BJ$13,""))</f>
        <v/>
      </c>
      <c r="BK305" s="53" t="str">
        <f>IF(B305&gt;例①!$C$28,"",IF(B305&gt;=例①!$C$27,$BK$13,""))</f>
        <v/>
      </c>
      <c r="BL305" s="53" t="str">
        <f>IF(B305&gt;例①!$C$30,"",IF(B305&gt;=例①!$C$29,$BL$13,""))</f>
        <v/>
      </c>
      <c r="BM305" s="53" t="str">
        <f>IF(B305&gt;例①!$C$32,"",IF(B305&gt;=例①!$C$31,$BM$13,""))</f>
        <v/>
      </c>
      <c r="BN305" s="53" t="str">
        <f>IF(B305&gt;例①!$C$34,"",IF(B305&gt;=例①!$C$33,$BN$13,""))</f>
        <v/>
      </c>
      <c r="BO305" s="53" t="str">
        <f>IF(B305&gt;例①!$C$36,"",IF(B305&gt;=例①!$C$35,$BO$13,""))</f>
        <v/>
      </c>
      <c r="BP305" s="53" t="str">
        <f>IF(B305&gt;例①!$C$38,"",IF(B305&gt;=例①!$C$37,$BP$13,""))</f>
        <v/>
      </c>
      <c r="BQ305" s="53" t="str">
        <f>IF(B305&gt;例①!$C$40,"",IF(B305&gt;=例①!$C$39,$BQ$13,""))</f>
        <v/>
      </c>
      <c r="BR305" s="53" t="str">
        <f>IF(B305&gt;例①!$C$42,"",IF(B305&gt;=例①!$C$41,$BR$13,""))</f>
        <v/>
      </c>
      <c r="BS305" s="53" t="str">
        <f>IF(B305&gt;例①!$C$44,"",IF(B305&gt;=例①!$C$43,$BS$13,""))</f>
        <v/>
      </c>
      <c r="BT305" s="53" t="str">
        <f>IF(B305&gt;例①!$C$46,"",IF(B305&gt;=例①!$C$45,$BT$13,""))</f>
        <v/>
      </c>
      <c r="BU305" s="53" t="str">
        <f>IF(B305&gt;例①!$C$48,"",IF(B305&gt;=例①!$C$47,$BU$13,""))</f>
        <v/>
      </c>
      <c r="BV305" s="53" t="str">
        <f>IF(B305&gt;例①!$C$50,"",IF(B305&gt;=例①!$C$49,$BV$13,""))</f>
        <v/>
      </c>
      <c r="BW305" s="53" t="str">
        <f>IF(B305&gt;例①!$C$52,"",IF(B305&gt;=例①!$C$51,$BW$13,""))</f>
        <v/>
      </c>
      <c r="BX305" s="53" t="str">
        <f>IF(B305&gt;例①!$C$54,"",IF(B305&gt;=例①!$C$53,$BX$13,""))</f>
        <v/>
      </c>
      <c r="BY305" s="53" t="str">
        <f>IF(B305&gt;例①!$C$56,"",IF(B305&gt;=例①!$C$55,$BY$13,""))</f>
        <v/>
      </c>
      <c r="BZ305" s="53" t="str">
        <f>IF(B305&gt;例①!$C$58,"",IF(B305&gt;=例①!$C$57,$BZ$13,""))</f>
        <v/>
      </c>
      <c r="CA305" s="53" t="str">
        <f>IF(B305&gt;例①!$C$60,"",IF(B305&gt;=例①!$C$59,$CA$13,""))</f>
        <v/>
      </c>
      <c r="CB305" s="53" t="str">
        <f>IF(B305&gt;例①!$C$62,"",IF(B305&gt;=例①!$C$61,$CB$13,""))</f>
        <v/>
      </c>
      <c r="CC305" s="53" t="str">
        <f>IF(B305&gt;例①!$C$64,"",IF(B305&gt;=例①!$C$63,$CC$13,""))</f>
        <v/>
      </c>
      <c r="CD305" s="53" t="str">
        <f>IF(B305&gt;例①!$C$66,"",IF(B305&gt;=例①!$C$65,$CD$13,""))</f>
        <v/>
      </c>
      <c r="CE305" s="50" t="str">
        <f t="shared" si="175"/>
        <v/>
      </c>
      <c r="CF305" s="50" t="str">
        <f t="shared" si="162"/>
        <v xml:space="preserve"> </v>
      </c>
    </row>
    <row r="306" spans="1:84" ht="39" customHeight="1" thickTop="1" thickBot="1" x14ac:dyDescent="0.2">
      <c r="A306" s="81" t="str">
        <f t="shared" si="149"/>
        <v>対象期間外</v>
      </c>
      <c r="B306" s="180" t="str">
        <f>IFERROR(IF(B305=例①!$E$12+IF(WEEKDAY(例①!$E$12)=1,例①!$E$12,(8-WEEKDAY(例①!$E$12))),"-",IF(B305="-","-",B305+1)),"-")</f>
        <v>-</v>
      </c>
      <c r="C306" s="89" t="str">
        <f t="shared" si="163"/>
        <v>-</v>
      </c>
      <c r="D306" s="199" t="str">
        <f t="shared" si="164"/>
        <v>×</v>
      </c>
      <c r="E306" s="200" t="str">
        <f t="shared" si="165"/>
        <v xml:space="preserve"> </v>
      </c>
      <c r="F306" s="201" t="s">
        <v>60</v>
      </c>
      <c r="G306" s="202"/>
      <c r="H306" s="203"/>
      <c r="I306" s="204"/>
      <c r="J306" s="187" t="str">
        <f t="shared" si="166"/>
        <v/>
      </c>
      <c r="K306" s="190" t="str">
        <f t="shared" si="150"/>
        <v/>
      </c>
      <c r="L306" s="190" t="str">
        <f t="shared" si="151"/>
        <v/>
      </c>
      <c r="M306" s="188" t="str">
        <f t="shared" si="167"/>
        <v/>
      </c>
      <c r="N306" s="87" t="str">
        <f t="shared" si="152"/>
        <v/>
      </c>
      <c r="O306" s="108"/>
      <c r="P306" s="156" t="str">
        <f>IF(B306&lt;例①!$E$11,"",IF(B306&gt;例①!$E$12,"",IF(LEN(CE306)=0,"○","")))</f>
        <v/>
      </c>
      <c r="Q306" s="162">
        <f t="shared" si="168"/>
        <v>52</v>
      </c>
      <c r="R306" s="93">
        <f t="shared" si="153"/>
        <v>181</v>
      </c>
      <c r="S306" s="156" t="str">
        <f t="shared" si="154"/>
        <v/>
      </c>
      <c r="T306" s="162">
        <f t="shared" si="155"/>
        <v>51</v>
      </c>
      <c r="U306" s="100">
        <f t="shared" si="169"/>
        <v>52</v>
      </c>
      <c r="V306" s="93" t="str">
        <f t="shared" si="156"/>
        <v/>
      </c>
      <c r="W306" s="169" t="str">
        <f t="shared" si="170"/>
        <v/>
      </c>
      <c r="X306" s="80" t="str">
        <f t="shared" si="171"/>
        <v/>
      </c>
      <c r="Y306" s="80" t="str">
        <f t="shared" si="172"/>
        <v/>
      </c>
      <c r="Z306" s="80" t="str">
        <f t="shared" si="157"/>
        <v>-</v>
      </c>
      <c r="AA306" s="80" t="str">
        <f t="shared" si="158"/>
        <v/>
      </c>
      <c r="AB306" s="80" t="str">
        <f t="shared" si="159"/>
        <v>OK（振替済み）</v>
      </c>
      <c r="AC306" s="154">
        <f t="shared" si="160"/>
        <v>51</v>
      </c>
      <c r="AD306" s="154" t="str">
        <f t="shared" si="173"/>
        <v/>
      </c>
      <c r="AE306" s="106">
        <f t="shared" si="174"/>
        <v>0</v>
      </c>
      <c r="AF306" s="106">
        <f t="shared" si="161"/>
        <v>0</v>
      </c>
      <c r="AG306" s="218" t="str">
        <f>IFERROR(IF(AE306=1,例①!$E$11,IF(AE306=2,例①!$E$11,IF(WEEKDAY(Z306)=2,Z299,AG305))),"")</f>
        <v/>
      </c>
      <c r="AH306" s="222" t="str">
        <f t="shared" si="181"/>
        <v/>
      </c>
      <c r="AI306" s="222" t="str">
        <f t="shared" si="181"/>
        <v/>
      </c>
      <c r="AJ306" s="222" t="str">
        <f t="shared" si="181"/>
        <v/>
      </c>
      <c r="AK306" s="222" t="str">
        <f t="shared" si="181"/>
        <v/>
      </c>
      <c r="AL306" s="222" t="str">
        <f t="shared" si="181"/>
        <v/>
      </c>
      <c r="AM306" s="222" t="str">
        <f t="shared" si="181"/>
        <v/>
      </c>
      <c r="AN306" s="222" t="str">
        <f t="shared" si="181"/>
        <v/>
      </c>
      <c r="AO306" s="222" t="str">
        <f t="shared" si="181"/>
        <v/>
      </c>
      <c r="AP306" s="222" t="str">
        <f t="shared" si="181"/>
        <v/>
      </c>
      <c r="AQ306" s="222" t="str">
        <f t="shared" si="181"/>
        <v/>
      </c>
      <c r="AR306" s="222" t="str">
        <f t="shared" si="181"/>
        <v/>
      </c>
      <c r="AS306" s="222" t="str">
        <f t="shared" si="181"/>
        <v/>
      </c>
      <c r="AT306" s="222" t="str">
        <f t="shared" si="181"/>
        <v/>
      </c>
      <c r="AU306" s="222" t="str">
        <f t="shared" si="181"/>
        <v/>
      </c>
      <c r="AV306" s="222" t="str">
        <f t="shared" si="181"/>
        <v/>
      </c>
      <c r="AW306" s="222" t="str">
        <f t="shared" si="181"/>
        <v/>
      </c>
      <c r="AX306" s="222" t="str">
        <f t="shared" si="181"/>
        <v/>
      </c>
      <c r="AY306" s="222" t="str">
        <f t="shared" si="181"/>
        <v/>
      </c>
      <c r="AZ306" s="222" t="str">
        <f t="shared" si="181"/>
        <v/>
      </c>
      <c r="BA306" s="222" t="str">
        <f t="shared" si="181"/>
        <v/>
      </c>
      <c r="BB306" s="219" t="str">
        <f>IFERROR(IF(IF(Z306=例①!$E$12,例①!$E$12,IF(WEEKDAY(Z306)=1,Z313,BB307))&gt;例①!$E$12,例①!$E$12,IF(Z306=例①!$E$12,例①!$E$12,IF(WEEKDAY(Z306)=1,Z313,BB307))),"")</f>
        <v/>
      </c>
      <c r="BE306" s="53"/>
      <c r="BF306" s="53"/>
      <c r="BG306" s="53" t="str">
        <f>IFERROR(VLOOKUP(B306,例①!$C$11:$D$12,2,FALSE),"")</f>
        <v/>
      </c>
      <c r="BH306" s="53" t="str">
        <f>IFERROR(VLOOKUP(B306,例①!$C$16:$D$21,2,FALSE),"")</f>
        <v/>
      </c>
      <c r="BI306" s="53" t="str">
        <f>IFERROR(VLOOKUP(B306,例①!$C$22:$D$24,2,FALSE),"")</f>
        <v/>
      </c>
      <c r="BJ306" s="53" t="str">
        <f>IF(B306&gt;例①!$C$26,"",IF(B306&gt;=例①!$C$25,$BJ$13,""))</f>
        <v/>
      </c>
      <c r="BK306" s="53" t="str">
        <f>IF(B306&gt;例①!$C$28,"",IF(B306&gt;=例①!$C$27,$BK$13,""))</f>
        <v/>
      </c>
      <c r="BL306" s="53" t="str">
        <f>IF(B306&gt;例①!$C$30,"",IF(B306&gt;=例①!$C$29,$BL$13,""))</f>
        <v/>
      </c>
      <c r="BM306" s="53" t="str">
        <f>IF(B306&gt;例①!$C$32,"",IF(B306&gt;=例①!$C$31,$BM$13,""))</f>
        <v/>
      </c>
      <c r="BN306" s="53" t="str">
        <f>IF(B306&gt;例①!$C$34,"",IF(B306&gt;=例①!$C$33,$BN$13,""))</f>
        <v/>
      </c>
      <c r="BO306" s="53" t="str">
        <f>IF(B306&gt;例①!$C$36,"",IF(B306&gt;=例①!$C$35,$BO$13,""))</f>
        <v/>
      </c>
      <c r="BP306" s="53" t="str">
        <f>IF(B306&gt;例①!$C$38,"",IF(B306&gt;=例①!$C$37,$BP$13,""))</f>
        <v/>
      </c>
      <c r="BQ306" s="53" t="str">
        <f>IF(B306&gt;例①!$C$40,"",IF(B306&gt;=例①!$C$39,$BQ$13,""))</f>
        <v/>
      </c>
      <c r="BR306" s="53" t="str">
        <f>IF(B306&gt;例①!$C$42,"",IF(B306&gt;=例①!$C$41,$BR$13,""))</f>
        <v/>
      </c>
      <c r="BS306" s="53" t="str">
        <f>IF(B306&gt;例①!$C$44,"",IF(B306&gt;=例①!$C$43,$BS$13,""))</f>
        <v/>
      </c>
      <c r="BT306" s="53" t="str">
        <f>IF(B306&gt;例①!$C$46,"",IF(B306&gt;=例①!$C$45,$BT$13,""))</f>
        <v/>
      </c>
      <c r="BU306" s="53" t="str">
        <f>IF(B306&gt;例①!$C$48,"",IF(B306&gt;=例①!$C$47,$BU$13,""))</f>
        <v/>
      </c>
      <c r="BV306" s="53" t="str">
        <f>IF(B306&gt;例①!$C$50,"",IF(B306&gt;=例①!$C$49,$BV$13,""))</f>
        <v/>
      </c>
      <c r="BW306" s="53" t="str">
        <f>IF(B306&gt;例①!$C$52,"",IF(B306&gt;=例①!$C$51,$BW$13,""))</f>
        <v/>
      </c>
      <c r="BX306" s="53" t="str">
        <f>IF(B306&gt;例①!$C$54,"",IF(B306&gt;=例①!$C$53,$BX$13,""))</f>
        <v/>
      </c>
      <c r="BY306" s="53" t="str">
        <f>IF(B306&gt;例①!$C$56,"",IF(B306&gt;=例①!$C$55,$BY$13,""))</f>
        <v/>
      </c>
      <c r="BZ306" s="53" t="str">
        <f>IF(B306&gt;例①!$C$58,"",IF(B306&gt;=例①!$C$57,$BZ$13,""))</f>
        <v/>
      </c>
      <c r="CA306" s="53" t="str">
        <f>IF(B306&gt;例①!$C$60,"",IF(B306&gt;=例①!$C$59,$CA$13,""))</f>
        <v/>
      </c>
      <c r="CB306" s="53" t="str">
        <f>IF(B306&gt;例①!$C$62,"",IF(B306&gt;=例①!$C$61,$CB$13,""))</f>
        <v/>
      </c>
      <c r="CC306" s="53" t="str">
        <f>IF(B306&gt;例①!$C$64,"",IF(B306&gt;=例①!$C$63,$CC$13,""))</f>
        <v/>
      </c>
      <c r="CD306" s="53" t="str">
        <f>IF(B306&gt;例①!$C$66,"",IF(B306&gt;=例①!$C$65,$CD$13,""))</f>
        <v/>
      </c>
      <c r="CE306" s="50" t="str">
        <f t="shared" si="175"/>
        <v/>
      </c>
      <c r="CF306" s="50" t="str">
        <f t="shared" si="162"/>
        <v xml:space="preserve"> </v>
      </c>
    </row>
    <row r="307" spans="1:84" ht="39" customHeight="1" thickTop="1" thickBot="1" x14ac:dyDescent="0.2">
      <c r="A307" s="81" t="str">
        <f t="shared" si="149"/>
        <v>対象期間外</v>
      </c>
      <c r="B307" s="180" t="str">
        <f>IFERROR(IF(B306=例①!$E$12+IF(WEEKDAY(例①!$E$12)=1,例①!$E$12,(8-WEEKDAY(例①!$E$12))),"-",IF(B306="-","-",B306+1)),"-")</f>
        <v>-</v>
      </c>
      <c r="C307" s="89" t="str">
        <f t="shared" si="163"/>
        <v>-</v>
      </c>
      <c r="D307" s="199" t="str">
        <f t="shared" si="164"/>
        <v>×</v>
      </c>
      <c r="E307" s="200" t="str">
        <f t="shared" si="165"/>
        <v xml:space="preserve"> </v>
      </c>
      <c r="F307" s="201" t="s">
        <v>61</v>
      </c>
      <c r="G307" s="202"/>
      <c r="H307" s="203"/>
      <c r="I307" s="204"/>
      <c r="J307" s="187" t="str">
        <f t="shared" si="166"/>
        <v/>
      </c>
      <c r="K307" s="190" t="str">
        <f t="shared" si="150"/>
        <v/>
      </c>
      <c r="L307" s="190" t="str">
        <f t="shared" si="151"/>
        <v/>
      </c>
      <c r="M307" s="188" t="str">
        <f t="shared" si="167"/>
        <v/>
      </c>
      <c r="N307" s="87" t="str">
        <f t="shared" si="152"/>
        <v/>
      </c>
      <c r="O307" s="108"/>
      <c r="P307" s="156" t="str">
        <f>IF(B307&lt;例①!$E$11,"",IF(B307&gt;例①!$E$12,"",IF(LEN(CE307)=0,"○","")))</f>
        <v/>
      </c>
      <c r="Q307" s="162">
        <f t="shared" si="168"/>
        <v>52</v>
      </c>
      <c r="R307" s="93">
        <f t="shared" si="153"/>
        <v>181</v>
      </c>
      <c r="S307" s="156" t="str">
        <f t="shared" si="154"/>
        <v/>
      </c>
      <c r="T307" s="162">
        <f t="shared" si="155"/>
        <v>51</v>
      </c>
      <c r="U307" s="100">
        <f t="shared" si="169"/>
        <v>52</v>
      </c>
      <c r="V307" s="93" t="str">
        <f t="shared" si="156"/>
        <v/>
      </c>
      <c r="W307" s="169" t="str">
        <f t="shared" si="170"/>
        <v/>
      </c>
      <c r="X307" s="80" t="str">
        <f t="shared" si="171"/>
        <v/>
      </c>
      <c r="Y307" s="80" t="str">
        <f t="shared" si="172"/>
        <v/>
      </c>
      <c r="Z307" s="80" t="str">
        <f t="shared" si="157"/>
        <v>-</v>
      </c>
      <c r="AA307" s="80" t="str">
        <f t="shared" si="158"/>
        <v/>
      </c>
      <c r="AB307" s="80" t="str">
        <f t="shared" si="159"/>
        <v>OK（振替済み）</v>
      </c>
      <c r="AC307" s="154">
        <f t="shared" si="160"/>
        <v>51</v>
      </c>
      <c r="AD307" s="154" t="str">
        <f t="shared" si="173"/>
        <v/>
      </c>
      <c r="AE307" s="106">
        <f t="shared" si="174"/>
        <v>0</v>
      </c>
      <c r="AF307" s="106">
        <f t="shared" si="161"/>
        <v>0</v>
      </c>
      <c r="AG307" s="218" t="str">
        <f>IFERROR(IF(AE307=1,例①!$E$11,IF(AE307=2,例①!$E$11,IF(WEEKDAY(Z307)=2,Z300,AG306))),"")</f>
        <v/>
      </c>
      <c r="AH307" s="222" t="str">
        <f t="shared" si="181"/>
        <v/>
      </c>
      <c r="AI307" s="222" t="str">
        <f t="shared" si="181"/>
        <v/>
      </c>
      <c r="AJ307" s="222" t="str">
        <f t="shared" si="181"/>
        <v/>
      </c>
      <c r="AK307" s="222" t="str">
        <f t="shared" si="181"/>
        <v/>
      </c>
      <c r="AL307" s="222" t="str">
        <f t="shared" si="181"/>
        <v/>
      </c>
      <c r="AM307" s="222" t="str">
        <f t="shared" si="181"/>
        <v/>
      </c>
      <c r="AN307" s="222" t="str">
        <f t="shared" si="181"/>
        <v/>
      </c>
      <c r="AO307" s="222" t="str">
        <f t="shared" si="181"/>
        <v/>
      </c>
      <c r="AP307" s="222" t="str">
        <f t="shared" si="181"/>
        <v/>
      </c>
      <c r="AQ307" s="222" t="str">
        <f t="shared" si="181"/>
        <v/>
      </c>
      <c r="AR307" s="222" t="str">
        <f t="shared" si="181"/>
        <v/>
      </c>
      <c r="AS307" s="222" t="str">
        <f t="shared" si="181"/>
        <v/>
      </c>
      <c r="AT307" s="222" t="str">
        <f t="shared" si="181"/>
        <v/>
      </c>
      <c r="AU307" s="222" t="str">
        <f t="shared" si="181"/>
        <v/>
      </c>
      <c r="AV307" s="222" t="str">
        <f t="shared" si="181"/>
        <v/>
      </c>
      <c r="AW307" s="222" t="str">
        <f t="shared" si="181"/>
        <v/>
      </c>
      <c r="AX307" s="222" t="str">
        <f t="shared" si="181"/>
        <v/>
      </c>
      <c r="AY307" s="222" t="str">
        <f t="shared" si="181"/>
        <v/>
      </c>
      <c r="AZ307" s="222" t="str">
        <f t="shared" si="181"/>
        <v/>
      </c>
      <c r="BA307" s="222" t="str">
        <f t="shared" si="181"/>
        <v/>
      </c>
      <c r="BB307" s="219" t="str">
        <f>IFERROR(IF(IF(Z307=例①!$E$12,例①!$E$12,IF(WEEKDAY(Z307)=1,Z314,BB308))&gt;例①!$E$12,例①!$E$12,IF(Z307=例①!$E$12,例①!$E$12,IF(WEEKDAY(Z307)=1,Z314,BB308))),"")</f>
        <v/>
      </c>
      <c r="BE307" s="53"/>
      <c r="BF307" s="53"/>
      <c r="BG307" s="53" t="str">
        <f>IFERROR(VLOOKUP(B307,例①!$C$11:$D$12,2,FALSE),"")</f>
        <v/>
      </c>
      <c r="BH307" s="53" t="str">
        <f>IFERROR(VLOOKUP(B307,例①!$C$16:$D$21,2,FALSE),"")</f>
        <v/>
      </c>
      <c r="BI307" s="53" t="str">
        <f>IFERROR(VLOOKUP(B307,例①!$C$22:$D$24,2,FALSE),"")</f>
        <v/>
      </c>
      <c r="BJ307" s="53" t="str">
        <f>IF(B307&gt;例①!$C$26,"",IF(B307&gt;=例①!$C$25,$BJ$13,""))</f>
        <v/>
      </c>
      <c r="BK307" s="53" t="str">
        <f>IF(B307&gt;例①!$C$28,"",IF(B307&gt;=例①!$C$27,$BK$13,""))</f>
        <v/>
      </c>
      <c r="BL307" s="53" t="str">
        <f>IF(B307&gt;例①!$C$30,"",IF(B307&gt;=例①!$C$29,$BL$13,""))</f>
        <v/>
      </c>
      <c r="BM307" s="53" t="str">
        <f>IF(B307&gt;例①!$C$32,"",IF(B307&gt;=例①!$C$31,$BM$13,""))</f>
        <v/>
      </c>
      <c r="BN307" s="53" t="str">
        <f>IF(B307&gt;例①!$C$34,"",IF(B307&gt;=例①!$C$33,$BN$13,""))</f>
        <v/>
      </c>
      <c r="BO307" s="53" t="str">
        <f>IF(B307&gt;例①!$C$36,"",IF(B307&gt;=例①!$C$35,$BO$13,""))</f>
        <v/>
      </c>
      <c r="BP307" s="53" t="str">
        <f>IF(B307&gt;例①!$C$38,"",IF(B307&gt;=例①!$C$37,$BP$13,""))</f>
        <v/>
      </c>
      <c r="BQ307" s="53" t="str">
        <f>IF(B307&gt;例①!$C$40,"",IF(B307&gt;=例①!$C$39,$BQ$13,""))</f>
        <v/>
      </c>
      <c r="BR307" s="53" t="str">
        <f>IF(B307&gt;例①!$C$42,"",IF(B307&gt;=例①!$C$41,$BR$13,""))</f>
        <v/>
      </c>
      <c r="BS307" s="53" t="str">
        <f>IF(B307&gt;例①!$C$44,"",IF(B307&gt;=例①!$C$43,$BS$13,""))</f>
        <v/>
      </c>
      <c r="BT307" s="53" t="str">
        <f>IF(B307&gt;例①!$C$46,"",IF(B307&gt;=例①!$C$45,$BT$13,""))</f>
        <v/>
      </c>
      <c r="BU307" s="53" t="str">
        <f>IF(B307&gt;例①!$C$48,"",IF(B307&gt;=例①!$C$47,$BU$13,""))</f>
        <v/>
      </c>
      <c r="BV307" s="53" t="str">
        <f>IF(B307&gt;例①!$C$50,"",IF(B307&gt;=例①!$C$49,$BV$13,""))</f>
        <v/>
      </c>
      <c r="BW307" s="53" t="str">
        <f>IF(B307&gt;例①!$C$52,"",IF(B307&gt;=例①!$C$51,$BW$13,""))</f>
        <v/>
      </c>
      <c r="BX307" s="53" t="str">
        <f>IF(B307&gt;例①!$C$54,"",IF(B307&gt;=例①!$C$53,$BX$13,""))</f>
        <v/>
      </c>
      <c r="BY307" s="53" t="str">
        <f>IF(B307&gt;例①!$C$56,"",IF(B307&gt;=例①!$C$55,$BY$13,""))</f>
        <v/>
      </c>
      <c r="BZ307" s="53" t="str">
        <f>IF(B307&gt;例①!$C$58,"",IF(B307&gt;=例①!$C$57,$BZ$13,""))</f>
        <v/>
      </c>
      <c r="CA307" s="53" t="str">
        <f>IF(B307&gt;例①!$C$60,"",IF(B307&gt;=例①!$C$59,$CA$13,""))</f>
        <v/>
      </c>
      <c r="CB307" s="53" t="str">
        <f>IF(B307&gt;例①!$C$62,"",IF(B307&gt;=例①!$C$61,$CB$13,""))</f>
        <v/>
      </c>
      <c r="CC307" s="53" t="str">
        <f>IF(B307&gt;例①!$C$64,"",IF(B307&gt;=例①!$C$63,$CC$13,""))</f>
        <v/>
      </c>
      <c r="CD307" s="53" t="str">
        <f>IF(B307&gt;例①!$C$66,"",IF(B307&gt;=例①!$C$65,$CD$13,""))</f>
        <v/>
      </c>
      <c r="CE307" s="50" t="str">
        <f t="shared" si="175"/>
        <v/>
      </c>
      <c r="CF307" s="50" t="str">
        <f t="shared" si="162"/>
        <v xml:space="preserve"> </v>
      </c>
    </row>
    <row r="308" spans="1:84" ht="39" customHeight="1" thickTop="1" thickBot="1" x14ac:dyDescent="0.2">
      <c r="A308" s="81" t="str">
        <f t="shared" si="149"/>
        <v>対象期間外</v>
      </c>
      <c r="B308" s="180" t="str">
        <f>IFERROR(IF(B307=例①!$E$12+IF(WEEKDAY(例①!$E$12)=1,例①!$E$12,(8-WEEKDAY(例①!$E$12))),"-",IF(B307="-","-",B307+1)),"-")</f>
        <v>-</v>
      </c>
      <c r="C308" s="89" t="str">
        <f t="shared" si="163"/>
        <v>-</v>
      </c>
      <c r="D308" s="199" t="str">
        <f t="shared" si="164"/>
        <v>×</v>
      </c>
      <c r="E308" s="200" t="str">
        <f t="shared" si="165"/>
        <v xml:space="preserve"> </v>
      </c>
      <c r="F308" s="201" t="s">
        <v>61</v>
      </c>
      <c r="G308" s="202"/>
      <c r="H308" s="203"/>
      <c r="I308" s="204"/>
      <c r="J308" s="187" t="str">
        <f t="shared" si="166"/>
        <v/>
      </c>
      <c r="K308" s="190" t="str">
        <f t="shared" si="150"/>
        <v/>
      </c>
      <c r="L308" s="190" t="str">
        <f t="shared" si="151"/>
        <v/>
      </c>
      <c r="M308" s="188" t="str">
        <f t="shared" si="167"/>
        <v/>
      </c>
      <c r="N308" s="87" t="str">
        <f t="shared" si="152"/>
        <v/>
      </c>
      <c r="O308" s="108"/>
      <c r="P308" s="156" t="str">
        <f>IF(B308&lt;例①!$E$11,"",IF(B308&gt;例①!$E$12,"",IF(LEN(CE308)=0,"○","")))</f>
        <v/>
      </c>
      <c r="Q308" s="162">
        <f t="shared" si="168"/>
        <v>52</v>
      </c>
      <c r="R308" s="93">
        <f t="shared" si="153"/>
        <v>181</v>
      </c>
      <c r="S308" s="156" t="str">
        <f t="shared" si="154"/>
        <v/>
      </c>
      <c r="T308" s="162">
        <f t="shared" si="155"/>
        <v>51</v>
      </c>
      <c r="U308" s="100">
        <f t="shared" si="169"/>
        <v>52</v>
      </c>
      <c r="V308" s="93" t="str">
        <f t="shared" si="156"/>
        <v/>
      </c>
      <c r="W308" s="169" t="str">
        <f t="shared" si="170"/>
        <v/>
      </c>
      <c r="X308" s="80" t="str">
        <f t="shared" si="171"/>
        <v/>
      </c>
      <c r="Y308" s="80" t="str">
        <f t="shared" si="172"/>
        <v/>
      </c>
      <c r="Z308" s="80" t="str">
        <f t="shared" si="157"/>
        <v>-</v>
      </c>
      <c r="AA308" s="80" t="str">
        <f t="shared" si="158"/>
        <v/>
      </c>
      <c r="AB308" s="80" t="str">
        <f t="shared" si="159"/>
        <v>OK（振替済み）</v>
      </c>
      <c r="AC308" s="154">
        <f t="shared" si="160"/>
        <v>51</v>
      </c>
      <c r="AD308" s="154" t="str">
        <f t="shared" si="173"/>
        <v/>
      </c>
      <c r="AE308" s="106">
        <f t="shared" si="174"/>
        <v>0</v>
      </c>
      <c r="AF308" s="106">
        <f t="shared" si="161"/>
        <v>0</v>
      </c>
      <c r="AG308" s="223" t="str">
        <f>IFERROR(IF(AE308=1,例①!$E$11,IF(AE308=2,例①!$E$11,IF(WEEKDAY(Z308)=2,Z301,AG307))),"")</f>
        <v/>
      </c>
      <c r="AH308" s="224" t="str">
        <f t="shared" si="181"/>
        <v/>
      </c>
      <c r="AI308" s="224" t="str">
        <f t="shared" si="181"/>
        <v/>
      </c>
      <c r="AJ308" s="224" t="str">
        <f t="shared" si="181"/>
        <v/>
      </c>
      <c r="AK308" s="224" t="str">
        <f t="shared" si="181"/>
        <v/>
      </c>
      <c r="AL308" s="224" t="str">
        <f t="shared" si="181"/>
        <v/>
      </c>
      <c r="AM308" s="224" t="str">
        <f t="shared" si="181"/>
        <v/>
      </c>
      <c r="AN308" s="224" t="str">
        <f t="shared" si="181"/>
        <v/>
      </c>
      <c r="AO308" s="224" t="str">
        <f t="shared" si="181"/>
        <v/>
      </c>
      <c r="AP308" s="224" t="str">
        <f t="shared" si="181"/>
        <v/>
      </c>
      <c r="AQ308" s="224" t="str">
        <f t="shared" si="181"/>
        <v/>
      </c>
      <c r="AR308" s="224" t="str">
        <f t="shared" si="181"/>
        <v/>
      </c>
      <c r="AS308" s="224" t="str">
        <f t="shared" si="181"/>
        <v/>
      </c>
      <c r="AT308" s="224" t="str">
        <f t="shared" si="181"/>
        <v/>
      </c>
      <c r="AU308" s="224" t="str">
        <f t="shared" si="181"/>
        <v/>
      </c>
      <c r="AV308" s="224" t="str">
        <f t="shared" si="181"/>
        <v/>
      </c>
      <c r="AW308" s="224" t="str">
        <f t="shared" si="181"/>
        <v/>
      </c>
      <c r="AX308" s="224" t="str">
        <f t="shared" si="181"/>
        <v/>
      </c>
      <c r="AY308" s="224" t="str">
        <f t="shared" si="181"/>
        <v/>
      </c>
      <c r="AZ308" s="224" t="str">
        <f t="shared" si="181"/>
        <v/>
      </c>
      <c r="BA308" s="224" t="str">
        <f t="shared" si="181"/>
        <v/>
      </c>
      <c r="BB308" s="225" t="str">
        <f>IFERROR(IF(IF(Z308=例①!$E$12,例①!$E$12,IF(WEEKDAY(Z308)=1,Z315,BB309))&gt;例①!$E$12,例①!$E$12,IF(Z308=例①!$E$12,例①!$E$12,IF(WEEKDAY(Z308)=1,Z315,BB309))),"")</f>
        <v/>
      </c>
      <c r="BE308" s="53"/>
      <c r="BF308" s="53"/>
      <c r="BG308" s="53" t="str">
        <f>IFERROR(VLOOKUP(B308,例①!$C$11:$D$12,2,FALSE),"")</f>
        <v/>
      </c>
      <c r="BH308" s="53" t="str">
        <f>IFERROR(VLOOKUP(B308,例①!$C$16:$D$21,2,FALSE),"")</f>
        <v/>
      </c>
      <c r="BI308" s="53" t="str">
        <f>IFERROR(VLOOKUP(B308,例①!$C$22:$D$24,2,FALSE),"")</f>
        <v/>
      </c>
      <c r="BJ308" s="53" t="str">
        <f>IF(B308&gt;例①!$C$26,"",IF(B308&gt;=例①!$C$25,$BJ$13,""))</f>
        <v/>
      </c>
      <c r="BK308" s="53" t="str">
        <f>IF(B308&gt;例①!$C$28,"",IF(B308&gt;=例①!$C$27,$BK$13,""))</f>
        <v/>
      </c>
      <c r="BL308" s="53" t="str">
        <f>IF(B308&gt;例①!$C$30,"",IF(B308&gt;=例①!$C$29,$BL$13,""))</f>
        <v/>
      </c>
      <c r="BM308" s="53" t="str">
        <f>IF(B308&gt;例①!$C$32,"",IF(B308&gt;=例①!$C$31,$BM$13,""))</f>
        <v/>
      </c>
      <c r="BN308" s="53" t="str">
        <f>IF(B308&gt;例①!$C$34,"",IF(B308&gt;=例①!$C$33,$BN$13,""))</f>
        <v/>
      </c>
      <c r="BO308" s="53" t="str">
        <f>IF(B308&gt;例①!$C$36,"",IF(B308&gt;=例①!$C$35,$BO$13,""))</f>
        <v/>
      </c>
      <c r="BP308" s="53" t="str">
        <f>IF(B308&gt;例①!$C$38,"",IF(B308&gt;=例①!$C$37,$BP$13,""))</f>
        <v/>
      </c>
      <c r="BQ308" s="53" t="str">
        <f>IF(B308&gt;例①!$C$40,"",IF(B308&gt;=例①!$C$39,$BQ$13,""))</f>
        <v/>
      </c>
      <c r="BR308" s="53" t="str">
        <f>IF(B308&gt;例①!$C$42,"",IF(B308&gt;=例①!$C$41,$BR$13,""))</f>
        <v/>
      </c>
      <c r="BS308" s="53" t="str">
        <f>IF(B308&gt;例①!$C$44,"",IF(B308&gt;=例①!$C$43,$BS$13,""))</f>
        <v/>
      </c>
      <c r="BT308" s="53" t="str">
        <f>IF(B308&gt;例①!$C$46,"",IF(B308&gt;=例①!$C$45,$BT$13,""))</f>
        <v/>
      </c>
      <c r="BU308" s="53" t="str">
        <f>IF(B308&gt;例①!$C$48,"",IF(B308&gt;=例①!$C$47,$BU$13,""))</f>
        <v/>
      </c>
      <c r="BV308" s="53" t="str">
        <f>IF(B308&gt;例①!$C$50,"",IF(B308&gt;=例①!$C$49,$BV$13,""))</f>
        <v/>
      </c>
      <c r="BW308" s="53" t="str">
        <f>IF(B308&gt;例①!$C$52,"",IF(B308&gt;=例①!$C$51,$BW$13,""))</f>
        <v/>
      </c>
      <c r="BX308" s="53" t="str">
        <f>IF(B308&gt;例①!$C$54,"",IF(B308&gt;=例①!$C$53,$BX$13,""))</f>
        <v/>
      </c>
      <c r="BY308" s="53" t="str">
        <f>IF(B308&gt;例①!$C$56,"",IF(B308&gt;=例①!$C$55,$BY$13,""))</f>
        <v/>
      </c>
      <c r="BZ308" s="53" t="str">
        <f>IF(B308&gt;例①!$C$58,"",IF(B308&gt;=例①!$C$57,$BZ$13,""))</f>
        <v/>
      </c>
      <c r="CA308" s="53" t="str">
        <f>IF(B308&gt;例①!$C$60,"",IF(B308&gt;=例①!$C$59,$CA$13,""))</f>
        <v/>
      </c>
      <c r="CB308" s="53" t="str">
        <f>IF(B308&gt;例①!$C$62,"",IF(B308&gt;=例①!$C$61,$CB$13,""))</f>
        <v/>
      </c>
      <c r="CC308" s="53" t="str">
        <f>IF(B308&gt;例①!$C$64,"",IF(B308&gt;=例①!$C$63,$CC$13,""))</f>
        <v/>
      </c>
      <c r="CD308" s="53" t="str">
        <f>IF(B308&gt;例①!$C$66,"",IF(B308&gt;=例①!$C$65,$CD$13,""))</f>
        <v/>
      </c>
      <c r="CE308" s="50" t="str">
        <f t="shared" si="175"/>
        <v/>
      </c>
      <c r="CF308" s="50" t="str">
        <f t="shared" si="162"/>
        <v xml:space="preserve"> </v>
      </c>
    </row>
    <row r="309" spans="1:84" ht="39" customHeight="1" thickTop="1" thickBot="1" x14ac:dyDescent="0.2">
      <c r="A309" s="81" t="str">
        <f t="shared" si="149"/>
        <v>対象期間外</v>
      </c>
      <c r="B309" s="180" t="str">
        <f>IFERROR(IF(B308=例①!$E$12+IF(WEEKDAY(例①!$E$12)=1,例①!$E$12,(8-WEEKDAY(例①!$E$12))),"-",IF(B308="-","-",B308+1)),"-")</f>
        <v>-</v>
      </c>
      <c r="C309" s="89" t="str">
        <f t="shared" si="163"/>
        <v>-</v>
      </c>
      <c r="D309" s="199" t="str">
        <f t="shared" si="164"/>
        <v>×</v>
      </c>
      <c r="E309" s="200" t="str">
        <f t="shared" si="165"/>
        <v xml:space="preserve"> </v>
      </c>
      <c r="F309" s="201" t="s">
        <v>60</v>
      </c>
      <c r="G309" s="202"/>
      <c r="H309" s="203"/>
      <c r="I309" s="204"/>
      <c r="J309" s="187" t="str">
        <f t="shared" si="166"/>
        <v/>
      </c>
      <c r="K309" s="190" t="str">
        <f t="shared" si="150"/>
        <v/>
      </c>
      <c r="L309" s="190" t="str">
        <f t="shared" si="151"/>
        <v/>
      </c>
      <c r="M309" s="188" t="str">
        <f t="shared" si="167"/>
        <v/>
      </c>
      <c r="N309" s="87" t="str">
        <f t="shared" si="152"/>
        <v/>
      </c>
      <c r="O309" s="108"/>
      <c r="P309" s="156" t="str">
        <f>IF(B309&lt;例①!$E$11,"",IF(B309&gt;例①!$E$12,"",IF(LEN(CE309)=0,"○","")))</f>
        <v/>
      </c>
      <c r="Q309" s="162">
        <f t="shared" si="168"/>
        <v>52</v>
      </c>
      <c r="R309" s="93">
        <f t="shared" si="153"/>
        <v>181</v>
      </c>
      <c r="S309" s="156" t="str">
        <f t="shared" si="154"/>
        <v/>
      </c>
      <c r="T309" s="162">
        <f t="shared" si="155"/>
        <v>51</v>
      </c>
      <c r="U309" s="100">
        <f t="shared" si="169"/>
        <v>52</v>
      </c>
      <c r="V309" s="93" t="str">
        <f t="shared" si="156"/>
        <v/>
      </c>
      <c r="W309" s="169" t="str">
        <f t="shared" si="170"/>
        <v/>
      </c>
      <c r="X309" s="80" t="str">
        <f t="shared" si="171"/>
        <v/>
      </c>
      <c r="Y309" s="80" t="str">
        <f t="shared" si="172"/>
        <v/>
      </c>
      <c r="Z309" s="80" t="str">
        <f t="shared" si="157"/>
        <v>-</v>
      </c>
      <c r="AA309" s="80" t="str">
        <f t="shared" si="158"/>
        <v/>
      </c>
      <c r="AB309" s="80" t="str">
        <f t="shared" si="159"/>
        <v>OK（振替済み）</v>
      </c>
      <c r="AC309" s="154">
        <f t="shared" si="160"/>
        <v>51</v>
      </c>
      <c r="AD309" s="154" t="str">
        <f t="shared" si="173"/>
        <v/>
      </c>
      <c r="AE309" s="106">
        <f t="shared" si="174"/>
        <v>0</v>
      </c>
      <c r="AF309" s="106">
        <f t="shared" si="161"/>
        <v>0</v>
      </c>
      <c r="AG309" s="216" t="str">
        <f>IFERROR(IF(AE309=1,例①!$E$11,IF(AE309=2,例①!$E$11,IF(WEEKDAY(Z309)=2,Z302,AG308))),"")</f>
        <v/>
      </c>
      <c r="AH309" s="221" t="str">
        <f t="shared" si="181"/>
        <v/>
      </c>
      <c r="AI309" s="221" t="str">
        <f t="shared" si="181"/>
        <v/>
      </c>
      <c r="AJ309" s="221" t="str">
        <f t="shared" si="181"/>
        <v/>
      </c>
      <c r="AK309" s="221" t="str">
        <f t="shared" si="181"/>
        <v/>
      </c>
      <c r="AL309" s="221" t="str">
        <f t="shared" si="181"/>
        <v/>
      </c>
      <c r="AM309" s="221" t="str">
        <f t="shared" si="181"/>
        <v/>
      </c>
      <c r="AN309" s="221" t="str">
        <f t="shared" si="181"/>
        <v/>
      </c>
      <c r="AO309" s="221" t="str">
        <f t="shared" si="181"/>
        <v/>
      </c>
      <c r="AP309" s="221" t="str">
        <f t="shared" si="181"/>
        <v/>
      </c>
      <c r="AQ309" s="221" t="str">
        <f t="shared" si="181"/>
        <v/>
      </c>
      <c r="AR309" s="221" t="str">
        <f t="shared" si="181"/>
        <v/>
      </c>
      <c r="AS309" s="221" t="str">
        <f t="shared" si="181"/>
        <v/>
      </c>
      <c r="AT309" s="221" t="str">
        <f t="shared" si="181"/>
        <v/>
      </c>
      <c r="AU309" s="221" t="str">
        <f t="shared" si="181"/>
        <v/>
      </c>
      <c r="AV309" s="221" t="str">
        <f t="shared" si="181"/>
        <v/>
      </c>
      <c r="AW309" s="221" t="str">
        <f t="shared" si="181"/>
        <v/>
      </c>
      <c r="AX309" s="221" t="str">
        <f t="shared" si="181"/>
        <v/>
      </c>
      <c r="AY309" s="221" t="str">
        <f t="shared" si="181"/>
        <v/>
      </c>
      <c r="AZ309" s="221" t="str">
        <f t="shared" si="181"/>
        <v/>
      </c>
      <c r="BA309" s="221" t="str">
        <f t="shared" si="181"/>
        <v/>
      </c>
      <c r="BB309" s="217" t="str">
        <f>IFERROR(IF(IF(Z309=例①!$E$12,例①!$E$12,IF(WEEKDAY(Z309)=1,Z316,BB310))&gt;例①!$E$12,例①!$E$12,IF(Z309=例①!$E$12,例①!$E$12,IF(WEEKDAY(Z309)=1,Z316,BB310))),"")</f>
        <v/>
      </c>
      <c r="BE309" s="53"/>
      <c r="BF309" s="53"/>
      <c r="BG309" s="53" t="str">
        <f>IFERROR(VLOOKUP(B309,例①!$C$11:$D$12,2,FALSE),"")</f>
        <v/>
      </c>
      <c r="BH309" s="53" t="str">
        <f>IFERROR(VLOOKUP(B309,例①!$C$16:$D$21,2,FALSE),"")</f>
        <v/>
      </c>
      <c r="BI309" s="53" t="str">
        <f>IFERROR(VLOOKUP(B309,例①!$C$22:$D$24,2,FALSE),"")</f>
        <v/>
      </c>
      <c r="BJ309" s="53" t="str">
        <f>IF(B309&gt;例①!$C$26,"",IF(B309&gt;=例①!$C$25,$BJ$13,""))</f>
        <v/>
      </c>
      <c r="BK309" s="53" t="str">
        <f>IF(B309&gt;例①!$C$28,"",IF(B309&gt;=例①!$C$27,$BK$13,""))</f>
        <v/>
      </c>
      <c r="BL309" s="53" t="str">
        <f>IF(B309&gt;例①!$C$30,"",IF(B309&gt;=例①!$C$29,$BL$13,""))</f>
        <v/>
      </c>
      <c r="BM309" s="53" t="str">
        <f>IF(B309&gt;例①!$C$32,"",IF(B309&gt;=例①!$C$31,$BM$13,""))</f>
        <v/>
      </c>
      <c r="BN309" s="53" t="str">
        <f>IF(B309&gt;例①!$C$34,"",IF(B309&gt;=例①!$C$33,$BN$13,""))</f>
        <v/>
      </c>
      <c r="BO309" s="53" t="str">
        <f>IF(B309&gt;例①!$C$36,"",IF(B309&gt;=例①!$C$35,$BO$13,""))</f>
        <v/>
      </c>
      <c r="BP309" s="53" t="str">
        <f>IF(B309&gt;例①!$C$38,"",IF(B309&gt;=例①!$C$37,$BP$13,""))</f>
        <v/>
      </c>
      <c r="BQ309" s="53" t="str">
        <f>IF(B309&gt;例①!$C$40,"",IF(B309&gt;=例①!$C$39,$BQ$13,""))</f>
        <v/>
      </c>
      <c r="BR309" s="53" t="str">
        <f>IF(B309&gt;例①!$C$42,"",IF(B309&gt;=例①!$C$41,$BR$13,""))</f>
        <v/>
      </c>
      <c r="BS309" s="53" t="str">
        <f>IF(B309&gt;例①!$C$44,"",IF(B309&gt;=例①!$C$43,$BS$13,""))</f>
        <v/>
      </c>
      <c r="BT309" s="53" t="str">
        <f>IF(B309&gt;例①!$C$46,"",IF(B309&gt;=例①!$C$45,$BT$13,""))</f>
        <v/>
      </c>
      <c r="BU309" s="53" t="str">
        <f>IF(B309&gt;例①!$C$48,"",IF(B309&gt;=例①!$C$47,$BU$13,""))</f>
        <v/>
      </c>
      <c r="BV309" s="53" t="str">
        <f>IF(B309&gt;例①!$C$50,"",IF(B309&gt;=例①!$C$49,$BV$13,""))</f>
        <v/>
      </c>
      <c r="BW309" s="53" t="str">
        <f>IF(B309&gt;例①!$C$52,"",IF(B309&gt;=例①!$C$51,$BW$13,""))</f>
        <v/>
      </c>
      <c r="BX309" s="53" t="str">
        <f>IF(B309&gt;例①!$C$54,"",IF(B309&gt;=例①!$C$53,$BX$13,""))</f>
        <v/>
      </c>
      <c r="BY309" s="53" t="str">
        <f>IF(B309&gt;例①!$C$56,"",IF(B309&gt;=例①!$C$55,$BY$13,""))</f>
        <v/>
      </c>
      <c r="BZ309" s="53" t="str">
        <f>IF(B309&gt;例①!$C$58,"",IF(B309&gt;=例①!$C$57,$BZ$13,""))</f>
        <v/>
      </c>
      <c r="CA309" s="53" t="str">
        <f>IF(B309&gt;例①!$C$60,"",IF(B309&gt;=例①!$C$59,$CA$13,""))</f>
        <v/>
      </c>
      <c r="CB309" s="53" t="str">
        <f>IF(B309&gt;例①!$C$62,"",IF(B309&gt;=例①!$C$61,$CB$13,""))</f>
        <v/>
      </c>
      <c r="CC309" s="53" t="str">
        <f>IF(B309&gt;例①!$C$64,"",IF(B309&gt;=例①!$C$63,$CC$13,""))</f>
        <v/>
      </c>
      <c r="CD309" s="53" t="str">
        <f>IF(B309&gt;例①!$C$66,"",IF(B309&gt;=例①!$C$65,$CD$13,""))</f>
        <v/>
      </c>
      <c r="CE309" s="50" t="str">
        <f t="shared" si="175"/>
        <v/>
      </c>
      <c r="CF309" s="50" t="str">
        <f t="shared" si="162"/>
        <v xml:space="preserve"> </v>
      </c>
    </row>
    <row r="310" spans="1:84" ht="39" customHeight="1" thickTop="1" thickBot="1" x14ac:dyDescent="0.2">
      <c r="A310" s="81" t="str">
        <f t="shared" si="149"/>
        <v>対象期間外</v>
      </c>
      <c r="B310" s="180" t="str">
        <f>IFERROR(IF(B309=例①!$E$12+IF(WEEKDAY(例①!$E$12)=1,例①!$E$12,(8-WEEKDAY(例①!$E$12))),"-",IF(B309="-","-",B309+1)),"-")</f>
        <v>-</v>
      </c>
      <c r="C310" s="89" t="str">
        <f t="shared" si="163"/>
        <v>-</v>
      </c>
      <c r="D310" s="199" t="str">
        <f t="shared" si="164"/>
        <v>×</v>
      </c>
      <c r="E310" s="200" t="str">
        <f t="shared" si="165"/>
        <v xml:space="preserve"> </v>
      </c>
      <c r="F310" s="201" t="s">
        <v>60</v>
      </c>
      <c r="G310" s="202"/>
      <c r="H310" s="203"/>
      <c r="I310" s="204"/>
      <c r="J310" s="187" t="str">
        <f t="shared" si="166"/>
        <v/>
      </c>
      <c r="K310" s="190" t="str">
        <f t="shared" si="150"/>
        <v/>
      </c>
      <c r="L310" s="190" t="str">
        <f t="shared" si="151"/>
        <v/>
      </c>
      <c r="M310" s="188" t="str">
        <f t="shared" si="167"/>
        <v/>
      </c>
      <c r="N310" s="87" t="str">
        <f t="shared" si="152"/>
        <v/>
      </c>
      <c r="O310" s="108"/>
      <c r="P310" s="156" t="str">
        <f>IF(B310&lt;例①!$E$11,"",IF(B310&gt;例①!$E$12,"",IF(LEN(CE310)=0,"○","")))</f>
        <v/>
      </c>
      <c r="Q310" s="162">
        <f t="shared" si="168"/>
        <v>52</v>
      </c>
      <c r="R310" s="93">
        <f t="shared" si="153"/>
        <v>181</v>
      </c>
      <c r="S310" s="156" t="str">
        <f t="shared" si="154"/>
        <v/>
      </c>
      <c r="T310" s="162">
        <f t="shared" si="155"/>
        <v>51</v>
      </c>
      <c r="U310" s="100">
        <f t="shared" si="169"/>
        <v>52</v>
      </c>
      <c r="V310" s="93" t="str">
        <f t="shared" si="156"/>
        <v/>
      </c>
      <c r="W310" s="169" t="str">
        <f t="shared" si="170"/>
        <v/>
      </c>
      <c r="X310" s="80" t="str">
        <f t="shared" si="171"/>
        <v/>
      </c>
      <c r="Y310" s="80" t="str">
        <f t="shared" si="172"/>
        <v/>
      </c>
      <c r="Z310" s="80" t="str">
        <f t="shared" si="157"/>
        <v>-</v>
      </c>
      <c r="AA310" s="80" t="str">
        <f t="shared" si="158"/>
        <v/>
      </c>
      <c r="AB310" s="80" t="str">
        <f t="shared" si="159"/>
        <v>OK（振替済み）</v>
      </c>
      <c r="AC310" s="154">
        <f t="shared" si="160"/>
        <v>51</v>
      </c>
      <c r="AD310" s="154" t="str">
        <f t="shared" si="173"/>
        <v/>
      </c>
      <c r="AE310" s="106">
        <f t="shared" si="174"/>
        <v>0</v>
      </c>
      <c r="AF310" s="106">
        <f t="shared" si="161"/>
        <v>0</v>
      </c>
      <c r="AG310" s="218" t="str">
        <f>IFERROR(IF(AE310=1,例①!$E$11,IF(AE310=2,例①!$E$11,IF(WEEKDAY(Z310)=2,Z303,AG309))),"")</f>
        <v/>
      </c>
      <c r="AH310" s="222" t="str">
        <f t="shared" si="181"/>
        <v/>
      </c>
      <c r="AI310" s="222" t="str">
        <f t="shared" si="181"/>
        <v/>
      </c>
      <c r="AJ310" s="222" t="str">
        <f t="shared" si="181"/>
        <v/>
      </c>
      <c r="AK310" s="222" t="str">
        <f t="shared" si="181"/>
        <v/>
      </c>
      <c r="AL310" s="222" t="str">
        <f t="shared" si="181"/>
        <v/>
      </c>
      <c r="AM310" s="222" t="str">
        <f t="shared" si="181"/>
        <v/>
      </c>
      <c r="AN310" s="222" t="str">
        <f t="shared" si="181"/>
        <v/>
      </c>
      <c r="AO310" s="222" t="str">
        <f t="shared" si="181"/>
        <v/>
      </c>
      <c r="AP310" s="222" t="str">
        <f t="shared" si="181"/>
        <v/>
      </c>
      <c r="AQ310" s="222" t="str">
        <f t="shared" si="181"/>
        <v/>
      </c>
      <c r="AR310" s="222" t="str">
        <f t="shared" si="181"/>
        <v/>
      </c>
      <c r="AS310" s="222" t="str">
        <f t="shared" si="181"/>
        <v/>
      </c>
      <c r="AT310" s="222" t="str">
        <f t="shared" si="181"/>
        <v/>
      </c>
      <c r="AU310" s="222" t="str">
        <f t="shared" si="181"/>
        <v/>
      </c>
      <c r="AV310" s="222" t="str">
        <f t="shared" si="181"/>
        <v/>
      </c>
      <c r="AW310" s="222" t="str">
        <f t="shared" si="181"/>
        <v/>
      </c>
      <c r="AX310" s="222" t="str">
        <f t="shared" si="181"/>
        <v/>
      </c>
      <c r="AY310" s="222" t="str">
        <f t="shared" si="181"/>
        <v/>
      </c>
      <c r="AZ310" s="222" t="str">
        <f t="shared" si="181"/>
        <v/>
      </c>
      <c r="BA310" s="222" t="str">
        <f t="shared" si="181"/>
        <v/>
      </c>
      <c r="BB310" s="219" t="str">
        <f>IFERROR(IF(IF(Z310=例①!$E$12,例①!$E$12,IF(WEEKDAY(Z310)=1,Z317,BB311))&gt;例①!$E$12,例①!$E$12,IF(Z310=例①!$E$12,例①!$E$12,IF(WEEKDAY(Z310)=1,Z317,BB311))),"")</f>
        <v/>
      </c>
      <c r="BE310" s="53"/>
      <c r="BF310" s="53"/>
      <c r="BG310" s="53" t="str">
        <f>IFERROR(VLOOKUP(B310,例①!$C$11:$D$12,2,FALSE),"")</f>
        <v/>
      </c>
      <c r="BH310" s="53" t="str">
        <f>IFERROR(VLOOKUP(B310,例①!$C$16:$D$21,2,FALSE),"")</f>
        <v/>
      </c>
      <c r="BI310" s="53" t="str">
        <f>IFERROR(VLOOKUP(B310,例①!$C$22:$D$24,2,FALSE),"")</f>
        <v/>
      </c>
      <c r="BJ310" s="53" t="str">
        <f>IF(B310&gt;例①!$C$26,"",IF(B310&gt;=例①!$C$25,$BJ$13,""))</f>
        <v/>
      </c>
      <c r="BK310" s="53" t="str">
        <f>IF(B310&gt;例①!$C$28,"",IF(B310&gt;=例①!$C$27,$BK$13,""))</f>
        <v/>
      </c>
      <c r="BL310" s="53" t="str">
        <f>IF(B310&gt;例①!$C$30,"",IF(B310&gt;=例①!$C$29,$BL$13,""))</f>
        <v/>
      </c>
      <c r="BM310" s="53" t="str">
        <f>IF(B310&gt;例①!$C$32,"",IF(B310&gt;=例①!$C$31,$BM$13,""))</f>
        <v/>
      </c>
      <c r="BN310" s="53" t="str">
        <f>IF(B310&gt;例①!$C$34,"",IF(B310&gt;=例①!$C$33,$BN$13,""))</f>
        <v/>
      </c>
      <c r="BO310" s="53" t="str">
        <f>IF(B310&gt;例①!$C$36,"",IF(B310&gt;=例①!$C$35,$BO$13,""))</f>
        <v/>
      </c>
      <c r="BP310" s="53" t="str">
        <f>IF(B310&gt;例①!$C$38,"",IF(B310&gt;=例①!$C$37,$BP$13,""))</f>
        <v/>
      </c>
      <c r="BQ310" s="53" t="str">
        <f>IF(B310&gt;例①!$C$40,"",IF(B310&gt;=例①!$C$39,$BQ$13,""))</f>
        <v/>
      </c>
      <c r="BR310" s="53" t="str">
        <f>IF(B310&gt;例①!$C$42,"",IF(B310&gt;=例①!$C$41,$BR$13,""))</f>
        <v/>
      </c>
      <c r="BS310" s="53" t="str">
        <f>IF(B310&gt;例①!$C$44,"",IF(B310&gt;=例①!$C$43,$BS$13,""))</f>
        <v/>
      </c>
      <c r="BT310" s="53" t="str">
        <f>IF(B310&gt;例①!$C$46,"",IF(B310&gt;=例①!$C$45,$BT$13,""))</f>
        <v/>
      </c>
      <c r="BU310" s="53" t="str">
        <f>IF(B310&gt;例①!$C$48,"",IF(B310&gt;=例①!$C$47,$BU$13,""))</f>
        <v/>
      </c>
      <c r="BV310" s="53" t="str">
        <f>IF(B310&gt;例①!$C$50,"",IF(B310&gt;=例①!$C$49,$BV$13,""))</f>
        <v/>
      </c>
      <c r="BW310" s="53" t="str">
        <f>IF(B310&gt;例①!$C$52,"",IF(B310&gt;=例①!$C$51,$BW$13,""))</f>
        <v/>
      </c>
      <c r="BX310" s="53" t="str">
        <f>IF(B310&gt;例①!$C$54,"",IF(B310&gt;=例①!$C$53,$BX$13,""))</f>
        <v/>
      </c>
      <c r="BY310" s="53" t="str">
        <f>IF(B310&gt;例①!$C$56,"",IF(B310&gt;=例①!$C$55,$BY$13,""))</f>
        <v/>
      </c>
      <c r="BZ310" s="53" t="str">
        <f>IF(B310&gt;例①!$C$58,"",IF(B310&gt;=例①!$C$57,$BZ$13,""))</f>
        <v/>
      </c>
      <c r="CA310" s="53" t="str">
        <f>IF(B310&gt;例①!$C$60,"",IF(B310&gt;=例①!$C$59,$CA$13,""))</f>
        <v/>
      </c>
      <c r="CB310" s="53" t="str">
        <f>IF(B310&gt;例①!$C$62,"",IF(B310&gt;=例①!$C$61,$CB$13,""))</f>
        <v/>
      </c>
      <c r="CC310" s="53" t="str">
        <f>IF(B310&gt;例①!$C$64,"",IF(B310&gt;=例①!$C$63,$CC$13,""))</f>
        <v/>
      </c>
      <c r="CD310" s="53" t="str">
        <f>IF(B310&gt;例①!$C$66,"",IF(B310&gt;=例①!$C$65,$CD$13,""))</f>
        <v/>
      </c>
      <c r="CE310" s="50" t="str">
        <f t="shared" si="175"/>
        <v/>
      </c>
      <c r="CF310" s="50" t="str">
        <f t="shared" si="162"/>
        <v xml:space="preserve"> </v>
      </c>
    </row>
    <row r="311" spans="1:84" ht="39" customHeight="1" thickTop="1" thickBot="1" x14ac:dyDescent="0.2">
      <c r="A311" s="81" t="str">
        <f t="shared" si="149"/>
        <v>対象期間外</v>
      </c>
      <c r="B311" s="180" t="str">
        <f>IFERROR(IF(B310=例①!$E$12+IF(WEEKDAY(例①!$E$12)=1,例①!$E$12,(8-WEEKDAY(例①!$E$12))),"-",IF(B310="-","-",B310+1)),"-")</f>
        <v>-</v>
      </c>
      <c r="C311" s="89" t="str">
        <f t="shared" si="163"/>
        <v>-</v>
      </c>
      <c r="D311" s="199" t="str">
        <f t="shared" si="164"/>
        <v>×</v>
      </c>
      <c r="E311" s="200" t="str">
        <f t="shared" si="165"/>
        <v xml:space="preserve"> </v>
      </c>
      <c r="F311" s="201" t="s">
        <v>60</v>
      </c>
      <c r="G311" s="202"/>
      <c r="H311" s="203"/>
      <c r="I311" s="204"/>
      <c r="J311" s="187" t="str">
        <f t="shared" si="166"/>
        <v/>
      </c>
      <c r="K311" s="190" t="str">
        <f t="shared" si="150"/>
        <v/>
      </c>
      <c r="L311" s="190" t="str">
        <f t="shared" si="151"/>
        <v/>
      </c>
      <c r="M311" s="188" t="str">
        <f t="shared" si="167"/>
        <v/>
      </c>
      <c r="N311" s="87" t="str">
        <f t="shared" si="152"/>
        <v/>
      </c>
      <c r="O311" s="108"/>
      <c r="P311" s="156" t="str">
        <f>IF(B311&lt;例①!$E$11,"",IF(B311&gt;例①!$E$12,"",IF(LEN(CE311)=0,"○","")))</f>
        <v/>
      </c>
      <c r="Q311" s="162">
        <f t="shared" si="168"/>
        <v>52</v>
      </c>
      <c r="R311" s="93">
        <f t="shared" si="153"/>
        <v>181</v>
      </c>
      <c r="S311" s="156" t="str">
        <f t="shared" si="154"/>
        <v/>
      </c>
      <c r="T311" s="162">
        <f t="shared" si="155"/>
        <v>51</v>
      </c>
      <c r="U311" s="100">
        <f t="shared" si="169"/>
        <v>52</v>
      </c>
      <c r="V311" s="93" t="str">
        <f t="shared" si="156"/>
        <v/>
      </c>
      <c r="W311" s="169" t="str">
        <f t="shared" si="170"/>
        <v/>
      </c>
      <c r="X311" s="80" t="str">
        <f t="shared" si="171"/>
        <v/>
      </c>
      <c r="Y311" s="80" t="str">
        <f t="shared" si="172"/>
        <v/>
      </c>
      <c r="Z311" s="80" t="str">
        <f t="shared" si="157"/>
        <v>-</v>
      </c>
      <c r="AA311" s="80" t="str">
        <f t="shared" si="158"/>
        <v/>
      </c>
      <c r="AB311" s="80" t="str">
        <f t="shared" si="159"/>
        <v>OK（振替済み）</v>
      </c>
      <c r="AC311" s="154">
        <f t="shared" si="160"/>
        <v>51</v>
      </c>
      <c r="AD311" s="154" t="str">
        <f t="shared" si="173"/>
        <v/>
      </c>
      <c r="AE311" s="106">
        <f t="shared" si="174"/>
        <v>0</v>
      </c>
      <c r="AF311" s="106">
        <f t="shared" si="161"/>
        <v>0</v>
      </c>
      <c r="AG311" s="218" t="str">
        <f>IFERROR(IF(AE311=1,例①!$E$11,IF(AE311=2,例①!$E$11,IF(WEEKDAY(Z311)=2,Z304,AG310))),"")</f>
        <v/>
      </c>
      <c r="AH311" s="222" t="str">
        <f t="shared" si="181"/>
        <v/>
      </c>
      <c r="AI311" s="222" t="str">
        <f t="shared" si="181"/>
        <v/>
      </c>
      <c r="AJ311" s="222" t="str">
        <f t="shared" si="181"/>
        <v/>
      </c>
      <c r="AK311" s="222" t="str">
        <f t="shared" si="181"/>
        <v/>
      </c>
      <c r="AL311" s="222" t="str">
        <f t="shared" si="181"/>
        <v/>
      </c>
      <c r="AM311" s="222" t="str">
        <f t="shared" si="181"/>
        <v/>
      </c>
      <c r="AN311" s="222" t="str">
        <f t="shared" si="181"/>
        <v/>
      </c>
      <c r="AO311" s="222" t="str">
        <f t="shared" si="181"/>
        <v/>
      </c>
      <c r="AP311" s="222" t="str">
        <f t="shared" si="181"/>
        <v/>
      </c>
      <c r="AQ311" s="222" t="str">
        <f t="shared" si="181"/>
        <v/>
      </c>
      <c r="AR311" s="222" t="str">
        <f t="shared" si="181"/>
        <v/>
      </c>
      <c r="AS311" s="222" t="str">
        <f t="shared" si="181"/>
        <v/>
      </c>
      <c r="AT311" s="222" t="str">
        <f t="shared" si="181"/>
        <v/>
      </c>
      <c r="AU311" s="222" t="str">
        <f t="shared" si="181"/>
        <v/>
      </c>
      <c r="AV311" s="222" t="str">
        <f t="shared" si="181"/>
        <v/>
      </c>
      <c r="AW311" s="222" t="str">
        <f t="shared" si="181"/>
        <v/>
      </c>
      <c r="AX311" s="222" t="str">
        <f t="shared" si="181"/>
        <v/>
      </c>
      <c r="AY311" s="222" t="str">
        <f t="shared" si="181"/>
        <v/>
      </c>
      <c r="AZ311" s="222" t="str">
        <f t="shared" si="181"/>
        <v/>
      </c>
      <c r="BA311" s="222" t="str">
        <f t="shared" si="181"/>
        <v/>
      </c>
      <c r="BB311" s="219" t="str">
        <f>IFERROR(IF(IF(Z311=例①!$E$12,例①!$E$12,IF(WEEKDAY(Z311)=1,Z318,BB312))&gt;例①!$E$12,例①!$E$12,IF(Z311=例①!$E$12,例①!$E$12,IF(WEEKDAY(Z311)=1,Z318,BB312))),"")</f>
        <v/>
      </c>
      <c r="BE311" s="53"/>
      <c r="BF311" s="53"/>
      <c r="BG311" s="53" t="str">
        <f>IFERROR(VLOOKUP(B311,例①!$C$11:$D$12,2,FALSE),"")</f>
        <v/>
      </c>
      <c r="BH311" s="53" t="str">
        <f>IFERROR(VLOOKUP(B311,例①!$C$16:$D$21,2,FALSE),"")</f>
        <v/>
      </c>
      <c r="BI311" s="53" t="str">
        <f>IFERROR(VLOOKUP(B311,例①!$C$22:$D$24,2,FALSE),"")</f>
        <v/>
      </c>
      <c r="BJ311" s="53" t="str">
        <f>IF(B311&gt;例①!$C$26,"",IF(B311&gt;=例①!$C$25,$BJ$13,""))</f>
        <v/>
      </c>
      <c r="BK311" s="53" t="str">
        <f>IF(B311&gt;例①!$C$28,"",IF(B311&gt;=例①!$C$27,$BK$13,""))</f>
        <v/>
      </c>
      <c r="BL311" s="53" t="str">
        <f>IF(B311&gt;例①!$C$30,"",IF(B311&gt;=例①!$C$29,$BL$13,""))</f>
        <v/>
      </c>
      <c r="BM311" s="53" t="str">
        <f>IF(B311&gt;例①!$C$32,"",IF(B311&gt;=例①!$C$31,$BM$13,""))</f>
        <v/>
      </c>
      <c r="BN311" s="53" t="str">
        <f>IF(B311&gt;例①!$C$34,"",IF(B311&gt;=例①!$C$33,$BN$13,""))</f>
        <v/>
      </c>
      <c r="BO311" s="53" t="str">
        <f>IF(B311&gt;例①!$C$36,"",IF(B311&gt;=例①!$C$35,$BO$13,""))</f>
        <v/>
      </c>
      <c r="BP311" s="53" t="str">
        <f>IF(B311&gt;例①!$C$38,"",IF(B311&gt;=例①!$C$37,$BP$13,""))</f>
        <v/>
      </c>
      <c r="BQ311" s="53" t="str">
        <f>IF(B311&gt;例①!$C$40,"",IF(B311&gt;=例①!$C$39,$BQ$13,""))</f>
        <v/>
      </c>
      <c r="BR311" s="53" t="str">
        <f>IF(B311&gt;例①!$C$42,"",IF(B311&gt;=例①!$C$41,$BR$13,""))</f>
        <v/>
      </c>
      <c r="BS311" s="53" t="str">
        <f>IF(B311&gt;例①!$C$44,"",IF(B311&gt;=例①!$C$43,$BS$13,""))</f>
        <v/>
      </c>
      <c r="BT311" s="53" t="str">
        <f>IF(B311&gt;例①!$C$46,"",IF(B311&gt;=例①!$C$45,$BT$13,""))</f>
        <v/>
      </c>
      <c r="BU311" s="53" t="str">
        <f>IF(B311&gt;例①!$C$48,"",IF(B311&gt;=例①!$C$47,$BU$13,""))</f>
        <v/>
      </c>
      <c r="BV311" s="53" t="str">
        <f>IF(B311&gt;例①!$C$50,"",IF(B311&gt;=例①!$C$49,$BV$13,""))</f>
        <v/>
      </c>
      <c r="BW311" s="53" t="str">
        <f>IF(B311&gt;例①!$C$52,"",IF(B311&gt;=例①!$C$51,$BW$13,""))</f>
        <v/>
      </c>
      <c r="BX311" s="53" t="str">
        <f>IF(B311&gt;例①!$C$54,"",IF(B311&gt;=例①!$C$53,$BX$13,""))</f>
        <v/>
      </c>
      <c r="BY311" s="53" t="str">
        <f>IF(B311&gt;例①!$C$56,"",IF(B311&gt;=例①!$C$55,$BY$13,""))</f>
        <v/>
      </c>
      <c r="BZ311" s="53" t="str">
        <f>IF(B311&gt;例①!$C$58,"",IF(B311&gt;=例①!$C$57,$BZ$13,""))</f>
        <v/>
      </c>
      <c r="CA311" s="53" t="str">
        <f>IF(B311&gt;例①!$C$60,"",IF(B311&gt;=例①!$C$59,$CA$13,""))</f>
        <v/>
      </c>
      <c r="CB311" s="53" t="str">
        <f>IF(B311&gt;例①!$C$62,"",IF(B311&gt;=例①!$C$61,$CB$13,""))</f>
        <v/>
      </c>
      <c r="CC311" s="53" t="str">
        <f>IF(B311&gt;例①!$C$64,"",IF(B311&gt;=例①!$C$63,$CC$13,""))</f>
        <v/>
      </c>
      <c r="CD311" s="53" t="str">
        <f>IF(B311&gt;例①!$C$66,"",IF(B311&gt;=例①!$C$65,$CD$13,""))</f>
        <v/>
      </c>
      <c r="CE311" s="50" t="str">
        <f t="shared" si="175"/>
        <v/>
      </c>
      <c r="CF311" s="50" t="str">
        <f t="shared" si="162"/>
        <v xml:space="preserve"> </v>
      </c>
    </row>
    <row r="312" spans="1:84" ht="39" customHeight="1" thickTop="1" thickBot="1" x14ac:dyDescent="0.2">
      <c r="A312" s="81" t="str">
        <f t="shared" si="149"/>
        <v>対象期間外</v>
      </c>
      <c r="B312" s="180" t="str">
        <f>IFERROR(IF(B311=例①!$E$12+IF(WEEKDAY(例①!$E$12)=1,例①!$E$12,(8-WEEKDAY(例①!$E$12))),"-",IF(B311="-","-",B311+1)),"-")</f>
        <v>-</v>
      </c>
      <c r="C312" s="89" t="str">
        <f t="shared" si="163"/>
        <v>-</v>
      </c>
      <c r="D312" s="199" t="str">
        <f t="shared" si="164"/>
        <v>×</v>
      </c>
      <c r="E312" s="200" t="str">
        <f t="shared" si="165"/>
        <v xml:space="preserve"> </v>
      </c>
      <c r="F312" s="201" t="s">
        <v>60</v>
      </c>
      <c r="G312" s="202"/>
      <c r="H312" s="203"/>
      <c r="I312" s="204"/>
      <c r="J312" s="187" t="str">
        <f t="shared" si="166"/>
        <v/>
      </c>
      <c r="K312" s="190" t="str">
        <f t="shared" si="150"/>
        <v/>
      </c>
      <c r="L312" s="190" t="str">
        <f t="shared" si="151"/>
        <v/>
      </c>
      <c r="M312" s="188" t="str">
        <f t="shared" si="167"/>
        <v/>
      </c>
      <c r="N312" s="87" t="str">
        <f t="shared" si="152"/>
        <v/>
      </c>
      <c r="O312" s="108"/>
      <c r="P312" s="156" t="str">
        <f>IF(B312&lt;例①!$E$11,"",IF(B312&gt;例①!$E$12,"",IF(LEN(CE312)=0,"○","")))</f>
        <v/>
      </c>
      <c r="Q312" s="162">
        <f t="shared" si="168"/>
        <v>52</v>
      </c>
      <c r="R312" s="93">
        <f t="shared" si="153"/>
        <v>181</v>
      </c>
      <c r="S312" s="156" t="str">
        <f t="shared" si="154"/>
        <v/>
      </c>
      <c r="T312" s="162">
        <f t="shared" si="155"/>
        <v>51</v>
      </c>
      <c r="U312" s="100">
        <f t="shared" si="169"/>
        <v>52</v>
      </c>
      <c r="V312" s="93" t="str">
        <f t="shared" si="156"/>
        <v/>
      </c>
      <c r="W312" s="169" t="str">
        <f t="shared" si="170"/>
        <v/>
      </c>
      <c r="X312" s="80" t="str">
        <f t="shared" si="171"/>
        <v/>
      </c>
      <c r="Y312" s="80" t="str">
        <f t="shared" si="172"/>
        <v/>
      </c>
      <c r="Z312" s="80" t="str">
        <f t="shared" si="157"/>
        <v>-</v>
      </c>
      <c r="AA312" s="80" t="str">
        <f t="shared" si="158"/>
        <v/>
      </c>
      <c r="AB312" s="80" t="str">
        <f t="shared" si="159"/>
        <v>OK（振替済み）</v>
      </c>
      <c r="AC312" s="154">
        <f t="shared" si="160"/>
        <v>51</v>
      </c>
      <c r="AD312" s="154" t="str">
        <f t="shared" si="173"/>
        <v/>
      </c>
      <c r="AE312" s="106">
        <f t="shared" si="174"/>
        <v>0</v>
      </c>
      <c r="AF312" s="106">
        <f t="shared" si="161"/>
        <v>0</v>
      </c>
      <c r="AG312" s="218" t="str">
        <f>IFERROR(IF(AE312=1,例①!$E$11,IF(AE312=2,例①!$E$11,IF(WEEKDAY(Z312)=2,Z305,AG311))),"")</f>
        <v/>
      </c>
      <c r="AH312" s="222" t="str">
        <f t="shared" si="181"/>
        <v/>
      </c>
      <c r="AI312" s="222" t="str">
        <f t="shared" si="181"/>
        <v/>
      </c>
      <c r="AJ312" s="222" t="str">
        <f t="shared" si="181"/>
        <v/>
      </c>
      <c r="AK312" s="222" t="str">
        <f t="shared" si="181"/>
        <v/>
      </c>
      <c r="AL312" s="222" t="str">
        <f t="shared" si="181"/>
        <v/>
      </c>
      <c r="AM312" s="222" t="str">
        <f t="shared" si="181"/>
        <v/>
      </c>
      <c r="AN312" s="222" t="str">
        <f t="shared" si="181"/>
        <v/>
      </c>
      <c r="AO312" s="222" t="str">
        <f t="shared" si="181"/>
        <v/>
      </c>
      <c r="AP312" s="222" t="str">
        <f t="shared" si="181"/>
        <v/>
      </c>
      <c r="AQ312" s="222" t="str">
        <f t="shared" si="181"/>
        <v/>
      </c>
      <c r="AR312" s="222" t="str">
        <f t="shared" si="181"/>
        <v/>
      </c>
      <c r="AS312" s="222" t="str">
        <f t="shared" si="181"/>
        <v/>
      </c>
      <c r="AT312" s="222" t="str">
        <f t="shared" si="181"/>
        <v/>
      </c>
      <c r="AU312" s="222" t="str">
        <f t="shared" si="181"/>
        <v/>
      </c>
      <c r="AV312" s="222" t="str">
        <f t="shared" si="181"/>
        <v/>
      </c>
      <c r="AW312" s="222" t="str">
        <f t="shared" si="181"/>
        <v/>
      </c>
      <c r="AX312" s="222" t="str">
        <f t="shared" si="181"/>
        <v/>
      </c>
      <c r="AY312" s="222" t="str">
        <f t="shared" si="181"/>
        <v/>
      </c>
      <c r="AZ312" s="222" t="str">
        <f t="shared" si="181"/>
        <v/>
      </c>
      <c r="BA312" s="222" t="str">
        <f t="shared" si="181"/>
        <v/>
      </c>
      <c r="BB312" s="219" t="str">
        <f>IFERROR(IF(IF(Z312=例①!$E$12,例①!$E$12,IF(WEEKDAY(Z312)=1,Z319,BB313))&gt;例①!$E$12,例①!$E$12,IF(Z312=例①!$E$12,例①!$E$12,IF(WEEKDAY(Z312)=1,Z319,BB313))),"")</f>
        <v/>
      </c>
      <c r="BE312" s="53"/>
      <c r="BF312" s="53"/>
      <c r="BG312" s="53" t="str">
        <f>IFERROR(VLOOKUP(B312,例①!$C$11:$D$12,2,FALSE),"")</f>
        <v/>
      </c>
      <c r="BH312" s="53" t="str">
        <f>IFERROR(VLOOKUP(B312,例①!$C$16:$D$21,2,FALSE),"")</f>
        <v/>
      </c>
      <c r="BI312" s="53" t="str">
        <f>IFERROR(VLOOKUP(B312,例①!$C$22:$D$24,2,FALSE),"")</f>
        <v/>
      </c>
      <c r="BJ312" s="53" t="str">
        <f>IF(B312&gt;例①!$C$26,"",IF(B312&gt;=例①!$C$25,$BJ$13,""))</f>
        <v/>
      </c>
      <c r="BK312" s="53" t="str">
        <f>IF(B312&gt;例①!$C$28,"",IF(B312&gt;=例①!$C$27,$BK$13,""))</f>
        <v/>
      </c>
      <c r="BL312" s="53" t="str">
        <f>IF(B312&gt;例①!$C$30,"",IF(B312&gt;=例①!$C$29,$BL$13,""))</f>
        <v/>
      </c>
      <c r="BM312" s="53" t="str">
        <f>IF(B312&gt;例①!$C$32,"",IF(B312&gt;=例①!$C$31,$BM$13,""))</f>
        <v/>
      </c>
      <c r="BN312" s="53" t="str">
        <f>IF(B312&gt;例①!$C$34,"",IF(B312&gt;=例①!$C$33,$BN$13,""))</f>
        <v/>
      </c>
      <c r="BO312" s="53" t="str">
        <f>IF(B312&gt;例①!$C$36,"",IF(B312&gt;=例①!$C$35,$BO$13,""))</f>
        <v/>
      </c>
      <c r="BP312" s="53" t="str">
        <f>IF(B312&gt;例①!$C$38,"",IF(B312&gt;=例①!$C$37,$BP$13,""))</f>
        <v/>
      </c>
      <c r="BQ312" s="53" t="str">
        <f>IF(B312&gt;例①!$C$40,"",IF(B312&gt;=例①!$C$39,$BQ$13,""))</f>
        <v/>
      </c>
      <c r="BR312" s="53" t="str">
        <f>IF(B312&gt;例①!$C$42,"",IF(B312&gt;=例①!$C$41,$BR$13,""))</f>
        <v/>
      </c>
      <c r="BS312" s="53" t="str">
        <f>IF(B312&gt;例①!$C$44,"",IF(B312&gt;=例①!$C$43,$BS$13,""))</f>
        <v/>
      </c>
      <c r="BT312" s="53" t="str">
        <f>IF(B312&gt;例①!$C$46,"",IF(B312&gt;=例①!$C$45,$BT$13,""))</f>
        <v/>
      </c>
      <c r="BU312" s="53" t="str">
        <f>IF(B312&gt;例①!$C$48,"",IF(B312&gt;=例①!$C$47,$BU$13,""))</f>
        <v/>
      </c>
      <c r="BV312" s="53" t="str">
        <f>IF(B312&gt;例①!$C$50,"",IF(B312&gt;=例①!$C$49,$BV$13,""))</f>
        <v/>
      </c>
      <c r="BW312" s="53" t="str">
        <f>IF(B312&gt;例①!$C$52,"",IF(B312&gt;=例①!$C$51,$BW$13,""))</f>
        <v/>
      </c>
      <c r="BX312" s="53" t="str">
        <f>IF(B312&gt;例①!$C$54,"",IF(B312&gt;=例①!$C$53,$BX$13,""))</f>
        <v/>
      </c>
      <c r="BY312" s="53" t="str">
        <f>IF(B312&gt;例①!$C$56,"",IF(B312&gt;=例①!$C$55,$BY$13,""))</f>
        <v/>
      </c>
      <c r="BZ312" s="53" t="str">
        <f>IF(B312&gt;例①!$C$58,"",IF(B312&gt;=例①!$C$57,$BZ$13,""))</f>
        <v/>
      </c>
      <c r="CA312" s="53" t="str">
        <f>IF(B312&gt;例①!$C$60,"",IF(B312&gt;=例①!$C$59,$CA$13,""))</f>
        <v/>
      </c>
      <c r="CB312" s="53" t="str">
        <f>IF(B312&gt;例①!$C$62,"",IF(B312&gt;=例①!$C$61,$CB$13,""))</f>
        <v/>
      </c>
      <c r="CC312" s="53" t="str">
        <f>IF(B312&gt;例①!$C$64,"",IF(B312&gt;=例①!$C$63,$CC$13,""))</f>
        <v/>
      </c>
      <c r="CD312" s="53" t="str">
        <f>IF(B312&gt;例①!$C$66,"",IF(B312&gt;=例①!$C$65,$CD$13,""))</f>
        <v/>
      </c>
      <c r="CE312" s="50" t="str">
        <f t="shared" si="175"/>
        <v/>
      </c>
      <c r="CF312" s="50" t="str">
        <f t="shared" si="162"/>
        <v xml:space="preserve"> </v>
      </c>
    </row>
    <row r="313" spans="1:84" ht="39" customHeight="1" thickTop="1" thickBot="1" x14ac:dyDescent="0.2">
      <c r="A313" s="81" t="str">
        <f t="shared" si="149"/>
        <v>対象期間外</v>
      </c>
      <c r="B313" s="180" t="str">
        <f>IFERROR(IF(B312=例①!$E$12+IF(WEEKDAY(例①!$E$12)=1,例①!$E$12,(8-WEEKDAY(例①!$E$12))),"-",IF(B312="-","-",B312+1)),"-")</f>
        <v>-</v>
      </c>
      <c r="C313" s="89" t="str">
        <f t="shared" si="163"/>
        <v>-</v>
      </c>
      <c r="D313" s="199" t="str">
        <f t="shared" si="164"/>
        <v>×</v>
      </c>
      <c r="E313" s="200" t="str">
        <f t="shared" si="165"/>
        <v xml:space="preserve"> </v>
      </c>
      <c r="F313" s="201" t="s">
        <v>60</v>
      </c>
      <c r="G313" s="202"/>
      <c r="H313" s="203"/>
      <c r="I313" s="204"/>
      <c r="J313" s="187" t="str">
        <f t="shared" si="166"/>
        <v/>
      </c>
      <c r="K313" s="190" t="str">
        <f t="shared" si="150"/>
        <v/>
      </c>
      <c r="L313" s="190" t="str">
        <f t="shared" si="151"/>
        <v/>
      </c>
      <c r="M313" s="188" t="str">
        <f t="shared" si="167"/>
        <v/>
      </c>
      <c r="N313" s="87" t="str">
        <f t="shared" si="152"/>
        <v/>
      </c>
      <c r="O313" s="108"/>
      <c r="P313" s="156" t="str">
        <f>IF(B313&lt;例①!$E$11,"",IF(B313&gt;例①!$E$12,"",IF(LEN(CE313)=0,"○","")))</f>
        <v/>
      </c>
      <c r="Q313" s="162">
        <f t="shared" si="168"/>
        <v>52</v>
      </c>
      <c r="R313" s="93">
        <f t="shared" si="153"/>
        <v>181</v>
      </c>
      <c r="S313" s="156" t="str">
        <f t="shared" si="154"/>
        <v/>
      </c>
      <c r="T313" s="162">
        <f t="shared" si="155"/>
        <v>51</v>
      </c>
      <c r="U313" s="100">
        <f t="shared" si="169"/>
        <v>52</v>
      </c>
      <c r="V313" s="93" t="str">
        <f t="shared" si="156"/>
        <v/>
      </c>
      <c r="W313" s="169" t="str">
        <f t="shared" si="170"/>
        <v/>
      </c>
      <c r="X313" s="80" t="str">
        <f t="shared" si="171"/>
        <v/>
      </c>
      <c r="Y313" s="80" t="str">
        <f t="shared" si="172"/>
        <v/>
      </c>
      <c r="Z313" s="80" t="str">
        <f t="shared" si="157"/>
        <v>-</v>
      </c>
      <c r="AA313" s="80" t="str">
        <f t="shared" si="158"/>
        <v/>
      </c>
      <c r="AB313" s="80" t="str">
        <f t="shared" si="159"/>
        <v>OK（振替済み）</v>
      </c>
      <c r="AC313" s="154">
        <f t="shared" si="160"/>
        <v>51</v>
      </c>
      <c r="AD313" s="154" t="str">
        <f t="shared" si="173"/>
        <v/>
      </c>
      <c r="AE313" s="106">
        <f t="shared" si="174"/>
        <v>0</v>
      </c>
      <c r="AF313" s="106">
        <f t="shared" si="161"/>
        <v>0</v>
      </c>
      <c r="AG313" s="218" t="str">
        <f>IFERROR(IF(AE313=1,例①!$E$11,IF(AE313=2,例①!$E$11,IF(WEEKDAY(Z313)=2,Z306,AG312))),"")</f>
        <v/>
      </c>
      <c r="AH313" s="222" t="str">
        <f t="shared" si="181"/>
        <v/>
      </c>
      <c r="AI313" s="222" t="str">
        <f t="shared" si="181"/>
        <v/>
      </c>
      <c r="AJ313" s="222" t="str">
        <f t="shared" si="181"/>
        <v/>
      </c>
      <c r="AK313" s="222" t="str">
        <f t="shared" si="181"/>
        <v/>
      </c>
      <c r="AL313" s="222" t="str">
        <f t="shared" si="181"/>
        <v/>
      </c>
      <c r="AM313" s="222" t="str">
        <f t="shared" si="181"/>
        <v/>
      </c>
      <c r="AN313" s="222" t="str">
        <f t="shared" si="181"/>
        <v/>
      </c>
      <c r="AO313" s="222" t="str">
        <f t="shared" si="181"/>
        <v/>
      </c>
      <c r="AP313" s="222" t="str">
        <f t="shared" si="181"/>
        <v/>
      </c>
      <c r="AQ313" s="222" t="str">
        <f t="shared" si="181"/>
        <v/>
      </c>
      <c r="AR313" s="222" t="str">
        <f t="shared" si="181"/>
        <v/>
      </c>
      <c r="AS313" s="222" t="str">
        <f t="shared" si="181"/>
        <v/>
      </c>
      <c r="AT313" s="222" t="str">
        <f t="shared" si="181"/>
        <v/>
      </c>
      <c r="AU313" s="222" t="str">
        <f t="shared" si="181"/>
        <v/>
      </c>
      <c r="AV313" s="222" t="str">
        <f t="shared" si="181"/>
        <v/>
      </c>
      <c r="AW313" s="222" t="str">
        <f t="shared" si="181"/>
        <v/>
      </c>
      <c r="AX313" s="222" t="str">
        <f t="shared" si="181"/>
        <v/>
      </c>
      <c r="AY313" s="222" t="str">
        <f t="shared" si="181"/>
        <v/>
      </c>
      <c r="AZ313" s="222" t="str">
        <f t="shared" si="181"/>
        <v/>
      </c>
      <c r="BA313" s="222" t="str">
        <f t="shared" si="181"/>
        <v/>
      </c>
      <c r="BB313" s="219" t="str">
        <f>IFERROR(IF(IF(Z313=例①!$E$12,例①!$E$12,IF(WEEKDAY(Z313)=1,Z320,BB314))&gt;例①!$E$12,例①!$E$12,IF(Z313=例①!$E$12,例①!$E$12,IF(WEEKDAY(Z313)=1,Z320,BB314))),"")</f>
        <v/>
      </c>
      <c r="BE313" s="53"/>
      <c r="BF313" s="53"/>
      <c r="BG313" s="53" t="str">
        <f>IFERROR(VLOOKUP(B313,例①!$C$11:$D$12,2,FALSE),"")</f>
        <v/>
      </c>
      <c r="BH313" s="53" t="str">
        <f>IFERROR(VLOOKUP(B313,例①!$C$16:$D$21,2,FALSE),"")</f>
        <v/>
      </c>
      <c r="BI313" s="53" t="str">
        <f>IFERROR(VLOOKUP(B313,例①!$C$22:$D$24,2,FALSE),"")</f>
        <v/>
      </c>
      <c r="BJ313" s="53" t="str">
        <f>IF(B313&gt;例①!$C$26,"",IF(B313&gt;=例①!$C$25,$BJ$13,""))</f>
        <v/>
      </c>
      <c r="BK313" s="53" t="str">
        <f>IF(B313&gt;例①!$C$28,"",IF(B313&gt;=例①!$C$27,$BK$13,""))</f>
        <v/>
      </c>
      <c r="BL313" s="53" t="str">
        <f>IF(B313&gt;例①!$C$30,"",IF(B313&gt;=例①!$C$29,$BL$13,""))</f>
        <v/>
      </c>
      <c r="BM313" s="53" t="str">
        <f>IF(B313&gt;例①!$C$32,"",IF(B313&gt;=例①!$C$31,$BM$13,""))</f>
        <v/>
      </c>
      <c r="BN313" s="53" t="str">
        <f>IF(B313&gt;例①!$C$34,"",IF(B313&gt;=例①!$C$33,$BN$13,""))</f>
        <v/>
      </c>
      <c r="BO313" s="53" t="str">
        <f>IF(B313&gt;例①!$C$36,"",IF(B313&gt;=例①!$C$35,$BO$13,""))</f>
        <v/>
      </c>
      <c r="BP313" s="53" t="str">
        <f>IF(B313&gt;例①!$C$38,"",IF(B313&gt;=例①!$C$37,$BP$13,""))</f>
        <v/>
      </c>
      <c r="BQ313" s="53" t="str">
        <f>IF(B313&gt;例①!$C$40,"",IF(B313&gt;=例①!$C$39,$BQ$13,""))</f>
        <v/>
      </c>
      <c r="BR313" s="53" t="str">
        <f>IF(B313&gt;例①!$C$42,"",IF(B313&gt;=例①!$C$41,$BR$13,""))</f>
        <v/>
      </c>
      <c r="BS313" s="53" t="str">
        <f>IF(B313&gt;例①!$C$44,"",IF(B313&gt;=例①!$C$43,$BS$13,""))</f>
        <v/>
      </c>
      <c r="BT313" s="53" t="str">
        <f>IF(B313&gt;例①!$C$46,"",IF(B313&gt;=例①!$C$45,$BT$13,""))</f>
        <v/>
      </c>
      <c r="BU313" s="53" t="str">
        <f>IF(B313&gt;例①!$C$48,"",IF(B313&gt;=例①!$C$47,$BU$13,""))</f>
        <v/>
      </c>
      <c r="BV313" s="53" t="str">
        <f>IF(B313&gt;例①!$C$50,"",IF(B313&gt;=例①!$C$49,$BV$13,""))</f>
        <v/>
      </c>
      <c r="BW313" s="53" t="str">
        <f>IF(B313&gt;例①!$C$52,"",IF(B313&gt;=例①!$C$51,$BW$13,""))</f>
        <v/>
      </c>
      <c r="BX313" s="53" t="str">
        <f>IF(B313&gt;例①!$C$54,"",IF(B313&gt;=例①!$C$53,$BX$13,""))</f>
        <v/>
      </c>
      <c r="BY313" s="53" t="str">
        <f>IF(B313&gt;例①!$C$56,"",IF(B313&gt;=例①!$C$55,$BY$13,""))</f>
        <v/>
      </c>
      <c r="BZ313" s="53" t="str">
        <f>IF(B313&gt;例①!$C$58,"",IF(B313&gt;=例①!$C$57,$BZ$13,""))</f>
        <v/>
      </c>
      <c r="CA313" s="53" t="str">
        <f>IF(B313&gt;例①!$C$60,"",IF(B313&gt;=例①!$C$59,$CA$13,""))</f>
        <v/>
      </c>
      <c r="CB313" s="53" t="str">
        <f>IF(B313&gt;例①!$C$62,"",IF(B313&gt;=例①!$C$61,$CB$13,""))</f>
        <v/>
      </c>
      <c r="CC313" s="53" t="str">
        <f>IF(B313&gt;例①!$C$64,"",IF(B313&gt;=例①!$C$63,$CC$13,""))</f>
        <v/>
      </c>
      <c r="CD313" s="53" t="str">
        <f>IF(B313&gt;例①!$C$66,"",IF(B313&gt;=例①!$C$65,$CD$13,""))</f>
        <v/>
      </c>
      <c r="CE313" s="50" t="str">
        <f t="shared" si="175"/>
        <v/>
      </c>
      <c r="CF313" s="50" t="str">
        <f t="shared" si="162"/>
        <v xml:space="preserve"> </v>
      </c>
    </row>
    <row r="314" spans="1:84" ht="39" customHeight="1" thickTop="1" thickBot="1" x14ac:dyDescent="0.2">
      <c r="A314" s="81" t="str">
        <f t="shared" si="149"/>
        <v>対象期間外</v>
      </c>
      <c r="B314" s="180" t="str">
        <f>IFERROR(IF(B313=例①!$E$12+IF(WEEKDAY(例①!$E$12)=1,例①!$E$12,(8-WEEKDAY(例①!$E$12))),"-",IF(B313="-","-",B313+1)),"-")</f>
        <v>-</v>
      </c>
      <c r="C314" s="89" t="str">
        <f t="shared" si="163"/>
        <v>-</v>
      </c>
      <c r="D314" s="199" t="str">
        <f t="shared" si="164"/>
        <v>×</v>
      </c>
      <c r="E314" s="200" t="str">
        <f t="shared" si="165"/>
        <v xml:space="preserve"> </v>
      </c>
      <c r="F314" s="201" t="s">
        <v>61</v>
      </c>
      <c r="G314" s="202"/>
      <c r="H314" s="203"/>
      <c r="I314" s="204"/>
      <c r="J314" s="187" t="str">
        <f t="shared" si="166"/>
        <v/>
      </c>
      <c r="K314" s="190" t="str">
        <f t="shared" si="150"/>
        <v/>
      </c>
      <c r="L314" s="190" t="str">
        <f t="shared" si="151"/>
        <v/>
      </c>
      <c r="M314" s="188" t="str">
        <f t="shared" si="167"/>
        <v/>
      </c>
      <c r="N314" s="87" t="str">
        <f t="shared" si="152"/>
        <v/>
      </c>
      <c r="O314" s="108"/>
      <c r="P314" s="156" t="str">
        <f>IF(B314&lt;例①!$E$11,"",IF(B314&gt;例①!$E$12,"",IF(LEN(CE314)=0,"○","")))</f>
        <v/>
      </c>
      <c r="Q314" s="162">
        <f t="shared" si="168"/>
        <v>52</v>
      </c>
      <c r="R314" s="93">
        <f t="shared" si="153"/>
        <v>181</v>
      </c>
      <c r="S314" s="156" t="str">
        <f t="shared" si="154"/>
        <v/>
      </c>
      <c r="T314" s="162">
        <f t="shared" si="155"/>
        <v>51</v>
      </c>
      <c r="U314" s="100">
        <f t="shared" si="169"/>
        <v>52</v>
      </c>
      <c r="V314" s="93" t="str">
        <f t="shared" si="156"/>
        <v/>
      </c>
      <c r="W314" s="169" t="str">
        <f t="shared" si="170"/>
        <v/>
      </c>
      <c r="X314" s="80" t="str">
        <f t="shared" si="171"/>
        <v/>
      </c>
      <c r="Y314" s="80" t="str">
        <f t="shared" si="172"/>
        <v/>
      </c>
      <c r="Z314" s="80" t="str">
        <f t="shared" si="157"/>
        <v>-</v>
      </c>
      <c r="AA314" s="80" t="str">
        <f t="shared" si="158"/>
        <v/>
      </c>
      <c r="AB314" s="80" t="str">
        <f t="shared" si="159"/>
        <v>OK（振替済み）</v>
      </c>
      <c r="AC314" s="154">
        <f t="shared" si="160"/>
        <v>51</v>
      </c>
      <c r="AD314" s="154" t="str">
        <f t="shared" si="173"/>
        <v/>
      </c>
      <c r="AE314" s="106">
        <f t="shared" si="174"/>
        <v>0</v>
      </c>
      <c r="AF314" s="106">
        <f t="shared" si="161"/>
        <v>0</v>
      </c>
      <c r="AG314" s="218" t="str">
        <f>IFERROR(IF(AE314=1,例①!$E$11,IF(AE314=2,例①!$E$11,IF(WEEKDAY(Z314)=2,Z307,AG313))),"")</f>
        <v/>
      </c>
      <c r="AH314" s="222" t="str">
        <f t="shared" si="181"/>
        <v/>
      </c>
      <c r="AI314" s="222" t="str">
        <f t="shared" si="181"/>
        <v/>
      </c>
      <c r="AJ314" s="222" t="str">
        <f t="shared" si="181"/>
        <v/>
      </c>
      <c r="AK314" s="222" t="str">
        <f t="shared" si="181"/>
        <v/>
      </c>
      <c r="AL314" s="222" t="str">
        <f t="shared" si="181"/>
        <v/>
      </c>
      <c r="AM314" s="222" t="str">
        <f t="shared" si="181"/>
        <v/>
      </c>
      <c r="AN314" s="222" t="str">
        <f t="shared" si="181"/>
        <v/>
      </c>
      <c r="AO314" s="222" t="str">
        <f t="shared" si="181"/>
        <v/>
      </c>
      <c r="AP314" s="222" t="str">
        <f t="shared" si="181"/>
        <v/>
      </c>
      <c r="AQ314" s="222" t="str">
        <f t="shared" si="181"/>
        <v/>
      </c>
      <c r="AR314" s="222" t="str">
        <f t="shared" si="181"/>
        <v/>
      </c>
      <c r="AS314" s="222" t="str">
        <f t="shared" si="181"/>
        <v/>
      </c>
      <c r="AT314" s="222" t="str">
        <f t="shared" si="181"/>
        <v/>
      </c>
      <c r="AU314" s="222" t="str">
        <f t="shared" si="181"/>
        <v/>
      </c>
      <c r="AV314" s="222" t="str">
        <f t="shared" si="181"/>
        <v/>
      </c>
      <c r="AW314" s="222" t="str">
        <f t="shared" ref="AW314:BA314" si="182">IFERROR(IF(AV314+1&gt;$BB314,"",AV314+1),"")</f>
        <v/>
      </c>
      <c r="AX314" s="222" t="str">
        <f t="shared" si="182"/>
        <v/>
      </c>
      <c r="AY314" s="222" t="str">
        <f t="shared" si="182"/>
        <v/>
      </c>
      <c r="AZ314" s="222" t="str">
        <f t="shared" si="182"/>
        <v/>
      </c>
      <c r="BA314" s="222" t="str">
        <f t="shared" si="182"/>
        <v/>
      </c>
      <c r="BB314" s="219" t="str">
        <f>IFERROR(IF(IF(Z314=例①!$E$12,例①!$E$12,IF(WEEKDAY(Z314)=1,Z321,BB315))&gt;例①!$E$12,例①!$E$12,IF(Z314=例①!$E$12,例①!$E$12,IF(WEEKDAY(Z314)=1,Z321,BB315))),"")</f>
        <v/>
      </c>
      <c r="BE314" s="53"/>
      <c r="BF314" s="53"/>
      <c r="BG314" s="53" t="str">
        <f>IFERROR(VLOOKUP(B314,例①!$C$11:$D$12,2,FALSE),"")</f>
        <v/>
      </c>
      <c r="BH314" s="53" t="str">
        <f>IFERROR(VLOOKUP(B314,例①!$C$16:$D$21,2,FALSE),"")</f>
        <v/>
      </c>
      <c r="BI314" s="53" t="str">
        <f>IFERROR(VLOOKUP(B314,例①!$C$22:$D$24,2,FALSE),"")</f>
        <v/>
      </c>
      <c r="BJ314" s="53" t="str">
        <f>IF(B314&gt;例①!$C$26,"",IF(B314&gt;=例①!$C$25,$BJ$13,""))</f>
        <v/>
      </c>
      <c r="BK314" s="53" t="str">
        <f>IF(B314&gt;例①!$C$28,"",IF(B314&gt;=例①!$C$27,$BK$13,""))</f>
        <v/>
      </c>
      <c r="BL314" s="53" t="str">
        <f>IF(B314&gt;例①!$C$30,"",IF(B314&gt;=例①!$C$29,$BL$13,""))</f>
        <v/>
      </c>
      <c r="BM314" s="53" t="str">
        <f>IF(B314&gt;例①!$C$32,"",IF(B314&gt;=例①!$C$31,$BM$13,""))</f>
        <v/>
      </c>
      <c r="BN314" s="53" t="str">
        <f>IF(B314&gt;例①!$C$34,"",IF(B314&gt;=例①!$C$33,$BN$13,""))</f>
        <v/>
      </c>
      <c r="BO314" s="53" t="str">
        <f>IF(B314&gt;例①!$C$36,"",IF(B314&gt;=例①!$C$35,$BO$13,""))</f>
        <v/>
      </c>
      <c r="BP314" s="53" t="str">
        <f>IF(B314&gt;例①!$C$38,"",IF(B314&gt;=例①!$C$37,$BP$13,""))</f>
        <v/>
      </c>
      <c r="BQ314" s="53" t="str">
        <f>IF(B314&gt;例①!$C$40,"",IF(B314&gt;=例①!$C$39,$BQ$13,""))</f>
        <v/>
      </c>
      <c r="BR314" s="53" t="str">
        <f>IF(B314&gt;例①!$C$42,"",IF(B314&gt;=例①!$C$41,$BR$13,""))</f>
        <v/>
      </c>
      <c r="BS314" s="53" t="str">
        <f>IF(B314&gt;例①!$C$44,"",IF(B314&gt;=例①!$C$43,$BS$13,""))</f>
        <v/>
      </c>
      <c r="BT314" s="53" t="str">
        <f>IF(B314&gt;例①!$C$46,"",IF(B314&gt;=例①!$C$45,$BT$13,""))</f>
        <v/>
      </c>
      <c r="BU314" s="53" t="str">
        <f>IF(B314&gt;例①!$C$48,"",IF(B314&gt;=例①!$C$47,$BU$13,""))</f>
        <v/>
      </c>
      <c r="BV314" s="53" t="str">
        <f>IF(B314&gt;例①!$C$50,"",IF(B314&gt;=例①!$C$49,$BV$13,""))</f>
        <v/>
      </c>
      <c r="BW314" s="53" t="str">
        <f>IF(B314&gt;例①!$C$52,"",IF(B314&gt;=例①!$C$51,$BW$13,""))</f>
        <v/>
      </c>
      <c r="BX314" s="53" t="str">
        <f>IF(B314&gt;例①!$C$54,"",IF(B314&gt;=例①!$C$53,$BX$13,""))</f>
        <v/>
      </c>
      <c r="BY314" s="53" t="str">
        <f>IF(B314&gt;例①!$C$56,"",IF(B314&gt;=例①!$C$55,$BY$13,""))</f>
        <v/>
      </c>
      <c r="BZ314" s="53" t="str">
        <f>IF(B314&gt;例①!$C$58,"",IF(B314&gt;=例①!$C$57,$BZ$13,""))</f>
        <v/>
      </c>
      <c r="CA314" s="53" t="str">
        <f>IF(B314&gt;例①!$C$60,"",IF(B314&gt;=例①!$C$59,$CA$13,""))</f>
        <v/>
      </c>
      <c r="CB314" s="53" t="str">
        <f>IF(B314&gt;例①!$C$62,"",IF(B314&gt;=例①!$C$61,$CB$13,""))</f>
        <v/>
      </c>
      <c r="CC314" s="53" t="str">
        <f>IF(B314&gt;例①!$C$64,"",IF(B314&gt;=例①!$C$63,$CC$13,""))</f>
        <v/>
      </c>
      <c r="CD314" s="53" t="str">
        <f>IF(B314&gt;例①!$C$66,"",IF(B314&gt;=例①!$C$65,$CD$13,""))</f>
        <v/>
      </c>
      <c r="CE314" s="50" t="str">
        <f t="shared" si="175"/>
        <v/>
      </c>
      <c r="CF314" s="50" t="str">
        <f t="shared" si="162"/>
        <v xml:space="preserve"> </v>
      </c>
    </row>
    <row r="315" spans="1:84" ht="39" customHeight="1" thickTop="1" thickBot="1" x14ac:dyDescent="0.2">
      <c r="A315" s="81" t="str">
        <f t="shared" si="149"/>
        <v>対象期間外</v>
      </c>
      <c r="B315" s="180" t="str">
        <f>IFERROR(IF(B314=例①!$E$12+IF(WEEKDAY(例①!$E$12)=1,例①!$E$12,(8-WEEKDAY(例①!$E$12))),"-",IF(B314="-","-",B314+1)),"-")</f>
        <v>-</v>
      </c>
      <c r="C315" s="89" t="str">
        <f t="shared" si="163"/>
        <v>-</v>
      </c>
      <c r="D315" s="199" t="str">
        <f t="shared" si="164"/>
        <v>×</v>
      </c>
      <c r="E315" s="200" t="str">
        <f t="shared" si="165"/>
        <v xml:space="preserve"> </v>
      </c>
      <c r="F315" s="201" t="s">
        <v>61</v>
      </c>
      <c r="G315" s="202"/>
      <c r="H315" s="203"/>
      <c r="I315" s="204"/>
      <c r="J315" s="187" t="str">
        <f t="shared" si="166"/>
        <v/>
      </c>
      <c r="K315" s="190" t="str">
        <f t="shared" si="150"/>
        <v/>
      </c>
      <c r="L315" s="190" t="str">
        <f t="shared" si="151"/>
        <v/>
      </c>
      <c r="M315" s="188" t="str">
        <f t="shared" si="167"/>
        <v/>
      </c>
      <c r="N315" s="87" t="str">
        <f t="shared" si="152"/>
        <v/>
      </c>
      <c r="O315" s="108"/>
      <c r="P315" s="156" t="str">
        <f>IF(B315&lt;例①!$E$11,"",IF(B315&gt;例①!$E$12,"",IF(LEN(CE315)=0,"○","")))</f>
        <v/>
      </c>
      <c r="Q315" s="162">
        <f t="shared" si="168"/>
        <v>52</v>
      </c>
      <c r="R315" s="93">
        <f t="shared" si="153"/>
        <v>181</v>
      </c>
      <c r="S315" s="156" t="str">
        <f t="shared" si="154"/>
        <v/>
      </c>
      <c r="T315" s="162">
        <f t="shared" si="155"/>
        <v>51</v>
      </c>
      <c r="U315" s="100">
        <f t="shared" si="169"/>
        <v>52</v>
      </c>
      <c r="V315" s="93" t="str">
        <f t="shared" si="156"/>
        <v/>
      </c>
      <c r="W315" s="169" t="str">
        <f t="shared" si="170"/>
        <v/>
      </c>
      <c r="X315" s="80" t="str">
        <f t="shared" si="171"/>
        <v/>
      </c>
      <c r="Y315" s="80" t="str">
        <f t="shared" si="172"/>
        <v/>
      </c>
      <c r="Z315" s="80" t="str">
        <f t="shared" si="157"/>
        <v>-</v>
      </c>
      <c r="AA315" s="80" t="str">
        <f t="shared" si="158"/>
        <v/>
      </c>
      <c r="AB315" s="80" t="str">
        <f t="shared" si="159"/>
        <v>OK（振替済み）</v>
      </c>
      <c r="AC315" s="154">
        <f t="shared" si="160"/>
        <v>51</v>
      </c>
      <c r="AD315" s="154" t="str">
        <f t="shared" si="173"/>
        <v/>
      </c>
      <c r="AE315" s="106">
        <f t="shared" si="174"/>
        <v>0</v>
      </c>
      <c r="AF315" s="106">
        <f t="shared" si="161"/>
        <v>0</v>
      </c>
      <c r="AG315" s="223" t="str">
        <f>IFERROR(IF(AE315=1,例①!$E$11,IF(AE315=2,例①!$E$11,IF(WEEKDAY(Z315)=2,Z308,AG314))),"")</f>
        <v/>
      </c>
      <c r="AH315" s="224" t="str">
        <f t="shared" ref="AH315:BA327" si="183">IFERROR(IF(AG315+1&gt;$BB315,"",AG315+1),"")</f>
        <v/>
      </c>
      <c r="AI315" s="224" t="str">
        <f t="shared" si="183"/>
        <v/>
      </c>
      <c r="AJ315" s="224" t="str">
        <f t="shared" si="183"/>
        <v/>
      </c>
      <c r="AK315" s="224" t="str">
        <f t="shared" si="183"/>
        <v/>
      </c>
      <c r="AL315" s="224" t="str">
        <f t="shared" si="183"/>
        <v/>
      </c>
      <c r="AM315" s="224" t="str">
        <f t="shared" si="183"/>
        <v/>
      </c>
      <c r="AN315" s="224" t="str">
        <f t="shared" si="183"/>
        <v/>
      </c>
      <c r="AO315" s="224" t="str">
        <f t="shared" si="183"/>
        <v/>
      </c>
      <c r="AP315" s="224" t="str">
        <f t="shared" si="183"/>
        <v/>
      </c>
      <c r="AQ315" s="224" t="str">
        <f t="shared" si="183"/>
        <v/>
      </c>
      <c r="AR315" s="224" t="str">
        <f t="shared" si="183"/>
        <v/>
      </c>
      <c r="AS315" s="224" t="str">
        <f t="shared" si="183"/>
        <v/>
      </c>
      <c r="AT315" s="224" t="str">
        <f t="shared" si="183"/>
        <v/>
      </c>
      <c r="AU315" s="224" t="str">
        <f t="shared" si="183"/>
        <v/>
      </c>
      <c r="AV315" s="224" t="str">
        <f t="shared" si="183"/>
        <v/>
      </c>
      <c r="AW315" s="224" t="str">
        <f t="shared" si="183"/>
        <v/>
      </c>
      <c r="AX315" s="224" t="str">
        <f t="shared" si="183"/>
        <v/>
      </c>
      <c r="AY315" s="224" t="str">
        <f t="shared" si="183"/>
        <v/>
      </c>
      <c r="AZ315" s="224" t="str">
        <f t="shared" si="183"/>
        <v/>
      </c>
      <c r="BA315" s="224" t="str">
        <f t="shared" si="183"/>
        <v/>
      </c>
      <c r="BB315" s="225" t="str">
        <f>IFERROR(IF(IF(Z315=例①!$E$12,例①!$E$12,IF(WEEKDAY(Z315)=1,Z322,BB316))&gt;例①!$E$12,例①!$E$12,IF(Z315=例①!$E$12,例①!$E$12,IF(WEEKDAY(Z315)=1,Z322,BB316))),"")</f>
        <v/>
      </c>
      <c r="BE315" s="53"/>
      <c r="BF315" s="53"/>
      <c r="BG315" s="53" t="str">
        <f>IFERROR(VLOOKUP(B315,例①!$C$11:$D$12,2,FALSE),"")</f>
        <v/>
      </c>
      <c r="BH315" s="53" t="str">
        <f>IFERROR(VLOOKUP(B315,例①!$C$16:$D$21,2,FALSE),"")</f>
        <v/>
      </c>
      <c r="BI315" s="53" t="str">
        <f>IFERROR(VLOOKUP(B315,例①!$C$22:$D$24,2,FALSE),"")</f>
        <v/>
      </c>
      <c r="BJ315" s="53" t="str">
        <f>IF(B315&gt;例①!$C$26,"",IF(B315&gt;=例①!$C$25,$BJ$13,""))</f>
        <v/>
      </c>
      <c r="BK315" s="53" t="str">
        <f>IF(B315&gt;例①!$C$28,"",IF(B315&gt;=例①!$C$27,$BK$13,""))</f>
        <v/>
      </c>
      <c r="BL315" s="53" t="str">
        <f>IF(B315&gt;例①!$C$30,"",IF(B315&gt;=例①!$C$29,$BL$13,""))</f>
        <v/>
      </c>
      <c r="BM315" s="53" t="str">
        <f>IF(B315&gt;例①!$C$32,"",IF(B315&gt;=例①!$C$31,$BM$13,""))</f>
        <v/>
      </c>
      <c r="BN315" s="53" t="str">
        <f>IF(B315&gt;例①!$C$34,"",IF(B315&gt;=例①!$C$33,$BN$13,""))</f>
        <v/>
      </c>
      <c r="BO315" s="53" t="str">
        <f>IF(B315&gt;例①!$C$36,"",IF(B315&gt;=例①!$C$35,$BO$13,""))</f>
        <v/>
      </c>
      <c r="BP315" s="53" t="str">
        <f>IF(B315&gt;例①!$C$38,"",IF(B315&gt;=例①!$C$37,$BP$13,""))</f>
        <v/>
      </c>
      <c r="BQ315" s="53" t="str">
        <f>IF(B315&gt;例①!$C$40,"",IF(B315&gt;=例①!$C$39,$BQ$13,""))</f>
        <v/>
      </c>
      <c r="BR315" s="53" t="str">
        <f>IF(B315&gt;例①!$C$42,"",IF(B315&gt;=例①!$C$41,$BR$13,""))</f>
        <v/>
      </c>
      <c r="BS315" s="53" t="str">
        <f>IF(B315&gt;例①!$C$44,"",IF(B315&gt;=例①!$C$43,$BS$13,""))</f>
        <v/>
      </c>
      <c r="BT315" s="53" t="str">
        <f>IF(B315&gt;例①!$C$46,"",IF(B315&gt;=例①!$C$45,$BT$13,""))</f>
        <v/>
      </c>
      <c r="BU315" s="53" t="str">
        <f>IF(B315&gt;例①!$C$48,"",IF(B315&gt;=例①!$C$47,$BU$13,""))</f>
        <v/>
      </c>
      <c r="BV315" s="53" t="str">
        <f>IF(B315&gt;例①!$C$50,"",IF(B315&gt;=例①!$C$49,$BV$13,""))</f>
        <v/>
      </c>
      <c r="BW315" s="53" t="str">
        <f>IF(B315&gt;例①!$C$52,"",IF(B315&gt;=例①!$C$51,$BW$13,""))</f>
        <v/>
      </c>
      <c r="BX315" s="53" t="str">
        <f>IF(B315&gt;例①!$C$54,"",IF(B315&gt;=例①!$C$53,$BX$13,""))</f>
        <v/>
      </c>
      <c r="BY315" s="53" t="str">
        <f>IF(B315&gt;例①!$C$56,"",IF(B315&gt;=例①!$C$55,$BY$13,""))</f>
        <v/>
      </c>
      <c r="BZ315" s="53" t="str">
        <f>IF(B315&gt;例①!$C$58,"",IF(B315&gt;=例①!$C$57,$BZ$13,""))</f>
        <v/>
      </c>
      <c r="CA315" s="53" t="str">
        <f>IF(B315&gt;例①!$C$60,"",IF(B315&gt;=例①!$C$59,$CA$13,""))</f>
        <v/>
      </c>
      <c r="CB315" s="53" t="str">
        <f>IF(B315&gt;例①!$C$62,"",IF(B315&gt;=例①!$C$61,$CB$13,""))</f>
        <v/>
      </c>
      <c r="CC315" s="53" t="str">
        <f>IF(B315&gt;例①!$C$64,"",IF(B315&gt;=例①!$C$63,$CC$13,""))</f>
        <v/>
      </c>
      <c r="CD315" s="53" t="str">
        <f>IF(B315&gt;例①!$C$66,"",IF(B315&gt;=例①!$C$65,$CD$13,""))</f>
        <v/>
      </c>
      <c r="CE315" s="50" t="str">
        <f t="shared" si="175"/>
        <v/>
      </c>
      <c r="CF315" s="50" t="str">
        <f t="shared" si="162"/>
        <v xml:space="preserve"> </v>
      </c>
    </row>
    <row r="316" spans="1:84" ht="39" customHeight="1" thickTop="1" thickBot="1" x14ac:dyDescent="0.2">
      <c r="A316" s="81" t="str">
        <f t="shared" si="149"/>
        <v>対象期間外</v>
      </c>
      <c r="B316" s="180" t="str">
        <f>IFERROR(IF(B315=例①!$E$12+IF(WEEKDAY(例①!$E$12)=1,例①!$E$12,(8-WEEKDAY(例①!$E$12))),"-",IF(B315="-","-",B315+1)),"-")</f>
        <v>-</v>
      </c>
      <c r="C316" s="89" t="str">
        <f t="shared" si="163"/>
        <v>-</v>
      </c>
      <c r="D316" s="199" t="str">
        <f t="shared" si="164"/>
        <v>×</v>
      </c>
      <c r="E316" s="200" t="str">
        <f t="shared" si="165"/>
        <v xml:space="preserve"> </v>
      </c>
      <c r="F316" s="201" t="s">
        <v>60</v>
      </c>
      <c r="G316" s="202"/>
      <c r="H316" s="203"/>
      <c r="I316" s="204"/>
      <c r="J316" s="187" t="str">
        <f t="shared" si="166"/>
        <v/>
      </c>
      <c r="K316" s="190" t="str">
        <f t="shared" si="150"/>
        <v/>
      </c>
      <c r="L316" s="190" t="str">
        <f t="shared" si="151"/>
        <v/>
      </c>
      <c r="M316" s="188" t="str">
        <f t="shared" si="167"/>
        <v/>
      </c>
      <c r="N316" s="87" t="str">
        <f t="shared" si="152"/>
        <v/>
      </c>
      <c r="O316" s="108"/>
      <c r="P316" s="156" t="str">
        <f>IF(B316&lt;例①!$E$11,"",IF(B316&gt;例①!$E$12,"",IF(LEN(CE316)=0,"○","")))</f>
        <v/>
      </c>
      <c r="Q316" s="162">
        <f t="shared" si="168"/>
        <v>52</v>
      </c>
      <c r="R316" s="93">
        <f t="shared" si="153"/>
        <v>181</v>
      </c>
      <c r="S316" s="156" t="str">
        <f t="shared" si="154"/>
        <v/>
      </c>
      <c r="T316" s="162">
        <f t="shared" si="155"/>
        <v>51</v>
      </c>
      <c r="U316" s="100">
        <f t="shared" si="169"/>
        <v>52</v>
      </c>
      <c r="V316" s="93" t="str">
        <f t="shared" si="156"/>
        <v/>
      </c>
      <c r="W316" s="169" t="str">
        <f t="shared" si="170"/>
        <v/>
      </c>
      <c r="X316" s="80" t="str">
        <f t="shared" si="171"/>
        <v/>
      </c>
      <c r="Y316" s="80" t="str">
        <f t="shared" si="172"/>
        <v/>
      </c>
      <c r="Z316" s="80" t="str">
        <f t="shared" si="157"/>
        <v>-</v>
      </c>
      <c r="AA316" s="80" t="str">
        <f t="shared" si="158"/>
        <v/>
      </c>
      <c r="AB316" s="80" t="str">
        <f t="shared" si="159"/>
        <v>OK（振替済み）</v>
      </c>
      <c r="AC316" s="154">
        <f t="shared" si="160"/>
        <v>51</v>
      </c>
      <c r="AD316" s="154" t="str">
        <f t="shared" si="173"/>
        <v/>
      </c>
      <c r="AE316" s="106">
        <f t="shared" si="174"/>
        <v>0</v>
      </c>
      <c r="AF316" s="106">
        <f t="shared" si="161"/>
        <v>0</v>
      </c>
      <c r="AG316" s="216" t="str">
        <f>IFERROR(IF(AE316=1,例①!$E$11,IF(AE316=2,例①!$E$11,IF(WEEKDAY(Z316)=2,Z309,AG315))),"")</f>
        <v/>
      </c>
      <c r="AH316" s="221" t="str">
        <f t="shared" si="183"/>
        <v/>
      </c>
      <c r="AI316" s="221" t="str">
        <f t="shared" si="183"/>
        <v/>
      </c>
      <c r="AJ316" s="221" t="str">
        <f t="shared" si="183"/>
        <v/>
      </c>
      <c r="AK316" s="221" t="str">
        <f t="shared" si="183"/>
        <v/>
      </c>
      <c r="AL316" s="221" t="str">
        <f t="shared" si="183"/>
        <v/>
      </c>
      <c r="AM316" s="221" t="str">
        <f t="shared" si="183"/>
        <v/>
      </c>
      <c r="AN316" s="221" t="str">
        <f t="shared" si="183"/>
        <v/>
      </c>
      <c r="AO316" s="221" t="str">
        <f t="shared" si="183"/>
        <v/>
      </c>
      <c r="AP316" s="221" t="str">
        <f t="shared" si="183"/>
        <v/>
      </c>
      <c r="AQ316" s="221" t="str">
        <f t="shared" si="183"/>
        <v/>
      </c>
      <c r="AR316" s="221" t="str">
        <f t="shared" si="183"/>
        <v/>
      </c>
      <c r="AS316" s="221" t="str">
        <f t="shared" si="183"/>
        <v/>
      </c>
      <c r="AT316" s="221" t="str">
        <f t="shared" si="183"/>
        <v/>
      </c>
      <c r="AU316" s="221" t="str">
        <f t="shared" si="183"/>
        <v/>
      </c>
      <c r="AV316" s="221" t="str">
        <f t="shared" si="183"/>
        <v/>
      </c>
      <c r="AW316" s="221" t="str">
        <f t="shared" si="183"/>
        <v/>
      </c>
      <c r="AX316" s="221" t="str">
        <f t="shared" si="183"/>
        <v/>
      </c>
      <c r="AY316" s="221" t="str">
        <f t="shared" si="183"/>
        <v/>
      </c>
      <c r="AZ316" s="221" t="str">
        <f t="shared" si="183"/>
        <v/>
      </c>
      <c r="BA316" s="221" t="str">
        <f t="shared" si="183"/>
        <v/>
      </c>
      <c r="BB316" s="217" t="str">
        <f>IFERROR(IF(IF(Z316=例①!$E$12,例①!$E$12,IF(WEEKDAY(Z316)=1,Z323,BB317))&gt;例①!$E$12,例①!$E$12,IF(Z316=例①!$E$12,例①!$E$12,IF(WEEKDAY(Z316)=1,Z323,BB317))),"")</f>
        <v/>
      </c>
      <c r="BE316" s="53"/>
      <c r="BF316" s="53"/>
      <c r="BG316" s="53" t="str">
        <f>IFERROR(VLOOKUP(B316,例①!$C$11:$D$12,2,FALSE),"")</f>
        <v/>
      </c>
      <c r="BH316" s="53" t="str">
        <f>IFERROR(VLOOKUP(B316,例①!$C$16:$D$21,2,FALSE),"")</f>
        <v/>
      </c>
      <c r="BI316" s="53" t="str">
        <f>IFERROR(VLOOKUP(B316,例①!$C$22:$D$24,2,FALSE),"")</f>
        <v/>
      </c>
      <c r="BJ316" s="53" t="str">
        <f>IF(B316&gt;例①!$C$26,"",IF(B316&gt;=例①!$C$25,$BJ$13,""))</f>
        <v/>
      </c>
      <c r="BK316" s="53" t="str">
        <f>IF(B316&gt;例①!$C$28,"",IF(B316&gt;=例①!$C$27,$BK$13,""))</f>
        <v/>
      </c>
      <c r="BL316" s="53" t="str">
        <f>IF(B316&gt;例①!$C$30,"",IF(B316&gt;=例①!$C$29,$BL$13,""))</f>
        <v/>
      </c>
      <c r="BM316" s="53" t="str">
        <f>IF(B316&gt;例①!$C$32,"",IF(B316&gt;=例①!$C$31,$BM$13,""))</f>
        <v/>
      </c>
      <c r="BN316" s="53" t="str">
        <f>IF(B316&gt;例①!$C$34,"",IF(B316&gt;=例①!$C$33,$BN$13,""))</f>
        <v/>
      </c>
      <c r="BO316" s="53" t="str">
        <f>IF(B316&gt;例①!$C$36,"",IF(B316&gt;=例①!$C$35,$BO$13,""))</f>
        <v/>
      </c>
      <c r="BP316" s="53" t="str">
        <f>IF(B316&gt;例①!$C$38,"",IF(B316&gt;=例①!$C$37,$BP$13,""))</f>
        <v/>
      </c>
      <c r="BQ316" s="53" t="str">
        <f>IF(B316&gt;例①!$C$40,"",IF(B316&gt;=例①!$C$39,$BQ$13,""))</f>
        <v/>
      </c>
      <c r="BR316" s="53" t="str">
        <f>IF(B316&gt;例①!$C$42,"",IF(B316&gt;=例①!$C$41,$BR$13,""))</f>
        <v/>
      </c>
      <c r="BS316" s="53" t="str">
        <f>IF(B316&gt;例①!$C$44,"",IF(B316&gt;=例①!$C$43,$BS$13,""))</f>
        <v/>
      </c>
      <c r="BT316" s="53" t="str">
        <f>IF(B316&gt;例①!$C$46,"",IF(B316&gt;=例①!$C$45,$BT$13,""))</f>
        <v/>
      </c>
      <c r="BU316" s="53" t="str">
        <f>IF(B316&gt;例①!$C$48,"",IF(B316&gt;=例①!$C$47,$BU$13,""))</f>
        <v/>
      </c>
      <c r="BV316" s="53" t="str">
        <f>IF(B316&gt;例①!$C$50,"",IF(B316&gt;=例①!$C$49,$BV$13,""))</f>
        <v/>
      </c>
      <c r="BW316" s="53" t="str">
        <f>IF(B316&gt;例①!$C$52,"",IF(B316&gt;=例①!$C$51,$BW$13,""))</f>
        <v/>
      </c>
      <c r="BX316" s="53" t="str">
        <f>IF(B316&gt;例①!$C$54,"",IF(B316&gt;=例①!$C$53,$BX$13,""))</f>
        <v/>
      </c>
      <c r="BY316" s="53" t="str">
        <f>IF(B316&gt;例①!$C$56,"",IF(B316&gt;=例①!$C$55,$BY$13,""))</f>
        <v/>
      </c>
      <c r="BZ316" s="53" t="str">
        <f>IF(B316&gt;例①!$C$58,"",IF(B316&gt;=例①!$C$57,$BZ$13,""))</f>
        <v/>
      </c>
      <c r="CA316" s="53" t="str">
        <f>IF(B316&gt;例①!$C$60,"",IF(B316&gt;=例①!$C$59,$CA$13,""))</f>
        <v/>
      </c>
      <c r="CB316" s="53" t="str">
        <f>IF(B316&gt;例①!$C$62,"",IF(B316&gt;=例①!$C$61,$CB$13,""))</f>
        <v/>
      </c>
      <c r="CC316" s="53" t="str">
        <f>IF(B316&gt;例①!$C$64,"",IF(B316&gt;=例①!$C$63,$CC$13,""))</f>
        <v/>
      </c>
      <c r="CD316" s="53" t="str">
        <f>IF(B316&gt;例①!$C$66,"",IF(B316&gt;=例①!$C$65,$CD$13,""))</f>
        <v/>
      </c>
      <c r="CE316" s="50" t="str">
        <f t="shared" si="175"/>
        <v/>
      </c>
      <c r="CF316" s="50" t="str">
        <f t="shared" si="162"/>
        <v xml:space="preserve"> </v>
      </c>
    </row>
    <row r="317" spans="1:84" ht="39" customHeight="1" thickTop="1" thickBot="1" x14ac:dyDescent="0.2">
      <c r="A317" s="81" t="str">
        <f t="shared" si="149"/>
        <v>対象期間外</v>
      </c>
      <c r="B317" s="180" t="str">
        <f>IFERROR(IF(B316=例①!$E$12+IF(WEEKDAY(例①!$E$12)=1,例①!$E$12,(8-WEEKDAY(例①!$E$12))),"-",IF(B316="-","-",B316+1)),"-")</f>
        <v>-</v>
      </c>
      <c r="C317" s="89" t="str">
        <f t="shared" si="163"/>
        <v>-</v>
      </c>
      <c r="D317" s="199" t="str">
        <f t="shared" si="164"/>
        <v>×</v>
      </c>
      <c r="E317" s="200" t="str">
        <f t="shared" si="165"/>
        <v xml:space="preserve"> </v>
      </c>
      <c r="F317" s="201" t="s">
        <v>60</v>
      </c>
      <c r="G317" s="202"/>
      <c r="H317" s="203"/>
      <c r="I317" s="204"/>
      <c r="J317" s="187" t="str">
        <f t="shared" si="166"/>
        <v/>
      </c>
      <c r="K317" s="190" t="str">
        <f t="shared" si="150"/>
        <v/>
      </c>
      <c r="L317" s="190" t="str">
        <f t="shared" si="151"/>
        <v/>
      </c>
      <c r="M317" s="188" t="str">
        <f t="shared" si="167"/>
        <v/>
      </c>
      <c r="N317" s="87" t="str">
        <f t="shared" si="152"/>
        <v/>
      </c>
      <c r="O317" s="108"/>
      <c r="P317" s="156" t="str">
        <f>IF(B317&lt;例①!$E$11,"",IF(B317&gt;例①!$E$12,"",IF(LEN(CE317)=0,"○","")))</f>
        <v/>
      </c>
      <c r="Q317" s="162">
        <f t="shared" si="168"/>
        <v>52</v>
      </c>
      <c r="R317" s="93">
        <f t="shared" si="153"/>
        <v>181</v>
      </c>
      <c r="S317" s="156" t="str">
        <f t="shared" si="154"/>
        <v/>
      </c>
      <c r="T317" s="162">
        <f t="shared" si="155"/>
        <v>51</v>
      </c>
      <c r="U317" s="100">
        <f t="shared" si="169"/>
        <v>52</v>
      </c>
      <c r="V317" s="93" t="str">
        <f t="shared" si="156"/>
        <v/>
      </c>
      <c r="W317" s="169" t="str">
        <f t="shared" si="170"/>
        <v/>
      </c>
      <c r="X317" s="80" t="str">
        <f t="shared" si="171"/>
        <v/>
      </c>
      <c r="Y317" s="80" t="str">
        <f t="shared" si="172"/>
        <v/>
      </c>
      <c r="Z317" s="80" t="str">
        <f t="shared" si="157"/>
        <v>-</v>
      </c>
      <c r="AA317" s="80" t="str">
        <f t="shared" si="158"/>
        <v/>
      </c>
      <c r="AB317" s="80" t="str">
        <f t="shared" si="159"/>
        <v>OK（振替済み）</v>
      </c>
      <c r="AC317" s="154">
        <f t="shared" si="160"/>
        <v>51</v>
      </c>
      <c r="AD317" s="154" t="str">
        <f t="shared" si="173"/>
        <v/>
      </c>
      <c r="AE317" s="106">
        <f t="shared" si="174"/>
        <v>0</v>
      </c>
      <c r="AF317" s="106">
        <f t="shared" si="161"/>
        <v>0</v>
      </c>
      <c r="AG317" s="218" t="str">
        <f>IFERROR(IF(AE317=1,例①!$E$11,IF(AE317=2,例①!$E$11,IF(WEEKDAY(Z317)=2,Z310,AG316))),"")</f>
        <v/>
      </c>
      <c r="AH317" s="222" t="str">
        <f t="shared" si="183"/>
        <v/>
      </c>
      <c r="AI317" s="222" t="str">
        <f t="shared" si="183"/>
        <v/>
      </c>
      <c r="AJ317" s="222" t="str">
        <f t="shared" si="183"/>
        <v/>
      </c>
      <c r="AK317" s="222" t="str">
        <f t="shared" si="183"/>
        <v/>
      </c>
      <c r="AL317" s="222" t="str">
        <f t="shared" si="183"/>
        <v/>
      </c>
      <c r="AM317" s="222" t="str">
        <f t="shared" si="183"/>
        <v/>
      </c>
      <c r="AN317" s="222" t="str">
        <f t="shared" si="183"/>
        <v/>
      </c>
      <c r="AO317" s="222" t="str">
        <f t="shared" si="183"/>
        <v/>
      </c>
      <c r="AP317" s="222" t="str">
        <f t="shared" si="183"/>
        <v/>
      </c>
      <c r="AQ317" s="222" t="str">
        <f t="shared" si="183"/>
        <v/>
      </c>
      <c r="AR317" s="222" t="str">
        <f t="shared" si="183"/>
        <v/>
      </c>
      <c r="AS317" s="222" t="str">
        <f t="shared" si="183"/>
        <v/>
      </c>
      <c r="AT317" s="222" t="str">
        <f t="shared" si="183"/>
        <v/>
      </c>
      <c r="AU317" s="222" t="str">
        <f t="shared" si="183"/>
        <v/>
      </c>
      <c r="AV317" s="222" t="str">
        <f t="shared" si="183"/>
        <v/>
      </c>
      <c r="AW317" s="222" t="str">
        <f t="shared" si="183"/>
        <v/>
      </c>
      <c r="AX317" s="222" t="str">
        <f t="shared" si="183"/>
        <v/>
      </c>
      <c r="AY317" s="222" t="str">
        <f t="shared" si="183"/>
        <v/>
      </c>
      <c r="AZ317" s="222" t="str">
        <f t="shared" si="183"/>
        <v/>
      </c>
      <c r="BA317" s="222" t="str">
        <f t="shared" si="183"/>
        <v/>
      </c>
      <c r="BB317" s="219" t="str">
        <f>IFERROR(IF(IF(Z317=例①!$E$12,例①!$E$12,IF(WEEKDAY(Z317)=1,Z324,BB318))&gt;例①!$E$12,例①!$E$12,IF(Z317=例①!$E$12,例①!$E$12,IF(WEEKDAY(Z317)=1,Z324,BB318))),"")</f>
        <v/>
      </c>
      <c r="BE317" s="53"/>
      <c r="BF317" s="53"/>
      <c r="BG317" s="53" t="str">
        <f>IFERROR(VLOOKUP(B317,例①!$C$11:$D$12,2,FALSE),"")</f>
        <v/>
      </c>
      <c r="BH317" s="53" t="str">
        <f>IFERROR(VLOOKUP(B317,例①!$C$16:$D$21,2,FALSE),"")</f>
        <v/>
      </c>
      <c r="BI317" s="53" t="str">
        <f>IFERROR(VLOOKUP(B317,例①!$C$22:$D$24,2,FALSE),"")</f>
        <v/>
      </c>
      <c r="BJ317" s="53" t="str">
        <f>IF(B317&gt;例①!$C$26,"",IF(B317&gt;=例①!$C$25,$BJ$13,""))</f>
        <v/>
      </c>
      <c r="BK317" s="53" t="str">
        <f>IF(B317&gt;例①!$C$28,"",IF(B317&gt;=例①!$C$27,$BK$13,""))</f>
        <v/>
      </c>
      <c r="BL317" s="53" t="str">
        <f>IF(B317&gt;例①!$C$30,"",IF(B317&gt;=例①!$C$29,$BL$13,""))</f>
        <v/>
      </c>
      <c r="BM317" s="53" t="str">
        <f>IF(B317&gt;例①!$C$32,"",IF(B317&gt;=例①!$C$31,$BM$13,""))</f>
        <v/>
      </c>
      <c r="BN317" s="53" t="str">
        <f>IF(B317&gt;例①!$C$34,"",IF(B317&gt;=例①!$C$33,$BN$13,""))</f>
        <v/>
      </c>
      <c r="BO317" s="53" t="str">
        <f>IF(B317&gt;例①!$C$36,"",IF(B317&gt;=例①!$C$35,$BO$13,""))</f>
        <v/>
      </c>
      <c r="BP317" s="53" t="str">
        <f>IF(B317&gt;例①!$C$38,"",IF(B317&gt;=例①!$C$37,$BP$13,""))</f>
        <v/>
      </c>
      <c r="BQ317" s="53" t="str">
        <f>IF(B317&gt;例①!$C$40,"",IF(B317&gt;=例①!$C$39,$BQ$13,""))</f>
        <v/>
      </c>
      <c r="BR317" s="53" t="str">
        <f>IF(B317&gt;例①!$C$42,"",IF(B317&gt;=例①!$C$41,$BR$13,""))</f>
        <v/>
      </c>
      <c r="BS317" s="53" t="str">
        <f>IF(B317&gt;例①!$C$44,"",IF(B317&gt;=例①!$C$43,$BS$13,""))</f>
        <v/>
      </c>
      <c r="BT317" s="53" t="str">
        <f>IF(B317&gt;例①!$C$46,"",IF(B317&gt;=例①!$C$45,$BT$13,""))</f>
        <v/>
      </c>
      <c r="BU317" s="53" t="str">
        <f>IF(B317&gt;例①!$C$48,"",IF(B317&gt;=例①!$C$47,$BU$13,""))</f>
        <v/>
      </c>
      <c r="BV317" s="53" t="str">
        <f>IF(B317&gt;例①!$C$50,"",IF(B317&gt;=例①!$C$49,$BV$13,""))</f>
        <v/>
      </c>
      <c r="BW317" s="53" t="str">
        <f>IF(B317&gt;例①!$C$52,"",IF(B317&gt;=例①!$C$51,$BW$13,""))</f>
        <v/>
      </c>
      <c r="BX317" s="53" t="str">
        <f>IF(B317&gt;例①!$C$54,"",IF(B317&gt;=例①!$C$53,$BX$13,""))</f>
        <v/>
      </c>
      <c r="BY317" s="53" t="str">
        <f>IF(B317&gt;例①!$C$56,"",IF(B317&gt;=例①!$C$55,$BY$13,""))</f>
        <v/>
      </c>
      <c r="BZ317" s="53" t="str">
        <f>IF(B317&gt;例①!$C$58,"",IF(B317&gt;=例①!$C$57,$BZ$13,""))</f>
        <v/>
      </c>
      <c r="CA317" s="53" t="str">
        <f>IF(B317&gt;例①!$C$60,"",IF(B317&gt;=例①!$C$59,$CA$13,""))</f>
        <v/>
      </c>
      <c r="CB317" s="53" t="str">
        <f>IF(B317&gt;例①!$C$62,"",IF(B317&gt;=例①!$C$61,$CB$13,""))</f>
        <v/>
      </c>
      <c r="CC317" s="53" t="str">
        <f>IF(B317&gt;例①!$C$64,"",IF(B317&gt;=例①!$C$63,$CC$13,""))</f>
        <v/>
      </c>
      <c r="CD317" s="53" t="str">
        <f>IF(B317&gt;例①!$C$66,"",IF(B317&gt;=例①!$C$65,$CD$13,""))</f>
        <v/>
      </c>
      <c r="CE317" s="50" t="str">
        <f t="shared" si="175"/>
        <v/>
      </c>
      <c r="CF317" s="50" t="str">
        <f t="shared" si="162"/>
        <v xml:space="preserve"> </v>
      </c>
    </row>
    <row r="318" spans="1:84" ht="39" customHeight="1" thickTop="1" thickBot="1" x14ac:dyDescent="0.2">
      <c r="A318" s="81" t="str">
        <f t="shared" si="149"/>
        <v>対象期間外</v>
      </c>
      <c r="B318" s="180" t="str">
        <f>IFERROR(IF(B317=例①!$E$12+IF(WEEKDAY(例①!$E$12)=1,例①!$E$12,(8-WEEKDAY(例①!$E$12))),"-",IF(B317="-","-",B317+1)),"-")</f>
        <v>-</v>
      </c>
      <c r="C318" s="89" t="str">
        <f t="shared" si="163"/>
        <v>-</v>
      </c>
      <c r="D318" s="199" t="str">
        <f t="shared" si="164"/>
        <v>×</v>
      </c>
      <c r="E318" s="200" t="str">
        <f t="shared" si="165"/>
        <v xml:space="preserve"> </v>
      </c>
      <c r="F318" s="201" t="s">
        <v>60</v>
      </c>
      <c r="G318" s="202"/>
      <c r="H318" s="203"/>
      <c r="I318" s="204"/>
      <c r="J318" s="187" t="str">
        <f t="shared" si="166"/>
        <v/>
      </c>
      <c r="K318" s="190" t="str">
        <f t="shared" si="150"/>
        <v/>
      </c>
      <c r="L318" s="190" t="str">
        <f t="shared" si="151"/>
        <v/>
      </c>
      <c r="M318" s="188" t="str">
        <f t="shared" si="167"/>
        <v/>
      </c>
      <c r="N318" s="87" t="str">
        <f t="shared" si="152"/>
        <v/>
      </c>
      <c r="O318" s="108"/>
      <c r="P318" s="156" t="str">
        <f>IF(B318&lt;例①!$E$11,"",IF(B318&gt;例①!$E$12,"",IF(LEN(CE318)=0,"○","")))</f>
        <v/>
      </c>
      <c r="Q318" s="162">
        <f t="shared" si="168"/>
        <v>52</v>
      </c>
      <c r="R318" s="93">
        <f t="shared" si="153"/>
        <v>181</v>
      </c>
      <c r="S318" s="156" t="str">
        <f t="shared" si="154"/>
        <v/>
      </c>
      <c r="T318" s="162">
        <f t="shared" si="155"/>
        <v>51</v>
      </c>
      <c r="U318" s="100">
        <f t="shared" si="169"/>
        <v>52</v>
      </c>
      <c r="V318" s="93" t="str">
        <f t="shared" si="156"/>
        <v/>
      </c>
      <c r="W318" s="169" t="str">
        <f t="shared" si="170"/>
        <v/>
      </c>
      <c r="X318" s="80" t="str">
        <f t="shared" si="171"/>
        <v/>
      </c>
      <c r="Y318" s="80" t="str">
        <f t="shared" si="172"/>
        <v/>
      </c>
      <c r="Z318" s="80" t="str">
        <f t="shared" si="157"/>
        <v>-</v>
      </c>
      <c r="AA318" s="80" t="str">
        <f t="shared" si="158"/>
        <v/>
      </c>
      <c r="AB318" s="80" t="str">
        <f t="shared" si="159"/>
        <v>OK（振替済み）</v>
      </c>
      <c r="AC318" s="154">
        <f t="shared" si="160"/>
        <v>51</v>
      </c>
      <c r="AD318" s="154" t="str">
        <f t="shared" si="173"/>
        <v/>
      </c>
      <c r="AE318" s="106">
        <f t="shared" si="174"/>
        <v>0</v>
      </c>
      <c r="AF318" s="106">
        <f t="shared" si="161"/>
        <v>0</v>
      </c>
      <c r="AG318" s="218" t="str">
        <f>IFERROR(IF(AE318=1,例①!$E$11,IF(AE318=2,例①!$E$11,IF(WEEKDAY(Z318)=2,Z311,AG317))),"")</f>
        <v/>
      </c>
      <c r="AH318" s="222" t="str">
        <f t="shared" si="183"/>
        <v/>
      </c>
      <c r="AI318" s="222" t="str">
        <f t="shared" si="183"/>
        <v/>
      </c>
      <c r="AJ318" s="222" t="str">
        <f t="shared" si="183"/>
        <v/>
      </c>
      <c r="AK318" s="222" t="str">
        <f t="shared" si="183"/>
        <v/>
      </c>
      <c r="AL318" s="222" t="str">
        <f t="shared" si="183"/>
        <v/>
      </c>
      <c r="AM318" s="222" t="str">
        <f t="shared" si="183"/>
        <v/>
      </c>
      <c r="AN318" s="222" t="str">
        <f t="shared" si="183"/>
        <v/>
      </c>
      <c r="AO318" s="222" t="str">
        <f t="shared" si="183"/>
        <v/>
      </c>
      <c r="AP318" s="222" t="str">
        <f t="shared" si="183"/>
        <v/>
      </c>
      <c r="AQ318" s="222" t="str">
        <f t="shared" si="183"/>
        <v/>
      </c>
      <c r="AR318" s="222" t="str">
        <f t="shared" si="183"/>
        <v/>
      </c>
      <c r="AS318" s="222" t="str">
        <f t="shared" si="183"/>
        <v/>
      </c>
      <c r="AT318" s="222" t="str">
        <f t="shared" si="183"/>
        <v/>
      </c>
      <c r="AU318" s="222" t="str">
        <f t="shared" si="183"/>
        <v/>
      </c>
      <c r="AV318" s="222" t="str">
        <f t="shared" si="183"/>
        <v/>
      </c>
      <c r="AW318" s="222" t="str">
        <f t="shared" si="183"/>
        <v/>
      </c>
      <c r="AX318" s="222" t="str">
        <f t="shared" si="183"/>
        <v/>
      </c>
      <c r="AY318" s="222" t="str">
        <f t="shared" si="183"/>
        <v/>
      </c>
      <c r="AZ318" s="222" t="str">
        <f t="shared" si="183"/>
        <v/>
      </c>
      <c r="BA318" s="222" t="str">
        <f t="shared" si="183"/>
        <v/>
      </c>
      <c r="BB318" s="219" t="str">
        <f>IFERROR(IF(IF(Z318=例①!$E$12,例①!$E$12,IF(WEEKDAY(Z318)=1,Z325,BB319))&gt;例①!$E$12,例①!$E$12,IF(Z318=例①!$E$12,例①!$E$12,IF(WEEKDAY(Z318)=1,Z325,BB319))),"")</f>
        <v/>
      </c>
      <c r="BE318" s="53"/>
      <c r="BF318" s="53"/>
      <c r="BG318" s="53" t="str">
        <f>IFERROR(VLOOKUP(B318,例①!$C$11:$D$12,2,FALSE),"")</f>
        <v/>
      </c>
      <c r="BH318" s="53" t="str">
        <f>IFERROR(VLOOKUP(B318,例①!$C$16:$D$21,2,FALSE),"")</f>
        <v/>
      </c>
      <c r="BI318" s="53" t="str">
        <f>IFERROR(VLOOKUP(B318,例①!$C$22:$D$24,2,FALSE),"")</f>
        <v/>
      </c>
      <c r="BJ318" s="53" t="str">
        <f>IF(B318&gt;例①!$C$26,"",IF(B318&gt;=例①!$C$25,$BJ$13,""))</f>
        <v/>
      </c>
      <c r="BK318" s="53" t="str">
        <f>IF(B318&gt;例①!$C$28,"",IF(B318&gt;=例①!$C$27,$BK$13,""))</f>
        <v/>
      </c>
      <c r="BL318" s="53" t="str">
        <f>IF(B318&gt;例①!$C$30,"",IF(B318&gt;=例①!$C$29,$BL$13,""))</f>
        <v/>
      </c>
      <c r="BM318" s="53" t="str">
        <f>IF(B318&gt;例①!$C$32,"",IF(B318&gt;=例①!$C$31,$BM$13,""))</f>
        <v/>
      </c>
      <c r="BN318" s="53" t="str">
        <f>IF(B318&gt;例①!$C$34,"",IF(B318&gt;=例①!$C$33,$BN$13,""))</f>
        <v/>
      </c>
      <c r="BO318" s="53" t="str">
        <f>IF(B318&gt;例①!$C$36,"",IF(B318&gt;=例①!$C$35,$BO$13,""))</f>
        <v/>
      </c>
      <c r="BP318" s="53" t="str">
        <f>IF(B318&gt;例①!$C$38,"",IF(B318&gt;=例①!$C$37,$BP$13,""))</f>
        <v/>
      </c>
      <c r="BQ318" s="53" t="str">
        <f>IF(B318&gt;例①!$C$40,"",IF(B318&gt;=例①!$C$39,$BQ$13,""))</f>
        <v/>
      </c>
      <c r="BR318" s="53" t="str">
        <f>IF(B318&gt;例①!$C$42,"",IF(B318&gt;=例①!$C$41,$BR$13,""))</f>
        <v/>
      </c>
      <c r="BS318" s="53" t="str">
        <f>IF(B318&gt;例①!$C$44,"",IF(B318&gt;=例①!$C$43,$BS$13,""))</f>
        <v/>
      </c>
      <c r="BT318" s="53" t="str">
        <f>IF(B318&gt;例①!$C$46,"",IF(B318&gt;=例①!$C$45,$BT$13,""))</f>
        <v/>
      </c>
      <c r="BU318" s="53" t="str">
        <f>IF(B318&gt;例①!$C$48,"",IF(B318&gt;=例①!$C$47,$BU$13,""))</f>
        <v/>
      </c>
      <c r="BV318" s="53" t="str">
        <f>IF(B318&gt;例①!$C$50,"",IF(B318&gt;=例①!$C$49,$BV$13,""))</f>
        <v/>
      </c>
      <c r="BW318" s="53" t="str">
        <f>IF(B318&gt;例①!$C$52,"",IF(B318&gt;=例①!$C$51,$BW$13,""))</f>
        <v/>
      </c>
      <c r="BX318" s="53" t="str">
        <f>IF(B318&gt;例①!$C$54,"",IF(B318&gt;=例①!$C$53,$BX$13,""))</f>
        <v/>
      </c>
      <c r="BY318" s="53" t="str">
        <f>IF(B318&gt;例①!$C$56,"",IF(B318&gt;=例①!$C$55,$BY$13,""))</f>
        <v/>
      </c>
      <c r="BZ318" s="53" t="str">
        <f>IF(B318&gt;例①!$C$58,"",IF(B318&gt;=例①!$C$57,$BZ$13,""))</f>
        <v/>
      </c>
      <c r="CA318" s="53" t="str">
        <f>IF(B318&gt;例①!$C$60,"",IF(B318&gt;=例①!$C$59,$CA$13,""))</f>
        <v/>
      </c>
      <c r="CB318" s="53" t="str">
        <f>IF(B318&gt;例①!$C$62,"",IF(B318&gt;=例①!$C$61,$CB$13,""))</f>
        <v/>
      </c>
      <c r="CC318" s="53" t="str">
        <f>IF(B318&gt;例①!$C$64,"",IF(B318&gt;=例①!$C$63,$CC$13,""))</f>
        <v/>
      </c>
      <c r="CD318" s="53" t="str">
        <f>IF(B318&gt;例①!$C$66,"",IF(B318&gt;=例①!$C$65,$CD$13,""))</f>
        <v/>
      </c>
      <c r="CE318" s="50" t="str">
        <f t="shared" si="175"/>
        <v/>
      </c>
      <c r="CF318" s="50" t="str">
        <f t="shared" si="162"/>
        <v xml:space="preserve"> </v>
      </c>
    </row>
    <row r="319" spans="1:84" ht="39" customHeight="1" thickTop="1" thickBot="1" x14ac:dyDescent="0.2">
      <c r="A319" s="81" t="str">
        <f t="shared" si="149"/>
        <v>対象期間外</v>
      </c>
      <c r="B319" s="180" t="str">
        <f>IFERROR(IF(B318=例①!$E$12+IF(WEEKDAY(例①!$E$12)=1,例①!$E$12,(8-WEEKDAY(例①!$E$12))),"-",IF(B318="-","-",B318+1)),"-")</f>
        <v>-</v>
      </c>
      <c r="C319" s="89" t="str">
        <f t="shared" si="163"/>
        <v>-</v>
      </c>
      <c r="D319" s="199" t="str">
        <f t="shared" si="164"/>
        <v>×</v>
      </c>
      <c r="E319" s="200" t="str">
        <f t="shared" si="165"/>
        <v xml:space="preserve"> </v>
      </c>
      <c r="F319" s="201" t="s">
        <v>60</v>
      </c>
      <c r="G319" s="202"/>
      <c r="H319" s="203"/>
      <c r="I319" s="204"/>
      <c r="J319" s="187" t="str">
        <f t="shared" si="166"/>
        <v/>
      </c>
      <c r="K319" s="190" t="str">
        <f t="shared" si="150"/>
        <v/>
      </c>
      <c r="L319" s="190" t="str">
        <f t="shared" si="151"/>
        <v/>
      </c>
      <c r="M319" s="188" t="str">
        <f t="shared" si="167"/>
        <v/>
      </c>
      <c r="N319" s="87" t="str">
        <f t="shared" si="152"/>
        <v/>
      </c>
      <c r="O319" s="108"/>
      <c r="P319" s="156" t="str">
        <f>IF(B319&lt;例①!$E$11,"",IF(B319&gt;例①!$E$12,"",IF(LEN(CE319)=0,"○","")))</f>
        <v/>
      </c>
      <c r="Q319" s="162">
        <f t="shared" si="168"/>
        <v>52</v>
      </c>
      <c r="R319" s="93">
        <f t="shared" si="153"/>
        <v>181</v>
      </c>
      <c r="S319" s="156" t="str">
        <f t="shared" si="154"/>
        <v/>
      </c>
      <c r="T319" s="162">
        <f t="shared" si="155"/>
        <v>51</v>
      </c>
      <c r="U319" s="100">
        <f t="shared" si="169"/>
        <v>52</v>
      </c>
      <c r="V319" s="93" t="str">
        <f t="shared" si="156"/>
        <v/>
      </c>
      <c r="W319" s="169" t="str">
        <f t="shared" si="170"/>
        <v/>
      </c>
      <c r="X319" s="80" t="str">
        <f t="shared" si="171"/>
        <v/>
      </c>
      <c r="Y319" s="80" t="str">
        <f t="shared" si="172"/>
        <v/>
      </c>
      <c r="Z319" s="80" t="str">
        <f t="shared" si="157"/>
        <v>-</v>
      </c>
      <c r="AA319" s="80" t="str">
        <f t="shared" si="158"/>
        <v/>
      </c>
      <c r="AB319" s="80" t="str">
        <f t="shared" si="159"/>
        <v>OK（振替済み）</v>
      </c>
      <c r="AC319" s="154">
        <f t="shared" si="160"/>
        <v>51</v>
      </c>
      <c r="AD319" s="154" t="str">
        <f t="shared" si="173"/>
        <v/>
      </c>
      <c r="AE319" s="106">
        <f t="shared" si="174"/>
        <v>0</v>
      </c>
      <c r="AF319" s="106">
        <f t="shared" si="161"/>
        <v>0</v>
      </c>
      <c r="AG319" s="218" t="str">
        <f>IFERROR(IF(AE319=1,例①!$E$11,IF(AE319=2,例①!$E$11,IF(WEEKDAY(Z319)=2,Z312,AG318))),"")</f>
        <v/>
      </c>
      <c r="AH319" s="222" t="str">
        <f t="shared" si="183"/>
        <v/>
      </c>
      <c r="AI319" s="222" t="str">
        <f t="shared" si="183"/>
        <v/>
      </c>
      <c r="AJ319" s="222" t="str">
        <f t="shared" si="183"/>
        <v/>
      </c>
      <c r="AK319" s="222" t="str">
        <f t="shared" si="183"/>
        <v/>
      </c>
      <c r="AL319" s="222" t="str">
        <f t="shared" si="183"/>
        <v/>
      </c>
      <c r="AM319" s="222" t="str">
        <f t="shared" si="183"/>
        <v/>
      </c>
      <c r="AN319" s="222" t="str">
        <f t="shared" si="183"/>
        <v/>
      </c>
      <c r="AO319" s="222" t="str">
        <f t="shared" si="183"/>
        <v/>
      </c>
      <c r="AP319" s="222" t="str">
        <f t="shared" si="183"/>
        <v/>
      </c>
      <c r="AQ319" s="222" t="str">
        <f t="shared" si="183"/>
        <v/>
      </c>
      <c r="AR319" s="222" t="str">
        <f t="shared" si="183"/>
        <v/>
      </c>
      <c r="AS319" s="222" t="str">
        <f t="shared" si="183"/>
        <v/>
      </c>
      <c r="AT319" s="222" t="str">
        <f t="shared" si="183"/>
        <v/>
      </c>
      <c r="AU319" s="222" t="str">
        <f t="shared" si="183"/>
        <v/>
      </c>
      <c r="AV319" s="222" t="str">
        <f t="shared" si="183"/>
        <v/>
      </c>
      <c r="AW319" s="222" t="str">
        <f t="shared" si="183"/>
        <v/>
      </c>
      <c r="AX319" s="222" t="str">
        <f t="shared" si="183"/>
        <v/>
      </c>
      <c r="AY319" s="222" t="str">
        <f t="shared" si="183"/>
        <v/>
      </c>
      <c r="AZ319" s="222" t="str">
        <f t="shared" si="183"/>
        <v/>
      </c>
      <c r="BA319" s="222" t="str">
        <f t="shared" si="183"/>
        <v/>
      </c>
      <c r="BB319" s="219" t="str">
        <f>IFERROR(IF(IF(Z319=例①!$E$12,例①!$E$12,IF(WEEKDAY(Z319)=1,Z326,BB320))&gt;例①!$E$12,例①!$E$12,IF(Z319=例①!$E$12,例①!$E$12,IF(WEEKDAY(Z319)=1,Z326,BB320))),"")</f>
        <v/>
      </c>
      <c r="BE319" s="53"/>
      <c r="BF319" s="53"/>
      <c r="BG319" s="53" t="str">
        <f>IFERROR(VLOOKUP(B319,例①!$C$11:$D$12,2,FALSE),"")</f>
        <v/>
      </c>
      <c r="BH319" s="53" t="str">
        <f>IFERROR(VLOOKUP(B319,例①!$C$16:$D$21,2,FALSE),"")</f>
        <v/>
      </c>
      <c r="BI319" s="53" t="str">
        <f>IFERROR(VLOOKUP(B319,例①!$C$22:$D$24,2,FALSE),"")</f>
        <v/>
      </c>
      <c r="BJ319" s="53" t="str">
        <f>IF(B319&gt;例①!$C$26,"",IF(B319&gt;=例①!$C$25,$BJ$13,""))</f>
        <v/>
      </c>
      <c r="BK319" s="53" t="str">
        <f>IF(B319&gt;例①!$C$28,"",IF(B319&gt;=例①!$C$27,$BK$13,""))</f>
        <v/>
      </c>
      <c r="BL319" s="53" t="str">
        <f>IF(B319&gt;例①!$C$30,"",IF(B319&gt;=例①!$C$29,$BL$13,""))</f>
        <v/>
      </c>
      <c r="BM319" s="53" t="str">
        <f>IF(B319&gt;例①!$C$32,"",IF(B319&gt;=例①!$C$31,$BM$13,""))</f>
        <v/>
      </c>
      <c r="BN319" s="53" t="str">
        <f>IF(B319&gt;例①!$C$34,"",IF(B319&gt;=例①!$C$33,$BN$13,""))</f>
        <v/>
      </c>
      <c r="BO319" s="53" t="str">
        <f>IF(B319&gt;例①!$C$36,"",IF(B319&gt;=例①!$C$35,$BO$13,""))</f>
        <v/>
      </c>
      <c r="BP319" s="53" t="str">
        <f>IF(B319&gt;例①!$C$38,"",IF(B319&gt;=例①!$C$37,$BP$13,""))</f>
        <v/>
      </c>
      <c r="BQ319" s="53" t="str">
        <f>IF(B319&gt;例①!$C$40,"",IF(B319&gt;=例①!$C$39,$BQ$13,""))</f>
        <v/>
      </c>
      <c r="BR319" s="53" t="str">
        <f>IF(B319&gt;例①!$C$42,"",IF(B319&gt;=例①!$C$41,$BR$13,""))</f>
        <v/>
      </c>
      <c r="BS319" s="53" t="str">
        <f>IF(B319&gt;例①!$C$44,"",IF(B319&gt;=例①!$C$43,$BS$13,""))</f>
        <v/>
      </c>
      <c r="BT319" s="53" t="str">
        <f>IF(B319&gt;例①!$C$46,"",IF(B319&gt;=例①!$C$45,$BT$13,""))</f>
        <v/>
      </c>
      <c r="BU319" s="53" t="str">
        <f>IF(B319&gt;例①!$C$48,"",IF(B319&gt;=例①!$C$47,$BU$13,""))</f>
        <v/>
      </c>
      <c r="BV319" s="53" t="str">
        <f>IF(B319&gt;例①!$C$50,"",IF(B319&gt;=例①!$C$49,$BV$13,""))</f>
        <v/>
      </c>
      <c r="BW319" s="53" t="str">
        <f>IF(B319&gt;例①!$C$52,"",IF(B319&gt;=例①!$C$51,$BW$13,""))</f>
        <v/>
      </c>
      <c r="BX319" s="53" t="str">
        <f>IF(B319&gt;例①!$C$54,"",IF(B319&gt;=例①!$C$53,$BX$13,""))</f>
        <v/>
      </c>
      <c r="BY319" s="53" t="str">
        <f>IF(B319&gt;例①!$C$56,"",IF(B319&gt;=例①!$C$55,$BY$13,""))</f>
        <v/>
      </c>
      <c r="BZ319" s="53" t="str">
        <f>IF(B319&gt;例①!$C$58,"",IF(B319&gt;=例①!$C$57,$BZ$13,""))</f>
        <v/>
      </c>
      <c r="CA319" s="53" t="str">
        <f>IF(B319&gt;例①!$C$60,"",IF(B319&gt;=例①!$C$59,$CA$13,""))</f>
        <v/>
      </c>
      <c r="CB319" s="53" t="str">
        <f>IF(B319&gt;例①!$C$62,"",IF(B319&gt;=例①!$C$61,$CB$13,""))</f>
        <v/>
      </c>
      <c r="CC319" s="53" t="str">
        <f>IF(B319&gt;例①!$C$64,"",IF(B319&gt;=例①!$C$63,$CC$13,""))</f>
        <v/>
      </c>
      <c r="CD319" s="53" t="str">
        <f>IF(B319&gt;例①!$C$66,"",IF(B319&gt;=例①!$C$65,$CD$13,""))</f>
        <v/>
      </c>
      <c r="CE319" s="50" t="str">
        <f t="shared" si="175"/>
        <v/>
      </c>
      <c r="CF319" s="50" t="str">
        <f t="shared" si="162"/>
        <v xml:space="preserve"> </v>
      </c>
    </row>
    <row r="320" spans="1:84" ht="39" customHeight="1" thickTop="1" thickBot="1" x14ac:dyDescent="0.2">
      <c r="A320" s="81" t="str">
        <f t="shared" si="149"/>
        <v>対象期間外</v>
      </c>
      <c r="B320" s="180" t="str">
        <f>IFERROR(IF(B319=例①!$E$12+IF(WEEKDAY(例①!$E$12)=1,例①!$E$12,(8-WEEKDAY(例①!$E$12))),"-",IF(B319="-","-",B319+1)),"-")</f>
        <v>-</v>
      </c>
      <c r="C320" s="89" t="str">
        <f t="shared" si="163"/>
        <v>-</v>
      </c>
      <c r="D320" s="199" t="str">
        <f t="shared" si="164"/>
        <v>×</v>
      </c>
      <c r="E320" s="200" t="str">
        <f t="shared" si="165"/>
        <v xml:space="preserve"> </v>
      </c>
      <c r="F320" s="201" t="s">
        <v>60</v>
      </c>
      <c r="G320" s="202"/>
      <c r="H320" s="203"/>
      <c r="I320" s="204"/>
      <c r="J320" s="187" t="str">
        <f t="shared" si="166"/>
        <v/>
      </c>
      <c r="K320" s="190" t="str">
        <f t="shared" si="150"/>
        <v/>
      </c>
      <c r="L320" s="190" t="str">
        <f t="shared" si="151"/>
        <v/>
      </c>
      <c r="M320" s="188" t="str">
        <f t="shared" si="167"/>
        <v/>
      </c>
      <c r="N320" s="87" t="str">
        <f t="shared" si="152"/>
        <v/>
      </c>
      <c r="O320" s="108"/>
      <c r="P320" s="156" t="str">
        <f>IF(B320&lt;例①!$E$11,"",IF(B320&gt;例①!$E$12,"",IF(LEN(CE320)=0,"○","")))</f>
        <v/>
      </c>
      <c r="Q320" s="162">
        <f t="shared" si="168"/>
        <v>52</v>
      </c>
      <c r="R320" s="93">
        <f t="shared" si="153"/>
        <v>181</v>
      </c>
      <c r="S320" s="156" t="str">
        <f t="shared" si="154"/>
        <v/>
      </c>
      <c r="T320" s="162">
        <f t="shared" si="155"/>
        <v>51</v>
      </c>
      <c r="U320" s="100">
        <f t="shared" si="169"/>
        <v>52</v>
      </c>
      <c r="V320" s="93" t="str">
        <f t="shared" si="156"/>
        <v/>
      </c>
      <c r="W320" s="169" t="str">
        <f t="shared" si="170"/>
        <v/>
      </c>
      <c r="X320" s="80" t="str">
        <f t="shared" si="171"/>
        <v/>
      </c>
      <c r="Y320" s="80" t="str">
        <f t="shared" si="172"/>
        <v/>
      </c>
      <c r="Z320" s="80" t="str">
        <f t="shared" si="157"/>
        <v>-</v>
      </c>
      <c r="AA320" s="80" t="str">
        <f t="shared" si="158"/>
        <v/>
      </c>
      <c r="AB320" s="80" t="str">
        <f t="shared" si="159"/>
        <v>OK（振替済み）</v>
      </c>
      <c r="AC320" s="154">
        <f t="shared" si="160"/>
        <v>51</v>
      </c>
      <c r="AD320" s="154" t="str">
        <f t="shared" si="173"/>
        <v/>
      </c>
      <c r="AE320" s="106">
        <f t="shared" si="174"/>
        <v>0</v>
      </c>
      <c r="AF320" s="106">
        <f t="shared" si="161"/>
        <v>0</v>
      </c>
      <c r="AG320" s="218" t="str">
        <f>IFERROR(IF(AE320=1,例①!$E$11,IF(AE320=2,例①!$E$11,IF(WEEKDAY(Z320)=2,Z313,AG319))),"")</f>
        <v/>
      </c>
      <c r="AH320" s="222" t="str">
        <f t="shared" si="183"/>
        <v/>
      </c>
      <c r="AI320" s="222" t="str">
        <f t="shared" si="183"/>
        <v/>
      </c>
      <c r="AJ320" s="222" t="str">
        <f t="shared" si="183"/>
        <v/>
      </c>
      <c r="AK320" s="222" t="str">
        <f t="shared" si="183"/>
        <v/>
      </c>
      <c r="AL320" s="222" t="str">
        <f t="shared" si="183"/>
        <v/>
      </c>
      <c r="AM320" s="222" t="str">
        <f t="shared" si="183"/>
        <v/>
      </c>
      <c r="AN320" s="222" t="str">
        <f t="shared" si="183"/>
        <v/>
      </c>
      <c r="AO320" s="222" t="str">
        <f t="shared" si="183"/>
        <v/>
      </c>
      <c r="AP320" s="222" t="str">
        <f t="shared" si="183"/>
        <v/>
      </c>
      <c r="AQ320" s="222" t="str">
        <f t="shared" si="183"/>
        <v/>
      </c>
      <c r="AR320" s="222" t="str">
        <f t="shared" si="183"/>
        <v/>
      </c>
      <c r="AS320" s="222" t="str">
        <f t="shared" si="183"/>
        <v/>
      </c>
      <c r="AT320" s="222" t="str">
        <f t="shared" si="183"/>
        <v/>
      </c>
      <c r="AU320" s="222" t="str">
        <f t="shared" si="183"/>
        <v/>
      </c>
      <c r="AV320" s="222" t="str">
        <f t="shared" si="183"/>
        <v/>
      </c>
      <c r="AW320" s="222" t="str">
        <f t="shared" si="183"/>
        <v/>
      </c>
      <c r="AX320" s="222" t="str">
        <f t="shared" si="183"/>
        <v/>
      </c>
      <c r="AY320" s="222" t="str">
        <f t="shared" si="183"/>
        <v/>
      </c>
      <c r="AZ320" s="222" t="str">
        <f t="shared" si="183"/>
        <v/>
      </c>
      <c r="BA320" s="222" t="str">
        <f t="shared" si="183"/>
        <v/>
      </c>
      <c r="BB320" s="219" t="str">
        <f>IFERROR(IF(IF(Z320=例①!$E$12,例①!$E$12,IF(WEEKDAY(Z320)=1,Z327,BB321))&gt;例①!$E$12,例①!$E$12,IF(Z320=例①!$E$12,例①!$E$12,IF(WEEKDAY(Z320)=1,Z327,BB321))),"")</f>
        <v/>
      </c>
      <c r="BE320" s="53"/>
      <c r="BF320" s="53"/>
      <c r="BG320" s="53" t="str">
        <f>IFERROR(VLOOKUP(B320,例①!$C$11:$D$12,2,FALSE),"")</f>
        <v/>
      </c>
      <c r="BH320" s="53" t="str">
        <f>IFERROR(VLOOKUP(B320,例①!$C$16:$D$21,2,FALSE),"")</f>
        <v/>
      </c>
      <c r="BI320" s="53" t="str">
        <f>IFERROR(VLOOKUP(B320,例①!$C$22:$D$24,2,FALSE),"")</f>
        <v/>
      </c>
      <c r="BJ320" s="53" t="str">
        <f>IF(B320&gt;例①!$C$26,"",IF(B320&gt;=例①!$C$25,$BJ$13,""))</f>
        <v/>
      </c>
      <c r="BK320" s="53" t="str">
        <f>IF(B320&gt;例①!$C$28,"",IF(B320&gt;=例①!$C$27,$BK$13,""))</f>
        <v/>
      </c>
      <c r="BL320" s="53" t="str">
        <f>IF(B320&gt;例①!$C$30,"",IF(B320&gt;=例①!$C$29,$BL$13,""))</f>
        <v/>
      </c>
      <c r="BM320" s="53" t="str">
        <f>IF(B320&gt;例①!$C$32,"",IF(B320&gt;=例①!$C$31,$BM$13,""))</f>
        <v/>
      </c>
      <c r="BN320" s="53" t="str">
        <f>IF(B320&gt;例①!$C$34,"",IF(B320&gt;=例①!$C$33,$BN$13,""))</f>
        <v/>
      </c>
      <c r="BO320" s="53" t="str">
        <f>IF(B320&gt;例①!$C$36,"",IF(B320&gt;=例①!$C$35,$BO$13,""))</f>
        <v/>
      </c>
      <c r="BP320" s="53" t="str">
        <f>IF(B320&gt;例①!$C$38,"",IF(B320&gt;=例①!$C$37,$BP$13,""))</f>
        <v/>
      </c>
      <c r="BQ320" s="53" t="str">
        <f>IF(B320&gt;例①!$C$40,"",IF(B320&gt;=例①!$C$39,$BQ$13,""))</f>
        <v/>
      </c>
      <c r="BR320" s="53" t="str">
        <f>IF(B320&gt;例①!$C$42,"",IF(B320&gt;=例①!$C$41,$BR$13,""))</f>
        <v/>
      </c>
      <c r="BS320" s="53" t="str">
        <f>IF(B320&gt;例①!$C$44,"",IF(B320&gt;=例①!$C$43,$BS$13,""))</f>
        <v/>
      </c>
      <c r="BT320" s="53" t="str">
        <f>IF(B320&gt;例①!$C$46,"",IF(B320&gt;=例①!$C$45,$BT$13,""))</f>
        <v/>
      </c>
      <c r="BU320" s="53" t="str">
        <f>IF(B320&gt;例①!$C$48,"",IF(B320&gt;=例①!$C$47,$BU$13,""))</f>
        <v/>
      </c>
      <c r="BV320" s="53" t="str">
        <f>IF(B320&gt;例①!$C$50,"",IF(B320&gt;=例①!$C$49,$BV$13,""))</f>
        <v/>
      </c>
      <c r="BW320" s="53" t="str">
        <f>IF(B320&gt;例①!$C$52,"",IF(B320&gt;=例①!$C$51,$BW$13,""))</f>
        <v/>
      </c>
      <c r="BX320" s="53" t="str">
        <f>IF(B320&gt;例①!$C$54,"",IF(B320&gt;=例①!$C$53,$BX$13,""))</f>
        <v/>
      </c>
      <c r="BY320" s="53" t="str">
        <f>IF(B320&gt;例①!$C$56,"",IF(B320&gt;=例①!$C$55,$BY$13,""))</f>
        <v/>
      </c>
      <c r="BZ320" s="53" t="str">
        <f>IF(B320&gt;例①!$C$58,"",IF(B320&gt;=例①!$C$57,$BZ$13,""))</f>
        <v/>
      </c>
      <c r="CA320" s="53" t="str">
        <f>IF(B320&gt;例①!$C$60,"",IF(B320&gt;=例①!$C$59,$CA$13,""))</f>
        <v/>
      </c>
      <c r="CB320" s="53" t="str">
        <f>IF(B320&gt;例①!$C$62,"",IF(B320&gt;=例①!$C$61,$CB$13,""))</f>
        <v/>
      </c>
      <c r="CC320" s="53" t="str">
        <f>IF(B320&gt;例①!$C$64,"",IF(B320&gt;=例①!$C$63,$CC$13,""))</f>
        <v/>
      </c>
      <c r="CD320" s="53" t="str">
        <f>IF(B320&gt;例①!$C$66,"",IF(B320&gt;=例①!$C$65,$CD$13,""))</f>
        <v/>
      </c>
      <c r="CE320" s="50" t="str">
        <f t="shared" si="175"/>
        <v/>
      </c>
      <c r="CF320" s="50" t="str">
        <f t="shared" si="162"/>
        <v xml:space="preserve"> </v>
      </c>
    </row>
    <row r="321" spans="1:84" ht="39" customHeight="1" thickTop="1" thickBot="1" x14ac:dyDescent="0.2">
      <c r="A321" s="81" t="str">
        <f t="shared" si="149"/>
        <v>対象期間外</v>
      </c>
      <c r="B321" s="180" t="str">
        <f>IFERROR(IF(B320=例①!$E$12+IF(WEEKDAY(例①!$E$12)=1,例①!$E$12,(8-WEEKDAY(例①!$E$12))),"-",IF(B320="-","-",B320+1)),"-")</f>
        <v>-</v>
      </c>
      <c r="C321" s="89" t="str">
        <f t="shared" si="163"/>
        <v>-</v>
      </c>
      <c r="D321" s="199" t="str">
        <f t="shared" si="164"/>
        <v>×</v>
      </c>
      <c r="E321" s="200" t="str">
        <f t="shared" si="165"/>
        <v xml:space="preserve"> </v>
      </c>
      <c r="F321" s="201" t="s">
        <v>61</v>
      </c>
      <c r="G321" s="202"/>
      <c r="H321" s="203"/>
      <c r="I321" s="204"/>
      <c r="J321" s="187" t="str">
        <f t="shared" si="166"/>
        <v/>
      </c>
      <c r="K321" s="190" t="str">
        <f t="shared" si="150"/>
        <v/>
      </c>
      <c r="L321" s="190" t="str">
        <f t="shared" si="151"/>
        <v/>
      </c>
      <c r="M321" s="188" t="str">
        <f t="shared" si="167"/>
        <v/>
      </c>
      <c r="N321" s="87" t="str">
        <f t="shared" si="152"/>
        <v/>
      </c>
      <c r="O321" s="108"/>
      <c r="P321" s="156" t="str">
        <f>IF(B321&lt;例①!$E$11,"",IF(B321&gt;例①!$E$12,"",IF(LEN(CE321)=0,"○","")))</f>
        <v/>
      </c>
      <c r="Q321" s="162">
        <f t="shared" si="168"/>
        <v>52</v>
      </c>
      <c r="R321" s="93">
        <f t="shared" si="153"/>
        <v>181</v>
      </c>
      <c r="S321" s="156" t="str">
        <f t="shared" si="154"/>
        <v/>
      </c>
      <c r="T321" s="162">
        <f t="shared" si="155"/>
        <v>51</v>
      </c>
      <c r="U321" s="100">
        <f t="shared" si="169"/>
        <v>52</v>
      </c>
      <c r="V321" s="93" t="str">
        <f t="shared" si="156"/>
        <v/>
      </c>
      <c r="W321" s="169" t="str">
        <f t="shared" si="170"/>
        <v/>
      </c>
      <c r="X321" s="80" t="str">
        <f t="shared" si="171"/>
        <v/>
      </c>
      <c r="Y321" s="80" t="str">
        <f t="shared" si="172"/>
        <v/>
      </c>
      <c r="Z321" s="80" t="str">
        <f t="shared" si="157"/>
        <v>-</v>
      </c>
      <c r="AA321" s="80" t="str">
        <f t="shared" si="158"/>
        <v/>
      </c>
      <c r="AB321" s="80" t="str">
        <f t="shared" si="159"/>
        <v>OK（振替済み）</v>
      </c>
      <c r="AC321" s="154">
        <f t="shared" si="160"/>
        <v>51</v>
      </c>
      <c r="AD321" s="154" t="str">
        <f t="shared" si="173"/>
        <v/>
      </c>
      <c r="AE321" s="106">
        <f t="shared" si="174"/>
        <v>0</v>
      </c>
      <c r="AF321" s="106">
        <f t="shared" si="161"/>
        <v>0</v>
      </c>
      <c r="AG321" s="218" t="str">
        <f>IFERROR(IF(AE321=1,例①!$E$11,IF(AE321=2,例①!$E$11,IF(WEEKDAY(Z321)=2,Z314,AG320))),"")</f>
        <v/>
      </c>
      <c r="AH321" s="222" t="str">
        <f t="shared" si="183"/>
        <v/>
      </c>
      <c r="AI321" s="222" t="str">
        <f t="shared" si="183"/>
        <v/>
      </c>
      <c r="AJ321" s="222" t="str">
        <f t="shared" si="183"/>
        <v/>
      </c>
      <c r="AK321" s="222" t="str">
        <f t="shared" si="183"/>
        <v/>
      </c>
      <c r="AL321" s="222" t="str">
        <f t="shared" si="183"/>
        <v/>
      </c>
      <c r="AM321" s="222" t="str">
        <f t="shared" si="183"/>
        <v/>
      </c>
      <c r="AN321" s="222" t="str">
        <f t="shared" si="183"/>
        <v/>
      </c>
      <c r="AO321" s="222" t="str">
        <f t="shared" si="183"/>
        <v/>
      </c>
      <c r="AP321" s="222" t="str">
        <f t="shared" si="183"/>
        <v/>
      </c>
      <c r="AQ321" s="222" t="str">
        <f t="shared" si="183"/>
        <v/>
      </c>
      <c r="AR321" s="222" t="str">
        <f t="shared" si="183"/>
        <v/>
      </c>
      <c r="AS321" s="222" t="str">
        <f t="shared" si="183"/>
        <v/>
      </c>
      <c r="AT321" s="222" t="str">
        <f t="shared" si="183"/>
        <v/>
      </c>
      <c r="AU321" s="222" t="str">
        <f t="shared" si="183"/>
        <v/>
      </c>
      <c r="AV321" s="222" t="str">
        <f t="shared" si="183"/>
        <v/>
      </c>
      <c r="AW321" s="222" t="str">
        <f t="shared" si="183"/>
        <v/>
      </c>
      <c r="AX321" s="222" t="str">
        <f t="shared" si="183"/>
        <v/>
      </c>
      <c r="AY321" s="222" t="str">
        <f t="shared" si="183"/>
        <v/>
      </c>
      <c r="AZ321" s="222" t="str">
        <f t="shared" si="183"/>
        <v/>
      </c>
      <c r="BA321" s="222" t="str">
        <f t="shared" si="183"/>
        <v/>
      </c>
      <c r="BB321" s="219" t="str">
        <f>IFERROR(IF(IF(Z321=例①!$E$12,例①!$E$12,IF(WEEKDAY(Z321)=1,Z328,BB322))&gt;例①!$E$12,例①!$E$12,IF(Z321=例①!$E$12,例①!$E$12,IF(WEEKDAY(Z321)=1,Z328,BB322))),"")</f>
        <v/>
      </c>
      <c r="BE321" s="53"/>
      <c r="BF321" s="53"/>
      <c r="BG321" s="53" t="str">
        <f>IFERROR(VLOOKUP(B321,例①!$C$11:$D$12,2,FALSE),"")</f>
        <v/>
      </c>
      <c r="BH321" s="53" t="str">
        <f>IFERROR(VLOOKUP(B321,例①!$C$16:$D$21,2,FALSE),"")</f>
        <v/>
      </c>
      <c r="BI321" s="53" t="str">
        <f>IFERROR(VLOOKUP(B321,例①!$C$22:$D$24,2,FALSE),"")</f>
        <v/>
      </c>
      <c r="BJ321" s="53" t="str">
        <f>IF(B321&gt;例①!$C$26,"",IF(B321&gt;=例①!$C$25,$BJ$13,""))</f>
        <v/>
      </c>
      <c r="BK321" s="53" t="str">
        <f>IF(B321&gt;例①!$C$28,"",IF(B321&gt;=例①!$C$27,$BK$13,""))</f>
        <v/>
      </c>
      <c r="BL321" s="53" t="str">
        <f>IF(B321&gt;例①!$C$30,"",IF(B321&gt;=例①!$C$29,$BL$13,""))</f>
        <v/>
      </c>
      <c r="BM321" s="53" t="str">
        <f>IF(B321&gt;例①!$C$32,"",IF(B321&gt;=例①!$C$31,$BM$13,""))</f>
        <v/>
      </c>
      <c r="BN321" s="53" t="str">
        <f>IF(B321&gt;例①!$C$34,"",IF(B321&gt;=例①!$C$33,$BN$13,""))</f>
        <v/>
      </c>
      <c r="BO321" s="53" t="str">
        <f>IF(B321&gt;例①!$C$36,"",IF(B321&gt;=例①!$C$35,$BO$13,""))</f>
        <v/>
      </c>
      <c r="BP321" s="53" t="str">
        <f>IF(B321&gt;例①!$C$38,"",IF(B321&gt;=例①!$C$37,$BP$13,""))</f>
        <v/>
      </c>
      <c r="BQ321" s="53" t="str">
        <f>IF(B321&gt;例①!$C$40,"",IF(B321&gt;=例①!$C$39,$BQ$13,""))</f>
        <v/>
      </c>
      <c r="BR321" s="53" t="str">
        <f>IF(B321&gt;例①!$C$42,"",IF(B321&gt;=例①!$C$41,$BR$13,""))</f>
        <v/>
      </c>
      <c r="BS321" s="53" t="str">
        <f>IF(B321&gt;例①!$C$44,"",IF(B321&gt;=例①!$C$43,$BS$13,""))</f>
        <v/>
      </c>
      <c r="BT321" s="53" t="str">
        <f>IF(B321&gt;例①!$C$46,"",IF(B321&gt;=例①!$C$45,$BT$13,""))</f>
        <v/>
      </c>
      <c r="BU321" s="53" t="str">
        <f>IF(B321&gt;例①!$C$48,"",IF(B321&gt;=例①!$C$47,$BU$13,""))</f>
        <v/>
      </c>
      <c r="BV321" s="53" t="str">
        <f>IF(B321&gt;例①!$C$50,"",IF(B321&gt;=例①!$C$49,$BV$13,""))</f>
        <v/>
      </c>
      <c r="BW321" s="53" t="str">
        <f>IF(B321&gt;例①!$C$52,"",IF(B321&gt;=例①!$C$51,$BW$13,""))</f>
        <v/>
      </c>
      <c r="BX321" s="53" t="str">
        <f>IF(B321&gt;例①!$C$54,"",IF(B321&gt;=例①!$C$53,$BX$13,""))</f>
        <v/>
      </c>
      <c r="BY321" s="53" t="str">
        <f>IF(B321&gt;例①!$C$56,"",IF(B321&gt;=例①!$C$55,$BY$13,""))</f>
        <v/>
      </c>
      <c r="BZ321" s="53" t="str">
        <f>IF(B321&gt;例①!$C$58,"",IF(B321&gt;=例①!$C$57,$BZ$13,""))</f>
        <v/>
      </c>
      <c r="CA321" s="53" t="str">
        <f>IF(B321&gt;例①!$C$60,"",IF(B321&gt;=例①!$C$59,$CA$13,""))</f>
        <v/>
      </c>
      <c r="CB321" s="53" t="str">
        <f>IF(B321&gt;例①!$C$62,"",IF(B321&gt;=例①!$C$61,$CB$13,""))</f>
        <v/>
      </c>
      <c r="CC321" s="53" t="str">
        <f>IF(B321&gt;例①!$C$64,"",IF(B321&gt;=例①!$C$63,$CC$13,""))</f>
        <v/>
      </c>
      <c r="CD321" s="53" t="str">
        <f>IF(B321&gt;例①!$C$66,"",IF(B321&gt;=例①!$C$65,$CD$13,""))</f>
        <v/>
      </c>
      <c r="CE321" s="50" t="str">
        <f t="shared" si="175"/>
        <v/>
      </c>
      <c r="CF321" s="50" t="str">
        <f t="shared" si="162"/>
        <v xml:space="preserve"> </v>
      </c>
    </row>
    <row r="322" spans="1:84" ht="39" customHeight="1" thickTop="1" thickBot="1" x14ac:dyDescent="0.2">
      <c r="A322" s="81" t="str">
        <f t="shared" si="149"/>
        <v>対象期間外</v>
      </c>
      <c r="B322" s="180" t="str">
        <f>IFERROR(IF(B321=例①!$E$12+IF(WEEKDAY(例①!$E$12)=1,例①!$E$12,(8-WEEKDAY(例①!$E$12))),"-",IF(B321="-","-",B321+1)),"-")</f>
        <v>-</v>
      </c>
      <c r="C322" s="89" t="str">
        <f t="shared" si="163"/>
        <v>-</v>
      </c>
      <c r="D322" s="199" t="str">
        <f t="shared" si="164"/>
        <v>×</v>
      </c>
      <c r="E322" s="200" t="str">
        <f t="shared" si="165"/>
        <v xml:space="preserve"> </v>
      </c>
      <c r="F322" s="201" t="s">
        <v>61</v>
      </c>
      <c r="G322" s="202"/>
      <c r="H322" s="203"/>
      <c r="I322" s="204"/>
      <c r="J322" s="187" t="str">
        <f t="shared" si="166"/>
        <v/>
      </c>
      <c r="K322" s="190" t="str">
        <f t="shared" si="150"/>
        <v/>
      </c>
      <c r="L322" s="190" t="str">
        <f t="shared" si="151"/>
        <v/>
      </c>
      <c r="M322" s="188" t="str">
        <f t="shared" si="167"/>
        <v/>
      </c>
      <c r="N322" s="87" t="str">
        <f t="shared" si="152"/>
        <v/>
      </c>
      <c r="O322" s="108"/>
      <c r="P322" s="156" t="str">
        <f>IF(B322&lt;例①!$E$11,"",IF(B322&gt;例①!$E$12,"",IF(LEN(CE322)=0,"○","")))</f>
        <v/>
      </c>
      <c r="Q322" s="162">
        <f t="shared" si="168"/>
        <v>52</v>
      </c>
      <c r="R322" s="93">
        <f t="shared" si="153"/>
        <v>181</v>
      </c>
      <c r="S322" s="156" t="str">
        <f t="shared" si="154"/>
        <v/>
      </c>
      <c r="T322" s="162">
        <f t="shared" si="155"/>
        <v>51</v>
      </c>
      <c r="U322" s="100">
        <f t="shared" si="169"/>
        <v>52</v>
      </c>
      <c r="V322" s="93" t="str">
        <f t="shared" si="156"/>
        <v/>
      </c>
      <c r="W322" s="169" t="str">
        <f t="shared" si="170"/>
        <v/>
      </c>
      <c r="X322" s="80" t="str">
        <f t="shared" si="171"/>
        <v/>
      </c>
      <c r="Y322" s="80" t="str">
        <f t="shared" si="172"/>
        <v/>
      </c>
      <c r="Z322" s="80" t="str">
        <f t="shared" si="157"/>
        <v>-</v>
      </c>
      <c r="AA322" s="80" t="str">
        <f t="shared" si="158"/>
        <v/>
      </c>
      <c r="AB322" s="80" t="str">
        <f t="shared" si="159"/>
        <v>OK（振替済み）</v>
      </c>
      <c r="AC322" s="154">
        <f t="shared" si="160"/>
        <v>51</v>
      </c>
      <c r="AD322" s="154" t="str">
        <f t="shared" si="173"/>
        <v/>
      </c>
      <c r="AE322" s="106">
        <f t="shared" si="174"/>
        <v>0</v>
      </c>
      <c r="AF322" s="106">
        <f t="shared" si="161"/>
        <v>0</v>
      </c>
      <c r="AG322" s="223" t="str">
        <f>IFERROR(IF(AE322=1,例①!$E$11,IF(AE322=2,例①!$E$11,IF(WEEKDAY(Z322)=2,Z315,AG321))),"")</f>
        <v/>
      </c>
      <c r="AH322" s="224" t="str">
        <f t="shared" si="183"/>
        <v/>
      </c>
      <c r="AI322" s="224" t="str">
        <f t="shared" si="183"/>
        <v/>
      </c>
      <c r="AJ322" s="224" t="str">
        <f t="shared" si="183"/>
        <v/>
      </c>
      <c r="AK322" s="224" t="str">
        <f t="shared" si="183"/>
        <v/>
      </c>
      <c r="AL322" s="224" t="str">
        <f t="shared" si="183"/>
        <v/>
      </c>
      <c r="AM322" s="224" t="str">
        <f t="shared" si="183"/>
        <v/>
      </c>
      <c r="AN322" s="224" t="str">
        <f t="shared" si="183"/>
        <v/>
      </c>
      <c r="AO322" s="224" t="str">
        <f t="shared" si="183"/>
        <v/>
      </c>
      <c r="AP322" s="224" t="str">
        <f t="shared" si="183"/>
        <v/>
      </c>
      <c r="AQ322" s="224" t="str">
        <f t="shared" si="183"/>
        <v/>
      </c>
      <c r="AR322" s="224" t="str">
        <f t="shared" si="183"/>
        <v/>
      </c>
      <c r="AS322" s="224" t="str">
        <f t="shared" si="183"/>
        <v/>
      </c>
      <c r="AT322" s="224" t="str">
        <f t="shared" si="183"/>
        <v/>
      </c>
      <c r="AU322" s="224" t="str">
        <f t="shared" si="183"/>
        <v/>
      </c>
      <c r="AV322" s="224" t="str">
        <f t="shared" si="183"/>
        <v/>
      </c>
      <c r="AW322" s="224" t="str">
        <f t="shared" si="183"/>
        <v/>
      </c>
      <c r="AX322" s="224" t="str">
        <f t="shared" si="183"/>
        <v/>
      </c>
      <c r="AY322" s="224" t="str">
        <f t="shared" si="183"/>
        <v/>
      </c>
      <c r="AZ322" s="224" t="str">
        <f t="shared" si="183"/>
        <v/>
      </c>
      <c r="BA322" s="224" t="str">
        <f t="shared" si="183"/>
        <v/>
      </c>
      <c r="BB322" s="225" t="str">
        <f>IFERROR(IF(IF(Z322=例①!$E$12,例①!$E$12,IF(WEEKDAY(Z322)=1,Z329,BB323))&gt;例①!$E$12,例①!$E$12,IF(Z322=例①!$E$12,例①!$E$12,IF(WEEKDAY(Z322)=1,Z329,BB323))),"")</f>
        <v/>
      </c>
      <c r="BE322" s="53"/>
      <c r="BF322" s="53"/>
      <c r="BG322" s="53" t="str">
        <f>IFERROR(VLOOKUP(B322,例①!$C$11:$D$12,2,FALSE),"")</f>
        <v/>
      </c>
      <c r="BH322" s="53" t="str">
        <f>IFERROR(VLOOKUP(B322,例①!$C$16:$D$21,2,FALSE),"")</f>
        <v/>
      </c>
      <c r="BI322" s="53" t="str">
        <f>IFERROR(VLOOKUP(B322,例①!$C$22:$D$24,2,FALSE),"")</f>
        <v/>
      </c>
      <c r="BJ322" s="53" t="str">
        <f>IF(B322&gt;例①!$C$26,"",IF(B322&gt;=例①!$C$25,$BJ$13,""))</f>
        <v/>
      </c>
      <c r="BK322" s="53" t="str">
        <f>IF(B322&gt;例①!$C$28,"",IF(B322&gt;=例①!$C$27,$BK$13,""))</f>
        <v/>
      </c>
      <c r="BL322" s="53" t="str">
        <f>IF(B322&gt;例①!$C$30,"",IF(B322&gt;=例①!$C$29,$BL$13,""))</f>
        <v/>
      </c>
      <c r="BM322" s="53" t="str">
        <f>IF(B322&gt;例①!$C$32,"",IF(B322&gt;=例①!$C$31,$BM$13,""))</f>
        <v/>
      </c>
      <c r="BN322" s="53" t="str">
        <f>IF(B322&gt;例①!$C$34,"",IF(B322&gt;=例①!$C$33,$BN$13,""))</f>
        <v/>
      </c>
      <c r="BO322" s="53" t="str">
        <f>IF(B322&gt;例①!$C$36,"",IF(B322&gt;=例①!$C$35,$BO$13,""))</f>
        <v/>
      </c>
      <c r="BP322" s="53" t="str">
        <f>IF(B322&gt;例①!$C$38,"",IF(B322&gt;=例①!$C$37,$BP$13,""))</f>
        <v/>
      </c>
      <c r="BQ322" s="53" t="str">
        <f>IF(B322&gt;例①!$C$40,"",IF(B322&gt;=例①!$C$39,$BQ$13,""))</f>
        <v/>
      </c>
      <c r="BR322" s="53" t="str">
        <f>IF(B322&gt;例①!$C$42,"",IF(B322&gt;=例①!$C$41,$BR$13,""))</f>
        <v/>
      </c>
      <c r="BS322" s="53" t="str">
        <f>IF(B322&gt;例①!$C$44,"",IF(B322&gt;=例①!$C$43,$BS$13,""))</f>
        <v/>
      </c>
      <c r="BT322" s="53" t="str">
        <f>IF(B322&gt;例①!$C$46,"",IF(B322&gt;=例①!$C$45,$BT$13,""))</f>
        <v/>
      </c>
      <c r="BU322" s="53" t="str">
        <f>IF(B322&gt;例①!$C$48,"",IF(B322&gt;=例①!$C$47,$BU$13,""))</f>
        <v/>
      </c>
      <c r="BV322" s="53" t="str">
        <f>IF(B322&gt;例①!$C$50,"",IF(B322&gt;=例①!$C$49,$BV$13,""))</f>
        <v/>
      </c>
      <c r="BW322" s="53" t="str">
        <f>IF(B322&gt;例①!$C$52,"",IF(B322&gt;=例①!$C$51,$BW$13,""))</f>
        <v/>
      </c>
      <c r="BX322" s="53" t="str">
        <f>IF(B322&gt;例①!$C$54,"",IF(B322&gt;=例①!$C$53,$BX$13,""))</f>
        <v/>
      </c>
      <c r="BY322" s="53" t="str">
        <f>IF(B322&gt;例①!$C$56,"",IF(B322&gt;=例①!$C$55,$BY$13,""))</f>
        <v/>
      </c>
      <c r="BZ322" s="53" t="str">
        <f>IF(B322&gt;例①!$C$58,"",IF(B322&gt;=例①!$C$57,$BZ$13,""))</f>
        <v/>
      </c>
      <c r="CA322" s="53" t="str">
        <f>IF(B322&gt;例①!$C$60,"",IF(B322&gt;=例①!$C$59,$CA$13,""))</f>
        <v/>
      </c>
      <c r="CB322" s="53" t="str">
        <f>IF(B322&gt;例①!$C$62,"",IF(B322&gt;=例①!$C$61,$CB$13,""))</f>
        <v/>
      </c>
      <c r="CC322" s="53" t="str">
        <f>IF(B322&gt;例①!$C$64,"",IF(B322&gt;=例①!$C$63,$CC$13,""))</f>
        <v/>
      </c>
      <c r="CD322" s="53" t="str">
        <f>IF(B322&gt;例①!$C$66,"",IF(B322&gt;=例①!$C$65,$CD$13,""))</f>
        <v/>
      </c>
      <c r="CE322" s="50" t="str">
        <f t="shared" si="175"/>
        <v/>
      </c>
      <c r="CF322" s="50" t="str">
        <f t="shared" si="162"/>
        <v xml:space="preserve"> </v>
      </c>
    </row>
    <row r="323" spans="1:84" ht="39" customHeight="1" thickTop="1" thickBot="1" x14ac:dyDescent="0.2">
      <c r="A323" s="81" t="str">
        <f t="shared" si="149"/>
        <v>対象期間外</v>
      </c>
      <c r="B323" s="180" t="str">
        <f>IFERROR(IF(B322=例①!$E$12+IF(WEEKDAY(例①!$E$12)=1,例①!$E$12,(8-WEEKDAY(例①!$E$12))),"-",IF(B322="-","-",B322+1)),"-")</f>
        <v>-</v>
      </c>
      <c r="C323" s="89" t="str">
        <f t="shared" si="163"/>
        <v>-</v>
      </c>
      <c r="D323" s="199" t="str">
        <f t="shared" si="164"/>
        <v>×</v>
      </c>
      <c r="E323" s="200" t="str">
        <f t="shared" si="165"/>
        <v xml:space="preserve"> </v>
      </c>
      <c r="F323" s="201" t="s">
        <v>60</v>
      </c>
      <c r="G323" s="202"/>
      <c r="H323" s="203"/>
      <c r="I323" s="204"/>
      <c r="J323" s="187" t="str">
        <f t="shared" si="166"/>
        <v/>
      </c>
      <c r="K323" s="190" t="str">
        <f t="shared" si="150"/>
        <v/>
      </c>
      <c r="L323" s="190" t="str">
        <f t="shared" si="151"/>
        <v/>
      </c>
      <c r="M323" s="188" t="str">
        <f t="shared" si="167"/>
        <v/>
      </c>
      <c r="N323" s="87" t="str">
        <f t="shared" si="152"/>
        <v/>
      </c>
      <c r="O323" s="108"/>
      <c r="P323" s="156" t="str">
        <f>IF(B323&lt;例①!$E$11,"",IF(B323&gt;例①!$E$12,"",IF(LEN(CE323)=0,"○","")))</f>
        <v/>
      </c>
      <c r="Q323" s="162">
        <f t="shared" si="168"/>
        <v>52</v>
      </c>
      <c r="R323" s="93">
        <f t="shared" si="153"/>
        <v>181</v>
      </c>
      <c r="S323" s="156" t="str">
        <f t="shared" si="154"/>
        <v/>
      </c>
      <c r="T323" s="162">
        <f t="shared" si="155"/>
        <v>51</v>
      </c>
      <c r="U323" s="100">
        <f t="shared" si="169"/>
        <v>52</v>
      </c>
      <c r="V323" s="93" t="str">
        <f t="shared" si="156"/>
        <v/>
      </c>
      <c r="W323" s="169" t="str">
        <f t="shared" si="170"/>
        <v/>
      </c>
      <c r="X323" s="80" t="str">
        <f t="shared" si="171"/>
        <v/>
      </c>
      <c r="Y323" s="80" t="str">
        <f t="shared" si="172"/>
        <v/>
      </c>
      <c r="Z323" s="80" t="str">
        <f t="shared" si="157"/>
        <v>-</v>
      </c>
      <c r="AA323" s="80" t="str">
        <f t="shared" si="158"/>
        <v/>
      </c>
      <c r="AB323" s="80" t="str">
        <f t="shared" si="159"/>
        <v>OK（振替済み）</v>
      </c>
      <c r="AC323" s="154">
        <f t="shared" si="160"/>
        <v>51</v>
      </c>
      <c r="AD323" s="154" t="str">
        <f t="shared" si="173"/>
        <v/>
      </c>
      <c r="AE323" s="106">
        <f t="shared" si="174"/>
        <v>0</v>
      </c>
      <c r="AF323" s="106">
        <f t="shared" si="161"/>
        <v>0</v>
      </c>
      <c r="AG323" s="216" t="str">
        <f>IFERROR(IF(AE323=1,例①!$E$11,IF(AE323=2,例①!$E$11,IF(WEEKDAY(Z323)=2,Z316,AG322))),"")</f>
        <v/>
      </c>
      <c r="AH323" s="221" t="str">
        <f t="shared" si="183"/>
        <v/>
      </c>
      <c r="AI323" s="221" t="str">
        <f t="shared" si="183"/>
        <v/>
      </c>
      <c r="AJ323" s="221" t="str">
        <f t="shared" si="183"/>
        <v/>
      </c>
      <c r="AK323" s="221" t="str">
        <f t="shared" si="183"/>
        <v/>
      </c>
      <c r="AL323" s="221" t="str">
        <f t="shared" si="183"/>
        <v/>
      </c>
      <c r="AM323" s="221" t="str">
        <f t="shared" si="183"/>
        <v/>
      </c>
      <c r="AN323" s="221" t="str">
        <f t="shared" si="183"/>
        <v/>
      </c>
      <c r="AO323" s="221" t="str">
        <f t="shared" si="183"/>
        <v/>
      </c>
      <c r="AP323" s="221" t="str">
        <f t="shared" si="183"/>
        <v/>
      </c>
      <c r="AQ323" s="221" t="str">
        <f t="shared" si="183"/>
        <v/>
      </c>
      <c r="AR323" s="221" t="str">
        <f t="shared" si="183"/>
        <v/>
      </c>
      <c r="AS323" s="221" t="str">
        <f t="shared" si="183"/>
        <v/>
      </c>
      <c r="AT323" s="221" t="str">
        <f t="shared" si="183"/>
        <v/>
      </c>
      <c r="AU323" s="221" t="str">
        <f t="shared" si="183"/>
        <v/>
      </c>
      <c r="AV323" s="221" t="str">
        <f t="shared" si="183"/>
        <v/>
      </c>
      <c r="AW323" s="221" t="str">
        <f t="shared" si="183"/>
        <v/>
      </c>
      <c r="AX323" s="221" t="str">
        <f t="shared" si="183"/>
        <v/>
      </c>
      <c r="AY323" s="221" t="str">
        <f t="shared" si="183"/>
        <v/>
      </c>
      <c r="AZ323" s="221" t="str">
        <f t="shared" si="183"/>
        <v/>
      </c>
      <c r="BA323" s="221" t="str">
        <f t="shared" si="183"/>
        <v/>
      </c>
      <c r="BB323" s="217" t="str">
        <f>IFERROR(IF(IF(Z323=例①!$E$12,例①!$E$12,IF(WEEKDAY(Z323)=1,Z330,BB324))&gt;例①!$E$12,例①!$E$12,IF(Z323=例①!$E$12,例①!$E$12,IF(WEEKDAY(Z323)=1,Z330,BB324))),"")</f>
        <v/>
      </c>
      <c r="BE323" s="53"/>
      <c r="BF323" s="53"/>
      <c r="BG323" s="53" t="str">
        <f>IFERROR(VLOOKUP(B323,例①!$C$11:$D$12,2,FALSE),"")</f>
        <v/>
      </c>
      <c r="BH323" s="53" t="str">
        <f>IFERROR(VLOOKUP(B323,例①!$C$16:$D$21,2,FALSE),"")</f>
        <v/>
      </c>
      <c r="BI323" s="53" t="str">
        <f>IFERROR(VLOOKUP(B323,例①!$C$22:$D$24,2,FALSE),"")</f>
        <v/>
      </c>
      <c r="BJ323" s="53" t="str">
        <f>IF(B323&gt;例①!$C$26,"",IF(B323&gt;=例①!$C$25,$BJ$13,""))</f>
        <v/>
      </c>
      <c r="BK323" s="53" t="str">
        <f>IF(B323&gt;例①!$C$28,"",IF(B323&gt;=例①!$C$27,$BK$13,""))</f>
        <v/>
      </c>
      <c r="BL323" s="53" t="str">
        <f>IF(B323&gt;例①!$C$30,"",IF(B323&gt;=例①!$C$29,$BL$13,""))</f>
        <v/>
      </c>
      <c r="BM323" s="53" t="str">
        <f>IF(B323&gt;例①!$C$32,"",IF(B323&gt;=例①!$C$31,$BM$13,""))</f>
        <v/>
      </c>
      <c r="BN323" s="53" t="str">
        <f>IF(B323&gt;例①!$C$34,"",IF(B323&gt;=例①!$C$33,$BN$13,""))</f>
        <v/>
      </c>
      <c r="BO323" s="53" t="str">
        <f>IF(B323&gt;例①!$C$36,"",IF(B323&gt;=例①!$C$35,$BO$13,""))</f>
        <v/>
      </c>
      <c r="BP323" s="53" t="str">
        <f>IF(B323&gt;例①!$C$38,"",IF(B323&gt;=例①!$C$37,$BP$13,""))</f>
        <v/>
      </c>
      <c r="BQ323" s="53" t="str">
        <f>IF(B323&gt;例①!$C$40,"",IF(B323&gt;=例①!$C$39,$BQ$13,""))</f>
        <v/>
      </c>
      <c r="BR323" s="53" t="str">
        <f>IF(B323&gt;例①!$C$42,"",IF(B323&gt;=例①!$C$41,$BR$13,""))</f>
        <v/>
      </c>
      <c r="BS323" s="53" t="str">
        <f>IF(B323&gt;例①!$C$44,"",IF(B323&gt;=例①!$C$43,$BS$13,""))</f>
        <v/>
      </c>
      <c r="BT323" s="53" t="str">
        <f>IF(B323&gt;例①!$C$46,"",IF(B323&gt;=例①!$C$45,$BT$13,""))</f>
        <v/>
      </c>
      <c r="BU323" s="53" t="str">
        <f>IF(B323&gt;例①!$C$48,"",IF(B323&gt;=例①!$C$47,$BU$13,""))</f>
        <v/>
      </c>
      <c r="BV323" s="53" t="str">
        <f>IF(B323&gt;例①!$C$50,"",IF(B323&gt;=例①!$C$49,$BV$13,""))</f>
        <v/>
      </c>
      <c r="BW323" s="53" t="str">
        <f>IF(B323&gt;例①!$C$52,"",IF(B323&gt;=例①!$C$51,$BW$13,""))</f>
        <v/>
      </c>
      <c r="BX323" s="53" t="str">
        <f>IF(B323&gt;例①!$C$54,"",IF(B323&gt;=例①!$C$53,$BX$13,""))</f>
        <v/>
      </c>
      <c r="BY323" s="53" t="str">
        <f>IF(B323&gt;例①!$C$56,"",IF(B323&gt;=例①!$C$55,$BY$13,""))</f>
        <v/>
      </c>
      <c r="BZ323" s="53" t="str">
        <f>IF(B323&gt;例①!$C$58,"",IF(B323&gt;=例①!$C$57,$BZ$13,""))</f>
        <v/>
      </c>
      <c r="CA323" s="53" t="str">
        <f>IF(B323&gt;例①!$C$60,"",IF(B323&gt;=例①!$C$59,$CA$13,""))</f>
        <v/>
      </c>
      <c r="CB323" s="53" t="str">
        <f>IF(B323&gt;例①!$C$62,"",IF(B323&gt;=例①!$C$61,$CB$13,""))</f>
        <v/>
      </c>
      <c r="CC323" s="53" t="str">
        <f>IF(B323&gt;例①!$C$64,"",IF(B323&gt;=例①!$C$63,$CC$13,""))</f>
        <v/>
      </c>
      <c r="CD323" s="53" t="str">
        <f>IF(B323&gt;例①!$C$66,"",IF(B323&gt;=例①!$C$65,$CD$13,""))</f>
        <v/>
      </c>
      <c r="CE323" s="50" t="str">
        <f t="shared" si="175"/>
        <v/>
      </c>
      <c r="CF323" s="50" t="str">
        <f t="shared" si="162"/>
        <v xml:space="preserve"> </v>
      </c>
    </row>
    <row r="324" spans="1:84" ht="39" customHeight="1" thickTop="1" thickBot="1" x14ac:dyDescent="0.2">
      <c r="A324" s="81" t="str">
        <f t="shared" si="149"/>
        <v>対象期間外</v>
      </c>
      <c r="B324" s="180" t="str">
        <f>IFERROR(IF(B323=例①!$E$12+IF(WEEKDAY(例①!$E$12)=1,例①!$E$12,(8-WEEKDAY(例①!$E$12))),"-",IF(B323="-","-",B323+1)),"-")</f>
        <v>-</v>
      </c>
      <c r="C324" s="89" t="str">
        <f t="shared" si="163"/>
        <v>-</v>
      </c>
      <c r="D324" s="199" t="str">
        <f t="shared" si="164"/>
        <v>×</v>
      </c>
      <c r="E324" s="200" t="str">
        <f t="shared" si="165"/>
        <v xml:space="preserve"> </v>
      </c>
      <c r="F324" s="201" t="s">
        <v>60</v>
      </c>
      <c r="G324" s="202"/>
      <c r="H324" s="203"/>
      <c r="I324" s="204"/>
      <c r="J324" s="187" t="str">
        <f t="shared" si="166"/>
        <v/>
      </c>
      <c r="K324" s="190" t="str">
        <f t="shared" si="150"/>
        <v/>
      </c>
      <c r="L324" s="190" t="str">
        <f t="shared" si="151"/>
        <v/>
      </c>
      <c r="M324" s="188" t="str">
        <f t="shared" si="167"/>
        <v/>
      </c>
      <c r="N324" s="87" t="str">
        <f t="shared" si="152"/>
        <v/>
      </c>
      <c r="O324" s="108"/>
      <c r="P324" s="156" t="str">
        <f>IF(B324&lt;例①!$E$11,"",IF(B324&gt;例①!$E$12,"",IF(LEN(CE324)=0,"○","")))</f>
        <v/>
      </c>
      <c r="Q324" s="162">
        <f t="shared" si="168"/>
        <v>52</v>
      </c>
      <c r="R324" s="93">
        <f t="shared" si="153"/>
        <v>181</v>
      </c>
      <c r="S324" s="156" t="str">
        <f t="shared" si="154"/>
        <v/>
      </c>
      <c r="T324" s="162">
        <f t="shared" si="155"/>
        <v>51</v>
      </c>
      <c r="U324" s="100">
        <f t="shared" si="169"/>
        <v>52</v>
      </c>
      <c r="V324" s="93" t="str">
        <f t="shared" si="156"/>
        <v/>
      </c>
      <c r="W324" s="169" t="str">
        <f t="shared" si="170"/>
        <v/>
      </c>
      <c r="X324" s="80" t="str">
        <f t="shared" si="171"/>
        <v/>
      </c>
      <c r="Y324" s="80" t="str">
        <f t="shared" si="172"/>
        <v/>
      </c>
      <c r="Z324" s="80" t="str">
        <f t="shared" si="157"/>
        <v>-</v>
      </c>
      <c r="AA324" s="80" t="str">
        <f t="shared" si="158"/>
        <v/>
      </c>
      <c r="AB324" s="80" t="str">
        <f t="shared" si="159"/>
        <v>OK（振替済み）</v>
      </c>
      <c r="AC324" s="154">
        <f t="shared" si="160"/>
        <v>51</v>
      </c>
      <c r="AD324" s="154" t="str">
        <f t="shared" si="173"/>
        <v/>
      </c>
      <c r="AE324" s="106">
        <f t="shared" si="174"/>
        <v>0</v>
      </c>
      <c r="AF324" s="106">
        <f t="shared" si="161"/>
        <v>0</v>
      </c>
      <c r="AG324" s="218" t="str">
        <f>IFERROR(IF(AE324=1,例①!$E$11,IF(AE324=2,例①!$E$11,IF(WEEKDAY(Z324)=2,Z317,AG323))),"")</f>
        <v/>
      </c>
      <c r="AH324" s="222" t="str">
        <f t="shared" si="183"/>
        <v/>
      </c>
      <c r="AI324" s="222" t="str">
        <f t="shared" si="183"/>
        <v/>
      </c>
      <c r="AJ324" s="222" t="str">
        <f t="shared" si="183"/>
        <v/>
      </c>
      <c r="AK324" s="222" t="str">
        <f t="shared" si="183"/>
        <v/>
      </c>
      <c r="AL324" s="222" t="str">
        <f t="shared" si="183"/>
        <v/>
      </c>
      <c r="AM324" s="222" t="str">
        <f t="shared" si="183"/>
        <v/>
      </c>
      <c r="AN324" s="222" t="str">
        <f t="shared" si="183"/>
        <v/>
      </c>
      <c r="AO324" s="222" t="str">
        <f t="shared" si="183"/>
        <v/>
      </c>
      <c r="AP324" s="222" t="str">
        <f t="shared" si="183"/>
        <v/>
      </c>
      <c r="AQ324" s="222" t="str">
        <f t="shared" si="183"/>
        <v/>
      </c>
      <c r="AR324" s="222" t="str">
        <f t="shared" si="183"/>
        <v/>
      </c>
      <c r="AS324" s="222" t="str">
        <f t="shared" si="183"/>
        <v/>
      </c>
      <c r="AT324" s="222" t="str">
        <f t="shared" si="183"/>
        <v/>
      </c>
      <c r="AU324" s="222" t="str">
        <f t="shared" si="183"/>
        <v/>
      </c>
      <c r="AV324" s="222" t="str">
        <f t="shared" si="183"/>
        <v/>
      </c>
      <c r="AW324" s="222" t="str">
        <f t="shared" si="183"/>
        <v/>
      </c>
      <c r="AX324" s="222" t="str">
        <f t="shared" si="183"/>
        <v/>
      </c>
      <c r="AY324" s="222" t="str">
        <f t="shared" si="183"/>
        <v/>
      </c>
      <c r="AZ324" s="222" t="str">
        <f t="shared" si="183"/>
        <v/>
      </c>
      <c r="BA324" s="222" t="str">
        <f t="shared" si="183"/>
        <v/>
      </c>
      <c r="BB324" s="219" t="str">
        <f>IFERROR(IF(IF(Z324=例①!$E$12,例①!$E$12,IF(WEEKDAY(Z324)=1,Z331,BB325))&gt;例①!$E$12,例①!$E$12,IF(Z324=例①!$E$12,例①!$E$12,IF(WEEKDAY(Z324)=1,Z331,BB325))),"")</f>
        <v/>
      </c>
      <c r="BE324" s="53"/>
      <c r="BF324" s="53"/>
      <c r="BG324" s="53" t="str">
        <f>IFERROR(VLOOKUP(B324,例①!$C$11:$D$12,2,FALSE),"")</f>
        <v/>
      </c>
      <c r="BH324" s="53" t="str">
        <f>IFERROR(VLOOKUP(B324,例①!$C$16:$D$21,2,FALSE),"")</f>
        <v/>
      </c>
      <c r="BI324" s="53" t="str">
        <f>IFERROR(VLOOKUP(B324,例①!$C$22:$D$24,2,FALSE),"")</f>
        <v/>
      </c>
      <c r="BJ324" s="53" t="str">
        <f>IF(B324&gt;例①!$C$26,"",IF(B324&gt;=例①!$C$25,$BJ$13,""))</f>
        <v/>
      </c>
      <c r="BK324" s="53" t="str">
        <f>IF(B324&gt;例①!$C$28,"",IF(B324&gt;=例①!$C$27,$BK$13,""))</f>
        <v/>
      </c>
      <c r="BL324" s="53" t="str">
        <f>IF(B324&gt;例①!$C$30,"",IF(B324&gt;=例①!$C$29,$BL$13,""))</f>
        <v/>
      </c>
      <c r="BM324" s="53" t="str">
        <f>IF(B324&gt;例①!$C$32,"",IF(B324&gt;=例①!$C$31,$BM$13,""))</f>
        <v/>
      </c>
      <c r="BN324" s="53" t="str">
        <f>IF(B324&gt;例①!$C$34,"",IF(B324&gt;=例①!$C$33,$BN$13,""))</f>
        <v/>
      </c>
      <c r="BO324" s="53" t="str">
        <f>IF(B324&gt;例①!$C$36,"",IF(B324&gt;=例①!$C$35,$BO$13,""))</f>
        <v/>
      </c>
      <c r="BP324" s="53" t="str">
        <f>IF(B324&gt;例①!$C$38,"",IF(B324&gt;=例①!$C$37,$BP$13,""))</f>
        <v/>
      </c>
      <c r="BQ324" s="53" t="str">
        <f>IF(B324&gt;例①!$C$40,"",IF(B324&gt;=例①!$C$39,$BQ$13,""))</f>
        <v/>
      </c>
      <c r="BR324" s="53" t="str">
        <f>IF(B324&gt;例①!$C$42,"",IF(B324&gt;=例①!$C$41,$BR$13,""))</f>
        <v/>
      </c>
      <c r="BS324" s="53" t="str">
        <f>IF(B324&gt;例①!$C$44,"",IF(B324&gt;=例①!$C$43,$BS$13,""))</f>
        <v/>
      </c>
      <c r="BT324" s="53" t="str">
        <f>IF(B324&gt;例①!$C$46,"",IF(B324&gt;=例①!$C$45,$BT$13,""))</f>
        <v/>
      </c>
      <c r="BU324" s="53" t="str">
        <f>IF(B324&gt;例①!$C$48,"",IF(B324&gt;=例①!$C$47,$BU$13,""))</f>
        <v/>
      </c>
      <c r="BV324" s="53" t="str">
        <f>IF(B324&gt;例①!$C$50,"",IF(B324&gt;=例①!$C$49,$BV$13,""))</f>
        <v/>
      </c>
      <c r="BW324" s="53" t="str">
        <f>IF(B324&gt;例①!$C$52,"",IF(B324&gt;=例①!$C$51,$BW$13,""))</f>
        <v/>
      </c>
      <c r="BX324" s="53" t="str">
        <f>IF(B324&gt;例①!$C$54,"",IF(B324&gt;=例①!$C$53,$BX$13,""))</f>
        <v/>
      </c>
      <c r="BY324" s="53" t="str">
        <f>IF(B324&gt;例①!$C$56,"",IF(B324&gt;=例①!$C$55,$BY$13,""))</f>
        <v/>
      </c>
      <c r="BZ324" s="53" t="str">
        <f>IF(B324&gt;例①!$C$58,"",IF(B324&gt;=例①!$C$57,$BZ$13,""))</f>
        <v/>
      </c>
      <c r="CA324" s="53" t="str">
        <f>IF(B324&gt;例①!$C$60,"",IF(B324&gt;=例①!$C$59,$CA$13,""))</f>
        <v/>
      </c>
      <c r="CB324" s="53" t="str">
        <f>IF(B324&gt;例①!$C$62,"",IF(B324&gt;=例①!$C$61,$CB$13,""))</f>
        <v/>
      </c>
      <c r="CC324" s="53" t="str">
        <f>IF(B324&gt;例①!$C$64,"",IF(B324&gt;=例①!$C$63,$CC$13,""))</f>
        <v/>
      </c>
      <c r="CD324" s="53" t="str">
        <f>IF(B324&gt;例①!$C$66,"",IF(B324&gt;=例①!$C$65,$CD$13,""))</f>
        <v/>
      </c>
      <c r="CE324" s="50" t="str">
        <f t="shared" si="175"/>
        <v/>
      </c>
      <c r="CF324" s="50" t="str">
        <f t="shared" si="162"/>
        <v xml:space="preserve"> </v>
      </c>
    </row>
    <row r="325" spans="1:84" ht="39" customHeight="1" thickTop="1" thickBot="1" x14ac:dyDescent="0.2">
      <c r="A325" s="81" t="str">
        <f t="shared" si="149"/>
        <v>対象期間外</v>
      </c>
      <c r="B325" s="180" t="str">
        <f>IFERROR(IF(B324=例①!$E$12+IF(WEEKDAY(例①!$E$12)=1,例①!$E$12,(8-WEEKDAY(例①!$E$12))),"-",IF(B324="-","-",B324+1)),"-")</f>
        <v>-</v>
      </c>
      <c r="C325" s="89" t="str">
        <f t="shared" si="163"/>
        <v>-</v>
      </c>
      <c r="D325" s="199" t="str">
        <f t="shared" si="164"/>
        <v>×</v>
      </c>
      <c r="E325" s="200" t="str">
        <f t="shared" si="165"/>
        <v xml:space="preserve"> </v>
      </c>
      <c r="F325" s="201" t="s">
        <v>60</v>
      </c>
      <c r="G325" s="202"/>
      <c r="H325" s="203"/>
      <c r="I325" s="204"/>
      <c r="J325" s="187" t="str">
        <f t="shared" si="166"/>
        <v/>
      </c>
      <c r="K325" s="190" t="str">
        <f t="shared" si="150"/>
        <v/>
      </c>
      <c r="L325" s="190" t="str">
        <f t="shared" si="151"/>
        <v/>
      </c>
      <c r="M325" s="188" t="str">
        <f t="shared" si="167"/>
        <v/>
      </c>
      <c r="N325" s="87" t="str">
        <f t="shared" si="152"/>
        <v/>
      </c>
      <c r="O325" s="108"/>
      <c r="P325" s="156" t="str">
        <f>IF(B325&lt;例①!$E$11,"",IF(B325&gt;例①!$E$12,"",IF(LEN(CE325)=0,"○","")))</f>
        <v/>
      </c>
      <c r="Q325" s="162">
        <f t="shared" si="168"/>
        <v>52</v>
      </c>
      <c r="R325" s="93">
        <f t="shared" si="153"/>
        <v>181</v>
      </c>
      <c r="S325" s="156" t="str">
        <f t="shared" si="154"/>
        <v/>
      </c>
      <c r="T325" s="162">
        <f t="shared" si="155"/>
        <v>51</v>
      </c>
      <c r="U325" s="100">
        <f t="shared" si="169"/>
        <v>52</v>
      </c>
      <c r="V325" s="93" t="str">
        <f t="shared" si="156"/>
        <v/>
      </c>
      <c r="W325" s="169" t="str">
        <f t="shared" si="170"/>
        <v/>
      </c>
      <c r="X325" s="80" t="str">
        <f t="shared" si="171"/>
        <v/>
      </c>
      <c r="Y325" s="80" t="str">
        <f t="shared" si="172"/>
        <v/>
      </c>
      <c r="Z325" s="80" t="str">
        <f t="shared" si="157"/>
        <v>-</v>
      </c>
      <c r="AA325" s="80" t="str">
        <f t="shared" si="158"/>
        <v/>
      </c>
      <c r="AB325" s="80" t="str">
        <f t="shared" si="159"/>
        <v>OK（振替済み）</v>
      </c>
      <c r="AC325" s="154">
        <f t="shared" si="160"/>
        <v>51</v>
      </c>
      <c r="AD325" s="154" t="str">
        <f t="shared" si="173"/>
        <v/>
      </c>
      <c r="AE325" s="106">
        <f t="shared" si="174"/>
        <v>0</v>
      </c>
      <c r="AF325" s="106">
        <f t="shared" si="161"/>
        <v>0</v>
      </c>
      <c r="AG325" s="218" t="str">
        <f>IFERROR(IF(AE325=1,例①!$E$11,IF(AE325=2,例①!$E$11,IF(WEEKDAY(Z325)=2,Z318,AG324))),"")</f>
        <v/>
      </c>
      <c r="AH325" s="222" t="str">
        <f t="shared" si="183"/>
        <v/>
      </c>
      <c r="AI325" s="222" t="str">
        <f t="shared" si="183"/>
        <v/>
      </c>
      <c r="AJ325" s="222" t="str">
        <f t="shared" si="183"/>
        <v/>
      </c>
      <c r="AK325" s="222" t="str">
        <f t="shared" si="183"/>
        <v/>
      </c>
      <c r="AL325" s="222" t="str">
        <f t="shared" si="183"/>
        <v/>
      </c>
      <c r="AM325" s="222" t="str">
        <f t="shared" si="183"/>
        <v/>
      </c>
      <c r="AN325" s="222" t="str">
        <f t="shared" si="183"/>
        <v/>
      </c>
      <c r="AO325" s="222" t="str">
        <f t="shared" si="183"/>
        <v/>
      </c>
      <c r="AP325" s="222" t="str">
        <f t="shared" si="183"/>
        <v/>
      </c>
      <c r="AQ325" s="222" t="str">
        <f t="shared" si="183"/>
        <v/>
      </c>
      <c r="AR325" s="222" t="str">
        <f t="shared" si="183"/>
        <v/>
      </c>
      <c r="AS325" s="222" t="str">
        <f t="shared" si="183"/>
        <v/>
      </c>
      <c r="AT325" s="222" t="str">
        <f t="shared" si="183"/>
        <v/>
      </c>
      <c r="AU325" s="222" t="str">
        <f t="shared" si="183"/>
        <v/>
      </c>
      <c r="AV325" s="222" t="str">
        <f t="shared" si="183"/>
        <v/>
      </c>
      <c r="AW325" s="222" t="str">
        <f t="shared" si="183"/>
        <v/>
      </c>
      <c r="AX325" s="222" t="str">
        <f t="shared" si="183"/>
        <v/>
      </c>
      <c r="AY325" s="222" t="str">
        <f t="shared" si="183"/>
        <v/>
      </c>
      <c r="AZ325" s="222" t="str">
        <f t="shared" si="183"/>
        <v/>
      </c>
      <c r="BA325" s="222" t="str">
        <f t="shared" si="183"/>
        <v/>
      </c>
      <c r="BB325" s="219" t="str">
        <f>IFERROR(IF(IF(Z325=例①!$E$12,例①!$E$12,IF(WEEKDAY(Z325)=1,Z332,BB326))&gt;例①!$E$12,例①!$E$12,IF(Z325=例①!$E$12,例①!$E$12,IF(WEEKDAY(Z325)=1,Z332,BB326))),"")</f>
        <v/>
      </c>
      <c r="BE325" s="53"/>
      <c r="BF325" s="53"/>
      <c r="BG325" s="53" t="str">
        <f>IFERROR(VLOOKUP(B325,例①!$C$11:$D$12,2,FALSE),"")</f>
        <v/>
      </c>
      <c r="BH325" s="53" t="str">
        <f>IFERROR(VLOOKUP(B325,例①!$C$16:$D$21,2,FALSE),"")</f>
        <v/>
      </c>
      <c r="BI325" s="53" t="str">
        <f>IFERROR(VLOOKUP(B325,例①!$C$22:$D$24,2,FALSE),"")</f>
        <v/>
      </c>
      <c r="BJ325" s="53" t="str">
        <f>IF(B325&gt;例①!$C$26,"",IF(B325&gt;=例①!$C$25,$BJ$13,""))</f>
        <v/>
      </c>
      <c r="BK325" s="53" t="str">
        <f>IF(B325&gt;例①!$C$28,"",IF(B325&gt;=例①!$C$27,$BK$13,""))</f>
        <v/>
      </c>
      <c r="BL325" s="53" t="str">
        <f>IF(B325&gt;例①!$C$30,"",IF(B325&gt;=例①!$C$29,$BL$13,""))</f>
        <v/>
      </c>
      <c r="BM325" s="53" t="str">
        <f>IF(B325&gt;例①!$C$32,"",IF(B325&gt;=例①!$C$31,$BM$13,""))</f>
        <v/>
      </c>
      <c r="BN325" s="53" t="str">
        <f>IF(B325&gt;例①!$C$34,"",IF(B325&gt;=例①!$C$33,$BN$13,""))</f>
        <v/>
      </c>
      <c r="BO325" s="53" t="str">
        <f>IF(B325&gt;例①!$C$36,"",IF(B325&gt;=例①!$C$35,$BO$13,""))</f>
        <v/>
      </c>
      <c r="BP325" s="53" t="str">
        <f>IF(B325&gt;例①!$C$38,"",IF(B325&gt;=例①!$C$37,$BP$13,""))</f>
        <v/>
      </c>
      <c r="BQ325" s="53" t="str">
        <f>IF(B325&gt;例①!$C$40,"",IF(B325&gt;=例①!$C$39,$BQ$13,""))</f>
        <v/>
      </c>
      <c r="BR325" s="53" t="str">
        <f>IF(B325&gt;例①!$C$42,"",IF(B325&gt;=例①!$C$41,$BR$13,""))</f>
        <v/>
      </c>
      <c r="BS325" s="53" t="str">
        <f>IF(B325&gt;例①!$C$44,"",IF(B325&gt;=例①!$C$43,$BS$13,""))</f>
        <v/>
      </c>
      <c r="BT325" s="53" t="str">
        <f>IF(B325&gt;例①!$C$46,"",IF(B325&gt;=例①!$C$45,$BT$13,""))</f>
        <v/>
      </c>
      <c r="BU325" s="53" t="str">
        <f>IF(B325&gt;例①!$C$48,"",IF(B325&gt;=例①!$C$47,$BU$13,""))</f>
        <v/>
      </c>
      <c r="BV325" s="53" t="str">
        <f>IF(B325&gt;例①!$C$50,"",IF(B325&gt;=例①!$C$49,$BV$13,""))</f>
        <v/>
      </c>
      <c r="BW325" s="53" t="str">
        <f>IF(B325&gt;例①!$C$52,"",IF(B325&gt;=例①!$C$51,$BW$13,""))</f>
        <v/>
      </c>
      <c r="BX325" s="53" t="str">
        <f>IF(B325&gt;例①!$C$54,"",IF(B325&gt;=例①!$C$53,$BX$13,""))</f>
        <v/>
      </c>
      <c r="BY325" s="53" t="str">
        <f>IF(B325&gt;例①!$C$56,"",IF(B325&gt;=例①!$C$55,$BY$13,""))</f>
        <v/>
      </c>
      <c r="BZ325" s="53" t="str">
        <f>IF(B325&gt;例①!$C$58,"",IF(B325&gt;=例①!$C$57,$BZ$13,""))</f>
        <v/>
      </c>
      <c r="CA325" s="53" t="str">
        <f>IF(B325&gt;例①!$C$60,"",IF(B325&gt;=例①!$C$59,$CA$13,""))</f>
        <v/>
      </c>
      <c r="CB325" s="53" t="str">
        <f>IF(B325&gt;例①!$C$62,"",IF(B325&gt;=例①!$C$61,$CB$13,""))</f>
        <v/>
      </c>
      <c r="CC325" s="53" t="str">
        <f>IF(B325&gt;例①!$C$64,"",IF(B325&gt;=例①!$C$63,$CC$13,""))</f>
        <v/>
      </c>
      <c r="CD325" s="53" t="str">
        <f>IF(B325&gt;例①!$C$66,"",IF(B325&gt;=例①!$C$65,$CD$13,""))</f>
        <v/>
      </c>
      <c r="CE325" s="50" t="str">
        <f t="shared" si="175"/>
        <v/>
      </c>
      <c r="CF325" s="50" t="str">
        <f t="shared" si="162"/>
        <v xml:space="preserve"> </v>
      </c>
    </row>
    <row r="326" spans="1:84" ht="39" customHeight="1" thickTop="1" thickBot="1" x14ac:dyDescent="0.2">
      <c r="A326" s="81" t="str">
        <f t="shared" si="149"/>
        <v>対象期間外</v>
      </c>
      <c r="B326" s="180" t="str">
        <f>IFERROR(IF(B325=例①!$E$12+IF(WEEKDAY(例①!$E$12)=1,例①!$E$12,(8-WEEKDAY(例①!$E$12))),"-",IF(B325="-","-",B325+1)),"-")</f>
        <v>-</v>
      </c>
      <c r="C326" s="89" t="str">
        <f t="shared" si="163"/>
        <v>-</v>
      </c>
      <c r="D326" s="199" t="str">
        <f t="shared" si="164"/>
        <v>×</v>
      </c>
      <c r="E326" s="200" t="str">
        <f t="shared" si="165"/>
        <v xml:space="preserve"> </v>
      </c>
      <c r="F326" s="201" t="s">
        <v>60</v>
      </c>
      <c r="G326" s="202"/>
      <c r="H326" s="203"/>
      <c r="I326" s="204"/>
      <c r="J326" s="187" t="str">
        <f t="shared" si="166"/>
        <v/>
      </c>
      <c r="K326" s="190" t="str">
        <f t="shared" si="150"/>
        <v/>
      </c>
      <c r="L326" s="190" t="str">
        <f t="shared" si="151"/>
        <v/>
      </c>
      <c r="M326" s="188" t="str">
        <f t="shared" si="167"/>
        <v/>
      </c>
      <c r="N326" s="87" t="str">
        <f t="shared" si="152"/>
        <v/>
      </c>
      <c r="O326" s="108"/>
      <c r="P326" s="156" t="str">
        <f>IF(B326&lt;例①!$E$11,"",IF(B326&gt;例①!$E$12,"",IF(LEN(CE326)=0,"○","")))</f>
        <v/>
      </c>
      <c r="Q326" s="162">
        <f t="shared" si="168"/>
        <v>52</v>
      </c>
      <c r="R326" s="93">
        <f t="shared" si="153"/>
        <v>181</v>
      </c>
      <c r="S326" s="156" t="str">
        <f t="shared" si="154"/>
        <v/>
      </c>
      <c r="T326" s="162">
        <f t="shared" si="155"/>
        <v>51</v>
      </c>
      <c r="U326" s="100">
        <f t="shared" si="169"/>
        <v>52</v>
      </c>
      <c r="V326" s="93" t="str">
        <f t="shared" si="156"/>
        <v/>
      </c>
      <c r="W326" s="169" t="str">
        <f t="shared" si="170"/>
        <v/>
      </c>
      <c r="X326" s="80" t="str">
        <f t="shared" si="171"/>
        <v/>
      </c>
      <c r="Y326" s="80" t="str">
        <f t="shared" si="172"/>
        <v/>
      </c>
      <c r="Z326" s="80" t="str">
        <f t="shared" si="157"/>
        <v>-</v>
      </c>
      <c r="AA326" s="80" t="str">
        <f t="shared" si="158"/>
        <v/>
      </c>
      <c r="AB326" s="80" t="str">
        <f t="shared" si="159"/>
        <v>OK（振替済み）</v>
      </c>
      <c r="AC326" s="154">
        <f t="shared" si="160"/>
        <v>51</v>
      </c>
      <c r="AD326" s="154" t="str">
        <f t="shared" si="173"/>
        <v/>
      </c>
      <c r="AE326" s="106">
        <f t="shared" si="174"/>
        <v>0</v>
      </c>
      <c r="AF326" s="106">
        <f t="shared" si="161"/>
        <v>0</v>
      </c>
      <c r="AG326" s="218" t="str">
        <f>IFERROR(IF(AE326=1,例①!$E$11,IF(AE326=2,例①!$E$11,IF(WEEKDAY(Z326)=2,Z319,AG325))),"")</f>
        <v/>
      </c>
      <c r="AH326" s="222" t="str">
        <f t="shared" si="183"/>
        <v/>
      </c>
      <c r="AI326" s="222" t="str">
        <f t="shared" si="183"/>
        <v/>
      </c>
      <c r="AJ326" s="222" t="str">
        <f t="shared" si="183"/>
        <v/>
      </c>
      <c r="AK326" s="222" t="str">
        <f t="shared" si="183"/>
        <v/>
      </c>
      <c r="AL326" s="222" t="str">
        <f t="shared" si="183"/>
        <v/>
      </c>
      <c r="AM326" s="222" t="str">
        <f t="shared" si="183"/>
        <v/>
      </c>
      <c r="AN326" s="222" t="str">
        <f t="shared" si="183"/>
        <v/>
      </c>
      <c r="AO326" s="222" t="str">
        <f t="shared" si="183"/>
        <v/>
      </c>
      <c r="AP326" s="222" t="str">
        <f t="shared" si="183"/>
        <v/>
      </c>
      <c r="AQ326" s="222" t="str">
        <f t="shared" si="183"/>
        <v/>
      </c>
      <c r="AR326" s="222" t="str">
        <f t="shared" si="183"/>
        <v/>
      </c>
      <c r="AS326" s="222" t="str">
        <f t="shared" si="183"/>
        <v/>
      </c>
      <c r="AT326" s="222" t="str">
        <f t="shared" si="183"/>
        <v/>
      </c>
      <c r="AU326" s="222" t="str">
        <f t="shared" si="183"/>
        <v/>
      </c>
      <c r="AV326" s="222" t="str">
        <f t="shared" si="183"/>
        <v/>
      </c>
      <c r="AW326" s="222" t="str">
        <f t="shared" si="183"/>
        <v/>
      </c>
      <c r="AX326" s="222" t="str">
        <f t="shared" si="183"/>
        <v/>
      </c>
      <c r="AY326" s="222" t="str">
        <f t="shared" si="183"/>
        <v/>
      </c>
      <c r="AZ326" s="222" t="str">
        <f t="shared" si="183"/>
        <v/>
      </c>
      <c r="BA326" s="222" t="str">
        <f t="shared" si="183"/>
        <v/>
      </c>
      <c r="BB326" s="219" t="str">
        <f>IFERROR(IF(IF(Z326=例①!$E$12,例①!$E$12,IF(WEEKDAY(Z326)=1,Z333,BB327))&gt;例①!$E$12,例①!$E$12,IF(Z326=例①!$E$12,例①!$E$12,IF(WEEKDAY(Z326)=1,Z333,BB327))),"")</f>
        <v/>
      </c>
      <c r="BE326" s="53"/>
      <c r="BF326" s="53"/>
      <c r="BG326" s="53" t="str">
        <f>IFERROR(VLOOKUP(B326,例①!$C$11:$D$12,2,FALSE),"")</f>
        <v/>
      </c>
      <c r="BH326" s="53" t="str">
        <f>IFERROR(VLOOKUP(B326,例①!$C$16:$D$21,2,FALSE),"")</f>
        <v/>
      </c>
      <c r="BI326" s="53" t="str">
        <f>IFERROR(VLOOKUP(B326,例①!$C$22:$D$24,2,FALSE),"")</f>
        <v/>
      </c>
      <c r="BJ326" s="53" t="str">
        <f>IF(B326&gt;例①!$C$26,"",IF(B326&gt;=例①!$C$25,$BJ$13,""))</f>
        <v/>
      </c>
      <c r="BK326" s="53" t="str">
        <f>IF(B326&gt;例①!$C$28,"",IF(B326&gt;=例①!$C$27,$BK$13,""))</f>
        <v/>
      </c>
      <c r="BL326" s="53" t="str">
        <f>IF(B326&gt;例①!$C$30,"",IF(B326&gt;=例①!$C$29,$BL$13,""))</f>
        <v/>
      </c>
      <c r="BM326" s="53" t="str">
        <f>IF(B326&gt;例①!$C$32,"",IF(B326&gt;=例①!$C$31,$BM$13,""))</f>
        <v/>
      </c>
      <c r="BN326" s="53" t="str">
        <f>IF(B326&gt;例①!$C$34,"",IF(B326&gt;=例①!$C$33,$BN$13,""))</f>
        <v/>
      </c>
      <c r="BO326" s="53" t="str">
        <f>IF(B326&gt;例①!$C$36,"",IF(B326&gt;=例①!$C$35,$BO$13,""))</f>
        <v/>
      </c>
      <c r="BP326" s="53" t="str">
        <f>IF(B326&gt;例①!$C$38,"",IF(B326&gt;=例①!$C$37,$BP$13,""))</f>
        <v/>
      </c>
      <c r="BQ326" s="53" t="str">
        <f>IF(B326&gt;例①!$C$40,"",IF(B326&gt;=例①!$C$39,$BQ$13,""))</f>
        <v/>
      </c>
      <c r="BR326" s="53" t="str">
        <f>IF(B326&gt;例①!$C$42,"",IF(B326&gt;=例①!$C$41,$BR$13,""))</f>
        <v/>
      </c>
      <c r="BS326" s="53" t="str">
        <f>IF(B326&gt;例①!$C$44,"",IF(B326&gt;=例①!$C$43,$BS$13,""))</f>
        <v/>
      </c>
      <c r="BT326" s="53" t="str">
        <f>IF(B326&gt;例①!$C$46,"",IF(B326&gt;=例①!$C$45,$BT$13,""))</f>
        <v/>
      </c>
      <c r="BU326" s="53" t="str">
        <f>IF(B326&gt;例①!$C$48,"",IF(B326&gt;=例①!$C$47,$BU$13,""))</f>
        <v/>
      </c>
      <c r="BV326" s="53" t="str">
        <f>IF(B326&gt;例①!$C$50,"",IF(B326&gt;=例①!$C$49,$BV$13,""))</f>
        <v/>
      </c>
      <c r="BW326" s="53" t="str">
        <f>IF(B326&gt;例①!$C$52,"",IF(B326&gt;=例①!$C$51,$BW$13,""))</f>
        <v/>
      </c>
      <c r="BX326" s="53" t="str">
        <f>IF(B326&gt;例①!$C$54,"",IF(B326&gt;=例①!$C$53,$BX$13,""))</f>
        <v/>
      </c>
      <c r="BY326" s="53" t="str">
        <f>IF(B326&gt;例①!$C$56,"",IF(B326&gt;=例①!$C$55,$BY$13,""))</f>
        <v/>
      </c>
      <c r="BZ326" s="53" t="str">
        <f>IF(B326&gt;例①!$C$58,"",IF(B326&gt;=例①!$C$57,$BZ$13,""))</f>
        <v/>
      </c>
      <c r="CA326" s="53" t="str">
        <f>IF(B326&gt;例①!$C$60,"",IF(B326&gt;=例①!$C$59,$CA$13,""))</f>
        <v/>
      </c>
      <c r="CB326" s="53" t="str">
        <f>IF(B326&gt;例①!$C$62,"",IF(B326&gt;=例①!$C$61,$CB$13,""))</f>
        <v/>
      </c>
      <c r="CC326" s="53" t="str">
        <f>IF(B326&gt;例①!$C$64,"",IF(B326&gt;=例①!$C$63,$CC$13,""))</f>
        <v/>
      </c>
      <c r="CD326" s="53" t="str">
        <f>IF(B326&gt;例①!$C$66,"",IF(B326&gt;=例①!$C$65,$CD$13,""))</f>
        <v/>
      </c>
      <c r="CE326" s="50" t="str">
        <f t="shared" si="175"/>
        <v/>
      </c>
      <c r="CF326" s="50" t="str">
        <f t="shared" si="162"/>
        <v xml:space="preserve"> </v>
      </c>
    </row>
    <row r="327" spans="1:84" ht="39" customHeight="1" thickTop="1" thickBot="1" x14ac:dyDescent="0.2">
      <c r="A327" s="81" t="str">
        <f t="shared" si="149"/>
        <v>対象期間外</v>
      </c>
      <c r="B327" s="180" t="str">
        <f>IFERROR(IF(B326=例①!$E$12+IF(WEEKDAY(例①!$E$12)=1,例①!$E$12,(8-WEEKDAY(例①!$E$12))),"-",IF(B326="-","-",B326+1)),"-")</f>
        <v>-</v>
      </c>
      <c r="C327" s="89" t="str">
        <f t="shared" si="163"/>
        <v>-</v>
      </c>
      <c r="D327" s="199" t="str">
        <f t="shared" si="164"/>
        <v>×</v>
      </c>
      <c r="E327" s="200" t="str">
        <f t="shared" si="165"/>
        <v xml:space="preserve"> </v>
      </c>
      <c r="F327" s="201" t="s">
        <v>60</v>
      </c>
      <c r="G327" s="202"/>
      <c r="H327" s="203"/>
      <c r="I327" s="204"/>
      <c r="J327" s="187" t="str">
        <f t="shared" si="166"/>
        <v/>
      </c>
      <c r="K327" s="190" t="str">
        <f t="shared" si="150"/>
        <v/>
      </c>
      <c r="L327" s="190" t="str">
        <f t="shared" si="151"/>
        <v/>
      </c>
      <c r="M327" s="188" t="str">
        <f t="shared" si="167"/>
        <v/>
      </c>
      <c r="N327" s="87" t="str">
        <f t="shared" si="152"/>
        <v/>
      </c>
      <c r="O327" s="108"/>
      <c r="P327" s="156" t="str">
        <f>IF(B327&lt;例①!$E$11,"",IF(B327&gt;例①!$E$12,"",IF(LEN(CE327)=0,"○","")))</f>
        <v/>
      </c>
      <c r="Q327" s="162">
        <f t="shared" si="168"/>
        <v>52</v>
      </c>
      <c r="R327" s="93">
        <f t="shared" si="153"/>
        <v>181</v>
      </c>
      <c r="S327" s="156" t="str">
        <f t="shared" si="154"/>
        <v/>
      </c>
      <c r="T327" s="162">
        <f t="shared" si="155"/>
        <v>51</v>
      </c>
      <c r="U327" s="100">
        <f t="shared" si="169"/>
        <v>52</v>
      </c>
      <c r="V327" s="93" t="str">
        <f t="shared" si="156"/>
        <v/>
      </c>
      <c r="W327" s="169" t="str">
        <f t="shared" si="170"/>
        <v/>
      </c>
      <c r="X327" s="80" t="str">
        <f t="shared" si="171"/>
        <v/>
      </c>
      <c r="Y327" s="80" t="str">
        <f t="shared" si="172"/>
        <v/>
      </c>
      <c r="Z327" s="80" t="str">
        <f t="shared" si="157"/>
        <v>-</v>
      </c>
      <c r="AA327" s="80" t="str">
        <f t="shared" si="158"/>
        <v/>
      </c>
      <c r="AB327" s="80" t="str">
        <f t="shared" si="159"/>
        <v>OK（振替済み）</v>
      </c>
      <c r="AC327" s="154">
        <f t="shared" si="160"/>
        <v>51</v>
      </c>
      <c r="AD327" s="154" t="str">
        <f t="shared" si="173"/>
        <v/>
      </c>
      <c r="AE327" s="106">
        <f t="shared" si="174"/>
        <v>0</v>
      </c>
      <c r="AF327" s="106">
        <f t="shared" si="161"/>
        <v>0</v>
      </c>
      <c r="AG327" s="218" t="str">
        <f>IFERROR(IF(AE327=1,例①!$E$11,IF(AE327=2,例①!$E$11,IF(WEEKDAY(Z327)=2,Z320,AG326))),"")</f>
        <v/>
      </c>
      <c r="AH327" s="222" t="str">
        <f t="shared" si="183"/>
        <v/>
      </c>
      <c r="AI327" s="222" t="str">
        <f t="shared" si="183"/>
        <v/>
      </c>
      <c r="AJ327" s="222" t="str">
        <f t="shared" si="183"/>
        <v/>
      </c>
      <c r="AK327" s="222" t="str">
        <f t="shared" si="183"/>
        <v/>
      </c>
      <c r="AL327" s="222" t="str">
        <f t="shared" si="183"/>
        <v/>
      </c>
      <c r="AM327" s="222" t="str">
        <f t="shared" si="183"/>
        <v/>
      </c>
      <c r="AN327" s="222" t="str">
        <f t="shared" si="183"/>
        <v/>
      </c>
      <c r="AO327" s="222" t="str">
        <f t="shared" si="183"/>
        <v/>
      </c>
      <c r="AP327" s="222" t="str">
        <f t="shared" si="183"/>
        <v/>
      </c>
      <c r="AQ327" s="222" t="str">
        <f t="shared" si="183"/>
        <v/>
      </c>
      <c r="AR327" s="222" t="str">
        <f t="shared" si="183"/>
        <v/>
      </c>
      <c r="AS327" s="222" t="str">
        <f t="shared" si="183"/>
        <v/>
      </c>
      <c r="AT327" s="222" t="str">
        <f t="shared" si="183"/>
        <v/>
      </c>
      <c r="AU327" s="222" t="str">
        <f t="shared" si="183"/>
        <v/>
      </c>
      <c r="AV327" s="222" t="str">
        <f t="shared" si="183"/>
        <v/>
      </c>
      <c r="AW327" s="222" t="str">
        <f t="shared" ref="AW327:BA327" si="184">IFERROR(IF(AV327+1&gt;$BB327,"",AV327+1),"")</f>
        <v/>
      </c>
      <c r="AX327" s="222" t="str">
        <f t="shared" si="184"/>
        <v/>
      </c>
      <c r="AY327" s="222" t="str">
        <f t="shared" si="184"/>
        <v/>
      </c>
      <c r="AZ327" s="222" t="str">
        <f t="shared" si="184"/>
        <v/>
      </c>
      <c r="BA327" s="222" t="str">
        <f t="shared" si="184"/>
        <v/>
      </c>
      <c r="BB327" s="219" t="str">
        <f>IFERROR(IF(IF(Z327=例①!$E$12,例①!$E$12,IF(WEEKDAY(Z327)=1,Z334,BB328))&gt;例①!$E$12,例①!$E$12,IF(Z327=例①!$E$12,例①!$E$12,IF(WEEKDAY(Z327)=1,Z334,BB328))),"")</f>
        <v/>
      </c>
      <c r="BE327" s="53"/>
      <c r="BF327" s="53"/>
      <c r="BG327" s="53" t="str">
        <f>IFERROR(VLOOKUP(B327,例①!$C$11:$D$12,2,FALSE),"")</f>
        <v/>
      </c>
      <c r="BH327" s="53" t="str">
        <f>IFERROR(VLOOKUP(B327,例①!$C$16:$D$21,2,FALSE),"")</f>
        <v/>
      </c>
      <c r="BI327" s="53" t="str">
        <f>IFERROR(VLOOKUP(B327,例①!$C$22:$D$24,2,FALSE),"")</f>
        <v/>
      </c>
      <c r="BJ327" s="53" t="str">
        <f>IF(B327&gt;例①!$C$26,"",IF(B327&gt;=例①!$C$25,$BJ$13,""))</f>
        <v/>
      </c>
      <c r="BK327" s="53" t="str">
        <f>IF(B327&gt;例①!$C$28,"",IF(B327&gt;=例①!$C$27,$BK$13,""))</f>
        <v/>
      </c>
      <c r="BL327" s="53" t="str">
        <f>IF(B327&gt;例①!$C$30,"",IF(B327&gt;=例①!$C$29,$BL$13,""))</f>
        <v/>
      </c>
      <c r="BM327" s="53" t="str">
        <f>IF(B327&gt;例①!$C$32,"",IF(B327&gt;=例①!$C$31,$BM$13,""))</f>
        <v/>
      </c>
      <c r="BN327" s="53" t="str">
        <f>IF(B327&gt;例①!$C$34,"",IF(B327&gt;=例①!$C$33,$BN$13,""))</f>
        <v/>
      </c>
      <c r="BO327" s="53" t="str">
        <f>IF(B327&gt;例①!$C$36,"",IF(B327&gt;=例①!$C$35,$BO$13,""))</f>
        <v/>
      </c>
      <c r="BP327" s="53" t="str">
        <f>IF(B327&gt;例①!$C$38,"",IF(B327&gt;=例①!$C$37,$BP$13,""))</f>
        <v/>
      </c>
      <c r="BQ327" s="53" t="str">
        <f>IF(B327&gt;例①!$C$40,"",IF(B327&gt;=例①!$C$39,$BQ$13,""))</f>
        <v/>
      </c>
      <c r="BR327" s="53" t="str">
        <f>IF(B327&gt;例①!$C$42,"",IF(B327&gt;=例①!$C$41,$BR$13,""))</f>
        <v/>
      </c>
      <c r="BS327" s="53" t="str">
        <f>IF(B327&gt;例①!$C$44,"",IF(B327&gt;=例①!$C$43,$BS$13,""))</f>
        <v/>
      </c>
      <c r="BT327" s="53" t="str">
        <f>IF(B327&gt;例①!$C$46,"",IF(B327&gt;=例①!$C$45,$BT$13,""))</f>
        <v/>
      </c>
      <c r="BU327" s="53" t="str">
        <f>IF(B327&gt;例①!$C$48,"",IF(B327&gt;=例①!$C$47,$BU$13,""))</f>
        <v/>
      </c>
      <c r="BV327" s="53" t="str">
        <f>IF(B327&gt;例①!$C$50,"",IF(B327&gt;=例①!$C$49,$BV$13,""))</f>
        <v/>
      </c>
      <c r="BW327" s="53" t="str">
        <f>IF(B327&gt;例①!$C$52,"",IF(B327&gt;=例①!$C$51,$BW$13,""))</f>
        <v/>
      </c>
      <c r="BX327" s="53" t="str">
        <f>IF(B327&gt;例①!$C$54,"",IF(B327&gt;=例①!$C$53,$BX$13,""))</f>
        <v/>
      </c>
      <c r="BY327" s="53" t="str">
        <f>IF(B327&gt;例①!$C$56,"",IF(B327&gt;=例①!$C$55,$BY$13,""))</f>
        <v/>
      </c>
      <c r="BZ327" s="53" t="str">
        <f>IF(B327&gt;例①!$C$58,"",IF(B327&gt;=例①!$C$57,$BZ$13,""))</f>
        <v/>
      </c>
      <c r="CA327" s="53" t="str">
        <f>IF(B327&gt;例①!$C$60,"",IF(B327&gt;=例①!$C$59,$CA$13,""))</f>
        <v/>
      </c>
      <c r="CB327" s="53" t="str">
        <f>IF(B327&gt;例①!$C$62,"",IF(B327&gt;=例①!$C$61,$CB$13,""))</f>
        <v/>
      </c>
      <c r="CC327" s="53" t="str">
        <f>IF(B327&gt;例①!$C$64,"",IF(B327&gt;=例①!$C$63,$CC$13,""))</f>
        <v/>
      </c>
      <c r="CD327" s="53" t="str">
        <f>IF(B327&gt;例①!$C$66,"",IF(B327&gt;=例①!$C$65,$CD$13,""))</f>
        <v/>
      </c>
      <c r="CE327" s="50" t="str">
        <f t="shared" si="175"/>
        <v/>
      </c>
      <c r="CF327" s="50" t="str">
        <f t="shared" si="162"/>
        <v xml:space="preserve"> </v>
      </c>
    </row>
    <row r="328" spans="1:84" ht="39" customHeight="1" thickTop="1" thickBot="1" x14ac:dyDescent="0.2">
      <c r="A328" s="81" t="str">
        <f t="shared" si="149"/>
        <v>対象期間外</v>
      </c>
      <c r="B328" s="180" t="str">
        <f>IFERROR(IF(B327=例①!$E$12+IF(WEEKDAY(例①!$E$12)=1,例①!$E$12,(8-WEEKDAY(例①!$E$12))),"-",IF(B327="-","-",B327+1)),"-")</f>
        <v>-</v>
      </c>
      <c r="C328" s="89" t="str">
        <f t="shared" si="163"/>
        <v>-</v>
      </c>
      <c r="D328" s="199" t="str">
        <f t="shared" si="164"/>
        <v>×</v>
      </c>
      <c r="E328" s="200" t="str">
        <f t="shared" si="165"/>
        <v xml:space="preserve"> </v>
      </c>
      <c r="F328" s="201" t="s">
        <v>61</v>
      </c>
      <c r="G328" s="202"/>
      <c r="H328" s="203"/>
      <c r="I328" s="204"/>
      <c r="J328" s="187" t="str">
        <f t="shared" si="166"/>
        <v/>
      </c>
      <c r="K328" s="190" t="str">
        <f t="shared" si="150"/>
        <v/>
      </c>
      <c r="L328" s="190" t="str">
        <f t="shared" si="151"/>
        <v/>
      </c>
      <c r="M328" s="188" t="str">
        <f t="shared" si="167"/>
        <v/>
      </c>
      <c r="N328" s="87" t="str">
        <f t="shared" si="152"/>
        <v/>
      </c>
      <c r="O328" s="108"/>
      <c r="P328" s="156" t="str">
        <f>IF(B328&lt;例①!$E$11,"",IF(B328&gt;例①!$E$12,"",IF(LEN(CE328)=0,"○","")))</f>
        <v/>
      </c>
      <c r="Q328" s="162">
        <f t="shared" si="168"/>
        <v>52</v>
      </c>
      <c r="R328" s="93">
        <f t="shared" si="153"/>
        <v>181</v>
      </c>
      <c r="S328" s="156" t="str">
        <f t="shared" si="154"/>
        <v/>
      </c>
      <c r="T328" s="162">
        <f t="shared" si="155"/>
        <v>51</v>
      </c>
      <c r="U328" s="100">
        <f t="shared" si="169"/>
        <v>52</v>
      </c>
      <c r="V328" s="93" t="str">
        <f t="shared" si="156"/>
        <v/>
      </c>
      <c r="W328" s="169" t="str">
        <f t="shared" si="170"/>
        <v/>
      </c>
      <c r="X328" s="80" t="str">
        <f t="shared" si="171"/>
        <v/>
      </c>
      <c r="Y328" s="80" t="str">
        <f t="shared" si="172"/>
        <v/>
      </c>
      <c r="Z328" s="80" t="str">
        <f t="shared" si="157"/>
        <v>-</v>
      </c>
      <c r="AA328" s="80" t="str">
        <f t="shared" si="158"/>
        <v/>
      </c>
      <c r="AB328" s="80" t="str">
        <f t="shared" si="159"/>
        <v>OK（振替済み）</v>
      </c>
      <c r="AC328" s="154">
        <f t="shared" si="160"/>
        <v>51</v>
      </c>
      <c r="AD328" s="154" t="str">
        <f t="shared" si="173"/>
        <v/>
      </c>
      <c r="AE328" s="106">
        <f t="shared" si="174"/>
        <v>0</v>
      </c>
      <c r="AF328" s="106">
        <f t="shared" si="161"/>
        <v>0</v>
      </c>
      <c r="AG328" s="218" t="str">
        <f>IFERROR(IF(AE328=1,例①!$E$11,IF(AE328=2,例①!$E$11,IF(WEEKDAY(Z328)=2,Z321,AG327))),"")</f>
        <v/>
      </c>
      <c r="AH328" s="222" t="str">
        <f t="shared" ref="AH328:BA340" si="185">IFERROR(IF(AG328+1&gt;$BB328,"",AG328+1),"")</f>
        <v/>
      </c>
      <c r="AI328" s="222" t="str">
        <f t="shared" si="185"/>
        <v/>
      </c>
      <c r="AJ328" s="222" t="str">
        <f t="shared" si="185"/>
        <v/>
      </c>
      <c r="AK328" s="222" t="str">
        <f t="shared" si="185"/>
        <v/>
      </c>
      <c r="AL328" s="222" t="str">
        <f t="shared" si="185"/>
        <v/>
      </c>
      <c r="AM328" s="222" t="str">
        <f t="shared" si="185"/>
        <v/>
      </c>
      <c r="AN328" s="222" t="str">
        <f t="shared" si="185"/>
        <v/>
      </c>
      <c r="AO328" s="222" t="str">
        <f t="shared" si="185"/>
        <v/>
      </c>
      <c r="AP328" s="222" t="str">
        <f t="shared" si="185"/>
        <v/>
      </c>
      <c r="AQ328" s="222" t="str">
        <f t="shared" si="185"/>
        <v/>
      </c>
      <c r="AR328" s="222" t="str">
        <f t="shared" si="185"/>
        <v/>
      </c>
      <c r="AS328" s="222" t="str">
        <f t="shared" si="185"/>
        <v/>
      </c>
      <c r="AT328" s="222" t="str">
        <f t="shared" si="185"/>
        <v/>
      </c>
      <c r="AU328" s="222" t="str">
        <f t="shared" si="185"/>
        <v/>
      </c>
      <c r="AV328" s="222" t="str">
        <f t="shared" si="185"/>
        <v/>
      </c>
      <c r="AW328" s="222" t="str">
        <f t="shared" si="185"/>
        <v/>
      </c>
      <c r="AX328" s="222" t="str">
        <f t="shared" si="185"/>
        <v/>
      </c>
      <c r="AY328" s="222" t="str">
        <f t="shared" si="185"/>
        <v/>
      </c>
      <c r="AZ328" s="222" t="str">
        <f t="shared" si="185"/>
        <v/>
      </c>
      <c r="BA328" s="222" t="str">
        <f t="shared" si="185"/>
        <v/>
      </c>
      <c r="BB328" s="219" t="str">
        <f>IFERROR(IF(IF(Z328=例①!$E$12,例①!$E$12,IF(WEEKDAY(Z328)=1,Z335,BB329))&gt;例①!$E$12,例①!$E$12,IF(Z328=例①!$E$12,例①!$E$12,IF(WEEKDAY(Z328)=1,Z335,BB329))),"")</f>
        <v/>
      </c>
      <c r="BE328" s="53"/>
      <c r="BF328" s="53"/>
      <c r="BG328" s="53" t="str">
        <f>IFERROR(VLOOKUP(B328,例①!$C$11:$D$12,2,FALSE),"")</f>
        <v/>
      </c>
      <c r="BH328" s="53" t="str">
        <f>IFERROR(VLOOKUP(B328,例①!$C$16:$D$21,2,FALSE),"")</f>
        <v/>
      </c>
      <c r="BI328" s="53" t="str">
        <f>IFERROR(VLOOKUP(B328,例①!$C$22:$D$24,2,FALSE),"")</f>
        <v/>
      </c>
      <c r="BJ328" s="53" t="str">
        <f>IF(B328&gt;例①!$C$26,"",IF(B328&gt;=例①!$C$25,$BJ$13,""))</f>
        <v/>
      </c>
      <c r="BK328" s="53" t="str">
        <f>IF(B328&gt;例①!$C$28,"",IF(B328&gt;=例①!$C$27,$BK$13,""))</f>
        <v/>
      </c>
      <c r="BL328" s="53" t="str">
        <f>IF(B328&gt;例①!$C$30,"",IF(B328&gt;=例①!$C$29,$BL$13,""))</f>
        <v/>
      </c>
      <c r="BM328" s="53" t="str">
        <f>IF(B328&gt;例①!$C$32,"",IF(B328&gt;=例①!$C$31,$BM$13,""))</f>
        <v/>
      </c>
      <c r="BN328" s="53" t="str">
        <f>IF(B328&gt;例①!$C$34,"",IF(B328&gt;=例①!$C$33,$BN$13,""))</f>
        <v/>
      </c>
      <c r="BO328" s="53" t="str">
        <f>IF(B328&gt;例①!$C$36,"",IF(B328&gt;=例①!$C$35,$BO$13,""))</f>
        <v/>
      </c>
      <c r="BP328" s="53" t="str">
        <f>IF(B328&gt;例①!$C$38,"",IF(B328&gt;=例①!$C$37,$BP$13,""))</f>
        <v/>
      </c>
      <c r="BQ328" s="53" t="str">
        <f>IF(B328&gt;例①!$C$40,"",IF(B328&gt;=例①!$C$39,$BQ$13,""))</f>
        <v/>
      </c>
      <c r="BR328" s="53" t="str">
        <f>IF(B328&gt;例①!$C$42,"",IF(B328&gt;=例①!$C$41,$BR$13,""))</f>
        <v/>
      </c>
      <c r="BS328" s="53" t="str">
        <f>IF(B328&gt;例①!$C$44,"",IF(B328&gt;=例①!$C$43,$BS$13,""))</f>
        <v/>
      </c>
      <c r="BT328" s="53" t="str">
        <f>IF(B328&gt;例①!$C$46,"",IF(B328&gt;=例①!$C$45,$BT$13,""))</f>
        <v/>
      </c>
      <c r="BU328" s="53" t="str">
        <f>IF(B328&gt;例①!$C$48,"",IF(B328&gt;=例①!$C$47,$BU$13,""))</f>
        <v/>
      </c>
      <c r="BV328" s="53" t="str">
        <f>IF(B328&gt;例①!$C$50,"",IF(B328&gt;=例①!$C$49,$BV$13,""))</f>
        <v/>
      </c>
      <c r="BW328" s="53" t="str">
        <f>IF(B328&gt;例①!$C$52,"",IF(B328&gt;=例①!$C$51,$BW$13,""))</f>
        <v/>
      </c>
      <c r="BX328" s="53" t="str">
        <f>IF(B328&gt;例①!$C$54,"",IF(B328&gt;=例①!$C$53,$BX$13,""))</f>
        <v/>
      </c>
      <c r="BY328" s="53" t="str">
        <f>IF(B328&gt;例①!$C$56,"",IF(B328&gt;=例①!$C$55,$BY$13,""))</f>
        <v/>
      </c>
      <c r="BZ328" s="53" t="str">
        <f>IF(B328&gt;例①!$C$58,"",IF(B328&gt;=例①!$C$57,$BZ$13,""))</f>
        <v/>
      </c>
      <c r="CA328" s="53" t="str">
        <f>IF(B328&gt;例①!$C$60,"",IF(B328&gt;=例①!$C$59,$CA$13,""))</f>
        <v/>
      </c>
      <c r="CB328" s="53" t="str">
        <f>IF(B328&gt;例①!$C$62,"",IF(B328&gt;=例①!$C$61,$CB$13,""))</f>
        <v/>
      </c>
      <c r="CC328" s="53" t="str">
        <f>IF(B328&gt;例①!$C$64,"",IF(B328&gt;=例①!$C$63,$CC$13,""))</f>
        <v/>
      </c>
      <c r="CD328" s="53" t="str">
        <f>IF(B328&gt;例①!$C$66,"",IF(B328&gt;=例①!$C$65,$CD$13,""))</f>
        <v/>
      </c>
      <c r="CE328" s="50" t="str">
        <f t="shared" si="175"/>
        <v/>
      </c>
      <c r="CF328" s="50" t="str">
        <f t="shared" si="162"/>
        <v xml:space="preserve"> </v>
      </c>
    </row>
    <row r="329" spans="1:84" ht="39" customHeight="1" thickTop="1" thickBot="1" x14ac:dyDescent="0.2">
      <c r="A329" s="81" t="str">
        <f t="shared" si="149"/>
        <v>対象期間外</v>
      </c>
      <c r="B329" s="180" t="str">
        <f>IFERROR(IF(B328=例①!$E$12+IF(WEEKDAY(例①!$E$12)=1,例①!$E$12,(8-WEEKDAY(例①!$E$12))),"-",IF(B328="-","-",B328+1)),"-")</f>
        <v>-</v>
      </c>
      <c r="C329" s="89" t="str">
        <f t="shared" si="163"/>
        <v>-</v>
      </c>
      <c r="D329" s="199" t="str">
        <f t="shared" si="164"/>
        <v>×</v>
      </c>
      <c r="E329" s="200" t="str">
        <f t="shared" si="165"/>
        <v xml:space="preserve"> </v>
      </c>
      <c r="F329" s="201" t="s">
        <v>61</v>
      </c>
      <c r="G329" s="202"/>
      <c r="H329" s="203"/>
      <c r="I329" s="204"/>
      <c r="J329" s="187" t="str">
        <f t="shared" si="166"/>
        <v/>
      </c>
      <c r="K329" s="190" t="str">
        <f t="shared" si="150"/>
        <v/>
      </c>
      <c r="L329" s="190" t="str">
        <f t="shared" si="151"/>
        <v/>
      </c>
      <c r="M329" s="188" t="str">
        <f t="shared" si="167"/>
        <v/>
      </c>
      <c r="N329" s="87" t="str">
        <f t="shared" si="152"/>
        <v/>
      </c>
      <c r="O329" s="108"/>
      <c r="P329" s="156" t="str">
        <f>IF(B329&lt;例①!$E$11,"",IF(B329&gt;例①!$E$12,"",IF(LEN(CE329)=0,"○","")))</f>
        <v/>
      </c>
      <c r="Q329" s="162">
        <f t="shared" si="168"/>
        <v>52</v>
      </c>
      <c r="R329" s="93">
        <f t="shared" si="153"/>
        <v>181</v>
      </c>
      <c r="S329" s="156" t="str">
        <f t="shared" si="154"/>
        <v/>
      </c>
      <c r="T329" s="162">
        <f t="shared" si="155"/>
        <v>51</v>
      </c>
      <c r="U329" s="100">
        <f t="shared" si="169"/>
        <v>52</v>
      </c>
      <c r="V329" s="93" t="str">
        <f t="shared" si="156"/>
        <v/>
      </c>
      <c r="W329" s="169" t="str">
        <f t="shared" si="170"/>
        <v/>
      </c>
      <c r="X329" s="80" t="str">
        <f t="shared" si="171"/>
        <v/>
      </c>
      <c r="Y329" s="80" t="str">
        <f t="shared" si="172"/>
        <v/>
      </c>
      <c r="Z329" s="80" t="str">
        <f t="shared" si="157"/>
        <v>-</v>
      </c>
      <c r="AA329" s="80" t="str">
        <f t="shared" si="158"/>
        <v/>
      </c>
      <c r="AB329" s="80" t="str">
        <f t="shared" si="159"/>
        <v>OK（振替済み）</v>
      </c>
      <c r="AC329" s="154">
        <f t="shared" si="160"/>
        <v>51</v>
      </c>
      <c r="AD329" s="154" t="str">
        <f t="shared" si="173"/>
        <v/>
      </c>
      <c r="AE329" s="106">
        <f t="shared" si="174"/>
        <v>0</v>
      </c>
      <c r="AF329" s="106">
        <f t="shared" si="161"/>
        <v>0</v>
      </c>
      <c r="AG329" s="223" t="str">
        <f>IFERROR(IF(AE329=1,例①!$E$11,IF(AE329=2,例①!$E$11,IF(WEEKDAY(Z329)=2,Z322,AG328))),"")</f>
        <v/>
      </c>
      <c r="AH329" s="224" t="str">
        <f t="shared" si="185"/>
        <v/>
      </c>
      <c r="AI329" s="224" t="str">
        <f t="shared" si="185"/>
        <v/>
      </c>
      <c r="AJ329" s="224" t="str">
        <f t="shared" si="185"/>
        <v/>
      </c>
      <c r="AK329" s="224" t="str">
        <f t="shared" si="185"/>
        <v/>
      </c>
      <c r="AL329" s="224" t="str">
        <f t="shared" si="185"/>
        <v/>
      </c>
      <c r="AM329" s="224" t="str">
        <f t="shared" si="185"/>
        <v/>
      </c>
      <c r="AN329" s="224" t="str">
        <f t="shared" si="185"/>
        <v/>
      </c>
      <c r="AO329" s="224" t="str">
        <f t="shared" si="185"/>
        <v/>
      </c>
      <c r="AP329" s="224" t="str">
        <f t="shared" si="185"/>
        <v/>
      </c>
      <c r="AQ329" s="224" t="str">
        <f t="shared" si="185"/>
        <v/>
      </c>
      <c r="AR329" s="224" t="str">
        <f t="shared" si="185"/>
        <v/>
      </c>
      <c r="AS329" s="224" t="str">
        <f t="shared" si="185"/>
        <v/>
      </c>
      <c r="AT329" s="224" t="str">
        <f t="shared" si="185"/>
        <v/>
      </c>
      <c r="AU329" s="224" t="str">
        <f t="shared" si="185"/>
        <v/>
      </c>
      <c r="AV329" s="224" t="str">
        <f t="shared" si="185"/>
        <v/>
      </c>
      <c r="AW329" s="224" t="str">
        <f t="shared" si="185"/>
        <v/>
      </c>
      <c r="AX329" s="224" t="str">
        <f t="shared" si="185"/>
        <v/>
      </c>
      <c r="AY329" s="224" t="str">
        <f t="shared" si="185"/>
        <v/>
      </c>
      <c r="AZ329" s="224" t="str">
        <f t="shared" si="185"/>
        <v/>
      </c>
      <c r="BA329" s="224" t="str">
        <f t="shared" si="185"/>
        <v/>
      </c>
      <c r="BB329" s="225" t="str">
        <f>IFERROR(IF(IF(Z329=例①!$E$12,例①!$E$12,IF(WEEKDAY(Z329)=1,Z336,BB330))&gt;例①!$E$12,例①!$E$12,IF(Z329=例①!$E$12,例①!$E$12,IF(WEEKDAY(Z329)=1,Z336,BB330))),"")</f>
        <v/>
      </c>
      <c r="BE329" s="53"/>
      <c r="BF329" s="53"/>
      <c r="BG329" s="53" t="str">
        <f>IFERROR(VLOOKUP(B329,例①!$C$11:$D$12,2,FALSE),"")</f>
        <v/>
      </c>
      <c r="BH329" s="53" t="str">
        <f>IFERROR(VLOOKUP(B329,例①!$C$16:$D$21,2,FALSE),"")</f>
        <v/>
      </c>
      <c r="BI329" s="53" t="str">
        <f>IFERROR(VLOOKUP(B329,例①!$C$22:$D$24,2,FALSE),"")</f>
        <v/>
      </c>
      <c r="BJ329" s="53" t="str">
        <f>IF(B329&gt;例①!$C$26,"",IF(B329&gt;=例①!$C$25,$BJ$13,""))</f>
        <v/>
      </c>
      <c r="BK329" s="53" t="str">
        <f>IF(B329&gt;例①!$C$28,"",IF(B329&gt;=例①!$C$27,$BK$13,""))</f>
        <v/>
      </c>
      <c r="BL329" s="53" t="str">
        <f>IF(B329&gt;例①!$C$30,"",IF(B329&gt;=例①!$C$29,$BL$13,""))</f>
        <v/>
      </c>
      <c r="BM329" s="53" t="str">
        <f>IF(B329&gt;例①!$C$32,"",IF(B329&gt;=例①!$C$31,$BM$13,""))</f>
        <v/>
      </c>
      <c r="BN329" s="53" t="str">
        <f>IF(B329&gt;例①!$C$34,"",IF(B329&gt;=例①!$C$33,$BN$13,""))</f>
        <v/>
      </c>
      <c r="BO329" s="53" t="str">
        <f>IF(B329&gt;例①!$C$36,"",IF(B329&gt;=例①!$C$35,$BO$13,""))</f>
        <v/>
      </c>
      <c r="BP329" s="53" t="str">
        <f>IF(B329&gt;例①!$C$38,"",IF(B329&gt;=例①!$C$37,$BP$13,""))</f>
        <v/>
      </c>
      <c r="BQ329" s="53" t="str">
        <f>IF(B329&gt;例①!$C$40,"",IF(B329&gt;=例①!$C$39,$BQ$13,""))</f>
        <v/>
      </c>
      <c r="BR329" s="53" t="str">
        <f>IF(B329&gt;例①!$C$42,"",IF(B329&gt;=例①!$C$41,$BR$13,""))</f>
        <v/>
      </c>
      <c r="BS329" s="53" t="str">
        <f>IF(B329&gt;例①!$C$44,"",IF(B329&gt;=例①!$C$43,$BS$13,""))</f>
        <v/>
      </c>
      <c r="BT329" s="53" t="str">
        <f>IF(B329&gt;例①!$C$46,"",IF(B329&gt;=例①!$C$45,$BT$13,""))</f>
        <v/>
      </c>
      <c r="BU329" s="53" t="str">
        <f>IF(B329&gt;例①!$C$48,"",IF(B329&gt;=例①!$C$47,$BU$13,""))</f>
        <v/>
      </c>
      <c r="BV329" s="53" t="str">
        <f>IF(B329&gt;例①!$C$50,"",IF(B329&gt;=例①!$C$49,$BV$13,""))</f>
        <v/>
      </c>
      <c r="BW329" s="53" t="str">
        <f>IF(B329&gt;例①!$C$52,"",IF(B329&gt;=例①!$C$51,$BW$13,""))</f>
        <v/>
      </c>
      <c r="BX329" s="53" t="str">
        <f>IF(B329&gt;例①!$C$54,"",IF(B329&gt;=例①!$C$53,$BX$13,""))</f>
        <v/>
      </c>
      <c r="BY329" s="53" t="str">
        <f>IF(B329&gt;例①!$C$56,"",IF(B329&gt;=例①!$C$55,$BY$13,""))</f>
        <v/>
      </c>
      <c r="BZ329" s="53" t="str">
        <f>IF(B329&gt;例①!$C$58,"",IF(B329&gt;=例①!$C$57,$BZ$13,""))</f>
        <v/>
      </c>
      <c r="CA329" s="53" t="str">
        <f>IF(B329&gt;例①!$C$60,"",IF(B329&gt;=例①!$C$59,$CA$13,""))</f>
        <v/>
      </c>
      <c r="CB329" s="53" t="str">
        <f>IF(B329&gt;例①!$C$62,"",IF(B329&gt;=例①!$C$61,$CB$13,""))</f>
        <v/>
      </c>
      <c r="CC329" s="53" t="str">
        <f>IF(B329&gt;例①!$C$64,"",IF(B329&gt;=例①!$C$63,$CC$13,""))</f>
        <v/>
      </c>
      <c r="CD329" s="53" t="str">
        <f>IF(B329&gt;例①!$C$66,"",IF(B329&gt;=例①!$C$65,$CD$13,""))</f>
        <v/>
      </c>
      <c r="CE329" s="50" t="str">
        <f t="shared" si="175"/>
        <v/>
      </c>
      <c r="CF329" s="50" t="str">
        <f t="shared" si="162"/>
        <v xml:space="preserve"> </v>
      </c>
    </row>
    <row r="330" spans="1:84" ht="39" customHeight="1" thickTop="1" thickBot="1" x14ac:dyDescent="0.2">
      <c r="A330" s="81" t="str">
        <f t="shared" si="149"/>
        <v>対象期間外</v>
      </c>
      <c r="B330" s="180" t="str">
        <f>IFERROR(IF(B329=例①!$E$12+IF(WEEKDAY(例①!$E$12)=1,例①!$E$12,(8-WEEKDAY(例①!$E$12))),"-",IF(B329="-","-",B329+1)),"-")</f>
        <v>-</v>
      </c>
      <c r="C330" s="89" t="str">
        <f t="shared" si="163"/>
        <v>-</v>
      </c>
      <c r="D330" s="199" t="str">
        <f t="shared" si="164"/>
        <v>×</v>
      </c>
      <c r="E330" s="200" t="str">
        <f t="shared" si="165"/>
        <v xml:space="preserve"> </v>
      </c>
      <c r="F330" s="201" t="s">
        <v>60</v>
      </c>
      <c r="G330" s="202"/>
      <c r="H330" s="203"/>
      <c r="I330" s="204"/>
      <c r="J330" s="187" t="str">
        <f t="shared" si="166"/>
        <v/>
      </c>
      <c r="K330" s="190" t="str">
        <f t="shared" si="150"/>
        <v/>
      </c>
      <c r="L330" s="190" t="str">
        <f t="shared" si="151"/>
        <v/>
      </c>
      <c r="M330" s="188" t="str">
        <f t="shared" si="167"/>
        <v/>
      </c>
      <c r="N330" s="87" t="str">
        <f t="shared" si="152"/>
        <v/>
      </c>
      <c r="O330" s="108"/>
      <c r="P330" s="156" t="str">
        <f>IF(B330&lt;例①!$E$11,"",IF(B330&gt;例①!$E$12,"",IF(LEN(CE330)=0,"○","")))</f>
        <v/>
      </c>
      <c r="Q330" s="162">
        <f t="shared" si="168"/>
        <v>52</v>
      </c>
      <c r="R330" s="93">
        <f t="shared" si="153"/>
        <v>181</v>
      </c>
      <c r="S330" s="156" t="str">
        <f t="shared" si="154"/>
        <v/>
      </c>
      <c r="T330" s="162">
        <f t="shared" si="155"/>
        <v>51</v>
      </c>
      <c r="U330" s="100">
        <f t="shared" si="169"/>
        <v>52</v>
      </c>
      <c r="V330" s="93" t="str">
        <f t="shared" si="156"/>
        <v/>
      </c>
      <c r="W330" s="169" t="str">
        <f t="shared" si="170"/>
        <v/>
      </c>
      <c r="X330" s="80" t="str">
        <f t="shared" si="171"/>
        <v/>
      </c>
      <c r="Y330" s="80" t="str">
        <f t="shared" si="172"/>
        <v/>
      </c>
      <c r="Z330" s="80" t="str">
        <f t="shared" si="157"/>
        <v>-</v>
      </c>
      <c r="AA330" s="80" t="str">
        <f t="shared" si="158"/>
        <v/>
      </c>
      <c r="AB330" s="80" t="str">
        <f t="shared" si="159"/>
        <v>OK（振替済み）</v>
      </c>
      <c r="AC330" s="154">
        <f t="shared" si="160"/>
        <v>51</v>
      </c>
      <c r="AD330" s="154" t="str">
        <f t="shared" si="173"/>
        <v/>
      </c>
      <c r="AE330" s="106">
        <f t="shared" si="174"/>
        <v>0</v>
      </c>
      <c r="AF330" s="106">
        <f t="shared" si="161"/>
        <v>0</v>
      </c>
      <c r="AG330" s="216" t="str">
        <f>IFERROR(IF(AE330=1,例①!$E$11,IF(AE330=2,例①!$E$11,IF(WEEKDAY(Z330)=2,Z323,AG329))),"")</f>
        <v/>
      </c>
      <c r="AH330" s="221" t="str">
        <f t="shared" si="185"/>
        <v/>
      </c>
      <c r="AI330" s="221" t="str">
        <f t="shared" si="185"/>
        <v/>
      </c>
      <c r="AJ330" s="221" t="str">
        <f t="shared" si="185"/>
        <v/>
      </c>
      <c r="AK330" s="221" t="str">
        <f t="shared" si="185"/>
        <v/>
      </c>
      <c r="AL330" s="221" t="str">
        <f t="shared" si="185"/>
        <v/>
      </c>
      <c r="AM330" s="221" t="str">
        <f t="shared" si="185"/>
        <v/>
      </c>
      <c r="AN330" s="221" t="str">
        <f t="shared" si="185"/>
        <v/>
      </c>
      <c r="AO330" s="221" t="str">
        <f t="shared" si="185"/>
        <v/>
      </c>
      <c r="AP330" s="221" t="str">
        <f t="shared" si="185"/>
        <v/>
      </c>
      <c r="AQ330" s="221" t="str">
        <f t="shared" si="185"/>
        <v/>
      </c>
      <c r="AR330" s="221" t="str">
        <f t="shared" si="185"/>
        <v/>
      </c>
      <c r="AS330" s="221" t="str">
        <f t="shared" si="185"/>
        <v/>
      </c>
      <c r="AT330" s="221" t="str">
        <f t="shared" si="185"/>
        <v/>
      </c>
      <c r="AU330" s="221" t="str">
        <f t="shared" si="185"/>
        <v/>
      </c>
      <c r="AV330" s="221" t="str">
        <f t="shared" si="185"/>
        <v/>
      </c>
      <c r="AW330" s="221" t="str">
        <f t="shared" si="185"/>
        <v/>
      </c>
      <c r="AX330" s="221" t="str">
        <f t="shared" si="185"/>
        <v/>
      </c>
      <c r="AY330" s="221" t="str">
        <f t="shared" si="185"/>
        <v/>
      </c>
      <c r="AZ330" s="221" t="str">
        <f t="shared" si="185"/>
        <v/>
      </c>
      <c r="BA330" s="221" t="str">
        <f t="shared" si="185"/>
        <v/>
      </c>
      <c r="BB330" s="217" t="str">
        <f>IFERROR(IF(IF(Z330=例①!$E$12,例①!$E$12,IF(WEEKDAY(Z330)=1,Z337,BB331))&gt;例①!$E$12,例①!$E$12,IF(Z330=例①!$E$12,例①!$E$12,IF(WEEKDAY(Z330)=1,Z337,BB331))),"")</f>
        <v/>
      </c>
      <c r="BE330" s="53"/>
      <c r="BF330" s="53"/>
      <c r="BG330" s="53" t="str">
        <f>IFERROR(VLOOKUP(B330,例①!$C$11:$D$12,2,FALSE),"")</f>
        <v/>
      </c>
      <c r="BH330" s="53" t="str">
        <f>IFERROR(VLOOKUP(B330,例①!$C$16:$D$21,2,FALSE),"")</f>
        <v/>
      </c>
      <c r="BI330" s="53" t="str">
        <f>IFERROR(VLOOKUP(B330,例①!$C$22:$D$24,2,FALSE),"")</f>
        <v/>
      </c>
      <c r="BJ330" s="53" t="str">
        <f>IF(B330&gt;例①!$C$26,"",IF(B330&gt;=例①!$C$25,$BJ$13,""))</f>
        <v/>
      </c>
      <c r="BK330" s="53" t="str">
        <f>IF(B330&gt;例①!$C$28,"",IF(B330&gt;=例①!$C$27,$BK$13,""))</f>
        <v/>
      </c>
      <c r="BL330" s="53" t="str">
        <f>IF(B330&gt;例①!$C$30,"",IF(B330&gt;=例①!$C$29,$BL$13,""))</f>
        <v/>
      </c>
      <c r="BM330" s="53" t="str">
        <f>IF(B330&gt;例①!$C$32,"",IF(B330&gt;=例①!$C$31,$BM$13,""))</f>
        <v/>
      </c>
      <c r="BN330" s="53" t="str">
        <f>IF(B330&gt;例①!$C$34,"",IF(B330&gt;=例①!$C$33,$BN$13,""))</f>
        <v/>
      </c>
      <c r="BO330" s="53" t="str">
        <f>IF(B330&gt;例①!$C$36,"",IF(B330&gt;=例①!$C$35,$BO$13,""))</f>
        <v/>
      </c>
      <c r="BP330" s="53" t="str">
        <f>IF(B330&gt;例①!$C$38,"",IF(B330&gt;=例①!$C$37,$BP$13,""))</f>
        <v/>
      </c>
      <c r="BQ330" s="53" t="str">
        <f>IF(B330&gt;例①!$C$40,"",IF(B330&gt;=例①!$C$39,$BQ$13,""))</f>
        <v/>
      </c>
      <c r="BR330" s="53" t="str">
        <f>IF(B330&gt;例①!$C$42,"",IF(B330&gt;=例①!$C$41,$BR$13,""))</f>
        <v/>
      </c>
      <c r="BS330" s="53" t="str">
        <f>IF(B330&gt;例①!$C$44,"",IF(B330&gt;=例①!$C$43,$BS$13,""))</f>
        <v/>
      </c>
      <c r="BT330" s="53" t="str">
        <f>IF(B330&gt;例①!$C$46,"",IF(B330&gt;=例①!$C$45,$BT$13,""))</f>
        <v/>
      </c>
      <c r="BU330" s="53" t="str">
        <f>IF(B330&gt;例①!$C$48,"",IF(B330&gt;=例①!$C$47,$BU$13,""))</f>
        <v/>
      </c>
      <c r="BV330" s="53" t="str">
        <f>IF(B330&gt;例①!$C$50,"",IF(B330&gt;=例①!$C$49,$BV$13,""))</f>
        <v/>
      </c>
      <c r="BW330" s="53" t="str">
        <f>IF(B330&gt;例①!$C$52,"",IF(B330&gt;=例①!$C$51,$BW$13,""))</f>
        <v/>
      </c>
      <c r="BX330" s="53" t="str">
        <f>IF(B330&gt;例①!$C$54,"",IF(B330&gt;=例①!$C$53,$BX$13,""))</f>
        <v/>
      </c>
      <c r="BY330" s="53" t="str">
        <f>IF(B330&gt;例①!$C$56,"",IF(B330&gt;=例①!$C$55,$BY$13,""))</f>
        <v/>
      </c>
      <c r="BZ330" s="53" t="str">
        <f>IF(B330&gt;例①!$C$58,"",IF(B330&gt;=例①!$C$57,$BZ$13,""))</f>
        <v/>
      </c>
      <c r="CA330" s="53" t="str">
        <f>IF(B330&gt;例①!$C$60,"",IF(B330&gt;=例①!$C$59,$CA$13,""))</f>
        <v/>
      </c>
      <c r="CB330" s="53" t="str">
        <f>IF(B330&gt;例①!$C$62,"",IF(B330&gt;=例①!$C$61,$CB$13,""))</f>
        <v/>
      </c>
      <c r="CC330" s="53" t="str">
        <f>IF(B330&gt;例①!$C$64,"",IF(B330&gt;=例①!$C$63,$CC$13,""))</f>
        <v/>
      </c>
      <c r="CD330" s="53" t="str">
        <f>IF(B330&gt;例①!$C$66,"",IF(B330&gt;=例①!$C$65,$CD$13,""))</f>
        <v/>
      </c>
      <c r="CE330" s="50" t="str">
        <f t="shared" si="175"/>
        <v/>
      </c>
      <c r="CF330" s="50" t="str">
        <f t="shared" si="162"/>
        <v xml:space="preserve"> </v>
      </c>
    </row>
    <row r="331" spans="1:84" ht="39" customHeight="1" thickTop="1" thickBot="1" x14ac:dyDescent="0.2">
      <c r="A331" s="81" t="str">
        <f t="shared" si="149"/>
        <v>対象期間外</v>
      </c>
      <c r="B331" s="180" t="str">
        <f>IFERROR(IF(B330=例①!$E$12+IF(WEEKDAY(例①!$E$12)=1,例①!$E$12,(8-WEEKDAY(例①!$E$12))),"-",IF(B330="-","-",B330+1)),"-")</f>
        <v>-</v>
      </c>
      <c r="C331" s="89" t="str">
        <f t="shared" si="163"/>
        <v>-</v>
      </c>
      <c r="D331" s="199" t="str">
        <f t="shared" si="164"/>
        <v>×</v>
      </c>
      <c r="E331" s="200" t="str">
        <f t="shared" si="165"/>
        <v xml:space="preserve"> </v>
      </c>
      <c r="F331" s="201" t="s">
        <v>60</v>
      </c>
      <c r="G331" s="202"/>
      <c r="H331" s="203"/>
      <c r="I331" s="204"/>
      <c r="J331" s="187" t="str">
        <f t="shared" si="166"/>
        <v/>
      </c>
      <c r="K331" s="190" t="str">
        <f t="shared" si="150"/>
        <v/>
      </c>
      <c r="L331" s="190" t="str">
        <f t="shared" si="151"/>
        <v/>
      </c>
      <c r="M331" s="188" t="str">
        <f t="shared" si="167"/>
        <v/>
      </c>
      <c r="N331" s="87" t="str">
        <f t="shared" si="152"/>
        <v/>
      </c>
      <c r="O331" s="108"/>
      <c r="P331" s="156" t="str">
        <f>IF(B331&lt;例①!$E$11,"",IF(B331&gt;例①!$E$12,"",IF(LEN(CE331)=0,"○","")))</f>
        <v/>
      </c>
      <c r="Q331" s="162">
        <f t="shared" si="168"/>
        <v>52</v>
      </c>
      <c r="R331" s="93">
        <f t="shared" si="153"/>
        <v>181</v>
      </c>
      <c r="S331" s="156" t="str">
        <f t="shared" si="154"/>
        <v/>
      </c>
      <c r="T331" s="162">
        <f t="shared" si="155"/>
        <v>51</v>
      </c>
      <c r="U331" s="100">
        <f t="shared" si="169"/>
        <v>52</v>
      </c>
      <c r="V331" s="93" t="str">
        <f t="shared" si="156"/>
        <v/>
      </c>
      <c r="W331" s="169" t="str">
        <f t="shared" si="170"/>
        <v/>
      </c>
      <c r="X331" s="80" t="str">
        <f t="shared" si="171"/>
        <v/>
      </c>
      <c r="Y331" s="80" t="str">
        <f t="shared" si="172"/>
        <v/>
      </c>
      <c r="Z331" s="80" t="str">
        <f t="shared" si="157"/>
        <v>-</v>
      </c>
      <c r="AA331" s="80" t="str">
        <f t="shared" si="158"/>
        <v/>
      </c>
      <c r="AB331" s="80" t="str">
        <f t="shared" si="159"/>
        <v>OK（振替済み）</v>
      </c>
      <c r="AC331" s="154">
        <f t="shared" si="160"/>
        <v>51</v>
      </c>
      <c r="AD331" s="154" t="str">
        <f t="shared" si="173"/>
        <v/>
      </c>
      <c r="AE331" s="106">
        <f t="shared" si="174"/>
        <v>0</v>
      </c>
      <c r="AF331" s="106">
        <f t="shared" si="161"/>
        <v>0</v>
      </c>
      <c r="AG331" s="218" t="str">
        <f>IFERROR(IF(AE331=1,例①!$E$11,IF(AE331=2,例①!$E$11,IF(WEEKDAY(Z331)=2,Z324,AG330))),"")</f>
        <v/>
      </c>
      <c r="AH331" s="222" t="str">
        <f t="shared" si="185"/>
        <v/>
      </c>
      <c r="AI331" s="222" t="str">
        <f t="shared" si="185"/>
        <v/>
      </c>
      <c r="AJ331" s="222" t="str">
        <f t="shared" si="185"/>
        <v/>
      </c>
      <c r="AK331" s="222" t="str">
        <f t="shared" si="185"/>
        <v/>
      </c>
      <c r="AL331" s="222" t="str">
        <f t="shared" si="185"/>
        <v/>
      </c>
      <c r="AM331" s="222" t="str">
        <f t="shared" si="185"/>
        <v/>
      </c>
      <c r="AN331" s="222" t="str">
        <f t="shared" si="185"/>
        <v/>
      </c>
      <c r="AO331" s="222" t="str">
        <f t="shared" si="185"/>
        <v/>
      </c>
      <c r="AP331" s="222" t="str">
        <f t="shared" si="185"/>
        <v/>
      </c>
      <c r="AQ331" s="222" t="str">
        <f t="shared" si="185"/>
        <v/>
      </c>
      <c r="AR331" s="222" t="str">
        <f t="shared" si="185"/>
        <v/>
      </c>
      <c r="AS331" s="222" t="str">
        <f t="shared" si="185"/>
        <v/>
      </c>
      <c r="AT331" s="222" t="str">
        <f t="shared" si="185"/>
        <v/>
      </c>
      <c r="AU331" s="222" t="str">
        <f t="shared" si="185"/>
        <v/>
      </c>
      <c r="AV331" s="222" t="str">
        <f t="shared" si="185"/>
        <v/>
      </c>
      <c r="AW331" s="222" t="str">
        <f t="shared" si="185"/>
        <v/>
      </c>
      <c r="AX331" s="222" t="str">
        <f t="shared" si="185"/>
        <v/>
      </c>
      <c r="AY331" s="222" t="str">
        <f t="shared" si="185"/>
        <v/>
      </c>
      <c r="AZ331" s="222" t="str">
        <f t="shared" si="185"/>
        <v/>
      </c>
      <c r="BA331" s="222" t="str">
        <f t="shared" si="185"/>
        <v/>
      </c>
      <c r="BB331" s="219" t="str">
        <f>IFERROR(IF(IF(Z331=例①!$E$12,例①!$E$12,IF(WEEKDAY(Z331)=1,Z338,BB332))&gt;例①!$E$12,例①!$E$12,IF(Z331=例①!$E$12,例①!$E$12,IF(WEEKDAY(Z331)=1,Z338,BB332))),"")</f>
        <v/>
      </c>
      <c r="BE331" s="53"/>
      <c r="BF331" s="53"/>
      <c r="BG331" s="53" t="str">
        <f>IFERROR(VLOOKUP(B331,例①!$C$11:$D$12,2,FALSE),"")</f>
        <v/>
      </c>
      <c r="BH331" s="53" t="str">
        <f>IFERROR(VLOOKUP(B331,例①!$C$16:$D$21,2,FALSE),"")</f>
        <v/>
      </c>
      <c r="BI331" s="53" t="str">
        <f>IFERROR(VLOOKUP(B331,例①!$C$22:$D$24,2,FALSE),"")</f>
        <v/>
      </c>
      <c r="BJ331" s="53" t="str">
        <f>IF(B331&gt;例①!$C$26,"",IF(B331&gt;=例①!$C$25,$BJ$13,""))</f>
        <v/>
      </c>
      <c r="BK331" s="53" t="str">
        <f>IF(B331&gt;例①!$C$28,"",IF(B331&gt;=例①!$C$27,$BK$13,""))</f>
        <v/>
      </c>
      <c r="BL331" s="53" t="str">
        <f>IF(B331&gt;例①!$C$30,"",IF(B331&gt;=例①!$C$29,$BL$13,""))</f>
        <v/>
      </c>
      <c r="BM331" s="53" t="str">
        <f>IF(B331&gt;例①!$C$32,"",IF(B331&gt;=例①!$C$31,$BM$13,""))</f>
        <v/>
      </c>
      <c r="BN331" s="53" t="str">
        <f>IF(B331&gt;例①!$C$34,"",IF(B331&gt;=例①!$C$33,$BN$13,""))</f>
        <v/>
      </c>
      <c r="BO331" s="53" t="str">
        <f>IF(B331&gt;例①!$C$36,"",IF(B331&gt;=例①!$C$35,$BO$13,""))</f>
        <v/>
      </c>
      <c r="BP331" s="53" t="str">
        <f>IF(B331&gt;例①!$C$38,"",IF(B331&gt;=例①!$C$37,$BP$13,""))</f>
        <v/>
      </c>
      <c r="BQ331" s="53" t="str">
        <f>IF(B331&gt;例①!$C$40,"",IF(B331&gt;=例①!$C$39,$BQ$13,""))</f>
        <v/>
      </c>
      <c r="BR331" s="53" t="str">
        <f>IF(B331&gt;例①!$C$42,"",IF(B331&gt;=例①!$C$41,$BR$13,""))</f>
        <v/>
      </c>
      <c r="BS331" s="53" t="str">
        <f>IF(B331&gt;例①!$C$44,"",IF(B331&gt;=例①!$C$43,$BS$13,""))</f>
        <v/>
      </c>
      <c r="BT331" s="53" t="str">
        <f>IF(B331&gt;例①!$C$46,"",IF(B331&gt;=例①!$C$45,$BT$13,""))</f>
        <v/>
      </c>
      <c r="BU331" s="53" t="str">
        <f>IF(B331&gt;例①!$C$48,"",IF(B331&gt;=例①!$C$47,$BU$13,""))</f>
        <v/>
      </c>
      <c r="BV331" s="53" t="str">
        <f>IF(B331&gt;例①!$C$50,"",IF(B331&gt;=例①!$C$49,$BV$13,""))</f>
        <v/>
      </c>
      <c r="BW331" s="53" t="str">
        <f>IF(B331&gt;例①!$C$52,"",IF(B331&gt;=例①!$C$51,$BW$13,""))</f>
        <v/>
      </c>
      <c r="BX331" s="53" t="str">
        <f>IF(B331&gt;例①!$C$54,"",IF(B331&gt;=例①!$C$53,$BX$13,""))</f>
        <v/>
      </c>
      <c r="BY331" s="53" t="str">
        <f>IF(B331&gt;例①!$C$56,"",IF(B331&gt;=例①!$C$55,$BY$13,""))</f>
        <v/>
      </c>
      <c r="BZ331" s="53" t="str">
        <f>IF(B331&gt;例①!$C$58,"",IF(B331&gt;=例①!$C$57,$BZ$13,""))</f>
        <v/>
      </c>
      <c r="CA331" s="53" t="str">
        <f>IF(B331&gt;例①!$C$60,"",IF(B331&gt;=例①!$C$59,$CA$13,""))</f>
        <v/>
      </c>
      <c r="CB331" s="53" t="str">
        <f>IF(B331&gt;例①!$C$62,"",IF(B331&gt;=例①!$C$61,$CB$13,""))</f>
        <v/>
      </c>
      <c r="CC331" s="53" t="str">
        <f>IF(B331&gt;例①!$C$64,"",IF(B331&gt;=例①!$C$63,$CC$13,""))</f>
        <v/>
      </c>
      <c r="CD331" s="53" t="str">
        <f>IF(B331&gt;例①!$C$66,"",IF(B331&gt;=例①!$C$65,$CD$13,""))</f>
        <v/>
      </c>
      <c r="CE331" s="50" t="str">
        <f t="shared" si="175"/>
        <v/>
      </c>
      <c r="CF331" s="50" t="str">
        <f t="shared" si="162"/>
        <v xml:space="preserve"> </v>
      </c>
    </row>
    <row r="332" spans="1:84" ht="39" customHeight="1" thickTop="1" thickBot="1" x14ac:dyDescent="0.2">
      <c r="A332" s="81" t="str">
        <f t="shared" si="149"/>
        <v>対象期間外</v>
      </c>
      <c r="B332" s="180" t="str">
        <f>IFERROR(IF(B331=例①!$E$12+IF(WEEKDAY(例①!$E$12)=1,例①!$E$12,(8-WEEKDAY(例①!$E$12))),"-",IF(B331="-","-",B331+1)),"-")</f>
        <v>-</v>
      </c>
      <c r="C332" s="89" t="str">
        <f t="shared" si="163"/>
        <v>-</v>
      </c>
      <c r="D332" s="199" t="str">
        <f t="shared" si="164"/>
        <v>×</v>
      </c>
      <c r="E332" s="200" t="str">
        <f t="shared" si="165"/>
        <v xml:space="preserve"> </v>
      </c>
      <c r="F332" s="201" t="s">
        <v>60</v>
      </c>
      <c r="G332" s="202"/>
      <c r="H332" s="203"/>
      <c r="I332" s="204"/>
      <c r="J332" s="187" t="str">
        <f t="shared" si="166"/>
        <v/>
      </c>
      <c r="K332" s="190" t="str">
        <f t="shared" si="150"/>
        <v/>
      </c>
      <c r="L332" s="190" t="str">
        <f t="shared" si="151"/>
        <v/>
      </c>
      <c r="M332" s="188" t="str">
        <f t="shared" si="167"/>
        <v/>
      </c>
      <c r="N332" s="87" t="str">
        <f t="shared" si="152"/>
        <v/>
      </c>
      <c r="O332" s="108"/>
      <c r="P332" s="156" t="str">
        <f>IF(B332&lt;例①!$E$11,"",IF(B332&gt;例①!$E$12,"",IF(LEN(CE332)=0,"○","")))</f>
        <v/>
      </c>
      <c r="Q332" s="162">
        <f t="shared" si="168"/>
        <v>52</v>
      </c>
      <c r="R332" s="93">
        <f t="shared" si="153"/>
        <v>181</v>
      </c>
      <c r="S332" s="156" t="str">
        <f t="shared" si="154"/>
        <v/>
      </c>
      <c r="T332" s="162">
        <f t="shared" si="155"/>
        <v>51</v>
      </c>
      <c r="U332" s="100">
        <f t="shared" si="169"/>
        <v>52</v>
      </c>
      <c r="V332" s="93" t="str">
        <f t="shared" si="156"/>
        <v/>
      </c>
      <c r="W332" s="169" t="str">
        <f t="shared" si="170"/>
        <v/>
      </c>
      <c r="X332" s="80" t="str">
        <f t="shared" si="171"/>
        <v/>
      </c>
      <c r="Y332" s="80" t="str">
        <f t="shared" si="172"/>
        <v/>
      </c>
      <c r="Z332" s="80" t="str">
        <f t="shared" si="157"/>
        <v>-</v>
      </c>
      <c r="AA332" s="80" t="str">
        <f t="shared" si="158"/>
        <v/>
      </c>
      <c r="AB332" s="80" t="str">
        <f t="shared" si="159"/>
        <v>OK（振替済み）</v>
      </c>
      <c r="AC332" s="154">
        <f t="shared" si="160"/>
        <v>51</v>
      </c>
      <c r="AD332" s="154" t="str">
        <f t="shared" si="173"/>
        <v/>
      </c>
      <c r="AE332" s="106">
        <f t="shared" si="174"/>
        <v>0</v>
      </c>
      <c r="AF332" s="106">
        <f t="shared" si="161"/>
        <v>0</v>
      </c>
      <c r="AG332" s="218" t="str">
        <f>IFERROR(IF(AE332=1,例①!$E$11,IF(AE332=2,例①!$E$11,IF(WEEKDAY(Z332)=2,Z325,AG331))),"")</f>
        <v/>
      </c>
      <c r="AH332" s="222" t="str">
        <f t="shared" si="185"/>
        <v/>
      </c>
      <c r="AI332" s="222" t="str">
        <f t="shared" si="185"/>
        <v/>
      </c>
      <c r="AJ332" s="222" t="str">
        <f t="shared" si="185"/>
        <v/>
      </c>
      <c r="AK332" s="222" t="str">
        <f t="shared" si="185"/>
        <v/>
      </c>
      <c r="AL332" s="222" t="str">
        <f t="shared" si="185"/>
        <v/>
      </c>
      <c r="AM332" s="222" t="str">
        <f t="shared" si="185"/>
        <v/>
      </c>
      <c r="AN332" s="222" t="str">
        <f t="shared" si="185"/>
        <v/>
      </c>
      <c r="AO332" s="222" t="str">
        <f t="shared" si="185"/>
        <v/>
      </c>
      <c r="AP332" s="222" t="str">
        <f t="shared" si="185"/>
        <v/>
      </c>
      <c r="AQ332" s="222" t="str">
        <f t="shared" si="185"/>
        <v/>
      </c>
      <c r="AR332" s="222" t="str">
        <f t="shared" si="185"/>
        <v/>
      </c>
      <c r="AS332" s="222" t="str">
        <f t="shared" si="185"/>
        <v/>
      </c>
      <c r="AT332" s="222" t="str">
        <f t="shared" si="185"/>
        <v/>
      </c>
      <c r="AU332" s="222" t="str">
        <f t="shared" si="185"/>
        <v/>
      </c>
      <c r="AV332" s="222" t="str">
        <f t="shared" si="185"/>
        <v/>
      </c>
      <c r="AW332" s="222" t="str">
        <f t="shared" si="185"/>
        <v/>
      </c>
      <c r="AX332" s="222" t="str">
        <f t="shared" si="185"/>
        <v/>
      </c>
      <c r="AY332" s="222" t="str">
        <f t="shared" si="185"/>
        <v/>
      </c>
      <c r="AZ332" s="222" t="str">
        <f t="shared" si="185"/>
        <v/>
      </c>
      <c r="BA332" s="222" t="str">
        <f t="shared" si="185"/>
        <v/>
      </c>
      <c r="BB332" s="219" t="str">
        <f>IFERROR(IF(IF(Z332=例①!$E$12,例①!$E$12,IF(WEEKDAY(Z332)=1,Z339,BB333))&gt;例①!$E$12,例①!$E$12,IF(Z332=例①!$E$12,例①!$E$12,IF(WEEKDAY(Z332)=1,Z339,BB333))),"")</f>
        <v/>
      </c>
      <c r="BE332" s="53"/>
      <c r="BF332" s="53"/>
      <c r="BG332" s="53" t="str">
        <f>IFERROR(VLOOKUP(B332,例①!$C$11:$D$12,2,FALSE),"")</f>
        <v/>
      </c>
      <c r="BH332" s="53" t="str">
        <f>IFERROR(VLOOKUP(B332,例①!$C$16:$D$21,2,FALSE),"")</f>
        <v/>
      </c>
      <c r="BI332" s="53" t="str">
        <f>IFERROR(VLOOKUP(B332,例①!$C$22:$D$24,2,FALSE),"")</f>
        <v/>
      </c>
      <c r="BJ332" s="53" t="str">
        <f>IF(B332&gt;例①!$C$26,"",IF(B332&gt;=例①!$C$25,$BJ$13,""))</f>
        <v/>
      </c>
      <c r="BK332" s="53" t="str">
        <f>IF(B332&gt;例①!$C$28,"",IF(B332&gt;=例①!$C$27,$BK$13,""))</f>
        <v/>
      </c>
      <c r="BL332" s="53" t="str">
        <f>IF(B332&gt;例①!$C$30,"",IF(B332&gt;=例①!$C$29,$BL$13,""))</f>
        <v/>
      </c>
      <c r="BM332" s="53" t="str">
        <f>IF(B332&gt;例①!$C$32,"",IF(B332&gt;=例①!$C$31,$BM$13,""))</f>
        <v/>
      </c>
      <c r="BN332" s="53" t="str">
        <f>IF(B332&gt;例①!$C$34,"",IF(B332&gt;=例①!$C$33,$BN$13,""))</f>
        <v/>
      </c>
      <c r="BO332" s="53" t="str">
        <f>IF(B332&gt;例①!$C$36,"",IF(B332&gt;=例①!$C$35,$BO$13,""))</f>
        <v/>
      </c>
      <c r="BP332" s="53" t="str">
        <f>IF(B332&gt;例①!$C$38,"",IF(B332&gt;=例①!$C$37,$BP$13,""))</f>
        <v/>
      </c>
      <c r="BQ332" s="53" t="str">
        <f>IF(B332&gt;例①!$C$40,"",IF(B332&gt;=例①!$C$39,$BQ$13,""))</f>
        <v/>
      </c>
      <c r="BR332" s="53" t="str">
        <f>IF(B332&gt;例①!$C$42,"",IF(B332&gt;=例①!$C$41,$BR$13,""))</f>
        <v/>
      </c>
      <c r="BS332" s="53" t="str">
        <f>IF(B332&gt;例①!$C$44,"",IF(B332&gt;=例①!$C$43,$BS$13,""))</f>
        <v/>
      </c>
      <c r="BT332" s="53" t="str">
        <f>IF(B332&gt;例①!$C$46,"",IF(B332&gt;=例①!$C$45,$BT$13,""))</f>
        <v/>
      </c>
      <c r="BU332" s="53" t="str">
        <f>IF(B332&gt;例①!$C$48,"",IF(B332&gt;=例①!$C$47,$BU$13,""))</f>
        <v/>
      </c>
      <c r="BV332" s="53" t="str">
        <f>IF(B332&gt;例①!$C$50,"",IF(B332&gt;=例①!$C$49,$BV$13,""))</f>
        <v/>
      </c>
      <c r="BW332" s="53" t="str">
        <f>IF(B332&gt;例①!$C$52,"",IF(B332&gt;=例①!$C$51,$BW$13,""))</f>
        <v/>
      </c>
      <c r="BX332" s="53" t="str">
        <f>IF(B332&gt;例①!$C$54,"",IF(B332&gt;=例①!$C$53,$BX$13,""))</f>
        <v/>
      </c>
      <c r="BY332" s="53" t="str">
        <f>IF(B332&gt;例①!$C$56,"",IF(B332&gt;=例①!$C$55,$BY$13,""))</f>
        <v/>
      </c>
      <c r="BZ332" s="53" t="str">
        <f>IF(B332&gt;例①!$C$58,"",IF(B332&gt;=例①!$C$57,$BZ$13,""))</f>
        <v/>
      </c>
      <c r="CA332" s="53" t="str">
        <f>IF(B332&gt;例①!$C$60,"",IF(B332&gt;=例①!$C$59,$CA$13,""))</f>
        <v/>
      </c>
      <c r="CB332" s="53" t="str">
        <f>IF(B332&gt;例①!$C$62,"",IF(B332&gt;=例①!$C$61,$CB$13,""))</f>
        <v/>
      </c>
      <c r="CC332" s="53" t="str">
        <f>IF(B332&gt;例①!$C$64,"",IF(B332&gt;=例①!$C$63,$CC$13,""))</f>
        <v/>
      </c>
      <c r="CD332" s="53" t="str">
        <f>IF(B332&gt;例①!$C$66,"",IF(B332&gt;=例①!$C$65,$CD$13,""))</f>
        <v/>
      </c>
      <c r="CE332" s="50" t="str">
        <f t="shared" si="175"/>
        <v/>
      </c>
      <c r="CF332" s="50" t="str">
        <f t="shared" si="162"/>
        <v xml:space="preserve"> </v>
      </c>
    </row>
    <row r="333" spans="1:84" ht="39" customHeight="1" thickTop="1" thickBot="1" x14ac:dyDescent="0.2">
      <c r="A333" s="81" t="str">
        <f t="shared" si="149"/>
        <v>対象期間外</v>
      </c>
      <c r="B333" s="180" t="str">
        <f>IFERROR(IF(B332=例①!$E$12+IF(WEEKDAY(例①!$E$12)=1,例①!$E$12,(8-WEEKDAY(例①!$E$12))),"-",IF(B332="-","-",B332+1)),"-")</f>
        <v>-</v>
      </c>
      <c r="C333" s="89" t="str">
        <f t="shared" si="163"/>
        <v>-</v>
      </c>
      <c r="D333" s="199" t="str">
        <f t="shared" si="164"/>
        <v>×</v>
      </c>
      <c r="E333" s="200" t="str">
        <f t="shared" si="165"/>
        <v xml:space="preserve"> </v>
      </c>
      <c r="F333" s="201" t="s">
        <v>60</v>
      </c>
      <c r="G333" s="202"/>
      <c r="H333" s="203"/>
      <c r="I333" s="204"/>
      <c r="J333" s="187" t="str">
        <f t="shared" si="166"/>
        <v/>
      </c>
      <c r="K333" s="190" t="str">
        <f t="shared" si="150"/>
        <v/>
      </c>
      <c r="L333" s="190" t="str">
        <f t="shared" si="151"/>
        <v/>
      </c>
      <c r="M333" s="188" t="str">
        <f t="shared" si="167"/>
        <v/>
      </c>
      <c r="N333" s="87" t="str">
        <f t="shared" si="152"/>
        <v/>
      </c>
      <c r="O333" s="108"/>
      <c r="P333" s="156" t="str">
        <f>IF(B333&lt;例①!$E$11,"",IF(B333&gt;例①!$E$12,"",IF(LEN(CE333)=0,"○","")))</f>
        <v/>
      </c>
      <c r="Q333" s="162">
        <f t="shared" si="168"/>
        <v>52</v>
      </c>
      <c r="R333" s="93">
        <f t="shared" si="153"/>
        <v>181</v>
      </c>
      <c r="S333" s="156" t="str">
        <f t="shared" si="154"/>
        <v/>
      </c>
      <c r="T333" s="162">
        <f t="shared" si="155"/>
        <v>51</v>
      </c>
      <c r="U333" s="100">
        <f t="shared" si="169"/>
        <v>52</v>
      </c>
      <c r="V333" s="93" t="str">
        <f t="shared" si="156"/>
        <v/>
      </c>
      <c r="W333" s="169" t="str">
        <f t="shared" si="170"/>
        <v/>
      </c>
      <c r="X333" s="80" t="str">
        <f t="shared" si="171"/>
        <v/>
      </c>
      <c r="Y333" s="80" t="str">
        <f t="shared" si="172"/>
        <v/>
      </c>
      <c r="Z333" s="80" t="str">
        <f t="shared" si="157"/>
        <v>-</v>
      </c>
      <c r="AA333" s="80" t="str">
        <f t="shared" si="158"/>
        <v/>
      </c>
      <c r="AB333" s="80" t="str">
        <f t="shared" si="159"/>
        <v>OK（振替済み）</v>
      </c>
      <c r="AC333" s="154">
        <f t="shared" si="160"/>
        <v>51</v>
      </c>
      <c r="AD333" s="154" t="str">
        <f t="shared" si="173"/>
        <v/>
      </c>
      <c r="AE333" s="106">
        <f t="shared" si="174"/>
        <v>0</v>
      </c>
      <c r="AF333" s="106">
        <f t="shared" si="161"/>
        <v>0</v>
      </c>
      <c r="AG333" s="218" t="str">
        <f>IFERROR(IF(AE333=1,例①!$E$11,IF(AE333=2,例①!$E$11,IF(WEEKDAY(Z333)=2,Z326,AG332))),"")</f>
        <v/>
      </c>
      <c r="AH333" s="222" t="str">
        <f t="shared" si="185"/>
        <v/>
      </c>
      <c r="AI333" s="222" t="str">
        <f t="shared" si="185"/>
        <v/>
      </c>
      <c r="AJ333" s="222" t="str">
        <f t="shared" si="185"/>
        <v/>
      </c>
      <c r="AK333" s="222" t="str">
        <f t="shared" si="185"/>
        <v/>
      </c>
      <c r="AL333" s="222" t="str">
        <f t="shared" si="185"/>
        <v/>
      </c>
      <c r="AM333" s="222" t="str">
        <f t="shared" si="185"/>
        <v/>
      </c>
      <c r="AN333" s="222" t="str">
        <f t="shared" si="185"/>
        <v/>
      </c>
      <c r="AO333" s="222" t="str">
        <f t="shared" si="185"/>
        <v/>
      </c>
      <c r="AP333" s="222" t="str">
        <f t="shared" si="185"/>
        <v/>
      </c>
      <c r="AQ333" s="222" t="str">
        <f t="shared" si="185"/>
        <v/>
      </c>
      <c r="AR333" s="222" t="str">
        <f t="shared" si="185"/>
        <v/>
      </c>
      <c r="AS333" s="222" t="str">
        <f t="shared" si="185"/>
        <v/>
      </c>
      <c r="AT333" s="222" t="str">
        <f t="shared" si="185"/>
        <v/>
      </c>
      <c r="AU333" s="222" t="str">
        <f t="shared" si="185"/>
        <v/>
      </c>
      <c r="AV333" s="222" t="str">
        <f t="shared" si="185"/>
        <v/>
      </c>
      <c r="AW333" s="222" t="str">
        <f t="shared" si="185"/>
        <v/>
      </c>
      <c r="AX333" s="222" t="str">
        <f t="shared" si="185"/>
        <v/>
      </c>
      <c r="AY333" s="222" t="str">
        <f t="shared" si="185"/>
        <v/>
      </c>
      <c r="AZ333" s="222" t="str">
        <f t="shared" si="185"/>
        <v/>
      </c>
      <c r="BA333" s="222" t="str">
        <f t="shared" si="185"/>
        <v/>
      </c>
      <c r="BB333" s="219" t="str">
        <f>IFERROR(IF(IF(Z333=例①!$E$12,例①!$E$12,IF(WEEKDAY(Z333)=1,Z340,BB334))&gt;例①!$E$12,例①!$E$12,IF(Z333=例①!$E$12,例①!$E$12,IF(WEEKDAY(Z333)=1,Z340,BB334))),"")</f>
        <v/>
      </c>
      <c r="BE333" s="53"/>
      <c r="BF333" s="53"/>
      <c r="BG333" s="53" t="str">
        <f>IFERROR(VLOOKUP(B333,例①!$C$11:$D$12,2,FALSE),"")</f>
        <v/>
      </c>
      <c r="BH333" s="53" t="str">
        <f>IFERROR(VLOOKUP(B333,例①!$C$16:$D$21,2,FALSE),"")</f>
        <v/>
      </c>
      <c r="BI333" s="53" t="str">
        <f>IFERROR(VLOOKUP(B333,例①!$C$22:$D$24,2,FALSE),"")</f>
        <v/>
      </c>
      <c r="BJ333" s="53" t="str">
        <f>IF(B333&gt;例①!$C$26,"",IF(B333&gt;=例①!$C$25,$BJ$13,""))</f>
        <v/>
      </c>
      <c r="BK333" s="53" t="str">
        <f>IF(B333&gt;例①!$C$28,"",IF(B333&gt;=例①!$C$27,$BK$13,""))</f>
        <v/>
      </c>
      <c r="BL333" s="53" t="str">
        <f>IF(B333&gt;例①!$C$30,"",IF(B333&gt;=例①!$C$29,$BL$13,""))</f>
        <v/>
      </c>
      <c r="BM333" s="53" t="str">
        <f>IF(B333&gt;例①!$C$32,"",IF(B333&gt;=例①!$C$31,$BM$13,""))</f>
        <v/>
      </c>
      <c r="BN333" s="53" t="str">
        <f>IF(B333&gt;例①!$C$34,"",IF(B333&gt;=例①!$C$33,$BN$13,""))</f>
        <v/>
      </c>
      <c r="BO333" s="53" t="str">
        <f>IF(B333&gt;例①!$C$36,"",IF(B333&gt;=例①!$C$35,$BO$13,""))</f>
        <v/>
      </c>
      <c r="BP333" s="53" t="str">
        <f>IF(B333&gt;例①!$C$38,"",IF(B333&gt;=例①!$C$37,$BP$13,""))</f>
        <v/>
      </c>
      <c r="BQ333" s="53" t="str">
        <f>IF(B333&gt;例①!$C$40,"",IF(B333&gt;=例①!$C$39,$BQ$13,""))</f>
        <v/>
      </c>
      <c r="BR333" s="53" t="str">
        <f>IF(B333&gt;例①!$C$42,"",IF(B333&gt;=例①!$C$41,$BR$13,""))</f>
        <v/>
      </c>
      <c r="BS333" s="53" t="str">
        <f>IF(B333&gt;例①!$C$44,"",IF(B333&gt;=例①!$C$43,$BS$13,""))</f>
        <v/>
      </c>
      <c r="BT333" s="53" t="str">
        <f>IF(B333&gt;例①!$C$46,"",IF(B333&gt;=例①!$C$45,$BT$13,""))</f>
        <v/>
      </c>
      <c r="BU333" s="53" t="str">
        <f>IF(B333&gt;例①!$C$48,"",IF(B333&gt;=例①!$C$47,$BU$13,""))</f>
        <v/>
      </c>
      <c r="BV333" s="53" t="str">
        <f>IF(B333&gt;例①!$C$50,"",IF(B333&gt;=例①!$C$49,$BV$13,""))</f>
        <v/>
      </c>
      <c r="BW333" s="53" t="str">
        <f>IF(B333&gt;例①!$C$52,"",IF(B333&gt;=例①!$C$51,$BW$13,""))</f>
        <v/>
      </c>
      <c r="BX333" s="53" t="str">
        <f>IF(B333&gt;例①!$C$54,"",IF(B333&gt;=例①!$C$53,$BX$13,""))</f>
        <v/>
      </c>
      <c r="BY333" s="53" t="str">
        <f>IF(B333&gt;例①!$C$56,"",IF(B333&gt;=例①!$C$55,$BY$13,""))</f>
        <v/>
      </c>
      <c r="BZ333" s="53" t="str">
        <f>IF(B333&gt;例①!$C$58,"",IF(B333&gt;=例①!$C$57,$BZ$13,""))</f>
        <v/>
      </c>
      <c r="CA333" s="53" t="str">
        <f>IF(B333&gt;例①!$C$60,"",IF(B333&gt;=例①!$C$59,$CA$13,""))</f>
        <v/>
      </c>
      <c r="CB333" s="53" t="str">
        <f>IF(B333&gt;例①!$C$62,"",IF(B333&gt;=例①!$C$61,$CB$13,""))</f>
        <v/>
      </c>
      <c r="CC333" s="53" t="str">
        <f>IF(B333&gt;例①!$C$64,"",IF(B333&gt;=例①!$C$63,$CC$13,""))</f>
        <v/>
      </c>
      <c r="CD333" s="53" t="str">
        <f>IF(B333&gt;例①!$C$66,"",IF(B333&gt;=例①!$C$65,$CD$13,""))</f>
        <v/>
      </c>
      <c r="CE333" s="50" t="str">
        <f t="shared" si="175"/>
        <v/>
      </c>
      <c r="CF333" s="50" t="str">
        <f t="shared" si="162"/>
        <v xml:space="preserve"> </v>
      </c>
    </row>
    <row r="334" spans="1:84" ht="39" customHeight="1" thickTop="1" thickBot="1" x14ac:dyDescent="0.2">
      <c r="A334" s="81" t="str">
        <f t="shared" si="149"/>
        <v>対象期間外</v>
      </c>
      <c r="B334" s="180" t="str">
        <f>IFERROR(IF(B333=例①!$E$12+IF(WEEKDAY(例①!$E$12)=1,例①!$E$12,(8-WEEKDAY(例①!$E$12))),"-",IF(B333="-","-",B333+1)),"-")</f>
        <v>-</v>
      </c>
      <c r="C334" s="89" t="str">
        <f t="shared" si="163"/>
        <v>-</v>
      </c>
      <c r="D334" s="199" t="str">
        <f t="shared" si="164"/>
        <v>×</v>
      </c>
      <c r="E334" s="200" t="str">
        <f t="shared" si="165"/>
        <v xml:space="preserve"> </v>
      </c>
      <c r="F334" s="201" t="s">
        <v>60</v>
      </c>
      <c r="G334" s="202"/>
      <c r="H334" s="203"/>
      <c r="I334" s="204"/>
      <c r="J334" s="187" t="str">
        <f t="shared" si="166"/>
        <v/>
      </c>
      <c r="K334" s="190" t="str">
        <f t="shared" si="150"/>
        <v/>
      </c>
      <c r="L334" s="190" t="str">
        <f t="shared" si="151"/>
        <v/>
      </c>
      <c r="M334" s="188" t="str">
        <f t="shared" si="167"/>
        <v/>
      </c>
      <c r="N334" s="87" t="str">
        <f t="shared" si="152"/>
        <v/>
      </c>
      <c r="O334" s="108"/>
      <c r="P334" s="156" t="str">
        <f>IF(B334&lt;例①!$E$11,"",IF(B334&gt;例①!$E$12,"",IF(LEN(CE334)=0,"○","")))</f>
        <v/>
      </c>
      <c r="Q334" s="162">
        <f t="shared" si="168"/>
        <v>52</v>
      </c>
      <c r="R334" s="93">
        <f t="shared" si="153"/>
        <v>181</v>
      </c>
      <c r="S334" s="156" t="str">
        <f t="shared" si="154"/>
        <v/>
      </c>
      <c r="T334" s="162">
        <f t="shared" si="155"/>
        <v>51</v>
      </c>
      <c r="U334" s="100">
        <f t="shared" si="169"/>
        <v>52</v>
      </c>
      <c r="V334" s="93" t="str">
        <f t="shared" si="156"/>
        <v/>
      </c>
      <c r="W334" s="169" t="str">
        <f t="shared" si="170"/>
        <v/>
      </c>
      <c r="X334" s="80" t="str">
        <f t="shared" si="171"/>
        <v/>
      </c>
      <c r="Y334" s="80" t="str">
        <f t="shared" si="172"/>
        <v/>
      </c>
      <c r="Z334" s="80" t="str">
        <f t="shared" si="157"/>
        <v>-</v>
      </c>
      <c r="AA334" s="80" t="str">
        <f t="shared" si="158"/>
        <v/>
      </c>
      <c r="AB334" s="80" t="str">
        <f t="shared" si="159"/>
        <v>OK（振替済み）</v>
      </c>
      <c r="AC334" s="154">
        <f t="shared" si="160"/>
        <v>51</v>
      </c>
      <c r="AD334" s="154" t="str">
        <f t="shared" si="173"/>
        <v/>
      </c>
      <c r="AE334" s="106">
        <f t="shared" si="174"/>
        <v>0</v>
      </c>
      <c r="AF334" s="106">
        <f t="shared" si="161"/>
        <v>0</v>
      </c>
      <c r="AG334" s="218" t="str">
        <f>IFERROR(IF(AE334=1,例①!$E$11,IF(AE334=2,例①!$E$11,IF(WEEKDAY(Z334)=2,Z327,AG333))),"")</f>
        <v/>
      </c>
      <c r="AH334" s="222" t="str">
        <f t="shared" si="185"/>
        <v/>
      </c>
      <c r="AI334" s="222" t="str">
        <f t="shared" si="185"/>
        <v/>
      </c>
      <c r="AJ334" s="222" t="str">
        <f t="shared" si="185"/>
        <v/>
      </c>
      <c r="AK334" s="222" t="str">
        <f t="shared" si="185"/>
        <v/>
      </c>
      <c r="AL334" s="222" t="str">
        <f t="shared" si="185"/>
        <v/>
      </c>
      <c r="AM334" s="222" t="str">
        <f t="shared" si="185"/>
        <v/>
      </c>
      <c r="AN334" s="222" t="str">
        <f t="shared" si="185"/>
        <v/>
      </c>
      <c r="AO334" s="222" t="str">
        <f t="shared" si="185"/>
        <v/>
      </c>
      <c r="AP334" s="222" t="str">
        <f t="shared" si="185"/>
        <v/>
      </c>
      <c r="AQ334" s="222" t="str">
        <f t="shared" si="185"/>
        <v/>
      </c>
      <c r="AR334" s="222" t="str">
        <f t="shared" si="185"/>
        <v/>
      </c>
      <c r="AS334" s="222" t="str">
        <f t="shared" si="185"/>
        <v/>
      </c>
      <c r="AT334" s="222" t="str">
        <f t="shared" si="185"/>
        <v/>
      </c>
      <c r="AU334" s="222" t="str">
        <f t="shared" si="185"/>
        <v/>
      </c>
      <c r="AV334" s="222" t="str">
        <f t="shared" si="185"/>
        <v/>
      </c>
      <c r="AW334" s="222" t="str">
        <f t="shared" si="185"/>
        <v/>
      </c>
      <c r="AX334" s="222" t="str">
        <f t="shared" si="185"/>
        <v/>
      </c>
      <c r="AY334" s="222" t="str">
        <f t="shared" si="185"/>
        <v/>
      </c>
      <c r="AZ334" s="222" t="str">
        <f t="shared" si="185"/>
        <v/>
      </c>
      <c r="BA334" s="222" t="str">
        <f t="shared" si="185"/>
        <v/>
      </c>
      <c r="BB334" s="219" t="str">
        <f>IFERROR(IF(IF(Z334=例①!$E$12,例①!$E$12,IF(WEEKDAY(Z334)=1,Z341,BB335))&gt;例①!$E$12,例①!$E$12,IF(Z334=例①!$E$12,例①!$E$12,IF(WEEKDAY(Z334)=1,Z341,BB335))),"")</f>
        <v/>
      </c>
      <c r="BE334" s="53"/>
      <c r="BF334" s="53"/>
      <c r="BG334" s="53" t="str">
        <f>IFERROR(VLOOKUP(B334,例①!$C$11:$D$12,2,FALSE),"")</f>
        <v/>
      </c>
      <c r="BH334" s="53" t="str">
        <f>IFERROR(VLOOKUP(B334,例①!$C$16:$D$21,2,FALSE),"")</f>
        <v/>
      </c>
      <c r="BI334" s="53" t="str">
        <f>IFERROR(VLOOKUP(B334,例①!$C$22:$D$24,2,FALSE),"")</f>
        <v/>
      </c>
      <c r="BJ334" s="53" t="str">
        <f>IF(B334&gt;例①!$C$26,"",IF(B334&gt;=例①!$C$25,$BJ$13,""))</f>
        <v/>
      </c>
      <c r="BK334" s="53" t="str">
        <f>IF(B334&gt;例①!$C$28,"",IF(B334&gt;=例①!$C$27,$BK$13,""))</f>
        <v/>
      </c>
      <c r="BL334" s="53" t="str">
        <f>IF(B334&gt;例①!$C$30,"",IF(B334&gt;=例①!$C$29,$BL$13,""))</f>
        <v/>
      </c>
      <c r="BM334" s="53" t="str">
        <f>IF(B334&gt;例①!$C$32,"",IF(B334&gt;=例①!$C$31,$BM$13,""))</f>
        <v/>
      </c>
      <c r="BN334" s="53" t="str">
        <f>IF(B334&gt;例①!$C$34,"",IF(B334&gt;=例①!$C$33,$BN$13,""))</f>
        <v/>
      </c>
      <c r="BO334" s="53" t="str">
        <f>IF(B334&gt;例①!$C$36,"",IF(B334&gt;=例①!$C$35,$BO$13,""))</f>
        <v/>
      </c>
      <c r="BP334" s="53" t="str">
        <f>IF(B334&gt;例①!$C$38,"",IF(B334&gt;=例①!$C$37,$BP$13,""))</f>
        <v/>
      </c>
      <c r="BQ334" s="53" t="str">
        <f>IF(B334&gt;例①!$C$40,"",IF(B334&gt;=例①!$C$39,$BQ$13,""))</f>
        <v/>
      </c>
      <c r="BR334" s="53" t="str">
        <f>IF(B334&gt;例①!$C$42,"",IF(B334&gt;=例①!$C$41,$BR$13,""))</f>
        <v/>
      </c>
      <c r="BS334" s="53" t="str">
        <f>IF(B334&gt;例①!$C$44,"",IF(B334&gt;=例①!$C$43,$BS$13,""))</f>
        <v/>
      </c>
      <c r="BT334" s="53" t="str">
        <f>IF(B334&gt;例①!$C$46,"",IF(B334&gt;=例①!$C$45,$BT$13,""))</f>
        <v/>
      </c>
      <c r="BU334" s="53" t="str">
        <f>IF(B334&gt;例①!$C$48,"",IF(B334&gt;=例①!$C$47,$BU$13,""))</f>
        <v/>
      </c>
      <c r="BV334" s="53" t="str">
        <f>IF(B334&gt;例①!$C$50,"",IF(B334&gt;=例①!$C$49,$BV$13,""))</f>
        <v/>
      </c>
      <c r="BW334" s="53" t="str">
        <f>IF(B334&gt;例①!$C$52,"",IF(B334&gt;=例①!$C$51,$BW$13,""))</f>
        <v/>
      </c>
      <c r="BX334" s="53" t="str">
        <f>IF(B334&gt;例①!$C$54,"",IF(B334&gt;=例①!$C$53,$BX$13,""))</f>
        <v/>
      </c>
      <c r="BY334" s="53" t="str">
        <f>IF(B334&gt;例①!$C$56,"",IF(B334&gt;=例①!$C$55,$BY$13,""))</f>
        <v/>
      </c>
      <c r="BZ334" s="53" t="str">
        <f>IF(B334&gt;例①!$C$58,"",IF(B334&gt;=例①!$C$57,$BZ$13,""))</f>
        <v/>
      </c>
      <c r="CA334" s="53" t="str">
        <f>IF(B334&gt;例①!$C$60,"",IF(B334&gt;=例①!$C$59,$CA$13,""))</f>
        <v/>
      </c>
      <c r="CB334" s="53" t="str">
        <f>IF(B334&gt;例①!$C$62,"",IF(B334&gt;=例①!$C$61,$CB$13,""))</f>
        <v/>
      </c>
      <c r="CC334" s="53" t="str">
        <f>IF(B334&gt;例①!$C$64,"",IF(B334&gt;=例①!$C$63,$CC$13,""))</f>
        <v/>
      </c>
      <c r="CD334" s="53" t="str">
        <f>IF(B334&gt;例①!$C$66,"",IF(B334&gt;=例①!$C$65,$CD$13,""))</f>
        <v/>
      </c>
      <c r="CE334" s="50" t="str">
        <f t="shared" si="175"/>
        <v/>
      </c>
      <c r="CF334" s="50" t="str">
        <f t="shared" si="162"/>
        <v xml:space="preserve"> </v>
      </c>
    </row>
    <row r="335" spans="1:84" ht="39" customHeight="1" thickTop="1" thickBot="1" x14ac:dyDescent="0.2">
      <c r="A335" s="81" t="str">
        <f t="shared" ref="A335:A398" si="186">IF(D335="×","対象期間外",IF(D335="〇","対象期間",""))</f>
        <v>対象期間外</v>
      </c>
      <c r="B335" s="180" t="str">
        <f>IFERROR(IF(B334=例①!$E$12+IF(WEEKDAY(例①!$E$12)=1,例①!$E$12,(8-WEEKDAY(例①!$E$12))),"-",IF(B334="-","-",B334+1)),"-")</f>
        <v>-</v>
      </c>
      <c r="C335" s="89" t="str">
        <f t="shared" si="163"/>
        <v>-</v>
      </c>
      <c r="D335" s="199" t="str">
        <f t="shared" si="164"/>
        <v>×</v>
      </c>
      <c r="E335" s="200" t="str">
        <f t="shared" si="165"/>
        <v xml:space="preserve"> </v>
      </c>
      <c r="F335" s="201" t="s">
        <v>61</v>
      </c>
      <c r="G335" s="202"/>
      <c r="H335" s="203"/>
      <c r="I335" s="204"/>
      <c r="J335" s="187" t="str">
        <f t="shared" si="166"/>
        <v/>
      </c>
      <c r="K335" s="190" t="str">
        <f t="shared" ref="K335:K398" si="187">IF(D335="×","",IF(R335&gt;0,R335,""))</f>
        <v/>
      </c>
      <c r="L335" s="190" t="str">
        <f t="shared" ref="L335:L398" si="188">IF(D335="×","",IF(Q335&gt;0,IF(Q335=Q334,"",Q335),""))</f>
        <v/>
      </c>
      <c r="M335" s="188" t="str">
        <f t="shared" si="167"/>
        <v/>
      </c>
      <c r="N335" s="87" t="str">
        <f t="shared" ref="N335:N398" si="189">IFERROR(IF(WEEKDAY(C335)=2,"週の始まり",IF(WEEKDAY(C335)=1,"週の終わり",IF(WEEKDAY(C335)&gt;2,"↓",""))),"")</f>
        <v/>
      </c>
      <c r="O335" s="108"/>
      <c r="P335" s="156" t="str">
        <f>IF(B335&lt;例①!$E$11,"",IF(B335&gt;例①!$E$12,"",IF(LEN(CE335)=0,"○","")))</f>
        <v/>
      </c>
      <c r="Q335" s="162">
        <f t="shared" si="168"/>
        <v>52</v>
      </c>
      <c r="R335" s="93">
        <f t="shared" ref="R335:R398" si="190">IF(D335="〇",R334+1,R334)</f>
        <v>181</v>
      </c>
      <c r="S335" s="156" t="str">
        <f t="shared" ref="S335:S398" si="191">IF(D335="×","",IF(P335="","",IF(G335="休日",IF(W335="作業日","",IF(WEEKDAY(B335)=1,"〇",IF(WEEKDAY(B335)=7,"〇",""))),IF(WEEKDAY(B335)=1,"〇",IF(WEEKDAY(B335)=7,"〇","")))))</f>
        <v/>
      </c>
      <c r="T335" s="162">
        <f t="shared" ref="T335:T398" si="192">IF(J335="OK",T334+1,IF(J335="OK（振替済み）",T334+1,T334))</f>
        <v>51</v>
      </c>
      <c r="U335" s="100">
        <f t="shared" si="169"/>
        <v>52</v>
      </c>
      <c r="V335" s="93" t="str">
        <f t="shared" ref="V335:V398" si="193">IF(D335="〇",G335,"")</f>
        <v/>
      </c>
      <c r="W335" s="169" t="str">
        <f t="shared" si="170"/>
        <v/>
      </c>
      <c r="X335" s="80" t="str">
        <f t="shared" si="171"/>
        <v/>
      </c>
      <c r="Y335" s="80" t="str">
        <f t="shared" si="172"/>
        <v/>
      </c>
      <c r="Z335" s="80" t="str">
        <f t="shared" ref="Z335:Z398" si="194">B335</f>
        <v>-</v>
      </c>
      <c r="AA335" s="80" t="str">
        <f t="shared" ref="AA335:AA398" si="195">IF(F335&amp;W335="休日"&amp;"作業日","NG","")</f>
        <v/>
      </c>
      <c r="AB335" s="80" t="str">
        <f t="shared" ref="AB335:AB398" si="196">IF(AA335="","OK（振替済み）",$BE$15)</f>
        <v>OK（振替済み）</v>
      </c>
      <c r="AC335" s="154">
        <f t="shared" ref="AC335:AC398" si="197">IF(J335="OK",AC334+1,IF(J335="OK（振替済み）",AC334+1,AC334))</f>
        <v>51</v>
      </c>
      <c r="AD335" s="154" t="str">
        <f t="shared" si="173"/>
        <v/>
      </c>
      <c r="AE335" s="106">
        <f t="shared" si="174"/>
        <v>0</v>
      </c>
      <c r="AF335" s="106">
        <f t="shared" ref="AF335:AF398" si="198">IFERROR(VLOOKUP(H335,$B$15:$AE$655,COLUMN(AE335)-COLUMN(B335)+1,FALSE)-AE335,0)</f>
        <v>0</v>
      </c>
      <c r="AG335" s="218" t="str">
        <f>IFERROR(IF(AE335=1,例①!$E$11,IF(AE335=2,例①!$E$11,IF(WEEKDAY(Z335)=2,Z328,AG334))),"")</f>
        <v/>
      </c>
      <c r="AH335" s="222" t="str">
        <f t="shared" si="185"/>
        <v/>
      </c>
      <c r="AI335" s="222" t="str">
        <f t="shared" si="185"/>
        <v/>
      </c>
      <c r="AJ335" s="222" t="str">
        <f t="shared" si="185"/>
        <v/>
      </c>
      <c r="AK335" s="222" t="str">
        <f t="shared" si="185"/>
        <v/>
      </c>
      <c r="AL335" s="222" t="str">
        <f t="shared" si="185"/>
        <v/>
      </c>
      <c r="AM335" s="222" t="str">
        <f t="shared" si="185"/>
        <v/>
      </c>
      <c r="AN335" s="222" t="str">
        <f t="shared" si="185"/>
        <v/>
      </c>
      <c r="AO335" s="222" t="str">
        <f t="shared" si="185"/>
        <v/>
      </c>
      <c r="AP335" s="222" t="str">
        <f t="shared" si="185"/>
        <v/>
      </c>
      <c r="AQ335" s="222" t="str">
        <f t="shared" si="185"/>
        <v/>
      </c>
      <c r="AR335" s="222" t="str">
        <f t="shared" si="185"/>
        <v/>
      </c>
      <c r="AS335" s="222" t="str">
        <f t="shared" si="185"/>
        <v/>
      </c>
      <c r="AT335" s="222" t="str">
        <f t="shared" si="185"/>
        <v/>
      </c>
      <c r="AU335" s="222" t="str">
        <f t="shared" si="185"/>
        <v/>
      </c>
      <c r="AV335" s="222" t="str">
        <f t="shared" si="185"/>
        <v/>
      </c>
      <c r="AW335" s="222" t="str">
        <f t="shared" si="185"/>
        <v/>
      </c>
      <c r="AX335" s="222" t="str">
        <f t="shared" si="185"/>
        <v/>
      </c>
      <c r="AY335" s="222" t="str">
        <f t="shared" si="185"/>
        <v/>
      </c>
      <c r="AZ335" s="222" t="str">
        <f t="shared" si="185"/>
        <v/>
      </c>
      <c r="BA335" s="222" t="str">
        <f t="shared" si="185"/>
        <v/>
      </c>
      <c r="BB335" s="219" t="str">
        <f>IFERROR(IF(IF(Z335=例①!$E$12,例①!$E$12,IF(WEEKDAY(Z335)=1,Z342,BB336))&gt;例①!$E$12,例①!$E$12,IF(Z335=例①!$E$12,例①!$E$12,IF(WEEKDAY(Z335)=1,Z342,BB336))),"")</f>
        <v/>
      </c>
      <c r="BE335" s="53"/>
      <c r="BF335" s="53"/>
      <c r="BG335" s="53" t="str">
        <f>IFERROR(VLOOKUP(B335,例①!$C$11:$D$12,2,FALSE),"")</f>
        <v/>
      </c>
      <c r="BH335" s="53" t="str">
        <f>IFERROR(VLOOKUP(B335,例①!$C$16:$D$21,2,FALSE),"")</f>
        <v/>
      </c>
      <c r="BI335" s="53" t="str">
        <f>IFERROR(VLOOKUP(B335,例①!$C$22:$D$24,2,FALSE),"")</f>
        <v/>
      </c>
      <c r="BJ335" s="53" t="str">
        <f>IF(B335&gt;例①!$C$26,"",IF(B335&gt;=例①!$C$25,$BJ$13,""))</f>
        <v/>
      </c>
      <c r="BK335" s="53" t="str">
        <f>IF(B335&gt;例①!$C$28,"",IF(B335&gt;=例①!$C$27,$BK$13,""))</f>
        <v/>
      </c>
      <c r="BL335" s="53" t="str">
        <f>IF(B335&gt;例①!$C$30,"",IF(B335&gt;=例①!$C$29,$BL$13,""))</f>
        <v/>
      </c>
      <c r="BM335" s="53" t="str">
        <f>IF(B335&gt;例①!$C$32,"",IF(B335&gt;=例①!$C$31,$BM$13,""))</f>
        <v/>
      </c>
      <c r="BN335" s="53" t="str">
        <f>IF(B335&gt;例①!$C$34,"",IF(B335&gt;=例①!$C$33,$BN$13,""))</f>
        <v/>
      </c>
      <c r="BO335" s="53" t="str">
        <f>IF(B335&gt;例①!$C$36,"",IF(B335&gt;=例①!$C$35,$BO$13,""))</f>
        <v/>
      </c>
      <c r="BP335" s="53" t="str">
        <f>IF(B335&gt;例①!$C$38,"",IF(B335&gt;=例①!$C$37,$BP$13,""))</f>
        <v/>
      </c>
      <c r="BQ335" s="53" t="str">
        <f>IF(B335&gt;例①!$C$40,"",IF(B335&gt;=例①!$C$39,$BQ$13,""))</f>
        <v/>
      </c>
      <c r="BR335" s="53" t="str">
        <f>IF(B335&gt;例①!$C$42,"",IF(B335&gt;=例①!$C$41,$BR$13,""))</f>
        <v/>
      </c>
      <c r="BS335" s="53" t="str">
        <f>IF(B335&gt;例①!$C$44,"",IF(B335&gt;=例①!$C$43,$BS$13,""))</f>
        <v/>
      </c>
      <c r="BT335" s="53" t="str">
        <f>IF(B335&gt;例①!$C$46,"",IF(B335&gt;=例①!$C$45,$BT$13,""))</f>
        <v/>
      </c>
      <c r="BU335" s="53" t="str">
        <f>IF(B335&gt;例①!$C$48,"",IF(B335&gt;=例①!$C$47,$BU$13,""))</f>
        <v/>
      </c>
      <c r="BV335" s="53" t="str">
        <f>IF(B335&gt;例①!$C$50,"",IF(B335&gt;=例①!$C$49,$BV$13,""))</f>
        <v/>
      </c>
      <c r="BW335" s="53" t="str">
        <f>IF(B335&gt;例①!$C$52,"",IF(B335&gt;=例①!$C$51,$BW$13,""))</f>
        <v/>
      </c>
      <c r="BX335" s="53" t="str">
        <f>IF(B335&gt;例①!$C$54,"",IF(B335&gt;=例①!$C$53,$BX$13,""))</f>
        <v/>
      </c>
      <c r="BY335" s="53" t="str">
        <f>IF(B335&gt;例①!$C$56,"",IF(B335&gt;=例①!$C$55,$BY$13,""))</f>
        <v/>
      </c>
      <c r="BZ335" s="53" t="str">
        <f>IF(B335&gt;例①!$C$58,"",IF(B335&gt;=例①!$C$57,$BZ$13,""))</f>
        <v/>
      </c>
      <c r="CA335" s="53" t="str">
        <f>IF(B335&gt;例①!$C$60,"",IF(B335&gt;=例①!$C$59,$CA$13,""))</f>
        <v/>
      </c>
      <c r="CB335" s="53" t="str">
        <f>IF(B335&gt;例①!$C$62,"",IF(B335&gt;=例①!$C$61,$CB$13,""))</f>
        <v/>
      </c>
      <c r="CC335" s="53" t="str">
        <f>IF(B335&gt;例①!$C$64,"",IF(B335&gt;=例①!$C$63,$CC$13,""))</f>
        <v/>
      </c>
      <c r="CD335" s="53" t="str">
        <f>IF(B335&gt;例①!$C$66,"",IF(B335&gt;=例①!$C$65,$CD$13,""))</f>
        <v/>
      </c>
      <c r="CE335" s="50" t="str">
        <f t="shared" si="175"/>
        <v/>
      </c>
      <c r="CF335" s="50" t="str">
        <f t="shared" ref="CF335:CF398" si="199">BG335&amp;" "&amp;CE335</f>
        <v xml:space="preserve"> </v>
      </c>
    </row>
    <row r="336" spans="1:84" ht="39" customHeight="1" thickTop="1" thickBot="1" x14ac:dyDescent="0.2">
      <c r="A336" s="81" t="str">
        <f t="shared" si="186"/>
        <v>対象期間外</v>
      </c>
      <c r="B336" s="180" t="str">
        <f>IFERROR(IF(B335=例①!$E$12+IF(WEEKDAY(例①!$E$12)=1,例①!$E$12,(8-WEEKDAY(例①!$E$12))),"-",IF(B335="-","-",B335+1)),"-")</f>
        <v>-</v>
      </c>
      <c r="C336" s="89" t="str">
        <f t="shared" ref="C336:C399" si="200">IFERROR(WEEKDAY(B336),"-")</f>
        <v>-</v>
      </c>
      <c r="D336" s="199" t="str">
        <f t="shared" ref="D336:D399" si="201">IF(P336="","×","〇")</f>
        <v>×</v>
      </c>
      <c r="E336" s="200" t="str">
        <f t="shared" ref="E336:E399" si="202">CF336</f>
        <v xml:space="preserve"> </v>
      </c>
      <c r="F336" s="201" t="s">
        <v>61</v>
      </c>
      <c r="G336" s="202"/>
      <c r="H336" s="203"/>
      <c r="I336" s="204"/>
      <c r="J336" s="187" t="str">
        <f t="shared" ref="J336:J399" si="203">IFERROR(IF(S336="","",IF(G336="","",IF(G336="休日","OK",IF(G336="振替休日",IF(ABS(AF336)&gt;1,"","OK"),IF(G336="作業日",VLOOKUP(B336,$Y$15:$AB$655,4,FALSE),"NG")))))&amp;IF(F336&amp;G336="休日振替休日","当初休日と計画した日に振替ないでください！",IF(F336&amp;G336="休日完全週休2日の振替休日","当初休日と計画した日に振替ないでください！",IF(G336="休日",IF(W336="作業日","週2日を超える休日(現場閉所日数に含めない)",""),""))),"NG")</f>
        <v/>
      </c>
      <c r="K336" s="190" t="str">
        <f t="shared" si="187"/>
        <v/>
      </c>
      <c r="L336" s="190" t="str">
        <f t="shared" si="188"/>
        <v/>
      </c>
      <c r="M336" s="188" t="str">
        <f t="shared" ref="M336:M399" si="204">IF(G336="","",IF(S336="〇",IF(J336="NG","×",T336&amp;"／"&amp;U336),""))</f>
        <v/>
      </c>
      <c r="N336" s="87" t="str">
        <f t="shared" si="189"/>
        <v/>
      </c>
      <c r="O336" s="108"/>
      <c r="P336" s="156" t="str">
        <f>IF(B336&lt;例①!$E$11,"",IF(B336&gt;例①!$E$12,"",IF(LEN(CE336)=0,"○","")))</f>
        <v/>
      </c>
      <c r="Q336" s="162">
        <f t="shared" ref="Q336:Q399" si="205">IF(W336="休日",Q335+1,IF(W336="振替休日",Q335+1,IF(W336="完全週休2日の振替休日",Q335+1,Q335)))</f>
        <v>52</v>
      </c>
      <c r="R336" s="93">
        <f t="shared" si="190"/>
        <v>181</v>
      </c>
      <c r="S336" s="156" t="str">
        <f t="shared" si="191"/>
        <v/>
      </c>
      <c r="T336" s="162">
        <f t="shared" si="192"/>
        <v>51</v>
      </c>
      <c r="U336" s="100">
        <f t="shared" ref="U336:U399" si="206">IF(S336="〇",U335+1,U335)</f>
        <v>52</v>
      </c>
      <c r="V336" s="93" t="str">
        <f t="shared" si="193"/>
        <v/>
      </c>
      <c r="W336" s="169" t="str">
        <f t="shared" ref="W336:W399" si="207">IF(D336="×",IF(G336="完全週休2日の振替休日",G336,""),IF(V336="","",IF(WEEKDAY(B336)=1,V336,IF(WEEKDAY(B336)=7,V336,IF(V336="振替休日",V336,IF(V336="完全週休2日の振替休日",V336,IF(WEEKDAY(B336)=6,IF(COUNTIF(V337:V338,"休日")&lt;2,V336,"作業日"),IF(WEEKDAY(B336)=5,IF(COUNTIF(V337:V339,"休日")&lt;2,V336,"作業日"),IF(WEEKDAY(B336)=4,IF(COUNTIF(V337:V340,"休日")&lt;2,V336,"作業日"),IF(WEEKDAY(B336)=3,IF(COUNTIF(V337:V341,"休日")&lt;2,V336,"作業日"),IF(WEEKDAY(B336)=2,IF(COUNTIF(V337:V342,"休日")&lt;2,V336,"作業日"))))))))))))</f>
        <v/>
      </c>
      <c r="X336" s="80" t="str">
        <f t="shared" ref="X336:X399" si="208">IF(W336="完全週休2日の振替休日",H336,"")</f>
        <v/>
      </c>
      <c r="Y336" s="80" t="str">
        <f t="shared" ref="Y336:Y399" si="209">IF(X336="","",X336)</f>
        <v/>
      </c>
      <c r="Z336" s="80" t="str">
        <f t="shared" si="194"/>
        <v>-</v>
      </c>
      <c r="AA336" s="80" t="str">
        <f t="shared" si="195"/>
        <v/>
      </c>
      <c r="AB336" s="80" t="str">
        <f t="shared" si="196"/>
        <v>OK（振替済み）</v>
      </c>
      <c r="AC336" s="154">
        <f t="shared" si="197"/>
        <v>51</v>
      </c>
      <c r="AD336" s="154" t="str">
        <f t="shared" ref="AD336:AD399" si="210">IF(AC336=AC335,"",AC336)</f>
        <v/>
      </c>
      <c r="AE336" s="106">
        <f t="shared" ref="AE336:AE399" si="211">IFERROR(IF(WEEKDAY(B336)=1,AE329+1,AE337),0)</f>
        <v>0</v>
      </c>
      <c r="AF336" s="106">
        <f t="shared" si="198"/>
        <v>0</v>
      </c>
      <c r="AG336" s="223" t="str">
        <f>IFERROR(IF(AE336=1,例①!$E$11,IF(AE336=2,例①!$E$11,IF(WEEKDAY(Z336)=2,Z329,AG335))),"")</f>
        <v/>
      </c>
      <c r="AH336" s="224" t="str">
        <f t="shared" si="185"/>
        <v/>
      </c>
      <c r="AI336" s="224" t="str">
        <f t="shared" si="185"/>
        <v/>
      </c>
      <c r="AJ336" s="224" t="str">
        <f t="shared" si="185"/>
        <v/>
      </c>
      <c r="AK336" s="224" t="str">
        <f t="shared" si="185"/>
        <v/>
      </c>
      <c r="AL336" s="224" t="str">
        <f t="shared" si="185"/>
        <v/>
      </c>
      <c r="AM336" s="224" t="str">
        <f t="shared" si="185"/>
        <v/>
      </c>
      <c r="AN336" s="224" t="str">
        <f t="shared" si="185"/>
        <v/>
      </c>
      <c r="AO336" s="224" t="str">
        <f t="shared" si="185"/>
        <v/>
      </c>
      <c r="AP336" s="224" t="str">
        <f t="shared" si="185"/>
        <v/>
      </c>
      <c r="AQ336" s="224" t="str">
        <f t="shared" si="185"/>
        <v/>
      </c>
      <c r="AR336" s="224" t="str">
        <f t="shared" si="185"/>
        <v/>
      </c>
      <c r="AS336" s="224" t="str">
        <f t="shared" si="185"/>
        <v/>
      </c>
      <c r="AT336" s="224" t="str">
        <f t="shared" si="185"/>
        <v/>
      </c>
      <c r="AU336" s="224" t="str">
        <f t="shared" si="185"/>
        <v/>
      </c>
      <c r="AV336" s="224" t="str">
        <f t="shared" si="185"/>
        <v/>
      </c>
      <c r="AW336" s="224" t="str">
        <f t="shared" si="185"/>
        <v/>
      </c>
      <c r="AX336" s="224" t="str">
        <f t="shared" si="185"/>
        <v/>
      </c>
      <c r="AY336" s="224" t="str">
        <f t="shared" si="185"/>
        <v/>
      </c>
      <c r="AZ336" s="224" t="str">
        <f t="shared" si="185"/>
        <v/>
      </c>
      <c r="BA336" s="224" t="str">
        <f t="shared" si="185"/>
        <v/>
      </c>
      <c r="BB336" s="225" t="str">
        <f>IFERROR(IF(IF(Z336=例①!$E$12,例①!$E$12,IF(WEEKDAY(Z336)=1,Z343,BB337))&gt;例①!$E$12,例①!$E$12,IF(Z336=例①!$E$12,例①!$E$12,IF(WEEKDAY(Z336)=1,Z343,BB337))),"")</f>
        <v/>
      </c>
      <c r="BE336" s="53"/>
      <c r="BF336" s="53"/>
      <c r="BG336" s="53" t="str">
        <f>IFERROR(VLOOKUP(B336,例①!$C$11:$D$12,2,FALSE),"")</f>
        <v/>
      </c>
      <c r="BH336" s="53" t="str">
        <f>IFERROR(VLOOKUP(B336,例①!$C$16:$D$21,2,FALSE),"")</f>
        <v/>
      </c>
      <c r="BI336" s="53" t="str">
        <f>IFERROR(VLOOKUP(B336,例①!$C$22:$D$24,2,FALSE),"")</f>
        <v/>
      </c>
      <c r="BJ336" s="53" t="str">
        <f>IF(B336&gt;例①!$C$26,"",IF(B336&gt;=例①!$C$25,$BJ$13,""))</f>
        <v/>
      </c>
      <c r="BK336" s="53" t="str">
        <f>IF(B336&gt;例①!$C$28,"",IF(B336&gt;=例①!$C$27,$BK$13,""))</f>
        <v/>
      </c>
      <c r="BL336" s="53" t="str">
        <f>IF(B336&gt;例①!$C$30,"",IF(B336&gt;=例①!$C$29,$BL$13,""))</f>
        <v/>
      </c>
      <c r="BM336" s="53" t="str">
        <f>IF(B336&gt;例①!$C$32,"",IF(B336&gt;=例①!$C$31,$BM$13,""))</f>
        <v/>
      </c>
      <c r="BN336" s="53" t="str">
        <f>IF(B336&gt;例①!$C$34,"",IF(B336&gt;=例①!$C$33,$BN$13,""))</f>
        <v/>
      </c>
      <c r="BO336" s="53" t="str">
        <f>IF(B336&gt;例①!$C$36,"",IF(B336&gt;=例①!$C$35,$BO$13,""))</f>
        <v/>
      </c>
      <c r="BP336" s="53" t="str">
        <f>IF(B336&gt;例①!$C$38,"",IF(B336&gt;=例①!$C$37,$BP$13,""))</f>
        <v/>
      </c>
      <c r="BQ336" s="53" t="str">
        <f>IF(B336&gt;例①!$C$40,"",IF(B336&gt;=例①!$C$39,$BQ$13,""))</f>
        <v/>
      </c>
      <c r="BR336" s="53" t="str">
        <f>IF(B336&gt;例①!$C$42,"",IF(B336&gt;=例①!$C$41,$BR$13,""))</f>
        <v/>
      </c>
      <c r="BS336" s="53" t="str">
        <f>IF(B336&gt;例①!$C$44,"",IF(B336&gt;=例①!$C$43,$BS$13,""))</f>
        <v/>
      </c>
      <c r="BT336" s="53" t="str">
        <f>IF(B336&gt;例①!$C$46,"",IF(B336&gt;=例①!$C$45,$BT$13,""))</f>
        <v/>
      </c>
      <c r="BU336" s="53" t="str">
        <f>IF(B336&gt;例①!$C$48,"",IF(B336&gt;=例①!$C$47,$BU$13,""))</f>
        <v/>
      </c>
      <c r="BV336" s="53" t="str">
        <f>IF(B336&gt;例①!$C$50,"",IF(B336&gt;=例①!$C$49,$BV$13,""))</f>
        <v/>
      </c>
      <c r="BW336" s="53" t="str">
        <f>IF(B336&gt;例①!$C$52,"",IF(B336&gt;=例①!$C$51,$BW$13,""))</f>
        <v/>
      </c>
      <c r="BX336" s="53" t="str">
        <f>IF(B336&gt;例①!$C$54,"",IF(B336&gt;=例①!$C$53,$BX$13,""))</f>
        <v/>
      </c>
      <c r="BY336" s="53" t="str">
        <f>IF(B336&gt;例①!$C$56,"",IF(B336&gt;=例①!$C$55,$BY$13,""))</f>
        <v/>
      </c>
      <c r="BZ336" s="53" t="str">
        <f>IF(B336&gt;例①!$C$58,"",IF(B336&gt;=例①!$C$57,$BZ$13,""))</f>
        <v/>
      </c>
      <c r="CA336" s="53" t="str">
        <f>IF(B336&gt;例①!$C$60,"",IF(B336&gt;=例①!$C$59,$CA$13,""))</f>
        <v/>
      </c>
      <c r="CB336" s="53" t="str">
        <f>IF(B336&gt;例①!$C$62,"",IF(B336&gt;=例①!$C$61,$CB$13,""))</f>
        <v/>
      </c>
      <c r="CC336" s="53" t="str">
        <f>IF(B336&gt;例①!$C$64,"",IF(B336&gt;=例①!$C$63,$CC$13,""))</f>
        <v/>
      </c>
      <c r="CD336" s="53" t="str">
        <f>IF(B336&gt;例①!$C$66,"",IF(B336&gt;=例①!$C$65,$CD$13,""))</f>
        <v/>
      </c>
      <c r="CE336" s="50" t="str">
        <f t="shared" ref="CE336:CE399" si="212">IF(COUNTA(BH336:BP336)=0,"",BH336&amp;BI336&amp;BJ336&amp;BK336&amp;BL336&amp;BM336&amp;BN336&amp;BO336&amp;BP336&amp;BQ336&amp;BR336&amp;BS336&amp;BT336&amp;BU336&amp;BV336&amp;BW336&amp;BX336&amp;BY336&amp;BZ336&amp;CA336&amp;CB336&amp;CC336&amp;CD336)</f>
        <v/>
      </c>
      <c r="CF336" s="50" t="str">
        <f t="shared" si="199"/>
        <v xml:space="preserve"> </v>
      </c>
    </row>
    <row r="337" spans="1:84" ht="39" customHeight="1" thickTop="1" thickBot="1" x14ac:dyDescent="0.2">
      <c r="A337" s="81" t="str">
        <f t="shared" si="186"/>
        <v>対象期間外</v>
      </c>
      <c r="B337" s="180" t="str">
        <f>IFERROR(IF(B336=例①!$E$12+IF(WEEKDAY(例①!$E$12)=1,例①!$E$12,(8-WEEKDAY(例①!$E$12))),"-",IF(B336="-","-",B336+1)),"-")</f>
        <v>-</v>
      </c>
      <c r="C337" s="89" t="str">
        <f t="shared" si="200"/>
        <v>-</v>
      </c>
      <c r="D337" s="199" t="str">
        <f t="shared" si="201"/>
        <v>×</v>
      </c>
      <c r="E337" s="200" t="str">
        <f t="shared" si="202"/>
        <v xml:space="preserve"> </v>
      </c>
      <c r="F337" s="201" t="s">
        <v>60</v>
      </c>
      <c r="G337" s="202"/>
      <c r="H337" s="203"/>
      <c r="I337" s="204"/>
      <c r="J337" s="187" t="str">
        <f t="shared" si="203"/>
        <v/>
      </c>
      <c r="K337" s="190" t="str">
        <f t="shared" si="187"/>
        <v/>
      </c>
      <c r="L337" s="190" t="str">
        <f t="shared" si="188"/>
        <v/>
      </c>
      <c r="M337" s="188" t="str">
        <f t="shared" si="204"/>
        <v/>
      </c>
      <c r="N337" s="87" t="str">
        <f t="shared" si="189"/>
        <v/>
      </c>
      <c r="O337" s="108"/>
      <c r="P337" s="156" t="str">
        <f>IF(B337&lt;例①!$E$11,"",IF(B337&gt;例①!$E$12,"",IF(LEN(CE337)=0,"○","")))</f>
        <v/>
      </c>
      <c r="Q337" s="162">
        <f t="shared" si="205"/>
        <v>52</v>
      </c>
      <c r="R337" s="93">
        <f t="shared" si="190"/>
        <v>181</v>
      </c>
      <c r="S337" s="156" t="str">
        <f t="shared" si="191"/>
        <v/>
      </c>
      <c r="T337" s="162">
        <f t="shared" si="192"/>
        <v>51</v>
      </c>
      <c r="U337" s="100">
        <f t="shared" si="206"/>
        <v>52</v>
      </c>
      <c r="V337" s="93" t="str">
        <f t="shared" si="193"/>
        <v/>
      </c>
      <c r="W337" s="169" t="str">
        <f t="shared" si="207"/>
        <v/>
      </c>
      <c r="X337" s="80" t="str">
        <f t="shared" si="208"/>
        <v/>
      </c>
      <c r="Y337" s="80" t="str">
        <f t="shared" si="209"/>
        <v/>
      </c>
      <c r="Z337" s="80" t="str">
        <f t="shared" si="194"/>
        <v>-</v>
      </c>
      <c r="AA337" s="80" t="str">
        <f t="shared" si="195"/>
        <v/>
      </c>
      <c r="AB337" s="80" t="str">
        <f t="shared" si="196"/>
        <v>OK（振替済み）</v>
      </c>
      <c r="AC337" s="154">
        <f t="shared" si="197"/>
        <v>51</v>
      </c>
      <c r="AD337" s="154" t="str">
        <f t="shared" si="210"/>
        <v/>
      </c>
      <c r="AE337" s="106">
        <f t="shared" si="211"/>
        <v>0</v>
      </c>
      <c r="AF337" s="106">
        <f t="shared" si="198"/>
        <v>0</v>
      </c>
      <c r="AG337" s="216" t="str">
        <f>IFERROR(IF(AE337=1,例①!$E$11,IF(AE337=2,例①!$E$11,IF(WEEKDAY(Z337)=2,Z330,AG336))),"")</f>
        <v/>
      </c>
      <c r="AH337" s="221" t="str">
        <f t="shared" si="185"/>
        <v/>
      </c>
      <c r="AI337" s="221" t="str">
        <f t="shared" si="185"/>
        <v/>
      </c>
      <c r="AJ337" s="221" t="str">
        <f t="shared" si="185"/>
        <v/>
      </c>
      <c r="AK337" s="221" t="str">
        <f t="shared" si="185"/>
        <v/>
      </c>
      <c r="AL337" s="221" t="str">
        <f t="shared" si="185"/>
        <v/>
      </c>
      <c r="AM337" s="221" t="str">
        <f t="shared" si="185"/>
        <v/>
      </c>
      <c r="AN337" s="221" t="str">
        <f t="shared" si="185"/>
        <v/>
      </c>
      <c r="AO337" s="221" t="str">
        <f t="shared" si="185"/>
        <v/>
      </c>
      <c r="AP337" s="221" t="str">
        <f t="shared" si="185"/>
        <v/>
      </c>
      <c r="AQ337" s="221" t="str">
        <f t="shared" si="185"/>
        <v/>
      </c>
      <c r="AR337" s="221" t="str">
        <f t="shared" si="185"/>
        <v/>
      </c>
      <c r="AS337" s="221" t="str">
        <f t="shared" si="185"/>
        <v/>
      </c>
      <c r="AT337" s="221" t="str">
        <f t="shared" si="185"/>
        <v/>
      </c>
      <c r="AU337" s="221" t="str">
        <f t="shared" si="185"/>
        <v/>
      </c>
      <c r="AV337" s="221" t="str">
        <f t="shared" si="185"/>
        <v/>
      </c>
      <c r="AW337" s="221" t="str">
        <f t="shared" si="185"/>
        <v/>
      </c>
      <c r="AX337" s="221" t="str">
        <f t="shared" si="185"/>
        <v/>
      </c>
      <c r="AY337" s="221" t="str">
        <f t="shared" si="185"/>
        <v/>
      </c>
      <c r="AZ337" s="221" t="str">
        <f t="shared" si="185"/>
        <v/>
      </c>
      <c r="BA337" s="221" t="str">
        <f t="shared" si="185"/>
        <v/>
      </c>
      <c r="BB337" s="217" t="str">
        <f>IFERROR(IF(IF(Z337=例①!$E$12,例①!$E$12,IF(WEEKDAY(Z337)=1,Z344,BB338))&gt;例①!$E$12,例①!$E$12,IF(Z337=例①!$E$12,例①!$E$12,IF(WEEKDAY(Z337)=1,Z344,BB338))),"")</f>
        <v/>
      </c>
      <c r="BE337" s="53"/>
      <c r="BF337" s="53"/>
      <c r="BG337" s="53" t="str">
        <f>IFERROR(VLOOKUP(B337,例①!$C$11:$D$12,2,FALSE),"")</f>
        <v/>
      </c>
      <c r="BH337" s="53" t="str">
        <f>IFERROR(VLOOKUP(B337,例①!$C$16:$D$21,2,FALSE),"")</f>
        <v/>
      </c>
      <c r="BI337" s="53" t="str">
        <f>IFERROR(VLOOKUP(B337,例①!$C$22:$D$24,2,FALSE),"")</f>
        <v/>
      </c>
      <c r="BJ337" s="53" t="str">
        <f>IF(B337&gt;例①!$C$26,"",IF(B337&gt;=例①!$C$25,$BJ$13,""))</f>
        <v/>
      </c>
      <c r="BK337" s="53" t="str">
        <f>IF(B337&gt;例①!$C$28,"",IF(B337&gt;=例①!$C$27,$BK$13,""))</f>
        <v/>
      </c>
      <c r="BL337" s="53" t="str">
        <f>IF(B337&gt;例①!$C$30,"",IF(B337&gt;=例①!$C$29,$BL$13,""))</f>
        <v/>
      </c>
      <c r="BM337" s="53" t="str">
        <f>IF(B337&gt;例①!$C$32,"",IF(B337&gt;=例①!$C$31,$BM$13,""))</f>
        <v/>
      </c>
      <c r="BN337" s="53" t="str">
        <f>IF(B337&gt;例①!$C$34,"",IF(B337&gt;=例①!$C$33,$BN$13,""))</f>
        <v/>
      </c>
      <c r="BO337" s="53" t="str">
        <f>IF(B337&gt;例①!$C$36,"",IF(B337&gt;=例①!$C$35,$BO$13,""))</f>
        <v/>
      </c>
      <c r="BP337" s="53" t="str">
        <f>IF(B337&gt;例①!$C$38,"",IF(B337&gt;=例①!$C$37,$BP$13,""))</f>
        <v/>
      </c>
      <c r="BQ337" s="53" t="str">
        <f>IF(B337&gt;例①!$C$40,"",IF(B337&gt;=例①!$C$39,$BQ$13,""))</f>
        <v/>
      </c>
      <c r="BR337" s="53" t="str">
        <f>IF(B337&gt;例①!$C$42,"",IF(B337&gt;=例①!$C$41,$BR$13,""))</f>
        <v/>
      </c>
      <c r="BS337" s="53" t="str">
        <f>IF(B337&gt;例①!$C$44,"",IF(B337&gt;=例①!$C$43,$BS$13,""))</f>
        <v/>
      </c>
      <c r="BT337" s="53" t="str">
        <f>IF(B337&gt;例①!$C$46,"",IF(B337&gt;=例①!$C$45,$BT$13,""))</f>
        <v/>
      </c>
      <c r="BU337" s="53" t="str">
        <f>IF(B337&gt;例①!$C$48,"",IF(B337&gt;=例①!$C$47,$BU$13,""))</f>
        <v/>
      </c>
      <c r="BV337" s="53" t="str">
        <f>IF(B337&gt;例①!$C$50,"",IF(B337&gt;=例①!$C$49,$BV$13,""))</f>
        <v/>
      </c>
      <c r="BW337" s="53" t="str">
        <f>IF(B337&gt;例①!$C$52,"",IF(B337&gt;=例①!$C$51,$BW$13,""))</f>
        <v/>
      </c>
      <c r="BX337" s="53" t="str">
        <f>IF(B337&gt;例①!$C$54,"",IF(B337&gt;=例①!$C$53,$BX$13,""))</f>
        <v/>
      </c>
      <c r="BY337" s="53" t="str">
        <f>IF(B337&gt;例①!$C$56,"",IF(B337&gt;=例①!$C$55,$BY$13,""))</f>
        <v/>
      </c>
      <c r="BZ337" s="53" t="str">
        <f>IF(B337&gt;例①!$C$58,"",IF(B337&gt;=例①!$C$57,$BZ$13,""))</f>
        <v/>
      </c>
      <c r="CA337" s="53" t="str">
        <f>IF(B337&gt;例①!$C$60,"",IF(B337&gt;=例①!$C$59,$CA$13,""))</f>
        <v/>
      </c>
      <c r="CB337" s="53" t="str">
        <f>IF(B337&gt;例①!$C$62,"",IF(B337&gt;=例①!$C$61,$CB$13,""))</f>
        <v/>
      </c>
      <c r="CC337" s="53" t="str">
        <f>IF(B337&gt;例①!$C$64,"",IF(B337&gt;=例①!$C$63,$CC$13,""))</f>
        <v/>
      </c>
      <c r="CD337" s="53" t="str">
        <f>IF(B337&gt;例①!$C$66,"",IF(B337&gt;=例①!$C$65,$CD$13,""))</f>
        <v/>
      </c>
      <c r="CE337" s="50" t="str">
        <f t="shared" si="212"/>
        <v/>
      </c>
      <c r="CF337" s="50" t="str">
        <f t="shared" si="199"/>
        <v xml:space="preserve"> </v>
      </c>
    </row>
    <row r="338" spans="1:84" ht="39" customHeight="1" thickTop="1" thickBot="1" x14ac:dyDescent="0.2">
      <c r="A338" s="81" t="str">
        <f t="shared" si="186"/>
        <v>対象期間外</v>
      </c>
      <c r="B338" s="180" t="str">
        <f>IFERROR(IF(B337=例①!$E$12+IF(WEEKDAY(例①!$E$12)=1,例①!$E$12,(8-WEEKDAY(例①!$E$12))),"-",IF(B337="-","-",B337+1)),"-")</f>
        <v>-</v>
      </c>
      <c r="C338" s="89" t="str">
        <f t="shared" si="200"/>
        <v>-</v>
      </c>
      <c r="D338" s="199" t="str">
        <f t="shared" si="201"/>
        <v>×</v>
      </c>
      <c r="E338" s="200" t="str">
        <f t="shared" si="202"/>
        <v xml:space="preserve"> </v>
      </c>
      <c r="F338" s="201" t="s">
        <v>60</v>
      </c>
      <c r="G338" s="202"/>
      <c r="H338" s="203"/>
      <c r="I338" s="204"/>
      <c r="J338" s="187" t="str">
        <f t="shared" si="203"/>
        <v/>
      </c>
      <c r="K338" s="190" t="str">
        <f t="shared" si="187"/>
        <v/>
      </c>
      <c r="L338" s="190" t="str">
        <f t="shared" si="188"/>
        <v/>
      </c>
      <c r="M338" s="188" t="str">
        <f t="shared" si="204"/>
        <v/>
      </c>
      <c r="N338" s="87" t="str">
        <f t="shared" si="189"/>
        <v/>
      </c>
      <c r="O338" s="108"/>
      <c r="P338" s="156" t="str">
        <f>IF(B338&lt;例①!$E$11,"",IF(B338&gt;例①!$E$12,"",IF(LEN(CE338)=0,"○","")))</f>
        <v/>
      </c>
      <c r="Q338" s="162">
        <f t="shared" si="205"/>
        <v>52</v>
      </c>
      <c r="R338" s="93">
        <f t="shared" si="190"/>
        <v>181</v>
      </c>
      <c r="S338" s="156" t="str">
        <f t="shared" si="191"/>
        <v/>
      </c>
      <c r="T338" s="162">
        <f t="shared" si="192"/>
        <v>51</v>
      </c>
      <c r="U338" s="100">
        <f t="shared" si="206"/>
        <v>52</v>
      </c>
      <c r="V338" s="93" t="str">
        <f t="shared" si="193"/>
        <v/>
      </c>
      <c r="W338" s="169" t="str">
        <f t="shared" si="207"/>
        <v/>
      </c>
      <c r="X338" s="80" t="str">
        <f t="shared" si="208"/>
        <v/>
      </c>
      <c r="Y338" s="80" t="str">
        <f t="shared" si="209"/>
        <v/>
      </c>
      <c r="Z338" s="80" t="str">
        <f t="shared" si="194"/>
        <v>-</v>
      </c>
      <c r="AA338" s="80" t="str">
        <f t="shared" si="195"/>
        <v/>
      </c>
      <c r="AB338" s="80" t="str">
        <f t="shared" si="196"/>
        <v>OK（振替済み）</v>
      </c>
      <c r="AC338" s="154">
        <f t="shared" si="197"/>
        <v>51</v>
      </c>
      <c r="AD338" s="154" t="str">
        <f t="shared" si="210"/>
        <v/>
      </c>
      <c r="AE338" s="106">
        <f t="shared" si="211"/>
        <v>0</v>
      </c>
      <c r="AF338" s="106">
        <f t="shared" si="198"/>
        <v>0</v>
      </c>
      <c r="AG338" s="218" t="str">
        <f>IFERROR(IF(AE338=1,例①!$E$11,IF(AE338=2,例①!$E$11,IF(WEEKDAY(Z338)=2,Z331,AG337))),"")</f>
        <v/>
      </c>
      <c r="AH338" s="222" t="str">
        <f t="shared" si="185"/>
        <v/>
      </c>
      <c r="AI338" s="222" t="str">
        <f t="shared" si="185"/>
        <v/>
      </c>
      <c r="AJ338" s="222" t="str">
        <f t="shared" si="185"/>
        <v/>
      </c>
      <c r="AK338" s="222" t="str">
        <f t="shared" si="185"/>
        <v/>
      </c>
      <c r="AL338" s="222" t="str">
        <f t="shared" si="185"/>
        <v/>
      </c>
      <c r="AM338" s="222" t="str">
        <f t="shared" si="185"/>
        <v/>
      </c>
      <c r="AN338" s="222" t="str">
        <f t="shared" si="185"/>
        <v/>
      </c>
      <c r="AO338" s="222" t="str">
        <f t="shared" si="185"/>
        <v/>
      </c>
      <c r="AP338" s="222" t="str">
        <f t="shared" si="185"/>
        <v/>
      </c>
      <c r="AQ338" s="222" t="str">
        <f t="shared" si="185"/>
        <v/>
      </c>
      <c r="AR338" s="222" t="str">
        <f t="shared" si="185"/>
        <v/>
      </c>
      <c r="AS338" s="222" t="str">
        <f t="shared" si="185"/>
        <v/>
      </c>
      <c r="AT338" s="222" t="str">
        <f t="shared" si="185"/>
        <v/>
      </c>
      <c r="AU338" s="222" t="str">
        <f t="shared" si="185"/>
        <v/>
      </c>
      <c r="AV338" s="222" t="str">
        <f t="shared" si="185"/>
        <v/>
      </c>
      <c r="AW338" s="222" t="str">
        <f t="shared" si="185"/>
        <v/>
      </c>
      <c r="AX338" s="222" t="str">
        <f t="shared" si="185"/>
        <v/>
      </c>
      <c r="AY338" s="222" t="str">
        <f t="shared" si="185"/>
        <v/>
      </c>
      <c r="AZ338" s="222" t="str">
        <f t="shared" si="185"/>
        <v/>
      </c>
      <c r="BA338" s="222" t="str">
        <f t="shared" si="185"/>
        <v/>
      </c>
      <c r="BB338" s="219" t="str">
        <f>IFERROR(IF(IF(Z338=例①!$E$12,例①!$E$12,IF(WEEKDAY(Z338)=1,Z345,BB339))&gt;例①!$E$12,例①!$E$12,IF(Z338=例①!$E$12,例①!$E$12,IF(WEEKDAY(Z338)=1,Z345,BB339))),"")</f>
        <v/>
      </c>
      <c r="BE338" s="53"/>
      <c r="BF338" s="53"/>
      <c r="BG338" s="53" t="str">
        <f>IFERROR(VLOOKUP(B338,例①!$C$11:$D$12,2,FALSE),"")</f>
        <v/>
      </c>
      <c r="BH338" s="53" t="str">
        <f>IFERROR(VLOOKUP(B338,例①!$C$16:$D$21,2,FALSE),"")</f>
        <v/>
      </c>
      <c r="BI338" s="53" t="str">
        <f>IFERROR(VLOOKUP(B338,例①!$C$22:$D$24,2,FALSE),"")</f>
        <v/>
      </c>
      <c r="BJ338" s="53" t="str">
        <f>IF(B338&gt;例①!$C$26,"",IF(B338&gt;=例①!$C$25,$BJ$13,""))</f>
        <v/>
      </c>
      <c r="BK338" s="53" t="str">
        <f>IF(B338&gt;例①!$C$28,"",IF(B338&gt;=例①!$C$27,$BK$13,""))</f>
        <v/>
      </c>
      <c r="BL338" s="53" t="str">
        <f>IF(B338&gt;例①!$C$30,"",IF(B338&gt;=例①!$C$29,$BL$13,""))</f>
        <v/>
      </c>
      <c r="BM338" s="53" t="str">
        <f>IF(B338&gt;例①!$C$32,"",IF(B338&gt;=例①!$C$31,$BM$13,""))</f>
        <v/>
      </c>
      <c r="BN338" s="53" t="str">
        <f>IF(B338&gt;例①!$C$34,"",IF(B338&gt;=例①!$C$33,$BN$13,""))</f>
        <v/>
      </c>
      <c r="BO338" s="53" t="str">
        <f>IF(B338&gt;例①!$C$36,"",IF(B338&gt;=例①!$C$35,$BO$13,""))</f>
        <v/>
      </c>
      <c r="BP338" s="53" t="str">
        <f>IF(B338&gt;例①!$C$38,"",IF(B338&gt;=例①!$C$37,$BP$13,""))</f>
        <v/>
      </c>
      <c r="BQ338" s="53" t="str">
        <f>IF(B338&gt;例①!$C$40,"",IF(B338&gt;=例①!$C$39,$BQ$13,""))</f>
        <v/>
      </c>
      <c r="BR338" s="53" t="str">
        <f>IF(B338&gt;例①!$C$42,"",IF(B338&gt;=例①!$C$41,$BR$13,""))</f>
        <v/>
      </c>
      <c r="BS338" s="53" t="str">
        <f>IF(B338&gt;例①!$C$44,"",IF(B338&gt;=例①!$C$43,$BS$13,""))</f>
        <v/>
      </c>
      <c r="BT338" s="53" t="str">
        <f>IF(B338&gt;例①!$C$46,"",IF(B338&gt;=例①!$C$45,$BT$13,""))</f>
        <v/>
      </c>
      <c r="BU338" s="53" t="str">
        <f>IF(B338&gt;例①!$C$48,"",IF(B338&gt;=例①!$C$47,$BU$13,""))</f>
        <v/>
      </c>
      <c r="BV338" s="53" t="str">
        <f>IF(B338&gt;例①!$C$50,"",IF(B338&gt;=例①!$C$49,$BV$13,""))</f>
        <v/>
      </c>
      <c r="BW338" s="53" t="str">
        <f>IF(B338&gt;例①!$C$52,"",IF(B338&gt;=例①!$C$51,$BW$13,""))</f>
        <v/>
      </c>
      <c r="BX338" s="53" t="str">
        <f>IF(B338&gt;例①!$C$54,"",IF(B338&gt;=例①!$C$53,$BX$13,""))</f>
        <v/>
      </c>
      <c r="BY338" s="53" t="str">
        <f>IF(B338&gt;例①!$C$56,"",IF(B338&gt;=例①!$C$55,$BY$13,""))</f>
        <v/>
      </c>
      <c r="BZ338" s="53" t="str">
        <f>IF(B338&gt;例①!$C$58,"",IF(B338&gt;=例①!$C$57,$BZ$13,""))</f>
        <v/>
      </c>
      <c r="CA338" s="53" t="str">
        <f>IF(B338&gt;例①!$C$60,"",IF(B338&gt;=例①!$C$59,$CA$13,""))</f>
        <v/>
      </c>
      <c r="CB338" s="53" t="str">
        <f>IF(B338&gt;例①!$C$62,"",IF(B338&gt;=例①!$C$61,$CB$13,""))</f>
        <v/>
      </c>
      <c r="CC338" s="53" t="str">
        <f>IF(B338&gt;例①!$C$64,"",IF(B338&gt;=例①!$C$63,$CC$13,""))</f>
        <v/>
      </c>
      <c r="CD338" s="53" t="str">
        <f>IF(B338&gt;例①!$C$66,"",IF(B338&gt;=例①!$C$65,$CD$13,""))</f>
        <v/>
      </c>
      <c r="CE338" s="50" t="str">
        <f t="shared" si="212"/>
        <v/>
      </c>
      <c r="CF338" s="50" t="str">
        <f t="shared" si="199"/>
        <v xml:space="preserve"> </v>
      </c>
    </row>
    <row r="339" spans="1:84" ht="39" customHeight="1" thickTop="1" thickBot="1" x14ac:dyDescent="0.2">
      <c r="A339" s="81" t="str">
        <f t="shared" si="186"/>
        <v>対象期間外</v>
      </c>
      <c r="B339" s="180" t="str">
        <f>IFERROR(IF(B338=例①!$E$12+IF(WEEKDAY(例①!$E$12)=1,例①!$E$12,(8-WEEKDAY(例①!$E$12))),"-",IF(B338="-","-",B338+1)),"-")</f>
        <v>-</v>
      </c>
      <c r="C339" s="89" t="str">
        <f t="shared" si="200"/>
        <v>-</v>
      </c>
      <c r="D339" s="199" t="str">
        <f t="shared" si="201"/>
        <v>×</v>
      </c>
      <c r="E339" s="200" t="str">
        <f t="shared" si="202"/>
        <v xml:space="preserve"> </v>
      </c>
      <c r="F339" s="201" t="s">
        <v>60</v>
      </c>
      <c r="G339" s="202"/>
      <c r="H339" s="203"/>
      <c r="I339" s="204"/>
      <c r="J339" s="187" t="str">
        <f t="shared" si="203"/>
        <v/>
      </c>
      <c r="K339" s="190" t="str">
        <f t="shared" si="187"/>
        <v/>
      </c>
      <c r="L339" s="190" t="str">
        <f t="shared" si="188"/>
        <v/>
      </c>
      <c r="M339" s="188" t="str">
        <f t="shared" si="204"/>
        <v/>
      </c>
      <c r="N339" s="87" t="str">
        <f t="shared" si="189"/>
        <v/>
      </c>
      <c r="O339" s="108"/>
      <c r="P339" s="156" t="str">
        <f>IF(B339&lt;例①!$E$11,"",IF(B339&gt;例①!$E$12,"",IF(LEN(CE339)=0,"○","")))</f>
        <v/>
      </c>
      <c r="Q339" s="162">
        <f t="shared" si="205"/>
        <v>52</v>
      </c>
      <c r="R339" s="93">
        <f t="shared" si="190"/>
        <v>181</v>
      </c>
      <c r="S339" s="156" t="str">
        <f t="shared" si="191"/>
        <v/>
      </c>
      <c r="T339" s="162">
        <f t="shared" si="192"/>
        <v>51</v>
      </c>
      <c r="U339" s="100">
        <f t="shared" si="206"/>
        <v>52</v>
      </c>
      <c r="V339" s="93" t="str">
        <f t="shared" si="193"/>
        <v/>
      </c>
      <c r="W339" s="169" t="str">
        <f t="shared" si="207"/>
        <v/>
      </c>
      <c r="X339" s="80" t="str">
        <f t="shared" si="208"/>
        <v/>
      </c>
      <c r="Y339" s="80" t="str">
        <f t="shared" si="209"/>
        <v/>
      </c>
      <c r="Z339" s="80" t="str">
        <f t="shared" si="194"/>
        <v>-</v>
      </c>
      <c r="AA339" s="80" t="str">
        <f t="shared" si="195"/>
        <v/>
      </c>
      <c r="AB339" s="80" t="str">
        <f t="shared" si="196"/>
        <v>OK（振替済み）</v>
      </c>
      <c r="AC339" s="154">
        <f t="shared" si="197"/>
        <v>51</v>
      </c>
      <c r="AD339" s="154" t="str">
        <f t="shared" si="210"/>
        <v/>
      </c>
      <c r="AE339" s="106">
        <f t="shared" si="211"/>
        <v>0</v>
      </c>
      <c r="AF339" s="106">
        <f t="shared" si="198"/>
        <v>0</v>
      </c>
      <c r="AG339" s="218" t="str">
        <f>IFERROR(IF(AE339=1,例①!$E$11,IF(AE339=2,例①!$E$11,IF(WEEKDAY(Z339)=2,Z332,AG338))),"")</f>
        <v/>
      </c>
      <c r="AH339" s="222" t="str">
        <f t="shared" si="185"/>
        <v/>
      </c>
      <c r="AI339" s="222" t="str">
        <f t="shared" si="185"/>
        <v/>
      </c>
      <c r="AJ339" s="222" t="str">
        <f t="shared" si="185"/>
        <v/>
      </c>
      <c r="AK339" s="222" t="str">
        <f t="shared" si="185"/>
        <v/>
      </c>
      <c r="AL339" s="222" t="str">
        <f t="shared" si="185"/>
        <v/>
      </c>
      <c r="AM339" s="222" t="str">
        <f t="shared" si="185"/>
        <v/>
      </c>
      <c r="AN339" s="222" t="str">
        <f t="shared" si="185"/>
        <v/>
      </c>
      <c r="AO339" s="222" t="str">
        <f t="shared" si="185"/>
        <v/>
      </c>
      <c r="AP339" s="222" t="str">
        <f t="shared" si="185"/>
        <v/>
      </c>
      <c r="AQ339" s="222" t="str">
        <f t="shared" si="185"/>
        <v/>
      </c>
      <c r="AR339" s="222" t="str">
        <f t="shared" si="185"/>
        <v/>
      </c>
      <c r="AS339" s="222" t="str">
        <f t="shared" si="185"/>
        <v/>
      </c>
      <c r="AT339" s="222" t="str">
        <f t="shared" si="185"/>
        <v/>
      </c>
      <c r="AU339" s="222" t="str">
        <f t="shared" si="185"/>
        <v/>
      </c>
      <c r="AV339" s="222" t="str">
        <f t="shared" si="185"/>
        <v/>
      </c>
      <c r="AW339" s="222" t="str">
        <f t="shared" si="185"/>
        <v/>
      </c>
      <c r="AX339" s="222" t="str">
        <f t="shared" si="185"/>
        <v/>
      </c>
      <c r="AY339" s="222" t="str">
        <f t="shared" si="185"/>
        <v/>
      </c>
      <c r="AZ339" s="222" t="str">
        <f t="shared" si="185"/>
        <v/>
      </c>
      <c r="BA339" s="222" t="str">
        <f t="shared" si="185"/>
        <v/>
      </c>
      <c r="BB339" s="219" t="str">
        <f>IFERROR(IF(IF(Z339=例①!$E$12,例①!$E$12,IF(WEEKDAY(Z339)=1,Z346,BB340))&gt;例①!$E$12,例①!$E$12,IF(Z339=例①!$E$12,例①!$E$12,IF(WEEKDAY(Z339)=1,Z346,BB340))),"")</f>
        <v/>
      </c>
      <c r="BE339" s="53"/>
      <c r="BF339" s="53"/>
      <c r="BG339" s="53" t="str">
        <f>IFERROR(VLOOKUP(B339,例①!$C$11:$D$12,2,FALSE),"")</f>
        <v/>
      </c>
      <c r="BH339" s="53" t="str">
        <f>IFERROR(VLOOKUP(B339,例①!$C$16:$D$21,2,FALSE),"")</f>
        <v/>
      </c>
      <c r="BI339" s="53" t="str">
        <f>IFERROR(VLOOKUP(B339,例①!$C$22:$D$24,2,FALSE),"")</f>
        <v/>
      </c>
      <c r="BJ339" s="53" t="str">
        <f>IF(B339&gt;例①!$C$26,"",IF(B339&gt;=例①!$C$25,$BJ$13,""))</f>
        <v/>
      </c>
      <c r="BK339" s="53" t="str">
        <f>IF(B339&gt;例①!$C$28,"",IF(B339&gt;=例①!$C$27,$BK$13,""))</f>
        <v/>
      </c>
      <c r="BL339" s="53" t="str">
        <f>IF(B339&gt;例①!$C$30,"",IF(B339&gt;=例①!$C$29,$BL$13,""))</f>
        <v/>
      </c>
      <c r="BM339" s="53" t="str">
        <f>IF(B339&gt;例①!$C$32,"",IF(B339&gt;=例①!$C$31,$BM$13,""))</f>
        <v/>
      </c>
      <c r="BN339" s="53" t="str">
        <f>IF(B339&gt;例①!$C$34,"",IF(B339&gt;=例①!$C$33,$BN$13,""))</f>
        <v/>
      </c>
      <c r="BO339" s="53" t="str">
        <f>IF(B339&gt;例①!$C$36,"",IF(B339&gt;=例①!$C$35,$BO$13,""))</f>
        <v/>
      </c>
      <c r="BP339" s="53" t="str">
        <f>IF(B339&gt;例①!$C$38,"",IF(B339&gt;=例①!$C$37,$BP$13,""))</f>
        <v/>
      </c>
      <c r="BQ339" s="53" t="str">
        <f>IF(B339&gt;例①!$C$40,"",IF(B339&gt;=例①!$C$39,$BQ$13,""))</f>
        <v/>
      </c>
      <c r="BR339" s="53" t="str">
        <f>IF(B339&gt;例①!$C$42,"",IF(B339&gt;=例①!$C$41,$BR$13,""))</f>
        <v/>
      </c>
      <c r="BS339" s="53" t="str">
        <f>IF(B339&gt;例①!$C$44,"",IF(B339&gt;=例①!$C$43,$BS$13,""))</f>
        <v/>
      </c>
      <c r="BT339" s="53" t="str">
        <f>IF(B339&gt;例①!$C$46,"",IF(B339&gt;=例①!$C$45,$BT$13,""))</f>
        <v/>
      </c>
      <c r="BU339" s="53" t="str">
        <f>IF(B339&gt;例①!$C$48,"",IF(B339&gt;=例①!$C$47,$BU$13,""))</f>
        <v/>
      </c>
      <c r="BV339" s="53" t="str">
        <f>IF(B339&gt;例①!$C$50,"",IF(B339&gt;=例①!$C$49,$BV$13,""))</f>
        <v/>
      </c>
      <c r="BW339" s="53" t="str">
        <f>IF(B339&gt;例①!$C$52,"",IF(B339&gt;=例①!$C$51,$BW$13,""))</f>
        <v/>
      </c>
      <c r="BX339" s="53" t="str">
        <f>IF(B339&gt;例①!$C$54,"",IF(B339&gt;=例①!$C$53,$BX$13,""))</f>
        <v/>
      </c>
      <c r="BY339" s="53" t="str">
        <f>IF(B339&gt;例①!$C$56,"",IF(B339&gt;=例①!$C$55,$BY$13,""))</f>
        <v/>
      </c>
      <c r="BZ339" s="53" t="str">
        <f>IF(B339&gt;例①!$C$58,"",IF(B339&gt;=例①!$C$57,$BZ$13,""))</f>
        <v/>
      </c>
      <c r="CA339" s="53" t="str">
        <f>IF(B339&gt;例①!$C$60,"",IF(B339&gt;=例①!$C$59,$CA$13,""))</f>
        <v/>
      </c>
      <c r="CB339" s="53" t="str">
        <f>IF(B339&gt;例①!$C$62,"",IF(B339&gt;=例①!$C$61,$CB$13,""))</f>
        <v/>
      </c>
      <c r="CC339" s="53" t="str">
        <f>IF(B339&gt;例①!$C$64,"",IF(B339&gt;=例①!$C$63,$CC$13,""))</f>
        <v/>
      </c>
      <c r="CD339" s="53" t="str">
        <f>IF(B339&gt;例①!$C$66,"",IF(B339&gt;=例①!$C$65,$CD$13,""))</f>
        <v/>
      </c>
      <c r="CE339" s="50" t="str">
        <f t="shared" si="212"/>
        <v/>
      </c>
      <c r="CF339" s="50" t="str">
        <f t="shared" si="199"/>
        <v xml:space="preserve"> </v>
      </c>
    </row>
    <row r="340" spans="1:84" ht="39" customHeight="1" thickTop="1" thickBot="1" x14ac:dyDescent="0.2">
      <c r="A340" s="81" t="str">
        <f t="shared" si="186"/>
        <v>対象期間外</v>
      </c>
      <c r="B340" s="180" t="str">
        <f>IFERROR(IF(B339=例①!$E$12+IF(WEEKDAY(例①!$E$12)=1,例①!$E$12,(8-WEEKDAY(例①!$E$12))),"-",IF(B339="-","-",B339+1)),"-")</f>
        <v>-</v>
      </c>
      <c r="C340" s="89" t="str">
        <f t="shared" si="200"/>
        <v>-</v>
      </c>
      <c r="D340" s="199" t="str">
        <f t="shared" si="201"/>
        <v>×</v>
      </c>
      <c r="E340" s="200" t="str">
        <f t="shared" si="202"/>
        <v xml:space="preserve"> </v>
      </c>
      <c r="F340" s="201" t="s">
        <v>60</v>
      </c>
      <c r="G340" s="202"/>
      <c r="H340" s="203"/>
      <c r="I340" s="204"/>
      <c r="J340" s="187" t="str">
        <f t="shared" si="203"/>
        <v/>
      </c>
      <c r="K340" s="190" t="str">
        <f t="shared" si="187"/>
        <v/>
      </c>
      <c r="L340" s="190" t="str">
        <f t="shared" si="188"/>
        <v/>
      </c>
      <c r="M340" s="188" t="str">
        <f t="shared" si="204"/>
        <v/>
      </c>
      <c r="N340" s="87" t="str">
        <f t="shared" si="189"/>
        <v/>
      </c>
      <c r="O340" s="108"/>
      <c r="P340" s="156" t="str">
        <f>IF(B340&lt;例①!$E$11,"",IF(B340&gt;例①!$E$12,"",IF(LEN(CE340)=0,"○","")))</f>
        <v/>
      </c>
      <c r="Q340" s="162">
        <f t="shared" si="205"/>
        <v>52</v>
      </c>
      <c r="R340" s="93">
        <f t="shared" si="190"/>
        <v>181</v>
      </c>
      <c r="S340" s="156" t="str">
        <f t="shared" si="191"/>
        <v/>
      </c>
      <c r="T340" s="162">
        <f t="shared" si="192"/>
        <v>51</v>
      </c>
      <c r="U340" s="100">
        <f t="shared" si="206"/>
        <v>52</v>
      </c>
      <c r="V340" s="93" t="str">
        <f t="shared" si="193"/>
        <v/>
      </c>
      <c r="W340" s="169" t="str">
        <f t="shared" si="207"/>
        <v/>
      </c>
      <c r="X340" s="80" t="str">
        <f t="shared" si="208"/>
        <v/>
      </c>
      <c r="Y340" s="80" t="str">
        <f t="shared" si="209"/>
        <v/>
      </c>
      <c r="Z340" s="80" t="str">
        <f t="shared" si="194"/>
        <v>-</v>
      </c>
      <c r="AA340" s="80" t="str">
        <f t="shared" si="195"/>
        <v/>
      </c>
      <c r="AB340" s="80" t="str">
        <f t="shared" si="196"/>
        <v>OK（振替済み）</v>
      </c>
      <c r="AC340" s="154">
        <f t="shared" si="197"/>
        <v>51</v>
      </c>
      <c r="AD340" s="154" t="str">
        <f t="shared" si="210"/>
        <v/>
      </c>
      <c r="AE340" s="106">
        <f t="shared" si="211"/>
        <v>0</v>
      </c>
      <c r="AF340" s="106">
        <f t="shared" si="198"/>
        <v>0</v>
      </c>
      <c r="AG340" s="218" t="str">
        <f>IFERROR(IF(AE340=1,例①!$E$11,IF(AE340=2,例①!$E$11,IF(WEEKDAY(Z340)=2,Z333,AG339))),"")</f>
        <v/>
      </c>
      <c r="AH340" s="222" t="str">
        <f t="shared" si="185"/>
        <v/>
      </c>
      <c r="AI340" s="222" t="str">
        <f t="shared" si="185"/>
        <v/>
      </c>
      <c r="AJ340" s="222" t="str">
        <f t="shared" si="185"/>
        <v/>
      </c>
      <c r="AK340" s="222" t="str">
        <f t="shared" si="185"/>
        <v/>
      </c>
      <c r="AL340" s="222" t="str">
        <f t="shared" si="185"/>
        <v/>
      </c>
      <c r="AM340" s="222" t="str">
        <f t="shared" si="185"/>
        <v/>
      </c>
      <c r="AN340" s="222" t="str">
        <f t="shared" si="185"/>
        <v/>
      </c>
      <c r="AO340" s="222" t="str">
        <f t="shared" si="185"/>
        <v/>
      </c>
      <c r="AP340" s="222" t="str">
        <f t="shared" si="185"/>
        <v/>
      </c>
      <c r="AQ340" s="222" t="str">
        <f t="shared" si="185"/>
        <v/>
      </c>
      <c r="AR340" s="222" t="str">
        <f t="shared" si="185"/>
        <v/>
      </c>
      <c r="AS340" s="222" t="str">
        <f t="shared" si="185"/>
        <v/>
      </c>
      <c r="AT340" s="222" t="str">
        <f t="shared" si="185"/>
        <v/>
      </c>
      <c r="AU340" s="222" t="str">
        <f t="shared" si="185"/>
        <v/>
      </c>
      <c r="AV340" s="222" t="str">
        <f t="shared" si="185"/>
        <v/>
      </c>
      <c r="AW340" s="222" t="str">
        <f t="shared" ref="AW340:BA340" si="213">IFERROR(IF(AV340+1&gt;$BB340,"",AV340+1),"")</f>
        <v/>
      </c>
      <c r="AX340" s="222" t="str">
        <f t="shared" si="213"/>
        <v/>
      </c>
      <c r="AY340" s="222" t="str">
        <f t="shared" si="213"/>
        <v/>
      </c>
      <c r="AZ340" s="222" t="str">
        <f t="shared" si="213"/>
        <v/>
      </c>
      <c r="BA340" s="222" t="str">
        <f t="shared" si="213"/>
        <v/>
      </c>
      <c r="BB340" s="219" t="str">
        <f>IFERROR(IF(IF(Z340=例①!$E$12,例①!$E$12,IF(WEEKDAY(Z340)=1,Z347,BB341))&gt;例①!$E$12,例①!$E$12,IF(Z340=例①!$E$12,例①!$E$12,IF(WEEKDAY(Z340)=1,Z347,BB341))),"")</f>
        <v/>
      </c>
      <c r="BE340" s="53"/>
      <c r="BF340" s="53"/>
      <c r="BG340" s="53" t="str">
        <f>IFERROR(VLOOKUP(B340,例①!$C$11:$D$12,2,FALSE),"")</f>
        <v/>
      </c>
      <c r="BH340" s="53" t="str">
        <f>IFERROR(VLOOKUP(B340,例①!$C$16:$D$21,2,FALSE),"")</f>
        <v/>
      </c>
      <c r="BI340" s="53" t="str">
        <f>IFERROR(VLOOKUP(B340,例①!$C$22:$D$24,2,FALSE),"")</f>
        <v/>
      </c>
      <c r="BJ340" s="53" t="str">
        <f>IF(B340&gt;例①!$C$26,"",IF(B340&gt;=例①!$C$25,$BJ$13,""))</f>
        <v/>
      </c>
      <c r="BK340" s="53" t="str">
        <f>IF(B340&gt;例①!$C$28,"",IF(B340&gt;=例①!$C$27,$BK$13,""))</f>
        <v/>
      </c>
      <c r="BL340" s="53" t="str">
        <f>IF(B340&gt;例①!$C$30,"",IF(B340&gt;=例①!$C$29,$BL$13,""))</f>
        <v/>
      </c>
      <c r="BM340" s="53" t="str">
        <f>IF(B340&gt;例①!$C$32,"",IF(B340&gt;=例①!$C$31,$BM$13,""))</f>
        <v/>
      </c>
      <c r="BN340" s="53" t="str">
        <f>IF(B340&gt;例①!$C$34,"",IF(B340&gt;=例①!$C$33,$BN$13,""))</f>
        <v/>
      </c>
      <c r="BO340" s="53" t="str">
        <f>IF(B340&gt;例①!$C$36,"",IF(B340&gt;=例①!$C$35,$BO$13,""))</f>
        <v/>
      </c>
      <c r="BP340" s="53" t="str">
        <f>IF(B340&gt;例①!$C$38,"",IF(B340&gt;=例①!$C$37,$BP$13,""))</f>
        <v/>
      </c>
      <c r="BQ340" s="53" t="str">
        <f>IF(B340&gt;例①!$C$40,"",IF(B340&gt;=例①!$C$39,$BQ$13,""))</f>
        <v/>
      </c>
      <c r="BR340" s="53" t="str">
        <f>IF(B340&gt;例①!$C$42,"",IF(B340&gt;=例①!$C$41,$BR$13,""))</f>
        <v/>
      </c>
      <c r="BS340" s="53" t="str">
        <f>IF(B340&gt;例①!$C$44,"",IF(B340&gt;=例①!$C$43,$BS$13,""))</f>
        <v/>
      </c>
      <c r="BT340" s="53" t="str">
        <f>IF(B340&gt;例①!$C$46,"",IF(B340&gt;=例①!$C$45,$BT$13,""))</f>
        <v/>
      </c>
      <c r="BU340" s="53" t="str">
        <f>IF(B340&gt;例①!$C$48,"",IF(B340&gt;=例①!$C$47,$BU$13,""))</f>
        <v/>
      </c>
      <c r="BV340" s="53" t="str">
        <f>IF(B340&gt;例①!$C$50,"",IF(B340&gt;=例①!$C$49,$BV$13,""))</f>
        <v/>
      </c>
      <c r="BW340" s="53" t="str">
        <f>IF(B340&gt;例①!$C$52,"",IF(B340&gt;=例①!$C$51,$BW$13,""))</f>
        <v/>
      </c>
      <c r="BX340" s="53" t="str">
        <f>IF(B340&gt;例①!$C$54,"",IF(B340&gt;=例①!$C$53,$BX$13,""))</f>
        <v/>
      </c>
      <c r="BY340" s="53" t="str">
        <f>IF(B340&gt;例①!$C$56,"",IF(B340&gt;=例①!$C$55,$BY$13,""))</f>
        <v/>
      </c>
      <c r="BZ340" s="53" t="str">
        <f>IF(B340&gt;例①!$C$58,"",IF(B340&gt;=例①!$C$57,$BZ$13,""))</f>
        <v/>
      </c>
      <c r="CA340" s="53" t="str">
        <f>IF(B340&gt;例①!$C$60,"",IF(B340&gt;=例①!$C$59,$CA$13,""))</f>
        <v/>
      </c>
      <c r="CB340" s="53" t="str">
        <f>IF(B340&gt;例①!$C$62,"",IF(B340&gt;=例①!$C$61,$CB$13,""))</f>
        <v/>
      </c>
      <c r="CC340" s="53" t="str">
        <f>IF(B340&gt;例①!$C$64,"",IF(B340&gt;=例①!$C$63,$CC$13,""))</f>
        <v/>
      </c>
      <c r="CD340" s="53" t="str">
        <f>IF(B340&gt;例①!$C$66,"",IF(B340&gt;=例①!$C$65,$CD$13,""))</f>
        <v/>
      </c>
      <c r="CE340" s="50" t="str">
        <f t="shared" si="212"/>
        <v/>
      </c>
      <c r="CF340" s="50" t="str">
        <f t="shared" si="199"/>
        <v xml:space="preserve"> </v>
      </c>
    </row>
    <row r="341" spans="1:84" ht="39" customHeight="1" thickTop="1" thickBot="1" x14ac:dyDescent="0.2">
      <c r="A341" s="81" t="str">
        <f t="shared" si="186"/>
        <v>対象期間外</v>
      </c>
      <c r="B341" s="180" t="str">
        <f>IFERROR(IF(B340=例①!$E$12+IF(WEEKDAY(例①!$E$12)=1,例①!$E$12,(8-WEEKDAY(例①!$E$12))),"-",IF(B340="-","-",B340+1)),"-")</f>
        <v>-</v>
      </c>
      <c r="C341" s="89" t="str">
        <f t="shared" si="200"/>
        <v>-</v>
      </c>
      <c r="D341" s="199" t="str">
        <f t="shared" si="201"/>
        <v>×</v>
      </c>
      <c r="E341" s="200" t="str">
        <f t="shared" si="202"/>
        <v xml:space="preserve"> </v>
      </c>
      <c r="F341" s="201" t="s">
        <v>60</v>
      </c>
      <c r="G341" s="202"/>
      <c r="H341" s="203"/>
      <c r="I341" s="204"/>
      <c r="J341" s="187" t="str">
        <f t="shared" si="203"/>
        <v/>
      </c>
      <c r="K341" s="190" t="str">
        <f t="shared" si="187"/>
        <v/>
      </c>
      <c r="L341" s="190" t="str">
        <f t="shared" si="188"/>
        <v/>
      </c>
      <c r="M341" s="188" t="str">
        <f t="shared" si="204"/>
        <v/>
      </c>
      <c r="N341" s="87" t="str">
        <f t="shared" si="189"/>
        <v/>
      </c>
      <c r="O341" s="108"/>
      <c r="P341" s="156" t="str">
        <f>IF(B341&lt;例①!$E$11,"",IF(B341&gt;例①!$E$12,"",IF(LEN(CE341)=0,"○","")))</f>
        <v/>
      </c>
      <c r="Q341" s="162">
        <f t="shared" si="205"/>
        <v>52</v>
      </c>
      <c r="R341" s="93">
        <f t="shared" si="190"/>
        <v>181</v>
      </c>
      <c r="S341" s="156" t="str">
        <f t="shared" si="191"/>
        <v/>
      </c>
      <c r="T341" s="162">
        <f t="shared" si="192"/>
        <v>51</v>
      </c>
      <c r="U341" s="100">
        <f t="shared" si="206"/>
        <v>52</v>
      </c>
      <c r="V341" s="93" t="str">
        <f t="shared" si="193"/>
        <v/>
      </c>
      <c r="W341" s="169" t="str">
        <f t="shared" si="207"/>
        <v/>
      </c>
      <c r="X341" s="80" t="str">
        <f t="shared" si="208"/>
        <v/>
      </c>
      <c r="Y341" s="80" t="str">
        <f t="shared" si="209"/>
        <v/>
      </c>
      <c r="Z341" s="80" t="str">
        <f t="shared" si="194"/>
        <v>-</v>
      </c>
      <c r="AA341" s="80" t="str">
        <f t="shared" si="195"/>
        <v/>
      </c>
      <c r="AB341" s="80" t="str">
        <f t="shared" si="196"/>
        <v>OK（振替済み）</v>
      </c>
      <c r="AC341" s="154">
        <f t="shared" si="197"/>
        <v>51</v>
      </c>
      <c r="AD341" s="154" t="str">
        <f t="shared" si="210"/>
        <v/>
      </c>
      <c r="AE341" s="106">
        <f t="shared" si="211"/>
        <v>0</v>
      </c>
      <c r="AF341" s="106">
        <f t="shared" si="198"/>
        <v>0</v>
      </c>
      <c r="AG341" s="218" t="str">
        <f>IFERROR(IF(AE341=1,例①!$E$11,IF(AE341=2,例①!$E$11,IF(WEEKDAY(Z341)=2,Z334,AG340))),"")</f>
        <v/>
      </c>
      <c r="AH341" s="222" t="str">
        <f t="shared" ref="AH341:BA353" si="214">IFERROR(IF(AG341+1&gt;$BB341,"",AG341+1),"")</f>
        <v/>
      </c>
      <c r="AI341" s="222" t="str">
        <f t="shared" si="214"/>
        <v/>
      </c>
      <c r="AJ341" s="222" t="str">
        <f t="shared" si="214"/>
        <v/>
      </c>
      <c r="AK341" s="222" t="str">
        <f t="shared" si="214"/>
        <v/>
      </c>
      <c r="AL341" s="222" t="str">
        <f t="shared" si="214"/>
        <v/>
      </c>
      <c r="AM341" s="222" t="str">
        <f t="shared" si="214"/>
        <v/>
      </c>
      <c r="AN341" s="222" t="str">
        <f t="shared" si="214"/>
        <v/>
      </c>
      <c r="AO341" s="222" t="str">
        <f t="shared" si="214"/>
        <v/>
      </c>
      <c r="AP341" s="222" t="str">
        <f t="shared" si="214"/>
        <v/>
      </c>
      <c r="AQ341" s="222" t="str">
        <f t="shared" si="214"/>
        <v/>
      </c>
      <c r="AR341" s="222" t="str">
        <f t="shared" si="214"/>
        <v/>
      </c>
      <c r="AS341" s="222" t="str">
        <f t="shared" si="214"/>
        <v/>
      </c>
      <c r="AT341" s="222" t="str">
        <f t="shared" si="214"/>
        <v/>
      </c>
      <c r="AU341" s="222" t="str">
        <f t="shared" si="214"/>
        <v/>
      </c>
      <c r="AV341" s="222" t="str">
        <f t="shared" si="214"/>
        <v/>
      </c>
      <c r="AW341" s="222" t="str">
        <f t="shared" si="214"/>
        <v/>
      </c>
      <c r="AX341" s="222" t="str">
        <f t="shared" si="214"/>
        <v/>
      </c>
      <c r="AY341" s="222" t="str">
        <f t="shared" si="214"/>
        <v/>
      </c>
      <c r="AZ341" s="222" t="str">
        <f t="shared" si="214"/>
        <v/>
      </c>
      <c r="BA341" s="222" t="str">
        <f t="shared" si="214"/>
        <v/>
      </c>
      <c r="BB341" s="219" t="str">
        <f>IFERROR(IF(IF(Z341=例①!$E$12,例①!$E$12,IF(WEEKDAY(Z341)=1,Z348,BB342))&gt;例①!$E$12,例①!$E$12,IF(Z341=例①!$E$12,例①!$E$12,IF(WEEKDAY(Z341)=1,Z348,BB342))),"")</f>
        <v/>
      </c>
      <c r="BE341" s="53"/>
      <c r="BF341" s="53"/>
      <c r="BG341" s="53" t="str">
        <f>IFERROR(VLOOKUP(B341,例①!$C$11:$D$12,2,FALSE),"")</f>
        <v/>
      </c>
      <c r="BH341" s="53" t="str">
        <f>IFERROR(VLOOKUP(B341,例①!$C$16:$D$21,2,FALSE),"")</f>
        <v/>
      </c>
      <c r="BI341" s="53" t="str">
        <f>IFERROR(VLOOKUP(B341,例①!$C$22:$D$24,2,FALSE),"")</f>
        <v/>
      </c>
      <c r="BJ341" s="53" t="str">
        <f>IF(B341&gt;例①!$C$26,"",IF(B341&gt;=例①!$C$25,$BJ$13,""))</f>
        <v/>
      </c>
      <c r="BK341" s="53" t="str">
        <f>IF(B341&gt;例①!$C$28,"",IF(B341&gt;=例①!$C$27,$BK$13,""))</f>
        <v/>
      </c>
      <c r="BL341" s="53" t="str">
        <f>IF(B341&gt;例①!$C$30,"",IF(B341&gt;=例①!$C$29,$BL$13,""))</f>
        <v/>
      </c>
      <c r="BM341" s="53" t="str">
        <f>IF(B341&gt;例①!$C$32,"",IF(B341&gt;=例①!$C$31,$BM$13,""))</f>
        <v/>
      </c>
      <c r="BN341" s="53" t="str">
        <f>IF(B341&gt;例①!$C$34,"",IF(B341&gt;=例①!$C$33,$BN$13,""))</f>
        <v/>
      </c>
      <c r="BO341" s="53" t="str">
        <f>IF(B341&gt;例①!$C$36,"",IF(B341&gt;=例①!$C$35,$BO$13,""))</f>
        <v/>
      </c>
      <c r="BP341" s="53" t="str">
        <f>IF(B341&gt;例①!$C$38,"",IF(B341&gt;=例①!$C$37,$BP$13,""))</f>
        <v/>
      </c>
      <c r="BQ341" s="53" t="str">
        <f>IF(B341&gt;例①!$C$40,"",IF(B341&gt;=例①!$C$39,$BQ$13,""))</f>
        <v/>
      </c>
      <c r="BR341" s="53" t="str">
        <f>IF(B341&gt;例①!$C$42,"",IF(B341&gt;=例①!$C$41,$BR$13,""))</f>
        <v/>
      </c>
      <c r="BS341" s="53" t="str">
        <f>IF(B341&gt;例①!$C$44,"",IF(B341&gt;=例①!$C$43,$BS$13,""))</f>
        <v/>
      </c>
      <c r="BT341" s="53" t="str">
        <f>IF(B341&gt;例①!$C$46,"",IF(B341&gt;=例①!$C$45,$BT$13,""))</f>
        <v/>
      </c>
      <c r="BU341" s="53" t="str">
        <f>IF(B341&gt;例①!$C$48,"",IF(B341&gt;=例①!$C$47,$BU$13,""))</f>
        <v/>
      </c>
      <c r="BV341" s="53" t="str">
        <f>IF(B341&gt;例①!$C$50,"",IF(B341&gt;=例①!$C$49,$BV$13,""))</f>
        <v/>
      </c>
      <c r="BW341" s="53" t="str">
        <f>IF(B341&gt;例①!$C$52,"",IF(B341&gt;=例①!$C$51,$BW$13,""))</f>
        <v/>
      </c>
      <c r="BX341" s="53" t="str">
        <f>IF(B341&gt;例①!$C$54,"",IF(B341&gt;=例①!$C$53,$BX$13,""))</f>
        <v/>
      </c>
      <c r="BY341" s="53" t="str">
        <f>IF(B341&gt;例①!$C$56,"",IF(B341&gt;=例①!$C$55,$BY$13,""))</f>
        <v/>
      </c>
      <c r="BZ341" s="53" t="str">
        <f>IF(B341&gt;例①!$C$58,"",IF(B341&gt;=例①!$C$57,$BZ$13,""))</f>
        <v/>
      </c>
      <c r="CA341" s="53" t="str">
        <f>IF(B341&gt;例①!$C$60,"",IF(B341&gt;=例①!$C$59,$CA$13,""))</f>
        <v/>
      </c>
      <c r="CB341" s="53" t="str">
        <f>IF(B341&gt;例①!$C$62,"",IF(B341&gt;=例①!$C$61,$CB$13,""))</f>
        <v/>
      </c>
      <c r="CC341" s="53" t="str">
        <f>IF(B341&gt;例①!$C$64,"",IF(B341&gt;=例①!$C$63,$CC$13,""))</f>
        <v/>
      </c>
      <c r="CD341" s="53" t="str">
        <f>IF(B341&gt;例①!$C$66,"",IF(B341&gt;=例①!$C$65,$CD$13,""))</f>
        <v/>
      </c>
      <c r="CE341" s="50" t="str">
        <f t="shared" si="212"/>
        <v/>
      </c>
      <c r="CF341" s="50" t="str">
        <f t="shared" si="199"/>
        <v xml:space="preserve"> </v>
      </c>
    </row>
    <row r="342" spans="1:84" ht="39" customHeight="1" thickTop="1" thickBot="1" x14ac:dyDescent="0.2">
      <c r="A342" s="81" t="str">
        <f t="shared" si="186"/>
        <v>対象期間外</v>
      </c>
      <c r="B342" s="180" t="str">
        <f>IFERROR(IF(B341=例①!$E$12+IF(WEEKDAY(例①!$E$12)=1,例①!$E$12,(8-WEEKDAY(例①!$E$12))),"-",IF(B341="-","-",B341+1)),"-")</f>
        <v>-</v>
      </c>
      <c r="C342" s="89" t="str">
        <f t="shared" si="200"/>
        <v>-</v>
      </c>
      <c r="D342" s="199" t="str">
        <f t="shared" si="201"/>
        <v>×</v>
      </c>
      <c r="E342" s="200" t="str">
        <f t="shared" si="202"/>
        <v xml:space="preserve"> </v>
      </c>
      <c r="F342" s="201" t="s">
        <v>61</v>
      </c>
      <c r="G342" s="202"/>
      <c r="H342" s="203"/>
      <c r="I342" s="204"/>
      <c r="J342" s="187" t="str">
        <f t="shared" si="203"/>
        <v/>
      </c>
      <c r="K342" s="190" t="str">
        <f t="shared" si="187"/>
        <v/>
      </c>
      <c r="L342" s="190" t="str">
        <f t="shared" si="188"/>
        <v/>
      </c>
      <c r="M342" s="188" t="str">
        <f t="shared" si="204"/>
        <v/>
      </c>
      <c r="N342" s="87" t="str">
        <f t="shared" si="189"/>
        <v/>
      </c>
      <c r="O342" s="108"/>
      <c r="P342" s="156" t="str">
        <f>IF(B342&lt;例①!$E$11,"",IF(B342&gt;例①!$E$12,"",IF(LEN(CE342)=0,"○","")))</f>
        <v/>
      </c>
      <c r="Q342" s="162">
        <f t="shared" si="205"/>
        <v>52</v>
      </c>
      <c r="R342" s="93">
        <f t="shared" si="190"/>
        <v>181</v>
      </c>
      <c r="S342" s="156" t="str">
        <f t="shared" si="191"/>
        <v/>
      </c>
      <c r="T342" s="162">
        <f t="shared" si="192"/>
        <v>51</v>
      </c>
      <c r="U342" s="100">
        <f t="shared" si="206"/>
        <v>52</v>
      </c>
      <c r="V342" s="93" t="str">
        <f t="shared" si="193"/>
        <v/>
      </c>
      <c r="W342" s="169" t="str">
        <f t="shared" si="207"/>
        <v/>
      </c>
      <c r="X342" s="80" t="str">
        <f t="shared" si="208"/>
        <v/>
      </c>
      <c r="Y342" s="80" t="str">
        <f t="shared" si="209"/>
        <v/>
      </c>
      <c r="Z342" s="80" t="str">
        <f t="shared" si="194"/>
        <v>-</v>
      </c>
      <c r="AA342" s="80" t="str">
        <f t="shared" si="195"/>
        <v/>
      </c>
      <c r="AB342" s="80" t="str">
        <f t="shared" si="196"/>
        <v>OK（振替済み）</v>
      </c>
      <c r="AC342" s="154">
        <f t="shared" si="197"/>
        <v>51</v>
      </c>
      <c r="AD342" s="154" t="str">
        <f t="shared" si="210"/>
        <v/>
      </c>
      <c r="AE342" s="106">
        <f t="shared" si="211"/>
        <v>0</v>
      </c>
      <c r="AF342" s="106">
        <f t="shared" si="198"/>
        <v>0</v>
      </c>
      <c r="AG342" s="218" t="str">
        <f>IFERROR(IF(AE342=1,例①!$E$11,IF(AE342=2,例①!$E$11,IF(WEEKDAY(Z342)=2,Z335,AG341))),"")</f>
        <v/>
      </c>
      <c r="AH342" s="222" t="str">
        <f t="shared" si="214"/>
        <v/>
      </c>
      <c r="AI342" s="222" t="str">
        <f t="shared" si="214"/>
        <v/>
      </c>
      <c r="AJ342" s="222" t="str">
        <f t="shared" si="214"/>
        <v/>
      </c>
      <c r="AK342" s="222" t="str">
        <f t="shared" si="214"/>
        <v/>
      </c>
      <c r="AL342" s="222" t="str">
        <f t="shared" si="214"/>
        <v/>
      </c>
      <c r="AM342" s="222" t="str">
        <f t="shared" si="214"/>
        <v/>
      </c>
      <c r="AN342" s="222" t="str">
        <f t="shared" si="214"/>
        <v/>
      </c>
      <c r="AO342" s="222" t="str">
        <f t="shared" si="214"/>
        <v/>
      </c>
      <c r="AP342" s="222" t="str">
        <f t="shared" si="214"/>
        <v/>
      </c>
      <c r="AQ342" s="222" t="str">
        <f t="shared" si="214"/>
        <v/>
      </c>
      <c r="AR342" s="222" t="str">
        <f t="shared" si="214"/>
        <v/>
      </c>
      <c r="AS342" s="222" t="str">
        <f t="shared" si="214"/>
        <v/>
      </c>
      <c r="AT342" s="222" t="str">
        <f t="shared" si="214"/>
        <v/>
      </c>
      <c r="AU342" s="222" t="str">
        <f t="shared" si="214"/>
        <v/>
      </c>
      <c r="AV342" s="222" t="str">
        <f t="shared" si="214"/>
        <v/>
      </c>
      <c r="AW342" s="222" t="str">
        <f t="shared" si="214"/>
        <v/>
      </c>
      <c r="AX342" s="222" t="str">
        <f t="shared" si="214"/>
        <v/>
      </c>
      <c r="AY342" s="222" t="str">
        <f t="shared" si="214"/>
        <v/>
      </c>
      <c r="AZ342" s="222" t="str">
        <f t="shared" si="214"/>
        <v/>
      </c>
      <c r="BA342" s="222" t="str">
        <f t="shared" si="214"/>
        <v/>
      </c>
      <c r="BB342" s="219" t="str">
        <f>IFERROR(IF(IF(Z342=例①!$E$12,例①!$E$12,IF(WEEKDAY(Z342)=1,Z349,BB343))&gt;例①!$E$12,例①!$E$12,IF(Z342=例①!$E$12,例①!$E$12,IF(WEEKDAY(Z342)=1,Z349,BB343))),"")</f>
        <v/>
      </c>
      <c r="BE342" s="53"/>
      <c r="BF342" s="53"/>
      <c r="BG342" s="53" t="str">
        <f>IFERROR(VLOOKUP(B342,例①!$C$11:$D$12,2,FALSE),"")</f>
        <v/>
      </c>
      <c r="BH342" s="53" t="str">
        <f>IFERROR(VLOOKUP(B342,例①!$C$16:$D$21,2,FALSE),"")</f>
        <v/>
      </c>
      <c r="BI342" s="53" t="str">
        <f>IFERROR(VLOOKUP(B342,例①!$C$22:$D$24,2,FALSE),"")</f>
        <v/>
      </c>
      <c r="BJ342" s="53" t="str">
        <f>IF(B342&gt;例①!$C$26,"",IF(B342&gt;=例①!$C$25,$BJ$13,""))</f>
        <v/>
      </c>
      <c r="BK342" s="53" t="str">
        <f>IF(B342&gt;例①!$C$28,"",IF(B342&gt;=例①!$C$27,$BK$13,""))</f>
        <v/>
      </c>
      <c r="BL342" s="53" t="str">
        <f>IF(B342&gt;例①!$C$30,"",IF(B342&gt;=例①!$C$29,$BL$13,""))</f>
        <v/>
      </c>
      <c r="BM342" s="53" t="str">
        <f>IF(B342&gt;例①!$C$32,"",IF(B342&gt;=例①!$C$31,$BM$13,""))</f>
        <v/>
      </c>
      <c r="BN342" s="53" t="str">
        <f>IF(B342&gt;例①!$C$34,"",IF(B342&gt;=例①!$C$33,$BN$13,""))</f>
        <v/>
      </c>
      <c r="BO342" s="53" t="str">
        <f>IF(B342&gt;例①!$C$36,"",IF(B342&gt;=例①!$C$35,$BO$13,""))</f>
        <v/>
      </c>
      <c r="BP342" s="53" t="str">
        <f>IF(B342&gt;例①!$C$38,"",IF(B342&gt;=例①!$C$37,$BP$13,""))</f>
        <v/>
      </c>
      <c r="BQ342" s="53" t="str">
        <f>IF(B342&gt;例①!$C$40,"",IF(B342&gt;=例①!$C$39,$BQ$13,""))</f>
        <v/>
      </c>
      <c r="BR342" s="53" t="str">
        <f>IF(B342&gt;例①!$C$42,"",IF(B342&gt;=例①!$C$41,$BR$13,""))</f>
        <v/>
      </c>
      <c r="BS342" s="53" t="str">
        <f>IF(B342&gt;例①!$C$44,"",IF(B342&gt;=例①!$C$43,$BS$13,""))</f>
        <v/>
      </c>
      <c r="BT342" s="53" t="str">
        <f>IF(B342&gt;例①!$C$46,"",IF(B342&gt;=例①!$C$45,$BT$13,""))</f>
        <v/>
      </c>
      <c r="BU342" s="53" t="str">
        <f>IF(B342&gt;例①!$C$48,"",IF(B342&gt;=例①!$C$47,$BU$13,""))</f>
        <v/>
      </c>
      <c r="BV342" s="53" t="str">
        <f>IF(B342&gt;例①!$C$50,"",IF(B342&gt;=例①!$C$49,$BV$13,""))</f>
        <v/>
      </c>
      <c r="BW342" s="53" t="str">
        <f>IF(B342&gt;例①!$C$52,"",IF(B342&gt;=例①!$C$51,$BW$13,""))</f>
        <v/>
      </c>
      <c r="BX342" s="53" t="str">
        <f>IF(B342&gt;例①!$C$54,"",IF(B342&gt;=例①!$C$53,$BX$13,""))</f>
        <v/>
      </c>
      <c r="BY342" s="53" t="str">
        <f>IF(B342&gt;例①!$C$56,"",IF(B342&gt;=例①!$C$55,$BY$13,""))</f>
        <v/>
      </c>
      <c r="BZ342" s="53" t="str">
        <f>IF(B342&gt;例①!$C$58,"",IF(B342&gt;=例①!$C$57,$BZ$13,""))</f>
        <v/>
      </c>
      <c r="CA342" s="53" t="str">
        <f>IF(B342&gt;例①!$C$60,"",IF(B342&gt;=例①!$C$59,$CA$13,""))</f>
        <v/>
      </c>
      <c r="CB342" s="53" t="str">
        <f>IF(B342&gt;例①!$C$62,"",IF(B342&gt;=例①!$C$61,$CB$13,""))</f>
        <v/>
      </c>
      <c r="CC342" s="53" t="str">
        <f>IF(B342&gt;例①!$C$64,"",IF(B342&gt;=例①!$C$63,$CC$13,""))</f>
        <v/>
      </c>
      <c r="CD342" s="53" t="str">
        <f>IF(B342&gt;例①!$C$66,"",IF(B342&gt;=例①!$C$65,$CD$13,""))</f>
        <v/>
      </c>
      <c r="CE342" s="50" t="str">
        <f t="shared" si="212"/>
        <v/>
      </c>
      <c r="CF342" s="50" t="str">
        <f t="shared" si="199"/>
        <v xml:space="preserve"> </v>
      </c>
    </row>
    <row r="343" spans="1:84" ht="39" customHeight="1" thickTop="1" thickBot="1" x14ac:dyDescent="0.2">
      <c r="A343" s="81" t="str">
        <f t="shared" si="186"/>
        <v>対象期間外</v>
      </c>
      <c r="B343" s="180" t="str">
        <f>IFERROR(IF(B342=例①!$E$12+IF(WEEKDAY(例①!$E$12)=1,例①!$E$12,(8-WEEKDAY(例①!$E$12))),"-",IF(B342="-","-",B342+1)),"-")</f>
        <v>-</v>
      </c>
      <c r="C343" s="89" t="str">
        <f t="shared" si="200"/>
        <v>-</v>
      </c>
      <c r="D343" s="199" t="str">
        <f t="shared" si="201"/>
        <v>×</v>
      </c>
      <c r="E343" s="200" t="str">
        <f t="shared" si="202"/>
        <v xml:space="preserve"> </v>
      </c>
      <c r="F343" s="201" t="s">
        <v>61</v>
      </c>
      <c r="G343" s="202"/>
      <c r="H343" s="203"/>
      <c r="I343" s="204"/>
      <c r="J343" s="187" t="str">
        <f t="shared" si="203"/>
        <v/>
      </c>
      <c r="K343" s="190" t="str">
        <f t="shared" si="187"/>
        <v/>
      </c>
      <c r="L343" s="190" t="str">
        <f t="shared" si="188"/>
        <v/>
      </c>
      <c r="M343" s="188" t="str">
        <f t="shared" si="204"/>
        <v/>
      </c>
      <c r="N343" s="87" t="str">
        <f t="shared" si="189"/>
        <v/>
      </c>
      <c r="O343" s="108"/>
      <c r="P343" s="156" t="str">
        <f>IF(B343&lt;例①!$E$11,"",IF(B343&gt;例①!$E$12,"",IF(LEN(CE343)=0,"○","")))</f>
        <v/>
      </c>
      <c r="Q343" s="162">
        <f t="shared" si="205"/>
        <v>52</v>
      </c>
      <c r="R343" s="93">
        <f t="shared" si="190"/>
        <v>181</v>
      </c>
      <c r="S343" s="156" t="str">
        <f t="shared" si="191"/>
        <v/>
      </c>
      <c r="T343" s="162">
        <f t="shared" si="192"/>
        <v>51</v>
      </c>
      <c r="U343" s="100">
        <f t="shared" si="206"/>
        <v>52</v>
      </c>
      <c r="V343" s="93" t="str">
        <f t="shared" si="193"/>
        <v/>
      </c>
      <c r="W343" s="169" t="str">
        <f t="shared" si="207"/>
        <v/>
      </c>
      <c r="X343" s="80" t="str">
        <f t="shared" si="208"/>
        <v/>
      </c>
      <c r="Y343" s="80" t="str">
        <f t="shared" si="209"/>
        <v/>
      </c>
      <c r="Z343" s="80" t="str">
        <f t="shared" si="194"/>
        <v>-</v>
      </c>
      <c r="AA343" s="80" t="str">
        <f t="shared" si="195"/>
        <v/>
      </c>
      <c r="AB343" s="80" t="str">
        <f t="shared" si="196"/>
        <v>OK（振替済み）</v>
      </c>
      <c r="AC343" s="154">
        <f t="shared" si="197"/>
        <v>51</v>
      </c>
      <c r="AD343" s="154" t="str">
        <f t="shared" si="210"/>
        <v/>
      </c>
      <c r="AE343" s="106">
        <f t="shared" si="211"/>
        <v>0</v>
      </c>
      <c r="AF343" s="106">
        <f t="shared" si="198"/>
        <v>0</v>
      </c>
      <c r="AG343" s="223" t="str">
        <f>IFERROR(IF(AE343=1,例①!$E$11,IF(AE343=2,例①!$E$11,IF(WEEKDAY(Z343)=2,Z336,AG342))),"")</f>
        <v/>
      </c>
      <c r="AH343" s="224" t="str">
        <f t="shared" si="214"/>
        <v/>
      </c>
      <c r="AI343" s="224" t="str">
        <f t="shared" si="214"/>
        <v/>
      </c>
      <c r="AJ343" s="224" t="str">
        <f t="shared" si="214"/>
        <v/>
      </c>
      <c r="AK343" s="224" t="str">
        <f t="shared" si="214"/>
        <v/>
      </c>
      <c r="AL343" s="224" t="str">
        <f t="shared" si="214"/>
        <v/>
      </c>
      <c r="AM343" s="224" t="str">
        <f t="shared" si="214"/>
        <v/>
      </c>
      <c r="AN343" s="224" t="str">
        <f t="shared" si="214"/>
        <v/>
      </c>
      <c r="AO343" s="224" t="str">
        <f t="shared" si="214"/>
        <v/>
      </c>
      <c r="AP343" s="224" t="str">
        <f t="shared" si="214"/>
        <v/>
      </c>
      <c r="AQ343" s="224" t="str">
        <f t="shared" si="214"/>
        <v/>
      </c>
      <c r="AR343" s="224" t="str">
        <f t="shared" si="214"/>
        <v/>
      </c>
      <c r="AS343" s="224" t="str">
        <f t="shared" si="214"/>
        <v/>
      </c>
      <c r="AT343" s="224" t="str">
        <f t="shared" si="214"/>
        <v/>
      </c>
      <c r="AU343" s="224" t="str">
        <f t="shared" si="214"/>
        <v/>
      </c>
      <c r="AV343" s="224" t="str">
        <f t="shared" si="214"/>
        <v/>
      </c>
      <c r="AW343" s="224" t="str">
        <f t="shared" si="214"/>
        <v/>
      </c>
      <c r="AX343" s="224" t="str">
        <f t="shared" si="214"/>
        <v/>
      </c>
      <c r="AY343" s="224" t="str">
        <f t="shared" si="214"/>
        <v/>
      </c>
      <c r="AZ343" s="224" t="str">
        <f t="shared" si="214"/>
        <v/>
      </c>
      <c r="BA343" s="224" t="str">
        <f t="shared" si="214"/>
        <v/>
      </c>
      <c r="BB343" s="225" t="str">
        <f>IFERROR(IF(IF(Z343=例①!$E$12,例①!$E$12,IF(WEEKDAY(Z343)=1,Z350,BB344))&gt;例①!$E$12,例①!$E$12,IF(Z343=例①!$E$12,例①!$E$12,IF(WEEKDAY(Z343)=1,Z350,BB344))),"")</f>
        <v/>
      </c>
      <c r="BE343" s="53"/>
      <c r="BF343" s="53"/>
      <c r="BG343" s="53" t="str">
        <f>IFERROR(VLOOKUP(B343,例①!$C$11:$D$12,2,FALSE),"")</f>
        <v/>
      </c>
      <c r="BH343" s="53" t="str">
        <f>IFERROR(VLOOKUP(B343,例①!$C$16:$D$21,2,FALSE),"")</f>
        <v/>
      </c>
      <c r="BI343" s="53" t="str">
        <f>IFERROR(VLOOKUP(B343,例①!$C$22:$D$24,2,FALSE),"")</f>
        <v/>
      </c>
      <c r="BJ343" s="53" t="str">
        <f>IF(B343&gt;例①!$C$26,"",IF(B343&gt;=例①!$C$25,$BJ$13,""))</f>
        <v/>
      </c>
      <c r="BK343" s="53" t="str">
        <f>IF(B343&gt;例①!$C$28,"",IF(B343&gt;=例①!$C$27,$BK$13,""))</f>
        <v/>
      </c>
      <c r="BL343" s="53" t="str">
        <f>IF(B343&gt;例①!$C$30,"",IF(B343&gt;=例①!$C$29,$BL$13,""))</f>
        <v/>
      </c>
      <c r="BM343" s="53" t="str">
        <f>IF(B343&gt;例①!$C$32,"",IF(B343&gt;=例①!$C$31,$BM$13,""))</f>
        <v/>
      </c>
      <c r="BN343" s="53" t="str">
        <f>IF(B343&gt;例①!$C$34,"",IF(B343&gt;=例①!$C$33,$BN$13,""))</f>
        <v/>
      </c>
      <c r="BO343" s="53" t="str">
        <f>IF(B343&gt;例①!$C$36,"",IF(B343&gt;=例①!$C$35,$BO$13,""))</f>
        <v/>
      </c>
      <c r="BP343" s="53" t="str">
        <f>IF(B343&gt;例①!$C$38,"",IF(B343&gt;=例①!$C$37,$BP$13,""))</f>
        <v/>
      </c>
      <c r="BQ343" s="53" t="str">
        <f>IF(B343&gt;例①!$C$40,"",IF(B343&gt;=例①!$C$39,$BQ$13,""))</f>
        <v/>
      </c>
      <c r="BR343" s="53" t="str">
        <f>IF(B343&gt;例①!$C$42,"",IF(B343&gt;=例①!$C$41,$BR$13,""))</f>
        <v/>
      </c>
      <c r="BS343" s="53" t="str">
        <f>IF(B343&gt;例①!$C$44,"",IF(B343&gt;=例①!$C$43,$BS$13,""))</f>
        <v/>
      </c>
      <c r="BT343" s="53" t="str">
        <f>IF(B343&gt;例①!$C$46,"",IF(B343&gt;=例①!$C$45,$BT$13,""))</f>
        <v/>
      </c>
      <c r="BU343" s="53" t="str">
        <f>IF(B343&gt;例①!$C$48,"",IF(B343&gt;=例①!$C$47,$BU$13,""))</f>
        <v/>
      </c>
      <c r="BV343" s="53" t="str">
        <f>IF(B343&gt;例①!$C$50,"",IF(B343&gt;=例①!$C$49,$BV$13,""))</f>
        <v/>
      </c>
      <c r="BW343" s="53" t="str">
        <f>IF(B343&gt;例①!$C$52,"",IF(B343&gt;=例①!$C$51,$BW$13,""))</f>
        <v/>
      </c>
      <c r="BX343" s="53" t="str">
        <f>IF(B343&gt;例①!$C$54,"",IF(B343&gt;=例①!$C$53,$BX$13,""))</f>
        <v/>
      </c>
      <c r="BY343" s="53" t="str">
        <f>IF(B343&gt;例①!$C$56,"",IF(B343&gt;=例①!$C$55,$BY$13,""))</f>
        <v/>
      </c>
      <c r="BZ343" s="53" t="str">
        <f>IF(B343&gt;例①!$C$58,"",IF(B343&gt;=例①!$C$57,$BZ$13,""))</f>
        <v/>
      </c>
      <c r="CA343" s="53" t="str">
        <f>IF(B343&gt;例①!$C$60,"",IF(B343&gt;=例①!$C$59,$CA$13,""))</f>
        <v/>
      </c>
      <c r="CB343" s="53" t="str">
        <f>IF(B343&gt;例①!$C$62,"",IF(B343&gt;=例①!$C$61,$CB$13,""))</f>
        <v/>
      </c>
      <c r="CC343" s="53" t="str">
        <f>IF(B343&gt;例①!$C$64,"",IF(B343&gt;=例①!$C$63,$CC$13,""))</f>
        <v/>
      </c>
      <c r="CD343" s="53" t="str">
        <f>IF(B343&gt;例①!$C$66,"",IF(B343&gt;=例①!$C$65,$CD$13,""))</f>
        <v/>
      </c>
      <c r="CE343" s="50" t="str">
        <f t="shared" si="212"/>
        <v/>
      </c>
      <c r="CF343" s="50" t="str">
        <f t="shared" si="199"/>
        <v xml:space="preserve"> </v>
      </c>
    </row>
    <row r="344" spans="1:84" ht="39" customHeight="1" thickTop="1" thickBot="1" x14ac:dyDescent="0.2">
      <c r="A344" s="81" t="str">
        <f t="shared" si="186"/>
        <v>対象期間外</v>
      </c>
      <c r="B344" s="180" t="str">
        <f>IFERROR(IF(B343=例①!$E$12+IF(WEEKDAY(例①!$E$12)=1,例①!$E$12,(8-WEEKDAY(例①!$E$12))),"-",IF(B343="-","-",B343+1)),"-")</f>
        <v>-</v>
      </c>
      <c r="C344" s="89" t="str">
        <f t="shared" si="200"/>
        <v>-</v>
      </c>
      <c r="D344" s="199" t="str">
        <f t="shared" si="201"/>
        <v>×</v>
      </c>
      <c r="E344" s="200" t="str">
        <f t="shared" si="202"/>
        <v xml:space="preserve"> </v>
      </c>
      <c r="F344" s="201" t="s">
        <v>60</v>
      </c>
      <c r="G344" s="202"/>
      <c r="H344" s="203"/>
      <c r="I344" s="204"/>
      <c r="J344" s="187" t="str">
        <f t="shared" si="203"/>
        <v/>
      </c>
      <c r="K344" s="190" t="str">
        <f t="shared" si="187"/>
        <v/>
      </c>
      <c r="L344" s="190" t="str">
        <f t="shared" si="188"/>
        <v/>
      </c>
      <c r="M344" s="188" t="str">
        <f t="shared" si="204"/>
        <v/>
      </c>
      <c r="N344" s="87" t="str">
        <f t="shared" si="189"/>
        <v/>
      </c>
      <c r="O344" s="108"/>
      <c r="P344" s="156" t="str">
        <f>IF(B344&lt;例①!$E$11,"",IF(B344&gt;例①!$E$12,"",IF(LEN(CE344)=0,"○","")))</f>
        <v/>
      </c>
      <c r="Q344" s="162">
        <f t="shared" si="205"/>
        <v>52</v>
      </c>
      <c r="R344" s="93">
        <f t="shared" si="190"/>
        <v>181</v>
      </c>
      <c r="S344" s="156" t="str">
        <f t="shared" si="191"/>
        <v/>
      </c>
      <c r="T344" s="162">
        <f t="shared" si="192"/>
        <v>51</v>
      </c>
      <c r="U344" s="100">
        <f t="shared" si="206"/>
        <v>52</v>
      </c>
      <c r="V344" s="93" t="str">
        <f t="shared" si="193"/>
        <v/>
      </c>
      <c r="W344" s="169" t="str">
        <f t="shared" si="207"/>
        <v/>
      </c>
      <c r="X344" s="80" t="str">
        <f t="shared" si="208"/>
        <v/>
      </c>
      <c r="Y344" s="80" t="str">
        <f t="shared" si="209"/>
        <v/>
      </c>
      <c r="Z344" s="80" t="str">
        <f t="shared" si="194"/>
        <v>-</v>
      </c>
      <c r="AA344" s="80" t="str">
        <f t="shared" si="195"/>
        <v/>
      </c>
      <c r="AB344" s="80" t="str">
        <f t="shared" si="196"/>
        <v>OK（振替済み）</v>
      </c>
      <c r="AC344" s="154">
        <f t="shared" si="197"/>
        <v>51</v>
      </c>
      <c r="AD344" s="154" t="str">
        <f t="shared" si="210"/>
        <v/>
      </c>
      <c r="AE344" s="106">
        <f t="shared" si="211"/>
        <v>0</v>
      </c>
      <c r="AF344" s="106">
        <f t="shared" si="198"/>
        <v>0</v>
      </c>
      <c r="AG344" s="216" t="str">
        <f>IFERROR(IF(AE344=1,例①!$E$11,IF(AE344=2,例①!$E$11,IF(WEEKDAY(Z344)=2,Z337,AG343))),"")</f>
        <v/>
      </c>
      <c r="AH344" s="221" t="str">
        <f t="shared" si="214"/>
        <v/>
      </c>
      <c r="AI344" s="221" t="str">
        <f t="shared" si="214"/>
        <v/>
      </c>
      <c r="AJ344" s="221" t="str">
        <f t="shared" si="214"/>
        <v/>
      </c>
      <c r="AK344" s="221" t="str">
        <f t="shared" si="214"/>
        <v/>
      </c>
      <c r="AL344" s="221" t="str">
        <f t="shared" si="214"/>
        <v/>
      </c>
      <c r="AM344" s="221" t="str">
        <f t="shared" si="214"/>
        <v/>
      </c>
      <c r="AN344" s="221" t="str">
        <f t="shared" si="214"/>
        <v/>
      </c>
      <c r="AO344" s="221" t="str">
        <f t="shared" si="214"/>
        <v/>
      </c>
      <c r="AP344" s="221" t="str">
        <f t="shared" si="214"/>
        <v/>
      </c>
      <c r="AQ344" s="221" t="str">
        <f t="shared" si="214"/>
        <v/>
      </c>
      <c r="AR344" s="221" t="str">
        <f t="shared" si="214"/>
        <v/>
      </c>
      <c r="AS344" s="221" t="str">
        <f t="shared" si="214"/>
        <v/>
      </c>
      <c r="AT344" s="221" t="str">
        <f t="shared" si="214"/>
        <v/>
      </c>
      <c r="AU344" s="221" t="str">
        <f t="shared" si="214"/>
        <v/>
      </c>
      <c r="AV344" s="221" t="str">
        <f t="shared" si="214"/>
        <v/>
      </c>
      <c r="AW344" s="221" t="str">
        <f t="shared" si="214"/>
        <v/>
      </c>
      <c r="AX344" s="221" t="str">
        <f t="shared" si="214"/>
        <v/>
      </c>
      <c r="AY344" s="221" t="str">
        <f t="shared" si="214"/>
        <v/>
      </c>
      <c r="AZ344" s="221" t="str">
        <f t="shared" si="214"/>
        <v/>
      </c>
      <c r="BA344" s="221" t="str">
        <f t="shared" si="214"/>
        <v/>
      </c>
      <c r="BB344" s="217" t="str">
        <f>IFERROR(IF(IF(Z344=例①!$E$12,例①!$E$12,IF(WEEKDAY(Z344)=1,Z351,BB345))&gt;例①!$E$12,例①!$E$12,IF(Z344=例①!$E$12,例①!$E$12,IF(WEEKDAY(Z344)=1,Z351,BB345))),"")</f>
        <v/>
      </c>
      <c r="BE344" s="53"/>
      <c r="BF344" s="53"/>
      <c r="BG344" s="53" t="str">
        <f>IFERROR(VLOOKUP(B344,例①!$C$11:$D$12,2,FALSE),"")</f>
        <v/>
      </c>
      <c r="BH344" s="53" t="str">
        <f>IFERROR(VLOOKUP(B344,例①!$C$16:$D$21,2,FALSE),"")</f>
        <v/>
      </c>
      <c r="BI344" s="53" t="str">
        <f>IFERROR(VLOOKUP(B344,例①!$C$22:$D$24,2,FALSE),"")</f>
        <v/>
      </c>
      <c r="BJ344" s="53" t="str">
        <f>IF(B344&gt;例①!$C$26,"",IF(B344&gt;=例①!$C$25,$BJ$13,""))</f>
        <v/>
      </c>
      <c r="BK344" s="53" t="str">
        <f>IF(B344&gt;例①!$C$28,"",IF(B344&gt;=例①!$C$27,$BK$13,""))</f>
        <v/>
      </c>
      <c r="BL344" s="53" t="str">
        <f>IF(B344&gt;例①!$C$30,"",IF(B344&gt;=例①!$C$29,$BL$13,""))</f>
        <v/>
      </c>
      <c r="BM344" s="53" t="str">
        <f>IF(B344&gt;例①!$C$32,"",IF(B344&gt;=例①!$C$31,$BM$13,""))</f>
        <v/>
      </c>
      <c r="BN344" s="53" t="str">
        <f>IF(B344&gt;例①!$C$34,"",IF(B344&gt;=例①!$C$33,$BN$13,""))</f>
        <v/>
      </c>
      <c r="BO344" s="53" t="str">
        <f>IF(B344&gt;例①!$C$36,"",IF(B344&gt;=例①!$C$35,$BO$13,""))</f>
        <v/>
      </c>
      <c r="BP344" s="53" t="str">
        <f>IF(B344&gt;例①!$C$38,"",IF(B344&gt;=例①!$C$37,$BP$13,""))</f>
        <v/>
      </c>
      <c r="BQ344" s="53" t="str">
        <f>IF(B344&gt;例①!$C$40,"",IF(B344&gt;=例①!$C$39,$BQ$13,""))</f>
        <v/>
      </c>
      <c r="BR344" s="53" t="str">
        <f>IF(B344&gt;例①!$C$42,"",IF(B344&gt;=例①!$C$41,$BR$13,""))</f>
        <v/>
      </c>
      <c r="BS344" s="53" t="str">
        <f>IF(B344&gt;例①!$C$44,"",IF(B344&gt;=例①!$C$43,$BS$13,""))</f>
        <v/>
      </c>
      <c r="BT344" s="53" t="str">
        <f>IF(B344&gt;例①!$C$46,"",IF(B344&gt;=例①!$C$45,$BT$13,""))</f>
        <v/>
      </c>
      <c r="BU344" s="53" t="str">
        <f>IF(B344&gt;例①!$C$48,"",IF(B344&gt;=例①!$C$47,$BU$13,""))</f>
        <v/>
      </c>
      <c r="BV344" s="53" t="str">
        <f>IF(B344&gt;例①!$C$50,"",IF(B344&gt;=例①!$C$49,$BV$13,""))</f>
        <v/>
      </c>
      <c r="BW344" s="53" t="str">
        <f>IF(B344&gt;例①!$C$52,"",IF(B344&gt;=例①!$C$51,$BW$13,""))</f>
        <v/>
      </c>
      <c r="BX344" s="53" t="str">
        <f>IF(B344&gt;例①!$C$54,"",IF(B344&gt;=例①!$C$53,$BX$13,""))</f>
        <v/>
      </c>
      <c r="BY344" s="53" t="str">
        <f>IF(B344&gt;例①!$C$56,"",IF(B344&gt;=例①!$C$55,$BY$13,""))</f>
        <v/>
      </c>
      <c r="BZ344" s="53" t="str">
        <f>IF(B344&gt;例①!$C$58,"",IF(B344&gt;=例①!$C$57,$BZ$13,""))</f>
        <v/>
      </c>
      <c r="CA344" s="53" t="str">
        <f>IF(B344&gt;例①!$C$60,"",IF(B344&gt;=例①!$C$59,$CA$13,""))</f>
        <v/>
      </c>
      <c r="CB344" s="53" t="str">
        <f>IF(B344&gt;例①!$C$62,"",IF(B344&gt;=例①!$C$61,$CB$13,""))</f>
        <v/>
      </c>
      <c r="CC344" s="53" t="str">
        <f>IF(B344&gt;例①!$C$64,"",IF(B344&gt;=例①!$C$63,$CC$13,""))</f>
        <v/>
      </c>
      <c r="CD344" s="53" t="str">
        <f>IF(B344&gt;例①!$C$66,"",IF(B344&gt;=例①!$C$65,$CD$13,""))</f>
        <v/>
      </c>
      <c r="CE344" s="50" t="str">
        <f t="shared" si="212"/>
        <v/>
      </c>
      <c r="CF344" s="50" t="str">
        <f t="shared" si="199"/>
        <v xml:space="preserve"> </v>
      </c>
    </row>
    <row r="345" spans="1:84" ht="39" customHeight="1" thickTop="1" thickBot="1" x14ac:dyDescent="0.2">
      <c r="A345" s="81" t="str">
        <f t="shared" si="186"/>
        <v>対象期間外</v>
      </c>
      <c r="B345" s="180" t="str">
        <f>IFERROR(IF(B344=例①!$E$12+IF(WEEKDAY(例①!$E$12)=1,例①!$E$12,(8-WEEKDAY(例①!$E$12))),"-",IF(B344="-","-",B344+1)),"-")</f>
        <v>-</v>
      </c>
      <c r="C345" s="89" t="str">
        <f t="shared" si="200"/>
        <v>-</v>
      </c>
      <c r="D345" s="199" t="str">
        <f t="shared" si="201"/>
        <v>×</v>
      </c>
      <c r="E345" s="200" t="str">
        <f t="shared" si="202"/>
        <v xml:space="preserve"> </v>
      </c>
      <c r="F345" s="201" t="s">
        <v>60</v>
      </c>
      <c r="G345" s="202"/>
      <c r="H345" s="203"/>
      <c r="I345" s="204"/>
      <c r="J345" s="187" t="str">
        <f t="shared" si="203"/>
        <v/>
      </c>
      <c r="K345" s="190" t="str">
        <f t="shared" si="187"/>
        <v/>
      </c>
      <c r="L345" s="190" t="str">
        <f t="shared" si="188"/>
        <v/>
      </c>
      <c r="M345" s="188" t="str">
        <f t="shared" si="204"/>
        <v/>
      </c>
      <c r="N345" s="87" t="str">
        <f t="shared" si="189"/>
        <v/>
      </c>
      <c r="O345" s="108"/>
      <c r="P345" s="156" t="str">
        <f>IF(B345&lt;例①!$E$11,"",IF(B345&gt;例①!$E$12,"",IF(LEN(CE345)=0,"○","")))</f>
        <v/>
      </c>
      <c r="Q345" s="162">
        <f t="shared" si="205"/>
        <v>52</v>
      </c>
      <c r="R345" s="93">
        <f t="shared" si="190"/>
        <v>181</v>
      </c>
      <c r="S345" s="156" t="str">
        <f t="shared" si="191"/>
        <v/>
      </c>
      <c r="T345" s="162">
        <f t="shared" si="192"/>
        <v>51</v>
      </c>
      <c r="U345" s="100">
        <f t="shared" si="206"/>
        <v>52</v>
      </c>
      <c r="V345" s="93" t="str">
        <f t="shared" si="193"/>
        <v/>
      </c>
      <c r="W345" s="169" t="str">
        <f t="shared" si="207"/>
        <v/>
      </c>
      <c r="X345" s="80" t="str">
        <f t="shared" si="208"/>
        <v/>
      </c>
      <c r="Y345" s="80" t="str">
        <f t="shared" si="209"/>
        <v/>
      </c>
      <c r="Z345" s="80" t="str">
        <f t="shared" si="194"/>
        <v>-</v>
      </c>
      <c r="AA345" s="80" t="str">
        <f t="shared" si="195"/>
        <v/>
      </c>
      <c r="AB345" s="80" t="str">
        <f t="shared" si="196"/>
        <v>OK（振替済み）</v>
      </c>
      <c r="AC345" s="154">
        <f t="shared" si="197"/>
        <v>51</v>
      </c>
      <c r="AD345" s="154" t="str">
        <f t="shared" si="210"/>
        <v/>
      </c>
      <c r="AE345" s="106">
        <f t="shared" si="211"/>
        <v>0</v>
      </c>
      <c r="AF345" s="106">
        <f t="shared" si="198"/>
        <v>0</v>
      </c>
      <c r="AG345" s="218" t="str">
        <f>IFERROR(IF(AE345=1,例①!$E$11,IF(AE345=2,例①!$E$11,IF(WEEKDAY(Z345)=2,Z338,AG344))),"")</f>
        <v/>
      </c>
      <c r="AH345" s="222" t="str">
        <f t="shared" si="214"/>
        <v/>
      </c>
      <c r="AI345" s="222" t="str">
        <f t="shared" si="214"/>
        <v/>
      </c>
      <c r="AJ345" s="222" t="str">
        <f t="shared" si="214"/>
        <v/>
      </c>
      <c r="AK345" s="222" t="str">
        <f t="shared" si="214"/>
        <v/>
      </c>
      <c r="AL345" s="222" t="str">
        <f t="shared" si="214"/>
        <v/>
      </c>
      <c r="AM345" s="222" t="str">
        <f t="shared" si="214"/>
        <v/>
      </c>
      <c r="AN345" s="222" t="str">
        <f t="shared" si="214"/>
        <v/>
      </c>
      <c r="AO345" s="222" t="str">
        <f t="shared" si="214"/>
        <v/>
      </c>
      <c r="AP345" s="222" t="str">
        <f t="shared" si="214"/>
        <v/>
      </c>
      <c r="AQ345" s="222" t="str">
        <f t="shared" si="214"/>
        <v/>
      </c>
      <c r="AR345" s="222" t="str">
        <f t="shared" si="214"/>
        <v/>
      </c>
      <c r="AS345" s="222" t="str">
        <f t="shared" si="214"/>
        <v/>
      </c>
      <c r="AT345" s="222" t="str">
        <f t="shared" si="214"/>
        <v/>
      </c>
      <c r="AU345" s="222" t="str">
        <f t="shared" si="214"/>
        <v/>
      </c>
      <c r="AV345" s="222" t="str">
        <f t="shared" si="214"/>
        <v/>
      </c>
      <c r="AW345" s="222" t="str">
        <f t="shared" si="214"/>
        <v/>
      </c>
      <c r="AX345" s="222" t="str">
        <f t="shared" si="214"/>
        <v/>
      </c>
      <c r="AY345" s="222" t="str">
        <f t="shared" si="214"/>
        <v/>
      </c>
      <c r="AZ345" s="222" t="str">
        <f t="shared" si="214"/>
        <v/>
      </c>
      <c r="BA345" s="222" t="str">
        <f t="shared" si="214"/>
        <v/>
      </c>
      <c r="BB345" s="219" t="str">
        <f>IFERROR(IF(IF(Z345=例①!$E$12,例①!$E$12,IF(WEEKDAY(Z345)=1,Z352,BB346))&gt;例①!$E$12,例①!$E$12,IF(Z345=例①!$E$12,例①!$E$12,IF(WEEKDAY(Z345)=1,Z352,BB346))),"")</f>
        <v/>
      </c>
      <c r="BE345" s="53"/>
      <c r="BF345" s="53"/>
      <c r="BG345" s="53" t="str">
        <f>IFERROR(VLOOKUP(B345,例①!$C$11:$D$12,2,FALSE),"")</f>
        <v/>
      </c>
      <c r="BH345" s="53" t="str">
        <f>IFERROR(VLOOKUP(B345,例①!$C$16:$D$21,2,FALSE),"")</f>
        <v/>
      </c>
      <c r="BI345" s="53" t="str">
        <f>IFERROR(VLOOKUP(B345,例①!$C$22:$D$24,2,FALSE),"")</f>
        <v/>
      </c>
      <c r="BJ345" s="53" t="str">
        <f>IF(B345&gt;例①!$C$26,"",IF(B345&gt;=例①!$C$25,$BJ$13,""))</f>
        <v/>
      </c>
      <c r="BK345" s="53" t="str">
        <f>IF(B345&gt;例①!$C$28,"",IF(B345&gt;=例①!$C$27,$BK$13,""))</f>
        <v/>
      </c>
      <c r="BL345" s="53" t="str">
        <f>IF(B345&gt;例①!$C$30,"",IF(B345&gt;=例①!$C$29,$BL$13,""))</f>
        <v/>
      </c>
      <c r="BM345" s="53" t="str">
        <f>IF(B345&gt;例①!$C$32,"",IF(B345&gt;=例①!$C$31,$BM$13,""))</f>
        <v/>
      </c>
      <c r="BN345" s="53" t="str">
        <f>IF(B345&gt;例①!$C$34,"",IF(B345&gt;=例①!$C$33,$BN$13,""))</f>
        <v/>
      </c>
      <c r="BO345" s="53" t="str">
        <f>IF(B345&gt;例①!$C$36,"",IF(B345&gt;=例①!$C$35,$BO$13,""))</f>
        <v/>
      </c>
      <c r="BP345" s="53" t="str">
        <f>IF(B345&gt;例①!$C$38,"",IF(B345&gt;=例①!$C$37,$BP$13,""))</f>
        <v/>
      </c>
      <c r="BQ345" s="53" t="str">
        <f>IF(B345&gt;例①!$C$40,"",IF(B345&gt;=例①!$C$39,$BQ$13,""))</f>
        <v/>
      </c>
      <c r="BR345" s="53" t="str">
        <f>IF(B345&gt;例①!$C$42,"",IF(B345&gt;=例①!$C$41,$BR$13,""))</f>
        <v/>
      </c>
      <c r="BS345" s="53" t="str">
        <f>IF(B345&gt;例①!$C$44,"",IF(B345&gt;=例①!$C$43,$BS$13,""))</f>
        <v/>
      </c>
      <c r="BT345" s="53" t="str">
        <f>IF(B345&gt;例①!$C$46,"",IF(B345&gt;=例①!$C$45,$BT$13,""))</f>
        <v/>
      </c>
      <c r="BU345" s="53" t="str">
        <f>IF(B345&gt;例①!$C$48,"",IF(B345&gt;=例①!$C$47,$BU$13,""))</f>
        <v/>
      </c>
      <c r="BV345" s="53" t="str">
        <f>IF(B345&gt;例①!$C$50,"",IF(B345&gt;=例①!$C$49,$BV$13,""))</f>
        <v/>
      </c>
      <c r="BW345" s="53" t="str">
        <f>IF(B345&gt;例①!$C$52,"",IF(B345&gt;=例①!$C$51,$BW$13,""))</f>
        <v/>
      </c>
      <c r="BX345" s="53" t="str">
        <f>IF(B345&gt;例①!$C$54,"",IF(B345&gt;=例①!$C$53,$BX$13,""))</f>
        <v/>
      </c>
      <c r="BY345" s="53" t="str">
        <f>IF(B345&gt;例①!$C$56,"",IF(B345&gt;=例①!$C$55,$BY$13,""))</f>
        <v/>
      </c>
      <c r="BZ345" s="53" t="str">
        <f>IF(B345&gt;例①!$C$58,"",IF(B345&gt;=例①!$C$57,$BZ$13,""))</f>
        <v/>
      </c>
      <c r="CA345" s="53" t="str">
        <f>IF(B345&gt;例①!$C$60,"",IF(B345&gt;=例①!$C$59,$CA$13,""))</f>
        <v/>
      </c>
      <c r="CB345" s="53" t="str">
        <f>IF(B345&gt;例①!$C$62,"",IF(B345&gt;=例①!$C$61,$CB$13,""))</f>
        <v/>
      </c>
      <c r="CC345" s="53" t="str">
        <f>IF(B345&gt;例①!$C$64,"",IF(B345&gt;=例①!$C$63,$CC$13,""))</f>
        <v/>
      </c>
      <c r="CD345" s="53" t="str">
        <f>IF(B345&gt;例①!$C$66,"",IF(B345&gt;=例①!$C$65,$CD$13,""))</f>
        <v/>
      </c>
      <c r="CE345" s="50" t="str">
        <f t="shared" si="212"/>
        <v/>
      </c>
      <c r="CF345" s="50" t="str">
        <f t="shared" si="199"/>
        <v xml:space="preserve"> </v>
      </c>
    </row>
    <row r="346" spans="1:84" ht="39" customHeight="1" thickTop="1" thickBot="1" x14ac:dyDescent="0.2">
      <c r="A346" s="81" t="str">
        <f t="shared" si="186"/>
        <v>対象期間外</v>
      </c>
      <c r="B346" s="180" t="str">
        <f>IFERROR(IF(B345=例①!$E$12+IF(WEEKDAY(例①!$E$12)=1,例①!$E$12,(8-WEEKDAY(例①!$E$12))),"-",IF(B345="-","-",B345+1)),"-")</f>
        <v>-</v>
      </c>
      <c r="C346" s="89" t="str">
        <f t="shared" si="200"/>
        <v>-</v>
      </c>
      <c r="D346" s="199" t="str">
        <f t="shared" si="201"/>
        <v>×</v>
      </c>
      <c r="E346" s="200" t="str">
        <f t="shared" si="202"/>
        <v xml:space="preserve"> </v>
      </c>
      <c r="F346" s="201" t="s">
        <v>60</v>
      </c>
      <c r="G346" s="202"/>
      <c r="H346" s="203"/>
      <c r="I346" s="204"/>
      <c r="J346" s="187" t="str">
        <f t="shared" si="203"/>
        <v/>
      </c>
      <c r="K346" s="190" t="str">
        <f t="shared" si="187"/>
        <v/>
      </c>
      <c r="L346" s="190" t="str">
        <f t="shared" si="188"/>
        <v/>
      </c>
      <c r="M346" s="188" t="str">
        <f t="shared" si="204"/>
        <v/>
      </c>
      <c r="N346" s="87" t="str">
        <f t="shared" si="189"/>
        <v/>
      </c>
      <c r="O346" s="108"/>
      <c r="P346" s="156" t="str">
        <f>IF(B346&lt;例①!$E$11,"",IF(B346&gt;例①!$E$12,"",IF(LEN(CE346)=0,"○","")))</f>
        <v/>
      </c>
      <c r="Q346" s="162">
        <f t="shared" si="205"/>
        <v>52</v>
      </c>
      <c r="R346" s="93">
        <f t="shared" si="190"/>
        <v>181</v>
      </c>
      <c r="S346" s="156" t="str">
        <f t="shared" si="191"/>
        <v/>
      </c>
      <c r="T346" s="162">
        <f t="shared" si="192"/>
        <v>51</v>
      </c>
      <c r="U346" s="100">
        <f t="shared" si="206"/>
        <v>52</v>
      </c>
      <c r="V346" s="93" t="str">
        <f t="shared" si="193"/>
        <v/>
      </c>
      <c r="W346" s="169" t="str">
        <f t="shared" si="207"/>
        <v/>
      </c>
      <c r="X346" s="80" t="str">
        <f t="shared" si="208"/>
        <v/>
      </c>
      <c r="Y346" s="80" t="str">
        <f t="shared" si="209"/>
        <v/>
      </c>
      <c r="Z346" s="80" t="str">
        <f t="shared" si="194"/>
        <v>-</v>
      </c>
      <c r="AA346" s="80" t="str">
        <f t="shared" si="195"/>
        <v/>
      </c>
      <c r="AB346" s="80" t="str">
        <f t="shared" si="196"/>
        <v>OK（振替済み）</v>
      </c>
      <c r="AC346" s="154">
        <f t="shared" si="197"/>
        <v>51</v>
      </c>
      <c r="AD346" s="154" t="str">
        <f t="shared" si="210"/>
        <v/>
      </c>
      <c r="AE346" s="106">
        <f t="shared" si="211"/>
        <v>0</v>
      </c>
      <c r="AF346" s="106">
        <f t="shared" si="198"/>
        <v>0</v>
      </c>
      <c r="AG346" s="218" t="str">
        <f>IFERROR(IF(AE346=1,例①!$E$11,IF(AE346=2,例①!$E$11,IF(WEEKDAY(Z346)=2,Z339,AG345))),"")</f>
        <v/>
      </c>
      <c r="AH346" s="222" t="str">
        <f t="shared" si="214"/>
        <v/>
      </c>
      <c r="AI346" s="222" t="str">
        <f t="shared" si="214"/>
        <v/>
      </c>
      <c r="AJ346" s="222" t="str">
        <f t="shared" si="214"/>
        <v/>
      </c>
      <c r="AK346" s="222" t="str">
        <f t="shared" si="214"/>
        <v/>
      </c>
      <c r="AL346" s="222" t="str">
        <f t="shared" si="214"/>
        <v/>
      </c>
      <c r="AM346" s="222" t="str">
        <f t="shared" si="214"/>
        <v/>
      </c>
      <c r="AN346" s="222" t="str">
        <f t="shared" si="214"/>
        <v/>
      </c>
      <c r="AO346" s="222" t="str">
        <f t="shared" si="214"/>
        <v/>
      </c>
      <c r="AP346" s="222" t="str">
        <f t="shared" si="214"/>
        <v/>
      </c>
      <c r="AQ346" s="222" t="str">
        <f t="shared" si="214"/>
        <v/>
      </c>
      <c r="AR346" s="222" t="str">
        <f t="shared" si="214"/>
        <v/>
      </c>
      <c r="AS346" s="222" t="str">
        <f t="shared" si="214"/>
        <v/>
      </c>
      <c r="AT346" s="222" t="str">
        <f t="shared" si="214"/>
        <v/>
      </c>
      <c r="AU346" s="222" t="str">
        <f t="shared" si="214"/>
        <v/>
      </c>
      <c r="AV346" s="222" t="str">
        <f t="shared" si="214"/>
        <v/>
      </c>
      <c r="AW346" s="222" t="str">
        <f t="shared" si="214"/>
        <v/>
      </c>
      <c r="AX346" s="222" t="str">
        <f t="shared" si="214"/>
        <v/>
      </c>
      <c r="AY346" s="222" t="str">
        <f t="shared" si="214"/>
        <v/>
      </c>
      <c r="AZ346" s="222" t="str">
        <f t="shared" si="214"/>
        <v/>
      </c>
      <c r="BA346" s="222" t="str">
        <f t="shared" si="214"/>
        <v/>
      </c>
      <c r="BB346" s="219" t="str">
        <f>IFERROR(IF(IF(Z346=例①!$E$12,例①!$E$12,IF(WEEKDAY(Z346)=1,Z353,BB347))&gt;例①!$E$12,例①!$E$12,IF(Z346=例①!$E$12,例①!$E$12,IF(WEEKDAY(Z346)=1,Z353,BB347))),"")</f>
        <v/>
      </c>
      <c r="BE346" s="53"/>
      <c r="BF346" s="53"/>
      <c r="BG346" s="53" t="str">
        <f>IFERROR(VLOOKUP(B346,例①!$C$11:$D$12,2,FALSE),"")</f>
        <v/>
      </c>
      <c r="BH346" s="53" t="str">
        <f>IFERROR(VLOOKUP(B346,例①!$C$16:$D$21,2,FALSE),"")</f>
        <v/>
      </c>
      <c r="BI346" s="53" t="str">
        <f>IFERROR(VLOOKUP(B346,例①!$C$22:$D$24,2,FALSE),"")</f>
        <v/>
      </c>
      <c r="BJ346" s="53" t="str">
        <f>IF(B346&gt;例①!$C$26,"",IF(B346&gt;=例①!$C$25,$BJ$13,""))</f>
        <v/>
      </c>
      <c r="BK346" s="53" t="str">
        <f>IF(B346&gt;例①!$C$28,"",IF(B346&gt;=例①!$C$27,$BK$13,""))</f>
        <v/>
      </c>
      <c r="BL346" s="53" t="str">
        <f>IF(B346&gt;例①!$C$30,"",IF(B346&gt;=例①!$C$29,$BL$13,""))</f>
        <v/>
      </c>
      <c r="BM346" s="53" t="str">
        <f>IF(B346&gt;例①!$C$32,"",IF(B346&gt;=例①!$C$31,$BM$13,""))</f>
        <v/>
      </c>
      <c r="BN346" s="53" t="str">
        <f>IF(B346&gt;例①!$C$34,"",IF(B346&gt;=例①!$C$33,$BN$13,""))</f>
        <v/>
      </c>
      <c r="BO346" s="53" t="str">
        <f>IF(B346&gt;例①!$C$36,"",IF(B346&gt;=例①!$C$35,$BO$13,""))</f>
        <v/>
      </c>
      <c r="BP346" s="53" t="str">
        <f>IF(B346&gt;例①!$C$38,"",IF(B346&gt;=例①!$C$37,$BP$13,""))</f>
        <v/>
      </c>
      <c r="BQ346" s="53" t="str">
        <f>IF(B346&gt;例①!$C$40,"",IF(B346&gt;=例①!$C$39,$BQ$13,""))</f>
        <v/>
      </c>
      <c r="BR346" s="53" t="str">
        <f>IF(B346&gt;例①!$C$42,"",IF(B346&gt;=例①!$C$41,$BR$13,""))</f>
        <v/>
      </c>
      <c r="BS346" s="53" t="str">
        <f>IF(B346&gt;例①!$C$44,"",IF(B346&gt;=例①!$C$43,$BS$13,""))</f>
        <v/>
      </c>
      <c r="BT346" s="53" t="str">
        <f>IF(B346&gt;例①!$C$46,"",IF(B346&gt;=例①!$C$45,$BT$13,""))</f>
        <v/>
      </c>
      <c r="BU346" s="53" t="str">
        <f>IF(B346&gt;例①!$C$48,"",IF(B346&gt;=例①!$C$47,$BU$13,""))</f>
        <v/>
      </c>
      <c r="BV346" s="53" t="str">
        <f>IF(B346&gt;例①!$C$50,"",IF(B346&gt;=例①!$C$49,$BV$13,""))</f>
        <v/>
      </c>
      <c r="BW346" s="53" t="str">
        <f>IF(B346&gt;例①!$C$52,"",IF(B346&gt;=例①!$C$51,$BW$13,""))</f>
        <v/>
      </c>
      <c r="BX346" s="53" t="str">
        <f>IF(B346&gt;例①!$C$54,"",IF(B346&gt;=例①!$C$53,$BX$13,""))</f>
        <v/>
      </c>
      <c r="BY346" s="53" t="str">
        <f>IF(B346&gt;例①!$C$56,"",IF(B346&gt;=例①!$C$55,$BY$13,""))</f>
        <v/>
      </c>
      <c r="BZ346" s="53" t="str">
        <f>IF(B346&gt;例①!$C$58,"",IF(B346&gt;=例①!$C$57,$BZ$13,""))</f>
        <v/>
      </c>
      <c r="CA346" s="53" t="str">
        <f>IF(B346&gt;例①!$C$60,"",IF(B346&gt;=例①!$C$59,$CA$13,""))</f>
        <v/>
      </c>
      <c r="CB346" s="53" t="str">
        <f>IF(B346&gt;例①!$C$62,"",IF(B346&gt;=例①!$C$61,$CB$13,""))</f>
        <v/>
      </c>
      <c r="CC346" s="53" t="str">
        <f>IF(B346&gt;例①!$C$64,"",IF(B346&gt;=例①!$C$63,$CC$13,""))</f>
        <v/>
      </c>
      <c r="CD346" s="53" t="str">
        <f>IF(B346&gt;例①!$C$66,"",IF(B346&gt;=例①!$C$65,$CD$13,""))</f>
        <v/>
      </c>
      <c r="CE346" s="50" t="str">
        <f t="shared" si="212"/>
        <v/>
      </c>
      <c r="CF346" s="50" t="str">
        <f t="shared" si="199"/>
        <v xml:space="preserve"> </v>
      </c>
    </row>
    <row r="347" spans="1:84" ht="39" customHeight="1" thickTop="1" thickBot="1" x14ac:dyDescent="0.2">
      <c r="A347" s="81" t="str">
        <f t="shared" si="186"/>
        <v>対象期間外</v>
      </c>
      <c r="B347" s="180" t="str">
        <f>IFERROR(IF(B346=例①!$E$12+IF(WEEKDAY(例①!$E$12)=1,例①!$E$12,(8-WEEKDAY(例①!$E$12))),"-",IF(B346="-","-",B346+1)),"-")</f>
        <v>-</v>
      </c>
      <c r="C347" s="89" t="str">
        <f t="shared" si="200"/>
        <v>-</v>
      </c>
      <c r="D347" s="199" t="str">
        <f t="shared" si="201"/>
        <v>×</v>
      </c>
      <c r="E347" s="200" t="str">
        <f t="shared" si="202"/>
        <v xml:space="preserve"> </v>
      </c>
      <c r="F347" s="201" t="s">
        <v>60</v>
      </c>
      <c r="G347" s="202"/>
      <c r="H347" s="203"/>
      <c r="I347" s="204"/>
      <c r="J347" s="187" t="str">
        <f t="shared" si="203"/>
        <v/>
      </c>
      <c r="K347" s="190" t="str">
        <f t="shared" si="187"/>
        <v/>
      </c>
      <c r="L347" s="190" t="str">
        <f t="shared" si="188"/>
        <v/>
      </c>
      <c r="M347" s="188" t="str">
        <f t="shared" si="204"/>
        <v/>
      </c>
      <c r="N347" s="87" t="str">
        <f t="shared" si="189"/>
        <v/>
      </c>
      <c r="O347" s="108"/>
      <c r="P347" s="156" t="str">
        <f>IF(B347&lt;例①!$E$11,"",IF(B347&gt;例①!$E$12,"",IF(LEN(CE347)=0,"○","")))</f>
        <v/>
      </c>
      <c r="Q347" s="162">
        <f t="shared" si="205"/>
        <v>52</v>
      </c>
      <c r="R347" s="93">
        <f t="shared" si="190"/>
        <v>181</v>
      </c>
      <c r="S347" s="156" t="str">
        <f t="shared" si="191"/>
        <v/>
      </c>
      <c r="T347" s="162">
        <f t="shared" si="192"/>
        <v>51</v>
      </c>
      <c r="U347" s="100">
        <f t="shared" si="206"/>
        <v>52</v>
      </c>
      <c r="V347" s="93" t="str">
        <f t="shared" si="193"/>
        <v/>
      </c>
      <c r="W347" s="169" t="str">
        <f t="shared" si="207"/>
        <v/>
      </c>
      <c r="X347" s="80" t="str">
        <f t="shared" si="208"/>
        <v/>
      </c>
      <c r="Y347" s="80" t="str">
        <f t="shared" si="209"/>
        <v/>
      </c>
      <c r="Z347" s="80" t="str">
        <f t="shared" si="194"/>
        <v>-</v>
      </c>
      <c r="AA347" s="80" t="str">
        <f t="shared" si="195"/>
        <v/>
      </c>
      <c r="AB347" s="80" t="str">
        <f t="shared" si="196"/>
        <v>OK（振替済み）</v>
      </c>
      <c r="AC347" s="154">
        <f t="shared" si="197"/>
        <v>51</v>
      </c>
      <c r="AD347" s="154" t="str">
        <f t="shared" si="210"/>
        <v/>
      </c>
      <c r="AE347" s="106">
        <f t="shared" si="211"/>
        <v>0</v>
      </c>
      <c r="AF347" s="106">
        <f t="shared" si="198"/>
        <v>0</v>
      </c>
      <c r="AG347" s="218" t="str">
        <f>IFERROR(IF(AE347=1,例①!$E$11,IF(AE347=2,例①!$E$11,IF(WEEKDAY(Z347)=2,Z340,AG346))),"")</f>
        <v/>
      </c>
      <c r="AH347" s="222" t="str">
        <f t="shared" si="214"/>
        <v/>
      </c>
      <c r="AI347" s="222" t="str">
        <f t="shared" si="214"/>
        <v/>
      </c>
      <c r="AJ347" s="222" t="str">
        <f t="shared" si="214"/>
        <v/>
      </c>
      <c r="AK347" s="222" t="str">
        <f t="shared" si="214"/>
        <v/>
      </c>
      <c r="AL347" s="222" t="str">
        <f t="shared" si="214"/>
        <v/>
      </c>
      <c r="AM347" s="222" t="str">
        <f t="shared" si="214"/>
        <v/>
      </c>
      <c r="AN347" s="222" t="str">
        <f t="shared" si="214"/>
        <v/>
      </c>
      <c r="AO347" s="222" t="str">
        <f t="shared" si="214"/>
        <v/>
      </c>
      <c r="AP347" s="222" t="str">
        <f t="shared" si="214"/>
        <v/>
      </c>
      <c r="AQ347" s="222" t="str">
        <f t="shared" si="214"/>
        <v/>
      </c>
      <c r="AR347" s="222" t="str">
        <f t="shared" si="214"/>
        <v/>
      </c>
      <c r="AS347" s="222" t="str">
        <f t="shared" si="214"/>
        <v/>
      </c>
      <c r="AT347" s="222" t="str">
        <f t="shared" si="214"/>
        <v/>
      </c>
      <c r="AU347" s="222" t="str">
        <f t="shared" si="214"/>
        <v/>
      </c>
      <c r="AV347" s="222" t="str">
        <f t="shared" si="214"/>
        <v/>
      </c>
      <c r="AW347" s="222" t="str">
        <f t="shared" si="214"/>
        <v/>
      </c>
      <c r="AX347" s="222" t="str">
        <f t="shared" si="214"/>
        <v/>
      </c>
      <c r="AY347" s="222" t="str">
        <f t="shared" si="214"/>
        <v/>
      </c>
      <c r="AZ347" s="222" t="str">
        <f t="shared" si="214"/>
        <v/>
      </c>
      <c r="BA347" s="222" t="str">
        <f t="shared" si="214"/>
        <v/>
      </c>
      <c r="BB347" s="219" t="str">
        <f>IFERROR(IF(IF(Z347=例①!$E$12,例①!$E$12,IF(WEEKDAY(Z347)=1,Z354,BB348))&gt;例①!$E$12,例①!$E$12,IF(Z347=例①!$E$12,例①!$E$12,IF(WEEKDAY(Z347)=1,Z354,BB348))),"")</f>
        <v/>
      </c>
      <c r="BE347" s="53"/>
      <c r="BF347" s="53"/>
      <c r="BG347" s="53" t="str">
        <f>IFERROR(VLOOKUP(B347,例①!$C$11:$D$12,2,FALSE),"")</f>
        <v/>
      </c>
      <c r="BH347" s="53" t="str">
        <f>IFERROR(VLOOKUP(B347,例①!$C$16:$D$21,2,FALSE),"")</f>
        <v/>
      </c>
      <c r="BI347" s="53" t="str">
        <f>IFERROR(VLOOKUP(B347,例①!$C$22:$D$24,2,FALSE),"")</f>
        <v/>
      </c>
      <c r="BJ347" s="53" t="str">
        <f>IF(B347&gt;例①!$C$26,"",IF(B347&gt;=例①!$C$25,$BJ$13,""))</f>
        <v/>
      </c>
      <c r="BK347" s="53" t="str">
        <f>IF(B347&gt;例①!$C$28,"",IF(B347&gt;=例①!$C$27,$BK$13,""))</f>
        <v/>
      </c>
      <c r="BL347" s="53" t="str">
        <f>IF(B347&gt;例①!$C$30,"",IF(B347&gt;=例①!$C$29,$BL$13,""))</f>
        <v/>
      </c>
      <c r="BM347" s="53" t="str">
        <f>IF(B347&gt;例①!$C$32,"",IF(B347&gt;=例①!$C$31,$BM$13,""))</f>
        <v/>
      </c>
      <c r="BN347" s="53" t="str">
        <f>IF(B347&gt;例①!$C$34,"",IF(B347&gt;=例①!$C$33,$BN$13,""))</f>
        <v/>
      </c>
      <c r="BO347" s="53" t="str">
        <f>IF(B347&gt;例①!$C$36,"",IF(B347&gt;=例①!$C$35,$BO$13,""))</f>
        <v/>
      </c>
      <c r="BP347" s="53" t="str">
        <f>IF(B347&gt;例①!$C$38,"",IF(B347&gt;=例①!$C$37,$BP$13,""))</f>
        <v/>
      </c>
      <c r="BQ347" s="53" t="str">
        <f>IF(B347&gt;例①!$C$40,"",IF(B347&gt;=例①!$C$39,$BQ$13,""))</f>
        <v/>
      </c>
      <c r="BR347" s="53" t="str">
        <f>IF(B347&gt;例①!$C$42,"",IF(B347&gt;=例①!$C$41,$BR$13,""))</f>
        <v/>
      </c>
      <c r="BS347" s="53" t="str">
        <f>IF(B347&gt;例①!$C$44,"",IF(B347&gt;=例①!$C$43,$BS$13,""))</f>
        <v/>
      </c>
      <c r="BT347" s="53" t="str">
        <f>IF(B347&gt;例①!$C$46,"",IF(B347&gt;=例①!$C$45,$BT$13,""))</f>
        <v/>
      </c>
      <c r="BU347" s="53" t="str">
        <f>IF(B347&gt;例①!$C$48,"",IF(B347&gt;=例①!$C$47,$BU$13,""))</f>
        <v/>
      </c>
      <c r="BV347" s="53" t="str">
        <f>IF(B347&gt;例①!$C$50,"",IF(B347&gt;=例①!$C$49,$BV$13,""))</f>
        <v/>
      </c>
      <c r="BW347" s="53" t="str">
        <f>IF(B347&gt;例①!$C$52,"",IF(B347&gt;=例①!$C$51,$BW$13,""))</f>
        <v/>
      </c>
      <c r="BX347" s="53" t="str">
        <f>IF(B347&gt;例①!$C$54,"",IF(B347&gt;=例①!$C$53,$BX$13,""))</f>
        <v/>
      </c>
      <c r="BY347" s="53" t="str">
        <f>IF(B347&gt;例①!$C$56,"",IF(B347&gt;=例①!$C$55,$BY$13,""))</f>
        <v/>
      </c>
      <c r="BZ347" s="53" t="str">
        <f>IF(B347&gt;例①!$C$58,"",IF(B347&gt;=例①!$C$57,$BZ$13,""))</f>
        <v/>
      </c>
      <c r="CA347" s="53" t="str">
        <f>IF(B347&gt;例①!$C$60,"",IF(B347&gt;=例①!$C$59,$CA$13,""))</f>
        <v/>
      </c>
      <c r="CB347" s="53" t="str">
        <f>IF(B347&gt;例①!$C$62,"",IF(B347&gt;=例①!$C$61,$CB$13,""))</f>
        <v/>
      </c>
      <c r="CC347" s="53" t="str">
        <f>IF(B347&gt;例①!$C$64,"",IF(B347&gt;=例①!$C$63,$CC$13,""))</f>
        <v/>
      </c>
      <c r="CD347" s="53" t="str">
        <f>IF(B347&gt;例①!$C$66,"",IF(B347&gt;=例①!$C$65,$CD$13,""))</f>
        <v/>
      </c>
      <c r="CE347" s="50" t="str">
        <f t="shared" si="212"/>
        <v/>
      </c>
      <c r="CF347" s="50" t="str">
        <f t="shared" si="199"/>
        <v xml:space="preserve"> </v>
      </c>
    </row>
    <row r="348" spans="1:84" ht="39" customHeight="1" thickTop="1" thickBot="1" x14ac:dyDescent="0.2">
      <c r="A348" s="81" t="str">
        <f t="shared" si="186"/>
        <v>対象期間外</v>
      </c>
      <c r="B348" s="180" t="str">
        <f>IFERROR(IF(B347=例①!$E$12+IF(WEEKDAY(例①!$E$12)=1,例①!$E$12,(8-WEEKDAY(例①!$E$12))),"-",IF(B347="-","-",B347+1)),"-")</f>
        <v>-</v>
      </c>
      <c r="C348" s="89" t="str">
        <f t="shared" si="200"/>
        <v>-</v>
      </c>
      <c r="D348" s="199" t="str">
        <f t="shared" si="201"/>
        <v>×</v>
      </c>
      <c r="E348" s="200" t="str">
        <f t="shared" si="202"/>
        <v xml:space="preserve"> </v>
      </c>
      <c r="F348" s="201" t="s">
        <v>60</v>
      </c>
      <c r="G348" s="202"/>
      <c r="H348" s="203"/>
      <c r="I348" s="204"/>
      <c r="J348" s="187" t="str">
        <f t="shared" si="203"/>
        <v/>
      </c>
      <c r="K348" s="190" t="str">
        <f t="shared" si="187"/>
        <v/>
      </c>
      <c r="L348" s="190" t="str">
        <f t="shared" si="188"/>
        <v/>
      </c>
      <c r="M348" s="188" t="str">
        <f t="shared" si="204"/>
        <v/>
      </c>
      <c r="N348" s="87" t="str">
        <f t="shared" si="189"/>
        <v/>
      </c>
      <c r="O348" s="108"/>
      <c r="P348" s="156" t="str">
        <f>IF(B348&lt;例①!$E$11,"",IF(B348&gt;例①!$E$12,"",IF(LEN(CE348)=0,"○","")))</f>
        <v/>
      </c>
      <c r="Q348" s="162">
        <f t="shared" si="205"/>
        <v>52</v>
      </c>
      <c r="R348" s="93">
        <f t="shared" si="190"/>
        <v>181</v>
      </c>
      <c r="S348" s="156" t="str">
        <f t="shared" si="191"/>
        <v/>
      </c>
      <c r="T348" s="162">
        <f t="shared" si="192"/>
        <v>51</v>
      </c>
      <c r="U348" s="100">
        <f t="shared" si="206"/>
        <v>52</v>
      </c>
      <c r="V348" s="93" t="str">
        <f t="shared" si="193"/>
        <v/>
      </c>
      <c r="W348" s="169" t="str">
        <f t="shared" si="207"/>
        <v/>
      </c>
      <c r="X348" s="80" t="str">
        <f t="shared" si="208"/>
        <v/>
      </c>
      <c r="Y348" s="80" t="str">
        <f t="shared" si="209"/>
        <v/>
      </c>
      <c r="Z348" s="80" t="str">
        <f t="shared" si="194"/>
        <v>-</v>
      </c>
      <c r="AA348" s="80" t="str">
        <f t="shared" si="195"/>
        <v/>
      </c>
      <c r="AB348" s="80" t="str">
        <f t="shared" si="196"/>
        <v>OK（振替済み）</v>
      </c>
      <c r="AC348" s="154">
        <f t="shared" si="197"/>
        <v>51</v>
      </c>
      <c r="AD348" s="154" t="str">
        <f t="shared" si="210"/>
        <v/>
      </c>
      <c r="AE348" s="106">
        <f t="shared" si="211"/>
        <v>0</v>
      </c>
      <c r="AF348" s="106">
        <f t="shared" si="198"/>
        <v>0</v>
      </c>
      <c r="AG348" s="218" t="str">
        <f>IFERROR(IF(AE348=1,例①!$E$11,IF(AE348=2,例①!$E$11,IF(WEEKDAY(Z348)=2,Z341,AG347))),"")</f>
        <v/>
      </c>
      <c r="AH348" s="222" t="str">
        <f t="shared" si="214"/>
        <v/>
      </c>
      <c r="AI348" s="222" t="str">
        <f t="shared" si="214"/>
        <v/>
      </c>
      <c r="AJ348" s="222" t="str">
        <f t="shared" si="214"/>
        <v/>
      </c>
      <c r="AK348" s="222" t="str">
        <f t="shared" si="214"/>
        <v/>
      </c>
      <c r="AL348" s="222" t="str">
        <f t="shared" si="214"/>
        <v/>
      </c>
      <c r="AM348" s="222" t="str">
        <f t="shared" si="214"/>
        <v/>
      </c>
      <c r="AN348" s="222" t="str">
        <f t="shared" si="214"/>
        <v/>
      </c>
      <c r="AO348" s="222" t="str">
        <f t="shared" si="214"/>
        <v/>
      </c>
      <c r="AP348" s="222" t="str">
        <f t="shared" si="214"/>
        <v/>
      </c>
      <c r="AQ348" s="222" t="str">
        <f t="shared" si="214"/>
        <v/>
      </c>
      <c r="AR348" s="222" t="str">
        <f t="shared" si="214"/>
        <v/>
      </c>
      <c r="AS348" s="222" t="str">
        <f t="shared" si="214"/>
        <v/>
      </c>
      <c r="AT348" s="222" t="str">
        <f t="shared" si="214"/>
        <v/>
      </c>
      <c r="AU348" s="222" t="str">
        <f t="shared" si="214"/>
        <v/>
      </c>
      <c r="AV348" s="222" t="str">
        <f t="shared" si="214"/>
        <v/>
      </c>
      <c r="AW348" s="222" t="str">
        <f t="shared" si="214"/>
        <v/>
      </c>
      <c r="AX348" s="222" t="str">
        <f t="shared" si="214"/>
        <v/>
      </c>
      <c r="AY348" s="222" t="str">
        <f t="shared" si="214"/>
        <v/>
      </c>
      <c r="AZ348" s="222" t="str">
        <f t="shared" si="214"/>
        <v/>
      </c>
      <c r="BA348" s="222" t="str">
        <f t="shared" si="214"/>
        <v/>
      </c>
      <c r="BB348" s="219" t="str">
        <f>IFERROR(IF(IF(Z348=例①!$E$12,例①!$E$12,IF(WEEKDAY(Z348)=1,Z355,BB349))&gt;例①!$E$12,例①!$E$12,IF(Z348=例①!$E$12,例①!$E$12,IF(WEEKDAY(Z348)=1,Z355,BB349))),"")</f>
        <v/>
      </c>
      <c r="BE348" s="53"/>
      <c r="BF348" s="53"/>
      <c r="BG348" s="53" t="str">
        <f>IFERROR(VLOOKUP(B348,例①!$C$11:$D$12,2,FALSE),"")</f>
        <v/>
      </c>
      <c r="BH348" s="53" t="str">
        <f>IFERROR(VLOOKUP(B348,例①!$C$16:$D$21,2,FALSE),"")</f>
        <v/>
      </c>
      <c r="BI348" s="53" t="str">
        <f>IFERROR(VLOOKUP(B348,例①!$C$22:$D$24,2,FALSE),"")</f>
        <v/>
      </c>
      <c r="BJ348" s="53" t="str">
        <f>IF(B348&gt;例①!$C$26,"",IF(B348&gt;=例①!$C$25,$BJ$13,""))</f>
        <v/>
      </c>
      <c r="BK348" s="53" t="str">
        <f>IF(B348&gt;例①!$C$28,"",IF(B348&gt;=例①!$C$27,$BK$13,""))</f>
        <v/>
      </c>
      <c r="BL348" s="53" t="str">
        <f>IF(B348&gt;例①!$C$30,"",IF(B348&gt;=例①!$C$29,$BL$13,""))</f>
        <v/>
      </c>
      <c r="BM348" s="53" t="str">
        <f>IF(B348&gt;例①!$C$32,"",IF(B348&gt;=例①!$C$31,$BM$13,""))</f>
        <v/>
      </c>
      <c r="BN348" s="53" t="str">
        <f>IF(B348&gt;例①!$C$34,"",IF(B348&gt;=例①!$C$33,$BN$13,""))</f>
        <v/>
      </c>
      <c r="BO348" s="53" t="str">
        <f>IF(B348&gt;例①!$C$36,"",IF(B348&gt;=例①!$C$35,$BO$13,""))</f>
        <v/>
      </c>
      <c r="BP348" s="53" t="str">
        <f>IF(B348&gt;例①!$C$38,"",IF(B348&gt;=例①!$C$37,$BP$13,""))</f>
        <v/>
      </c>
      <c r="BQ348" s="53" t="str">
        <f>IF(B348&gt;例①!$C$40,"",IF(B348&gt;=例①!$C$39,$BQ$13,""))</f>
        <v/>
      </c>
      <c r="BR348" s="53" t="str">
        <f>IF(B348&gt;例①!$C$42,"",IF(B348&gt;=例①!$C$41,$BR$13,""))</f>
        <v/>
      </c>
      <c r="BS348" s="53" t="str">
        <f>IF(B348&gt;例①!$C$44,"",IF(B348&gt;=例①!$C$43,$BS$13,""))</f>
        <v/>
      </c>
      <c r="BT348" s="53" t="str">
        <f>IF(B348&gt;例①!$C$46,"",IF(B348&gt;=例①!$C$45,$BT$13,""))</f>
        <v/>
      </c>
      <c r="BU348" s="53" t="str">
        <f>IF(B348&gt;例①!$C$48,"",IF(B348&gt;=例①!$C$47,$BU$13,""))</f>
        <v/>
      </c>
      <c r="BV348" s="53" t="str">
        <f>IF(B348&gt;例①!$C$50,"",IF(B348&gt;=例①!$C$49,$BV$13,""))</f>
        <v/>
      </c>
      <c r="BW348" s="53" t="str">
        <f>IF(B348&gt;例①!$C$52,"",IF(B348&gt;=例①!$C$51,$BW$13,""))</f>
        <v/>
      </c>
      <c r="BX348" s="53" t="str">
        <f>IF(B348&gt;例①!$C$54,"",IF(B348&gt;=例①!$C$53,$BX$13,""))</f>
        <v/>
      </c>
      <c r="BY348" s="53" t="str">
        <f>IF(B348&gt;例①!$C$56,"",IF(B348&gt;=例①!$C$55,$BY$13,""))</f>
        <v/>
      </c>
      <c r="BZ348" s="53" t="str">
        <f>IF(B348&gt;例①!$C$58,"",IF(B348&gt;=例①!$C$57,$BZ$13,""))</f>
        <v/>
      </c>
      <c r="CA348" s="53" t="str">
        <f>IF(B348&gt;例①!$C$60,"",IF(B348&gt;=例①!$C$59,$CA$13,""))</f>
        <v/>
      </c>
      <c r="CB348" s="53" t="str">
        <f>IF(B348&gt;例①!$C$62,"",IF(B348&gt;=例①!$C$61,$CB$13,""))</f>
        <v/>
      </c>
      <c r="CC348" s="53" t="str">
        <f>IF(B348&gt;例①!$C$64,"",IF(B348&gt;=例①!$C$63,$CC$13,""))</f>
        <v/>
      </c>
      <c r="CD348" s="53" t="str">
        <f>IF(B348&gt;例①!$C$66,"",IF(B348&gt;=例①!$C$65,$CD$13,""))</f>
        <v/>
      </c>
      <c r="CE348" s="50" t="str">
        <f t="shared" si="212"/>
        <v/>
      </c>
      <c r="CF348" s="50" t="str">
        <f t="shared" si="199"/>
        <v xml:space="preserve"> </v>
      </c>
    </row>
    <row r="349" spans="1:84" ht="39" customHeight="1" thickTop="1" thickBot="1" x14ac:dyDescent="0.2">
      <c r="A349" s="81" t="str">
        <f t="shared" si="186"/>
        <v>対象期間外</v>
      </c>
      <c r="B349" s="180" t="str">
        <f>IFERROR(IF(B348=例①!$E$12+IF(WEEKDAY(例①!$E$12)=1,例①!$E$12,(8-WEEKDAY(例①!$E$12))),"-",IF(B348="-","-",B348+1)),"-")</f>
        <v>-</v>
      </c>
      <c r="C349" s="89" t="str">
        <f t="shared" si="200"/>
        <v>-</v>
      </c>
      <c r="D349" s="199" t="str">
        <f t="shared" si="201"/>
        <v>×</v>
      </c>
      <c r="E349" s="200" t="str">
        <f t="shared" si="202"/>
        <v xml:space="preserve"> </v>
      </c>
      <c r="F349" s="201" t="s">
        <v>61</v>
      </c>
      <c r="G349" s="202"/>
      <c r="H349" s="203"/>
      <c r="I349" s="204"/>
      <c r="J349" s="187" t="str">
        <f t="shared" si="203"/>
        <v/>
      </c>
      <c r="K349" s="190" t="str">
        <f t="shared" si="187"/>
        <v/>
      </c>
      <c r="L349" s="190" t="str">
        <f t="shared" si="188"/>
        <v/>
      </c>
      <c r="M349" s="188" t="str">
        <f t="shared" si="204"/>
        <v/>
      </c>
      <c r="N349" s="87" t="str">
        <f t="shared" si="189"/>
        <v/>
      </c>
      <c r="O349" s="108"/>
      <c r="P349" s="156" t="str">
        <f>IF(B349&lt;例①!$E$11,"",IF(B349&gt;例①!$E$12,"",IF(LEN(CE349)=0,"○","")))</f>
        <v/>
      </c>
      <c r="Q349" s="162">
        <f t="shared" si="205"/>
        <v>52</v>
      </c>
      <c r="R349" s="93">
        <f t="shared" si="190"/>
        <v>181</v>
      </c>
      <c r="S349" s="156" t="str">
        <f t="shared" si="191"/>
        <v/>
      </c>
      <c r="T349" s="162">
        <f t="shared" si="192"/>
        <v>51</v>
      </c>
      <c r="U349" s="100">
        <f t="shared" si="206"/>
        <v>52</v>
      </c>
      <c r="V349" s="93" t="str">
        <f t="shared" si="193"/>
        <v/>
      </c>
      <c r="W349" s="169" t="str">
        <f t="shared" si="207"/>
        <v/>
      </c>
      <c r="X349" s="80" t="str">
        <f t="shared" si="208"/>
        <v/>
      </c>
      <c r="Y349" s="80" t="str">
        <f t="shared" si="209"/>
        <v/>
      </c>
      <c r="Z349" s="80" t="str">
        <f t="shared" si="194"/>
        <v>-</v>
      </c>
      <c r="AA349" s="80" t="str">
        <f t="shared" si="195"/>
        <v/>
      </c>
      <c r="AB349" s="80" t="str">
        <f t="shared" si="196"/>
        <v>OK（振替済み）</v>
      </c>
      <c r="AC349" s="154">
        <f t="shared" si="197"/>
        <v>51</v>
      </c>
      <c r="AD349" s="154" t="str">
        <f t="shared" si="210"/>
        <v/>
      </c>
      <c r="AE349" s="106">
        <f t="shared" si="211"/>
        <v>0</v>
      </c>
      <c r="AF349" s="106">
        <f t="shared" si="198"/>
        <v>0</v>
      </c>
      <c r="AG349" s="218" t="str">
        <f>IFERROR(IF(AE349=1,例①!$E$11,IF(AE349=2,例①!$E$11,IF(WEEKDAY(Z349)=2,Z342,AG348))),"")</f>
        <v/>
      </c>
      <c r="AH349" s="222" t="str">
        <f t="shared" si="214"/>
        <v/>
      </c>
      <c r="AI349" s="222" t="str">
        <f t="shared" si="214"/>
        <v/>
      </c>
      <c r="AJ349" s="222" t="str">
        <f t="shared" si="214"/>
        <v/>
      </c>
      <c r="AK349" s="222" t="str">
        <f t="shared" si="214"/>
        <v/>
      </c>
      <c r="AL349" s="222" t="str">
        <f t="shared" si="214"/>
        <v/>
      </c>
      <c r="AM349" s="222" t="str">
        <f t="shared" si="214"/>
        <v/>
      </c>
      <c r="AN349" s="222" t="str">
        <f t="shared" si="214"/>
        <v/>
      </c>
      <c r="AO349" s="222" t="str">
        <f t="shared" si="214"/>
        <v/>
      </c>
      <c r="AP349" s="222" t="str">
        <f t="shared" si="214"/>
        <v/>
      </c>
      <c r="AQ349" s="222" t="str">
        <f t="shared" si="214"/>
        <v/>
      </c>
      <c r="AR349" s="222" t="str">
        <f t="shared" si="214"/>
        <v/>
      </c>
      <c r="AS349" s="222" t="str">
        <f t="shared" si="214"/>
        <v/>
      </c>
      <c r="AT349" s="222" t="str">
        <f t="shared" si="214"/>
        <v/>
      </c>
      <c r="AU349" s="222" t="str">
        <f t="shared" si="214"/>
        <v/>
      </c>
      <c r="AV349" s="222" t="str">
        <f t="shared" si="214"/>
        <v/>
      </c>
      <c r="AW349" s="222" t="str">
        <f t="shared" si="214"/>
        <v/>
      </c>
      <c r="AX349" s="222" t="str">
        <f t="shared" si="214"/>
        <v/>
      </c>
      <c r="AY349" s="222" t="str">
        <f t="shared" si="214"/>
        <v/>
      </c>
      <c r="AZ349" s="222" t="str">
        <f t="shared" si="214"/>
        <v/>
      </c>
      <c r="BA349" s="222" t="str">
        <f t="shared" si="214"/>
        <v/>
      </c>
      <c r="BB349" s="219" t="str">
        <f>IFERROR(IF(IF(Z349=例①!$E$12,例①!$E$12,IF(WEEKDAY(Z349)=1,Z356,BB350))&gt;例①!$E$12,例①!$E$12,IF(Z349=例①!$E$12,例①!$E$12,IF(WEEKDAY(Z349)=1,Z356,BB350))),"")</f>
        <v/>
      </c>
      <c r="BE349" s="53"/>
      <c r="BF349" s="53"/>
      <c r="BG349" s="53" t="str">
        <f>IFERROR(VLOOKUP(B349,例①!$C$11:$D$12,2,FALSE),"")</f>
        <v/>
      </c>
      <c r="BH349" s="53" t="str">
        <f>IFERROR(VLOOKUP(B349,例①!$C$16:$D$21,2,FALSE),"")</f>
        <v/>
      </c>
      <c r="BI349" s="53" t="str">
        <f>IFERROR(VLOOKUP(B349,例①!$C$22:$D$24,2,FALSE),"")</f>
        <v/>
      </c>
      <c r="BJ349" s="53" t="str">
        <f>IF(B349&gt;例①!$C$26,"",IF(B349&gt;=例①!$C$25,$BJ$13,""))</f>
        <v/>
      </c>
      <c r="BK349" s="53" t="str">
        <f>IF(B349&gt;例①!$C$28,"",IF(B349&gt;=例①!$C$27,$BK$13,""))</f>
        <v/>
      </c>
      <c r="BL349" s="53" t="str">
        <f>IF(B349&gt;例①!$C$30,"",IF(B349&gt;=例①!$C$29,$BL$13,""))</f>
        <v/>
      </c>
      <c r="BM349" s="53" t="str">
        <f>IF(B349&gt;例①!$C$32,"",IF(B349&gt;=例①!$C$31,$BM$13,""))</f>
        <v/>
      </c>
      <c r="BN349" s="53" t="str">
        <f>IF(B349&gt;例①!$C$34,"",IF(B349&gt;=例①!$C$33,$BN$13,""))</f>
        <v/>
      </c>
      <c r="BO349" s="53" t="str">
        <f>IF(B349&gt;例①!$C$36,"",IF(B349&gt;=例①!$C$35,$BO$13,""))</f>
        <v/>
      </c>
      <c r="BP349" s="53" t="str">
        <f>IF(B349&gt;例①!$C$38,"",IF(B349&gt;=例①!$C$37,$BP$13,""))</f>
        <v/>
      </c>
      <c r="BQ349" s="53" t="str">
        <f>IF(B349&gt;例①!$C$40,"",IF(B349&gt;=例①!$C$39,$BQ$13,""))</f>
        <v/>
      </c>
      <c r="BR349" s="53" t="str">
        <f>IF(B349&gt;例①!$C$42,"",IF(B349&gt;=例①!$C$41,$BR$13,""))</f>
        <v/>
      </c>
      <c r="BS349" s="53" t="str">
        <f>IF(B349&gt;例①!$C$44,"",IF(B349&gt;=例①!$C$43,$BS$13,""))</f>
        <v/>
      </c>
      <c r="BT349" s="53" t="str">
        <f>IF(B349&gt;例①!$C$46,"",IF(B349&gt;=例①!$C$45,$BT$13,""))</f>
        <v/>
      </c>
      <c r="BU349" s="53" t="str">
        <f>IF(B349&gt;例①!$C$48,"",IF(B349&gt;=例①!$C$47,$BU$13,""))</f>
        <v/>
      </c>
      <c r="BV349" s="53" t="str">
        <f>IF(B349&gt;例①!$C$50,"",IF(B349&gt;=例①!$C$49,$BV$13,""))</f>
        <v/>
      </c>
      <c r="BW349" s="53" t="str">
        <f>IF(B349&gt;例①!$C$52,"",IF(B349&gt;=例①!$C$51,$BW$13,""))</f>
        <v/>
      </c>
      <c r="BX349" s="53" t="str">
        <f>IF(B349&gt;例①!$C$54,"",IF(B349&gt;=例①!$C$53,$BX$13,""))</f>
        <v/>
      </c>
      <c r="BY349" s="53" t="str">
        <f>IF(B349&gt;例①!$C$56,"",IF(B349&gt;=例①!$C$55,$BY$13,""))</f>
        <v/>
      </c>
      <c r="BZ349" s="53" t="str">
        <f>IF(B349&gt;例①!$C$58,"",IF(B349&gt;=例①!$C$57,$BZ$13,""))</f>
        <v/>
      </c>
      <c r="CA349" s="53" t="str">
        <f>IF(B349&gt;例①!$C$60,"",IF(B349&gt;=例①!$C$59,$CA$13,""))</f>
        <v/>
      </c>
      <c r="CB349" s="53" t="str">
        <f>IF(B349&gt;例①!$C$62,"",IF(B349&gt;=例①!$C$61,$CB$13,""))</f>
        <v/>
      </c>
      <c r="CC349" s="53" t="str">
        <f>IF(B349&gt;例①!$C$64,"",IF(B349&gt;=例①!$C$63,$CC$13,""))</f>
        <v/>
      </c>
      <c r="CD349" s="53" t="str">
        <f>IF(B349&gt;例①!$C$66,"",IF(B349&gt;=例①!$C$65,$CD$13,""))</f>
        <v/>
      </c>
      <c r="CE349" s="50" t="str">
        <f t="shared" si="212"/>
        <v/>
      </c>
      <c r="CF349" s="50" t="str">
        <f t="shared" si="199"/>
        <v xml:space="preserve"> </v>
      </c>
    </row>
    <row r="350" spans="1:84" ht="39" customHeight="1" thickTop="1" thickBot="1" x14ac:dyDescent="0.2">
      <c r="A350" s="81" t="str">
        <f t="shared" si="186"/>
        <v>対象期間外</v>
      </c>
      <c r="B350" s="180" t="str">
        <f>IFERROR(IF(B349=例①!$E$12+IF(WEEKDAY(例①!$E$12)=1,例①!$E$12,(8-WEEKDAY(例①!$E$12))),"-",IF(B349="-","-",B349+1)),"-")</f>
        <v>-</v>
      </c>
      <c r="C350" s="89" t="str">
        <f t="shared" si="200"/>
        <v>-</v>
      </c>
      <c r="D350" s="199" t="str">
        <f t="shared" si="201"/>
        <v>×</v>
      </c>
      <c r="E350" s="200" t="str">
        <f t="shared" si="202"/>
        <v xml:space="preserve"> </v>
      </c>
      <c r="F350" s="201" t="s">
        <v>61</v>
      </c>
      <c r="G350" s="202"/>
      <c r="H350" s="203"/>
      <c r="I350" s="204"/>
      <c r="J350" s="187" t="str">
        <f t="shared" si="203"/>
        <v/>
      </c>
      <c r="K350" s="190" t="str">
        <f t="shared" si="187"/>
        <v/>
      </c>
      <c r="L350" s="190" t="str">
        <f t="shared" si="188"/>
        <v/>
      </c>
      <c r="M350" s="188" t="str">
        <f t="shared" si="204"/>
        <v/>
      </c>
      <c r="N350" s="87" t="str">
        <f t="shared" si="189"/>
        <v/>
      </c>
      <c r="O350" s="108"/>
      <c r="P350" s="156" t="str">
        <f>IF(B350&lt;例①!$E$11,"",IF(B350&gt;例①!$E$12,"",IF(LEN(CE350)=0,"○","")))</f>
        <v/>
      </c>
      <c r="Q350" s="162">
        <f t="shared" si="205"/>
        <v>52</v>
      </c>
      <c r="R350" s="93">
        <f t="shared" si="190"/>
        <v>181</v>
      </c>
      <c r="S350" s="156" t="str">
        <f t="shared" si="191"/>
        <v/>
      </c>
      <c r="T350" s="162">
        <f t="shared" si="192"/>
        <v>51</v>
      </c>
      <c r="U350" s="100">
        <f t="shared" si="206"/>
        <v>52</v>
      </c>
      <c r="V350" s="93" t="str">
        <f t="shared" si="193"/>
        <v/>
      </c>
      <c r="W350" s="169" t="str">
        <f t="shared" si="207"/>
        <v/>
      </c>
      <c r="X350" s="80" t="str">
        <f t="shared" si="208"/>
        <v/>
      </c>
      <c r="Y350" s="80" t="str">
        <f t="shared" si="209"/>
        <v/>
      </c>
      <c r="Z350" s="80" t="str">
        <f t="shared" si="194"/>
        <v>-</v>
      </c>
      <c r="AA350" s="80" t="str">
        <f t="shared" si="195"/>
        <v/>
      </c>
      <c r="AB350" s="80" t="str">
        <f t="shared" si="196"/>
        <v>OK（振替済み）</v>
      </c>
      <c r="AC350" s="154">
        <f t="shared" si="197"/>
        <v>51</v>
      </c>
      <c r="AD350" s="154" t="str">
        <f t="shared" si="210"/>
        <v/>
      </c>
      <c r="AE350" s="106">
        <f t="shared" si="211"/>
        <v>0</v>
      </c>
      <c r="AF350" s="106">
        <f t="shared" si="198"/>
        <v>0</v>
      </c>
      <c r="AG350" s="223" t="str">
        <f>IFERROR(IF(AE350=1,例①!$E$11,IF(AE350=2,例①!$E$11,IF(WEEKDAY(Z350)=2,Z343,AG349))),"")</f>
        <v/>
      </c>
      <c r="AH350" s="224" t="str">
        <f t="shared" si="214"/>
        <v/>
      </c>
      <c r="AI350" s="224" t="str">
        <f t="shared" si="214"/>
        <v/>
      </c>
      <c r="AJ350" s="224" t="str">
        <f t="shared" si="214"/>
        <v/>
      </c>
      <c r="AK350" s="224" t="str">
        <f t="shared" si="214"/>
        <v/>
      </c>
      <c r="AL350" s="224" t="str">
        <f t="shared" si="214"/>
        <v/>
      </c>
      <c r="AM350" s="224" t="str">
        <f t="shared" si="214"/>
        <v/>
      </c>
      <c r="AN350" s="224" t="str">
        <f t="shared" si="214"/>
        <v/>
      </c>
      <c r="AO350" s="224" t="str">
        <f t="shared" si="214"/>
        <v/>
      </c>
      <c r="AP350" s="224" t="str">
        <f t="shared" si="214"/>
        <v/>
      </c>
      <c r="AQ350" s="224" t="str">
        <f t="shared" si="214"/>
        <v/>
      </c>
      <c r="AR350" s="224" t="str">
        <f t="shared" si="214"/>
        <v/>
      </c>
      <c r="AS350" s="224" t="str">
        <f t="shared" si="214"/>
        <v/>
      </c>
      <c r="AT350" s="224" t="str">
        <f t="shared" si="214"/>
        <v/>
      </c>
      <c r="AU350" s="224" t="str">
        <f t="shared" si="214"/>
        <v/>
      </c>
      <c r="AV350" s="224" t="str">
        <f t="shared" si="214"/>
        <v/>
      </c>
      <c r="AW350" s="224" t="str">
        <f t="shared" si="214"/>
        <v/>
      </c>
      <c r="AX350" s="224" t="str">
        <f t="shared" si="214"/>
        <v/>
      </c>
      <c r="AY350" s="224" t="str">
        <f t="shared" si="214"/>
        <v/>
      </c>
      <c r="AZ350" s="224" t="str">
        <f t="shared" si="214"/>
        <v/>
      </c>
      <c r="BA350" s="224" t="str">
        <f t="shared" si="214"/>
        <v/>
      </c>
      <c r="BB350" s="225" t="str">
        <f>IFERROR(IF(IF(Z350=例①!$E$12,例①!$E$12,IF(WEEKDAY(Z350)=1,Z357,BB351))&gt;例①!$E$12,例①!$E$12,IF(Z350=例①!$E$12,例①!$E$12,IF(WEEKDAY(Z350)=1,Z357,BB351))),"")</f>
        <v/>
      </c>
      <c r="BE350" s="53"/>
      <c r="BF350" s="53"/>
      <c r="BG350" s="53" t="str">
        <f>IFERROR(VLOOKUP(B350,例①!$C$11:$D$12,2,FALSE),"")</f>
        <v/>
      </c>
      <c r="BH350" s="53" t="str">
        <f>IFERROR(VLOOKUP(B350,例①!$C$16:$D$21,2,FALSE),"")</f>
        <v/>
      </c>
      <c r="BI350" s="53" t="str">
        <f>IFERROR(VLOOKUP(B350,例①!$C$22:$D$24,2,FALSE),"")</f>
        <v/>
      </c>
      <c r="BJ350" s="53" t="str">
        <f>IF(B350&gt;例①!$C$26,"",IF(B350&gt;=例①!$C$25,$BJ$13,""))</f>
        <v/>
      </c>
      <c r="BK350" s="53" t="str">
        <f>IF(B350&gt;例①!$C$28,"",IF(B350&gt;=例①!$C$27,$BK$13,""))</f>
        <v/>
      </c>
      <c r="BL350" s="53" t="str">
        <f>IF(B350&gt;例①!$C$30,"",IF(B350&gt;=例①!$C$29,$BL$13,""))</f>
        <v/>
      </c>
      <c r="BM350" s="53" t="str">
        <f>IF(B350&gt;例①!$C$32,"",IF(B350&gt;=例①!$C$31,$BM$13,""))</f>
        <v/>
      </c>
      <c r="BN350" s="53" t="str">
        <f>IF(B350&gt;例①!$C$34,"",IF(B350&gt;=例①!$C$33,$BN$13,""))</f>
        <v/>
      </c>
      <c r="BO350" s="53" t="str">
        <f>IF(B350&gt;例①!$C$36,"",IF(B350&gt;=例①!$C$35,$BO$13,""))</f>
        <v/>
      </c>
      <c r="BP350" s="53" t="str">
        <f>IF(B350&gt;例①!$C$38,"",IF(B350&gt;=例①!$C$37,$BP$13,""))</f>
        <v/>
      </c>
      <c r="BQ350" s="53" t="str">
        <f>IF(B350&gt;例①!$C$40,"",IF(B350&gt;=例①!$C$39,$BQ$13,""))</f>
        <v/>
      </c>
      <c r="BR350" s="53" t="str">
        <f>IF(B350&gt;例①!$C$42,"",IF(B350&gt;=例①!$C$41,$BR$13,""))</f>
        <v/>
      </c>
      <c r="BS350" s="53" t="str">
        <f>IF(B350&gt;例①!$C$44,"",IF(B350&gt;=例①!$C$43,$BS$13,""))</f>
        <v/>
      </c>
      <c r="BT350" s="53" t="str">
        <f>IF(B350&gt;例①!$C$46,"",IF(B350&gt;=例①!$C$45,$BT$13,""))</f>
        <v/>
      </c>
      <c r="BU350" s="53" t="str">
        <f>IF(B350&gt;例①!$C$48,"",IF(B350&gt;=例①!$C$47,$BU$13,""))</f>
        <v/>
      </c>
      <c r="BV350" s="53" t="str">
        <f>IF(B350&gt;例①!$C$50,"",IF(B350&gt;=例①!$C$49,$BV$13,""))</f>
        <v/>
      </c>
      <c r="BW350" s="53" t="str">
        <f>IF(B350&gt;例①!$C$52,"",IF(B350&gt;=例①!$C$51,$BW$13,""))</f>
        <v/>
      </c>
      <c r="BX350" s="53" t="str">
        <f>IF(B350&gt;例①!$C$54,"",IF(B350&gt;=例①!$C$53,$BX$13,""))</f>
        <v/>
      </c>
      <c r="BY350" s="53" t="str">
        <f>IF(B350&gt;例①!$C$56,"",IF(B350&gt;=例①!$C$55,$BY$13,""))</f>
        <v/>
      </c>
      <c r="BZ350" s="53" t="str">
        <f>IF(B350&gt;例①!$C$58,"",IF(B350&gt;=例①!$C$57,$BZ$13,""))</f>
        <v/>
      </c>
      <c r="CA350" s="53" t="str">
        <f>IF(B350&gt;例①!$C$60,"",IF(B350&gt;=例①!$C$59,$CA$13,""))</f>
        <v/>
      </c>
      <c r="CB350" s="53" t="str">
        <f>IF(B350&gt;例①!$C$62,"",IF(B350&gt;=例①!$C$61,$CB$13,""))</f>
        <v/>
      </c>
      <c r="CC350" s="53" t="str">
        <f>IF(B350&gt;例①!$C$64,"",IF(B350&gt;=例①!$C$63,$CC$13,""))</f>
        <v/>
      </c>
      <c r="CD350" s="53" t="str">
        <f>IF(B350&gt;例①!$C$66,"",IF(B350&gt;=例①!$C$65,$CD$13,""))</f>
        <v/>
      </c>
      <c r="CE350" s="50" t="str">
        <f t="shared" si="212"/>
        <v/>
      </c>
      <c r="CF350" s="50" t="str">
        <f t="shared" si="199"/>
        <v xml:space="preserve"> </v>
      </c>
    </row>
    <row r="351" spans="1:84" ht="39" customHeight="1" thickTop="1" thickBot="1" x14ac:dyDescent="0.2">
      <c r="A351" s="81" t="str">
        <f t="shared" si="186"/>
        <v>対象期間外</v>
      </c>
      <c r="B351" s="180" t="str">
        <f>IFERROR(IF(B350=例①!$E$12+IF(WEEKDAY(例①!$E$12)=1,例①!$E$12,(8-WEEKDAY(例①!$E$12))),"-",IF(B350="-","-",B350+1)),"-")</f>
        <v>-</v>
      </c>
      <c r="C351" s="89" t="str">
        <f t="shared" si="200"/>
        <v>-</v>
      </c>
      <c r="D351" s="199" t="str">
        <f t="shared" si="201"/>
        <v>×</v>
      </c>
      <c r="E351" s="200" t="str">
        <f t="shared" si="202"/>
        <v xml:space="preserve"> </v>
      </c>
      <c r="F351" s="201" t="s">
        <v>60</v>
      </c>
      <c r="G351" s="202"/>
      <c r="H351" s="203"/>
      <c r="I351" s="204"/>
      <c r="J351" s="187" t="str">
        <f t="shared" si="203"/>
        <v/>
      </c>
      <c r="K351" s="190" t="str">
        <f t="shared" si="187"/>
        <v/>
      </c>
      <c r="L351" s="190" t="str">
        <f t="shared" si="188"/>
        <v/>
      </c>
      <c r="M351" s="188" t="str">
        <f t="shared" si="204"/>
        <v/>
      </c>
      <c r="N351" s="87" t="str">
        <f t="shared" si="189"/>
        <v/>
      </c>
      <c r="O351" s="108"/>
      <c r="P351" s="156" t="str">
        <f>IF(B351&lt;例①!$E$11,"",IF(B351&gt;例①!$E$12,"",IF(LEN(CE351)=0,"○","")))</f>
        <v/>
      </c>
      <c r="Q351" s="162">
        <f t="shared" si="205"/>
        <v>52</v>
      </c>
      <c r="R351" s="93">
        <f t="shared" si="190"/>
        <v>181</v>
      </c>
      <c r="S351" s="156" t="str">
        <f t="shared" si="191"/>
        <v/>
      </c>
      <c r="T351" s="162">
        <f t="shared" si="192"/>
        <v>51</v>
      </c>
      <c r="U351" s="100">
        <f t="shared" si="206"/>
        <v>52</v>
      </c>
      <c r="V351" s="93" t="str">
        <f t="shared" si="193"/>
        <v/>
      </c>
      <c r="W351" s="169" t="str">
        <f t="shared" si="207"/>
        <v/>
      </c>
      <c r="X351" s="80" t="str">
        <f t="shared" si="208"/>
        <v/>
      </c>
      <c r="Y351" s="80" t="str">
        <f t="shared" si="209"/>
        <v/>
      </c>
      <c r="Z351" s="80" t="str">
        <f t="shared" si="194"/>
        <v>-</v>
      </c>
      <c r="AA351" s="80" t="str">
        <f t="shared" si="195"/>
        <v/>
      </c>
      <c r="AB351" s="80" t="str">
        <f t="shared" si="196"/>
        <v>OK（振替済み）</v>
      </c>
      <c r="AC351" s="154">
        <f t="shared" si="197"/>
        <v>51</v>
      </c>
      <c r="AD351" s="154" t="str">
        <f t="shared" si="210"/>
        <v/>
      </c>
      <c r="AE351" s="106">
        <f t="shared" si="211"/>
        <v>0</v>
      </c>
      <c r="AF351" s="106">
        <f t="shared" si="198"/>
        <v>0</v>
      </c>
      <c r="AG351" s="216" t="str">
        <f>IFERROR(IF(AE351=1,例①!$E$11,IF(AE351=2,例①!$E$11,IF(WEEKDAY(Z351)=2,Z344,AG350))),"")</f>
        <v/>
      </c>
      <c r="AH351" s="221" t="str">
        <f t="shared" si="214"/>
        <v/>
      </c>
      <c r="AI351" s="221" t="str">
        <f t="shared" si="214"/>
        <v/>
      </c>
      <c r="AJ351" s="221" t="str">
        <f t="shared" si="214"/>
        <v/>
      </c>
      <c r="AK351" s="221" t="str">
        <f t="shared" si="214"/>
        <v/>
      </c>
      <c r="AL351" s="221" t="str">
        <f t="shared" si="214"/>
        <v/>
      </c>
      <c r="AM351" s="221" t="str">
        <f t="shared" si="214"/>
        <v/>
      </c>
      <c r="AN351" s="221" t="str">
        <f t="shared" si="214"/>
        <v/>
      </c>
      <c r="AO351" s="221" t="str">
        <f t="shared" si="214"/>
        <v/>
      </c>
      <c r="AP351" s="221" t="str">
        <f t="shared" si="214"/>
        <v/>
      </c>
      <c r="AQ351" s="221" t="str">
        <f t="shared" si="214"/>
        <v/>
      </c>
      <c r="AR351" s="221" t="str">
        <f t="shared" si="214"/>
        <v/>
      </c>
      <c r="AS351" s="221" t="str">
        <f t="shared" si="214"/>
        <v/>
      </c>
      <c r="AT351" s="221" t="str">
        <f t="shared" si="214"/>
        <v/>
      </c>
      <c r="AU351" s="221" t="str">
        <f t="shared" si="214"/>
        <v/>
      </c>
      <c r="AV351" s="221" t="str">
        <f t="shared" si="214"/>
        <v/>
      </c>
      <c r="AW351" s="221" t="str">
        <f t="shared" si="214"/>
        <v/>
      </c>
      <c r="AX351" s="221" t="str">
        <f t="shared" si="214"/>
        <v/>
      </c>
      <c r="AY351" s="221" t="str">
        <f t="shared" si="214"/>
        <v/>
      </c>
      <c r="AZ351" s="221" t="str">
        <f t="shared" si="214"/>
        <v/>
      </c>
      <c r="BA351" s="221" t="str">
        <f t="shared" si="214"/>
        <v/>
      </c>
      <c r="BB351" s="217" t="str">
        <f>IFERROR(IF(IF(Z351=例①!$E$12,例①!$E$12,IF(WEEKDAY(Z351)=1,Z358,BB352))&gt;例①!$E$12,例①!$E$12,IF(Z351=例①!$E$12,例①!$E$12,IF(WEEKDAY(Z351)=1,Z358,BB352))),"")</f>
        <v/>
      </c>
      <c r="BE351" s="53"/>
      <c r="BF351" s="53"/>
      <c r="BG351" s="53" t="str">
        <f>IFERROR(VLOOKUP(B351,例①!$C$11:$D$12,2,FALSE),"")</f>
        <v/>
      </c>
      <c r="BH351" s="53" t="str">
        <f>IFERROR(VLOOKUP(B351,例①!$C$16:$D$21,2,FALSE),"")</f>
        <v/>
      </c>
      <c r="BI351" s="53" t="str">
        <f>IFERROR(VLOOKUP(B351,例①!$C$22:$D$24,2,FALSE),"")</f>
        <v/>
      </c>
      <c r="BJ351" s="53" t="str">
        <f>IF(B351&gt;例①!$C$26,"",IF(B351&gt;=例①!$C$25,$BJ$13,""))</f>
        <v/>
      </c>
      <c r="BK351" s="53" t="str">
        <f>IF(B351&gt;例①!$C$28,"",IF(B351&gt;=例①!$C$27,$BK$13,""))</f>
        <v/>
      </c>
      <c r="BL351" s="53" t="str">
        <f>IF(B351&gt;例①!$C$30,"",IF(B351&gt;=例①!$C$29,$BL$13,""))</f>
        <v/>
      </c>
      <c r="BM351" s="53" t="str">
        <f>IF(B351&gt;例①!$C$32,"",IF(B351&gt;=例①!$C$31,$BM$13,""))</f>
        <v/>
      </c>
      <c r="BN351" s="53" t="str">
        <f>IF(B351&gt;例①!$C$34,"",IF(B351&gt;=例①!$C$33,$BN$13,""))</f>
        <v/>
      </c>
      <c r="BO351" s="53" t="str">
        <f>IF(B351&gt;例①!$C$36,"",IF(B351&gt;=例①!$C$35,$BO$13,""))</f>
        <v/>
      </c>
      <c r="BP351" s="53" t="str">
        <f>IF(B351&gt;例①!$C$38,"",IF(B351&gt;=例①!$C$37,$BP$13,""))</f>
        <v/>
      </c>
      <c r="BQ351" s="53" t="str">
        <f>IF(B351&gt;例①!$C$40,"",IF(B351&gt;=例①!$C$39,$BQ$13,""))</f>
        <v/>
      </c>
      <c r="BR351" s="53" t="str">
        <f>IF(B351&gt;例①!$C$42,"",IF(B351&gt;=例①!$C$41,$BR$13,""))</f>
        <v/>
      </c>
      <c r="BS351" s="53" t="str">
        <f>IF(B351&gt;例①!$C$44,"",IF(B351&gt;=例①!$C$43,$BS$13,""))</f>
        <v/>
      </c>
      <c r="BT351" s="53" t="str">
        <f>IF(B351&gt;例①!$C$46,"",IF(B351&gt;=例①!$C$45,$BT$13,""))</f>
        <v/>
      </c>
      <c r="BU351" s="53" t="str">
        <f>IF(B351&gt;例①!$C$48,"",IF(B351&gt;=例①!$C$47,$BU$13,""))</f>
        <v/>
      </c>
      <c r="BV351" s="53" t="str">
        <f>IF(B351&gt;例①!$C$50,"",IF(B351&gt;=例①!$C$49,$BV$13,""))</f>
        <v/>
      </c>
      <c r="BW351" s="53" t="str">
        <f>IF(B351&gt;例①!$C$52,"",IF(B351&gt;=例①!$C$51,$BW$13,""))</f>
        <v/>
      </c>
      <c r="BX351" s="53" t="str">
        <f>IF(B351&gt;例①!$C$54,"",IF(B351&gt;=例①!$C$53,$BX$13,""))</f>
        <v/>
      </c>
      <c r="BY351" s="53" t="str">
        <f>IF(B351&gt;例①!$C$56,"",IF(B351&gt;=例①!$C$55,$BY$13,""))</f>
        <v/>
      </c>
      <c r="BZ351" s="53" t="str">
        <f>IF(B351&gt;例①!$C$58,"",IF(B351&gt;=例①!$C$57,$BZ$13,""))</f>
        <v/>
      </c>
      <c r="CA351" s="53" t="str">
        <f>IF(B351&gt;例①!$C$60,"",IF(B351&gt;=例①!$C$59,$CA$13,""))</f>
        <v/>
      </c>
      <c r="CB351" s="53" t="str">
        <f>IF(B351&gt;例①!$C$62,"",IF(B351&gt;=例①!$C$61,$CB$13,""))</f>
        <v/>
      </c>
      <c r="CC351" s="53" t="str">
        <f>IF(B351&gt;例①!$C$64,"",IF(B351&gt;=例①!$C$63,$CC$13,""))</f>
        <v/>
      </c>
      <c r="CD351" s="53" t="str">
        <f>IF(B351&gt;例①!$C$66,"",IF(B351&gt;=例①!$C$65,$CD$13,""))</f>
        <v/>
      </c>
      <c r="CE351" s="50" t="str">
        <f t="shared" si="212"/>
        <v/>
      </c>
      <c r="CF351" s="50" t="str">
        <f t="shared" si="199"/>
        <v xml:space="preserve"> </v>
      </c>
    </row>
    <row r="352" spans="1:84" ht="39" customHeight="1" thickTop="1" thickBot="1" x14ac:dyDescent="0.2">
      <c r="A352" s="81" t="str">
        <f t="shared" si="186"/>
        <v>対象期間外</v>
      </c>
      <c r="B352" s="180" t="str">
        <f>IFERROR(IF(B351=例①!$E$12+IF(WEEKDAY(例①!$E$12)=1,例①!$E$12,(8-WEEKDAY(例①!$E$12))),"-",IF(B351="-","-",B351+1)),"-")</f>
        <v>-</v>
      </c>
      <c r="C352" s="89" t="str">
        <f t="shared" si="200"/>
        <v>-</v>
      </c>
      <c r="D352" s="199" t="str">
        <f t="shared" si="201"/>
        <v>×</v>
      </c>
      <c r="E352" s="200" t="str">
        <f t="shared" si="202"/>
        <v xml:space="preserve"> </v>
      </c>
      <c r="F352" s="201" t="s">
        <v>60</v>
      </c>
      <c r="G352" s="202"/>
      <c r="H352" s="203"/>
      <c r="I352" s="204"/>
      <c r="J352" s="187" t="str">
        <f t="shared" si="203"/>
        <v/>
      </c>
      <c r="K352" s="190" t="str">
        <f t="shared" si="187"/>
        <v/>
      </c>
      <c r="L352" s="190" t="str">
        <f t="shared" si="188"/>
        <v/>
      </c>
      <c r="M352" s="188" t="str">
        <f t="shared" si="204"/>
        <v/>
      </c>
      <c r="N352" s="87" t="str">
        <f t="shared" si="189"/>
        <v/>
      </c>
      <c r="O352" s="108"/>
      <c r="P352" s="156" t="str">
        <f>IF(B352&lt;例①!$E$11,"",IF(B352&gt;例①!$E$12,"",IF(LEN(CE352)=0,"○","")))</f>
        <v/>
      </c>
      <c r="Q352" s="162">
        <f t="shared" si="205"/>
        <v>52</v>
      </c>
      <c r="R352" s="93">
        <f t="shared" si="190"/>
        <v>181</v>
      </c>
      <c r="S352" s="156" t="str">
        <f t="shared" si="191"/>
        <v/>
      </c>
      <c r="T352" s="162">
        <f t="shared" si="192"/>
        <v>51</v>
      </c>
      <c r="U352" s="100">
        <f t="shared" si="206"/>
        <v>52</v>
      </c>
      <c r="V352" s="93" t="str">
        <f t="shared" si="193"/>
        <v/>
      </c>
      <c r="W352" s="169" t="str">
        <f t="shared" si="207"/>
        <v/>
      </c>
      <c r="X352" s="80" t="str">
        <f t="shared" si="208"/>
        <v/>
      </c>
      <c r="Y352" s="80" t="str">
        <f t="shared" si="209"/>
        <v/>
      </c>
      <c r="Z352" s="80" t="str">
        <f t="shared" si="194"/>
        <v>-</v>
      </c>
      <c r="AA352" s="80" t="str">
        <f t="shared" si="195"/>
        <v/>
      </c>
      <c r="AB352" s="80" t="str">
        <f t="shared" si="196"/>
        <v>OK（振替済み）</v>
      </c>
      <c r="AC352" s="154">
        <f t="shared" si="197"/>
        <v>51</v>
      </c>
      <c r="AD352" s="154" t="str">
        <f t="shared" si="210"/>
        <v/>
      </c>
      <c r="AE352" s="106">
        <f t="shared" si="211"/>
        <v>0</v>
      </c>
      <c r="AF352" s="106">
        <f t="shared" si="198"/>
        <v>0</v>
      </c>
      <c r="AG352" s="218" t="str">
        <f>IFERROR(IF(AE352=1,例①!$E$11,IF(AE352=2,例①!$E$11,IF(WEEKDAY(Z352)=2,Z345,AG351))),"")</f>
        <v/>
      </c>
      <c r="AH352" s="222" t="str">
        <f t="shared" si="214"/>
        <v/>
      </c>
      <c r="AI352" s="222" t="str">
        <f t="shared" si="214"/>
        <v/>
      </c>
      <c r="AJ352" s="222" t="str">
        <f t="shared" si="214"/>
        <v/>
      </c>
      <c r="AK352" s="222" t="str">
        <f t="shared" si="214"/>
        <v/>
      </c>
      <c r="AL352" s="222" t="str">
        <f t="shared" si="214"/>
        <v/>
      </c>
      <c r="AM352" s="222" t="str">
        <f t="shared" si="214"/>
        <v/>
      </c>
      <c r="AN352" s="222" t="str">
        <f t="shared" si="214"/>
        <v/>
      </c>
      <c r="AO352" s="222" t="str">
        <f t="shared" si="214"/>
        <v/>
      </c>
      <c r="AP352" s="222" t="str">
        <f t="shared" si="214"/>
        <v/>
      </c>
      <c r="AQ352" s="222" t="str">
        <f t="shared" si="214"/>
        <v/>
      </c>
      <c r="AR352" s="222" t="str">
        <f t="shared" si="214"/>
        <v/>
      </c>
      <c r="AS352" s="222" t="str">
        <f t="shared" si="214"/>
        <v/>
      </c>
      <c r="AT352" s="222" t="str">
        <f t="shared" si="214"/>
        <v/>
      </c>
      <c r="AU352" s="222" t="str">
        <f t="shared" si="214"/>
        <v/>
      </c>
      <c r="AV352" s="222" t="str">
        <f t="shared" si="214"/>
        <v/>
      </c>
      <c r="AW352" s="222" t="str">
        <f t="shared" si="214"/>
        <v/>
      </c>
      <c r="AX352" s="222" t="str">
        <f t="shared" si="214"/>
        <v/>
      </c>
      <c r="AY352" s="222" t="str">
        <f t="shared" si="214"/>
        <v/>
      </c>
      <c r="AZ352" s="222" t="str">
        <f t="shared" si="214"/>
        <v/>
      </c>
      <c r="BA352" s="222" t="str">
        <f t="shared" si="214"/>
        <v/>
      </c>
      <c r="BB352" s="219" t="str">
        <f>IFERROR(IF(IF(Z352=例①!$E$12,例①!$E$12,IF(WEEKDAY(Z352)=1,Z359,BB353))&gt;例①!$E$12,例①!$E$12,IF(Z352=例①!$E$12,例①!$E$12,IF(WEEKDAY(Z352)=1,Z359,BB353))),"")</f>
        <v/>
      </c>
      <c r="BE352" s="53"/>
      <c r="BF352" s="53"/>
      <c r="BG352" s="53" t="str">
        <f>IFERROR(VLOOKUP(B352,例①!$C$11:$D$12,2,FALSE),"")</f>
        <v/>
      </c>
      <c r="BH352" s="53" t="str">
        <f>IFERROR(VLOOKUP(B352,例①!$C$16:$D$21,2,FALSE),"")</f>
        <v/>
      </c>
      <c r="BI352" s="53" t="str">
        <f>IFERROR(VLOOKUP(B352,例①!$C$22:$D$24,2,FALSE),"")</f>
        <v/>
      </c>
      <c r="BJ352" s="53" t="str">
        <f>IF(B352&gt;例①!$C$26,"",IF(B352&gt;=例①!$C$25,$BJ$13,""))</f>
        <v/>
      </c>
      <c r="BK352" s="53" t="str">
        <f>IF(B352&gt;例①!$C$28,"",IF(B352&gt;=例①!$C$27,$BK$13,""))</f>
        <v/>
      </c>
      <c r="BL352" s="53" t="str">
        <f>IF(B352&gt;例①!$C$30,"",IF(B352&gt;=例①!$C$29,$BL$13,""))</f>
        <v/>
      </c>
      <c r="BM352" s="53" t="str">
        <f>IF(B352&gt;例①!$C$32,"",IF(B352&gt;=例①!$C$31,$BM$13,""))</f>
        <v/>
      </c>
      <c r="BN352" s="53" t="str">
        <f>IF(B352&gt;例①!$C$34,"",IF(B352&gt;=例①!$C$33,$BN$13,""))</f>
        <v/>
      </c>
      <c r="BO352" s="53" t="str">
        <f>IF(B352&gt;例①!$C$36,"",IF(B352&gt;=例①!$C$35,$BO$13,""))</f>
        <v/>
      </c>
      <c r="BP352" s="53" t="str">
        <f>IF(B352&gt;例①!$C$38,"",IF(B352&gt;=例①!$C$37,$BP$13,""))</f>
        <v/>
      </c>
      <c r="BQ352" s="53" t="str">
        <f>IF(B352&gt;例①!$C$40,"",IF(B352&gt;=例①!$C$39,$BQ$13,""))</f>
        <v/>
      </c>
      <c r="BR352" s="53" t="str">
        <f>IF(B352&gt;例①!$C$42,"",IF(B352&gt;=例①!$C$41,$BR$13,""))</f>
        <v/>
      </c>
      <c r="BS352" s="53" t="str">
        <f>IF(B352&gt;例①!$C$44,"",IF(B352&gt;=例①!$C$43,$BS$13,""))</f>
        <v/>
      </c>
      <c r="BT352" s="53" t="str">
        <f>IF(B352&gt;例①!$C$46,"",IF(B352&gt;=例①!$C$45,$BT$13,""))</f>
        <v/>
      </c>
      <c r="BU352" s="53" t="str">
        <f>IF(B352&gt;例①!$C$48,"",IF(B352&gt;=例①!$C$47,$BU$13,""))</f>
        <v/>
      </c>
      <c r="BV352" s="53" t="str">
        <f>IF(B352&gt;例①!$C$50,"",IF(B352&gt;=例①!$C$49,$BV$13,""))</f>
        <v/>
      </c>
      <c r="BW352" s="53" t="str">
        <f>IF(B352&gt;例①!$C$52,"",IF(B352&gt;=例①!$C$51,$BW$13,""))</f>
        <v/>
      </c>
      <c r="BX352" s="53" t="str">
        <f>IF(B352&gt;例①!$C$54,"",IF(B352&gt;=例①!$C$53,$BX$13,""))</f>
        <v/>
      </c>
      <c r="BY352" s="53" t="str">
        <f>IF(B352&gt;例①!$C$56,"",IF(B352&gt;=例①!$C$55,$BY$13,""))</f>
        <v/>
      </c>
      <c r="BZ352" s="53" t="str">
        <f>IF(B352&gt;例①!$C$58,"",IF(B352&gt;=例①!$C$57,$BZ$13,""))</f>
        <v/>
      </c>
      <c r="CA352" s="53" t="str">
        <f>IF(B352&gt;例①!$C$60,"",IF(B352&gt;=例①!$C$59,$CA$13,""))</f>
        <v/>
      </c>
      <c r="CB352" s="53" t="str">
        <f>IF(B352&gt;例①!$C$62,"",IF(B352&gt;=例①!$C$61,$CB$13,""))</f>
        <v/>
      </c>
      <c r="CC352" s="53" t="str">
        <f>IF(B352&gt;例①!$C$64,"",IF(B352&gt;=例①!$C$63,$CC$13,""))</f>
        <v/>
      </c>
      <c r="CD352" s="53" t="str">
        <f>IF(B352&gt;例①!$C$66,"",IF(B352&gt;=例①!$C$65,$CD$13,""))</f>
        <v/>
      </c>
      <c r="CE352" s="50" t="str">
        <f t="shared" si="212"/>
        <v/>
      </c>
      <c r="CF352" s="50" t="str">
        <f t="shared" si="199"/>
        <v xml:space="preserve"> </v>
      </c>
    </row>
    <row r="353" spans="1:84" ht="39" customHeight="1" thickTop="1" thickBot="1" x14ac:dyDescent="0.2">
      <c r="A353" s="81" t="str">
        <f t="shared" si="186"/>
        <v>対象期間外</v>
      </c>
      <c r="B353" s="180" t="str">
        <f>IFERROR(IF(B352=例①!$E$12+IF(WEEKDAY(例①!$E$12)=1,例①!$E$12,(8-WEEKDAY(例①!$E$12))),"-",IF(B352="-","-",B352+1)),"-")</f>
        <v>-</v>
      </c>
      <c r="C353" s="89" t="str">
        <f t="shared" si="200"/>
        <v>-</v>
      </c>
      <c r="D353" s="199" t="str">
        <f t="shared" si="201"/>
        <v>×</v>
      </c>
      <c r="E353" s="200" t="str">
        <f t="shared" si="202"/>
        <v xml:space="preserve"> </v>
      </c>
      <c r="F353" s="201" t="s">
        <v>60</v>
      </c>
      <c r="G353" s="202"/>
      <c r="H353" s="203"/>
      <c r="I353" s="204"/>
      <c r="J353" s="187" t="str">
        <f t="shared" si="203"/>
        <v/>
      </c>
      <c r="K353" s="190" t="str">
        <f t="shared" si="187"/>
        <v/>
      </c>
      <c r="L353" s="190" t="str">
        <f t="shared" si="188"/>
        <v/>
      </c>
      <c r="M353" s="188" t="str">
        <f t="shared" si="204"/>
        <v/>
      </c>
      <c r="N353" s="87" t="str">
        <f t="shared" si="189"/>
        <v/>
      </c>
      <c r="O353" s="108"/>
      <c r="P353" s="156" t="str">
        <f>IF(B353&lt;例①!$E$11,"",IF(B353&gt;例①!$E$12,"",IF(LEN(CE353)=0,"○","")))</f>
        <v/>
      </c>
      <c r="Q353" s="162">
        <f t="shared" si="205"/>
        <v>52</v>
      </c>
      <c r="R353" s="93">
        <f t="shared" si="190"/>
        <v>181</v>
      </c>
      <c r="S353" s="156" t="str">
        <f t="shared" si="191"/>
        <v/>
      </c>
      <c r="T353" s="162">
        <f t="shared" si="192"/>
        <v>51</v>
      </c>
      <c r="U353" s="100">
        <f t="shared" si="206"/>
        <v>52</v>
      </c>
      <c r="V353" s="93" t="str">
        <f t="shared" si="193"/>
        <v/>
      </c>
      <c r="W353" s="169" t="str">
        <f t="shared" si="207"/>
        <v/>
      </c>
      <c r="X353" s="80" t="str">
        <f t="shared" si="208"/>
        <v/>
      </c>
      <c r="Y353" s="80" t="str">
        <f t="shared" si="209"/>
        <v/>
      </c>
      <c r="Z353" s="80" t="str">
        <f t="shared" si="194"/>
        <v>-</v>
      </c>
      <c r="AA353" s="80" t="str">
        <f t="shared" si="195"/>
        <v/>
      </c>
      <c r="AB353" s="80" t="str">
        <f t="shared" si="196"/>
        <v>OK（振替済み）</v>
      </c>
      <c r="AC353" s="154">
        <f t="shared" si="197"/>
        <v>51</v>
      </c>
      <c r="AD353" s="154" t="str">
        <f t="shared" si="210"/>
        <v/>
      </c>
      <c r="AE353" s="106">
        <f t="shared" si="211"/>
        <v>0</v>
      </c>
      <c r="AF353" s="106">
        <f t="shared" si="198"/>
        <v>0</v>
      </c>
      <c r="AG353" s="218" t="str">
        <f>IFERROR(IF(AE353=1,例①!$E$11,IF(AE353=2,例①!$E$11,IF(WEEKDAY(Z353)=2,Z346,AG352))),"")</f>
        <v/>
      </c>
      <c r="AH353" s="222" t="str">
        <f t="shared" si="214"/>
        <v/>
      </c>
      <c r="AI353" s="222" t="str">
        <f t="shared" si="214"/>
        <v/>
      </c>
      <c r="AJ353" s="222" t="str">
        <f t="shared" si="214"/>
        <v/>
      </c>
      <c r="AK353" s="222" t="str">
        <f t="shared" si="214"/>
        <v/>
      </c>
      <c r="AL353" s="222" t="str">
        <f t="shared" si="214"/>
        <v/>
      </c>
      <c r="AM353" s="222" t="str">
        <f t="shared" si="214"/>
        <v/>
      </c>
      <c r="AN353" s="222" t="str">
        <f t="shared" si="214"/>
        <v/>
      </c>
      <c r="AO353" s="222" t="str">
        <f t="shared" si="214"/>
        <v/>
      </c>
      <c r="AP353" s="222" t="str">
        <f t="shared" si="214"/>
        <v/>
      </c>
      <c r="AQ353" s="222" t="str">
        <f t="shared" si="214"/>
        <v/>
      </c>
      <c r="AR353" s="222" t="str">
        <f t="shared" si="214"/>
        <v/>
      </c>
      <c r="AS353" s="222" t="str">
        <f t="shared" si="214"/>
        <v/>
      </c>
      <c r="AT353" s="222" t="str">
        <f t="shared" si="214"/>
        <v/>
      </c>
      <c r="AU353" s="222" t="str">
        <f t="shared" si="214"/>
        <v/>
      </c>
      <c r="AV353" s="222" t="str">
        <f t="shared" si="214"/>
        <v/>
      </c>
      <c r="AW353" s="222" t="str">
        <f t="shared" ref="AW353:BA353" si="215">IFERROR(IF(AV353+1&gt;$BB353,"",AV353+1),"")</f>
        <v/>
      </c>
      <c r="AX353" s="222" t="str">
        <f t="shared" si="215"/>
        <v/>
      </c>
      <c r="AY353" s="222" t="str">
        <f t="shared" si="215"/>
        <v/>
      </c>
      <c r="AZ353" s="222" t="str">
        <f t="shared" si="215"/>
        <v/>
      </c>
      <c r="BA353" s="222" t="str">
        <f t="shared" si="215"/>
        <v/>
      </c>
      <c r="BB353" s="219" t="str">
        <f>IFERROR(IF(IF(Z353=例①!$E$12,例①!$E$12,IF(WEEKDAY(Z353)=1,Z360,BB354))&gt;例①!$E$12,例①!$E$12,IF(Z353=例①!$E$12,例①!$E$12,IF(WEEKDAY(Z353)=1,Z360,BB354))),"")</f>
        <v/>
      </c>
      <c r="BE353" s="53"/>
      <c r="BF353" s="53"/>
      <c r="BG353" s="53" t="str">
        <f>IFERROR(VLOOKUP(B353,例①!$C$11:$D$12,2,FALSE),"")</f>
        <v/>
      </c>
      <c r="BH353" s="53" t="str">
        <f>IFERROR(VLOOKUP(B353,例①!$C$16:$D$21,2,FALSE),"")</f>
        <v/>
      </c>
      <c r="BI353" s="53" t="str">
        <f>IFERROR(VLOOKUP(B353,例①!$C$22:$D$24,2,FALSE),"")</f>
        <v/>
      </c>
      <c r="BJ353" s="53" t="str">
        <f>IF(B353&gt;例①!$C$26,"",IF(B353&gt;=例①!$C$25,$BJ$13,""))</f>
        <v/>
      </c>
      <c r="BK353" s="53" t="str">
        <f>IF(B353&gt;例①!$C$28,"",IF(B353&gt;=例①!$C$27,$BK$13,""))</f>
        <v/>
      </c>
      <c r="BL353" s="53" t="str">
        <f>IF(B353&gt;例①!$C$30,"",IF(B353&gt;=例①!$C$29,$BL$13,""))</f>
        <v/>
      </c>
      <c r="BM353" s="53" t="str">
        <f>IF(B353&gt;例①!$C$32,"",IF(B353&gt;=例①!$C$31,$BM$13,""))</f>
        <v/>
      </c>
      <c r="BN353" s="53" t="str">
        <f>IF(B353&gt;例①!$C$34,"",IF(B353&gt;=例①!$C$33,$BN$13,""))</f>
        <v/>
      </c>
      <c r="BO353" s="53" t="str">
        <f>IF(B353&gt;例①!$C$36,"",IF(B353&gt;=例①!$C$35,$BO$13,""))</f>
        <v/>
      </c>
      <c r="BP353" s="53" t="str">
        <f>IF(B353&gt;例①!$C$38,"",IF(B353&gt;=例①!$C$37,$BP$13,""))</f>
        <v/>
      </c>
      <c r="BQ353" s="53" t="str">
        <f>IF(B353&gt;例①!$C$40,"",IF(B353&gt;=例①!$C$39,$BQ$13,""))</f>
        <v/>
      </c>
      <c r="BR353" s="53" t="str">
        <f>IF(B353&gt;例①!$C$42,"",IF(B353&gt;=例①!$C$41,$BR$13,""))</f>
        <v/>
      </c>
      <c r="BS353" s="53" t="str">
        <f>IF(B353&gt;例①!$C$44,"",IF(B353&gt;=例①!$C$43,$BS$13,""))</f>
        <v/>
      </c>
      <c r="BT353" s="53" t="str">
        <f>IF(B353&gt;例①!$C$46,"",IF(B353&gt;=例①!$C$45,$BT$13,""))</f>
        <v/>
      </c>
      <c r="BU353" s="53" t="str">
        <f>IF(B353&gt;例①!$C$48,"",IF(B353&gt;=例①!$C$47,$BU$13,""))</f>
        <v/>
      </c>
      <c r="BV353" s="53" t="str">
        <f>IF(B353&gt;例①!$C$50,"",IF(B353&gt;=例①!$C$49,$BV$13,""))</f>
        <v/>
      </c>
      <c r="BW353" s="53" t="str">
        <f>IF(B353&gt;例①!$C$52,"",IF(B353&gt;=例①!$C$51,$BW$13,""))</f>
        <v/>
      </c>
      <c r="BX353" s="53" t="str">
        <f>IF(B353&gt;例①!$C$54,"",IF(B353&gt;=例①!$C$53,$BX$13,""))</f>
        <v/>
      </c>
      <c r="BY353" s="53" t="str">
        <f>IF(B353&gt;例①!$C$56,"",IF(B353&gt;=例①!$C$55,$BY$13,""))</f>
        <v/>
      </c>
      <c r="BZ353" s="53" t="str">
        <f>IF(B353&gt;例①!$C$58,"",IF(B353&gt;=例①!$C$57,$BZ$13,""))</f>
        <v/>
      </c>
      <c r="CA353" s="53" t="str">
        <f>IF(B353&gt;例①!$C$60,"",IF(B353&gt;=例①!$C$59,$CA$13,""))</f>
        <v/>
      </c>
      <c r="CB353" s="53" t="str">
        <f>IF(B353&gt;例①!$C$62,"",IF(B353&gt;=例①!$C$61,$CB$13,""))</f>
        <v/>
      </c>
      <c r="CC353" s="53" t="str">
        <f>IF(B353&gt;例①!$C$64,"",IF(B353&gt;=例①!$C$63,$CC$13,""))</f>
        <v/>
      </c>
      <c r="CD353" s="53" t="str">
        <f>IF(B353&gt;例①!$C$66,"",IF(B353&gt;=例①!$C$65,$CD$13,""))</f>
        <v/>
      </c>
      <c r="CE353" s="50" t="str">
        <f t="shared" si="212"/>
        <v/>
      </c>
      <c r="CF353" s="50" t="str">
        <f t="shared" si="199"/>
        <v xml:space="preserve"> </v>
      </c>
    </row>
    <row r="354" spans="1:84" ht="39" customHeight="1" thickTop="1" thickBot="1" x14ac:dyDescent="0.2">
      <c r="A354" s="81" t="str">
        <f t="shared" si="186"/>
        <v>対象期間外</v>
      </c>
      <c r="B354" s="180" t="str">
        <f>IFERROR(IF(B353=例①!$E$12+IF(WEEKDAY(例①!$E$12)=1,例①!$E$12,(8-WEEKDAY(例①!$E$12))),"-",IF(B353="-","-",B353+1)),"-")</f>
        <v>-</v>
      </c>
      <c r="C354" s="89" t="str">
        <f t="shared" si="200"/>
        <v>-</v>
      </c>
      <c r="D354" s="199" t="str">
        <f t="shared" si="201"/>
        <v>×</v>
      </c>
      <c r="E354" s="200" t="str">
        <f t="shared" si="202"/>
        <v xml:space="preserve"> </v>
      </c>
      <c r="F354" s="201" t="s">
        <v>60</v>
      </c>
      <c r="G354" s="202"/>
      <c r="H354" s="203"/>
      <c r="I354" s="204"/>
      <c r="J354" s="187" t="str">
        <f t="shared" si="203"/>
        <v/>
      </c>
      <c r="K354" s="190" t="str">
        <f t="shared" si="187"/>
        <v/>
      </c>
      <c r="L354" s="190" t="str">
        <f t="shared" si="188"/>
        <v/>
      </c>
      <c r="M354" s="188" t="str">
        <f t="shared" si="204"/>
        <v/>
      </c>
      <c r="N354" s="87" t="str">
        <f t="shared" si="189"/>
        <v/>
      </c>
      <c r="O354" s="108"/>
      <c r="P354" s="156" t="str">
        <f>IF(B354&lt;例①!$E$11,"",IF(B354&gt;例①!$E$12,"",IF(LEN(CE354)=0,"○","")))</f>
        <v/>
      </c>
      <c r="Q354" s="162">
        <f t="shared" si="205"/>
        <v>52</v>
      </c>
      <c r="R354" s="93">
        <f t="shared" si="190"/>
        <v>181</v>
      </c>
      <c r="S354" s="156" t="str">
        <f t="shared" si="191"/>
        <v/>
      </c>
      <c r="T354" s="162">
        <f t="shared" si="192"/>
        <v>51</v>
      </c>
      <c r="U354" s="100">
        <f t="shared" si="206"/>
        <v>52</v>
      </c>
      <c r="V354" s="93" t="str">
        <f t="shared" si="193"/>
        <v/>
      </c>
      <c r="W354" s="169" t="str">
        <f t="shared" si="207"/>
        <v/>
      </c>
      <c r="X354" s="80" t="str">
        <f t="shared" si="208"/>
        <v/>
      </c>
      <c r="Y354" s="80" t="str">
        <f t="shared" si="209"/>
        <v/>
      </c>
      <c r="Z354" s="80" t="str">
        <f t="shared" si="194"/>
        <v>-</v>
      </c>
      <c r="AA354" s="80" t="str">
        <f t="shared" si="195"/>
        <v/>
      </c>
      <c r="AB354" s="80" t="str">
        <f t="shared" si="196"/>
        <v>OK（振替済み）</v>
      </c>
      <c r="AC354" s="154">
        <f t="shared" si="197"/>
        <v>51</v>
      </c>
      <c r="AD354" s="154" t="str">
        <f t="shared" si="210"/>
        <v/>
      </c>
      <c r="AE354" s="106">
        <f t="shared" si="211"/>
        <v>0</v>
      </c>
      <c r="AF354" s="106">
        <f t="shared" si="198"/>
        <v>0</v>
      </c>
      <c r="AG354" s="218" t="str">
        <f>IFERROR(IF(AE354=1,例①!$E$11,IF(AE354=2,例①!$E$11,IF(WEEKDAY(Z354)=2,Z347,AG353))),"")</f>
        <v/>
      </c>
      <c r="AH354" s="222" t="str">
        <f t="shared" ref="AH354:BA366" si="216">IFERROR(IF(AG354+1&gt;$BB354,"",AG354+1),"")</f>
        <v/>
      </c>
      <c r="AI354" s="222" t="str">
        <f t="shared" si="216"/>
        <v/>
      </c>
      <c r="AJ354" s="222" t="str">
        <f t="shared" si="216"/>
        <v/>
      </c>
      <c r="AK354" s="222" t="str">
        <f t="shared" si="216"/>
        <v/>
      </c>
      <c r="AL354" s="222" t="str">
        <f t="shared" si="216"/>
        <v/>
      </c>
      <c r="AM354" s="222" t="str">
        <f t="shared" si="216"/>
        <v/>
      </c>
      <c r="AN354" s="222" t="str">
        <f t="shared" si="216"/>
        <v/>
      </c>
      <c r="AO354" s="222" t="str">
        <f t="shared" si="216"/>
        <v/>
      </c>
      <c r="AP354" s="222" t="str">
        <f t="shared" si="216"/>
        <v/>
      </c>
      <c r="AQ354" s="222" t="str">
        <f t="shared" si="216"/>
        <v/>
      </c>
      <c r="AR354" s="222" t="str">
        <f t="shared" si="216"/>
        <v/>
      </c>
      <c r="AS354" s="222" t="str">
        <f t="shared" si="216"/>
        <v/>
      </c>
      <c r="AT354" s="222" t="str">
        <f t="shared" si="216"/>
        <v/>
      </c>
      <c r="AU354" s="222" t="str">
        <f t="shared" si="216"/>
        <v/>
      </c>
      <c r="AV354" s="222" t="str">
        <f t="shared" si="216"/>
        <v/>
      </c>
      <c r="AW354" s="222" t="str">
        <f t="shared" si="216"/>
        <v/>
      </c>
      <c r="AX354" s="222" t="str">
        <f t="shared" si="216"/>
        <v/>
      </c>
      <c r="AY354" s="222" t="str">
        <f t="shared" si="216"/>
        <v/>
      </c>
      <c r="AZ354" s="222" t="str">
        <f t="shared" si="216"/>
        <v/>
      </c>
      <c r="BA354" s="222" t="str">
        <f t="shared" si="216"/>
        <v/>
      </c>
      <c r="BB354" s="219" t="str">
        <f>IFERROR(IF(IF(Z354=例①!$E$12,例①!$E$12,IF(WEEKDAY(Z354)=1,Z361,BB355))&gt;例①!$E$12,例①!$E$12,IF(Z354=例①!$E$12,例①!$E$12,IF(WEEKDAY(Z354)=1,Z361,BB355))),"")</f>
        <v/>
      </c>
      <c r="BE354" s="53"/>
      <c r="BF354" s="53"/>
      <c r="BG354" s="53" t="str">
        <f>IFERROR(VLOOKUP(B354,例①!$C$11:$D$12,2,FALSE),"")</f>
        <v/>
      </c>
      <c r="BH354" s="53" t="str">
        <f>IFERROR(VLOOKUP(B354,例①!$C$16:$D$21,2,FALSE),"")</f>
        <v/>
      </c>
      <c r="BI354" s="53" t="str">
        <f>IFERROR(VLOOKUP(B354,例①!$C$22:$D$24,2,FALSE),"")</f>
        <v/>
      </c>
      <c r="BJ354" s="53" t="str">
        <f>IF(B354&gt;例①!$C$26,"",IF(B354&gt;=例①!$C$25,$BJ$13,""))</f>
        <v/>
      </c>
      <c r="BK354" s="53" t="str">
        <f>IF(B354&gt;例①!$C$28,"",IF(B354&gt;=例①!$C$27,$BK$13,""))</f>
        <v/>
      </c>
      <c r="BL354" s="53" t="str">
        <f>IF(B354&gt;例①!$C$30,"",IF(B354&gt;=例①!$C$29,$BL$13,""))</f>
        <v/>
      </c>
      <c r="BM354" s="53" t="str">
        <f>IF(B354&gt;例①!$C$32,"",IF(B354&gt;=例①!$C$31,$BM$13,""))</f>
        <v/>
      </c>
      <c r="BN354" s="53" t="str">
        <f>IF(B354&gt;例①!$C$34,"",IF(B354&gt;=例①!$C$33,$BN$13,""))</f>
        <v/>
      </c>
      <c r="BO354" s="53" t="str">
        <f>IF(B354&gt;例①!$C$36,"",IF(B354&gt;=例①!$C$35,$BO$13,""))</f>
        <v/>
      </c>
      <c r="BP354" s="53" t="str">
        <f>IF(B354&gt;例①!$C$38,"",IF(B354&gt;=例①!$C$37,$BP$13,""))</f>
        <v/>
      </c>
      <c r="BQ354" s="53" t="str">
        <f>IF(B354&gt;例①!$C$40,"",IF(B354&gt;=例①!$C$39,$BQ$13,""))</f>
        <v/>
      </c>
      <c r="BR354" s="53" t="str">
        <f>IF(B354&gt;例①!$C$42,"",IF(B354&gt;=例①!$C$41,$BR$13,""))</f>
        <v/>
      </c>
      <c r="BS354" s="53" t="str">
        <f>IF(B354&gt;例①!$C$44,"",IF(B354&gt;=例①!$C$43,$BS$13,""))</f>
        <v/>
      </c>
      <c r="BT354" s="53" t="str">
        <f>IF(B354&gt;例①!$C$46,"",IF(B354&gt;=例①!$C$45,$BT$13,""))</f>
        <v/>
      </c>
      <c r="BU354" s="53" t="str">
        <f>IF(B354&gt;例①!$C$48,"",IF(B354&gt;=例①!$C$47,$BU$13,""))</f>
        <v/>
      </c>
      <c r="BV354" s="53" t="str">
        <f>IF(B354&gt;例①!$C$50,"",IF(B354&gt;=例①!$C$49,$BV$13,""))</f>
        <v/>
      </c>
      <c r="BW354" s="53" t="str">
        <f>IF(B354&gt;例①!$C$52,"",IF(B354&gt;=例①!$C$51,$BW$13,""))</f>
        <v/>
      </c>
      <c r="BX354" s="53" t="str">
        <f>IF(B354&gt;例①!$C$54,"",IF(B354&gt;=例①!$C$53,$BX$13,""))</f>
        <v/>
      </c>
      <c r="BY354" s="53" t="str">
        <f>IF(B354&gt;例①!$C$56,"",IF(B354&gt;=例①!$C$55,$BY$13,""))</f>
        <v/>
      </c>
      <c r="BZ354" s="53" t="str">
        <f>IF(B354&gt;例①!$C$58,"",IF(B354&gt;=例①!$C$57,$BZ$13,""))</f>
        <v/>
      </c>
      <c r="CA354" s="53" t="str">
        <f>IF(B354&gt;例①!$C$60,"",IF(B354&gt;=例①!$C$59,$CA$13,""))</f>
        <v/>
      </c>
      <c r="CB354" s="53" t="str">
        <f>IF(B354&gt;例①!$C$62,"",IF(B354&gt;=例①!$C$61,$CB$13,""))</f>
        <v/>
      </c>
      <c r="CC354" s="53" t="str">
        <f>IF(B354&gt;例①!$C$64,"",IF(B354&gt;=例①!$C$63,$CC$13,""))</f>
        <v/>
      </c>
      <c r="CD354" s="53" t="str">
        <f>IF(B354&gt;例①!$C$66,"",IF(B354&gt;=例①!$C$65,$CD$13,""))</f>
        <v/>
      </c>
      <c r="CE354" s="50" t="str">
        <f t="shared" si="212"/>
        <v/>
      </c>
      <c r="CF354" s="50" t="str">
        <f t="shared" si="199"/>
        <v xml:space="preserve"> </v>
      </c>
    </row>
    <row r="355" spans="1:84" ht="39" customHeight="1" thickTop="1" thickBot="1" x14ac:dyDescent="0.2">
      <c r="A355" s="81" t="str">
        <f t="shared" si="186"/>
        <v>対象期間外</v>
      </c>
      <c r="B355" s="180" t="str">
        <f>IFERROR(IF(B354=例①!$E$12+IF(WEEKDAY(例①!$E$12)=1,例①!$E$12,(8-WEEKDAY(例①!$E$12))),"-",IF(B354="-","-",B354+1)),"-")</f>
        <v>-</v>
      </c>
      <c r="C355" s="89" t="str">
        <f t="shared" si="200"/>
        <v>-</v>
      </c>
      <c r="D355" s="199" t="str">
        <f t="shared" si="201"/>
        <v>×</v>
      </c>
      <c r="E355" s="200" t="str">
        <f t="shared" si="202"/>
        <v xml:space="preserve"> </v>
      </c>
      <c r="F355" s="201" t="s">
        <v>60</v>
      </c>
      <c r="G355" s="202"/>
      <c r="H355" s="203"/>
      <c r="I355" s="204"/>
      <c r="J355" s="187" t="str">
        <f t="shared" si="203"/>
        <v/>
      </c>
      <c r="K355" s="190" t="str">
        <f t="shared" si="187"/>
        <v/>
      </c>
      <c r="L355" s="190" t="str">
        <f t="shared" si="188"/>
        <v/>
      </c>
      <c r="M355" s="188" t="str">
        <f t="shared" si="204"/>
        <v/>
      </c>
      <c r="N355" s="87" t="str">
        <f t="shared" si="189"/>
        <v/>
      </c>
      <c r="O355" s="108"/>
      <c r="P355" s="156" t="str">
        <f>IF(B355&lt;例①!$E$11,"",IF(B355&gt;例①!$E$12,"",IF(LEN(CE355)=0,"○","")))</f>
        <v/>
      </c>
      <c r="Q355" s="162">
        <f t="shared" si="205"/>
        <v>52</v>
      </c>
      <c r="R355" s="93">
        <f t="shared" si="190"/>
        <v>181</v>
      </c>
      <c r="S355" s="156" t="str">
        <f t="shared" si="191"/>
        <v/>
      </c>
      <c r="T355" s="162">
        <f t="shared" si="192"/>
        <v>51</v>
      </c>
      <c r="U355" s="100">
        <f t="shared" si="206"/>
        <v>52</v>
      </c>
      <c r="V355" s="93" t="str">
        <f t="shared" si="193"/>
        <v/>
      </c>
      <c r="W355" s="169" t="str">
        <f t="shared" si="207"/>
        <v/>
      </c>
      <c r="X355" s="80" t="str">
        <f t="shared" si="208"/>
        <v/>
      </c>
      <c r="Y355" s="80" t="str">
        <f t="shared" si="209"/>
        <v/>
      </c>
      <c r="Z355" s="80" t="str">
        <f t="shared" si="194"/>
        <v>-</v>
      </c>
      <c r="AA355" s="80" t="str">
        <f t="shared" si="195"/>
        <v/>
      </c>
      <c r="AB355" s="80" t="str">
        <f t="shared" si="196"/>
        <v>OK（振替済み）</v>
      </c>
      <c r="AC355" s="154">
        <f t="shared" si="197"/>
        <v>51</v>
      </c>
      <c r="AD355" s="154" t="str">
        <f t="shared" si="210"/>
        <v/>
      </c>
      <c r="AE355" s="106">
        <f t="shared" si="211"/>
        <v>0</v>
      </c>
      <c r="AF355" s="106">
        <f t="shared" si="198"/>
        <v>0</v>
      </c>
      <c r="AG355" s="218" t="str">
        <f>IFERROR(IF(AE355=1,例①!$E$11,IF(AE355=2,例①!$E$11,IF(WEEKDAY(Z355)=2,Z348,AG354))),"")</f>
        <v/>
      </c>
      <c r="AH355" s="222" t="str">
        <f t="shared" si="216"/>
        <v/>
      </c>
      <c r="AI355" s="222" t="str">
        <f t="shared" si="216"/>
        <v/>
      </c>
      <c r="AJ355" s="222" t="str">
        <f t="shared" si="216"/>
        <v/>
      </c>
      <c r="AK355" s="222" t="str">
        <f t="shared" si="216"/>
        <v/>
      </c>
      <c r="AL355" s="222" t="str">
        <f t="shared" si="216"/>
        <v/>
      </c>
      <c r="AM355" s="222" t="str">
        <f t="shared" si="216"/>
        <v/>
      </c>
      <c r="AN355" s="222" t="str">
        <f t="shared" si="216"/>
        <v/>
      </c>
      <c r="AO355" s="222" t="str">
        <f t="shared" si="216"/>
        <v/>
      </c>
      <c r="AP355" s="222" t="str">
        <f t="shared" si="216"/>
        <v/>
      </c>
      <c r="AQ355" s="222" t="str">
        <f t="shared" si="216"/>
        <v/>
      </c>
      <c r="AR355" s="222" t="str">
        <f t="shared" si="216"/>
        <v/>
      </c>
      <c r="AS355" s="222" t="str">
        <f t="shared" si="216"/>
        <v/>
      </c>
      <c r="AT355" s="222" t="str">
        <f t="shared" si="216"/>
        <v/>
      </c>
      <c r="AU355" s="222" t="str">
        <f t="shared" si="216"/>
        <v/>
      </c>
      <c r="AV355" s="222" t="str">
        <f t="shared" si="216"/>
        <v/>
      </c>
      <c r="AW355" s="222" t="str">
        <f t="shared" si="216"/>
        <v/>
      </c>
      <c r="AX355" s="222" t="str">
        <f t="shared" si="216"/>
        <v/>
      </c>
      <c r="AY355" s="222" t="str">
        <f t="shared" si="216"/>
        <v/>
      </c>
      <c r="AZ355" s="222" t="str">
        <f t="shared" si="216"/>
        <v/>
      </c>
      <c r="BA355" s="222" t="str">
        <f t="shared" si="216"/>
        <v/>
      </c>
      <c r="BB355" s="219" t="str">
        <f>IFERROR(IF(IF(Z355=例①!$E$12,例①!$E$12,IF(WEEKDAY(Z355)=1,Z362,BB356))&gt;例①!$E$12,例①!$E$12,IF(Z355=例①!$E$12,例①!$E$12,IF(WEEKDAY(Z355)=1,Z362,BB356))),"")</f>
        <v/>
      </c>
      <c r="BE355" s="53"/>
      <c r="BF355" s="53"/>
      <c r="BG355" s="53" t="str">
        <f>IFERROR(VLOOKUP(B355,例①!$C$11:$D$12,2,FALSE),"")</f>
        <v/>
      </c>
      <c r="BH355" s="53" t="str">
        <f>IFERROR(VLOOKUP(B355,例①!$C$16:$D$21,2,FALSE),"")</f>
        <v/>
      </c>
      <c r="BI355" s="53" t="str">
        <f>IFERROR(VLOOKUP(B355,例①!$C$22:$D$24,2,FALSE),"")</f>
        <v/>
      </c>
      <c r="BJ355" s="53" t="str">
        <f>IF(B355&gt;例①!$C$26,"",IF(B355&gt;=例①!$C$25,$BJ$13,""))</f>
        <v/>
      </c>
      <c r="BK355" s="53" t="str">
        <f>IF(B355&gt;例①!$C$28,"",IF(B355&gt;=例①!$C$27,$BK$13,""))</f>
        <v/>
      </c>
      <c r="BL355" s="53" t="str">
        <f>IF(B355&gt;例①!$C$30,"",IF(B355&gt;=例①!$C$29,$BL$13,""))</f>
        <v/>
      </c>
      <c r="BM355" s="53" t="str">
        <f>IF(B355&gt;例①!$C$32,"",IF(B355&gt;=例①!$C$31,$BM$13,""))</f>
        <v/>
      </c>
      <c r="BN355" s="53" t="str">
        <f>IF(B355&gt;例①!$C$34,"",IF(B355&gt;=例①!$C$33,$BN$13,""))</f>
        <v/>
      </c>
      <c r="BO355" s="53" t="str">
        <f>IF(B355&gt;例①!$C$36,"",IF(B355&gt;=例①!$C$35,$BO$13,""))</f>
        <v/>
      </c>
      <c r="BP355" s="53" t="str">
        <f>IF(B355&gt;例①!$C$38,"",IF(B355&gt;=例①!$C$37,$BP$13,""))</f>
        <v/>
      </c>
      <c r="BQ355" s="53" t="str">
        <f>IF(B355&gt;例①!$C$40,"",IF(B355&gt;=例①!$C$39,$BQ$13,""))</f>
        <v/>
      </c>
      <c r="BR355" s="53" t="str">
        <f>IF(B355&gt;例①!$C$42,"",IF(B355&gt;=例①!$C$41,$BR$13,""))</f>
        <v/>
      </c>
      <c r="BS355" s="53" t="str">
        <f>IF(B355&gt;例①!$C$44,"",IF(B355&gt;=例①!$C$43,$BS$13,""))</f>
        <v/>
      </c>
      <c r="BT355" s="53" t="str">
        <f>IF(B355&gt;例①!$C$46,"",IF(B355&gt;=例①!$C$45,$BT$13,""))</f>
        <v/>
      </c>
      <c r="BU355" s="53" t="str">
        <f>IF(B355&gt;例①!$C$48,"",IF(B355&gt;=例①!$C$47,$BU$13,""))</f>
        <v/>
      </c>
      <c r="BV355" s="53" t="str">
        <f>IF(B355&gt;例①!$C$50,"",IF(B355&gt;=例①!$C$49,$BV$13,""))</f>
        <v/>
      </c>
      <c r="BW355" s="53" t="str">
        <f>IF(B355&gt;例①!$C$52,"",IF(B355&gt;=例①!$C$51,$BW$13,""))</f>
        <v/>
      </c>
      <c r="BX355" s="53" t="str">
        <f>IF(B355&gt;例①!$C$54,"",IF(B355&gt;=例①!$C$53,$BX$13,""))</f>
        <v/>
      </c>
      <c r="BY355" s="53" t="str">
        <f>IF(B355&gt;例①!$C$56,"",IF(B355&gt;=例①!$C$55,$BY$13,""))</f>
        <v/>
      </c>
      <c r="BZ355" s="53" t="str">
        <f>IF(B355&gt;例①!$C$58,"",IF(B355&gt;=例①!$C$57,$BZ$13,""))</f>
        <v/>
      </c>
      <c r="CA355" s="53" t="str">
        <f>IF(B355&gt;例①!$C$60,"",IF(B355&gt;=例①!$C$59,$CA$13,""))</f>
        <v/>
      </c>
      <c r="CB355" s="53" t="str">
        <f>IF(B355&gt;例①!$C$62,"",IF(B355&gt;=例①!$C$61,$CB$13,""))</f>
        <v/>
      </c>
      <c r="CC355" s="53" t="str">
        <f>IF(B355&gt;例①!$C$64,"",IF(B355&gt;=例①!$C$63,$CC$13,""))</f>
        <v/>
      </c>
      <c r="CD355" s="53" t="str">
        <f>IF(B355&gt;例①!$C$66,"",IF(B355&gt;=例①!$C$65,$CD$13,""))</f>
        <v/>
      </c>
      <c r="CE355" s="50" t="str">
        <f t="shared" si="212"/>
        <v/>
      </c>
      <c r="CF355" s="50" t="str">
        <f t="shared" si="199"/>
        <v xml:space="preserve"> </v>
      </c>
    </row>
    <row r="356" spans="1:84" ht="39" customHeight="1" thickTop="1" thickBot="1" x14ac:dyDescent="0.2">
      <c r="A356" s="81" t="str">
        <f t="shared" si="186"/>
        <v>対象期間外</v>
      </c>
      <c r="B356" s="180" t="str">
        <f>IFERROR(IF(B355=例①!$E$12+IF(WEEKDAY(例①!$E$12)=1,例①!$E$12,(8-WEEKDAY(例①!$E$12))),"-",IF(B355="-","-",B355+1)),"-")</f>
        <v>-</v>
      </c>
      <c r="C356" s="89" t="str">
        <f t="shared" si="200"/>
        <v>-</v>
      </c>
      <c r="D356" s="199" t="str">
        <f t="shared" si="201"/>
        <v>×</v>
      </c>
      <c r="E356" s="200" t="str">
        <f t="shared" si="202"/>
        <v xml:space="preserve"> </v>
      </c>
      <c r="F356" s="201" t="s">
        <v>61</v>
      </c>
      <c r="G356" s="202"/>
      <c r="H356" s="203"/>
      <c r="I356" s="204"/>
      <c r="J356" s="187" t="str">
        <f t="shared" si="203"/>
        <v/>
      </c>
      <c r="K356" s="190" t="str">
        <f t="shared" si="187"/>
        <v/>
      </c>
      <c r="L356" s="190" t="str">
        <f t="shared" si="188"/>
        <v/>
      </c>
      <c r="M356" s="188" t="str">
        <f t="shared" si="204"/>
        <v/>
      </c>
      <c r="N356" s="87" t="str">
        <f t="shared" si="189"/>
        <v/>
      </c>
      <c r="O356" s="108"/>
      <c r="P356" s="156" t="str">
        <f>IF(B356&lt;例①!$E$11,"",IF(B356&gt;例①!$E$12,"",IF(LEN(CE356)=0,"○","")))</f>
        <v/>
      </c>
      <c r="Q356" s="162">
        <f t="shared" si="205"/>
        <v>52</v>
      </c>
      <c r="R356" s="93">
        <f t="shared" si="190"/>
        <v>181</v>
      </c>
      <c r="S356" s="156" t="str">
        <f t="shared" si="191"/>
        <v/>
      </c>
      <c r="T356" s="162">
        <f t="shared" si="192"/>
        <v>51</v>
      </c>
      <c r="U356" s="100">
        <f t="shared" si="206"/>
        <v>52</v>
      </c>
      <c r="V356" s="93" t="str">
        <f t="shared" si="193"/>
        <v/>
      </c>
      <c r="W356" s="169" t="str">
        <f t="shared" si="207"/>
        <v/>
      </c>
      <c r="X356" s="80" t="str">
        <f t="shared" si="208"/>
        <v/>
      </c>
      <c r="Y356" s="80" t="str">
        <f t="shared" si="209"/>
        <v/>
      </c>
      <c r="Z356" s="80" t="str">
        <f t="shared" si="194"/>
        <v>-</v>
      </c>
      <c r="AA356" s="80" t="str">
        <f t="shared" si="195"/>
        <v/>
      </c>
      <c r="AB356" s="80" t="str">
        <f t="shared" si="196"/>
        <v>OK（振替済み）</v>
      </c>
      <c r="AC356" s="154">
        <f t="shared" si="197"/>
        <v>51</v>
      </c>
      <c r="AD356" s="154" t="str">
        <f t="shared" si="210"/>
        <v/>
      </c>
      <c r="AE356" s="106">
        <f t="shared" si="211"/>
        <v>0</v>
      </c>
      <c r="AF356" s="106">
        <f t="shared" si="198"/>
        <v>0</v>
      </c>
      <c r="AG356" s="218" t="str">
        <f>IFERROR(IF(AE356=1,例①!$E$11,IF(AE356=2,例①!$E$11,IF(WEEKDAY(Z356)=2,Z349,AG355))),"")</f>
        <v/>
      </c>
      <c r="AH356" s="222" t="str">
        <f t="shared" si="216"/>
        <v/>
      </c>
      <c r="AI356" s="222" t="str">
        <f t="shared" si="216"/>
        <v/>
      </c>
      <c r="AJ356" s="222" t="str">
        <f t="shared" si="216"/>
        <v/>
      </c>
      <c r="AK356" s="222" t="str">
        <f t="shared" si="216"/>
        <v/>
      </c>
      <c r="AL356" s="222" t="str">
        <f t="shared" si="216"/>
        <v/>
      </c>
      <c r="AM356" s="222" t="str">
        <f t="shared" si="216"/>
        <v/>
      </c>
      <c r="AN356" s="222" t="str">
        <f t="shared" si="216"/>
        <v/>
      </c>
      <c r="AO356" s="222" t="str">
        <f t="shared" si="216"/>
        <v/>
      </c>
      <c r="AP356" s="222" t="str">
        <f t="shared" si="216"/>
        <v/>
      </c>
      <c r="AQ356" s="222" t="str">
        <f t="shared" si="216"/>
        <v/>
      </c>
      <c r="AR356" s="222" t="str">
        <f t="shared" si="216"/>
        <v/>
      </c>
      <c r="AS356" s="222" t="str">
        <f t="shared" si="216"/>
        <v/>
      </c>
      <c r="AT356" s="222" t="str">
        <f t="shared" si="216"/>
        <v/>
      </c>
      <c r="AU356" s="222" t="str">
        <f t="shared" si="216"/>
        <v/>
      </c>
      <c r="AV356" s="222" t="str">
        <f t="shared" si="216"/>
        <v/>
      </c>
      <c r="AW356" s="222" t="str">
        <f t="shared" si="216"/>
        <v/>
      </c>
      <c r="AX356" s="222" t="str">
        <f t="shared" si="216"/>
        <v/>
      </c>
      <c r="AY356" s="222" t="str">
        <f t="shared" si="216"/>
        <v/>
      </c>
      <c r="AZ356" s="222" t="str">
        <f t="shared" si="216"/>
        <v/>
      </c>
      <c r="BA356" s="222" t="str">
        <f t="shared" si="216"/>
        <v/>
      </c>
      <c r="BB356" s="219" t="str">
        <f>IFERROR(IF(IF(Z356=例①!$E$12,例①!$E$12,IF(WEEKDAY(Z356)=1,Z363,BB357))&gt;例①!$E$12,例①!$E$12,IF(Z356=例①!$E$12,例①!$E$12,IF(WEEKDAY(Z356)=1,Z363,BB357))),"")</f>
        <v/>
      </c>
      <c r="BE356" s="53"/>
      <c r="BF356" s="53"/>
      <c r="BG356" s="53" t="str">
        <f>IFERROR(VLOOKUP(B356,例①!$C$11:$D$12,2,FALSE),"")</f>
        <v/>
      </c>
      <c r="BH356" s="53" t="str">
        <f>IFERROR(VLOOKUP(B356,例①!$C$16:$D$21,2,FALSE),"")</f>
        <v/>
      </c>
      <c r="BI356" s="53" t="str">
        <f>IFERROR(VLOOKUP(B356,例①!$C$22:$D$24,2,FALSE),"")</f>
        <v/>
      </c>
      <c r="BJ356" s="53" t="str">
        <f>IF(B356&gt;例①!$C$26,"",IF(B356&gt;=例①!$C$25,$BJ$13,""))</f>
        <v/>
      </c>
      <c r="BK356" s="53" t="str">
        <f>IF(B356&gt;例①!$C$28,"",IF(B356&gt;=例①!$C$27,$BK$13,""))</f>
        <v/>
      </c>
      <c r="BL356" s="53" t="str">
        <f>IF(B356&gt;例①!$C$30,"",IF(B356&gt;=例①!$C$29,$BL$13,""))</f>
        <v/>
      </c>
      <c r="BM356" s="53" t="str">
        <f>IF(B356&gt;例①!$C$32,"",IF(B356&gt;=例①!$C$31,$BM$13,""))</f>
        <v/>
      </c>
      <c r="BN356" s="53" t="str">
        <f>IF(B356&gt;例①!$C$34,"",IF(B356&gt;=例①!$C$33,$BN$13,""))</f>
        <v/>
      </c>
      <c r="BO356" s="53" t="str">
        <f>IF(B356&gt;例①!$C$36,"",IF(B356&gt;=例①!$C$35,$BO$13,""))</f>
        <v/>
      </c>
      <c r="BP356" s="53" t="str">
        <f>IF(B356&gt;例①!$C$38,"",IF(B356&gt;=例①!$C$37,$BP$13,""))</f>
        <v/>
      </c>
      <c r="BQ356" s="53" t="str">
        <f>IF(B356&gt;例①!$C$40,"",IF(B356&gt;=例①!$C$39,$BQ$13,""))</f>
        <v/>
      </c>
      <c r="BR356" s="53" t="str">
        <f>IF(B356&gt;例①!$C$42,"",IF(B356&gt;=例①!$C$41,$BR$13,""))</f>
        <v/>
      </c>
      <c r="BS356" s="53" t="str">
        <f>IF(B356&gt;例①!$C$44,"",IF(B356&gt;=例①!$C$43,$BS$13,""))</f>
        <v/>
      </c>
      <c r="BT356" s="53" t="str">
        <f>IF(B356&gt;例①!$C$46,"",IF(B356&gt;=例①!$C$45,$BT$13,""))</f>
        <v/>
      </c>
      <c r="BU356" s="53" t="str">
        <f>IF(B356&gt;例①!$C$48,"",IF(B356&gt;=例①!$C$47,$BU$13,""))</f>
        <v/>
      </c>
      <c r="BV356" s="53" t="str">
        <f>IF(B356&gt;例①!$C$50,"",IF(B356&gt;=例①!$C$49,$BV$13,""))</f>
        <v/>
      </c>
      <c r="BW356" s="53" t="str">
        <f>IF(B356&gt;例①!$C$52,"",IF(B356&gt;=例①!$C$51,$BW$13,""))</f>
        <v/>
      </c>
      <c r="BX356" s="53" t="str">
        <f>IF(B356&gt;例①!$C$54,"",IF(B356&gt;=例①!$C$53,$BX$13,""))</f>
        <v/>
      </c>
      <c r="BY356" s="53" t="str">
        <f>IF(B356&gt;例①!$C$56,"",IF(B356&gt;=例①!$C$55,$BY$13,""))</f>
        <v/>
      </c>
      <c r="BZ356" s="53" t="str">
        <f>IF(B356&gt;例①!$C$58,"",IF(B356&gt;=例①!$C$57,$BZ$13,""))</f>
        <v/>
      </c>
      <c r="CA356" s="53" t="str">
        <f>IF(B356&gt;例①!$C$60,"",IF(B356&gt;=例①!$C$59,$CA$13,""))</f>
        <v/>
      </c>
      <c r="CB356" s="53" t="str">
        <f>IF(B356&gt;例①!$C$62,"",IF(B356&gt;=例①!$C$61,$CB$13,""))</f>
        <v/>
      </c>
      <c r="CC356" s="53" t="str">
        <f>IF(B356&gt;例①!$C$64,"",IF(B356&gt;=例①!$C$63,$CC$13,""))</f>
        <v/>
      </c>
      <c r="CD356" s="53" t="str">
        <f>IF(B356&gt;例①!$C$66,"",IF(B356&gt;=例①!$C$65,$CD$13,""))</f>
        <v/>
      </c>
      <c r="CE356" s="50" t="str">
        <f t="shared" si="212"/>
        <v/>
      </c>
      <c r="CF356" s="50" t="str">
        <f t="shared" si="199"/>
        <v xml:space="preserve"> </v>
      </c>
    </row>
    <row r="357" spans="1:84" ht="39" customHeight="1" thickTop="1" thickBot="1" x14ac:dyDescent="0.2">
      <c r="A357" s="81" t="str">
        <f t="shared" si="186"/>
        <v>対象期間外</v>
      </c>
      <c r="B357" s="180" t="str">
        <f>IFERROR(IF(B356=例①!$E$12+IF(WEEKDAY(例①!$E$12)=1,例①!$E$12,(8-WEEKDAY(例①!$E$12))),"-",IF(B356="-","-",B356+1)),"-")</f>
        <v>-</v>
      </c>
      <c r="C357" s="89" t="str">
        <f t="shared" si="200"/>
        <v>-</v>
      </c>
      <c r="D357" s="199" t="str">
        <f t="shared" si="201"/>
        <v>×</v>
      </c>
      <c r="E357" s="200" t="str">
        <f t="shared" si="202"/>
        <v xml:space="preserve"> </v>
      </c>
      <c r="F357" s="201" t="s">
        <v>61</v>
      </c>
      <c r="G357" s="202"/>
      <c r="H357" s="203"/>
      <c r="I357" s="204"/>
      <c r="J357" s="187" t="str">
        <f t="shared" si="203"/>
        <v/>
      </c>
      <c r="K357" s="190" t="str">
        <f t="shared" si="187"/>
        <v/>
      </c>
      <c r="L357" s="190" t="str">
        <f t="shared" si="188"/>
        <v/>
      </c>
      <c r="M357" s="188" t="str">
        <f t="shared" si="204"/>
        <v/>
      </c>
      <c r="N357" s="87" t="str">
        <f t="shared" si="189"/>
        <v/>
      </c>
      <c r="O357" s="108"/>
      <c r="P357" s="156" t="str">
        <f>IF(B357&lt;例①!$E$11,"",IF(B357&gt;例①!$E$12,"",IF(LEN(CE357)=0,"○","")))</f>
        <v/>
      </c>
      <c r="Q357" s="162">
        <f t="shared" si="205"/>
        <v>52</v>
      </c>
      <c r="R357" s="93">
        <f t="shared" si="190"/>
        <v>181</v>
      </c>
      <c r="S357" s="156" t="str">
        <f t="shared" si="191"/>
        <v/>
      </c>
      <c r="T357" s="162">
        <f t="shared" si="192"/>
        <v>51</v>
      </c>
      <c r="U357" s="100">
        <f t="shared" si="206"/>
        <v>52</v>
      </c>
      <c r="V357" s="93" t="str">
        <f t="shared" si="193"/>
        <v/>
      </c>
      <c r="W357" s="169" t="str">
        <f t="shared" si="207"/>
        <v/>
      </c>
      <c r="X357" s="80" t="str">
        <f t="shared" si="208"/>
        <v/>
      </c>
      <c r="Y357" s="80" t="str">
        <f t="shared" si="209"/>
        <v/>
      </c>
      <c r="Z357" s="80" t="str">
        <f t="shared" si="194"/>
        <v>-</v>
      </c>
      <c r="AA357" s="80" t="str">
        <f t="shared" si="195"/>
        <v/>
      </c>
      <c r="AB357" s="80" t="str">
        <f t="shared" si="196"/>
        <v>OK（振替済み）</v>
      </c>
      <c r="AC357" s="154">
        <f t="shared" si="197"/>
        <v>51</v>
      </c>
      <c r="AD357" s="154" t="str">
        <f t="shared" si="210"/>
        <v/>
      </c>
      <c r="AE357" s="106">
        <f t="shared" si="211"/>
        <v>0</v>
      </c>
      <c r="AF357" s="106">
        <f t="shared" si="198"/>
        <v>0</v>
      </c>
      <c r="AG357" s="223" t="str">
        <f>IFERROR(IF(AE357=1,例①!$E$11,IF(AE357=2,例①!$E$11,IF(WEEKDAY(Z357)=2,Z350,AG356))),"")</f>
        <v/>
      </c>
      <c r="AH357" s="224" t="str">
        <f t="shared" si="216"/>
        <v/>
      </c>
      <c r="AI357" s="224" t="str">
        <f t="shared" si="216"/>
        <v/>
      </c>
      <c r="AJ357" s="224" t="str">
        <f t="shared" si="216"/>
        <v/>
      </c>
      <c r="AK357" s="224" t="str">
        <f t="shared" si="216"/>
        <v/>
      </c>
      <c r="AL357" s="224" t="str">
        <f t="shared" si="216"/>
        <v/>
      </c>
      <c r="AM357" s="224" t="str">
        <f t="shared" si="216"/>
        <v/>
      </c>
      <c r="AN357" s="224" t="str">
        <f t="shared" si="216"/>
        <v/>
      </c>
      <c r="AO357" s="224" t="str">
        <f t="shared" si="216"/>
        <v/>
      </c>
      <c r="AP357" s="224" t="str">
        <f t="shared" si="216"/>
        <v/>
      </c>
      <c r="AQ357" s="224" t="str">
        <f t="shared" si="216"/>
        <v/>
      </c>
      <c r="AR357" s="224" t="str">
        <f t="shared" si="216"/>
        <v/>
      </c>
      <c r="AS357" s="224" t="str">
        <f t="shared" si="216"/>
        <v/>
      </c>
      <c r="AT357" s="224" t="str">
        <f t="shared" si="216"/>
        <v/>
      </c>
      <c r="AU357" s="224" t="str">
        <f t="shared" si="216"/>
        <v/>
      </c>
      <c r="AV357" s="224" t="str">
        <f t="shared" si="216"/>
        <v/>
      </c>
      <c r="AW357" s="224" t="str">
        <f t="shared" si="216"/>
        <v/>
      </c>
      <c r="AX357" s="224" t="str">
        <f t="shared" si="216"/>
        <v/>
      </c>
      <c r="AY357" s="224" t="str">
        <f t="shared" si="216"/>
        <v/>
      </c>
      <c r="AZ357" s="224" t="str">
        <f t="shared" si="216"/>
        <v/>
      </c>
      <c r="BA357" s="224" t="str">
        <f t="shared" si="216"/>
        <v/>
      </c>
      <c r="BB357" s="225" t="str">
        <f>IFERROR(IF(IF(Z357=例①!$E$12,例①!$E$12,IF(WEEKDAY(Z357)=1,Z364,BB358))&gt;例①!$E$12,例①!$E$12,IF(Z357=例①!$E$12,例①!$E$12,IF(WEEKDAY(Z357)=1,Z364,BB358))),"")</f>
        <v/>
      </c>
      <c r="BE357" s="53"/>
      <c r="BF357" s="53"/>
      <c r="BG357" s="53" t="str">
        <f>IFERROR(VLOOKUP(B357,例①!$C$11:$D$12,2,FALSE),"")</f>
        <v/>
      </c>
      <c r="BH357" s="53" t="str">
        <f>IFERROR(VLOOKUP(B357,例①!$C$16:$D$21,2,FALSE),"")</f>
        <v/>
      </c>
      <c r="BI357" s="53" t="str">
        <f>IFERROR(VLOOKUP(B357,例①!$C$22:$D$24,2,FALSE),"")</f>
        <v/>
      </c>
      <c r="BJ357" s="53" t="str">
        <f>IF(B357&gt;例①!$C$26,"",IF(B357&gt;=例①!$C$25,$BJ$13,""))</f>
        <v/>
      </c>
      <c r="BK357" s="53" t="str">
        <f>IF(B357&gt;例①!$C$28,"",IF(B357&gt;=例①!$C$27,$BK$13,""))</f>
        <v/>
      </c>
      <c r="BL357" s="53" t="str">
        <f>IF(B357&gt;例①!$C$30,"",IF(B357&gt;=例①!$C$29,$BL$13,""))</f>
        <v/>
      </c>
      <c r="BM357" s="53" t="str">
        <f>IF(B357&gt;例①!$C$32,"",IF(B357&gt;=例①!$C$31,$BM$13,""))</f>
        <v/>
      </c>
      <c r="BN357" s="53" t="str">
        <f>IF(B357&gt;例①!$C$34,"",IF(B357&gt;=例①!$C$33,$BN$13,""))</f>
        <v/>
      </c>
      <c r="BO357" s="53" t="str">
        <f>IF(B357&gt;例①!$C$36,"",IF(B357&gt;=例①!$C$35,$BO$13,""))</f>
        <v/>
      </c>
      <c r="BP357" s="53" t="str">
        <f>IF(B357&gt;例①!$C$38,"",IF(B357&gt;=例①!$C$37,$BP$13,""))</f>
        <v/>
      </c>
      <c r="BQ357" s="53" t="str">
        <f>IF(B357&gt;例①!$C$40,"",IF(B357&gt;=例①!$C$39,$BQ$13,""))</f>
        <v/>
      </c>
      <c r="BR357" s="53" t="str">
        <f>IF(B357&gt;例①!$C$42,"",IF(B357&gt;=例①!$C$41,$BR$13,""))</f>
        <v/>
      </c>
      <c r="BS357" s="53" t="str">
        <f>IF(B357&gt;例①!$C$44,"",IF(B357&gt;=例①!$C$43,$BS$13,""))</f>
        <v/>
      </c>
      <c r="BT357" s="53" t="str">
        <f>IF(B357&gt;例①!$C$46,"",IF(B357&gt;=例①!$C$45,$BT$13,""))</f>
        <v/>
      </c>
      <c r="BU357" s="53" t="str">
        <f>IF(B357&gt;例①!$C$48,"",IF(B357&gt;=例①!$C$47,$BU$13,""))</f>
        <v/>
      </c>
      <c r="BV357" s="53" t="str">
        <f>IF(B357&gt;例①!$C$50,"",IF(B357&gt;=例①!$C$49,$BV$13,""))</f>
        <v/>
      </c>
      <c r="BW357" s="53" t="str">
        <f>IF(B357&gt;例①!$C$52,"",IF(B357&gt;=例①!$C$51,$BW$13,""))</f>
        <v/>
      </c>
      <c r="BX357" s="53" t="str">
        <f>IF(B357&gt;例①!$C$54,"",IF(B357&gt;=例①!$C$53,$BX$13,""))</f>
        <v/>
      </c>
      <c r="BY357" s="53" t="str">
        <f>IF(B357&gt;例①!$C$56,"",IF(B357&gt;=例①!$C$55,$BY$13,""))</f>
        <v/>
      </c>
      <c r="BZ357" s="53" t="str">
        <f>IF(B357&gt;例①!$C$58,"",IF(B357&gt;=例①!$C$57,$BZ$13,""))</f>
        <v/>
      </c>
      <c r="CA357" s="53" t="str">
        <f>IF(B357&gt;例①!$C$60,"",IF(B357&gt;=例①!$C$59,$CA$13,""))</f>
        <v/>
      </c>
      <c r="CB357" s="53" t="str">
        <f>IF(B357&gt;例①!$C$62,"",IF(B357&gt;=例①!$C$61,$CB$13,""))</f>
        <v/>
      </c>
      <c r="CC357" s="53" t="str">
        <f>IF(B357&gt;例①!$C$64,"",IF(B357&gt;=例①!$C$63,$CC$13,""))</f>
        <v/>
      </c>
      <c r="CD357" s="53" t="str">
        <f>IF(B357&gt;例①!$C$66,"",IF(B357&gt;=例①!$C$65,$CD$13,""))</f>
        <v/>
      </c>
      <c r="CE357" s="50" t="str">
        <f t="shared" si="212"/>
        <v/>
      </c>
      <c r="CF357" s="50" t="str">
        <f t="shared" si="199"/>
        <v xml:space="preserve"> </v>
      </c>
    </row>
    <row r="358" spans="1:84" ht="39" customHeight="1" thickTop="1" thickBot="1" x14ac:dyDescent="0.2">
      <c r="A358" s="81" t="str">
        <f t="shared" si="186"/>
        <v>対象期間外</v>
      </c>
      <c r="B358" s="180" t="str">
        <f>IFERROR(IF(B357=例①!$E$12+IF(WEEKDAY(例①!$E$12)=1,例①!$E$12,(8-WEEKDAY(例①!$E$12))),"-",IF(B357="-","-",B357+1)),"-")</f>
        <v>-</v>
      </c>
      <c r="C358" s="89" t="str">
        <f t="shared" si="200"/>
        <v>-</v>
      </c>
      <c r="D358" s="199" t="str">
        <f t="shared" si="201"/>
        <v>×</v>
      </c>
      <c r="E358" s="200" t="str">
        <f t="shared" si="202"/>
        <v xml:space="preserve"> </v>
      </c>
      <c r="F358" s="201" t="s">
        <v>60</v>
      </c>
      <c r="G358" s="202"/>
      <c r="H358" s="203"/>
      <c r="I358" s="204"/>
      <c r="J358" s="187" t="str">
        <f t="shared" si="203"/>
        <v/>
      </c>
      <c r="K358" s="190" t="str">
        <f t="shared" si="187"/>
        <v/>
      </c>
      <c r="L358" s="190" t="str">
        <f t="shared" si="188"/>
        <v/>
      </c>
      <c r="M358" s="188" t="str">
        <f t="shared" si="204"/>
        <v/>
      </c>
      <c r="N358" s="87" t="str">
        <f t="shared" si="189"/>
        <v/>
      </c>
      <c r="O358" s="108"/>
      <c r="P358" s="156" t="str">
        <f>IF(B358&lt;例①!$E$11,"",IF(B358&gt;例①!$E$12,"",IF(LEN(CE358)=0,"○","")))</f>
        <v/>
      </c>
      <c r="Q358" s="162">
        <f t="shared" si="205"/>
        <v>52</v>
      </c>
      <c r="R358" s="93">
        <f t="shared" si="190"/>
        <v>181</v>
      </c>
      <c r="S358" s="156" t="str">
        <f t="shared" si="191"/>
        <v/>
      </c>
      <c r="T358" s="162">
        <f t="shared" si="192"/>
        <v>51</v>
      </c>
      <c r="U358" s="100">
        <f t="shared" si="206"/>
        <v>52</v>
      </c>
      <c r="V358" s="93" t="str">
        <f t="shared" si="193"/>
        <v/>
      </c>
      <c r="W358" s="169" t="str">
        <f t="shared" si="207"/>
        <v/>
      </c>
      <c r="X358" s="80" t="str">
        <f t="shared" si="208"/>
        <v/>
      </c>
      <c r="Y358" s="80" t="str">
        <f t="shared" si="209"/>
        <v/>
      </c>
      <c r="Z358" s="80" t="str">
        <f t="shared" si="194"/>
        <v>-</v>
      </c>
      <c r="AA358" s="80" t="str">
        <f t="shared" si="195"/>
        <v/>
      </c>
      <c r="AB358" s="80" t="str">
        <f t="shared" si="196"/>
        <v>OK（振替済み）</v>
      </c>
      <c r="AC358" s="154">
        <f t="shared" si="197"/>
        <v>51</v>
      </c>
      <c r="AD358" s="154" t="str">
        <f t="shared" si="210"/>
        <v/>
      </c>
      <c r="AE358" s="106">
        <f t="shared" si="211"/>
        <v>0</v>
      </c>
      <c r="AF358" s="106">
        <f t="shared" si="198"/>
        <v>0</v>
      </c>
      <c r="AG358" s="216" t="str">
        <f>IFERROR(IF(AE358=1,例①!$E$11,IF(AE358=2,例①!$E$11,IF(WEEKDAY(Z358)=2,Z351,AG357))),"")</f>
        <v/>
      </c>
      <c r="AH358" s="221" t="str">
        <f t="shared" si="216"/>
        <v/>
      </c>
      <c r="AI358" s="221" t="str">
        <f t="shared" si="216"/>
        <v/>
      </c>
      <c r="AJ358" s="221" t="str">
        <f t="shared" si="216"/>
        <v/>
      </c>
      <c r="AK358" s="221" t="str">
        <f t="shared" si="216"/>
        <v/>
      </c>
      <c r="AL358" s="221" t="str">
        <f t="shared" si="216"/>
        <v/>
      </c>
      <c r="AM358" s="221" t="str">
        <f t="shared" si="216"/>
        <v/>
      </c>
      <c r="AN358" s="221" t="str">
        <f t="shared" si="216"/>
        <v/>
      </c>
      <c r="AO358" s="221" t="str">
        <f t="shared" si="216"/>
        <v/>
      </c>
      <c r="AP358" s="221" t="str">
        <f t="shared" si="216"/>
        <v/>
      </c>
      <c r="AQ358" s="221" t="str">
        <f t="shared" si="216"/>
        <v/>
      </c>
      <c r="AR358" s="221" t="str">
        <f t="shared" si="216"/>
        <v/>
      </c>
      <c r="AS358" s="221" t="str">
        <f t="shared" si="216"/>
        <v/>
      </c>
      <c r="AT358" s="221" t="str">
        <f t="shared" si="216"/>
        <v/>
      </c>
      <c r="AU358" s="221" t="str">
        <f t="shared" si="216"/>
        <v/>
      </c>
      <c r="AV358" s="221" t="str">
        <f t="shared" si="216"/>
        <v/>
      </c>
      <c r="AW358" s="221" t="str">
        <f t="shared" si="216"/>
        <v/>
      </c>
      <c r="AX358" s="221" t="str">
        <f t="shared" si="216"/>
        <v/>
      </c>
      <c r="AY358" s="221" t="str">
        <f t="shared" si="216"/>
        <v/>
      </c>
      <c r="AZ358" s="221" t="str">
        <f t="shared" si="216"/>
        <v/>
      </c>
      <c r="BA358" s="221" t="str">
        <f t="shared" si="216"/>
        <v/>
      </c>
      <c r="BB358" s="217" t="str">
        <f>IFERROR(IF(IF(Z358=例①!$E$12,例①!$E$12,IF(WEEKDAY(Z358)=1,Z365,BB359))&gt;例①!$E$12,例①!$E$12,IF(Z358=例①!$E$12,例①!$E$12,IF(WEEKDAY(Z358)=1,Z365,BB359))),"")</f>
        <v/>
      </c>
      <c r="BE358" s="53"/>
      <c r="BF358" s="53"/>
      <c r="BG358" s="53" t="str">
        <f>IFERROR(VLOOKUP(B358,例①!$C$11:$D$12,2,FALSE),"")</f>
        <v/>
      </c>
      <c r="BH358" s="53" t="str">
        <f>IFERROR(VLOOKUP(B358,例①!$C$16:$D$21,2,FALSE),"")</f>
        <v/>
      </c>
      <c r="BI358" s="53" t="str">
        <f>IFERROR(VLOOKUP(B358,例①!$C$22:$D$24,2,FALSE),"")</f>
        <v/>
      </c>
      <c r="BJ358" s="53" t="str">
        <f>IF(B358&gt;例①!$C$26,"",IF(B358&gt;=例①!$C$25,$BJ$13,""))</f>
        <v/>
      </c>
      <c r="BK358" s="53" t="str">
        <f>IF(B358&gt;例①!$C$28,"",IF(B358&gt;=例①!$C$27,$BK$13,""))</f>
        <v/>
      </c>
      <c r="BL358" s="53" t="str">
        <f>IF(B358&gt;例①!$C$30,"",IF(B358&gt;=例①!$C$29,$BL$13,""))</f>
        <v/>
      </c>
      <c r="BM358" s="53" t="str">
        <f>IF(B358&gt;例①!$C$32,"",IF(B358&gt;=例①!$C$31,$BM$13,""))</f>
        <v/>
      </c>
      <c r="BN358" s="53" t="str">
        <f>IF(B358&gt;例①!$C$34,"",IF(B358&gt;=例①!$C$33,$BN$13,""))</f>
        <v/>
      </c>
      <c r="BO358" s="53" t="str">
        <f>IF(B358&gt;例①!$C$36,"",IF(B358&gt;=例①!$C$35,$BO$13,""))</f>
        <v/>
      </c>
      <c r="BP358" s="53" t="str">
        <f>IF(B358&gt;例①!$C$38,"",IF(B358&gt;=例①!$C$37,$BP$13,""))</f>
        <v/>
      </c>
      <c r="BQ358" s="53" t="str">
        <f>IF(B358&gt;例①!$C$40,"",IF(B358&gt;=例①!$C$39,$BQ$13,""))</f>
        <v/>
      </c>
      <c r="BR358" s="53" t="str">
        <f>IF(B358&gt;例①!$C$42,"",IF(B358&gt;=例①!$C$41,$BR$13,""))</f>
        <v/>
      </c>
      <c r="BS358" s="53" t="str">
        <f>IF(B358&gt;例①!$C$44,"",IF(B358&gt;=例①!$C$43,$BS$13,""))</f>
        <v/>
      </c>
      <c r="BT358" s="53" t="str">
        <f>IF(B358&gt;例①!$C$46,"",IF(B358&gt;=例①!$C$45,$BT$13,""))</f>
        <v/>
      </c>
      <c r="BU358" s="53" t="str">
        <f>IF(B358&gt;例①!$C$48,"",IF(B358&gt;=例①!$C$47,$BU$13,""))</f>
        <v/>
      </c>
      <c r="BV358" s="53" t="str">
        <f>IF(B358&gt;例①!$C$50,"",IF(B358&gt;=例①!$C$49,$BV$13,""))</f>
        <v/>
      </c>
      <c r="BW358" s="53" t="str">
        <f>IF(B358&gt;例①!$C$52,"",IF(B358&gt;=例①!$C$51,$BW$13,""))</f>
        <v/>
      </c>
      <c r="BX358" s="53" t="str">
        <f>IF(B358&gt;例①!$C$54,"",IF(B358&gt;=例①!$C$53,$BX$13,""))</f>
        <v/>
      </c>
      <c r="BY358" s="53" t="str">
        <f>IF(B358&gt;例①!$C$56,"",IF(B358&gt;=例①!$C$55,$BY$13,""))</f>
        <v/>
      </c>
      <c r="BZ358" s="53" t="str">
        <f>IF(B358&gt;例①!$C$58,"",IF(B358&gt;=例①!$C$57,$BZ$13,""))</f>
        <v/>
      </c>
      <c r="CA358" s="53" t="str">
        <f>IF(B358&gt;例①!$C$60,"",IF(B358&gt;=例①!$C$59,$CA$13,""))</f>
        <v/>
      </c>
      <c r="CB358" s="53" t="str">
        <f>IF(B358&gt;例①!$C$62,"",IF(B358&gt;=例①!$C$61,$CB$13,""))</f>
        <v/>
      </c>
      <c r="CC358" s="53" t="str">
        <f>IF(B358&gt;例①!$C$64,"",IF(B358&gt;=例①!$C$63,$CC$13,""))</f>
        <v/>
      </c>
      <c r="CD358" s="53" t="str">
        <f>IF(B358&gt;例①!$C$66,"",IF(B358&gt;=例①!$C$65,$CD$13,""))</f>
        <v/>
      </c>
      <c r="CE358" s="50" t="str">
        <f t="shared" si="212"/>
        <v/>
      </c>
      <c r="CF358" s="50" t="str">
        <f t="shared" si="199"/>
        <v xml:space="preserve"> </v>
      </c>
    </row>
    <row r="359" spans="1:84" ht="39" customHeight="1" thickTop="1" thickBot="1" x14ac:dyDescent="0.2">
      <c r="A359" s="81" t="str">
        <f t="shared" si="186"/>
        <v>対象期間外</v>
      </c>
      <c r="B359" s="180" t="str">
        <f>IFERROR(IF(B358=例①!$E$12+IF(WEEKDAY(例①!$E$12)=1,例①!$E$12,(8-WEEKDAY(例①!$E$12))),"-",IF(B358="-","-",B358+1)),"-")</f>
        <v>-</v>
      </c>
      <c r="C359" s="89" t="str">
        <f t="shared" si="200"/>
        <v>-</v>
      </c>
      <c r="D359" s="199" t="str">
        <f t="shared" si="201"/>
        <v>×</v>
      </c>
      <c r="E359" s="200" t="str">
        <f t="shared" si="202"/>
        <v xml:space="preserve"> </v>
      </c>
      <c r="F359" s="201" t="s">
        <v>60</v>
      </c>
      <c r="G359" s="202"/>
      <c r="H359" s="203"/>
      <c r="I359" s="204"/>
      <c r="J359" s="187" t="str">
        <f t="shared" si="203"/>
        <v/>
      </c>
      <c r="K359" s="190" t="str">
        <f t="shared" si="187"/>
        <v/>
      </c>
      <c r="L359" s="190" t="str">
        <f t="shared" si="188"/>
        <v/>
      </c>
      <c r="M359" s="188" t="str">
        <f t="shared" si="204"/>
        <v/>
      </c>
      <c r="N359" s="87" t="str">
        <f t="shared" si="189"/>
        <v/>
      </c>
      <c r="O359" s="108"/>
      <c r="P359" s="156" t="str">
        <f>IF(B359&lt;例①!$E$11,"",IF(B359&gt;例①!$E$12,"",IF(LEN(CE359)=0,"○","")))</f>
        <v/>
      </c>
      <c r="Q359" s="162">
        <f t="shared" si="205"/>
        <v>52</v>
      </c>
      <c r="R359" s="93">
        <f t="shared" si="190"/>
        <v>181</v>
      </c>
      <c r="S359" s="156" t="str">
        <f t="shared" si="191"/>
        <v/>
      </c>
      <c r="T359" s="162">
        <f t="shared" si="192"/>
        <v>51</v>
      </c>
      <c r="U359" s="100">
        <f t="shared" si="206"/>
        <v>52</v>
      </c>
      <c r="V359" s="93" t="str">
        <f t="shared" si="193"/>
        <v/>
      </c>
      <c r="W359" s="169" t="str">
        <f t="shared" si="207"/>
        <v/>
      </c>
      <c r="X359" s="80" t="str">
        <f t="shared" si="208"/>
        <v/>
      </c>
      <c r="Y359" s="80" t="str">
        <f t="shared" si="209"/>
        <v/>
      </c>
      <c r="Z359" s="80" t="str">
        <f t="shared" si="194"/>
        <v>-</v>
      </c>
      <c r="AA359" s="80" t="str">
        <f t="shared" si="195"/>
        <v/>
      </c>
      <c r="AB359" s="80" t="str">
        <f t="shared" si="196"/>
        <v>OK（振替済み）</v>
      </c>
      <c r="AC359" s="154">
        <f t="shared" si="197"/>
        <v>51</v>
      </c>
      <c r="AD359" s="154" t="str">
        <f t="shared" si="210"/>
        <v/>
      </c>
      <c r="AE359" s="106">
        <f t="shared" si="211"/>
        <v>0</v>
      </c>
      <c r="AF359" s="106">
        <f t="shared" si="198"/>
        <v>0</v>
      </c>
      <c r="AG359" s="218" t="str">
        <f>IFERROR(IF(AE359=1,例①!$E$11,IF(AE359=2,例①!$E$11,IF(WEEKDAY(Z359)=2,Z352,AG358))),"")</f>
        <v/>
      </c>
      <c r="AH359" s="222" t="str">
        <f t="shared" si="216"/>
        <v/>
      </c>
      <c r="AI359" s="222" t="str">
        <f t="shared" si="216"/>
        <v/>
      </c>
      <c r="AJ359" s="222" t="str">
        <f t="shared" si="216"/>
        <v/>
      </c>
      <c r="AK359" s="222" t="str">
        <f t="shared" si="216"/>
        <v/>
      </c>
      <c r="AL359" s="222" t="str">
        <f t="shared" si="216"/>
        <v/>
      </c>
      <c r="AM359" s="222" t="str">
        <f t="shared" si="216"/>
        <v/>
      </c>
      <c r="AN359" s="222" t="str">
        <f t="shared" si="216"/>
        <v/>
      </c>
      <c r="AO359" s="222" t="str">
        <f t="shared" si="216"/>
        <v/>
      </c>
      <c r="AP359" s="222" t="str">
        <f t="shared" si="216"/>
        <v/>
      </c>
      <c r="AQ359" s="222" t="str">
        <f t="shared" si="216"/>
        <v/>
      </c>
      <c r="AR359" s="222" t="str">
        <f t="shared" si="216"/>
        <v/>
      </c>
      <c r="AS359" s="222" t="str">
        <f t="shared" si="216"/>
        <v/>
      </c>
      <c r="AT359" s="222" t="str">
        <f t="shared" si="216"/>
        <v/>
      </c>
      <c r="AU359" s="222" t="str">
        <f t="shared" si="216"/>
        <v/>
      </c>
      <c r="AV359" s="222" t="str">
        <f t="shared" si="216"/>
        <v/>
      </c>
      <c r="AW359" s="222" t="str">
        <f t="shared" si="216"/>
        <v/>
      </c>
      <c r="AX359" s="222" t="str">
        <f t="shared" si="216"/>
        <v/>
      </c>
      <c r="AY359" s="222" t="str">
        <f t="shared" si="216"/>
        <v/>
      </c>
      <c r="AZ359" s="222" t="str">
        <f t="shared" si="216"/>
        <v/>
      </c>
      <c r="BA359" s="222" t="str">
        <f t="shared" si="216"/>
        <v/>
      </c>
      <c r="BB359" s="219" t="str">
        <f>IFERROR(IF(IF(Z359=例①!$E$12,例①!$E$12,IF(WEEKDAY(Z359)=1,Z366,BB360))&gt;例①!$E$12,例①!$E$12,IF(Z359=例①!$E$12,例①!$E$12,IF(WEEKDAY(Z359)=1,Z366,BB360))),"")</f>
        <v/>
      </c>
      <c r="BE359" s="53"/>
      <c r="BF359" s="53"/>
      <c r="BG359" s="53" t="str">
        <f>IFERROR(VLOOKUP(B359,例①!$C$11:$D$12,2,FALSE),"")</f>
        <v/>
      </c>
      <c r="BH359" s="53" t="str">
        <f>IFERROR(VLOOKUP(B359,例①!$C$16:$D$21,2,FALSE),"")</f>
        <v/>
      </c>
      <c r="BI359" s="53" t="str">
        <f>IFERROR(VLOOKUP(B359,例①!$C$22:$D$24,2,FALSE),"")</f>
        <v/>
      </c>
      <c r="BJ359" s="53" t="str">
        <f>IF(B359&gt;例①!$C$26,"",IF(B359&gt;=例①!$C$25,$BJ$13,""))</f>
        <v/>
      </c>
      <c r="BK359" s="53" t="str">
        <f>IF(B359&gt;例①!$C$28,"",IF(B359&gt;=例①!$C$27,$BK$13,""))</f>
        <v/>
      </c>
      <c r="BL359" s="53" t="str">
        <f>IF(B359&gt;例①!$C$30,"",IF(B359&gt;=例①!$C$29,$BL$13,""))</f>
        <v/>
      </c>
      <c r="BM359" s="53" t="str">
        <f>IF(B359&gt;例①!$C$32,"",IF(B359&gt;=例①!$C$31,$BM$13,""))</f>
        <v/>
      </c>
      <c r="BN359" s="53" t="str">
        <f>IF(B359&gt;例①!$C$34,"",IF(B359&gt;=例①!$C$33,$BN$13,""))</f>
        <v/>
      </c>
      <c r="BO359" s="53" t="str">
        <f>IF(B359&gt;例①!$C$36,"",IF(B359&gt;=例①!$C$35,$BO$13,""))</f>
        <v/>
      </c>
      <c r="BP359" s="53" t="str">
        <f>IF(B359&gt;例①!$C$38,"",IF(B359&gt;=例①!$C$37,$BP$13,""))</f>
        <v/>
      </c>
      <c r="BQ359" s="53" t="str">
        <f>IF(B359&gt;例①!$C$40,"",IF(B359&gt;=例①!$C$39,$BQ$13,""))</f>
        <v/>
      </c>
      <c r="BR359" s="53" t="str">
        <f>IF(B359&gt;例①!$C$42,"",IF(B359&gt;=例①!$C$41,$BR$13,""))</f>
        <v/>
      </c>
      <c r="BS359" s="53" t="str">
        <f>IF(B359&gt;例①!$C$44,"",IF(B359&gt;=例①!$C$43,$BS$13,""))</f>
        <v/>
      </c>
      <c r="BT359" s="53" t="str">
        <f>IF(B359&gt;例①!$C$46,"",IF(B359&gt;=例①!$C$45,$BT$13,""))</f>
        <v/>
      </c>
      <c r="BU359" s="53" t="str">
        <f>IF(B359&gt;例①!$C$48,"",IF(B359&gt;=例①!$C$47,$BU$13,""))</f>
        <v/>
      </c>
      <c r="BV359" s="53" t="str">
        <f>IF(B359&gt;例①!$C$50,"",IF(B359&gt;=例①!$C$49,$BV$13,""))</f>
        <v/>
      </c>
      <c r="BW359" s="53" t="str">
        <f>IF(B359&gt;例①!$C$52,"",IF(B359&gt;=例①!$C$51,$BW$13,""))</f>
        <v/>
      </c>
      <c r="BX359" s="53" t="str">
        <f>IF(B359&gt;例①!$C$54,"",IF(B359&gt;=例①!$C$53,$BX$13,""))</f>
        <v/>
      </c>
      <c r="BY359" s="53" t="str">
        <f>IF(B359&gt;例①!$C$56,"",IF(B359&gt;=例①!$C$55,$BY$13,""))</f>
        <v/>
      </c>
      <c r="BZ359" s="53" t="str">
        <f>IF(B359&gt;例①!$C$58,"",IF(B359&gt;=例①!$C$57,$BZ$13,""))</f>
        <v/>
      </c>
      <c r="CA359" s="53" t="str">
        <f>IF(B359&gt;例①!$C$60,"",IF(B359&gt;=例①!$C$59,$CA$13,""))</f>
        <v/>
      </c>
      <c r="CB359" s="53" t="str">
        <f>IF(B359&gt;例①!$C$62,"",IF(B359&gt;=例①!$C$61,$CB$13,""))</f>
        <v/>
      </c>
      <c r="CC359" s="53" t="str">
        <f>IF(B359&gt;例①!$C$64,"",IF(B359&gt;=例①!$C$63,$CC$13,""))</f>
        <v/>
      </c>
      <c r="CD359" s="53" t="str">
        <f>IF(B359&gt;例①!$C$66,"",IF(B359&gt;=例①!$C$65,$CD$13,""))</f>
        <v/>
      </c>
      <c r="CE359" s="50" t="str">
        <f t="shared" si="212"/>
        <v/>
      </c>
      <c r="CF359" s="50" t="str">
        <f t="shared" si="199"/>
        <v xml:space="preserve"> </v>
      </c>
    </row>
    <row r="360" spans="1:84" ht="39" customHeight="1" thickTop="1" thickBot="1" x14ac:dyDescent="0.2">
      <c r="A360" s="81" t="str">
        <f t="shared" si="186"/>
        <v>対象期間外</v>
      </c>
      <c r="B360" s="180" t="str">
        <f>IFERROR(IF(B359=例①!$E$12+IF(WEEKDAY(例①!$E$12)=1,例①!$E$12,(8-WEEKDAY(例①!$E$12))),"-",IF(B359="-","-",B359+1)),"-")</f>
        <v>-</v>
      </c>
      <c r="C360" s="89" t="str">
        <f t="shared" si="200"/>
        <v>-</v>
      </c>
      <c r="D360" s="199" t="str">
        <f t="shared" si="201"/>
        <v>×</v>
      </c>
      <c r="E360" s="200" t="str">
        <f t="shared" si="202"/>
        <v xml:space="preserve"> </v>
      </c>
      <c r="F360" s="201" t="s">
        <v>60</v>
      </c>
      <c r="G360" s="202"/>
      <c r="H360" s="203"/>
      <c r="I360" s="204"/>
      <c r="J360" s="187" t="str">
        <f t="shared" si="203"/>
        <v/>
      </c>
      <c r="K360" s="190" t="str">
        <f t="shared" si="187"/>
        <v/>
      </c>
      <c r="L360" s="190" t="str">
        <f t="shared" si="188"/>
        <v/>
      </c>
      <c r="M360" s="188" t="str">
        <f t="shared" si="204"/>
        <v/>
      </c>
      <c r="N360" s="87" t="str">
        <f t="shared" si="189"/>
        <v/>
      </c>
      <c r="O360" s="108"/>
      <c r="P360" s="156" t="str">
        <f>IF(B360&lt;例①!$E$11,"",IF(B360&gt;例①!$E$12,"",IF(LEN(CE360)=0,"○","")))</f>
        <v/>
      </c>
      <c r="Q360" s="162">
        <f t="shared" si="205"/>
        <v>52</v>
      </c>
      <c r="R360" s="93">
        <f t="shared" si="190"/>
        <v>181</v>
      </c>
      <c r="S360" s="156" t="str">
        <f t="shared" si="191"/>
        <v/>
      </c>
      <c r="T360" s="162">
        <f t="shared" si="192"/>
        <v>51</v>
      </c>
      <c r="U360" s="100">
        <f t="shared" si="206"/>
        <v>52</v>
      </c>
      <c r="V360" s="93" t="str">
        <f t="shared" si="193"/>
        <v/>
      </c>
      <c r="W360" s="169" t="str">
        <f t="shared" si="207"/>
        <v/>
      </c>
      <c r="X360" s="80" t="str">
        <f t="shared" si="208"/>
        <v/>
      </c>
      <c r="Y360" s="80" t="str">
        <f t="shared" si="209"/>
        <v/>
      </c>
      <c r="Z360" s="80" t="str">
        <f t="shared" si="194"/>
        <v>-</v>
      </c>
      <c r="AA360" s="80" t="str">
        <f t="shared" si="195"/>
        <v/>
      </c>
      <c r="AB360" s="80" t="str">
        <f t="shared" si="196"/>
        <v>OK（振替済み）</v>
      </c>
      <c r="AC360" s="154">
        <f t="shared" si="197"/>
        <v>51</v>
      </c>
      <c r="AD360" s="154" t="str">
        <f t="shared" si="210"/>
        <v/>
      </c>
      <c r="AE360" s="106">
        <f t="shared" si="211"/>
        <v>0</v>
      </c>
      <c r="AF360" s="106">
        <f t="shared" si="198"/>
        <v>0</v>
      </c>
      <c r="AG360" s="218" t="str">
        <f>IFERROR(IF(AE360=1,例①!$E$11,IF(AE360=2,例①!$E$11,IF(WEEKDAY(Z360)=2,Z353,AG359))),"")</f>
        <v/>
      </c>
      <c r="AH360" s="222" t="str">
        <f t="shared" si="216"/>
        <v/>
      </c>
      <c r="AI360" s="222" t="str">
        <f t="shared" si="216"/>
        <v/>
      </c>
      <c r="AJ360" s="222" t="str">
        <f t="shared" si="216"/>
        <v/>
      </c>
      <c r="AK360" s="222" t="str">
        <f t="shared" si="216"/>
        <v/>
      </c>
      <c r="AL360" s="222" t="str">
        <f t="shared" si="216"/>
        <v/>
      </c>
      <c r="AM360" s="222" t="str">
        <f t="shared" si="216"/>
        <v/>
      </c>
      <c r="AN360" s="222" t="str">
        <f t="shared" si="216"/>
        <v/>
      </c>
      <c r="AO360" s="222" t="str">
        <f t="shared" si="216"/>
        <v/>
      </c>
      <c r="AP360" s="222" t="str">
        <f t="shared" si="216"/>
        <v/>
      </c>
      <c r="AQ360" s="222" t="str">
        <f t="shared" si="216"/>
        <v/>
      </c>
      <c r="AR360" s="222" t="str">
        <f t="shared" si="216"/>
        <v/>
      </c>
      <c r="AS360" s="222" t="str">
        <f t="shared" si="216"/>
        <v/>
      </c>
      <c r="AT360" s="222" t="str">
        <f t="shared" si="216"/>
        <v/>
      </c>
      <c r="AU360" s="222" t="str">
        <f t="shared" si="216"/>
        <v/>
      </c>
      <c r="AV360" s="222" t="str">
        <f t="shared" si="216"/>
        <v/>
      </c>
      <c r="AW360" s="222" t="str">
        <f t="shared" si="216"/>
        <v/>
      </c>
      <c r="AX360" s="222" t="str">
        <f t="shared" si="216"/>
        <v/>
      </c>
      <c r="AY360" s="222" t="str">
        <f t="shared" si="216"/>
        <v/>
      </c>
      <c r="AZ360" s="222" t="str">
        <f t="shared" si="216"/>
        <v/>
      </c>
      <c r="BA360" s="222" t="str">
        <f t="shared" si="216"/>
        <v/>
      </c>
      <c r="BB360" s="219" t="str">
        <f>IFERROR(IF(IF(Z360=例①!$E$12,例①!$E$12,IF(WEEKDAY(Z360)=1,Z367,BB361))&gt;例①!$E$12,例①!$E$12,IF(Z360=例①!$E$12,例①!$E$12,IF(WEEKDAY(Z360)=1,Z367,BB361))),"")</f>
        <v/>
      </c>
      <c r="BE360" s="53"/>
      <c r="BF360" s="53"/>
      <c r="BG360" s="53" t="str">
        <f>IFERROR(VLOOKUP(B360,例①!$C$11:$D$12,2,FALSE),"")</f>
        <v/>
      </c>
      <c r="BH360" s="53" t="str">
        <f>IFERROR(VLOOKUP(B360,例①!$C$16:$D$21,2,FALSE),"")</f>
        <v/>
      </c>
      <c r="BI360" s="53" t="str">
        <f>IFERROR(VLOOKUP(B360,例①!$C$22:$D$24,2,FALSE),"")</f>
        <v/>
      </c>
      <c r="BJ360" s="53" t="str">
        <f>IF(B360&gt;例①!$C$26,"",IF(B360&gt;=例①!$C$25,$BJ$13,""))</f>
        <v/>
      </c>
      <c r="BK360" s="53" t="str">
        <f>IF(B360&gt;例①!$C$28,"",IF(B360&gt;=例①!$C$27,$BK$13,""))</f>
        <v/>
      </c>
      <c r="BL360" s="53" t="str">
        <f>IF(B360&gt;例①!$C$30,"",IF(B360&gt;=例①!$C$29,$BL$13,""))</f>
        <v/>
      </c>
      <c r="BM360" s="53" t="str">
        <f>IF(B360&gt;例①!$C$32,"",IF(B360&gt;=例①!$C$31,$BM$13,""))</f>
        <v/>
      </c>
      <c r="BN360" s="53" t="str">
        <f>IF(B360&gt;例①!$C$34,"",IF(B360&gt;=例①!$C$33,$BN$13,""))</f>
        <v/>
      </c>
      <c r="BO360" s="53" t="str">
        <f>IF(B360&gt;例①!$C$36,"",IF(B360&gt;=例①!$C$35,$BO$13,""))</f>
        <v/>
      </c>
      <c r="BP360" s="53" t="str">
        <f>IF(B360&gt;例①!$C$38,"",IF(B360&gt;=例①!$C$37,$BP$13,""))</f>
        <v/>
      </c>
      <c r="BQ360" s="53" t="str">
        <f>IF(B360&gt;例①!$C$40,"",IF(B360&gt;=例①!$C$39,$BQ$13,""))</f>
        <v/>
      </c>
      <c r="BR360" s="53" t="str">
        <f>IF(B360&gt;例①!$C$42,"",IF(B360&gt;=例①!$C$41,$BR$13,""))</f>
        <v/>
      </c>
      <c r="BS360" s="53" t="str">
        <f>IF(B360&gt;例①!$C$44,"",IF(B360&gt;=例①!$C$43,$BS$13,""))</f>
        <v/>
      </c>
      <c r="BT360" s="53" t="str">
        <f>IF(B360&gt;例①!$C$46,"",IF(B360&gt;=例①!$C$45,$BT$13,""))</f>
        <v/>
      </c>
      <c r="BU360" s="53" t="str">
        <f>IF(B360&gt;例①!$C$48,"",IF(B360&gt;=例①!$C$47,$BU$13,""))</f>
        <v/>
      </c>
      <c r="BV360" s="53" t="str">
        <f>IF(B360&gt;例①!$C$50,"",IF(B360&gt;=例①!$C$49,$BV$13,""))</f>
        <v/>
      </c>
      <c r="BW360" s="53" t="str">
        <f>IF(B360&gt;例①!$C$52,"",IF(B360&gt;=例①!$C$51,$BW$13,""))</f>
        <v/>
      </c>
      <c r="BX360" s="53" t="str">
        <f>IF(B360&gt;例①!$C$54,"",IF(B360&gt;=例①!$C$53,$BX$13,""))</f>
        <v/>
      </c>
      <c r="BY360" s="53" t="str">
        <f>IF(B360&gt;例①!$C$56,"",IF(B360&gt;=例①!$C$55,$BY$13,""))</f>
        <v/>
      </c>
      <c r="BZ360" s="53" t="str">
        <f>IF(B360&gt;例①!$C$58,"",IF(B360&gt;=例①!$C$57,$BZ$13,""))</f>
        <v/>
      </c>
      <c r="CA360" s="53" t="str">
        <f>IF(B360&gt;例①!$C$60,"",IF(B360&gt;=例①!$C$59,$CA$13,""))</f>
        <v/>
      </c>
      <c r="CB360" s="53" t="str">
        <f>IF(B360&gt;例①!$C$62,"",IF(B360&gt;=例①!$C$61,$CB$13,""))</f>
        <v/>
      </c>
      <c r="CC360" s="53" t="str">
        <f>IF(B360&gt;例①!$C$64,"",IF(B360&gt;=例①!$C$63,$CC$13,""))</f>
        <v/>
      </c>
      <c r="CD360" s="53" t="str">
        <f>IF(B360&gt;例①!$C$66,"",IF(B360&gt;=例①!$C$65,$CD$13,""))</f>
        <v/>
      </c>
      <c r="CE360" s="50" t="str">
        <f t="shared" si="212"/>
        <v/>
      </c>
      <c r="CF360" s="50" t="str">
        <f t="shared" si="199"/>
        <v xml:space="preserve"> </v>
      </c>
    </row>
    <row r="361" spans="1:84" ht="39" customHeight="1" thickTop="1" thickBot="1" x14ac:dyDescent="0.2">
      <c r="A361" s="81" t="str">
        <f t="shared" si="186"/>
        <v>対象期間外</v>
      </c>
      <c r="B361" s="180" t="str">
        <f>IFERROR(IF(B360=例①!$E$12+IF(WEEKDAY(例①!$E$12)=1,例①!$E$12,(8-WEEKDAY(例①!$E$12))),"-",IF(B360="-","-",B360+1)),"-")</f>
        <v>-</v>
      </c>
      <c r="C361" s="89" t="str">
        <f t="shared" si="200"/>
        <v>-</v>
      </c>
      <c r="D361" s="199" t="str">
        <f t="shared" si="201"/>
        <v>×</v>
      </c>
      <c r="E361" s="200" t="str">
        <f t="shared" si="202"/>
        <v xml:space="preserve"> </v>
      </c>
      <c r="F361" s="201" t="s">
        <v>60</v>
      </c>
      <c r="G361" s="202"/>
      <c r="H361" s="203"/>
      <c r="I361" s="204"/>
      <c r="J361" s="187" t="str">
        <f t="shared" si="203"/>
        <v/>
      </c>
      <c r="K361" s="190" t="str">
        <f t="shared" si="187"/>
        <v/>
      </c>
      <c r="L361" s="190" t="str">
        <f t="shared" si="188"/>
        <v/>
      </c>
      <c r="M361" s="188" t="str">
        <f t="shared" si="204"/>
        <v/>
      </c>
      <c r="N361" s="87" t="str">
        <f t="shared" si="189"/>
        <v/>
      </c>
      <c r="O361" s="108"/>
      <c r="P361" s="156" t="str">
        <f>IF(B361&lt;例①!$E$11,"",IF(B361&gt;例①!$E$12,"",IF(LEN(CE361)=0,"○","")))</f>
        <v/>
      </c>
      <c r="Q361" s="162">
        <f t="shared" si="205"/>
        <v>52</v>
      </c>
      <c r="R361" s="93">
        <f t="shared" si="190"/>
        <v>181</v>
      </c>
      <c r="S361" s="156" t="str">
        <f t="shared" si="191"/>
        <v/>
      </c>
      <c r="T361" s="162">
        <f t="shared" si="192"/>
        <v>51</v>
      </c>
      <c r="U361" s="100">
        <f t="shared" si="206"/>
        <v>52</v>
      </c>
      <c r="V361" s="93" t="str">
        <f t="shared" si="193"/>
        <v/>
      </c>
      <c r="W361" s="169" t="str">
        <f t="shared" si="207"/>
        <v/>
      </c>
      <c r="X361" s="80" t="str">
        <f t="shared" si="208"/>
        <v/>
      </c>
      <c r="Y361" s="80" t="str">
        <f t="shared" si="209"/>
        <v/>
      </c>
      <c r="Z361" s="80" t="str">
        <f t="shared" si="194"/>
        <v>-</v>
      </c>
      <c r="AA361" s="80" t="str">
        <f t="shared" si="195"/>
        <v/>
      </c>
      <c r="AB361" s="80" t="str">
        <f t="shared" si="196"/>
        <v>OK（振替済み）</v>
      </c>
      <c r="AC361" s="154">
        <f t="shared" si="197"/>
        <v>51</v>
      </c>
      <c r="AD361" s="154" t="str">
        <f t="shared" si="210"/>
        <v/>
      </c>
      <c r="AE361" s="106">
        <f t="shared" si="211"/>
        <v>0</v>
      </c>
      <c r="AF361" s="106">
        <f t="shared" si="198"/>
        <v>0</v>
      </c>
      <c r="AG361" s="218" t="str">
        <f>IFERROR(IF(AE361=1,例①!$E$11,IF(AE361=2,例①!$E$11,IF(WEEKDAY(Z361)=2,Z354,AG360))),"")</f>
        <v/>
      </c>
      <c r="AH361" s="222" t="str">
        <f t="shared" si="216"/>
        <v/>
      </c>
      <c r="AI361" s="222" t="str">
        <f t="shared" si="216"/>
        <v/>
      </c>
      <c r="AJ361" s="222" t="str">
        <f t="shared" si="216"/>
        <v/>
      </c>
      <c r="AK361" s="222" t="str">
        <f t="shared" si="216"/>
        <v/>
      </c>
      <c r="AL361" s="222" t="str">
        <f t="shared" si="216"/>
        <v/>
      </c>
      <c r="AM361" s="222" t="str">
        <f t="shared" si="216"/>
        <v/>
      </c>
      <c r="AN361" s="222" t="str">
        <f t="shared" si="216"/>
        <v/>
      </c>
      <c r="AO361" s="222" t="str">
        <f t="shared" si="216"/>
        <v/>
      </c>
      <c r="AP361" s="222" t="str">
        <f t="shared" si="216"/>
        <v/>
      </c>
      <c r="AQ361" s="222" t="str">
        <f t="shared" si="216"/>
        <v/>
      </c>
      <c r="AR361" s="222" t="str">
        <f t="shared" si="216"/>
        <v/>
      </c>
      <c r="AS361" s="222" t="str">
        <f t="shared" si="216"/>
        <v/>
      </c>
      <c r="AT361" s="222" t="str">
        <f t="shared" si="216"/>
        <v/>
      </c>
      <c r="AU361" s="222" t="str">
        <f t="shared" si="216"/>
        <v/>
      </c>
      <c r="AV361" s="222" t="str">
        <f t="shared" si="216"/>
        <v/>
      </c>
      <c r="AW361" s="222" t="str">
        <f t="shared" si="216"/>
        <v/>
      </c>
      <c r="AX361" s="222" t="str">
        <f t="shared" si="216"/>
        <v/>
      </c>
      <c r="AY361" s="222" t="str">
        <f t="shared" si="216"/>
        <v/>
      </c>
      <c r="AZ361" s="222" t="str">
        <f t="shared" si="216"/>
        <v/>
      </c>
      <c r="BA361" s="222" t="str">
        <f t="shared" si="216"/>
        <v/>
      </c>
      <c r="BB361" s="219" t="str">
        <f>IFERROR(IF(IF(Z361=例①!$E$12,例①!$E$12,IF(WEEKDAY(Z361)=1,Z368,BB362))&gt;例①!$E$12,例①!$E$12,IF(Z361=例①!$E$12,例①!$E$12,IF(WEEKDAY(Z361)=1,Z368,BB362))),"")</f>
        <v/>
      </c>
      <c r="BE361" s="53"/>
      <c r="BF361" s="53"/>
      <c r="BG361" s="53" t="str">
        <f>IFERROR(VLOOKUP(B361,例①!$C$11:$D$12,2,FALSE),"")</f>
        <v/>
      </c>
      <c r="BH361" s="53" t="str">
        <f>IFERROR(VLOOKUP(B361,例①!$C$16:$D$21,2,FALSE),"")</f>
        <v/>
      </c>
      <c r="BI361" s="53" t="str">
        <f>IFERROR(VLOOKUP(B361,例①!$C$22:$D$24,2,FALSE),"")</f>
        <v/>
      </c>
      <c r="BJ361" s="53" t="str">
        <f>IF(B361&gt;例①!$C$26,"",IF(B361&gt;=例①!$C$25,$BJ$13,""))</f>
        <v/>
      </c>
      <c r="BK361" s="53" t="str">
        <f>IF(B361&gt;例①!$C$28,"",IF(B361&gt;=例①!$C$27,$BK$13,""))</f>
        <v/>
      </c>
      <c r="BL361" s="53" t="str">
        <f>IF(B361&gt;例①!$C$30,"",IF(B361&gt;=例①!$C$29,$BL$13,""))</f>
        <v/>
      </c>
      <c r="BM361" s="53" t="str">
        <f>IF(B361&gt;例①!$C$32,"",IF(B361&gt;=例①!$C$31,$BM$13,""))</f>
        <v/>
      </c>
      <c r="BN361" s="53" t="str">
        <f>IF(B361&gt;例①!$C$34,"",IF(B361&gt;=例①!$C$33,$BN$13,""))</f>
        <v/>
      </c>
      <c r="BO361" s="53" t="str">
        <f>IF(B361&gt;例①!$C$36,"",IF(B361&gt;=例①!$C$35,$BO$13,""))</f>
        <v/>
      </c>
      <c r="BP361" s="53" t="str">
        <f>IF(B361&gt;例①!$C$38,"",IF(B361&gt;=例①!$C$37,$BP$13,""))</f>
        <v/>
      </c>
      <c r="BQ361" s="53" t="str">
        <f>IF(B361&gt;例①!$C$40,"",IF(B361&gt;=例①!$C$39,$BQ$13,""))</f>
        <v/>
      </c>
      <c r="BR361" s="53" t="str">
        <f>IF(B361&gt;例①!$C$42,"",IF(B361&gt;=例①!$C$41,$BR$13,""))</f>
        <v/>
      </c>
      <c r="BS361" s="53" t="str">
        <f>IF(B361&gt;例①!$C$44,"",IF(B361&gt;=例①!$C$43,$BS$13,""))</f>
        <v/>
      </c>
      <c r="BT361" s="53" t="str">
        <f>IF(B361&gt;例①!$C$46,"",IF(B361&gt;=例①!$C$45,$BT$13,""))</f>
        <v/>
      </c>
      <c r="BU361" s="53" t="str">
        <f>IF(B361&gt;例①!$C$48,"",IF(B361&gt;=例①!$C$47,$BU$13,""))</f>
        <v/>
      </c>
      <c r="BV361" s="53" t="str">
        <f>IF(B361&gt;例①!$C$50,"",IF(B361&gt;=例①!$C$49,$BV$13,""))</f>
        <v/>
      </c>
      <c r="BW361" s="53" t="str">
        <f>IF(B361&gt;例①!$C$52,"",IF(B361&gt;=例①!$C$51,$BW$13,""))</f>
        <v/>
      </c>
      <c r="BX361" s="53" t="str">
        <f>IF(B361&gt;例①!$C$54,"",IF(B361&gt;=例①!$C$53,$BX$13,""))</f>
        <v/>
      </c>
      <c r="BY361" s="53" t="str">
        <f>IF(B361&gt;例①!$C$56,"",IF(B361&gt;=例①!$C$55,$BY$13,""))</f>
        <v/>
      </c>
      <c r="BZ361" s="53" t="str">
        <f>IF(B361&gt;例①!$C$58,"",IF(B361&gt;=例①!$C$57,$BZ$13,""))</f>
        <v/>
      </c>
      <c r="CA361" s="53" t="str">
        <f>IF(B361&gt;例①!$C$60,"",IF(B361&gt;=例①!$C$59,$CA$13,""))</f>
        <v/>
      </c>
      <c r="CB361" s="53" t="str">
        <f>IF(B361&gt;例①!$C$62,"",IF(B361&gt;=例①!$C$61,$CB$13,""))</f>
        <v/>
      </c>
      <c r="CC361" s="53" t="str">
        <f>IF(B361&gt;例①!$C$64,"",IF(B361&gt;=例①!$C$63,$CC$13,""))</f>
        <v/>
      </c>
      <c r="CD361" s="53" t="str">
        <f>IF(B361&gt;例①!$C$66,"",IF(B361&gt;=例①!$C$65,$CD$13,""))</f>
        <v/>
      </c>
      <c r="CE361" s="50" t="str">
        <f t="shared" si="212"/>
        <v/>
      </c>
      <c r="CF361" s="50" t="str">
        <f t="shared" si="199"/>
        <v xml:space="preserve"> </v>
      </c>
    </row>
    <row r="362" spans="1:84" ht="39" customHeight="1" thickTop="1" thickBot="1" x14ac:dyDescent="0.2">
      <c r="A362" s="81" t="str">
        <f t="shared" si="186"/>
        <v>対象期間外</v>
      </c>
      <c r="B362" s="180" t="str">
        <f>IFERROR(IF(B361=例①!$E$12+IF(WEEKDAY(例①!$E$12)=1,例①!$E$12,(8-WEEKDAY(例①!$E$12))),"-",IF(B361="-","-",B361+1)),"-")</f>
        <v>-</v>
      </c>
      <c r="C362" s="89" t="str">
        <f t="shared" si="200"/>
        <v>-</v>
      </c>
      <c r="D362" s="199" t="str">
        <f t="shared" si="201"/>
        <v>×</v>
      </c>
      <c r="E362" s="200" t="str">
        <f t="shared" si="202"/>
        <v xml:space="preserve"> </v>
      </c>
      <c r="F362" s="201" t="s">
        <v>60</v>
      </c>
      <c r="G362" s="202"/>
      <c r="H362" s="203"/>
      <c r="I362" s="204"/>
      <c r="J362" s="187" t="str">
        <f t="shared" si="203"/>
        <v/>
      </c>
      <c r="K362" s="190" t="str">
        <f t="shared" si="187"/>
        <v/>
      </c>
      <c r="L362" s="190" t="str">
        <f t="shared" si="188"/>
        <v/>
      </c>
      <c r="M362" s="188" t="str">
        <f t="shared" si="204"/>
        <v/>
      </c>
      <c r="N362" s="87" t="str">
        <f t="shared" si="189"/>
        <v/>
      </c>
      <c r="O362" s="108"/>
      <c r="P362" s="156" t="str">
        <f>IF(B362&lt;例①!$E$11,"",IF(B362&gt;例①!$E$12,"",IF(LEN(CE362)=0,"○","")))</f>
        <v/>
      </c>
      <c r="Q362" s="162">
        <f t="shared" si="205"/>
        <v>52</v>
      </c>
      <c r="R362" s="93">
        <f t="shared" si="190"/>
        <v>181</v>
      </c>
      <c r="S362" s="156" t="str">
        <f t="shared" si="191"/>
        <v/>
      </c>
      <c r="T362" s="162">
        <f t="shared" si="192"/>
        <v>51</v>
      </c>
      <c r="U362" s="100">
        <f t="shared" si="206"/>
        <v>52</v>
      </c>
      <c r="V362" s="93" t="str">
        <f t="shared" si="193"/>
        <v/>
      </c>
      <c r="W362" s="169" t="str">
        <f t="shared" si="207"/>
        <v/>
      </c>
      <c r="X362" s="80" t="str">
        <f t="shared" si="208"/>
        <v/>
      </c>
      <c r="Y362" s="80" t="str">
        <f t="shared" si="209"/>
        <v/>
      </c>
      <c r="Z362" s="80" t="str">
        <f t="shared" si="194"/>
        <v>-</v>
      </c>
      <c r="AA362" s="80" t="str">
        <f t="shared" si="195"/>
        <v/>
      </c>
      <c r="AB362" s="80" t="str">
        <f t="shared" si="196"/>
        <v>OK（振替済み）</v>
      </c>
      <c r="AC362" s="154">
        <f t="shared" si="197"/>
        <v>51</v>
      </c>
      <c r="AD362" s="154" t="str">
        <f t="shared" si="210"/>
        <v/>
      </c>
      <c r="AE362" s="106">
        <f t="shared" si="211"/>
        <v>0</v>
      </c>
      <c r="AF362" s="106">
        <f t="shared" si="198"/>
        <v>0</v>
      </c>
      <c r="AG362" s="218" t="str">
        <f>IFERROR(IF(AE362=1,例①!$E$11,IF(AE362=2,例①!$E$11,IF(WEEKDAY(Z362)=2,Z355,AG361))),"")</f>
        <v/>
      </c>
      <c r="AH362" s="222" t="str">
        <f t="shared" si="216"/>
        <v/>
      </c>
      <c r="AI362" s="222" t="str">
        <f t="shared" si="216"/>
        <v/>
      </c>
      <c r="AJ362" s="222" t="str">
        <f t="shared" si="216"/>
        <v/>
      </c>
      <c r="AK362" s="222" t="str">
        <f t="shared" si="216"/>
        <v/>
      </c>
      <c r="AL362" s="222" t="str">
        <f t="shared" si="216"/>
        <v/>
      </c>
      <c r="AM362" s="222" t="str">
        <f t="shared" si="216"/>
        <v/>
      </c>
      <c r="AN362" s="222" t="str">
        <f t="shared" si="216"/>
        <v/>
      </c>
      <c r="AO362" s="222" t="str">
        <f t="shared" si="216"/>
        <v/>
      </c>
      <c r="AP362" s="222" t="str">
        <f t="shared" si="216"/>
        <v/>
      </c>
      <c r="AQ362" s="222" t="str">
        <f t="shared" si="216"/>
        <v/>
      </c>
      <c r="AR362" s="222" t="str">
        <f t="shared" si="216"/>
        <v/>
      </c>
      <c r="AS362" s="222" t="str">
        <f t="shared" si="216"/>
        <v/>
      </c>
      <c r="AT362" s="222" t="str">
        <f t="shared" si="216"/>
        <v/>
      </c>
      <c r="AU362" s="222" t="str">
        <f t="shared" si="216"/>
        <v/>
      </c>
      <c r="AV362" s="222" t="str">
        <f t="shared" si="216"/>
        <v/>
      </c>
      <c r="AW362" s="222" t="str">
        <f t="shared" si="216"/>
        <v/>
      </c>
      <c r="AX362" s="222" t="str">
        <f t="shared" si="216"/>
        <v/>
      </c>
      <c r="AY362" s="222" t="str">
        <f t="shared" si="216"/>
        <v/>
      </c>
      <c r="AZ362" s="222" t="str">
        <f t="shared" si="216"/>
        <v/>
      </c>
      <c r="BA362" s="222" t="str">
        <f t="shared" si="216"/>
        <v/>
      </c>
      <c r="BB362" s="219" t="str">
        <f>IFERROR(IF(IF(Z362=例①!$E$12,例①!$E$12,IF(WEEKDAY(Z362)=1,Z369,BB363))&gt;例①!$E$12,例①!$E$12,IF(Z362=例①!$E$12,例①!$E$12,IF(WEEKDAY(Z362)=1,Z369,BB363))),"")</f>
        <v/>
      </c>
      <c r="BE362" s="53"/>
      <c r="BF362" s="53"/>
      <c r="BG362" s="53" t="str">
        <f>IFERROR(VLOOKUP(B362,例①!$C$11:$D$12,2,FALSE),"")</f>
        <v/>
      </c>
      <c r="BH362" s="53" t="str">
        <f>IFERROR(VLOOKUP(B362,例①!$C$16:$D$21,2,FALSE),"")</f>
        <v/>
      </c>
      <c r="BI362" s="53" t="str">
        <f>IFERROR(VLOOKUP(B362,例①!$C$22:$D$24,2,FALSE),"")</f>
        <v/>
      </c>
      <c r="BJ362" s="53" t="str">
        <f>IF(B362&gt;例①!$C$26,"",IF(B362&gt;=例①!$C$25,$BJ$13,""))</f>
        <v/>
      </c>
      <c r="BK362" s="53" t="str">
        <f>IF(B362&gt;例①!$C$28,"",IF(B362&gt;=例①!$C$27,$BK$13,""))</f>
        <v/>
      </c>
      <c r="BL362" s="53" t="str">
        <f>IF(B362&gt;例①!$C$30,"",IF(B362&gt;=例①!$C$29,$BL$13,""))</f>
        <v/>
      </c>
      <c r="BM362" s="53" t="str">
        <f>IF(B362&gt;例①!$C$32,"",IF(B362&gt;=例①!$C$31,$BM$13,""))</f>
        <v/>
      </c>
      <c r="BN362" s="53" t="str">
        <f>IF(B362&gt;例①!$C$34,"",IF(B362&gt;=例①!$C$33,$BN$13,""))</f>
        <v/>
      </c>
      <c r="BO362" s="53" t="str">
        <f>IF(B362&gt;例①!$C$36,"",IF(B362&gt;=例①!$C$35,$BO$13,""))</f>
        <v/>
      </c>
      <c r="BP362" s="53" t="str">
        <f>IF(B362&gt;例①!$C$38,"",IF(B362&gt;=例①!$C$37,$BP$13,""))</f>
        <v/>
      </c>
      <c r="BQ362" s="53" t="str">
        <f>IF(B362&gt;例①!$C$40,"",IF(B362&gt;=例①!$C$39,$BQ$13,""))</f>
        <v/>
      </c>
      <c r="BR362" s="53" t="str">
        <f>IF(B362&gt;例①!$C$42,"",IF(B362&gt;=例①!$C$41,$BR$13,""))</f>
        <v/>
      </c>
      <c r="BS362" s="53" t="str">
        <f>IF(B362&gt;例①!$C$44,"",IF(B362&gt;=例①!$C$43,$BS$13,""))</f>
        <v/>
      </c>
      <c r="BT362" s="53" t="str">
        <f>IF(B362&gt;例①!$C$46,"",IF(B362&gt;=例①!$C$45,$BT$13,""))</f>
        <v/>
      </c>
      <c r="BU362" s="53" t="str">
        <f>IF(B362&gt;例①!$C$48,"",IF(B362&gt;=例①!$C$47,$BU$13,""))</f>
        <v/>
      </c>
      <c r="BV362" s="53" t="str">
        <f>IF(B362&gt;例①!$C$50,"",IF(B362&gt;=例①!$C$49,$BV$13,""))</f>
        <v/>
      </c>
      <c r="BW362" s="53" t="str">
        <f>IF(B362&gt;例①!$C$52,"",IF(B362&gt;=例①!$C$51,$BW$13,""))</f>
        <v/>
      </c>
      <c r="BX362" s="53" t="str">
        <f>IF(B362&gt;例①!$C$54,"",IF(B362&gt;=例①!$C$53,$BX$13,""))</f>
        <v/>
      </c>
      <c r="BY362" s="53" t="str">
        <f>IF(B362&gt;例①!$C$56,"",IF(B362&gt;=例①!$C$55,$BY$13,""))</f>
        <v/>
      </c>
      <c r="BZ362" s="53" t="str">
        <f>IF(B362&gt;例①!$C$58,"",IF(B362&gt;=例①!$C$57,$BZ$13,""))</f>
        <v/>
      </c>
      <c r="CA362" s="53" t="str">
        <f>IF(B362&gt;例①!$C$60,"",IF(B362&gt;=例①!$C$59,$CA$13,""))</f>
        <v/>
      </c>
      <c r="CB362" s="53" t="str">
        <f>IF(B362&gt;例①!$C$62,"",IF(B362&gt;=例①!$C$61,$CB$13,""))</f>
        <v/>
      </c>
      <c r="CC362" s="53" t="str">
        <f>IF(B362&gt;例①!$C$64,"",IF(B362&gt;=例①!$C$63,$CC$13,""))</f>
        <v/>
      </c>
      <c r="CD362" s="53" t="str">
        <f>IF(B362&gt;例①!$C$66,"",IF(B362&gt;=例①!$C$65,$CD$13,""))</f>
        <v/>
      </c>
      <c r="CE362" s="50" t="str">
        <f t="shared" si="212"/>
        <v/>
      </c>
      <c r="CF362" s="50" t="str">
        <f t="shared" si="199"/>
        <v xml:space="preserve"> </v>
      </c>
    </row>
    <row r="363" spans="1:84" ht="39" customHeight="1" thickTop="1" thickBot="1" x14ac:dyDescent="0.2">
      <c r="A363" s="81" t="str">
        <f t="shared" si="186"/>
        <v>対象期間外</v>
      </c>
      <c r="B363" s="180" t="str">
        <f>IFERROR(IF(B362=例①!$E$12+IF(WEEKDAY(例①!$E$12)=1,例①!$E$12,(8-WEEKDAY(例①!$E$12))),"-",IF(B362="-","-",B362+1)),"-")</f>
        <v>-</v>
      </c>
      <c r="C363" s="89" t="str">
        <f t="shared" si="200"/>
        <v>-</v>
      </c>
      <c r="D363" s="199" t="str">
        <f t="shared" si="201"/>
        <v>×</v>
      </c>
      <c r="E363" s="200" t="str">
        <f t="shared" si="202"/>
        <v xml:space="preserve"> </v>
      </c>
      <c r="F363" s="201" t="s">
        <v>61</v>
      </c>
      <c r="G363" s="202"/>
      <c r="H363" s="203"/>
      <c r="I363" s="204"/>
      <c r="J363" s="187" t="str">
        <f t="shared" si="203"/>
        <v/>
      </c>
      <c r="K363" s="190" t="str">
        <f t="shared" si="187"/>
        <v/>
      </c>
      <c r="L363" s="190" t="str">
        <f t="shared" si="188"/>
        <v/>
      </c>
      <c r="M363" s="188" t="str">
        <f t="shared" si="204"/>
        <v/>
      </c>
      <c r="N363" s="87" t="str">
        <f t="shared" si="189"/>
        <v/>
      </c>
      <c r="O363" s="108"/>
      <c r="P363" s="156" t="str">
        <f>IF(B363&lt;例①!$E$11,"",IF(B363&gt;例①!$E$12,"",IF(LEN(CE363)=0,"○","")))</f>
        <v/>
      </c>
      <c r="Q363" s="162">
        <f t="shared" si="205"/>
        <v>52</v>
      </c>
      <c r="R363" s="93">
        <f t="shared" si="190"/>
        <v>181</v>
      </c>
      <c r="S363" s="156" t="str">
        <f t="shared" si="191"/>
        <v/>
      </c>
      <c r="T363" s="162">
        <f t="shared" si="192"/>
        <v>51</v>
      </c>
      <c r="U363" s="100">
        <f t="shared" si="206"/>
        <v>52</v>
      </c>
      <c r="V363" s="93" t="str">
        <f t="shared" si="193"/>
        <v/>
      </c>
      <c r="W363" s="169" t="str">
        <f t="shared" si="207"/>
        <v/>
      </c>
      <c r="X363" s="80" t="str">
        <f t="shared" si="208"/>
        <v/>
      </c>
      <c r="Y363" s="80" t="str">
        <f t="shared" si="209"/>
        <v/>
      </c>
      <c r="Z363" s="80" t="str">
        <f t="shared" si="194"/>
        <v>-</v>
      </c>
      <c r="AA363" s="80" t="str">
        <f t="shared" si="195"/>
        <v/>
      </c>
      <c r="AB363" s="80" t="str">
        <f t="shared" si="196"/>
        <v>OK（振替済み）</v>
      </c>
      <c r="AC363" s="154">
        <f t="shared" si="197"/>
        <v>51</v>
      </c>
      <c r="AD363" s="154" t="str">
        <f t="shared" si="210"/>
        <v/>
      </c>
      <c r="AE363" s="106">
        <f t="shared" si="211"/>
        <v>0</v>
      </c>
      <c r="AF363" s="106">
        <f t="shared" si="198"/>
        <v>0</v>
      </c>
      <c r="AG363" s="218" t="str">
        <f>IFERROR(IF(AE363=1,例①!$E$11,IF(AE363=2,例①!$E$11,IF(WEEKDAY(Z363)=2,Z356,AG362))),"")</f>
        <v/>
      </c>
      <c r="AH363" s="222" t="str">
        <f t="shared" si="216"/>
        <v/>
      </c>
      <c r="AI363" s="222" t="str">
        <f t="shared" si="216"/>
        <v/>
      </c>
      <c r="AJ363" s="222" t="str">
        <f t="shared" si="216"/>
        <v/>
      </c>
      <c r="AK363" s="222" t="str">
        <f t="shared" si="216"/>
        <v/>
      </c>
      <c r="AL363" s="222" t="str">
        <f t="shared" si="216"/>
        <v/>
      </c>
      <c r="AM363" s="222" t="str">
        <f t="shared" si="216"/>
        <v/>
      </c>
      <c r="AN363" s="222" t="str">
        <f t="shared" si="216"/>
        <v/>
      </c>
      <c r="AO363" s="222" t="str">
        <f t="shared" si="216"/>
        <v/>
      </c>
      <c r="AP363" s="222" t="str">
        <f t="shared" si="216"/>
        <v/>
      </c>
      <c r="AQ363" s="222" t="str">
        <f t="shared" si="216"/>
        <v/>
      </c>
      <c r="AR363" s="222" t="str">
        <f t="shared" si="216"/>
        <v/>
      </c>
      <c r="AS363" s="222" t="str">
        <f t="shared" si="216"/>
        <v/>
      </c>
      <c r="AT363" s="222" t="str">
        <f t="shared" si="216"/>
        <v/>
      </c>
      <c r="AU363" s="222" t="str">
        <f t="shared" si="216"/>
        <v/>
      </c>
      <c r="AV363" s="222" t="str">
        <f t="shared" si="216"/>
        <v/>
      </c>
      <c r="AW363" s="222" t="str">
        <f t="shared" si="216"/>
        <v/>
      </c>
      <c r="AX363" s="222" t="str">
        <f t="shared" si="216"/>
        <v/>
      </c>
      <c r="AY363" s="222" t="str">
        <f t="shared" si="216"/>
        <v/>
      </c>
      <c r="AZ363" s="222" t="str">
        <f t="shared" si="216"/>
        <v/>
      </c>
      <c r="BA363" s="222" t="str">
        <f t="shared" si="216"/>
        <v/>
      </c>
      <c r="BB363" s="219" t="str">
        <f>IFERROR(IF(IF(Z363=例①!$E$12,例①!$E$12,IF(WEEKDAY(Z363)=1,Z370,BB364))&gt;例①!$E$12,例①!$E$12,IF(Z363=例①!$E$12,例①!$E$12,IF(WEEKDAY(Z363)=1,Z370,BB364))),"")</f>
        <v/>
      </c>
      <c r="BE363" s="53"/>
      <c r="BF363" s="53"/>
      <c r="BG363" s="53" t="str">
        <f>IFERROR(VLOOKUP(B363,例①!$C$11:$D$12,2,FALSE),"")</f>
        <v/>
      </c>
      <c r="BH363" s="53" t="str">
        <f>IFERROR(VLOOKUP(B363,例①!$C$16:$D$21,2,FALSE),"")</f>
        <v/>
      </c>
      <c r="BI363" s="53" t="str">
        <f>IFERROR(VLOOKUP(B363,例①!$C$22:$D$24,2,FALSE),"")</f>
        <v/>
      </c>
      <c r="BJ363" s="53" t="str">
        <f>IF(B363&gt;例①!$C$26,"",IF(B363&gt;=例①!$C$25,$BJ$13,""))</f>
        <v/>
      </c>
      <c r="BK363" s="53" t="str">
        <f>IF(B363&gt;例①!$C$28,"",IF(B363&gt;=例①!$C$27,$BK$13,""))</f>
        <v/>
      </c>
      <c r="BL363" s="53" t="str">
        <f>IF(B363&gt;例①!$C$30,"",IF(B363&gt;=例①!$C$29,$BL$13,""))</f>
        <v/>
      </c>
      <c r="BM363" s="53" t="str">
        <f>IF(B363&gt;例①!$C$32,"",IF(B363&gt;=例①!$C$31,$BM$13,""))</f>
        <v/>
      </c>
      <c r="BN363" s="53" t="str">
        <f>IF(B363&gt;例①!$C$34,"",IF(B363&gt;=例①!$C$33,$BN$13,""))</f>
        <v/>
      </c>
      <c r="BO363" s="53" t="str">
        <f>IF(B363&gt;例①!$C$36,"",IF(B363&gt;=例①!$C$35,$BO$13,""))</f>
        <v/>
      </c>
      <c r="BP363" s="53" t="str">
        <f>IF(B363&gt;例①!$C$38,"",IF(B363&gt;=例①!$C$37,$BP$13,""))</f>
        <v/>
      </c>
      <c r="BQ363" s="53" t="str">
        <f>IF(B363&gt;例①!$C$40,"",IF(B363&gt;=例①!$C$39,$BQ$13,""))</f>
        <v/>
      </c>
      <c r="BR363" s="53" t="str">
        <f>IF(B363&gt;例①!$C$42,"",IF(B363&gt;=例①!$C$41,$BR$13,""))</f>
        <v/>
      </c>
      <c r="BS363" s="53" t="str">
        <f>IF(B363&gt;例①!$C$44,"",IF(B363&gt;=例①!$C$43,$BS$13,""))</f>
        <v/>
      </c>
      <c r="BT363" s="53" t="str">
        <f>IF(B363&gt;例①!$C$46,"",IF(B363&gt;=例①!$C$45,$BT$13,""))</f>
        <v/>
      </c>
      <c r="BU363" s="53" t="str">
        <f>IF(B363&gt;例①!$C$48,"",IF(B363&gt;=例①!$C$47,$BU$13,""))</f>
        <v/>
      </c>
      <c r="BV363" s="53" t="str">
        <f>IF(B363&gt;例①!$C$50,"",IF(B363&gt;=例①!$C$49,$BV$13,""))</f>
        <v/>
      </c>
      <c r="BW363" s="53" t="str">
        <f>IF(B363&gt;例①!$C$52,"",IF(B363&gt;=例①!$C$51,$BW$13,""))</f>
        <v/>
      </c>
      <c r="BX363" s="53" t="str">
        <f>IF(B363&gt;例①!$C$54,"",IF(B363&gt;=例①!$C$53,$BX$13,""))</f>
        <v/>
      </c>
      <c r="BY363" s="53" t="str">
        <f>IF(B363&gt;例①!$C$56,"",IF(B363&gt;=例①!$C$55,$BY$13,""))</f>
        <v/>
      </c>
      <c r="BZ363" s="53" t="str">
        <f>IF(B363&gt;例①!$C$58,"",IF(B363&gt;=例①!$C$57,$BZ$13,""))</f>
        <v/>
      </c>
      <c r="CA363" s="53" t="str">
        <f>IF(B363&gt;例①!$C$60,"",IF(B363&gt;=例①!$C$59,$CA$13,""))</f>
        <v/>
      </c>
      <c r="CB363" s="53" t="str">
        <f>IF(B363&gt;例①!$C$62,"",IF(B363&gt;=例①!$C$61,$CB$13,""))</f>
        <v/>
      </c>
      <c r="CC363" s="53" t="str">
        <f>IF(B363&gt;例①!$C$64,"",IF(B363&gt;=例①!$C$63,$CC$13,""))</f>
        <v/>
      </c>
      <c r="CD363" s="53" t="str">
        <f>IF(B363&gt;例①!$C$66,"",IF(B363&gt;=例①!$C$65,$CD$13,""))</f>
        <v/>
      </c>
      <c r="CE363" s="50" t="str">
        <f t="shared" si="212"/>
        <v/>
      </c>
      <c r="CF363" s="50" t="str">
        <f t="shared" si="199"/>
        <v xml:space="preserve"> </v>
      </c>
    </row>
    <row r="364" spans="1:84" ht="39" customHeight="1" thickTop="1" thickBot="1" x14ac:dyDescent="0.2">
      <c r="A364" s="81" t="str">
        <f t="shared" si="186"/>
        <v>対象期間外</v>
      </c>
      <c r="B364" s="180" t="str">
        <f>IFERROR(IF(B363=例①!$E$12+IF(WEEKDAY(例①!$E$12)=1,例①!$E$12,(8-WEEKDAY(例①!$E$12))),"-",IF(B363="-","-",B363+1)),"-")</f>
        <v>-</v>
      </c>
      <c r="C364" s="89" t="str">
        <f t="shared" si="200"/>
        <v>-</v>
      </c>
      <c r="D364" s="199" t="str">
        <f t="shared" si="201"/>
        <v>×</v>
      </c>
      <c r="E364" s="200" t="str">
        <f t="shared" si="202"/>
        <v xml:space="preserve"> </v>
      </c>
      <c r="F364" s="201" t="s">
        <v>61</v>
      </c>
      <c r="G364" s="202"/>
      <c r="H364" s="203"/>
      <c r="I364" s="204"/>
      <c r="J364" s="187" t="str">
        <f t="shared" si="203"/>
        <v/>
      </c>
      <c r="K364" s="190" t="str">
        <f t="shared" si="187"/>
        <v/>
      </c>
      <c r="L364" s="190" t="str">
        <f t="shared" si="188"/>
        <v/>
      </c>
      <c r="M364" s="188" t="str">
        <f t="shared" si="204"/>
        <v/>
      </c>
      <c r="N364" s="87" t="str">
        <f t="shared" si="189"/>
        <v/>
      </c>
      <c r="O364" s="108"/>
      <c r="P364" s="156" t="str">
        <f>IF(B364&lt;例①!$E$11,"",IF(B364&gt;例①!$E$12,"",IF(LEN(CE364)=0,"○","")))</f>
        <v/>
      </c>
      <c r="Q364" s="162">
        <f t="shared" si="205"/>
        <v>52</v>
      </c>
      <c r="R364" s="93">
        <f t="shared" si="190"/>
        <v>181</v>
      </c>
      <c r="S364" s="156" t="str">
        <f t="shared" si="191"/>
        <v/>
      </c>
      <c r="T364" s="162">
        <f t="shared" si="192"/>
        <v>51</v>
      </c>
      <c r="U364" s="100">
        <f t="shared" si="206"/>
        <v>52</v>
      </c>
      <c r="V364" s="93" t="str">
        <f t="shared" si="193"/>
        <v/>
      </c>
      <c r="W364" s="169" t="str">
        <f t="shared" si="207"/>
        <v/>
      </c>
      <c r="X364" s="80" t="str">
        <f t="shared" si="208"/>
        <v/>
      </c>
      <c r="Y364" s="80" t="str">
        <f t="shared" si="209"/>
        <v/>
      </c>
      <c r="Z364" s="80" t="str">
        <f t="shared" si="194"/>
        <v>-</v>
      </c>
      <c r="AA364" s="80" t="str">
        <f t="shared" si="195"/>
        <v/>
      </c>
      <c r="AB364" s="80" t="str">
        <f t="shared" si="196"/>
        <v>OK（振替済み）</v>
      </c>
      <c r="AC364" s="154">
        <f t="shared" si="197"/>
        <v>51</v>
      </c>
      <c r="AD364" s="154" t="str">
        <f t="shared" si="210"/>
        <v/>
      </c>
      <c r="AE364" s="106">
        <f t="shared" si="211"/>
        <v>0</v>
      </c>
      <c r="AF364" s="106">
        <f t="shared" si="198"/>
        <v>0</v>
      </c>
      <c r="AG364" s="223" t="str">
        <f>IFERROR(IF(AE364=1,例①!$E$11,IF(AE364=2,例①!$E$11,IF(WEEKDAY(Z364)=2,Z357,AG363))),"")</f>
        <v/>
      </c>
      <c r="AH364" s="224" t="str">
        <f t="shared" si="216"/>
        <v/>
      </c>
      <c r="AI364" s="224" t="str">
        <f t="shared" si="216"/>
        <v/>
      </c>
      <c r="AJ364" s="224" t="str">
        <f t="shared" si="216"/>
        <v/>
      </c>
      <c r="AK364" s="224" t="str">
        <f t="shared" si="216"/>
        <v/>
      </c>
      <c r="AL364" s="224" t="str">
        <f t="shared" si="216"/>
        <v/>
      </c>
      <c r="AM364" s="224" t="str">
        <f t="shared" si="216"/>
        <v/>
      </c>
      <c r="AN364" s="224" t="str">
        <f t="shared" si="216"/>
        <v/>
      </c>
      <c r="AO364" s="224" t="str">
        <f t="shared" si="216"/>
        <v/>
      </c>
      <c r="AP364" s="224" t="str">
        <f t="shared" si="216"/>
        <v/>
      </c>
      <c r="AQ364" s="224" t="str">
        <f t="shared" si="216"/>
        <v/>
      </c>
      <c r="AR364" s="224" t="str">
        <f t="shared" si="216"/>
        <v/>
      </c>
      <c r="AS364" s="224" t="str">
        <f t="shared" si="216"/>
        <v/>
      </c>
      <c r="AT364" s="224" t="str">
        <f t="shared" si="216"/>
        <v/>
      </c>
      <c r="AU364" s="224" t="str">
        <f t="shared" si="216"/>
        <v/>
      </c>
      <c r="AV364" s="224" t="str">
        <f t="shared" si="216"/>
        <v/>
      </c>
      <c r="AW364" s="224" t="str">
        <f t="shared" si="216"/>
        <v/>
      </c>
      <c r="AX364" s="224" t="str">
        <f t="shared" si="216"/>
        <v/>
      </c>
      <c r="AY364" s="224" t="str">
        <f t="shared" si="216"/>
        <v/>
      </c>
      <c r="AZ364" s="224" t="str">
        <f t="shared" si="216"/>
        <v/>
      </c>
      <c r="BA364" s="224" t="str">
        <f t="shared" si="216"/>
        <v/>
      </c>
      <c r="BB364" s="225" t="str">
        <f>IFERROR(IF(IF(Z364=例①!$E$12,例①!$E$12,IF(WEEKDAY(Z364)=1,Z371,BB365))&gt;例①!$E$12,例①!$E$12,IF(Z364=例①!$E$12,例①!$E$12,IF(WEEKDAY(Z364)=1,Z371,BB365))),"")</f>
        <v/>
      </c>
      <c r="BE364" s="53"/>
      <c r="BF364" s="53"/>
      <c r="BG364" s="53" t="str">
        <f>IFERROR(VLOOKUP(B364,例①!$C$11:$D$12,2,FALSE),"")</f>
        <v/>
      </c>
      <c r="BH364" s="53" t="str">
        <f>IFERROR(VLOOKUP(B364,例①!$C$16:$D$21,2,FALSE),"")</f>
        <v/>
      </c>
      <c r="BI364" s="53" t="str">
        <f>IFERROR(VLOOKUP(B364,例①!$C$22:$D$24,2,FALSE),"")</f>
        <v/>
      </c>
      <c r="BJ364" s="53" t="str">
        <f>IF(B364&gt;例①!$C$26,"",IF(B364&gt;=例①!$C$25,$BJ$13,""))</f>
        <v/>
      </c>
      <c r="BK364" s="53" t="str">
        <f>IF(B364&gt;例①!$C$28,"",IF(B364&gt;=例①!$C$27,$BK$13,""))</f>
        <v/>
      </c>
      <c r="BL364" s="53" t="str">
        <f>IF(B364&gt;例①!$C$30,"",IF(B364&gt;=例①!$C$29,$BL$13,""))</f>
        <v/>
      </c>
      <c r="BM364" s="53" t="str">
        <f>IF(B364&gt;例①!$C$32,"",IF(B364&gt;=例①!$C$31,$BM$13,""))</f>
        <v/>
      </c>
      <c r="BN364" s="53" t="str">
        <f>IF(B364&gt;例①!$C$34,"",IF(B364&gt;=例①!$C$33,$BN$13,""))</f>
        <v/>
      </c>
      <c r="BO364" s="53" t="str">
        <f>IF(B364&gt;例①!$C$36,"",IF(B364&gt;=例①!$C$35,$BO$13,""))</f>
        <v/>
      </c>
      <c r="BP364" s="53" t="str">
        <f>IF(B364&gt;例①!$C$38,"",IF(B364&gt;=例①!$C$37,$BP$13,""))</f>
        <v/>
      </c>
      <c r="BQ364" s="53" t="str">
        <f>IF(B364&gt;例①!$C$40,"",IF(B364&gt;=例①!$C$39,$BQ$13,""))</f>
        <v/>
      </c>
      <c r="BR364" s="53" t="str">
        <f>IF(B364&gt;例①!$C$42,"",IF(B364&gt;=例①!$C$41,$BR$13,""))</f>
        <v/>
      </c>
      <c r="BS364" s="53" t="str">
        <f>IF(B364&gt;例①!$C$44,"",IF(B364&gt;=例①!$C$43,$BS$13,""))</f>
        <v/>
      </c>
      <c r="BT364" s="53" t="str">
        <f>IF(B364&gt;例①!$C$46,"",IF(B364&gt;=例①!$C$45,$BT$13,""))</f>
        <v/>
      </c>
      <c r="BU364" s="53" t="str">
        <f>IF(B364&gt;例①!$C$48,"",IF(B364&gt;=例①!$C$47,$BU$13,""))</f>
        <v/>
      </c>
      <c r="BV364" s="53" t="str">
        <f>IF(B364&gt;例①!$C$50,"",IF(B364&gt;=例①!$C$49,$BV$13,""))</f>
        <v/>
      </c>
      <c r="BW364" s="53" t="str">
        <f>IF(B364&gt;例①!$C$52,"",IF(B364&gt;=例①!$C$51,$BW$13,""))</f>
        <v/>
      </c>
      <c r="BX364" s="53" t="str">
        <f>IF(B364&gt;例①!$C$54,"",IF(B364&gt;=例①!$C$53,$BX$13,""))</f>
        <v/>
      </c>
      <c r="BY364" s="53" t="str">
        <f>IF(B364&gt;例①!$C$56,"",IF(B364&gt;=例①!$C$55,$BY$13,""))</f>
        <v/>
      </c>
      <c r="BZ364" s="53" t="str">
        <f>IF(B364&gt;例①!$C$58,"",IF(B364&gt;=例①!$C$57,$BZ$13,""))</f>
        <v/>
      </c>
      <c r="CA364" s="53" t="str">
        <f>IF(B364&gt;例①!$C$60,"",IF(B364&gt;=例①!$C$59,$CA$13,""))</f>
        <v/>
      </c>
      <c r="CB364" s="53" t="str">
        <f>IF(B364&gt;例①!$C$62,"",IF(B364&gt;=例①!$C$61,$CB$13,""))</f>
        <v/>
      </c>
      <c r="CC364" s="53" t="str">
        <f>IF(B364&gt;例①!$C$64,"",IF(B364&gt;=例①!$C$63,$CC$13,""))</f>
        <v/>
      </c>
      <c r="CD364" s="53" t="str">
        <f>IF(B364&gt;例①!$C$66,"",IF(B364&gt;=例①!$C$65,$CD$13,""))</f>
        <v/>
      </c>
      <c r="CE364" s="50" t="str">
        <f t="shared" si="212"/>
        <v/>
      </c>
      <c r="CF364" s="50" t="str">
        <f t="shared" si="199"/>
        <v xml:space="preserve"> </v>
      </c>
    </row>
    <row r="365" spans="1:84" ht="39" customHeight="1" thickTop="1" thickBot="1" x14ac:dyDescent="0.2">
      <c r="A365" s="81" t="str">
        <f t="shared" si="186"/>
        <v>対象期間外</v>
      </c>
      <c r="B365" s="180" t="str">
        <f>IFERROR(IF(B364=例①!$E$12+IF(WEEKDAY(例①!$E$12)=1,例①!$E$12,(8-WEEKDAY(例①!$E$12))),"-",IF(B364="-","-",B364+1)),"-")</f>
        <v>-</v>
      </c>
      <c r="C365" s="89" t="str">
        <f t="shared" si="200"/>
        <v>-</v>
      </c>
      <c r="D365" s="199" t="str">
        <f t="shared" si="201"/>
        <v>×</v>
      </c>
      <c r="E365" s="200" t="str">
        <f t="shared" si="202"/>
        <v xml:space="preserve"> </v>
      </c>
      <c r="F365" s="201" t="s">
        <v>60</v>
      </c>
      <c r="G365" s="202"/>
      <c r="H365" s="203"/>
      <c r="I365" s="204"/>
      <c r="J365" s="187" t="str">
        <f t="shared" si="203"/>
        <v/>
      </c>
      <c r="K365" s="190" t="str">
        <f t="shared" si="187"/>
        <v/>
      </c>
      <c r="L365" s="190" t="str">
        <f t="shared" si="188"/>
        <v/>
      </c>
      <c r="M365" s="188" t="str">
        <f t="shared" si="204"/>
        <v/>
      </c>
      <c r="N365" s="87" t="str">
        <f t="shared" si="189"/>
        <v/>
      </c>
      <c r="O365" s="108"/>
      <c r="P365" s="156" t="str">
        <f>IF(B365&lt;例①!$E$11,"",IF(B365&gt;例①!$E$12,"",IF(LEN(CE365)=0,"○","")))</f>
        <v/>
      </c>
      <c r="Q365" s="162">
        <f t="shared" si="205"/>
        <v>52</v>
      </c>
      <c r="R365" s="93">
        <f t="shared" si="190"/>
        <v>181</v>
      </c>
      <c r="S365" s="156" t="str">
        <f t="shared" si="191"/>
        <v/>
      </c>
      <c r="T365" s="162">
        <f t="shared" si="192"/>
        <v>51</v>
      </c>
      <c r="U365" s="100">
        <f t="shared" si="206"/>
        <v>52</v>
      </c>
      <c r="V365" s="93" t="str">
        <f t="shared" si="193"/>
        <v/>
      </c>
      <c r="W365" s="169" t="str">
        <f t="shared" si="207"/>
        <v/>
      </c>
      <c r="X365" s="80" t="str">
        <f t="shared" si="208"/>
        <v/>
      </c>
      <c r="Y365" s="80" t="str">
        <f t="shared" si="209"/>
        <v/>
      </c>
      <c r="Z365" s="80" t="str">
        <f t="shared" si="194"/>
        <v>-</v>
      </c>
      <c r="AA365" s="80" t="str">
        <f t="shared" si="195"/>
        <v/>
      </c>
      <c r="AB365" s="80" t="str">
        <f t="shared" si="196"/>
        <v>OK（振替済み）</v>
      </c>
      <c r="AC365" s="154">
        <f t="shared" si="197"/>
        <v>51</v>
      </c>
      <c r="AD365" s="154" t="str">
        <f t="shared" si="210"/>
        <v/>
      </c>
      <c r="AE365" s="106">
        <f t="shared" si="211"/>
        <v>0</v>
      </c>
      <c r="AF365" s="106">
        <f t="shared" si="198"/>
        <v>0</v>
      </c>
      <c r="AG365" s="216" t="str">
        <f>IFERROR(IF(AE365=1,例①!$E$11,IF(AE365=2,例①!$E$11,IF(WEEKDAY(Z365)=2,Z358,AG364))),"")</f>
        <v/>
      </c>
      <c r="AH365" s="221" t="str">
        <f t="shared" si="216"/>
        <v/>
      </c>
      <c r="AI365" s="221" t="str">
        <f t="shared" si="216"/>
        <v/>
      </c>
      <c r="AJ365" s="221" t="str">
        <f t="shared" si="216"/>
        <v/>
      </c>
      <c r="AK365" s="221" t="str">
        <f t="shared" si="216"/>
        <v/>
      </c>
      <c r="AL365" s="221" t="str">
        <f t="shared" si="216"/>
        <v/>
      </c>
      <c r="AM365" s="221" t="str">
        <f t="shared" si="216"/>
        <v/>
      </c>
      <c r="AN365" s="221" t="str">
        <f t="shared" si="216"/>
        <v/>
      </c>
      <c r="AO365" s="221" t="str">
        <f t="shared" si="216"/>
        <v/>
      </c>
      <c r="AP365" s="221" t="str">
        <f t="shared" si="216"/>
        <v/>
      </c>
      <c r="AQ365" s="221" t="str">
        <f t="shared" si="216"/>
        <v/>
      </c>
      <c r="AR365" s="221" t="str">
        <f t="shared" si="216"/>
        <v/>
      </c>
      <c r="AS365" s="221" t="str">
        <f t="shared" si="216"/>
        <v/>
      </c>
      <c r="AT365" s="221" t="str">
        <f t="shared" si="216"/>
        <v/>
      </c>
      <c r="AU365" s="221" t="str">
        <f t="shared" si="216"/>
        <v/>
      </c>
      <c r="AV365" s="221" t="str">
        <f t="shared" si="216"/>
        <v/>
      </c>
      <c r="AW365" s="221" t="str">
        <f t="shared" si="216"/>
        <v/>
      </c>
      <c r="AX365" s="221" t="str">
        <f t="shared" si="216"/>
        <v/>
      </c>
      <c r="AY365" s="221" t="str">
        <f t="shared" si="216"/>
        <v/>
      </c>
      <c r="AZ365" s="221" t="str">
        <f t="shared" si="216"/>
        <v/>
      </c>
      <c r="BA365" s="221" t="str">
        <f t="shared" si="216"/>
        <v/>
      </c>
      <c r="BB365" s="217" t="str">
        <f>IFERROR(IF(IF(Z365=例①!$E$12,例①!$E$12,IF(WEEKDAY(Z365)=1,Z372,BB366))&gt;例①!$E$12,例①!$E$12,IF(Z365=例①!$E$12,例①!$E$12,IF(WEEKDAY(Z365)=1,Z372,BB366))),"")</f>
        <v/>
      </c>
      <c r="BE365" s="53"/>
      <c r="BF365" s="53"/>
      <c r="BG365" s="53" t="str">
        <f>IFERROR(VLOOKUP(B365,例①!$C$11:$D$12,2,FALSE),"")</f>
        <v/>
      </c>
      <c r="BH365" s="53" t="str">
        <f>IFERROR(VLOOKUP(B365,例①!$C$16:$D$21,2,FALSE),"")</f>
        <v/>
      </c>
      <c r="BI365" s="53" t="str">
        <f>IFERROR(VLOOKUP(B365,例①!$C$22:$D$24,2,FALSE),"")</f>
        <v/>
      </c>
      <c r="BJ365" s="53" t="str">
        <f>IF(B365&gt;例①!$C$26,"",IF(B365&gt;=例①!$C$25,$BJ$13,""))</f>
        <v/>
      </c>
      <c r="BK365" s="53" t="str">
        <f>IF(B365&gt;例①!$C$28,"",IF(B365&gt;=例①!$C$27,$BK$13,""))</f>
        <v/>
      </c>
      <c r="BL365" s="53" t="str">
        <f>IF(B365&gt;例①!$C$30,"",IF(B365&gt;=例①!$C$29,$BL$13,""))</f>
        <v/>
      </c>
      <c r="BM365" s="53" t="str">
        <f>IF(B365&gt;例①!$C$32,"",IF(B365&gt;=例①!$C$31,$BM$13,""))</f>
        <v/>
      </c>
      <c r="BN365" s="53" t="str">
        <f>IF(B365&gt;例①!$C$34,"",IF(B365&gt;=例①!$C$33,$BN$13,""))</f>
        <v/>
      </c>
      <c r="BO365" s="53" t="str">
        <f>IF(B365&gt;例①!$C$36,"",IF(B365&gt;=例①!$C$35,$BO$13,""))</f>
        <v/>
      </c>
      <c r="BP365" s="53" t="str">
        <f>IF(B365&gt;例①!$C$38,"",IF(B365&gt;=例①!$C$37,$BP$13,""))</f>
        <v/>
      </c>
      <c r="BQ365" s="53" t="str">
        <f>IF(B365&gt;例①!$C$40,"",IF(B365&gt;=例①!$C$39,$BQ$13,""))</f>
        <v/>
      </c>
      <c r="BR365" s="53" t="str">
        <f>IF(B365&gt;例①!$C$42,"",IF(B365&gt;=例①!$C$41,$BR$13,""))</f>
        <v/>
      </c>
      <c r="BS365" s="53" t="str">
        <f>IF(B365&gt;例①!$C$44,"",IF(B365&gt;=例①!$C$43,$BS$13,""))</f>
        <v/>
      </c>
      <c r="BT365" s="53" t="str">
        <f>IF(B365&gt;例①!$C$46,"",IF(B365&gt;=例①!$C$45,$BT$13,""))</f>
        <v/>
      </c>
      <c r="BU365" s="53" t="str">
        <f>IF(B365&gt;例①!$C$48,"",IF(B365&gt;=例①!$C$47,$BU$13,""))</f>
        <v/>
      </c>
      <c r="BV365" s="53" t="str">
        <f>IF(B365&gt;例①!$C$50,"",IF(B365&gt;=例①!$C$49,$BV$13,""))</f>
        <v/>
      </c>
      <c r="BW365" s="53" t="str">
        <f>IF(B365&gt;例①!$C$52,"",IF(B365&gt;=例①!$C$51,$BW$13,""))</f>
        <v/>
      </c>
      <c r="BX365" s="53" t="str">
        <f>IF(B365&gt;例①!$C$54,"",IF(B365&gt;=例①!$C$53,$BX$13,""))</f>
        <v/>
      </c>
      <c r="BY365" s="53" t="str">
        <f>IF(B365&gt;例①!$C$56,"",IF(B365&gt;=例①!$C$55,$BY$13,""))</f>
        <v/>
      </c>
      <c r="BZ365" s="53" t="str">
        <f>IF(B365&gt;例①!$C$58,"",IF(B365&gt;=例①!$C$57,$BZ$13,""))</f>
        <v/>
      </c>
      <c r="CA365" s="53" t="str">
        <f>IF(B365&gt;例①!$C$60,"",IF(B365&gt;=例①!$C$59,$CA$13,""))</f>
        <v/>
      </c>
      <c r="CB365" s="53" t="str">
        <f>IF(B365&gt;例①!$C$62,"",IF(B365&gt;=例①!$C$61,$CB$13,""))</f>
        <v/>
      </c>
      <c r="CC365" s="53" t="str">
        <f>IF(B365&gt;例①!$C$64,"",IF(B365&gt;=例①!$C$63,$CC$13,""))</f>
        <v/>
      </c>
      <c r="CD365" s="53" t="str">
        <f>IF(B365&gt;例①!$C$66,"",IF(B365&gt;=例①!$C$65,$CD$13,""))</f>
        <v/>
      </c>
      <c r="CE365" s="50" t="str">
        <f t="shared" si="212"/>
        <v/>
      </c>
      <c r="CF365" s="50" t="str">
        <f t="shared" si="199"/>
        <v xml:space="preserve"> </v>
      </c>
    </row>
    <row r="366" spans="1:84" ht="39" customHeight="1" thickTop="1" thickBot="1" x14ac:dyDescent="0.2">
      <c r="A366" s="81" t="str">
        <f t="shared" si="186"/>
        <v>対象期間外</v>
      </c>
      <c r="B366" s="180" t="str">
        <f>IFERROR(IF(B365=例①!$E$12+IF(WEEKDAY(例①!$E$12)=1,例①!$E$12,(8-WEEKDAY(例①!$E$12))),"-",IF(B365="-","-",B365+1)),"-")</f>
        <v>-</v>
      </c>
      <c r="C366" s="89" t="str">
        <f t="shared" si="200"/>
        <v>-</v>
      </c>
      <c r="D366" s="199" t="str">
        <f t="shared" si="201"/>
        <v>×</v>
      </c>
      <c r="E366" s="200" t="str">
        <f t="shared" si="202"/>
        <v xml:space="preserve"> </v>
      </c>
      <c r="F366" s="201" t="s">
        <v>60</v>
      </c>
      <c r="G366" s="202"/>
      <c r="H366" s="203"/>
      <c r="I366" s="204"/>
      <c r="J366" s="187" t="str">
        <f t="shared" si="203"/>
        <v/>
      </c>
      <c r="K366" s="190" t="str">
        <f t="shared" si="187"/>
        <v/>
      </c>
      <c r="L366" s="190" t="str">
        <f t="shared" si="188"/>
        <v/>
      </c>
      <c r="M366" s="188" t="str">
        <f t="shared" si="204"/>
        <v/>
      </c>
      <c r="N366" s="87" t="str">
        <f t="shared" si="189"/>
        <v/>
      </c>
      <c r="O366" s="108"/>
      <c r="P366" s="156" t="str">
        <f>IF(B366&lt;例①!$E$11,"",IF(B366&gt;例①!$E$12,"",IF(LEN(CE366)=0,"○","")))</f>
        <v/>
      </c>
      <c r="Q366" s="162">
        <f t="shared" si="205"/>
        <v>52</v>
      </c>
      <c r="R366" s="93">
        <f t="shared" si="190"/>
        <v>181</v>
      </c>
      <c r="S366" s="156" t="str">
        <f t="shared" si="191"/>
        <v/>
      </c>
      <c r="T366" s="162">
        <f t="shared" si="192"/>
        <v>51</v>
      </c>
      <c r="U366" s="100">
        <f t="shared" si="206"/>
        <v>52</v>
      </c>
      <c r="V366" s="93" t="str">
        <f t="shared" si="193"/>
        <v/>
      </c>
      <c r="W366" s="169" t="str">
        <f t="shared" si="207"/>
        <v/>
      </c>
      <c r="X366" s="80" t="str">
        <f t="shared" si="208"/>
        <v/>
      </c>
      <c r="Y366" s="80" t="str">
        <f t="shared" si="209"/>
        <v/>
      </c>
      <c r="Z366" s="80" t="str">
        <f t="shared" si="194"/>
        <v>-</v>
      </c>
      <c r="AA366" s="80" t="str">
        <f t="shared" si="195"/>
        <v/>
      </c>
      <c r="AB366" s="80" t="str">
        <f t="shared" si="196"/>
        <v>OK（振替済み）</v>
      </c>
      <c r="AC366" s="154">
        <f t="shared" si="197"/>
        <v>51</v>
      </c>
      <c r="AD366" s="154" t="str">
        <f t="shared" si="210"/>
        <v/>
      </c>
      <c r="AE366" s="106">
        <f t="shared" si="211"/>
        <v>0</v>
      </c>
      <c r="AF366" s="106">
        <f t="shared" si="198"/>
        <v>0</v>
      </c>
      <c r="AG366" s="218" t="str">
        <f>IFERROR(IF(AE366=1,例①!$E$11,IF(AE366=2,例①!$E$11,IF(WEEKDAY(Z366)=2,Z359,AG365))),"")</f>
        <v/>
      </c>
      <c r="AH366" s="222" t="str">
        <f t="shared" si="216"/>
        <v/>
      </c>
      <c r="AI366" s="222" t="str">
        <f t="shared" si="216"/>
        <v/>
      </c>
      <c r="AJ366" s="222" t="str">
        <f t="shared" si="216"/>
        <v/>
      </c>
      <c r="AK366" s="222" t="str">
        <f t="shared" si="216"/>
        <v/>
      </c>
      <c r="AL366" s="222" t="str">
        <f t="shared" si="216"/>
        <v/>
      </c>
      <c r="AM366" s="222" t="str">
        <f t="shared" si="216"/>
        <v/>
      </c>
      <c r="AN366" s="222" t="str">
        <f t="shared" si="216"/>
        <v/>
      </c>
      <c r="AO366" s="222" t="str">
        <f t="shared" si="216"/>
        <v/>
      </c>
      <c r="AP366" s="222" t="str">
        <f t="shared" si="216"/>
        <v/>
      </c>
      <c r="AQ366" s="222" t="str">
        <f t="shared" si="216"/>
        <v/>
      </c>
      <c r="AR366" s="222" t="str">
        <f t="shared" si="216"/>
        <v/>
      </c>
      <c r="AS366" s="222" t="str">
        <f t="shared" si="216"/>
        <v/>
      </c>
      <c r="AT366" s="222" t="str">
        <f t="shared" si="216"/>
        <v/>
      </c>
      <c r="AU366" s="222" t="str">
        <f t="shared" si="216"/>
        <v/>
      </c>
      <c r="AV366" s="222" t="str">
        <f t="shared" si="216"/>
        <v/>
      </c>
      <c r="AW366" s="222" t="str">
        <f t="shared" ref="AW366:BA366" si="217">IFERROR(IF(AV366+1&gt;$BB366,"",AV366+1),"")</f>
        <v/>
      </c>
      <c r="AX366" s="222" t="str">
        <f t="shared" si="217"/>
        <v/>
      </c>
      <c r="AY366" s="222" t="str">
        <f t="shared" si="217"/>
        <v/>
      </c>
      <c r="AZ366" s="222" t="str">
        <f t="shared" si="217"/>
        <v/>
      </c>
      <c r="BA366" s="222" t="str">
        <f t="shared" si="217"/>
        <v/>
      </c>
      <c r="BB366" s="219" t="str">
        <f>IFERROR(IF(IF(Z366=例①!$E$12,例①!$E$12,IF(WEEKDAY(Z366)=1,Z373,BB367))&gt;例①!$E$12,例①!$E$12,IF(Z366=例①!$E$12,例①!$E$12,IF(WEEKDAY(Z366)=1,Z373,BB367))),"")</f>
        <v/>
      </c>
      <c r="BE366" s="53"/>
      <c r="BF366" s="53"/>
      <c r="BG366" s="53" t="str">
        <f>IFERROR(VLOOKUP(B366,例①!$C$11:$D$12,2,FALSE),"")</f>
        <v/>
      </c>
      <c r="BH366" s="53" t="str">
        <f>IFERROR(VLOOKUP(B366,例①!$C$16:$D$21,2,FALSE),"")</f>
        <v/>
      </c>
      <c r="BI366" s="53" t="str">
        <f>IFERROR(VLOOKUP(B366,例①!$C$22:$D$24,2,FALSE),"")</f>
        <v/>
      </c>
      <c r="BJ366" s="53" t="str">
        <f>IF(B366&gt;例①!$C$26,"",IF(B366&gt;=例①!$C$25,$BJ$13,""))</f>
        <v/>
      </c>
      <c r="BK366" s="53" t="str">
        <f>IF(B366&gt;例①!$C$28,"",IF(B366&gt;=例①!$C$27,$BK$13,""))</f>
        <v/>
      </c>
      <c r="BL366" s="53" t="str">
        <f>IF(B366&gt;例①!$C$30,"",IF(B366&gt;=例①!$C$29,$BL$13,""))</f>
        <v/>
      </c>
      <c r="BM366" s="53" t="str">
        <f>IF(B366&gt;例①!$C$32,"",IF(B366&gt;=例①!$C$31,$BM$13,""))</f>
        <v/>
      </c>
      <c r="BN366" s="53" t="str">
        <f>IF(B366&gt;例①!$C$34,"",IF(B366&gt;=例①!$C$33,$BN$13,""))</f>
        <v/>
      </c>
      <c r="BO366" s="53" t="str">
        <f>IF(B366&gt;例①!$C$36,"",IF(B366&gt;=例①!$C$35,$BO$13,""))</f>
        <v/>
      </c>
      <c r="BP366" s="53" t="str">
        <f>IF(B366&gt;例①!$C$38,"",IF(B366&gt;=例①!$C$37,$BP$13,""))</f>
        <v/>
      </c>
      <c r="BQ366" s="53" t="str">
        <f>IF(B366&gt;例①!$C$40,"",IF(B366&gt;=例①!$C$39,$BQ$13,""))</f>
        <v/>
      </c>
      <c r="BR366" s="53" t="str">
        <f>IF(B366&gt;例①!$C$42,"",IF(B366&gt;=例①!$C$41,$BR$13,""))</f>
        <v/>
      </c>
      <c r="BS366" s="53" t="str">
        <f>IF(B366&gt;例①!$C$44,"",IF(B366&gt;=例①!$C$43,$BS$13,""))</f>
        <v/>
      </c>
      <c r="BT366" s="53" t="str">
        <f>IF(B366&gt;例①!$C$46,"",IF(B366&gt;=例①!$C$45,$BT$13,""))</f>
        <v/>
      </c>
      <c r="BU366" s="53" t="str">
        <f>IF(B366&gt;例①!$C$48,"",IF(B366&gt;=例①!$C$47,$BU$13,""))</f>
        <v/>
      </c>
      <c r="BV366" s="53" t="str">
        <f>IF(B366&gt;例①!$C$50,"",IF(B366&gt;=例①!$C$49,$BV$13,""))</f>
        <v/>
      </c>
      <c r="BW366" s="53" t="str">
        <f>IF(B366&gt;例①!$C$52,"",IF(B366&gt;=例①!$C$51,$BW$13,""))</f>
        <v/>
      </c>
      <c r="BX366" s="53" t="str">
        <f>IF(B366&gt;例①!$C$54,"",IF(B366&gt;=例①!$C$53,$BX$13,""))</f>
        <v/>
      </c>
      <c r="BY366" s="53" t="str">
        <f>IF(B366&gt;例①!$C$56,"",IF(B366&gt;=例①!$C$55,$BY$13,""))</f>
        <v/>
      </c>
      <c r="BZ366" s="53" t="str">
        <f>IF(B366&gt;例①!$C$58,"",IF(B366&gt;=例①!$C$57,$BZ$13,""))</f>
        <v/>
      </c>
      <c r="CA366" s="53" t="str">
        <f>IF(B366&gt;例①!$C$60,"",IF(B366&gt;=例①!$C$59,$CA$13,""))</f>
        <v/>
      </c>
      <c r="CB366" s="53" t="str">
        <f>IF(B366&gt;例①!$C$62,"",IF(B366&gt;=例①!$C$61,$CB$13,""))</f>
        <v/>
      </c>
      <c r="CC366" s="53" t="str">
        <f>IF(B366&gt;例①!$C$64,"",IF(B366&gt;=例①!$C$63,$CC$13,""))</f>
        <v/>
      </c>
      <c r="CD366" s="53" t="str">
        <f>IF(B366&gt;例①!$C$66,"",IF(B366&gt;=例①!$C$65,$CD$13,""))</f>
        <v/>
      </c>
      <c r="CE366" s="50" t="str">
        <f t="shared" si="212"/>
        <v/>
      </c>
      <c r="CF366" s="50" t="str">
        <f t="shared" si="199"/>
        <v xml:space="preserve"> </v>
      </c>
    </row>
    <row r="367" spans="1:84" ht="39" customHeight="1" thickTop="1" thickBot="1" x14ac:dyDescent="0.2">
      <c r="A367" s="81" t="str">
        <f t="shared" si="186"/>
        <v>対象期間外</v>
      </c>
      <c r="B367" s="180" t="str">
        <f>IFERROR(IF(B366=例①!$E$12+IF(WEEKDAY(例①!$E$12)=1,例①!$E$12,(8-WEEKDAY(例①!$E$12))),"-",IF(B366="-","-",B366+1)),"-")</f>
        <v>-</v>
      </c>
      <c r="C367" s="89" t="str">
        <f t="shared" si="200"/>
        <v>-</v>
      </c>
      <c r="D367" s="199" t="str">
        <f t="shared" si="201"/>
        <v>×</v>
      </c>
      <c r="E367" s="200" t="str">
        <f t="shared" si="202"/>
        <v xml:space="preserve"> </v>
      </c>
      <c r="F367" s="201" t="s">
        <v>60</v>
      </c>
      <c r="G367" s="202"/>
      <c r="H367" s="203"/>
      <c r="I367" s="204"/>
      <c r="J367" s="187" t="str">
        <f t="shared" si="203"/>
        <v/>
      </c>
      <c r="K367" s="190" t="str">
        <f t="shared" si="187"/>
        <v/>
      </c>
      <c r="L367" s="190" t="str">
        <f t="shared" si="188"/>
        <v/>
      </c>
      <c r="M367" s="188" t="str">
        <f t="shared" si="204"/>
        <v/>
      </c>
      <c r="N367" s="87" t="str">
        <f t="shared" si="189"/>
        <v/>
      </c>
      <c r="O367" s="108"/>
      <c r="P367" s="156" t="str">
        <f>IF(B367&lt;例①!$E$11,"",IF(B367&gt;例①!$E$12,"",IF(LEN(CE367)=0,"○","")))</f>
        <v/>
      </c>
      <c r="Q367" s="162">
        <f t="shared" si="205"/>
        <v>52</v>
      </c>
      <c r="R367" s="93">
        <f t="shared" si="190"/>
        <v>181</v>
      </c>
      <c r="S367" s="156" t="str">
        <f t="shared" si="191"/>
        <v/>
      </c>
      <c r="T367" s="162">
        <f t="shared" si="192"/>
        <v>51</v>
      </c>
      <c r="U367" s="100">
        <f t="shared" si="206"/>
        <v>52</v>
      </c>
      <c r="V367" s="93" t="str">
        <f t="shared" si="193"/>
        <v/>
      </c>
      <c r="W367" s="169" t="str">
        <f t="shared" si="207"/>
        <v/>
      </c>
      <c r="X367" s="80" t="str">
        <f t="shared" si="208"/>
        <v/>
      </c>
      <c r="Y367" s="80" t="str">
        <f t="shared" si="209"/>
        <v/>
      </c>
      <c r="Z367" s="80" t="str">
        <f t="shared" si="194"/>
        <v>-</v>
      </c>
      <c r="AA367" s="80" t="str">
        <f t="shared" si="195"/>
        <v/>
      </c>
      <c r="AB367" s="80" t="str">
        <f t="shared" si="196"/>
        <v>OK（振替済み）</v>
      </c>
      <c r="AC367" s="154">
        <f t="shared" si="197"/>
        <v>51</v>
      </c>
      <c r="AD367" s="154" t="str">
        <f t="shared" si="210"/>
        <v/>
      </c>
      <c r="AE367" s="106">
        <f t="shared" si="211"/>
        <v>0</v>
      </c>
      <c r="AF367" s="106">
        <f t="shared" si="198"/>
        <v>0</v>
      </c>
      <c r="AG367" s="218" t="str">
        <f>IFERROR(IF(AE367=1,例①!$E$11,IF(AE367=2,例①!$E$11,IF(WEEKDAY(Z367)=2,Z360,AG366))),"")</f>
        <v/>
      </c>
      <c r="AH367" s="222" t="str">
        <f t="shared" ref="AH367:BA379" si="218">IFERROR(IF(AG367+1&gt;$BB367,"",AG367+1),"")</f>
        <v/>
      </c>
      <c r="AI367" s="222" t="str">
        <f t="shared" si="218"/>
        <v/>
      </c>
      <c r="AJ367" s="222" t="str">
        <f t="shared" si="218"/>
        <v/>
      </c>
      <c r="AK367" s="222" t="str">
        <f t="shared" si="218"/>
        <v/>
      </c>
      <c r="AL367" s="222" t="str">
        <f t="shared" si="218"/>
        <v/>
      </c>
      <c r="AM367" s="222" t="str">
        <f t="shared" si="218"/>
        <v/>
      </c>
      <c r="AN367" s="222" t="str">
        <f t="shared" si="218"/>
        <v/>
      </c>
      <c r="AO367" s="222" t="str">
        <f t="shared" si="218"/>
        <v/>
      </c>
      <c r="AP367" s="222" t="str">
        <f t="shared" si="218"/>
        <v/>
      </c>
      <c r="AQ367" s="222" t="str">
        <f t="shared" si="218"/>
        <v/>
      </c>
      <c r="AR367" s="222" t="str">
        <f t="shared" si="218"/>
        <v/>
      </c>
      <c r="AS367" s="222" t="str">
        <f t="shared" si="218"/>
        <v/>
      </c>
      <c r="AT367" s="222" t="str">
        <f t="shared" si="218"/>
        <v/>
      </c>
      <c r="AU367" s="222" t="str">
        <f t="shared" si="218"/>
        <v/>
      </c>
      <c r="AV367" s="222" t="str">
        <f t="shared" si="218"/>
        <v/>
      </c>
      <c r="AW367" s="222" t="str">
        <f t="shared" si="218"/>
        <v/>
      </c>
      <c r="AX367" s="222" t="str">
        <f t="shared" si="218"/>
        <v/>
      </c>
      <c r="AY367" s="222" t="str">
        <f t="shared" si="218"/>
        <v/>
      </c>
      <c r="AZ367" s="222" t="str">
        <f t="shared" si="218"/>
        <v/>
      </c>
      <c r="BA367" s="222" t="str">
        <f t="shared" si="218"/>
        <v/>
      </c>
      <c r="BB367" s="219" t="str">
        <f>IFERROR(IF(IF(Z367=例①!$E$12,例①!$E$12,IF(WEEKDAY(Z367)=1,Z374,BB368))&gt;例①!$E$12,例①!$E$12,IF(Z367=例①!$E$12,例①!$E$12,IF(WEEKDAY(Z367)=1,Z374,BB368))),"")</f>
        <v/>
      </c>
      <c r="BE367" s="53"/>
      <c r="BF367" s="53"/>
      <c r="BG367" s="53" t="str">
        <f>IFERROR(VLOOKUP(B367,例①!$C$11:$D$12,2,FALSE),"")</f>
        <v/>
      </c>
      <c r="BH367" s="53" t="str">
        <f>IFERROR(VLOOKUP(B367,例①!$C$16:$D$21,2,FALSE),"")</f>
        <v/>
      </c>
      <c r="BI367" s="53" t="str">
        <f>IFERROR(VLOOKUP(B367,例①!$C$22:$D$24,2,FALSE),"")</f>
        <v/>
      </c>
      <c r="BJ367" s="53" t="str">
        <f>IF(B367&gt;例①!$C$26,"",IF(B367&gt;=例①!$C$25,$BJ$13,""))</f>
        <v/>
      </c>
      <c r="BK367" s="53" t="str">
        <f>IF(B367&gt;例①!$C$28,"",IF(B367&gt;=例①!$C$27,$BK$13,""))</f>
        <v/>
      </c>
      <c r="BL367" s="53" t="str">
        <f>IF(B367&gt;例①!$C$30,"",IF(B367&gt;=例①!$C$29,$BL$13,""))</f>
        <v/>
      </c>
      <c r="BM367" s="53" t="str">
        <f>IF(B367&gt;例①!$C$32,"",IF(B367&gt;=例①!$C$31,$BM$13,""))</f>
        <v/>
      </c>
      <c r="BN367" s="53" t="str">
        <f>IF(B367&gt;例①!$C$34,"",IF(B367&gt;=例①!$C$33,$BN$13,""))</f>
        <v/>
      </c>
      <c r="BO367" s="53" t="str">
        <f>IF(B367&gt;例①!$C$36,"",IF(B367&gt;=例①!$C$35,$BO$13,""))</f>
        <v/>
      </c>
      <c r="BP367" s="53" t="str">
        <f>IF(B367&gt;例①!$C$38,"",IF(B367&gt;=例①!$C$37,$BP$13,""))</f>
        <v/>
      </c>
      <c r="BQ367" s="53" t="str">
        <f>IF(B367&gt;例①!$C$40,"",IF(B367&gt;=例①!$C$39,$BQ$13,""))</f>
        <v/>
      </c>
      <c r="BR367" s="53" t="str">
        <f>IF(B367&gt;例①!$C$42,"",IF(B367&gt;=例①!$C$41,$BR$13,""))</f>
        <v/>
      </c>
      <c r="BS367" s="53" t="str">
        <f>IF(B367&gt;例①!$C$44,"",IF(B367&gt;=例①!$C$43,$BS$13,""))</f>
        <v/>
      </c>
      <c r="BT367" s="53" t="str">
        <f>IF(B367&gt;例①!$C$46,"",IF(B367&gt;=例①!$C$45,$BT$13,""))</f>
        <v/>
      </c>
      <c r="BU367" s="53" t="str">
        <f>IF(B367&gt;例①!$C$48,"",IF(B367&gt;=例①!$C$47,$BU$13,""))</f>
        <v/>
      </c>
      <c r="BV367" s="53" t="str">
        <f>IF(B367&gt;例①!$C$50,"",IF(B367&gt;=例①!$C$49,$BV$13,""))</f>
        <v/>
      </c>
      <c r="BW367" s="53" t="str">
        <f>IF(B367&gt;例①!$C$52,"",IF(B367&gt;=例①!$C$51,$BW$13,""))</f>
        <v/>
      </c>
      <c r="BX367" s="53" t="str">
        <f>IF(B367&gt;例①!$C$54,"",IF(B367&gt;=例①!$C$53,$BX$13,""))</f>
        <v/>
      </c>
      <c r="BY367" s="53" t="str">
        <f>IF(B367&gt;例①!$C$56,"",IF(B367&gt;=例①!$C$55,$BY$13,""))</f>
        <v/>
      </c>
      <c r="BZ367" s="53" t="str">
        <f>IF(B367&gt;例①!$C$58,"",IF(B367&gt;=例①!$C$57,$BZ$13,""))</f>
        <v/>
      </c>
      <c r="CA367" s="53" t="str">
        <f>IF(B367&gt;例①!$C$60,"",IF(B367&gt;=例①!$C$59,$CA$13,""))</f>
        <v/>
      </c>
      <c r="CB367" s="53" t="str">
        <f>IF(B367&gt;例①!$C$62,"",IF(B367&gt;=例①!$C$61,$CB$13,""))</f>
        <v/>
      </c>
      <c r="CC367" s="53" t="str">
        <f>IF(B367&gt;例①!$C$64,"",IF(B367&gt;=例①!$C$63,$CC$13,""))</f>
        <v/>
      </c>
      <c r="CD367" s="53" t="str">
        <f>IF(B367&gt;例①!$C$66,"",IF(B367&gt;=例①!$C$65,$CD$13,""))</f>
        <v/>
      </c>
      <c r="CE367" s="50" t="str">
        <f t="shared" si="212"/>
        <v/>
      </c>
      <c r="CF367" s="50" t="str">
        <f t="shared" si="199"/>
        <v xml:space="preserve"> </v>
      </c>
    </row>
    <row r="368" spans="1:84" ht="39" customHeight="1" thickTop="1" thickBot="1" x14ac:dyDescent="0.2">
      <c r="A368" s="81" t="str">
        <f t="shared" si="186"/>
        <v>対象期間外</v>
      </c>
      <c r="B368" s="180" t="str">
        <f>IFERROR(IF(B367=例①!$E$12+IF(WEEKDAY(例①!$E$12)=1,例①!$E$12,(8-WEEKDAY(例①!$E$12))),"-",IF(B367="-","-",B367+1)),"-")</f>
        <v>-</v>
      </c>
      <c r="C368" s="89" t="str">
        <f t="shared" si="200"/>
        <v>-</v>
      </c>
      <c r="D368" s="199" t="str">
        <f t="shared" si="201"/>
        <v>×</v>
      </c>
      <c r="E368" s="200" t="str">
        <f t="shared" si="202"/>
        <v xml:space="preserve"> </v>
      </c>
      <c r="F368" s="201" t="s">
        <v>60</v>
      </c>
      <c r="G368" s="202"/>
      <c r="H368" s="203"/>
      <c r="I368" s="204"/>
      <c r="J368" s="187" t="str">
        <f t="shared" si="203"/>
        <v/>
      </c>
      <c r="K368" s="190" t="str">
        <f t="shared" si="187"/>
        <v/>
      </c>
      <c r="L368" s="190" t="str">
        <f t="shared" si="188"/>
        <v/>
      </c>
      <c r="M368" s="188" t="str">
        <f t="shared" si="204"/>
        <v/>
      </c>
      <c r="N368" s="87" t="str">
        <f t="shared" si="189"/>
        <v/>
      </c>
      <c r="O368" s="108"/>
      <c r="P368" s="156" t="str">
        <f>IF(B368&lt;例①!$E$11,"",IF(B368&gt;例①!$E$12,"",IF(LEN(CE368)=0,"○","")))</f>
        <v/>
      </c>
      <c r="Q368" s="162">
        <f t="shared" si="205"/>
        <v>52</v>
      </c>
      <c r="R368" s="93">
        <f t="shared" si="190"/>
        <v>181</v>
      </c>
      <c r="S368" s="156" t="str">
        <f t="shared" si="191"/>
        <v/>
      </c>
      <c r="T368" s="162">
        <f t="shared" si="192"/>
        <v>51</v>
      </c>
      <c r="U368" s="100">
        <f t="shared" si="206"/>
        <v>52</v>
      </c>
      <c r="V368" s="93" t="str">
        <f t="shared" si="193"/>
        <v/>
      </c>
      <c r="W368" s="169" t="str">
        <f t="shared" si="207"/>
        <v/>
      </c>
      <c r="X368" s="80" t="str">
        <f t="shared" si="208"/>
        <v/>
      </c>
      <c r="Y368" s="80" t="str">
        <f t="shared" si="209"/>
        <v/>
      </c>
      <c r="Z368" s="80" t="str">
        <f t="shared" si="194"/>
        <v>-</v>
      </c>
      <c r="AA368" s="80" t="str">
        <f t="shared" si="195"/>
        <v/>
      </c>
      <c r="AB368" s="80" t="str">
        <f t="shared" si="196"/>
        <v>OK（振替済み）</v>
      </c>
      <c r="AC368" s="154">
        <f t="shared" si="197"/>
        <v>51</v>
      </c>
      <c r="AD368" s="154" t="str">
        <f t="shared" si="210"/>
        <v/>
      </c>
      <c r="AE368" s="106">
        <f t="shared" si="211"/>
        <v>0</v>
      </c>
      <c r="AF368" s="106">
        <f t="shared" si="198"/>
        <v>0</v>
      </c>
      <c r="AG368" s="218" t="str">
        <f>IFERROR(IF(AE368=1,例①!$E$11,IF(AE368=2,例①!$E$11,IF(WEEKDAY(Z368)=2,Z361,AG367))),"")</f>
        <v/>
      </c>
      <c r="AH368" s="222" t="str">
        <f t="shared" si="218"/>
        <v/>
      </c>
      <c r="AI368" s="222" t="str">
        <f t="shared" si="218"/>
        <v/>
      </c>
      <c r="AJ368" s="222" t="str">
        <f t="shared" si="218"/>
        <v/>
      </c>
      <c r="AK368" s="222" t="str">
        <f t="shared" si="218"/>
        <v/>
      </c>
      <c r="AL368" s="222" t="str">
        <f t="shared" si="218"/>
        <v/>
      </c>
      <c r="AM368" s="222" t="str">
        <f t="shared" si="218"/>
        <v/>
      </c>
      <c r="AN368" s="222" t="str">
        <f t="shared" si="218"/>
        <v/>
      </c>
      <c r="AO368" s="222" t="str">
        <f t="shared" si="218"/>
        <v/>
      </c>
      <c r="AP368" s="222" t="str">
        <f t="shared" si="218"/>
        <v/>
      </c>
      <c r="AQ368" s="222" t="str">
        <f t="shared" si="218"/>
        <v/>
      </c>
      <c r="AR368" s="222" t="str">
        <f t="shared" si="218"/>
        <v/>
      </c>
      <c r="AS368" s="222" t="str">
        <f t="shared" si="218"/>
        <v/>
      </c>
      <c r="AT368" s="222" t="str">
        <f t="shared" si="218"/>
        <v/>
      </c>
      <c r="AU368" s="222" t="str">
        <f t="shared" si="218"/>
        <v/>
      </c>
      <c r="AV368" s="222" t="str">
        <f t="shared" si="218"/>
        <v/>
      </c>
      <c r="AW368" s="222" t="str">
        <f t="shared" si="218"/>
        <v/>
      </c>
      <c r="AX368" s="222" t="str">
        <f t="shared" si="218"/>
        <v/>
      </c>
      <c r="AY368" s="222" t="str">
        <f t="shared" si="218"/>
        <v/>
      </c>
      <c r="AZ368" s="222" t="str">
        <f t="shared" si="218"/>
        <v/>
      </c>
      <c r="BA368" s="222" t="str">
        <f t="shared" si="218"/>
        <v/>
      </c>
      <c r="BB368" s="219" t="str">
        <f>IFERROR(IF(IF(Z368=例①!$E$12,例①!$E$12,IF(WEEKDAY(Z368)=1,Z375,BB369))&gt;例①!$E$12,例①!$E$12,IF(Z368=例①!$E$12,例①!$E$12,IF(WEEKDAY(Z368)=1,Z375,BB369))),"")</f>
        <v/>
      </c>
      <c r="BE368" s="53"/>
      <c r="BF368" s="53"/>
      <c r="BG368" s="53" t="str">
        <f>IFERROR(VLOOKUP(B368,例①!$C$11:$D$12,2,FALSE),"")</f>
        <v/>
      </c>
      <c r="BH368" s="53" t="str">
        <f>IFERROR(VLOOKUP(B368,例①!$C$16:$D$21,2,FALSE),"")</f>
        <v/>
      </c>
      <c r="BI368" s="53" t="str">
        <f>IFERROR(VLOOKUP(B368,例①!$C$22:$D$24,2,FALSE),"")</f>
        <v/>
      </c>
      <c r="BJ368" s="53" t="str">
        <f>IF(B368&gt;例①!$C$26,"",IF(B368&gt;=例①!$C$25,$BJ$13,""))</f>
        <v/>
      </c>
      <c r="BK368" s="53" t="str">
        <f>IF(B368&gt;例①!$C$28,"",IF(B368&gt;=例①!$C$27,$BK$13,""))</f>
        <v/>
      </c>
      <c r="BL368" s="53" t="str">
        <f>IF(B368&gt;例①!$C$30,"",IF(B368&gt;=例①!$C$29,$BL$13,""))</f>
        <v/>
      </c>
      <c r="BM368" s="53" t="str">
        <f>IF(B368&gt;例①!$C$32,"",IF(B368&gt;=例①!$C$31,$BM$13,""))</f>
        <v/>
      </c>
      <c r="BN368" s="53" t="str">
        <f>IF(B368&gt;例①!$C$34,"",IF(B368&gt;=例①!$C$33,$BN$13,""))</f>
        <v/>
      </c>
      <c r="BO368" s="53" t="str">
        <f>IF(B368&gt;例①!$C$36,"",IF(B368&gt;=例①!$C$35,$BO$13,""))</f>
        <v/>
      </c>
      <c r="BP368" s="53" t="str">
        <f>IF(B368&gt;例①!$C$38,"",IF(B368&gt;=例①!$C$37,$BP$13,""))</f>
        <v/>
      </c>
      <c r="BQ368" s="53" t="str">
        <f>IF(B368&gt;例①!$C$40,"",IF(B368&gt;=例①!$C$39,$BQ$13,""))</f>
        <v/>
      </c>
      <c r="BR368" s="53" t="str">
        <f>IF(B368&gt;例①!$C$42,"",IF(B368&gt;=例①!$C$41,$BR$13,""))</f>
        <v/>
      </c>
      <c r="BS368" s="53" t="str">
        <f>IF(B368&gt;例①!$C$44,"",IF(B368&gt;=例①!$C$43,$BS$13,""))</f>
        <v/>
      </c>
      <c r="BT368" s="53" t="str">
        <f>IF(B368&gt;例①!$C$46,"",IF(B368&gt;=例①!$C$45,$BT$13,""))</f>
        <v/>
      </c>
      <c r="BU368" s="53" t="str">
        <f>IF(B368&gt;例①!$C$48,"",IF(B368&gt;=例①!$C$47,$BU$13,""))</f>
        <v/>
      </c>
      <c r="BV368" s="53" t="str">
        <f>IF(B368&gt;例①!$C$50,"",IF(B368&gt;=例①!$C$49,$BV$13,""))</f>
        <v/>
      </c>
      <c r="BW368" s="53" t="str">
        <f>IF(B368&gt;例①!$C$52,"",IF(B368&gt;=例①!$C$51,$BW$13,""))</f>
        <v/>
      </c>
      <c r="BX368" s="53" t="str">
        <f>IF(B368&gt;例①!$C$54,"",IF(B368&gt;=例①!$C$53,$BX$13,""))</f>
        <v/>
      </c>
      <c r="BY368" s="53" t="str">
        <f>IF(B368&gt;例①!$C$56,"",IF(B368&gt;=例①!$C$55,$BY$13,""))</f>
        <v/>
      </c>
      <c r="BZ368" s="53" t="str">
        <f>IF(B368&gt;例①!$C$58,"",IF(B368&gt;=例①!$C$57,$BZ$13,""))</f>
        <v/>
      </c>
      <c r="CA368" s="53" t="str">
        <f>IF(B368&gt;例①!$C$60,"",IF(B368&gt;=例①!$C$59,$CA$13,""))</f>
        <v/>
      </c>
      <c r="CB368" s="53" t="str">
        <f>IF(B368&gt;例①!$C$62,"",IF(B368&gt;=例①!$C$61,$CB$13,""))</f>
        <v/>
      </c>
      <c r="CC368" s="53" t="str">
        <f>IF(B368&gt;例①!$C$64,"",IF(B368&gt;=例①!$C$63,$CC$13,""))</f>
        <v/>
      </c>
      <c r="CD368" s="53" t="str">
        <f>IF(B368&gt;例①!$C$66,"",IF(B368&gt;=例①!$C$65,$CD$13,""))</f>
        <v/>
      </c>
      <c r="CE368" s="50" t="str">
        <f t="shared" si="212"/>
        <v/>
      </c>
      <c r="CF368" s="50" t="str">
        <f t="shared" si="199"/>
        <v xml:space="preserve"> </v>
      </c>
    </row>
    <row r="369" spans="1:84" ht="39" customHeight="1" thickTop="1" thickBot="1" x14ac:dyDescent="0.2">
      <c r="A369" s="81" t="str">
        <f t="shared" si="186"/>
        <v>対象期間外</v>
      </c>
      <c r="B369" s="180" t="str">
        <f>IFERROR(IF(B368=例①!$E$12+IF(WEEKDAY(例①!$E$12)=1,例①!$E$12,(8-WEEKDAY(例①!$E$12))),"-",IF(B368="-","-",B368+1)),"-")</f>
        <v>-</v>
      </c>
      <c r="C369" s="89" t="str">
        <f t="shared" si="200"/>
        <v>-</v>
      </c>
      <c r="D369" s="199" t="str">
        <f t="shared" si="201"/>
        <v>×</v>
      </c>
      <c r="E369" s="200" t="str">
        <f t="shared" si="202"/>
        <v xml:space="preserve"> </v>
      </c>
      <c r="F369" s="201" t="s">
        <v>60</v>
      </c>
      <c r="G369" s="202"/>
      <c r="H369" s="203"/>
      <c r="I369" s="204"/>
      <c r="J369" s="187" t="str">
        <f t="shared" si="203"/>
        <v/>
      </c>
      <c r="K369" s="190" t="str">
        <f t="shared" si="187"/>
        <v/>
      </c>
      <c r="L369" s="190" t="str">
        <f t="shared" si="188"/>
        <v/>
      </c>
      <c r="M369" s="188" t="str">
        <f t="shared" si="204"/>
        <v/>
      </c>
      <c r="N369" s="87" t="str">
        <f t="shared" si="189"/>
        <v/>
      </c>
      <c r="O369" s="108"/>
      <c r="P369" s="156" t="str">
        <f>IF(B369&lt;例①!$E$11,"",IF(B369&gt;例①!$E$12,"",IF(LEN(CE369)=0,"○","")))</f>
        <v/>
      </c>
      <c r="Q369" s="162">
        <f t="shared" si="205"/>
        <v>52</v>
      </c>
      <c r="R369" s="93">
        <f t="shared" si="190"/>
        <v>181</v>
      </c>
      <c r="S369" s="156" t="str">
        <f t="shared" si="191"/>
        <v/>
      </c>
      <c r="T369" s="162">
        <f t="shared" si="192"/>
        <v>51</v>
      </c>
      <c r="U369" s="100">
        <f t="shared" si="206"/>
        <v>52</v>
      </c>
      <c r="V369" s="93" t="str">
        <f t="shared" si="193"/>
        <v/>
      </c>
      <c r="W369" s="169" t="str">
        <f t="shared" si="207"/>
        <v/>
      </c>
      <c r="X369" s="80" t="str">
        <f t="shared" si="208"/>
        <v/>
      </c>
      <c r="Y369" s="80" t="str">
        <f t="shared" si="209"/>
        <v/>
      </c>
      <c r="Z369" s="80" t="str">
        <f t="shared" si="194"/>
        <v>-</v>
      </c>
      <c r="AA369" s="80" t="str">
        <f t="shared" si="195"/>
        <v/>
      </c>
      <c r="AB369" s="80" t="str">
        <f t="shared" si="196"/>
        <v>OK（振替済み）</v>
      </c>
      <c r="AC369" s="154">
        <f t="shared" si="197"/>
        <v>51</v>
      </c>
      <c r="AD369" s="154" t="str">
        <f t="shared" si="210"/>
        <v/>
      </c>
      <c r="AE369" s="106">
        <f t="shared" si="211"/>
        <v>0</v>
      </c>
      <c r="AF369" s="106">
        <f t="shared" si="198"/>
        <v>0</v>
      </c>
      <c r="AG369" s="218" t="str">
        <f>IFERROR(IF(AE369=1,例①!$E$11,IF(AE369=2,例①!$E$11,IF(WEEKDAY(Z369)=2,Z362,AG368))),"")</f>
        <v/>
      </c>
      <c r="AH369" s="222" t="str">
        <f t="shared" si="218"/>
        <v/>
      </c>
      <c r="AI369" s="222" t="str">
        <f t="shared" si="218"/>
        <v/>
      </c>
      <c r="AJ369" s="222" t="str">
        <f t="shared" si="218"/>
        <v/>
      </c>
      <c r="AK369" s="222" t="str">
        <f t="shared" si="218"/>
        <v/>
      </c>
      <c r="AL369" s="222" t="str">
        <f t="shared" si="218"/>
        <v/>
      </c>
      <c r="AM369" s="222" t="str">
        <f t="shared" si="218"/>
        <v/>
      </c>
      <c r="AN369" s="222" t="str">
        <f t="shared" si="218"/>
        <v/>
      </c>
      <c r="AO369" s="222" t="str">
        <f t="shared" si="218"/>
        <v/>
      </c>
      <c r="AP369" s="222" t="str">
        <f t="shared" si="218"/>
        <v/>
      </c>
      <c r="AQ369" s="222" t="str">
        <f t="shared" si="218"/>
        <v/>
      </c>
      <c r="AR369" s="222" t="str">
        <f t="shared" si="218"/>
        <v/>
      </c>
      <c r="AS369" s="222" t="str">
        <f t="shared" si="218"/>
        <v/>
      </c>
      <c r="AT369" s="222" t="str">
        <f t="shared" si="218"/>
        <v/>
      </c>
      <c r="AU369" s="222" t="str">
        <f t="shared" si="218"/>
        <v/>
      </c>
      <c r="AV369" s="222" t="str">
        <f t="shared" si="218"/>
        <v/>
      </c>
      <c r="AW369" s="222" t="str">
        <f t="shared" si="218"/>
        <v/>
      </c>
      <c r="AX369" s="222" t="str">
        <f t="shared" si="218"/>
        <v/>
      </c>
      <c r="AY369" s="222" t="str">
        <f t="shared" si="218"/>
        <v/>
      </c>
      <c r="AZ369" s="222" t="str">
        <f t="shared" si="218"/>
        <v/>
      </c>
      <c r="BA369" s="222" t="str">
        <f t="shared" si="218"/>
        <v/>
      </c>
      <c r="BB369" s="219" t="str">
        <f>IFERROR(IF(IF(Z369=例①!$E$12,例①!$E$12,IF(WEEKDAY(Z369)=1,Z376,BB370))&gt;例①!$E$12,例①!$E$12,IF(Z369=例①!$E$12,例①!$E$12,IF(WEEKDAY(Z369)=1,Z376,BB370))),"")</f>
        <v/>
      </c>
      <c r="BE369" s="53"/>
      <c r="BF369" s="53"/>
      <c r="BG369" s="53" t="str">
        <f>IFERROR(VLOOKUP(B369,例①!$C$11:$D$12,2,FALSE),"")</f>
        <v/>
      </c>
      <c r="BH369" s="53" t="str">
        <f>IFERROR(VLOOKUP(B369,例①!$C$16:$D$21,2,FALSE),"")</f>
        <v/>
      </c>
      <c r="BI369" s="53" t="str">
        <f>IFERROR(VLOOKUP(B369,例①!$C$22:$D$24,2,FALSE),"")</f>
        <v/>
      </c>
      <c r="BJ369" s="53" t="str">
        <f>IF(B369&gt;例①!$C$26,"",IF(B369&gt;=例①!$C$25,$BJ$13,""))</f>
        <v/>
      </c>
      <c r="BK369" s="53" t="str">
        <f>IF(B369&gt;例①!$C$28,"",IF(B369&gt;=例①!$C$27,$BK$13,""))</f>
        <v/>
      </c>
      <c r="BL369" s="53" t="str">
        <f>IF(B369&gt;例①!$C$30,"",IF(B369&gt;=例①!$C$29,$BL$13,""))</f>
        <v/>
      </c>
      <c r="BM369" s="53" t="str">
        <f>IF(B369&gt;例①!$C$32,"",IF(B369&gt;=例①!$C$31,$BM$13,""))</f>
        <v/>
      </c>
      <c r="BN369" s="53" t="str">
        <f>IF(B369&gt;例①!$C$34,"",IF(B369&gt;=例①!$C$33,$BN$13,""))</f>
        <v/>
      </c>
      <c r="BO369" s="53" t="str">
        <f>IF(B369&gt;例①!$C$36,"",IF(B369&gt;=例①!$C$35,$BO$13,""))</f>
        <v/>
      </c>
      <c r="BP369" s="53" t="str">
        <f>IF(B369&gt;例①!$C$38,"",IF(B369&gt;=例①!$C$37,$BP$13,""))</f>
        <v/>
      </c>
      <c r="BQ369" s="53" t="str">
        <f>IF(B369&gt;例①!$C$40,"",IF(B369&gt;=例①!$C$39,$BQ$13,""))</f>
        <v/>
      </c>
      <c r="BR369" s="53" t="str">
        <f>IF(B369&gt;例①!$C$42,"",IF(B369&gt;=例①!$C$41,$BR$13,""))</f>
        <v/>
      </c>
      <c r="BS369" s="53" t="str">
        <f>IF(B369&gt;例①!$C$44,"",IF(B369&gt;=例①!$C$43,$BS$13,""))</f>
        <v/>
      </c>
      <c r="BT369" s="53" t="str">
        <f>IF(B369&gt;例①!$C$46,"",IF(B369&gt;=例①!$C$45,$BT$13,""))</f>
        <v/>
      </c>
      <c r="BU369" s="53" t="str">
        <f>IF(B369&gt;例①!$C$48,"",IF(B369&gt;=例①!$C$47,$BU$13,""))</f>
        <v/>
      </c>
      <c r="BV369" s="53" t="str">
        <f>IF(B369&gt;例①!$C$50,"",IF(B369&gt;=例①!$C$49,$BV$13,""))</f>
        <v/>
      </c>
      <c r="BW369" s="53" t="str">
        <f>IF(B369&gt;例①!$C$52,"",IF(B369&gt;=例①!$C$51,$BW$13,""))</f>
        <v/>
      </c>
      <c r="BX369" s="53" t="str">
        <f>IF(B369&gt;例①!$C$54,"",IF(B369&gt;=例①!$C$53,$BX$13,""))</f>
        <v/>
      </c>
      <c r="BY369" s="53" t="str">
        <f>IF(B369&gt;例①!$C$56,"",IF(B369&gt;=例①!$C$55,$BY$13,""))</f>
        <v/>
      </c>
      <c r="BZ369" s="53" t="str">
        <f>IF(B369&gt;例①!$C$58,"",IF(B369&gt;=例①!$C$57,$BZ$13,""))</f>
        <v/>
      </c>
      <c r="CA369" s="53" t="str">
        <f>IF(B369&gt;例①!$C$60,"",IF(B369&gt;=例①!$C$59,$CA$13,""))</f>
        <v/>
      </c>
      <c r="CB369" s="53" t="str">
        <f>IF(B369&gt;例①!$C$62,"",IF(B369&gt;=例①!$C$61,$CB$13,""))</f>
        <v/>
      </c>
      <c r="CC369" s="53" t="str">
        <f>IF(B369&gt;例①!$C$64,"",IF(B369&gt;=例①!$C$63,$CC$13,""))</f>
        <v/>
      </c>
      <c r="CD369" s="53" t="str">
        <f>IF(B369&gt;例①!$C$66,"",IF(B369&gt;=例①!$C$65,$CD$13,""))</f>
        <v/>
      </c>
      <c r="CE369" s="50" t="str">
        <f t="shared" si="212"/>
        <v/>
      </c>
      <c r="CF369" s="50" t="str">
        <f t="shared" si="199"/>
        <v xml:space="preserve"> </v>
      </c>
    </row>
    <row r="370" spans="1:84" ht="39" customHeight="1" thickTop="1" thickBot="1" x14ac:dyDescent="0.2">
      <c r="A370" s="81" t="str">
        <f t="shared" si="186"/>
        <v>対象期間外</v>
      </c>
      <c r="B370" s="180" t="str">
        <f>IFERROR(IF(B369=例①!$E$12+IF(WEEKDAY(例①!$E$12)=1,例①!$E$12,(8-WEEKDAY(例①!$E$12))),"-",IF(B369="-","-",B369+1)),"-")</f>
        <v>-</v>
      </c>
      <c r="C370" s="89" t="str">
        <f t="shared" si="200"/>
        <v>-</v>
      </c>
      <c r="D370" s="199" t="str">
        <f t="shared" si="201"/>
        <v>×</v>
      </c>
      <c r="E370" s="200" t="str">
        <f t="shared" si="202"/>
        <v xml:space="preserve"> </v>
      </c>
      <c r="F370" s="201" t="s">
        <v>61</v>
      </c>
      <c r="G370" s="202"/>
      <c r="H370" s="203"/>
      <c r="I370" s="204"/>
      <c r="J370" s="187" t="str">
        <f t="shared" si="203"/>
        <v/>
      </c>
      <c r="K370" s="190" t="str">
        <f t="shared" si="187"/>
        <v/>
      </c>
      <c r="L370" s="190" t="str">
        <f t="shared" si="188"/>
        <v/>
      </c>
      <c r="M370" s="188" t="str">
        <f t="shared" si="204"/>
        <v/>
      </c>
      <c r="N370" s="87" t="str">
        <f t="shared" si="189"/>
        <v/>
      </c>
      <c r="O370" s="108"/>
      <c r="P370" s="156" t="str">
        <f>IF(B370&lt;例①!$E$11,"",IF(B370&gt;例①!$E$12,"",IF(LEN(CE370)=0,"○","")))</f>
        <v/>
      </c>
      <c r="Q370" s="162">
        <f t="shared" si="205"/>
        <v>52</v>
      </c>
      <c r="R370" s="93">
        <f t="shared" si="190"/>
        <v>181</v>
      </c>
      <c r="S370" s="156" t="str">
        <f t="shared" si="191"/>
        <v/>
      </c>
      <c r="T370" s="162">
        <f t="shared" si="192"/>
        <v>51</v>
      </c>
      <c r="U370" s="100">
        <f t="shared" si="206"/>
        <v>52</v>
      </c>
      <c r="V370" s="93" t="str">
        <f t="shared" si="193"/>
        <v/>
      </c>
      <c r="W370" s="169" t="str">
        <f t="shared" si="207"/>
        <v/>
      </c>
      <c r="X370" s="80" t="str">
        <f t="shared" si="208"/>
        <v/>
      </c>
      <c r="Y370" s="80" t="str">
        <f t="shared" si="209"/>
        <v/>
      </c>
      <c r="Z370" s="80" t="str">
        <f t="shared" si="194"/>
        <v>-</v>
      </c>
      <c r="AA370" s="80" t="str">
        <f t="shared" si="195"/>
        <v/>
      </c>
      <c r="AB370" s="80" t="str">
        <f t="shared" si="196"/>
        <v>OK（振替済み）</v>
      </c>
      <c r="AC370" s="154">
        <f t="shared" si="197"/>
        <v>51</v>
      </c>
      <c r="AD370" s="154" t="str">
        <f t="shared" si="210"/>
        <v/>
      </c>
      <c r="AE370" s="106">
        <f t="shared" si="211"/>
        <v>0</v>
      </c>
      <c r="AF370" s="106">
        <f t="shared" si="198"/>
        <v>0</v>
      </c>
      <c r="AG370" s="218" t="str">
        <f>IFERROR(IF(AE370=1,例①!$E$11,IF(AE370=2,例①!$E$11,IF(WEEKDAY(Z370)=2,Z363,AG369))),"")</f>
        <v/>
      </c>
      <c r="AH370" s="222" t="str">
        <f t="shared" si="218"/>
        <v/>
      </c>
      <c r="AI370" s="222" t="str">
        <f t="shared" si="218"/>
        <v/>
      </c>
      <c r="AJ370" s="222" t="str">
        <f t="shared" si="218"/>
        <v/>
      </c>
      <c r="AK370" s="222" t="str">
        <f t="shared" si="218"/>
        <v/>
      </c>
      <c r="AL370" s="222" t="str">
        <f t="shared" si="218"/>
        <v/>
      </c>
      <c r="AM370" s="222" t="str">
        <f t="shared" si="218"/>
        <v/>
      </c>
      <c r="AN370" s="222" t="str">
        <f t="shared" si="218"/>
        <v/>
      </c>
      <c r="AO370" s="222" t="str">
        <f t="shared" si="218"/>
        <v/>
      </c>
      <c r="AP370" s="222" t="str">
        <f t="shared" si="218"/>
        <v/>
      </c>
      <c r="AQ370" s="222" t="str">
        <f t="shared" si="218"/>
        <v/>
      </c>
      <c r="AR370" s="222" t="str">
        <f t="shared" si="218"/>
        <v/>
      </c>
      <c r="AS370" s="222" t="str">
        <f t="shared" si="218"/>
        <v/>
      </c>
      <c r="AT370" s="222" t="str">
        <f t="shared" si="218"/>
        <v/>
      </c>
      <c r="AU370" s="222" t="str">
        <f t="shared" si="218"/>
        <v/>
      </c>
      <c r="AV370" s="222" t="str">
        <f t="shared" si="218"/>
        <v/>
      </c>
      <c r="AW370" s="222" t="str">
        <f t="shared" si="218"/>
        <v/>
      </c>
      <c r="AX370" s="222" t="str">
        <f t="shared" si="218"/>
        <v/>
      </c>
      <c r="AY370" s="222" t="str">
        <f t="shared" si="218"/>
        <v/>
      </c>
      <c r="AZ370" s="222" t="str">
        <f t="shared" si="218"/>
        <v/>
      </c>
      <c r="BA370" s="222" t="str">
        <f t="shared" si="218"/>
        <v/>
      </c>
      <c r="BB370" s="219" t="str">
        <f>IFERROR(IF(IF(Z370=例①!$E$12,例①!$E$12,IF(WEEKDAY(Z370)=1,Z377,BB371))&gt;例①!$E$12,例①!$E$12,IF(Z370=例①!$E$12,例①!$E$12,IF(WEEKDAY(Z370)=1,Z377,BB371))),"")</f>
        <v/>
      </c>
      <c r="BE370" s="53"/>
      <c r="BF370" s="53"/>
      <c r="BG370" s="53" t="str">
        <f>IFERROR(VLOOKUP(B370,例①!$C$11:$D$12,2,FALSE),"")</f>
        <v/>
      </c>
      <c r="BH370" s="53" t="str">
        <f>IFERROR(VLOOKUP(B370,例①!$C$16:$D$21,2,FALSE),"")</f>
        <v/>
      </c>
      <c r="BI370" s="53" t="str">
        <f>IFERROR(VLOOKUP(B370,例①!$C$22:$D$24,2,FALSE),"")</f>
        <v/>
      </c>
      <c r="BJ370" s="53" t="str">
        <f>IF(B370&gt;例①!$C$26,"",IF(B370&gt;=例①!$C$25,$BJ$13,""))</f>
        <v/>
      </c>
      <c r="BK370" s="53" t="str">
        <f>IF(B370&gt;例①!$C$28,"",IF(B370&gt;=例①!$C$27,$BK$13,""))</f>
        <v/>
      </c>
      <c r="BL370" s="53" t="str">
        <f>IF(B370&gt;例①!$C$30,"",IF(B370&gt;=例①!$C$29,$BL$13,""))</f>
        <v/>
      </c>
      <c r="BM370" s="53" t="str">
        <f>IF(B370&gt;例①!$C$32,"",IF(B370&gt;=例①!$C$31,$BM$13,""))</f>
        <v/>
      </c>
      <c r="BN370" s="53" t="str">
        <f>IF(B370&gt;例①!$C$34,"",IF(B370&gt;=例①!$C$33,$BN$13,""))</f>
        <v/>
      </c>
      <c r="BO370" s="53" t="str">
        <f>IF(B370&gt;例①!$C$36,"",IF(B370&gt;=例①!$C$35,$BO$13,""))</f>
        <v/>
      </c>
      <c r="BP370" s="53" t="str">
        <f>IF(B370&gt;例①!$C$38,"",IF(B370&gt;=例①!$C$37,$BP$13,""))</f>
        <v/>
      </c>
      <c r="BQ370" s="53" t="str">
        <f>IF(B370&gt;例①!$C$40,"",IF(B370&gt;=例①!$C$39,$BQ$13,""))</f>
        <v/>
      </c>
      <c r="BR370" s="53" t="str">
        <f>IF(B370&gt;例①!$C$42,"",IF(B370&gt;=例①!$C$41,$BR$13,""))</f>
        <v/>
      </c>
      <c r="BS370" s="53" t="str">
        <f>IF(B370&gt;例①!$C$44,"",IF(B370&gt;=例①!$C$43,$BS$13,""))</f>
        <v/>
      </c>
      <c r="BT370" s="53" t="str">
        <f>IF(B370&gt;例①!$C$46,"",IF(B370&gt;=例①!$C$45,$BT$13,""))</f>
        <v/>
      </c>
      <c r="BU370" s="53" t="str">
        <f>IF(B370&gt;例①!$C$48,"",IF(B370&gt;=例①!$C$47,$BU$13,""))</f>
        <v/>
      </c>
      <c r="BV370" s="53" t="str">
        <f>IF(B370&gt;例①!$C$50,"",IF(B370&gt;=例①!$C$49,$BV$13,""))</f>
        <v/>
      </c>
      <c r="BW370" s="53" t="str">
        <f>IF(B370&gt;例①!$C$52,"",IF(B370&gt;=例①!$C$51,$BW$13,""))</f>
        <v/>
      </c>
      <c r="BX370" s="53" t="str">
        <f>IF(B370&gt;例①!$C$54,"",IF(B370&gt;=例①!$C$53,$BX$13,""))</f>
        <v/>
      </c>
      <c r="BY370" s="53" t="str">
        <f>IF(B370&gt;例①!$C$56,"",IF(B370&gt;=例①!$C$55,$BY$13,""))</f>
        <v/>
      </c>
      <c r="BZ370" s="53" t="str">
        <f>IF(B370&gt;例①!$C$58,"",IF(B370&gt;=例①!$C$57,$BZ$13,""))</f>
        <v/>
      </c>
      <c r="CA370" s="53" t="str">
        <f>IF(B370&gt;例①!$C$60,"",IF(B370&gt;=例①!$C$59,$CA$13,""))</f>
        <v/>
      </c>
      <c r="CB370" s="53" t="str">
        <f>IF(B370&gt;例①!$C$62,"",IF(B370&gt;=例①!$C$61,$CB$13,""))</f>
        <v/>
      </c>
      <c r="CC370" s="53" t="str">
        <f>IF(B370&gt;例①!$C$64,"",IF(B370&gt;=例①!$C$63,$CC$13,""))</f>
        <v/>
      </c>
      <c r="CD370" s="53" t="str">
        <f>IF(B370&gt;例①!$C$66,"",IF(B370&gt;=例①!$C$65,$CD$13,""))</f>
        <v/>
      </c>
      <c r="CE370" s="50" t="str">
        <f t="shared" si="212"/>
        <v/>
      </c>
      <c r="CF370" s="50" t="str">
        <f t="shared" si="199"/>
        <v xml:space="preserve"> </v>
      </c>
    </row>
    <row r="371" spans="1:84" ht="39" customHeight="1" thickTop="1" thickBot="1" x14ac:dyDescent="0.2">
      <c r="A371" s="81" t="str">
        <f t="shared" si="186"/>
        <v>対象期間外</v>
      </c>
      <c r="B371" s="180" t="str">
        <f>IFERROR(IF(B370=例①!$E$12+IF(WEEKDAY(例①!$E$12)=1,例①!$E$12,(8-WEEKDAY(例①!$E$12))),"-",IF(B370="-","-",B370+1)),"-")</f>
        <v>-</v>
      </c>
      <c r="C371" s="89" t="str">
        <f t="shared" si="200"/>
        <v>-</v>
      </c>
      <c r="D371" s="199" t="str">
        <f t="shared" si="201"/>
        <v>×</v>
      </c>
      <c r="E371" s="200" t="str">
        <f t="shared" si="202"/>
        <v xml:space="preserve"> </v>
      </c>
      <c r="F371" s="201" t="s">
        <v>61</v>
      </c>
      <c r="G371" s="202"/>
      <c r="H371" s="203"/>
      <c r="I371" s="204"/>
      <c r="J371" s="187" t="str">
        <f t="shared" si="203"/>
        <v/>
      </c>
      <c r="K371" s="190" t="str">
        <f t="shared" si="187"/>
        <v/>
      </c>
      <c r="L371" s="190" t="str">
        <f t="shared" si="188"/>
        <v/>
      </c>
      <c r="M371" s="188" t="str">
        <f t="shared" si="204"/>
        <v/>
      </c>
      <c r="N371" s="87" t="str">
        <f t="shared" si="189"/>
        <v/>
      </c>
      <c r="O371" s="108"/>
      <c r="P371" s="156" t="str">
        <f>IF(B371&lt;例①!$E$11,"",IF(B371&gt;例①!$E$12,"",IF(LEN(CE371)=0,"○","")))</f>
        <v/>
      </c>
      <c r="Q371" s="162">
        <f t="shared" si="205"/>
        <v>52</v>
      </c>
      <c r="R371" s="93">
        <f t="shared" si="190"/>
        <v>181</v>
      </c>
      <c r="S371" s="156" t="str">
        <f t="shared" si="191"/>
        <v/>
      </c>
      <c r="T371" s="162">
        <f t="shared" si="192"/>
        <v>51</v>
      </c>
      <c r="U371" s="100">
        <f t="shared" si="206"/>
        <v>52</v>
      </c>
      <c r="V371" s="93" t="str">
        <f t="shared" si="193"/>
        <v/>
      </c>
      <c r="W371" s="169" t="str">
        <f t="shared" si="207"/>
        <v/>
      </c>
      <c r="X371" s="80" t="str">
        <f t="shared" si="208"/>
        <v/>
      </c>
      <c r="Y371" s="80" t="str">
        <f t="shared" si="209"/>
        <v/>
      </c>
      <c r="Z371" s="80" t="str">
        <f t="shared" si="194"/>
        <v>-</v>
      </c>
      <c r="AA371" s="80" t="str">
        <f t="shared" si="195"/>
        <v/>
      </c>
      <c r="AB371" s="80" t="str">
        <f t="shared" si="196"/>
        <v>OK（振替済み）</v>
      </c>
      <c r="AC371" s="154">
        <f t="shared" si="197"/>
        <v>51</v>
      </c>
      <c r="AD371" s="154" t="str">
        <f t="shared" si="210"/>
        <v/>
      </c>
      <c r="AE371" s="106">
        <f t="shared" si="211"/>
        <v>0</v>
      </c>
      <c r="AF371" s="106">
        <f t="shared" si="198"/>
        <v>0</v>
      </c>
      <c r="AG371" s="223" t="str">
        <f>IFERROR(IF(AE371=1,例①!$E$11,IF(AE371=2,例①!$E$11,IF(WEEKDAY(Z371)=2,Z364,AG370))),"")</f>
        <v/>
      </c>
      <c r="AH371" s="224" t="str">
        <f t="shared" si="218"/>
        <v/>
      </c>
      <c r="AI371" s="224" t="str">
        <f t="shared" si="218"/>
        <v/>
      </c>
      <c r="AJ371" s="224" t="str">
        <f t="shared" si="218"/>
        <v/>
      </c>
      <c r="AK371" s="224" t="str">
        <f t="shared" si="218"/>
        <v/>
      </c>
      <c r="AL371" s="224" t="str">
        <f t="shared" si="218"/>
        <v/>
      </c>
      <c r="AM371" s="224" t="str">
        <f t="shared" si="218"/>
        <v/>
      </c>
      <c r="AN371" s="224" t="str">
        <f t="shared" si="218"/>
        <v/>
      </c>
      <c r="AO371" s="224" t="str">
        <f t="shared" si="218"/>
        <v/>
      </c>
      <c r="AP371" s="224" t="str">
        <f t="shared" si="218"/>
        <v/>
      </c>
      <c r="AQ371" s="224" t="str">
        <f t="shared" si="218"/>
        <v/>
      </c>
      <c r="AR371" s="224" t="str">
        <f t="shared" si="218"/>
        <v/>
      </c>
      <c r="AS371" s="224" t="str">
        <f t="shared" si="218"/>
        <v/>
      </c>
      <c r="AT371" s="224" t="str">
        <f t="shared" si="218"/>
        <v/>
      </c>
      <c r="AU371" s="224" t="str">
        <f t="shared" si="218"/>
        <v/>
      </c>
      <c r="AV371" s="224" t="str">
        <f t="shared" si="218"/>
        <v/>
      </c>
      <c r="AW371" s="224" t="str">
        <f t="shared" si="218"/>
        <v/>
      </c>
      <c r="AX371" s="224" t="str">
        <f t="shared" si="218"/>
        <v/>
      </c>
      <c r="AY371" s="224" t="str">
        <f t="shared" si="218"/>
        <v/>
      </c>
      <c r="AZ371" s="224" t="str">
        <f t="shared" si="218"/>
        <v/>
      </c>
      <c r="BA371" s="224" t="str">
        <f t="shared" si="218"/>
        <v/>
      </c>
      <c r="BB371" s="225" t="str">
        <f>IFERROR(IF(IF(Z371=例①!$E$12,例①!$E$12,IF(WEEKDAY(Z371)=1,Z378,BB372))&gt;例①!$E$12,例①!$E$12,IF(Z371=例①!$E$12,例①!$E$12,IF(WEEKDAY(Z371)=1,Z378,BB372))),"")</f>
        <v/>
      </c>
      <c r="BE371" s="53"/>
      <c r="BF371" s="53"/>
      <c r="BG371" s="53" t="str">
        <f>IFERROR(VLOOKUP(B371,例①!$C$11:$D$12,2,FALSE),"")</f>
        <v/>
      </c>
      <c r="BH371" s="53" t="str">
        <f>IFERROR(VLOOKUP(B371,例①!$C$16:$D$21,2,FALSE),"")</f>
        <v/>
      </c>
      <c r="BI371" s="53" t="str">
        <f>IFERROR(VLOOKUP(B371,例①!$C$22:$D$24,2,FALSE),"")</f>
        <v/>
      </c>
      <c r="BJ371" s="53" t="str">
        <f>IF(B371&gt;例①!$C$26,"",IF(B371&gt;=例①!$C$25,$BJ$13,""))</f>
        <v/>
      </c>
      <c r="BK371" s="53" t="str">
        <f>IF(B371&gt;例①!$C$28,"",IF(B371&gt;=例①!$C$27,$BK$13,""))</f>
        <v/>
      </c>
      <c r="BL371" s="53" t="str">
        <f>IF(B371&gt;例①!$C$30,"",IF(B371&gt;=例①!$C$29,$BL$13,""))</f>
        <v/>
      </c>
      <c r="BM371" s="53" t="str">
        <f>IF(B371&gt;例①!$C$32,"",IF(B371&gt;=例①!$C$31,$BM$13,""))</f>
        <v/>
      </c>
      <c r="BN371" s="53" t="str">
        <f>IF(B371&gt;例①!$C$34,"",IF(B371&gt;=例①!$C$33,$BN$13,""))</f>
        <v/>
      </c>
      <c r="BO371" s="53" t="str">
        <f>IF(B371&gt;例①!$C$36,"",IF(B371&gt;=例①!$C$35,$BO$13,""))</f>
        <v/>
      </c>
      <c r="BP371" s="53" t="str">
        <f>IF(B371&gt;例①!$C$38,"",IF(B371&gt;=例①!$C$37,$BP$13,""))</f>
        <v/>
      </c>
      <c r="BQ371" s="53" t="str">
        <f>IF(B371&gt;例①!$C$40,"",IF(B371&gt;=例①!$C$39,$BQ$13,""))</f>
        <v/>
      </c>
      <c r="BR371" s="53" t="str">
        <f>IF(B371&gt;例①!$C$42,"",IF(B371&gt;=例①!$C$41,$BR$13,""))</f>
        <v/>
      </c>
      <c r="BS371" s="53" t="str">
        <f>IF(B371&gt;例①!$C$44,"",IF(B371&gt;=例①!$C$43,$BS$13,""))</f>
        <v/>
      </c>
      <c r="BT371" s="53" t="str">
        <f>IF(B371&gt;例①!$C$46,"",IF(B371&gt;=例①!$C$45,$BT$13,""))</f>
        <v/>
      </c>
      <c r="BU371" s="53" t="str">
        <f>IF(B371&gt;例①!$C$48,"",IF(B371&gt;=例①!$C$47,$BU$13,""))</f>
        <v/>
      </c>
      <c r="BV371" s="53" t="str">
        <f>IF(B371&gt;例①!$C$50,"",IF(B371&gt;=例①!$C$49,$BV$13,""))</f>
        <v/>
      </c>
      <c r="BW371" s="53" t="str">
        <f>IF(B371&gt;例①!$C$52,"",IF(B371&gt;=例①!$C$51,$BW$13,""))</f>
        <v/>
      </c>
      <c r="BX371" s="53" t="str">
        <f>IF(B371&gt;例①!$C$54,"",IF(B371&gt;=例①!$C$53,$BX$13,""))</f>
        <v/>
      </c>
      <c r="BY371" s="53" t="str">
        <f>IF(B371&gt;例①!$C$56,"",IF(B371&gt;=例①!$C$55,$BY$13,""))</f>
        <v/>
      </c>
      <c r="BZ371" s="53" t="str">
        <f>IF(B371&gt;例①!$C$58,"",IF(B371&gt;=例①!$C$57,$BZ$13,""))</f>
        <v/>
      </c>
      <c r="CA371" s="53" t="str">
        <f>IF(B371&gt;例①!$C$60,"",IF(B371&gt;=例①!$C$59,$CA$13,""))</f>
        <v/>
      </c>
      <c r="CB371" s="53" t="str">
        <f>IF(B371&gt;例①!$C$62,"",IF(B371&gt;=例①!$C$61,$CB$13,""))</f>
        <v/>
      </c>
      <c r="CC371" s="53" t="str">
        <f>IF(B371&gt;例①!$C$64,"",IF(B371&gt;=例①!$C$63,$CC$13,""))</f>
        <v/>
      </c>
      <c r="CD371" s="53" t="str">
        <f>IF(B371&gt;例①!$C$66,"",IF(B371&gt;=例①!$C$65,$CD$13,""))</f>
        <v/>
      </c>
      <c r="CE371" s="50" t="str">
        <f t="shared" si="212"/>
        <v/>
      </c>
      <c r="CF371" s="50" t="str">
        <f t="shared" si="199"/>
        <v xml:space="preserve"> </v>
      </c>
    </row>
    <row r="372" spans="1:84" ht="39" customHeight="1" thickTop="1" thickBot="1" x14ac:dyDescent="0.2">
      <c r="A372" s="81" t="str">
        <f t="shared" si="186"/>
        <v>対象期間外</v>
      </c>
      <c r="B372" s="180" t="str">
        <f>IFERROR(IF(B371=例①!$E$12+IF(WEEKDAY(例①!$E$12)=1,例①!$E$12,(8-WEEKDAY(例①!$E$12))),"-",IF(B371="-","-",B371+1)),"-")</f>
        <v>-</v>
      </c>
      <c r="C372" s="89" t="str">
        <f t="shared" si="200"/>
        <v>-</v>
      </c>
      <c r="D372" s="199" t="str">
        <f t="shared" si="201"/>
        <v>×</v>
      </c>
      <c r="E372" s="200" t="str">
        <f t="shared" si="202"/>
        <v xml:space="preserve"> </v>
      </c>
      <c r="F372" s="201" t="s">
        <v>60</v>
      </c>
      <c r="G372" s="202"/>
      <c r="H372" s="203"/>
      <c r="I372" s="204"/>
      <c r="J372" s="187" t="str">
        <f t="shared" si="203"/>
        <v/>
      </c>
      <c r="K372" s="190" t="str">
        <f t="shared" si="187"/>
        <v/>
      </c>
      <c r="L372" s="190" t="str">
        <f t="shared" si="188"/>
        <v/>
      </c>
      <c r="M372" s="188" t="str">
        <f t="shared" si="204"/>
        <v/>
      </c>
      <c r="N372" s="87" t="str">
        <f t="shared" si="189"/>
        <v/>
      </c>
      <c r="O372" s="108"/>
      <c r="P372" s="156" t="str">
        <f>IF(B372&lt;例①!$E$11,"",IF(B372&gt;例①!$E$12,"",IF(LEN(CE372)=0,"○","")))</f>
        <v/>
      </c>
      <c r="Q372" s="162">
        <f t="shared" si="205"/>
        <v>52</v>
      </c>
      <c r="R372" s="93">
        <f t="shared" si="190"/>
        <v>181</v>
      </c>
      <c r="S372" s="156" t="str">
        <f t="shared" si="191"/>
        <v/>
      </c>
      <c r="T372" s="162">
        <f t="shared" si="192"/>
        <v>51</v>
      </c>
      <c r="U372" s="100">
        <f t="shared" si="206"/>
        <v>52</v>
      </c>
      <c r="V372" s="93" t="str">
        <f t="shared" si="193"/>
        <v/>
      </c>
      <c r="W372" s="169" t="str">
        <f t="shared" si="207"/>
        <v/>
      </c>
      <c r="X372" s="80" t="str">
        <f t="shared" si="208"/>
        <v/>
      </c>
      <c r="Y372" s="80" t="str">
        <f t="shared" si="209"/>
        <v/>
      </c>
      <c r="Z372" s="80" t="str">
        <f t="shared" si="194"/>
        <v>-</v>
      </c>
      <c r="AA372" s="80" t="str">
        <f t="shared" si="195"/>
        <v/>
      </c>
      <c r="AB372" s="80" t="str">
        <f t="shared" si="196"/>
        <v>OK（振替済み）</v>
      </c>
      <c r="AC372" s="154">
        <f t="shared" si="197"/>
        <v>51</v>
      </c>
      <c r="AD372" s="154" t="str">
        <f t="shared" si="210"/>
        <v/>
      </c>
      <c r="AE372" s="106">
        <f t="shared" si="211"/>
        <v>0</v>
      </c>
      <c r="AF372" s="106">
        <f t="shared" si="198"/>
        <v>0</v>
      </c>
      <c r="AG372" s="216" t="str">
        <f>IFERROR(IF(AE372=1,例①!$E$11,IF(AE372=2,例①!$E$11,IF(WEEKDAY(Z372)=2,Z365,AG371))),"")</f>
        <v/>
      </c>
      <c r="AH372" s="221" t="str">
        <f t="shared" si="218"/>
        <v/>
      </c>
      <c r="AI372" s="221" t="str">
        <f t="shared" si="218"/>
        <v/>
      </c>
      <c r="AJ372" s="221" t="str">
        <f t="shared" si="218"/>
        <v/>
      </c>
      <c r="AK372" s="221" t="str">
        <f t="shared" si="218"/>
        <v/>
      </c>
      <c r="AL372" s="221" t="str">
        <f t="shared" si="218"/>
        <v/>
      </c>
      <c r="AM372" s="221" t="str">
        <f t="shared" si="218"/>
        <v/>
      </c>
      <c r="AN372" s="221" t="str">
        <f t="shared" si="218"/>
        <v/>
      </c>
      <c r="AO372" s="221" t="str">
        <f t="shared" si="218"/>
        <v/>
      </c>
      <c r="AP372" s="221" t="str">
        <f t="shared" si="218"/>
        <v/>
      </c>
      <c r="AQ372" s="221" t="str">
        <f t="shared" si="218"/>
        <v/>
      </c>
      <c r="AR372" s="221" t="str">
        <f t="shared" si="218"/>
        <v/>
      </c>
      <c r="AS372" s="221" t="str">
        <f t="shared" si="218"/>
        <v/>
      </c>
      <c r="AT372" s="221" t="str">
        <f t="shared" si="218"/>
        <v/>
      </c>
      <c r="AU372" s="221" t="str">
        <f t="shared" si="218"/>
        <v/>
      </c>
      <c r="AV372" s="221" t="str">
        <f t="shared" si="218"/>
        <v/>
      </c>
      <c r="AW372" s="221" t="str">
        <f t="shared" si="218"/>
        <v/>
      </c>
      <c r="AX372" s="221" t="str">
        <f t="shared" si="218"/>
        <v/>
      </c>
      <c r="AY372" s="221" t="str">
        <f t="shared" si="218"/>
        <v/>
      </c>
      <c r="AZ372" s="221" t="str">
        <f t="shared" si="218"/>
        <v/>
      </c>
      <c r="BA372" s="221" t="str">
        <f t="shared" si="218"/>
        <v/>
      </c>
      <c r="BB372" s="217" t="str">
        <f>IFERROR(IF(IF(Z372=例①!$E$12,例①!$E$12,IF(WEEKDAY(Z372)=1,Z379,BB373))&gt;例①!$E$12,例①!$E$12,IF(Z372=例①!$E$12,例①!$E$12,IF(WEEKDAY(Z372)=1,Z379,BB373))),"")</f>
        <v/>
      </c>
      <c r="BE372" s="53"/>
      <c r="BF372" s="53"/>
      <c r="BG372" s="53" t="str">
        <f>IFERROR(VLOOKUP(B372,例①!$C$11:$D$12,2,FALSE),"")</f>
        <v/>
      </c>
      <c r="BH372" s="53" t="str">
        <f>IFERROR(VLOOKUP(B372,例①!$C$16:$D$21,2,FALSE),"")</f>
        <v/>
      </c>
      <c r="BI372" s="53" t="str">
        <f>IFERROR(VLOOKUP(B372,例①!$C$22:$D$24,2,FALSE),"")</f>
        <v/>
      </c>
      <c r="BJ372" s="53" t="str">
        <f>IF(B372&gt;例①!$C$26,"",IF(B372&gt;=例①!$C$25,$BJ$13,""))</f>
        <v/>
      </c>
      <c r="BK372" s="53" t="str">
        <f>IF(B372&gt;例①!$C$28,"",IF(B372&gt;=例①!$C$27,$BK$13,""))</f>
        <v/>
      </c>
      <c r="BL372" s="53" t="str">
        <f>IF(B372&gt;例①!$C$30,"",IF(B372&gt;=例①!$C$29,$BL$13,""))</f>
        <v/>
      </c>
      <c r="BM372" s="53" t="str">
        <f>IF(B372&gt;例①!$C$32,"",IF(B372&gt;=例①!$C$31,$BM$13,""))</f>
        <v/>
      </c>
      <c r="BN372" s="53" t="str">
        <f>IF(B372&gt;例①!$C$34,"",IF(B372&gt;=例①!$C$33,$BN$13,""))</f>
        <v/>
      </c>
      <c r="BO372" s="53" t="str">
        <f>IF(B372&gt;例①!$C$36,"",IF(B372&gt;=例①!$C$35,$BO$13,""))</f>
        <v/>
      </c>
      <c r="BP372" s="53" t="str">
        <f>IF(B372&gt;例①!$C$38,"",IF(B372&gt;=例①!$C$37,$BP$13,""))</f>
        <v/>
      </c>
      <c r="BQ372" s="53" t="str">
        <f>IF(B372&gt;例①!$C$40,"",IF(B372&gt;=例①!$C$39,$BQ$13,""))</f>
        <v/>
      </c>
      <c r="BR372" s="53" t="str">
        <f>IF(B372&gt;例①!$C$42,"",IF(B372&gt;=例①!$C$41,$BR$13,""))</f>
        <v/>
      </c>
      <c r="BS372" s="53" t="str">
        <f>IF(B372&gt;例①!$C$44,"",IF(B372&gt;=例①!$C$43,$BS$13,""))</f>
        <v/>
      </c>
      <c r="BT372" s="53" t="str">
        <f>IF(B372&gt;例①!$C$46,"",IF(B372&gt;=例①!$C$45,$BT$13,""))</f>
        <v/>
      </c>
      <c r="BU372" s="53" t="str">
        <f>IF(B372&gt;例①!$C$48,"",IF(B372&gt;=例①!$C$47,$BU$13,""))</f>
        <v/>
      </c>
      <c r="BV372" s="53" t="str">
        <f>IF(B372&gt;例①!$C$50,"",IF(B372&gt;=例①!$C$49,$BV$13,""))</f>
        <v/>
      </c>
      <c r="BW372" s="53" t="str">
        <f>IF(B372&gt;例①!$C$52,"",IF(B372&gt;=例①!$C$51,$BW$13,""))</f>
        <v/>
      </c>
      <c r="BX372" s="53" t="str">
        <f>IF(B372&gt;例①!$C$54,"",IF(B372&gt;=例①!$C$53,$BX$13,""))</f>
        <v/>
      </c>
      <c r="BY372" s="53" t="str">
        <f>IF(B372&gt;例①!$C$56,"",IF(B372&gt;=例①!$C$55,$BY$13,""))</f>
        <v/>
      </c>
      <c r="BZ372" s="53" t="str">
        <f>IF(B372&gt;例①!$C$58,"",IF(B372&gt;=例①!$C$57,$BZ$13,""))</f>
        <v/>
      </c>
      <c r="CA372" s="53" t="str">
        <f>IF(B372&gt;例①!$C$60,"",IF(B372&gt;=例①!$C$59,$CA$13,""))</f>
        <v/>
      </c>
      <c r="CB372" s="53" t="str">
        <f>IF(B372&gt;例①!$C$62,"",IF(B372&gt;=例①!$C$61,$CB$13,""))</f>
        <v/>
      </c>
      <c r="CC372" s="53" t="str">
        <f>IF(B372&gt;例①!$C$64,"",IF(B372&gt;=例①!$C$63,$CC$13,""))</f>
        <v/>
      </c>
      <c r="CD372" s="53" t="str">
        <f>IF(B372&gt;例①!$C$66,"",IF(B372&gt;=例①!$C$65,$CD$13,""))</f>
        <v/>
      </c>
      <c r="CE372" s="50" t="str">
        <f t="shared" si="212"/>
        <v/>
      </c>
      <c r="CF372" s="50" t="str">
        <f t="shared" si="199"/>
        <v xml:space="preserve"> </v>
      </c>
    </row>
    <row r="373" spans="1:84" ht="39" customHeight="1" thickTop="1" thickBot="1" x14ac:dyDescent="0.2">
      <c r="A373" s="81" t="str">
        <f t="shared" si="186"/>
        <v>対象期間外</v>
      </c>
      <c r="B373" s="180" t="str">
        <f>IFERROR(IF(B372=例①!$E$12+IF(WEEKDAY(例①!$E$12)=1,例①!$E$12,(8-WEEKDAY(例①!$E$12))),"-",IF(B372="-","-",B372+1)),"-")</f>
        <v>-</v>
      </c>
      <c r="C373" s="89" t="str">
        <f t="shared" si="200"/>
        <v>-</v>
      </c>
      <c r="D373" s="199" t="str">
        <f t="shared" si="201"/>
        <v>×</v>
      </c>
      <c r="E373" s="200" t="str">
        <f t="shared" si="202"/>
        <v xml:space="preserve"> </v>
      </c>
      <c r="F373" s="201" t="s">
        <v>60</v>
      </c>
      <c r="G373" s="202"/>
      <c r="H373" s="203"/>
      <c r="I373" s="204"/>
      <c r="J373" s="187" t="str">
        <f t="shared" si="203"/>
        <v/>
      </c>
      <c r="K373" s="190" t="str">
        <f t="shared" si="187"/>
        <v/>
      </c>
      <c r="L373" s="190" t="str">
        <f t="shared" si="188"/>
        <v/>
      </c>
      <c r="M373" s="188" t="str">
        <f t="shared" si="204"/>
        <v/>
      </c>
      <c r="N373" s="87" t="str">
        <f t="shared" si="189"/>
        <v/>
      </c>
      <c r="O373" s="108"/>
      <c r="P373" s="156" t="str">
        <f>IF(B373&lt;例①!$E$11,"",IF(B373&gt;例①!$E$12,"",IF(LEN(CE373)=0,"○","")))</f>
        <v/>
      </c>
      <c r="Q373" s="162">
        <f t="shared" si="205"/>
        <v>52</v>
      </c>
      <c r="R373" s="93">
        <f t="shared" si="190"/>
        <v>181</v>
      </c>
      <c r="S373" s="156" t="str">
        <f t="shared" si="191"/>
        <v/>
      </c>
      <c r="T373" s="162">
        <f t="shared" si="192"/>
        <v>51</v>
      </c>
      <c r="U373" s="100">
        <f t="shared" si="206"/>
        <v>52</v>
      </c>
      <c r="V373" s="93" t="str">
        <f t="shared" si="193"/>
        <v/>
      </c>
      <c r="W373" s="169" t="str">
        <f t="shared" si="207"/>
        <v/>
      </c>
      <c r="X373" s="80" t="str">
        <f t="shared" si="208"/>
        <v/>
      </c>
      <c r="Y373" s="80" t="str">
        <f t="shared" si="209"/>
        <v/>
      </c>
      <c r="Z373" s="80" t="str">
        <f t="shared" si="194"/>
        <v>-</v>
      </c>
      <c r="AA373" s="80" t="str">
        <f t="shared" si="195"/>
        <v/>
      </c>
      <c r="AB373" s="80" t="str">
        <f t="shared" si="196"/>
        <v>OK（振替済み）</v>
      </c>
      <c r="AC373" s="154">
        <f t="shared" si="197"/>
        <v>51</v>
      </c>
      <c r="AD373" s="154" t="str">
        <f t="shared" si="210"/>
        <v/>
      </c>
      <c r="AE373" s="106">
        <f t="shared" si="211"/>
        <v>0</v>
      </c>
      <c r="AF373" s="106">
        <f t="shared" si="198"/>
        <v>0</v>
      </c>
      <c r="AG373" s="218" t="str">
        <f>IFERROR(IF(AE373=1,例①!$E$11,IF(AE373=2,例①!$E$11,IF(WEEKDAY(Z373)=2,Z366,AG372))),"")</f>
        <v/>
      </c>
      <c r="AH373" s="222" t="str">
        <f t="shared" si="218"/>
        <v/>
      </c>
      <c r="AI373" s="222" t="str">
        <f t="shared" si="218"/>
        <v/>
      </c>
      <c r="AJ373" s="222" t="str">
        <f t="shared" si="218"/>
        <v/>
      </c>
      <c r="AK373" s="222" t="str">
        <f t="shared" si="218"/>
        <v/>
      </c>
      <c r="AL373" s="222" t="str">
        <f t="shared" si="218"/>
        <v/>
      </c>
      <c r="AM373" s="222" t="str">
        <f t="shared" si="218"/>
        <v/>
      </c>
      <c r="AN373" s="222" t="str">
        <f t="shared" si="218"/>
        <v/>
      </c>
      <c r="AO373" s="222" t="str">
        <f t="shared" si="218"/>
        <v/>
      </c>
      <c r="AP373" s="222" t="str">
        <f t="shared" si="218"/>
        <v/>
      </c>
      <c r="AQ373" s="222" t="str">
        <f t="shared" si="218"/>
        <v/>
      </c>
      <c r="AR373" s="222" t="str">
        <f t="shared" si="218"/>
        <v/>
      </c>
      <c r="AS373" s="222" t="str">
        <f t="shared" si="218"/>
        <v/>
      </c>
      <c r="AT373" s="222" t="str">
        <f t="shared" si="218"/>
        <v/>
      </c>
      <c r="AU373" s="222" t="str">
        <f t="shared" si="218"/>
        <v/>
      </c>
      <c r="AV373" s="222" t="str">
        <f t="shared" si="218"/>
        <v/>
      </c>
      <c r="AW373" s="222" t="str">
        <f t="shared" si="218"/>
        <v/>
      </c>
      <c r="AX373" s="222" t="str">
        <f t="shared" si="218"/>
        <v/>
      </c>
      <c r="AY373" s="222" t="str">
        <f t="shared" si="218"/>
        <v/>
      </c>
      <c r="AZ373" s="222" t="str">
        <f t="shared" si="218"/>
        <v/>
      </c>
      <c r="BA373" s="222" t="str">
        <f t="shared" si="218"/>
        <v/>
      </c>
      <c r="BB373" s="219" t="str">
        <f>IFERROR(IF(IF(Z373=例①!$E$12,例①!$E$12,IF(WEEKDAY(Z373)=1,Z380,BB374))&gt;例①!$E$12,例①!$E$12,IF(Z373=例①!$E$12,例①!$E$12,IF(WEEKDAY(Z373)=1,Z380,BB374))),"")</f>
        <v/>
      </c>
      <c r="BE373" s="53"/>
      <c r="BF373" s="53"/>
      <c r="BG373" s="53" t="str">
        <f>IFERROR(VLOOKUP(B373,例①!$C$11:$D$12,2,FALSE),"")</f>
        <v/>
      </c>
      <c r="BH373" s="53" t="str">
        <f>IFERROR(VLOOKUP(B373,例①!$C$16:$D$21,2,FALSE),"")</f>
        <v/>
      </c>
      <c r="BI373" s="53" t="str">
        <f>IFERROR(VLOOKUP(B373,例①!$C$22:$D$24,2,FALSE),"")</f>
        <v/>
      </c>
      <c r="BJ373" s="53" t="str">
        <f>IF(B373&gt;例①!$C$26,"",IF(B373&gt;=例①!$C$25,$BJ$13,""))</f>
        <v/>
      </c>
      <c r="BK373" s="53" t="str">
        <f>IF(B373&gt;例①!$C$28,"",IF(B373&gt;=例①!$C$27,$BK$13,""))</f>
        <v/>
      </c>
      <c r="BL373" s="53" t="str">
        <f>IF(B373&gt;例①!$C$30,"",IF(B373&gt;=例①!$C$29,$BL$13,""))</f>
        <v/>
      </c>
      <c r="BM373" s="53" t="str">
        <f>IF(B373&gt;例①!$C$32,"",IF(B373&gt;=例①!$C$31,$BM$13,""))</f>
        <v/>
      </c>
      <c r="BN373" s="53" t="str">
        <f>IF(B373&gt;例①!$C$34,"",IF(B373&gt;=例①!$C$33,$BN$13,""))</f>
        <v/>
      </c>
      <c r="BO373" s="53" t="str">
        <f>IF(B373&gt;例①!$C$36,"",IF(B373&gt;=例①!$C$35,$BO$13,""))</f>
        <v/>
      </c>
      <c r="BP373" s="53" t="str">
        <f>IF(B373&gt;例①!$C$38,"",IF(B373&gt;=例①!$C$37,$BP$13,""))</f>
        <v/>
      </c>
      <c r="BQ373" s="53" t="str">
        <f>IF(B373&gt;例①!$C$40,"",IF(B373&gt;=例①!$C$39,$BQ$13,""))</f>
        <v/>
      </c>
      <c r="BR373" s="53" t="str">
        <f>IF(B373&gt;例①!$C$42,"",IF(B373&gt;=例①!$C$41,$BR$13,""))</f>
        <v/>
      </c>
      <c r="BS373" s="53" t="str">
        <f>IF(B373&gt;例①!$C$44,"",IF(B373&gt;=例①!$C$43,$BS$13,""))</f>
        <v/>
      </c>
      <c r="BT373" s="53" t="str">
        <f>IF(B373&gt;例①!$C$46,"",IF(B373&gt;=例①!$C$45,$BT$13,""))</f>
        <v/>
      </c>
      <c r="BU373" s="53" t="str">
        <f>IF(B373&gt;例①!$C$48,"",IF(B373&gt;=例①!$C$47,$BU$13,""))</f>
        <v/>
      </c>
      <c r="BV373" s="53" t="str">
        <f>IF(B373&gt;例①!$C$50,"",IF(B373&gt;=例①!$C$49,$BV$13,""))</f>
        <v/>
      </c>
      <c r="BW373" s="53" t="str">
        <f>IF(B373&gt;例①!$C$52,"",IF(B373&gt;=例①!$C$51,$BW$13,""))</f>
        <v/>
      </c>
      <c r="BX373" s="53" t="str">
        <f>IF(B373&gt;例①!$C$54,"",IF(B373&gt;=例①!$C$53,$BX$13,""))</f>
        <v/>
      </c>
      <c r="BY373" s="53" t="str">
        <f>IF(B373&gt;例①!$C$56,"",IF(B373&gt;=例①!$C$55,$BY$13,""))</f>
        <v/>
      </c>
      <c r="BZ373" s="53" t="str">
        <f>IF(B373&gt;例①!$C$58,"",IF(B373&gt;=例①!$C$57,$BZ$13,""))</f>
        <v/>
      </c>
      <c r="CA373" s="53" t="str">
        <f>IF(B373&gt;例①!$C$60,"",IF(B373&gt;=例①!$C$59,$CA$13,""))</f>
        <v/>
      </c>
      <c r="CB373" s="53" t="str">
        <f>IF(B373&gt;例①!$C$62,"",IF(B373&gt;=例①!$C$61,$CB$13,""))</f>
        <v/>
      </c>
      <c r="CC373" s="53" t="str">
        <f>IF(B373&gt;例①!$C$64,"",IF(B373&gt;=例①!$C$63,$CC$13,""))</f>
        <v/>
      </c>
      <c r="CD373" s="53" t="str">
        <f>IF(B373&gt;例①!$C$66,"",IF(B373&gt;=例①!$C$65,$CD$13,""))</f>
        <v/>
      </c>
      <c r="CE373" s="50" t="str">
        <f t="shared" si="212"/>
        <v/>
      </c>
      <c r="CF373" s="50" t="str">
        <f t="shared" si="199"/>
        <v xml:space="preserve"> </v>
      </c>
    </row>
    <row r="374" spans="1:84" ht="39" customHeight="1" thickTop="1" thickBot="1" x14ac:dyDescent="0.2">
      <c r="A374" s="81" t="str">
        <f t="shared" si="186"/>
        <v>対象期間外</v>
      </c>
      <c r="B374" s="180" t="str">
        <f>IFERROR(IF(B373=例①!$E$12+IF(WEEKDAY(例①!$E$12)=1,例①!$E$12,(8-WEEKDAY(例①!$E$12))),"-",IF(B373="-","-",B373+1)),"-")</f>
        <v>-</v>
      </c>
      <c r="C374" s="89" t="str">
        <f t="shared" si="200"/>
        <v>-</v>
      </c>
      <c r="D374" s="199" t="str">
        <f t="shared" si="201"/>
        <v>×</v>
      </c>
      <c r="E374" s="200" t="str">
        <f t="shared" si="202"/>
        <v xml:space="preserve"> </v>
      </c>
      <c r="F374" s="201" t="s">
        <v>60</v>
      </c>
      <c r="G374" s="202"/>
      <c r="H374" s="203"/>
      <c r="I374" s="204"/>
      <c r="J374" s="187" t="str">
        <f t="shared" si="203"/>
        <v/>
      </c>
      <c r="K374" s="190" t="str">
        <f t="shared" si="187"/>
        <v/>
      </c>
      <c r="L374" s="190" t="str">
        <f t="shared" si="188"/>
        <v/>
      </c>
      <c r="M374" s="188" t="str">
        <f t="shared" si="204"/>
        <v/>
      </c>
      <c r="N374" s="87" t="str">
        <f t="shared" si="189"/>
        <v/>
      </c>
      <c r="O374" s="108"/>
      <c r="P374" s="156" t="str">
        <f>IF(B374&lt;例①!$E$11,"",IF(B374&gt;例①!$E$12,"",IF(LEN(CE374)=0,"○","")))</f>
        <v/>
      </c>
      <c r="Q374" s="162">
        <f t="shared" si="205"/>
        <v>52</v>
      </c>
      <c r="R374" s="93">
        <f t="shared" si="190"/>
        <v>181</v>
      </c>
      <c r="S374" s="156" t="str">
        <f t="shared" si="191"/>
        <v/>
      </c>
      <c r="T374" s="162">
        <f t="shared" si="192"/>
        <v>51</v>
      </c>
      <c r="U374" s="100">
        <f t="shared" si="206"/>
        <v>52</v>
      </c>
      <c r="V374" s="93" t="str">
        <f t="shared" si="193"/>
        <v/>
      </c>
      <c r="W374" s="169" t="str">
        <f t="shared" si="207"/>
        <v/>
      </c>
      <c r="X374" s="80" t="str">
        <f t="shared" si="208"/>
        <v/>
      </c>
      <c r="Y374" s="80" t="str">
        <f t="shared" si="209"/>
        <v/>
      </c>
      <c r="Z374" s="80" t="str">
        <f t="shared" si="194"/>
        <v>-</v>
      </c>
      <c r="AA374" s="80" t="str">
        <f t="shared" si="195"/>
        <v/>
      </c>
      <c r="AB374" s="80" t="str">
        <f t="shared" si="196"/>
        <v>OK（振替済み）</v>
      </c>
      <c r="AC374" s="154">
        <f t="shared" si="197"/>
        <v>51</v>
      </c>
      <c r="AD374" s="154" t="str">
        <f t="shared" si="210"/>
        <v/>
      </c>
      <c r="AE374" s="106">
        <f t="shared" si="211"/>
        <v>0</v>
      </c>
      <c r="AF374" s="106">
        <f t="shared" si="198"/>
        <v>0</v>
      </c>
      <c r="AG374" s="218" t="str">
        <f>IFERROR(IF(AE374=1,例①!$E$11,IF(AE374=2,例①!$E$11,IF(WEEKDAY(Z374)=2,Z367,AG373))),"")</f>
        <v/>
      </c>
      <c r="AH374" s="222" t="str">
        <f t="shared" si="218"/>
        <v/>
      </c>
      <c r="AI374" s="222" t="str">
        <f t="shared" si="218"/>
        <v/>
      </c>
      <c r="AJ374" s="222" t="str">
        <f t="shared" si="218"/>
        <v/>
      </c>
      <c r="AK374" s="222" t="str">
        <f t="shared" si="218"/>
        <v/>
      </c>
      <c r="AL374" s="222" t="str">
        <f t="shared" si="218"/>
        <v/>
      </c>
      <c r="AM374" s="222" t="str">
        <f t="shared" si="218"/>
        <v/>
      </c>
      <c r="AN374" s="222" t="str">
        <f t="shared" si="218"/>
        <v/>
      </c>
      <c r="AO374" s="222" t="str">
        <f t="shared" si="218"/>
        <v/>
      </c>
      <c r="AP374" s="222" t="str">
        <f t="shared" si="218"/>
        <v/>
      </c>
      <c r="AQ374" s="222" t="str">
        <f t="shared" si="218"/>
        <v/>
      </c>
      <c r="AR374" s="222" t="str">
        <f t="shared" si="218"/>
        <v/>
      </c>
      <c r="AS374" s="222" t="str">
        <f t="shared" si="218"/>
        <v/>
      </c>
      <c r="AT374" s="222" t="str">
        <f t="shared" si="218"/>
        <v/>
      </c>
      <c r="AU374" s="222" t="str">
        <f t="shared" si="218"/>
        <v/>
      </c>
      <c r="AV374" s="222" t="str">
        <f t="shared" si="218"/>
        <v/>
      </c>
      <c r="AW374" s="222" t="str">
        <f t="shared" si="218"/>
        <v/>
      </c>
      <c r="AX374" s="222" t="str">
        <f t="shared" si="218"/>
        <v/>
      </c>
      <c r="AY374" s="222" t="str">
        <f t="shared" si="218"/>
        <v/>
      </c>
      <c r="AZ374" s="222" t="str">
        <f t="shared" si="218"/>
        <v/>
      </c>
      <c r="BA374" s="222" t="str">
        <f t="shared" si="218"/>
        <v/>
      </c>
      <c r="BB374" s="219" t="str">
        <f>IFERROR(IF(IF(Z374=例①!$E$12,例①!$E$12,IF(WEEKDAY(Z374)=1,Z381,BB375))&gt;例①!$E$12,例①!$E$12,IF(Z374=例①!$E$12,例①!$E$12,IF(WEEKDAY(Z374)=1,Z381,BB375))),"")</f>
        <v/>
      </c>
      <c r="BE374" s="53"/>
      <c r="BF374" s="53"/>
      <c r="BG374" s="53" t="str">
        <f>IFERROR(VLOOKUP(B374,例①!$C$11:$D$12,2,FALSE),"")</f>
        <v/>
      </c>
      <c r="BH374" s="53" t="str">
        <f>IFERROR(VLOOKUP(B374,例①!$C$16:$D$21,2,FALSE),"")</f>
        <v/>
      </c>
      <c r="BI374" s="53" t="str">
        <f>IFERROR(VLOOKUP(B374,例①!$C$22:$D$24,2,FALSE),"")</f>
        <v/>
      </c>
      <c r="BJ374" s="53" t="str">
        <f>IF(B374&gt;例①!$C$26,"",IF(B374&gt;=例①!$C$25,$BJ$13,""))</f>
        <v/>
      </c>
      <c r="BK374" s="53" t="str">
        <f>IF(B374&gt;例①!$C$28,"",IF(B374&gt;=例①!$C$27,$BK$13,""))</f>
        <v/>
      </c>
      <c r="BL374" s="53" t="str">
        <f>IF(B374&gt;例①!$C$30,"",IF(B374&gt;=例①!$C$29,$BL$13,""))</f>
        <v/>
      </c>
      <c r="BM374" s="53" t="str">
        <f>IF(B374&gt;例①!$C$32,"",IF(B374&gt;=例①!$C$31,$BM$13,""))</f>
        <v/>
      </c>
      <c r="BN374" s="53" t="str">
        <f>IF(B374&gt;例①!$C$34,"",IF(B374&gt;=例①!$C$33,$BN$13,""))</f>
        <v/>
      </c>
      <c r="BO374" s="53" t="str">
        <f>IF(B374&gt;例①!$C$36,"",IF(B374&gt;=例①!$C$35,$BO$13,""))</f>
        <v/>
      </c>
      <c r="BP374" s="53" t="str">
        <f>IF(B374&gt;例①!$C$38,"",IF(B374&gt;=例①!$C$37,$BP$13,""))</f>
        <v/>
      </c>
      <c r="BQ374" s="53" t="str">
        <f>IF(B374&gt;例①!$C$40,"",IF(B374&gt;=例①!$C$39,$BQ$13,""))</f>
        <v/>
      </c>
      <c r="BR374" s="53" t="str">
        <f>IF(B374&gt;例①!$C$42,"",IF(B374&gt;=例①!$C$41,$BR$13,""))</f>
        <v/>
      </c>
      <c r="BS374" s="53" t="str">
        <f>IF(B374&gt;例①!$C$44,"",IF(B374&gt;=例①!$C$43,$BS$13,""))</f>
        <v/>
      </c>
      <c r="BT374" s="53" t="str">
        <f>IF(B374&gt;例①!$C$46,"",IF(B374&gt;=例①!$C$45,$BT$13,""))</f>
        <v/>
      </c>
      <c r="BU374" s="53" t="str">
        <f>IF(B374&gt;例①!$C$48,"",IF(B374&gt;=例①!$C$47,$BU$13,""))</f>
        <v/>
      </c>
      <c r="BV374" s="53" t="str">
        <f>IF(B374&gt;例①!$C$50,"",IF(B374&gt;=例①!$C$49,$BV$13,""))</f>
        <v/>
      </c>
      <c r="BW374" s="53" t="str">
        <f>IF(B374&gt;例①!$C$52,"",IF(B374&gt;=例①!$C$51,$BW$13,""))</f>
        <v/>
      </c>
      <c r="BX374" s="53" t="str">
        <f>IF(B374&gt;例①!$C$54,"",IF(B374&gt;=例①!$C$53,$BX$13,""))</f>
        <v/>
      </c>
      <c r="BY374" s="53" t="str">
        <f>IF(B374&gt;例①!$C$56,"",IF(B374&gt;=例①!$C$55,$BY$13,""))</f>
        <v/>
      </c>
      <c r="BZ374" s="53" t="str">
        <f>IF(B374&gt;例①!$C$58,"",IF(B374&gt;=例①!$C$57,$BZ$13,""))</f>
        <v/>
      </c>
      <c r="CA374" s="53" t="str">
        <f>IF(B374&gt;例①!$C$60,"",IF(B374&gt;=例①!$C$59,$CA$13,""))</f>
        <v/>
      </c>
      <c r="CB374" s="53" t="str">
        <f>IF(B374&gt;例①!$C$62,"",IF(B374&gt;=例①!$C$61,$CB$13,""))</f>
        <v/>
      </c>
      <c r="CC374" s="53" t="str">
        <f>IF(B374&gt;例①!$C$64,"",IF(B374&gt;=例①!$C$63,$CC$13,""))</f>
        <v/>
      </c>
      <c r="CD374" s="53" t="str">
        <f>IF(B374&gt;例①!$C$66,"",IF(B374&gt;=例①!$C$65,$CD$13,""))</f>
        <v/>
      </c>
      <c r="CE374" s="50" t="str">
        <f t="shared" si="212"/>
        <v/>
      </c>
      <c r="CF374" s="50" t="str">
        <f t="shared" si="199"/>
        <v xml:space="preserve"> </v>
      </c>
    </row>
    <row r="375" spans="1:84" ht="39" customHeight="1" thickTop="1" thickBot="1" x14ac:dyDescent="0.2">
      <c r="A375" s="81" t="str">
        <f t="shared" si="186"/>
        <v>対象期間外</v>
      </c>
      <c r="B375" s="180" t="str">
        <f>IFERROR(IF(B374=例①!$E$12+IF(WEEKDAY(例①!$E$12)=1,例①!$E$12,(8-WEEKDAY(例①!$E$12))),"-",IF(B374="-","-",B374+1)),"-")</f>
        <v>-</v>
      </c>
      <c r="C375" s="89" t="str">
        <f t="shared" si="200"/>
        <v>-</v>
      </c>
      <c r="D375" s="199" t="str">
        <f t="shared" si="201"/>
        <v>×</v>
      </c>
      <c r="E375" s="200" t="str">
        <f t="shared" si="202"/>
        <v xml:space="preserve"> </v>
      </c>
      <c r="F375" s="201" t="s">
        <v>60</v>
      </c>
      <c r="G375" s="202"/>
      <c r="H375" s="203"/>
      <c r="I375" s="204"/>
      <c r="J375" s="187" t="str">
        <f t="shared" si="203"/>
        <v/>
      </c>
      <c r="K375" s="190" t="str">
        <f t="shared" si="187"/>
        <v/>
      </c>
      <c r="L375" s="190" t="str">
        <f t="shared" si="188"/>
        <v/>
      </c>
      <c r="M375" s="188" t="str">
        <f t="shared" si="204"/>
        <v/>
      </c>
      <c r="N375" s="87" t="str">
        <f t="shared" si="189"/>
        <v/>
      </c>
      <c r="O375" s="108"/>
      <c r="P375" s="156" t="str">
        <f>IF(B375&lt;例①!$E$11,"",IF(B375&gt;例①!$E$12,"",IF(LEN(CE375)=0,"○","")))</f>
        <v/>
      </c>
      <c r="Q375" s="162">
        <f t="shared" si="205"/>
        <v>52</v>
      </c>
      <c r="R375" s="93">
        <f t="shared" si="190"/>
        <v>181</v>
      </c>
      <c r="S375" s="156" t="str">
        <f t="shared" si="191"/>
        <v/>
      </c>
      <c r="T375" s="162">
        <f t="shared" si="192"/>
        <v>51</v>
      </c>
      <c r="U375" s="100">
        <f t="shared" si="206"/>
        <v>52</v>
      </c>
      <c r="V375" s="93" t="str">
        <f t="shared" si="193"/>
        <v/>
      </c>
      <c r="W375" s="169" t="str">
        <f t="shared" si="207"/>
        <v/>
      </c>
      <c r="X375" s="80" t="str">
        <f t="shared" si="208"/>
        <v/>
      </c>
      <c r="Y375" s="80" t="str">
        <f t="shared" si="209"/>
        <v/>
      </c>
      <c r="Z375" s="80" t="str">
        <f t="shared" si="194"/>
        <v>-</v>
      </c>
      <c r="AA375" s="80" t="str">
        <f t="shared" si="195"/>
        <v/>
      </c>
      <c r="AB375" s="80" t="str">
        <f t="shared" si="196"/>
        <v>OK（振替済み）</v>
      </c>
      <c r="AC375" s="154">
        <f t="shared" si="197"/>
        <v>51</v>
      </c>
      <c r="AD375" s="154" t="str">
        <f t="shared" si="210"/>
        <v/>
      </c>
      <c r="AE375" s="106">
        <f t="shared" si="211"/>
        <v>0</v>
      </c>
      <c r="AF375" s="106">
        <f t="shared" si="198"/>
        <v>0</v>
      </c>
      <c r="AG375" s="218" t="str">
        <f>IFERROR(IF(AE375=1,例①!$E$11,IF(AE375=2,例①!$E$11,IF(WEEKDAY(Z375)=2,Z368,AG374))),"")</f>
        <v/>
      </c>
      <c r="AH375" s="222" t="str">
        <f t="shared" si="218"/>
        <v/>
      </c>
      <c r="AI375" s="222" t="str">
        <f t="shared" si="218"/>
        <v/>
      </c>
      <c r="AJ375" s="222" t="str">
        <f t="shared" si="218"/>
        <v/>
      </c>
      <c r="AK375" s="222" t="str">
        <f t="shared" si="218"/>
        <v/>
      </c>
      <c r="AL375" s="222" t="str">
        <f t="shared" si="218"/>
        <v/>
      </c>
      <c r="AM375" s="222" t="str">
        <f t="shared" si="218"/>
        <v/>
      </c>
      <c r="AN375" s="222" t="str">
        <f t="shared" si="218"/>
        <v/>
      </c>
      <c r="AO375" s="222" t="str">
        <f t="shared" si="218"/>
        <v/>
      </c>
      <c r="AP375" s="222" t="str">
        <f t="shared" si="218"/>
        <v/>
      </c>
      <c r="AQ375" s="222" t="str">
        <f t="shared" si="218"/>
        <v/>
      </c>
      <c r="AR375" s="222" t="str">
        <f t="shared" si="218"/>
        <v/>
      </c>
      <c r="AS375" s="222" t="str">
        <f t="shared" si="218"/>
        <v/>
      </c>
      <c r="AT375" s="222" t="str">
        <f t="shared" si="218"/>
        <v/>
      </c>
      <c r="AU375" s="222" t="str">
        <f t="shared" si="218"/>
        <v/>
      </c>
      <c r="AV375" s="222" t="str">
        <f t="shared" si="218"/>
        <v/>
      </c>
      <c r="AW375" s="222" t="str">
        <f t="shared" si="218"/>
        <v/>
      </c>
      <c r="AX375" s="222" t="str">
        <f t="shared" si="218"/>
        <v/>
      </c>
      <c r="AY375" s="222" t="str">
        <f t="shared" si="218"/>
        <v/>
      </c>
      <c r="AZ375" s="222" t="str">
        <f t="shared" si="218"/>
        <v/>
      </c>
      <c r="BA375" s="222" t="str">
        <f t="shared" si="218"/>
        <v/>
      </c>
      <c r="BB375" s="219" t="str">
        <f>IFERROR(IF(IF(Z375=例①!$E$12,例①!$E$12,IF(WEEKDAY(Z375)=1,Z382,BB376))&gt;例①!$E$12,例①!$E$12,IF(Z375=例①!$E$12,例①!$E$12,IF(WEEKDAY(Z375)=1,Z382,BB376))),"")</f>
        <v/>
      </c>
      <c r="BE375" s="53"/>
      <c r="BF375" s="53"/>
      <c r="BG375" s="53" t="str">
        <f>IFERROR(VLOOKUP(B375,例①!$C$11:$D$12,2,FALSE),"")</f>
        <v/>
      </c>
      <c r="BH375" s="53" t="str">
        <f>IFERROR(VLOOKUP(B375,例①!$C$16:$D$21,2,FALSE),"")</f>
        <v/>
      </c>
      <c r="BI375" s="53" t="str">
        <f>IFERROR(VLOOKUP(B375,例①!$C$22:$D$24,2,FALSE),"")</f>
        <v/>
      </c>
      <c r="BJ375" s="53" t="str">
        <f>IF(B375&gt;例①!$C$26,"",IF(B375&gt;=例①!$C$25,$BJ$13,""))</f>
        <v/>
      </c>
      <c r="BK375" s="53" t="str">
        <f>IF(B375&gt;例①!$C$28,"",IF(B375&gt;=例①!$C$27,$BK$13,""))</f>
        <v/>
      </c>
      <c r="BL375" s="53" t="str">
        <f>IF(B375&gt;例①!$C$30,"",IF(B375&gt;=例①!$C$29,$BL$13,""))</f>
        <v/>
      </c>
      <c r="BM375" s="53" t="str">
        <f>IF(B375&gt;例①!$C$32,"",IF(B375&gt;=例①!$C$31,$BM$13,""))</f>
        <v/>
      </c>
      <c r="BN375" s="53" t="str">
        <f>IF(B375&gt;例①!$C$34,"",IF(B375&gt;=例①!$C$33,$BN$13,""))</f>
        <v/>
      </c>
      <c r="BO375" s="53" t="str">
        <f>IF(B375&gt;例①!$C$36,"",IF(B375&gt;=例①!$C$35,$BO$13,""))</f>
        <v/>
      </c>
      <c r="BP375" s="53" t="str">
        <f>IF(B375&gt;例①!$C$38,"",IF(B375&gt;=例①!$C$37,$BP$13,""))</f>
        <v/>
      </c>
      <c r="BQ375" s="53" t="str">
        <f>IF(B375&gt;例①!$C$40,"",IF(B375&gt;=例①!$C$39,$BQ$13,""))</f>
        <v/>
      </c>
      <c r="BR375" s="53" t="str">
        <f>IF(B375&gt;例①!$C$42,"",IF(B375&gt;=例①!$C$41,$BR$13,""))</f>
        <v/>
      </c>
      <c r="BS375" s="53" t="str">
        <f>IF(B375&gt;例①!$C$44,"",IF(B375&gt;=例①!$C$43,$BS$13,""))</f>
        <v/>
      </c>
      <c r="BT375" s="53" t="str">
        <f>IF(B375&gt;例①!$C$46,"",IF(B375&gt;=例①!$C$45,$BT$13,""))</f>
        <v/>
      </c>
      <c r="BU375" s="53" t="str">
        <f>IF(B375&gt;例①!$C$48,"",IF(B375&gt;=例①!$C$47,$BU$13,""))</f>
        <v/>
      </c>
      <c r="BV375" s="53" t="str">
        <f>IF(B375&gt;例①!$C$50,"",IF(B375&gt;=例①!$C$49,$BV$13,""))</f>
        <v/>
      </c>
      <c r="BW375" s="53" t="str">
        <f>IF(B375&gt;例①!$C$52,"",IF(B375&gt;=例①!$C$51,$BW$13,""))</f>
        <v/>
      </c>
      <c r="BX375" s="53" t="str">
        <f>IF(B375&gt;例①!$C$54,"",IF(B375&gt;=例①!$C$53,$BX$13,""))</f>
        <v/>
      </c>
      <c r="BY375" s="53" t="str">
        <f>IF(B375&gt;例①!$C$56,"",IF(B375&gt;=例①!$C$55,$BY$13,""))</f>
        <v/>
      </c>
      <c r="BZ375" s="53" t="str">
        <f>IF(B375&gt;例①!$C$58,"",IF(B375&gt;=例①!$C$57,$BZ$13,""))</f>
        <v/>
      </c>
      <c r="CA375" s="53" t="str">
        <f>IF(B375&gt;例①!$C$60,"",IF(B375&gt;=例①!$C$59,$CA$13,""))</f>
        <v/>
      </c>
      <c r="CB375" s="53" t="str">
        <f>IF(B375&gt;例①!$C$62,"",IF(B375&gt;=例①!$C$61,$CB$13,""))</f>
        <v/>
      </c>
      <c r="CC375" s="53" t="str">
        <f>IF(B375&gt;例①!$C$64,"",IF(B375&gt;=例①!$C$63,$CC$13,""))</f>
        <v/>
      </c>
      <c r="CD375" s="53" t="str">
        <f>IF(B375&gt;例①!$C$66,"",IF(B375&gt;=例①!$C$65,$CD$13,""))</f>
        <v/>
      </c>
      <c r="CE375" s="50" t="str">
        <f t="shared" si="212"/>
        <v/>
      </c>
      <c r="CF375" s="50" t="str">
        <f t="shared" si="199"/>
        <v xml:space="preserve"> </v>
      </c>
    </row>
    <row r="376" spans="1:84" ht="39" customHeight="1" thickTop="1" thickBot="1" x14ac:dyDescent="0.2">
      <c r="A376" s="81" t="str">
        <f t="shared" si="186"/>
        <v>対象期間外</v>
      </c>
      <c r="B376" s="180" t="str">
        <f>IFERROR(IF(B375=例①!$E$12+IF(WEEKDAY(例①!$E$12)=1,例①!$E$12,(8-WEEKDAY(例①!$E$12))),"-",IF(B375="-","-",B375+1)),"-")</f>
        <v>-</v>
      </c>
      <c r="C376" s="89" t="str">
        <f t="shared" si="200"/>
        <v>-</v>
      </c>
      <c r="D376" s="199" t="str">
        <f t="shared" si="201"/>
        <v>×</v>
      </c>
      <c r="E376" s="200" t="str">
        <f t="shared" si="202"/>
        <v xml:space="preserve"> </v>
      </c>
      <c r="F376" s="201" t="s">
        <v>60</v>
      </c>
      <c r="G376" s="202"/>
      <c r="H376" s="203"/>
      <c r="I376" s="204"/>
      <c r="J376" s="187" t="str">
        <f t="shared" si="203"/>
        <v/>
      </c>
      <c r="K376" s="190" t="str">
        <f t="shared" si="187"/>
        <v/>
      </c>
      <c r="L376" s="190" t="str">
        <f t="shared" si="188"/>
        <v/>
      </c>
      <c r="M376" s="188" t="str">
        <f t="shared" si="204"/>
        <v/>
      </c>
      <c r="N376" s="87" t="str">
        <f t="shared" si="189"/>
        <v/>
      </c>
      <c r="O376" s="108"/>
      <c r="P376" s="156" t="str">
        <f>IF(B376&lt;例①!$E$11,"",IF(B376&gt;例①!$E$12,"",IF(LEN(CE376)=0,"○","")))</f>
        <v/>
      </c>
      <c r="Q376" s="162">
        <f t="shared" si="205"/>
        <v>52</v>
      </c>
      <c r="R376" s="93">
        <f t="shared" si="190"/>
        <v>181</v>
      </c>
      <c r="S376" s="156" t="str">
        <f t="shared" si="191"/>
        <v/>
      </c>
      <c r="T376" s="162">
        <f t="shared" si="192"/>
        <v>51</v>
      </c>
      <c r="U376" s="100">
        <f t="shared" si="206"/>
        <v>52</v>
      </c>
      <c r="V376" s="93" t="str">
        <f t="shared" si="193"/>
        <v/>
      </c>
      <c r="W376" s="169" t="str">
        <f t="shared" si="207"/>
        <v/>
      </c>
      <c r="X376" s="80" t="str">
        <f t="shared" si="208"/>
        <v/>
      </c>
      <c r="Y376" s="80" t="str">
        <f t="shared" si="209"/>
        <v/>
      </c>
      <c r="Z376" s="80" t="str">
        <f t="shared" si="194"/>
        <v>-</v>
      </c>
      <c r="AA376" s="80" t="str">
        <f t="shared" si="195"/>
        <v/>
      </c>
      <c r="AB376" s="80" t="str">
        <f t="shared" si="196"/>
        <v>OK（振替済み）</v>
      </c>
      <c r="AC376" s="154">
        <f t="shared" si="197"/>
        <v>51</v>
      </c>
      <c r="AD376" s="154" t="str">
        <f t="shared" si="210"/>
        <v/>
      </c>
      <c r="AE376" s="106">
        <f t="shared" si="211"/>
        <v>0</v>
      </c>
      <c r="AF376" s="106">
        <f t="shared" si="198"/>
        <v>0</v>
      </c>
      <c r="AG376" s="218" t="str">
        <f>IFERROR(IF(AE376=1,例①!$E$11,IF(AE376=2,例①!$E$11,IF(WEEKDAY(Z376)=2,Z369,AG375))),"")</f>
        <v/>
      </c>
      <c r="AH376" s="222" t="str">
        <f t="shared" si="218"/>
        <v/>
      </c>
      <c r="AI376" s="222" t="str">
        <f t="shared" si="218"/>
        <v/>
      </c>
      <c r="AJ376" s="222" t="str">
        <f t="shared" si="218"/>
        <v/>
      </c>
      <c r="AK376" s="222" t="str">
        <f t="shared" si="218"/>
        <v/>
      </c>
      <c r="AL376" s="222" t="str">
        <f t="shared" si="218"/>
        <v/>
      </c>
      <c r="AM376" s="222" t="str">
        <f t="shared" si="218"/>
        <v/>
      </c>
      <c r="AN376" s="222" t="str">
        <f t="shared" si="218"/>
        <v/>
      </c>
      <c r="AO376" s="222" t="str">
        <f t="shared" si="218"/>
        <v/>
      </c>
      <c r="AP376" s="222" t="str">
        <f t="shared" si="218"/>
        <v/>
      </c>
      <c r="AQ376" s="222" t="str">
        <f t="shared" si="218"/>
        <v/>
      </c>
      <c r="AR376" s="222" t="str">
        <f t="shared" si="218"/>
        <v/>
      </c>
      <c r="AS376" s="222" t="str">
        <f t="shared" si="218"/>
        <v/>
      </c>
      <c r="AT376" s="222" t="str">
        <f t="shared" si="218"/>
        <v/>
      </c>
      <c r="AU376" s="222" t="str">
        <f t="shared" si="218"/>
        <v/>
      </c>
      <c r="AV376" s="222" t="str">
        <f t="shared" si="218"/>
        <v/>
      </c>
      <c r="AW376" s="222" t="str">
        <f t="shared" si="218"/>
        <v/>
      </c>
      <c r="AX376" s="222" t="str">
        <f t="shared" si="218"/>
        <v/>
      </c>
      <c r="AY376" s="222" t="str">
        <f t="shared" si="218"/>
        <v/>
      </c>
      <c r="AZ376" s="222" t="str">
        <f t="shared" si="218"/>
        <v/>
      </c>
      <c r="BA376" s="222" t="str">
        <f t="shared" si="218"/>
        <v/>
      </c>
      <c r="BB376" s="219" t="str">
        <f>IFERROR(IF(IF(Z376=例①!$E$12,例①!$E$12,IF(WEEKDAY(Z376)=1,Z383,BB377))&gt;例①!$E$12,例①!$E$12,IF(Z376=例①!$E$12,例①!$E$12,IF(WEEKDAY(Z376)=1,Z383,BB377))),"")</f>
        <v/>
      </c>
      <c r="BE376" s="53"/>
      <c r="BF376" s="53"/>
      <c r="BG376" s="53" t="str">
        <f>IFERROR(VLOOKUP(B376,例①!$C$11:$D$12,2,FALSE),"")</f>
        <v/>
      </c>
      <c r="BH376" s="53" t="str">
        <f>IFERROR(VLOOKUP(B376,例①!$C$16:$D$21,2,FALSE),"")</f>
        <v/>
      </c>
      <c r="BI376" s="53" t="str">
        <f>IFERROR(VLOOKUP(B376,例①!$C$22:$D$24,2,FALSE),"")</f>
        <v/>
      </c>
      <c r="BJ376" s="53" t="str">
        <f>IF(B376&gt;例①!$C$26,"",IF(B376&gt;=例①!$C$25,$BJ$13,""))</f>
        <v/>
      </c>
      <c r="BK376" s="53" t="str">
        <f>IF(B376&gt;例①!$C$28,"",IF(B376&gt;=例①!$C$27,$BK$13,""))</f>
        <v/>
      </c>
      <c r="BL376" s="53" t="str">
        <f>IF(B376&gt;例①!$C$30,"",IF(B376&gt;=例①!$C$29,$BL$13,""))</f>
        <v/>
      </c>
      <c r="BM376" s="53" t="str">
        <f>IF(B376&gt;例①!$C$32,"",IF(B376&gt;=例①!$C$31,$BM$13,""))</f>
        <v/>
      </c>
      <c r="BN376" s="53" t="str">
        <f>IF(B376&gt;例①!$C$34,"",IF(B376&gt;=例①!$C$33,$BN$13,""))</f>
        <v/>
      </c>
      <c r="BO376" s="53" t="str">
        <f>IF(B376&gt;例①!$C$36,"",IF(B376&gt;=例①!$C$35,$BO$13,""))</f>
        <v/>
      </c>
      <c r="BP376" s="53" t="str">
        <f>IF(B376&gt;例①!$C$38,"",IF(B376&gt;=例①!$C$37,$BP$13,""))</f>
        <v/>
      </c>
      <c r="BQ376" s="53" t="str">
        <f>IF(B376&gt;例①!$C$40,"",IF(B376&gt;=例①!$C$39,$BQ$13,""))</f>
        <v/>
      </c>
      <c r="BR376" s="53" t="str">
        <f>IF(B376&gt;例①!$C$42,"",IF(B376&gt;=例①!$C$41,$BR$13,""))</f>
        <v/>
      </c>
      <c r="BS376" s="53" t="str">
        <f>IF(B376&gt;例①!$C$44,"",IF(B376&gt;=例①!$C$43,$BS$13,""))</f>
        <v/>
      </c>
      <c r="BT376" s="53" t="str">
        <f>IF(B376&gt;例①!$C$46,"",IF(B376&gt;=例①!$C$45,$BT$13,""))</f>
        <v/>
      </c>
      <c r="BU376" s="53" t="str">
        <f>IF(B376&gt;例①!$C$48,"",IF(B376&gt;=例①!$C$47,$BU$13,""))</f>
        <v/>
      </c>
      <c r="BV376" s="53" t="str">
        <f>IF(B376&gt;例①!$C$50,"",IF(B376&gt;=例①!$C$49,$BV$13,""))</f>
        <v/>
      </c>
      <c r="BW376" s="53" t="str">
        <f>IF(B376&gt;例①!$C$52,"",IF(B376&gt;=例①!$C$51,$BW$13,""))</f>
        <v/>
      </c>
      <c r="BX376" s="53" t="str">
        <f>IF(B376&gt;例①!$C$54,"",IF(B376&gt;=例①!$C$53,$BX$13,""))</f>
        <v/>
      </c>
      <c r="BY376" s="53" t="str">
        <f>IF(B376&gt;例①!$C$56,"",IF(B376&gt;=例①!$C$55,$BY$13,""))</f>
        <v/>
      </c>
      <c r="BZ376" s="53" t="str">
        <f>IF(B376&gt;例①!$C$58,"",IF(B376&gt;=例①!$C$57,$BZ$13,""))</f>
        <v/>
      </c>
      <c r="CA376" s="53" t="str">
        <f>IF(B376&gt;例①!$C$60,"",IF(B376&gt;=例①!$C$59,$CA$13,""))</f>
        <v/>
      </c>
      <c r="CB376" s="53" t="str">
        <f>IF(B376&gt;例①!$C$62,"",IF(B376&gt;=例①!$C$61,$CB$13,""))</f>
        <v/>
      </c>
      <c r="CC376" s="53" t="str">
        <f>IF(B376&gt;例①!$C$64,"",IF(B376&gt;=例①!$C$63,$CC$13,""))</f>
        <v/>
      </c>
      <c r="CD376" s="53" t="str">
        <f>IF(B376&gt;例①!$C$66,"",IF(B376&gt;=例①!$C$65,$CD$13,""))</f>
        <v/>
      </c>
      <c r="CE376" s="50" t="str">
        <f t="shared" si="212"/>
        <v/>
      </c>
      <c r="CF376" s="50" t="str">
        <f t="shared" si="199"/>
        <v xml:space="preserve"> </v>
      </c>
    </row>
    <row r="377" spans="1:84" ht="39" customHeight="1" thickTop="1" thickBot="1" x14ac:dyDescent="0.2">
      <c r="A377" s="81" t="str">
        <f t="shared" si="186"/>
        <v>対象期間外</v>
      </c>
      <c r="B377" s="180" t="str">
        <f>IFERROR(IF(B376=例①!$E$12+IF(WEEKDAY(例①!$E$12)=1,例①!$E$12,(8-WEEKDAY(例①!$E$12))),"-",IF(B376="-","-",B376+1)),"-")</f>
        <v>-</v>
      </c>
      <c r="C377" s="89" t="str">
        <f t="shared" si="200"/>
        <v>-</v>
      </c>
      <c r="D377" s="199" t="str">
        <f t="shared" si="201"/>
        <v>×</v>
      </c>
      <c r="E377" s="200" t="str">
        <f t="shared" si="202"/>
        <v xml:space="preserve"> </v>
      </c>
      <c r="F377" s="201" t="s">
        <v>61</v>
      </c>
      <c r="G377" s="202"/>
      <c r="H377" s="203"/>
      <c r="I377" s="204"/>
      <c r="J377" s="187" t="str">
        <f t="shared" si="203"/>
        <v/>
      </c>
      <c r="K377" s="190" t="str">
        <f t="shared" si="187"/>
        <v/>
      </c>
      <c r="L377" s="190" t="str">
        <f t="shared" si="188"/>
        <v/>
      </c>
      <c r="M377" s="188" t="str">
        <f t="shared" si="204"/>
        <v/>
      </c>
      <c r="N377" s="87" t="str">
        <f t="shared" si="189"/>
        <v/>
      </c>
      <c r="O377" s="108"/>
      <c r="P377" s="156" t="str">
        <f>IF(B377&lt;例①!$E$11,"",IF(B377&gt;例①!$E$12,"",IF(LEN(CE377)=0,"○","")))</f>
        <v/>
      </c>
      <c r="Q377" s="162">
        <f t="shared" si="205"/>
        <v>52</v>
      </c>
      <c r="R377" s="93">
        <f t="shared" si="190"/>
        <v>181</v>
      </c>
      <c r="S377" s="156" t="str">
        <f t="shared" si="191"/>
        <v/>
      </c>
      <c r="T377" s="162">
        <f t="shared" si="192"/>
        <v>51</v>
      </c>
      <c r="U377" s="100">
        <f t="shared" si="206"/>
        <v>52</v>
      </c>
      <c r="V377" s="93" t="str">
        <f t="shared" si="193"/>
        <v/>
      </c>
      <c r="W377" s="169" t="str">
        <f t="shared" si="207"/>
        <v/>
      </c>
      <c r="X377" s="80" t="str">
        <f t="shared" si="208"/>
        <v/>
      </c>
      <c r="Y377" s="80" t="str">
        <f t="shared" si="209"/>
        <v/>
      </c>
      <c r="Z377" s="80" t="str">
        <f t="shared" si="194"/>
        <v>-</v>
      </c>
      <c r="AA377" s="80" t="str">
        <f t="shared" si="195"/>
        <v/>
      </c>
      <c r="AB377" s="80" t="str">
        <f t="shared" si="196"/>
        <v>OK（振替済み）</v>
      </c>
      <c r="AC377" s="154">
        <f t="shared" si="197"/>
        <v>51</v>
      </c>
      <c r="AD377" s="154" t="str">
        <f t="shared" si="210"/>
        <v/>
      </c>
      <c r="AE377" s="106">
        <f t="shared" si="211"/>
        <v>0</v>
      </c>
      <c r="AF377" s="106">
        <f t="shared" si="198"/>
        <v>0</v>
      </c>
      <c r="AG377" s="218" t="str">
        <f>IFERROR(IF(AE377=1,例①!$E$11,IF(AE377=2,例①!$E$11,IF(WEEKDAY(Z377)=2,Z370,AG376))),"")</f>
        <v/>
      </c>
      <c r="AH377" s="222" t="str">
        <f t="shared" si="218"/>
        <v/>
      </c>
      <c r="AI377" s="222" t="str">
        <f t="shared" si="218"/>
        <v/>
      </c>
      <c r="AJ377" s="222" t="str">
        <f t="shared" si="218"/>
        <v/>
      </c>
      <c r="AK377" s="222" t="str">
        <f t="shared" si="218"/>
        <v/>
      </c>
      <c r="AL377" s="222" t="str">
        <f t="shared" si="218"/>
        <v/>
      </c>
      <c r="AM377" s="222" t="str">
        <f t="shared" si="218"/>
        <v/>
      </c>
      <c r="AN377" s="222" t="str">
        <f t="shared" si="218"/>
        <v/>
      </c>
      <c r="AO377" s="222" t="str">
        <f t="shared" si="218"/>
        <v/>
      </c>
      <c r="AP377" s="222" t="str">
        <f t="shared" si="218"/>
        <v/>
      </c>
      <c r="AQ377" s="222" t="str">
        <f t="shared" si="218"/>
        <v/>
      </c>
      <c r="AR377" s="222" t="str">
        <f t="shared" si="218"/>
        <v/>
      </c>
      <c r="AS377" s="222" t="str">
        <f t="shared" si="218"/>
        <v/>
      </c>
      <c r="AT377" s="222" t="str">
        <f t="shared" si="218"/>
        <v/>
      </c>
      <c r="AU377" s="222" t="str">
        <f t="shared" si="218"/>
        <v/>
      </c>
      <c r="AV377" s="222" t="str">
        <f t="shared" si="218"/>
        <v/>
      </c>
      <c r="AW377" s="222" t="str">
        <f t="shared" si="218"/>
        <v/>
      </c>
      <c r="AX377" s="222" t="str">
        <f t="shared" si="218"/>
        <v/>
      </c>
      <c r="AY377" s="222" t="str">
        <f t="shared" si="218"/>
        <v/>
      </c>
      <c r="AZ377" s="222" t="str">
        <f t="shared" si="218"/>
        <v/>
      </c>
      <c r="BA377" s="222" t="str">
        <f t="shared" si="218"/>
        <v/>
      </c>
      <c r="BB377" s="219" t="str">
        <f>IFERROR(IF(IF(Z377=例①!$E$12,例①!$E$12,IF(WEEKDAY(Z377)=1,Z384,BB378))&gt;例①!$E$12,例①!$E$12,IF(Z377=例①!$E$12,例①!$E$12,IF(WEEKDAY(Z377)=1,Z384,BB378))),"")</f>
        <v/>
      </c>
      <c r="BE377" s="53"/>
      <c r="BF377" s="53"/>
      <c r="BG377" s="53" t="str">
        <f>IFERROR(VLOOKUP(B377,例①!$C$11:$D$12,2,FALSE),"")</f>
        <v/>
      </c>
      <c r="BH377" s="53" t="str">
        <f>IFERROR(VLOOKUP(B377,例①!$C$16:$D$21,2,FALSE),"")</f>
        <v/>
      </c>
      <c r="BI377" s="53" t="str">
        <f>IFERROR(VLOOKUP(B377,例①!$C$22:$D$24,2,FALSE),"")</f>
        <v/>
      </c>
      <c r="BJ377" s="53" t="str">
        <f>IF(B377&gt;例①!$C$26,"",IF(B377&gt;=例①!$C$25,$BJ$13,""))</f>
        <v/>
      </c>
      <c r="BK377" s="53" t="str">
        <f>IF(B377&gt;例①!$C$28,"",IF(B377&gt;=例①!$C$27,$BK$13,""))</f>
        <v/>
      </c>
      <c r="BL377" s="53" t="str">
        <f>IF(B377&gt;例①!$C$30,"",IF(B377&gt;=例①!$C$29,$BL$13,""))</f>
        <v/>
      </c>
      <c r="BM377" s="53" t="str">
        <f>IF(B377&gt;例①!$C$32,"",IF(B377&gt;=例①!$C$31,$BM$13,""))</f>
        <v/>
      </c>
      <c r="BN377" s="53" t="str">
        <f>IF(B377&gt;例①!$C$34,"",IF(B377&gt;=例①!$C$33,$BN$13,""))</f>
        <v/>
      </c>
      <c r="BO377" s="53" t="str">
        <f>IF(B377&gt;例①!$C$36,"",IF(B377&gt;=例①!$C$35,$BO$13,""))</f>
        <v/>
      </c>
      <c r="BP377" s="53" t="str">
        <f>IF(B377&gt;例①!$C$38,"",IF(B377&gt;=例①!$C$37,$BP$13,""))</f>
        <v/>
      </c>
      <c r="BQ377" s="53" t="str">
        <f>IF(B377&gt;例①!$C$40,"",IF(B377&gt;=例①!$C$39,$BQ$13,""))</f>
        <v/>
      </c>
      <c r="BR377" s="53" t="str">
        <f>IF(B377&gt;例①!$C$42,"",IF(B377&gt;=例①!$C$41,$BR$13,""))</f>
        <v/>
      </c>
      <c r="BS377" s="53" t="str">
        <f>IF(B377&gt;例①!$C$44,"",IF(B377&gt;=例①!$C$43,$BS$13,""))</f>
        <v/>
      </c>
      <c r="BT377" s="53" t="str">
        <f>IF(B377&gt;例①!$C$46,"",IF(B377&gt;=例①!$C$45,$BT$13,""))</f>
        <v/>
      </c>
      <c r="BU377" s="53" t="str">
        <f>IF(B377&gt;例①!$C$48,"",IF(B377&gt;=例①!$C$47,$BU$13,""))</f>
        <v/>
      </c>
      <c r="BV377" s="53" t="str">
        <f>IF(B377&gt;例①!$C$50,"",IF(B377&gt;=例①!$C$49,$BV$13,""))</f>
        <v/>
      </c>
      <c r="BW377" s="53" t="str">
        <f>IF(B377&gt;例①!$C$52,"",IF(B377&gt;=例①!$C$51,$BW$13,""))</f>
        <v/>
      </c>
      <c r="BX377" s="53" t="str">
        <f>IF(B377&gt;例①!$C$54,"",IF(B377&gt;=例①!$C$53,$BX$13,""))</f>
        <v/>
      </c>
      <c r="BY377" s="53" t="str">
        <f>IF(B377&gt;例①!$C$56,"",IF(B377&gt;=例①!$C$55,$BY$13,""))</f>
        <v/>
      </c>
      <c r="BZ377" s="53" t="str">
        <f>IF(B377&gt;例①!$C$58,"",IF(B377&gt;=例①!$C$57,$BZ$13,""))</f>
        <v/>
      </c>
      <c r="CA377" s="53" t="str">
        <f>IF(B377&gt;例①!$C$60,"",IF(B377&gt;=例①!$C$59,$CA$13,""))</f>
        <v/>
      </c>
      <c r="CB377" s="53" t="str">
        <f>IF(B377&gt;例①!$C$62,"",IF(B377&gt;=例①!$C$61,$CB$13,""))</f>
        <v/>
      </c>
      <c r="CC377" s="53" t="str">
        <f>IF(B377&gt;例①!$C$64,"",IF(B377&gt;=例①!$C$63,$CC$13,""))</f>
        <v/>
      </c>
      <c r="CD377" s="53" t="str">
        <f>IF(B377&gt;例①!$C$66,"",IF(B377&gt;=例①!$C$65,$CD$13,""))</f>
        <v/>
      </c>
      <c r="CE377" s="50" t="str">
        <f t="shared" si="212"/>
        <v/>
      </c>
      <c r="CF377" s="50" t="str">
        <f t="shared" si="199"/>
        <v xml:space="preserve"> </v>
      </c>
    </row>
    <row r="378" spans="1:84" ht="39" customHeight="1" thickTop="1" thickBot="1" x14ac:dyDescent="0.2">
      <c r="A378" s="81" t="str">
        <f t="shared" si="186"/>
        <v>対象期間外</v>
      </c>
      <c r="B378" s="180" t="str">
        <f>IFERROR(IF(B377=例①!$E$12+IF(WEEKDAY(例①!$E$12)=1,例①!$E$12,(8-WEEKDAY(例①!$E$12))),"-",IF(B377="-","-",B377+1)),"-")</f>
        <v>-</v>
      </c>
      <c r="C378" s="89" t="str">
        <f t="shared" si="200"/>
        <v>-</v>
      </c>
      <c r="D378" s="199" t="str">
        <f t="shared" si="201"/>
        <v>×</v>
      </c>
      <c r="E378" s="200" t="str">
        <f t="shared" si="202"/>
        <v xml:space="preserve"> </v>
      </c>
      <c r="F378" s="201" t="s">
        <v>61</v>
      </c>
      <c r="G378" s="202"/>
      <c r="H378" s="203"/>
      <c r="I378" s="204"/>
      <c r="J378" s="187" t="str">
        <f t="shared" si="203"/>
        <v/>
      </c>
      <c r="K378" s="190" t="str">
        <f t="shared" si="187"/>
        <v/>
      </c>
      <c r="L378" s="190" t="str">
        <f t="shared" si="188"/>
        <v/>
      </c>
      <c r="M378" s="188" t="str">
        <f t="shared" si="204"/>
        <v/>
      </c>
      <c r="N378" s="87" t="str">
        <f t="shared" si="189"/>
        <v/>
      </c>
      <c r="O378" s="108"/>
      <c r="P378" s="156" t="str">
        <f>IF(B378&lt;例①!$E$11,"",IF(B378&gt;例①!$E$12,"",IF(LEN(CE378)=0,"○","")))</f>
        <v/>
      </c>
      <c r="Q378" s="162">
        <f t="shared" si="205"/>
        <v>52</v>
      </c>
      <c r="R378" s="93">
        <f t="shared" si="190"/>
        <v>181</v>
      </c>
      <c r="S378" s="156" t="str">
        <f t="shared" si="191"/>
        <v/>
      </c>
      <c r="T378" s="162">
        <f t="shared" si="192"/>
        <v>51</v>
      </c>
      <c r="U378" s="100">
        <f t="shared" si="206"/>
        <v>52</v>
      </c>
      <c r="V378" s="93" t="str">
        <f t="shared" si="193"/>
        <v/>
      </c>
      <c r="W378" s="169" t="str">
        <f t="shared" si="207"/>
        <v/>
      </c>
      <c r="X378" s="80" t="str">
        <f t="shared" si="208"/>
        <v/>
      </c>
      <c r="Y378" s="80" t="str">
        <f t="shared" si="209"/>
        <v/>
      </c>
      <c r="Z378" s="80" t="str">
        <f t="shared" si="194"/>
        <v>-</v>
      </c>
      <c r="AA378" s="80" t="str">
        <f t="shared" si="195"/>
        <v/>
      </c>
      <c r="AB378" s="80" t="str">
        <f t="shared" si="196"/>
        <v>OK（振替済み）</v>
      </c>
      <c r="AC378" s="154">
        <f t="shared" si="197"/>
        <v>51</v>
      </c>
      <c r="AD378" s="154" t="str">
        <f t="shared" si="210"/>
        <v/>
      </c>
      <c r="AE378" s="106">
        <f t="shared" si="211"/>
        <v>0</v>
      </c>
      <c r="AF378" s="106">
        <f t="shared" si="198"/>
        <v>0</v>
      </c>
      <c r="AG378" s="223" t="str">
        <f>IFERROR(IF(AE378=1,例①!$E$11,IF(AE378=2,例①!$E$11,IF(WEEKDAY(Z378)=2,Z371,AG377))),"")</f>
        <v/>
      </c>
      <c r="AH378" s="224" t="str">
        <f t="shared" si="218"/>
        <v/>
      </c>
      <c r="AI378" s="224" t="str">
        <f t="shared" si="218"/>
        <v/>
      </c>
      <c r="AJ378" s="224" t="str">
        <f t="shared" si="218"/>
        <v/>
      </c>
      <c r="AK378" s="224" t="str">
        <f t="shared" si="218"/>
        <v/>
      </c>
      <c r="AL378" s="224" t="str">
        <f t="shared" si="218"/>
        <v/>
      </c>
      <c r="AM378" s="224" t="str">
        <f t="shared" si="218"/>
        <v/>
      </c>
      <c r="AN378" s="224" t="str">
        <f t="shared" si="218"/>
        <v/>
      </c>
      <c r="AO378" s="224" t="str">
        <f t="shared" si="218"/>
        <v/>
      </c>
      <c r="AP378" s="224" t="str">
        <f t="shared" si="218"/>
        <v/>
      </c>
      <c r="AQ378" s="224" t="str">
        <f t="shared" si="218"/>
        <v/>
      </c>
      <c r="AR378" s="224" t="str">
        <f t="shared" si="218"/>
        <v/>
      </c>
      <c r="AS378" s="224" t="str">
        <f t="shared" si="218"/>
        <v/>
      </c>
      <c r="AT378" s="224" t="str">
        <f t="shared" si="218"/>
        <v/>
      </c>
      <c r="AU378" s="224" t="str">
        <f t="shared" si="218"/>
        <v/>
      </c>
      <c r="AV378" s="224" t="str">
        <f t="shared" si="218"/>
        <v/>
      </c>
      <c r="AW378" s="224" t="str">
        <f t="shared" si="218"/>
        <v/>
      </c>
      <c r="AX378" s="224" t="str">
        <f t="shared" si="218"/>
        <v/>
      </c>
      <c r="AY378" s="224" t="str">
        <f t="shared" si="218"/>
        <v/>
      </c>
      <c r="AZ378" s="224" t="str">
        <f t="shared" si="218"/>
        <v/>
      </c>
      <c r="BA378" s="224" t="str">
        <f t="shared" si="218"/>
        <v/>
      </c>
      <c r="BB378" s="225" t="str">
        <f>IFERROR(IF(IF(Z378=例①!$E$12,例①!$E$12,IF(WEEKDAY(Z378)=1,Z385,BB379))&gt;例①!$E$12,例①!$E$12,IF(Z378=例①!$E$12,例①!$E$12,IF(WEEKDAY(Z378)=1,Z385,BB379))),"")</f>
        <v/>
      </c>
      <c r="BE378" s="53"/>
      <c r="BF378" s="53"/>
      <c r="BG378" s="53" t="str">
        <f>IFERROR(VLOOKUP(B378,例①!$C$11:$D$12,2,FALSE),"")</f>
        <v/>
      </c>
      <c r="BH378" s="53" t="str">
        <f>IFERROR(VLOOKUP(B378,例①!$C$16:$D$21,2,FALSE),"")</f>
        <v/>
      </c>
      <c r="BI378" s="53" t="str">
        <f>IFERROR(VLOOKUP(B378,例①!$C$22:$D$24,2,FALSE),"")</f>
        <v/>
      </c>
      <c r="BJ378" s="53" t="str">
        <f>IF(B378&gt;例①!$C$26,"",IF(B378&gt;=例①!$C$25,$BJ$13,""))</f>
        <v/>
      </c>
      <c r="BK378" s="53" t="str">
        <f>IF(B378&gt;例①!$C$28,"",IF(B378&gt;=例①!$C$27,$BK$13,""))</f>
        <v/>
      </c>
      <c r="BL378" s="53" t="str">
        <f>IF(B378&gt;例①!$C$30,"",IF(B378&gt;=例①!$C$29,$BL$13,""))</f>
        <v/>
      </c>
      <c r="BM378" s="53" t="str">
        <f>IF(B378&gt;例①!$C$32,"",IF(B378&gt;=例①!$C$31,$BM$13,""))</f>
        <v/>
      </c>
      <c r="BN378" s="53" t="str">
        <f>IF(B378&gt;例①!$C$34,"",IF(B378&gt;=例①!$C$33,$BN$13,""))</f>
        <v/>
      </c>
      <c r="BO378" s="53" t="str">
        <f>IF(B378&gt;例①!$C$36,"",IF(B378&gt;=例①!$C$35,$BO$13,""))</f>
        <v/>
      </c>
      <c r="BP378" s="53" t="str">
        <f>IF(B378&gt;例①!$C$38,"",IF(B378&gt;=例①!$C$37,$BP$13,""))</f>
        <v/>
      </c>
      <c r="BQ378" s="53" t="str">
        <f>IF(B378&gt;例①!$C$40,"",IF(B378&gt;=例①!$C$39,$BQ$13,""))</f>
        <v/>
      </c>
      <c r="BR378" s="53" t="str">
        <f>IF(B378&gt;例①!$C$42,"",IF(B378&gt;=例①!$C$41,$BR$13,""))</f>
        <v/>
      </c>
      <c r="BS378" s="53" t="str">
        <f>IF(B378&gt;例①!$C$44,"",IF(B378&gt;=例①!$C$43,$BS$13,""))</f>
        <v/>
      </c>
      <c r="BT378" s="53" t="str">
        <f>IF(B378&gt;例①!$C$46,"",IF(B378&gt;=例①!$C$45,$BT$13,""))</f>
        <v/>
      </c>
      <c r="BU378" s="53" t="str">
        <f>IF(B378&gt;例①!$C$48,"",IF(B378&gt;=例①!$C$47,$BU$13,""))</f>
        <v/>
      </c>
      <c r="BV378" s="53" t="str">
        <f>IF(B378&gt;例①!$C$50,"",IF(B378&gt;=例①!$C$49,$BV$13,""))</f>
        <v/>
      </c>
      <c r="BW378" s="53" t="str">
        <f>IF(B378&gt;例①!$C$52,"",IF(B378&gt;=例①!$C$51,$BW$13,""))</f>
        <v/>
      </c>
      <c r="BX378" s="53" t="str">
        <f>IF(B378&gt;例①!$C$54,"",IF(B378&gt;=例①!$C$53,$BX$13,""))</f>
        <v/>
      </c>
      <c r="BY378" s="53" t="str">
        <f>IF(B378&gt;例①!$C$56,"",IF(B378&gt;=例①!$C$55,$BY$13,""))</f>
        <v/>
      </c>
      <c r="BZ378" s="53" t="str">
        <f>IF(B378&gt;例①!$C$58,"",IF(B378&gt;=例①!$C$57,$BZ$13,""))</f>
        <v/>
      </c>
      <c r="CA378" s="53" t="str">
        <f>IF(B378&gt;例①!$C$60,"",IF(B378&gt;=例①!$C$59,$CA$13,""))</f>
        <v/>
      </c>
      <c r="CB378" s="53" t="str">
        <f>IF(B378&gt;例①!$C$62,"",IF(B378&gt;=例①!$C$61,$CB$13,""))</f>
        <v/>
      </c>
      <c r="CC378" s="53" t="str">
        <f>IF(B378&gt;例①!$C$64,"",IF(B378&gt;=例①!$C$63,$CC$13,""))</f>
        <v/>
      </c>
      <c r="CD378" s="53" t="str">
        <f>IF(B378&gt;例①!$C$66,"",IF(B378&gt;=例①!$C$65,$CD$13,""))</f>
        <v/>
      </c>
      <c r="CE378" s="50" t="str">
        <f t="shared" si="212"/>
        <v/>
      </c>
      <c r="CF378" s="50" t="str">
        <f t="shared" si="199"/>
        <v xml:space="preserve"> </v>
      </c>
    </row>
    <row r="379" spans="1:84" ht="39" customHeight="1" thickTop="1" thickBot="1" x14ac:dyDescent="0.2">
      <c r="A379" s="81" t="str">
        <f t="shared" si="186"/>
        <v>対象期間外</v>
      </c>
      <c r="B379" s="180" t="str">
        <f>IFERROR(IF(B378=例①!$E$12+IF(WEEKDAY(例①!$E$12)=1,例①!$E$12,(8-WEEKDAY(例①!$E$12))),"-",IF(B378="-","-",B378+1)),"-")</f>
        <v>-</v>
      </c>
      <c r="C379" s="89" t="str">
        <f t="shared" si="200"/>
        <v>-</v>
      </c>
      <c r="D379" s="199" t="str">
        <f t="shared" si="201"/>
        <v>×</v>
      </c>
      <c r="E379" s="200" t="str">
        <f t="shared" si="202"/>
        <v xml:space="preserve"> </v>
      </c>
      <c r="F379" s="201" t="s">
        <v>60</v>
      </c>
      <c r="G379" s="202"/>
      <c r="H379" s="203"/>
      <c r="I379" s="204"/>
      <c r="J379" s="187" t="str">
        <f t="shared" si="203"/>
        <v/>
      </c>
      <c r="K379" s="190" t="str">
        <f t="shared" si="187"/>
        <v/>
      </c>
      <c r="L379" s="190" t="str">
        <f t="shared" si="188"/>
        <v/>
      </c>
      <c r="M379" s="188" t="str">
        <f t="shared" si="204"/>
        <v/>
      </c>
      <c r="N379" s="87" t="str">
        <f t="shared" si="189"/>
        <v/>
      </c>
      <c r="O379" s="108"/>
      <c r="P379" s="156" t="str">
        <f>IF(B379&lt;例①!$E$11,"",IF(B379&gt;例①!$E$12,"",IF(LEN(CE379)=0,"○","")))</f>
        <v/>
      </c>
      <c r="Q379" s="162">
        <f t="shared" si="205"/>
        <v>52</v>
      </c>
      <c r="R379" s="93">
        <f t="shared" si="190"/>
        <v>181</v>
      </c>
      <c r="S379" s="156" t="str">
        <f t="shared" si="191"/>
        <v/>
      </c>
      <c r="T379" s="162">
        <f t="shared" si="192"/>
        <v>51</v>
      </c>
      <c r="U379" s="100">
        <f t="shared" si="206"/>
        <v>52</v>
      </c>
      <c r="V379" s="93" t="str">
        <f t="shared" si="193"/>
        <v/>
      </c>
      <c r="W379" s="169" t="str">
        <f t="shared" si="207"/>
        <v/>
      </c>
      <c r="X379" s="80" t="str">
        <f t="shared" si="208"/>
        <v/>
      </c>
      <c r="Y379" s="80" t="str">
        <f t="shared" si="209"/>
        <v/>
      </c>
      <c r="Z379" s="80" t="str">
        <f t="shared" si="194"/>
        <v>-</v>
      </c>
      <c r="AA379" s="80" t="str">
        <f t="shared" si="195"/>
        <v/>
      </c>
      <c r="AB379" s="80" t="str">
        <f t="shared" si="196"/>
        <v>OK（振替済み）</v>
      </c>
      <c r="AC379" s="154">
        <f t="shared" si="197"/>
        <v>51</v>
      </c>
      <c r="AD379" s="154" t="str">
        <f t="shared" si="210"/>
        <v/>
      </c>
      <c r="AE379" s="106">
        <f t="shared" si="211"/>
        <v>0</v>
      </c>
      <c r="AF379" s="106">
        <f t="shared" si="198"/>
        <v>0</v>
      </c>
      <c r="AG379" s="216" t="str">
        <f>IFERROR(IF(AE379=1,例①!$E$11,IF(AE379=2,例①!$E$11,IF(WEEKDAY(Z379)=2,Z372,AG378))),"")</f>
        <v/>
      </c>
      <c r="AH379" s="221" t="str">
        <f t="shared" si="218"/>
        <v/>
      </c>
      <c r="AI379" s="221" t="str">
        <f t="shared" si="218"/>
        <v/>
      </c>
      <c r="AJ379" s="221" t="str">
        <f t="shared" si="218"/>
        <v/>
      </c>
      <c r="AK379" s="221" t="str">
        <f t="shared" si="218"/>
        <v/>
      </c>
      <c r="AL379" s="221" t="str">
        <f t="shared" si="218"/>
        <v/>
      </c>
      <c r="AM379" s="221" t="str">
        <f t="shared" si="218"/>
        <v/>
      </c>
      <c r="AN379" s="221" t="str">
        <f t="shared" si="218"/>
        <v/>
      </c>
      <c r="AO379" s="221" t="str">
        <f t="shared" si="218"/>
        <v/>
      </c>
      <c r="AP379" s="221" t="str">
        <f t="shared" si="218"/>
        <v/>
      </c>
      <c r="AQ379" s="221" t="str">
        <f t="shared" si="218"/>
        <v/>
      </c>
      <c r="AR379" s="221" t="str">
        <f t="shared" si="218"/>
        <v/>
      </c>
      <c r="AS379" s="221" t="str">
        <f t="shared" si="218"/>
        <v/>
      </c>
      <c r="AT379" s="221" t="str">
        <f t="shared" si="218"/>
        <v/>
      </c>
      <c r="AU379" s="221" t="str">
        <f t="shared" si="218"/>
        <v/>
      </c>
      <c r="AV379" s="221" t="str">
        <f t="shared" si="218"/>
        <v/>
      </c>
      <c r="AW379" s="221" t="str">
        <f t="shared" ref="AW379:BA379" si="219">IFERROR(IF(AV379+1&gt;$BB379,"",AV379+1),"")</f>
        <v/>
      </c>
      <c r="AX379" s="221" t="str">
        <f t="shared" si="219"/>
        <v/>
      </c>
      <c r="AY379" s="221" t="str">
        <f t="shared" si="219"/>
        <v/>
      </c>
      <c r="AZ379" s="221" t="str">
        <f t="shared" si="219"/>
        <v/>
      </c>
      <c r="BA379" s="221" t="str">
        <f t="shared" si="219"/>
        <v/>
      </c>
      <c r="BB379" s="217" t="str">
        <f>IFERROR(IF(IF(Z379=例①!$E$12,例①!$E$12,IF(WEEKDAY(Z379)=1,Z386,BB380))&gt;例①!$E$12,例①!$E$12,IF(Z379=例①!$E$12,例①!$E$12,IF(WEEKDAY(Z379)=1,Z386,BB380))),"")</f>
        <v/>
      </c>
      <c r="BE379" s="53"/>
      <c r="BF379" s="53"/>
      <c r="BG379" s="53" t="str">
        <f>IFERROR(VLOOKUP(B379,例①!$C$11:$D$12,2,FALSE),"")</f>
        <v/>
      </c>
      <c r="BH379" s="53" t="str">
        <f>IFERROR(VLOOKUP(B379,例①!$C$16:$D$21,2,FALSE),"")</f>
        <v/>
      </c>
      <c r="BI379" s="53" t="str">
        <f>IFERROR(VLOOKUP(B379,例①!$C$22:$D$24,2,FALSE),"")</f>
        <v/>
      </c>
      <c r="BJ379" s="53" t="str">
        <f>IF(B379&gt;例①!$C$26,"",IF(B379&gt;=例①!$C$25,$BJ$13,""))</f>
        <v/>
      </c>
      <c r="BK379" s="53" t="str">
        <f>IF(B379&gt;例①!$C$28,"",IF(B379&gt;=例①!$C$27,$BK$13,""))</f>
        <v/>
      </c>
      <c r="BL379" s="53" t="str">
        <f>IF(B379&gt;例①!$C$30,"",IF(B379&gt;=例①!$C$29,$BL$13,""))</f>
        <v/>
      </c>
      <c r="BM379" s="53" t="str">
        <f>IF(B379&gt;例①!$C$32,"",IF(B379&gt;=例①!$C$31,$BM$13,""))</f>
        <v/>
      </c>
      <c r="BN379" s="53" t="str">
        <f>IF(B379&gt;例①!$C$34,"",IF(B379&gt;=例①!$C$33,$BN$13,""))</f>
        <v/>
      </c>
      <c r="BO379" s="53" t="str">
        <f>IF(B379&gt;例①!$C$36,"",IF(B379&gt;=例①!$C$35,$BO$13,""))</f>
        <v/>
      </c>
      <c r="BP379" s="53" t="str">
        <f>IF(B379&gt;例①!$C$38,"",IF(B379&gt;=例①!$C$37,$BP$13,""))</f>
        <v/>
      </c>
      <c r="BQ379" s="53" t="str">
        <f>IF(B379&gt;例①!$C$40,"",IF(B379&gt;=例①!$C$39,$BQ$13,""))</f>
        <v/>
      </c>
      <c r="BR379" s="53" t="str">
        <f>IF(B379&gt;例①!$C$42,"",IF(B379&gt;=例①!$C$41,$BR$13,""))</f>
        <v/>
      </c>
      <c r="BS379" s="53" t="str">
        <f>IF(B379&gt;例①!$C$44,"",IF(B379&gt;=例①!$C$43,$BS$13,""))</f>
        <v/>
      </c>
      <c r="BT379" s="53" t="str">
        <f>IF(B379&gt;例①!$C$46,"",IF(B379&gt;=例①!$C$45,$BT$13,""))</f>
        <v/>
      </c>
      <c r="BU379" s="53" t="str">
        <f>IF(B379&gt;例①!$C$48,"",IF(B379&gt;=例①!$C$47,$BU$13,""))</f>
        <v/>
      </c>
      <c r="BV379" s="53" t="str">
        <f>IF(B379&gt;例①!$C$50,"",IF(B379&gt;=例①!$C$49,$BV$13,""))</f>
        <v/>
      </c>
      <c r="BW379" s="53" t="str">
        <f>IF(B379&gt;例①!$C$52,"",IF(B379&gt;=例①!$C$51,$BW$13,""))</f>
        <v/>
      </c>
      <c r="BX379" s="53" t="str">
        <f>IF(B379&gt;例①!$C$54,"",IF(B379&gt;=例①!$C$53,$BX$13,""))</f>
        <v/>
      </c>
      <c r="BY379" s="53" t="str">
        <f>IF(B379&gt;例①!$C$56,"",IF(B379&gt;=例①!$C$55,$BY$13,""))</f>
        <v/>
      </c>
      <c r="BZ379" s="53" t="str">
        <f>IF(B379&gt;例①!$C$58,"",IF(B379&gt;=例①!$C$57,$BZ$13,""))</f>
        <v/>
      </c>
      <c r="CA379" s="53" t="str">
        <f>IF(B379&gt;例①!$C$60,"",IF(B379&gt;=例①!$C$59,$CA$13,""))</f>
        <v/>
      </c>
      <c r="CB379" s="53" t="str">
        <f>IF(B379&gt;例①!$C$62,"",IF(B379&gt;=例①!$C$61,$CB$13,""))</f>
        <v/>
      </c>
      <c r="CC379" s="53" t="str">
        <f>IF(B379&gt;例①!$C$64,"",IF(B379&gt;=例①!$C$63,$CC$13,""))</f>
        <v/>
      </c>
      <c r="CD379" s="53" t="str">
        <f>IF(B379&gt;例①!$C$66,"",IF(B379&gt;=例①!$C$65,$CD$13,""))</f>
        <v/>
      </c>
      <c r="CE379" s="50" t="str">
        <f t="shared" si="212"/>
        <v/>
      </c>
      <c r="CF379" s="50" t="str">
        <f t="shared" si="199"/>
        <v xml:space="preserve"> </v>
      </c>
    </row>
    <row r="380" spans="1:84" ht="39" customHeight="1" thickTop="1" thickBot="1" x14ac:dyDescent="0.2">
      <c r="A380" s="81" t="str">
        <f t="shared" si="186"/>
        <v>対象期間外</v>
      </c>
      <c r="B380" s="180" t="str">
        <f>IFERROR(IF(B379=例①!$E$12+IF(WEEKDAY(例①!$E$12)=1,例①!$E$12,(8-WEEKDAY(例①!$E$12))),"-",IF(B379="-","-",B379+1)),"-")</f>
        <v>-</v>
      </c>
      <c r="C380" s="89" t="str">
        <f t="shared" si="200"/>
        <v>-</v>
      </c>
      <c r="D380" s="199" t="str">
        <f t="shared" si="201"/>
        <v>×</v>
      </c>
      <c r="E380" s="200" t="str">
        <f t="shared" si="202"/>
        <v xml:space="preserve"> </v>
      </c>
      <c r="F380" s="201" t="s">
        <v>60</v>
      </c>
      <c r="G380" s="202"/>
      <c r="H380" s="203"/>
      <c r="I380" s="204"/>
      <c r="J380" s="187" t="str">
        <f t="shared" si="203"/>
        <v/>
      </c>
      <c r="K380" s="190" t="str">
        <f t="shared" si="187"/>
        <v/>
      </c>
      <c r="L380" s="190" t="str">
        <f t="shared" si="188"/>
        <v/>
      </c>
      <c r="M380" s="188" t="str">
        <f t="shared" si="204"/>
        <v/>
      </c>
      <c r="N380" s="87" t="str">
        <f t="shared" si="189"/>
        <v/>
      </c>
      <c r="O380" s="108"/>
      <c r="P380" s="156" t="str">
        <f>IF(B380&lt;例①!$E$11,"",IF(B380&gt;例①!$E$12,"",IF(LEN(CE380)=0,"○","")))</f>
        <v/>
      </c>
      <c r="Q380" s="162">
        <f t="shared" si="205"/>
        <v>52</v>
      </c>
      <c r="R380" s="93">
        <f t="shared" si="190"/>
        <v>181</v>
      </c>
      <c r="S380" s="156" t="str">
        <f t="shared" si="191"/>
        <v/>
      </c>
      <c r="T380" s="162">
        <f t="shared" si="192"/>
        <v>51</v>
      </c>
      <c r="U380" s="100">
        <f t="shared" si="206"/>
        <v>52</v>
      </c>
      <c r="V380" s="93" t="str">
        <f t="shared" si="193"/>
        <v/>
      </c>
      <c r="W380" s="169" t="str">
        <f t="shared" si="207"/>
        <v/>
      </c>
      <c r="X380" s="80" t="str">
        <f t="shared" si="208"/>
        <v/>
      </c>
      <c r="Y380" s="80" t="str">
        <f t="shared" si="209"/>
        <v/>
      </c>
      <c r="Z380" s="80" t="str">
        <f t="shared" si="194"/>
        <v>-</v>
      </c>
      <c r="AA380" s="80" t="str">
        <f t="shared" si="195"/>
        <v/>
      </c>
      <c r="AB380" s="80" t="str">
        <f t="shared" si="196"/>
        <v>OK（振替済み）</v>
      </c>
      <c r="AC380" s="154">
        <f t="shared" si="197"/>
        <v>51</v>
      </c>
      <c r="AD380" s="154" t="str">
        <f t="shared" si="210"/>
        <v/>
      </c>
      <c r="AE380" s="106">
        <f t="shared" si="211"/>
        <v>0</v>
      </c>
      <c r="AF380" s="106">
        <f t="shared" si="198"/>
        <v>0</v>
      </c>
      <c r="AG380" s="218" t="str">
        <f>IFERROR(IF(AE380=1,例①!$E$11,IF(AE380=2,例①!$E$11,IF(WEEKDAY(Z380)=2,Z373,AG379))),"")</f>
        <v/>
      </c>
      <c r="AH380" s="222" t="str">
        <f t="shared" ref="AH380:BA392" si="220">IFERROR(IF(AG380+1&gt;$BB380,"",AG380+1),"")</f>
        <v/>
      </c>
      <c r="AI380" s="222" t="str">
        <f t="shared" si="220"/>
        <v/>
      </c>
      <c r="AJ380" s="222" t="str">
        <f t="shared" si="220"/>
        <v/>
      </c>
      <c r="AK380" s="222" t="str">
        <f t="shared" si="220"/>
        <v/>
      </c>
      <c r="AL380" s="222" t="str">
        <f t="shared" si="220"/>
        <v/>
      </c>
      <c r="AM380" s="222" t="str">
        <f t="shared" si="220"/>
        <v/>
      </c>
      <c r="AN380" s="222" t="str">
        <f t="shared" si="220"/>
        <v/>
      </c>
      <c r="AO380" s="222" t="str">
        <f t="shared" si="220"/>
        <v/>
      </c>
      <c r="AP380" s="222" t="str">
        <f t="shared" si="220"/>
        <v/>
      </c>
      <c r="AQ380" s="222" t="str">
        <f t="shared" si="220"/>
        <v/>
      </c>
      <c r="AR380" s="222" t="str">
        <f t="shared" si="220"/>
        <v/>
      </c>
      <c r="AS380" s="222" t="str">
        <f t="shared" si="220"/>
        <v/>
      </c>
      <c r="AT380" s="222" t="str">
        <f t="shared" si="220"/>
        <v/>
      </c>
      <c r="AU380" s="222" t="str">
        <f t="shared" si="220"/>
        <v/>
      </c>
      <c r="AV380" s="222" t="str">
        <f t="shared" si="220"/>
        <v/>
      </c>
      <c r="AW380" s="222" t="str">
        <f t="shared" si="220"/>
        <v/>
      </c>
      <c r="AX380" s="222" t="str">
        <f t="shared" si="220"/>
        <v/>
      </c>
      <c r="AY380" s="222" t="str">
        <f t="shared" si="220"/>
        <v/>
      </c>
      <c r="AZ380" s="222" t="str">
        <f t="shared" si="220"/>
        <v/>
      </c>
      <c r="BA380" s="222" t="str">
        <f t="shared" si="220"/>
        <v/>
      </c>
      <c r="BB380" s="219" t="str">
        <f>IFERROR(IF(IF(Z380=例①!$E$12,例①!$E$12,IF(WEEKDAY(Z380)=1,Z387,BB381))&gt;例①!$E$12,例①!$E$12,IF(Z380=例①!$E$12,例①!$E$12,IF(WEEKDAY(Z380)=1,Z387,BB381))),"")</f>
        <v/>
      </c>
      <c r="BE380" s="53"/>
      <c r="BF380" s="53"/>
      <c r="BG380" s="53" t="str">
        <f>IFERROR(VLOOKUP(B380,例①!$C$11:$D$12,2,FALSE),"")</f>
        <v/>
      </c>
      <c r="BH380" s="53" t="str">
        <f>IFERROR(VLOOKUP(B380,例①!$C$16:$D$21,2,FALSE),"")</f>
        <v/>
      </c>
      <c r="BI380" s="53" t="str">
        <f>IFERROR(VLOOKUP(B380,例①!$C$22:$D$24,2,FALSE),"")</f>
        <v/>
      </c>
      <c r="BJ380" s="53" t="str">
        <f>IF(B380&gt;例①!$C$26,"",IF(B380&gt;=例①!$C$25,$BJ$13,""))</f>
        <v/>
      </c>
      <c r="BK380" s="53" t="str">
        <f>IF(B380&gt;例①!$C$28,"",IF(B380&gt;=例①!$C$27,$BK$13,""))</f>
        <v/>
      </c>
      <c r="BL380" s="53" t="str">
        <f>IF(B380&gt;例①!$C$30,"",IF(B380&gt;=例①!$C$29,$BL$13,""))</f>
        <v/>
      </c>
      <c r="BM380" s="53" t="str">
        <f>IF(B380&gt;例①!$C$32,"",IF(B380&gt;=例①!$C$31,$BM$13,""))</f>
        <v/>
      </c>
      <c r="BN380" s="53" t="str">
        <f>IF(B380&gt;例①!$C$34,"",IF(B380&gt;=例①!$C$33,$BN$13,""))</f>
        <v/>
      </c>
      <c r="BO380" s="53" t="str">
        <f>IF(B380&gt;例①!$C$36,"",IF(B380&gt;=例①!$C$35,$BO$13,""))</f>
        <v/>
      </c>
      <c r="BP380" s="53" t="str">
        <f>IF(B380&gt;例①!$C$38,"",IF(B380&gt;=例①!$C$37,$BP$13,""))</f>
        <v/>
      </c>
      <c r="BQ380" s="53" t="str">
        <f>IF(B380&gt;例①!$C$40,"",IF(B380&gt;=例①!$C$39,$BQ$13,""))</f>
        <v/>
      </c>
      <c r="BR380" s="53" t="str">
        <f>IF(B380&gt;例①!$C$42,"",IF(B380&gt;=例①!$C$41,$BR$13,""))</f>
        <v/>
      </c>
      <c r="BS380" s="53" t="str">
        <f>IF(B380&gt;例①!$C$44,"",IF(B380&gt;=例①!$C$43,$BS$13,""))</f>
        <v/>
      </c>
      <c r="BT380" s="53" t="str">
        <f>IF(B380&gt;例①!$C$46,"",IF(B380&gt;=例①!$C$45,$BT$13,""))</f>
        <v/>
      </c>
      <c r="BU380" s="53" t="str">
        <f>IF(B380&gt;例①!$C$48,"",IF(B380&gt;=例①!$C$47,$BU$13,""))</f>
        <v/>
      </c>
      <c r="BV380" s="53" t="str">
        <f>IF(B380&gt;例①!$C$50,"",IF(B380&gt;=例①!$C$49,$BV$13,""))</f>
        <v/>
      </c>
      <c r="BW380" s="53" t="str">
        <f>IF(B380&gt;例①!$C$52,"",IF(B380&gt;=例①!$C$51,$BW$13,""))</f>
        <v/>
      </c>
      <c r="BX380" s="53" t="str">
        <f>IF(B380&gt;例①!$C$54,"",IF(B380&gt;=例①!$C$53,$BX$13,""))</f>
        <v/>
      </c>
      <c r="BY380" s="53" t="str">
        <f>IF(B380&gt;例①!$C$56,"",IF(B380&gt;=例①!$C$55,$BY$13,""))</f>
        <v/>
      </c>
      <c r="BZ380" s="53" t="str">
        <f>IF(B380&gt;例①!$C$58,"",IF(B380&gt;=例①!$C$57,$BZ$13,""))</f>
        <v/>
      </c>
      <c r="CA380" s="53" t="str">
        <f>IF(B380&gt;例①!$C$60,"",IF(B380&gt;=例①!$C$59,$CA$13,""))</f>
        <v/>
      </c>
      <c r="CB380" s="53" t="str">
        <f>IF(B380&gt;例①!$C$62,"",IF(B380&gt;=例①!$C$61,$CB$13,""))</f>
        <v/>
      </c>
      <c r="CC380" s="53" t="str">
        <f>IF(B380&gt;例①!$C$64,"",IF(B380&gt;=例①!$C$63,$CC$13,""))</f>
        <v/>
      </c>
      <c r="CD380" s="53" t="str">
        <f>IF(B380&gt;例①!$C$66,"",IF(B380&gt;=例①!$C$65,$CD$13,""))</f>
        <v/>
      </c>
      <c r="CE380" s="50" t="str">
        <f t="shared" si="212"/>
        <v/>
      </c>
      <c r="CF380" s="50" t="str">
        <f t="shared" si="199"/>
        <v xml:space="preserve"> </v>
      </c>
    </row>
    <row r="381" spans="1:84" ht="39" customHeight="1" thickTop="1" thickBot="1" x14ac:dyDescent="0.2">
      <c r="A381" s="81" t="str">
        <f t="shared" si="186"/>
        <v>対象期間外</v>
      </c>
      <c r="B381" s="180" t="str">
        <f>IFERROR(IF(B380=例①!$E$12+IF(WEEKDAY(例①!$E$12)=1,例①!$E$12,(8-WEEKDAY(例①!$E$12))),"-",IF(B380="-","-",B380+1)),"-")</f>
        <v>-</v>
      </c>
      <c r="C381" s="89" t="str">
        <f t="shared" si="200"/>
        <v>-</v>
      </c>
      <c r="D381" s="199" t="str">
        <f t="shared" si="201"/>
        <v>×</v>
      </c>
      <c r="E381" s="200" t="str">
        <f t="shared" si="202"/>
        <v xml:space="preserve"> </v>
      </c>
      <c r="F381" s="201" t="s">
        <v>60</v>
      </c>
      <c r="G381" s="202"/>
      <c r="H381" s="203"/>
      <c r="I381" s="204"/>
      <c r="J381" s="187" t="str">
        <f t="shared" si="203"/>
        <v/>
      </c>
      <c r="K381" s="190" t="str">
        <f t="shared" si="187"/>
        <v/>
      </c>
      <c r="L381" s="190" t="str">
        <f t="shared" si="188"/>
        <v/>
      </c>
      <c r="M381" s="188" t="str">
        <f t="shared" si="204"/>
        <v/>
      </c>
      <c r="N381" s="87" t="str">
        <f t="shared" si="189"/>
        <v/>
      </c>
      <c r="O381" s="108"/>
      <c r="P381" s="156" t="str">
        <f>IF(B381&lt;例①!$E$11,"",IF(B381&gt;例①!$E$12,"",IF(LEN(CE381)=0,"○","")))</f>
        <v/>
      </c>
      <c r="Q381" s="162">
        <f t="shared" si="205"/>
        <v>52</v>
      </c>
      <c r="R381" s="93">
        <f t="shared" si="190"/>
        <v>181</v>
      </c>
      <c r="S381" s="156" t="str">
        <f t="shared" si="191"/>
        <v/>
      </c>
      <c r="T381" s="162">
        <f t="shared" si="192"/>
        <v>51</v>
      </c>
      <c r="U381" s="100">
        <f t="shared" si="206"/>
        <v>52</v>
      </c>
      <c r="V381" s="93" t="str">
        <f t="shared" si="193"/>
        <v/>
      </c>
      <c r="W381" s="169" t="str">
        <f t="shared" si="207"/>
        <v/>
      </c>
      <c r="X381" s="80" t="str">
        <f t="shared" si="208"/>
        <v/>
      </c>
      <c r="Y381" s="80" t="str">
        <f t="shared" si="209"/>
        <v/>
      </c>
      <c r="Z381" s="80" t="str">
        <f t="shared" si="194"/>
        <v>-</v>
      </c>
      <c r="AA381" s="80" t="str">
        <f t="shared" si="195"/>
        <v/>
      </c>
      <c r="AB381" s="80" t="str">
        <f t="shared" si="196"/>
        <v>OK（振替済み）</v>
      </c>
      <c r="AC381" s="154">
        <f t="shared" si="197"/>
        <v>51</v>
      </c>
      <c r="AD381" s="154" t="str">
        <f t="shared" si="210"/>
        <v/>
      </c>
      <c r="AE381" s="106">
        <f t="shared" si="211"/>
        <v>0</v>
      </c>
      <c r="AF381" s="106">
        <f t="shared" si="198"/>
        <v>0</v>
      </c>
      <c r="AG381" s="218" t="str">
        <f>IFERROR(IF(AE381=1,例①!$E$11,IF(AE381=2,例①!$E$11,IF(WEEKDAY(Z381)=2,Z374,AG380))),"")</f>
        <v/>
      </c>
      <c r="AH381" s="222" t="str">
        <f t="shared" si="220"/>
        <v/>
      </c>
      <c r="AI381" s="222" t="str">
        <f t="shared" si="220"/>
        <v/>
      </c>
      <c r="AJ381" s="222" t="str">
        <f t="shared" si="220"/>
        <v/>
      </c>
      <c r="AK381" s="222" t="str">
        <f t="shared" si="220"/>
        <v/>
      </c>
      <c r="AL381" s="222" t="str">
        <f t="shared" si="220"/>
        <v/>
      </c>
      <c r="AM381" s="222" t="str">
        <f t="shared" si="220"/>
        <v/>
      </c>
      <c r="AN381" s="222" t="str">
        <f t="shared" si="220"/>
        <v/>
      </c>
      <c r="AO381" s="222" t="str">
        <f t="shared" si="220"/>
        <v/>
      </c>
      <c r="AP381" s="222" t="str">
        <f t="shared" si="220"/>
        <v/>
      </c>
      <c r="AQ381" s="222" t="str">
        <f t="shared" si="220"/>
        <v/>
      </c>
      <c r="AR381" s="222" t="str">
        <f t="shared" si="220"/>
        <v/>
      </c>
      <c r="AS381" s="222" t="str">
        <f t="shared" si="220"/>
        <v/>
      </c>
      <c r="AT381" s="222" t="str">
        <f t="shared" si="220"/>
        <v/>
      </c>
      <c r="AU381" s="222" t="str">
        <f t="shared" si="220"/>
        <v/>
      </c>
      <c r="AV381" s="222" t="str">
        <f t="shared" si="220"/>
        <v/>
      </c>
      <c r="AW381" s="222" t="str">
        <f t="shared" si="220"/>
        <v/>
      </c>
      <c r="AX381" s="222" t="str">
        <f t="shared" si="220"/>
        <v/>
      </c>
      <c r="AY381" s="222" t="str">
        <f t="shared" si="220"/>
        <v/>
      </c>
      <c r="AZ381" s="222" t="str">
        <f t="shared" si="220"/>
        <v/>
      </c>
      <c r="BA381" s="222" t="str">
        <f t="shared" si="220"/>
        <v/>
      </c>
      <c r="BB381" s="219" t="str">
        <f>IFERROR(IF(IF(Z381=例①!$E$12,例①!$E$12,IF(WEEKDAY(Z381)=1,Z388,BB382))&gt;例①!$E$12,例①!$E$12,IF(Z381=例①!$E$12,例①!$E$12,IF(WEEKDAY(Z381)=1,Z388,BB382))),"")</f>
        <v/>
      </c>
      <c r="BE381" s="53"/>
      <c r="BF381" s="53"/>
      <c r="BG381" s="53" t="str">
        <f>IFERROR(VLOOKUP(B381,例①!$C$11:$D$12,2,FALSE),"")</f>
        <v/>
      </c>
      <c r="BH381" s="53" t="str">
        <f>IFERROR(VLOOKUP(B381,例①!$C$16:$D$21,2,FALSE),"")</f>
        <v/>
      </c>
      <c r="BI381" s="53" t="str">
        <f>IFERROR(VLOOKUP(B381,例①!$C$22:$D$24,2,FALSE),"")</f>
        <v/>
      </c>
      <c r="BJ381" s="53" t="str">
        <f>IF(B381&gt;例①!$C$26,"",IF(B381&gt;=例①!$C$25,$BJ$13,""))</f>
        <v/>
      </c>
      <c r="BK381" s="53" t="str">
        <f>IF(B381&gt;例①!$C$28,"",IF(B381&gt;=例①!$C$27,$BK$13,""))</f>
        <v/>
      </c>
      <c r="BL381" s="53" t="str">
        <f>IF(B381&gt;例①!$C$30,"",IF(B381&gt;=例①!$C$29,$BL$13,""))</f>
        <v/>
      </c>
      <c r="BM381" s="53" t="str">
        <f>IF(B381&gt;例①!$C$32,"",IF(B381&gt;=例①!$C$31,$BM$13,""))</f>
        <v/>
      </c>
      <c r="BN381" s="53" t="str">
        <f>IF(B381&gt;例①!$C$34,"",IF(B381&gt;=例①!$C$33,$BN$13,""))</f>
        <v/>
      </c>
      <c r="BO381" s="53" t="str">
        <f>IF(B381&gt;例①!$C$36,"",IF(B381&gt;=例①!$C$35,$BO$13,""))</f>
        <v/>
      </c>
      <c r="BP381" s="53" t="str">
        <f>IF(B381&gt;例①!$C$38,"",IF(B381&gt;=例①!$C$37,$BP$13,""))</f>
        <v/>
      </c>
      <c r="BQ381" s="53" t="str">
        <f>IF(B381&gt;例①!$C$40,"",IF(B381&gt;=例①!$C$39,$BQ$13,""))</f>
        <v/>
      </c>
      <c r="BR381" s="53" t="str">
        <f>IF(B381&gt;例①!$C$42,"",IF(B381&gt;=例①!$C$41,$BR$13,""))</f>
        <v/>
      </c>
      <c r="BS381" s="53" t="str">
        <f>IF(B381&gt;例①!$C$44,"",IF(B381&gt;=例①!$C$43,$BS$13,""))</f>
        <v/>
      </c>
      <c r="BT381" s="53" t="str">
        <f>IF(B381&gt;例①!$C$46,"",IF(B381&gt;=例①!$C$45,$BT$13,""))</f>
        <v/>
      </c>
      <c r="BU381" s="53" t="str">
        <f>IF(B381&gt;例①!$C$48,"",IF(B381&gt;=例①!$C$47,$BU$13,""))</f>
        <v/>
      </c>
      <c r="BV381" s="53" t="str">
        <f>IF(B381&gt;例①!$C$50,"",IF(B381&gt;=例①!$C$49,$BV$13,""))</f>
        <v/>
      </c>
      <c r="BW381" s="53" t="str">
        <f>IF(B381&gt;例①!$C$52,"",IF(B381&gt;=例①!$C$51,$BW$13,""))</f>
        <v/>
      </c>
      <c r="BX381" s="53" t="str">
        <f>IF(B381&gt;例①!$C$54,"",IF(B381&gt;=例①!$C$53,$BX$13,""))</f>
        <v/>
      </c>
      <c r="BY381" s="53" t="str">
        <f>IF(B381&gt;例①!$C$56,"",IF(B381&gt;=例①!$C$55,$BY$13,""))</f>
        <v/>
      </c>
      <c r="BZ381" s="53" t="str">
        <f>IF(B381&gt;例①!$C$58,"",IF(B381&gt;=例①!$C$57,$BZ$13,""))</f>
        <v/>
      </c>
      <c r="CA381" s="53" t="str">
        <f>IF(B381&gt;例①!$C$60,"",IF(B381&gt;=例①!$C$59,$CA$13,""))</f>
        <v/>
      </c>
      <c r="CB381" s="53" t="str">
        <f>IF(B381&gt;例①!$C$62,"",IF(B381&gt;=例①!$C$61,$CB$13,""))</f>
        <v/>
      </c>
      <c r="CC381" s="53" t="str">
        <f>IF(B381&gt;例①!$C$64,"",IF(B381&gt;=例①!$C$63,$CC$13,""))</f>
        <v/>
      </c>
      <c r="CD381" s="53" t="str">
        <f>IF(B381&gt;例①!$C$66,"",IF(B381&gt;=例①!$C$65,$CD$13,""))</f>
        <v/>
      </c>
      <c r="CE381" s="50" t="str">
        <f t="shared" si="212"/>
        <v/>
      </c>
      <c r="CF381" s="50" t="str">
        <f t="shared" si="199"/>
        <v xml:space="preserve"> </v>
      </c>
    </row>
    <row r="382" spans="1:84" ht="39" customHeight="1" thickTop="1" thickBot="1" x14ac:dyDescent="0.2">
      <c r="A382" s="81" t="str">
        <f t="shared" si="186"/>
        <v>対象期間外</v>
      </c>
      <c r="B382" s="180" t="str">
        <f>IFERROR(IF(B381=例①!$E$12+IF(WEEKDAY(例①!$E$12)=1,例①!$E$12,(8-WEEKDAY(例①!$E$12))),"-",IF(B381="-","-",B381+1)),"-")</f>
        <v>-</v>
      </c>
      <c r="C382" s="89" t="str">
        <f t="shared" si="200"/>
        <v>-</v>
      </c>
      <c r="D382" s="199" t="str">
        <f t="shared" si="201"/>
        <v>×</v>
      </c>
      <c r="E382" s="200" t="str">
        <f t="shared" si="202"/>
        <v xml:space="preserve"> </v>
      </c>
      <c r="F382" s="201" t="s">
        <v>60</v>
      </c>
      <c r="G382" s="202"/>
      <c r="H382" s="203"/>
      <c r="I382" s="204"/>
      <c r="J382" s="187" t="str">
        <f t="shared" si="203"/>
        <v/>
      </c>
      <c r="K382" s="190" t="str">
        <f t="shared" si="187"/>
        <v/>
      </c>
      <c r="L382" s="190" t="str">
        <f t="shared" si="188"/>
        <v/>
      </c>
      <c r="M382" s="188" t="str">
        <f t="shared" si="204"/>
        <v/>
      </c>
      <c r="N382" s="87" t="str">
        <f t="shared" si="189"/>
        <v/>
      </c>
      <c r="O382" s="108"/>
      <c r="P382" s="156" t="str">
        <f>IF(B382&lt;例①!$E$11,"",IF(B382&gt;例①!$E$12,"",IF(LEN(CE382)=0,"○","")))</f>
        <v/>
      </c>
      <c r="Q382" s="162">
        <f t="shared" si="205"/>
        <v>52</v>
      </c>
      <c r="R382" s="93">
        <f t="shared" si="190"/>
        <v>181</v>
      </c>
      <c r="S382" s="156" t="str">
        <f t="shared" si="191"/>
        <v/>
      </c>
      <c r="T382" s="162">
        <f t="shared" si="192"/>
        <v>51</v>
      </c>
      <c r="U382" s="100">
        <f t="shared" si="206"/>
        <v>52</v>
      </c>
      <c r="V382" s="93" t="str">
        <f t="shared" si="193"/>
        <v/>
      </c>
      <c r="W382" s="169" t="str">
        <f t="shared" si="207"/>
        <v/>
      </c>
      <c r="X382" s="80" t="str">
        <f t="shared" si="208"/>
        <v/>
      </c>
      <c r="Y382" s="80" t="str">
        <f t="shared" si="209"/>
        <v/>
      </c>
      <c r="Z382" s="80" t="str">
        <f t="shared" si="194"/>
        <v>-</v>
      </c>
      <c r="AA382" s="80" t="str">
        <f t="shared" si="195"/>
        <v/>
      </c>
      <c r="AB382" s="80" t="str">
        <f t="shared" si="196"/>
        <v>OK（振替済み）</v>
      </c>
      <c r="AC382" s="154">
        <f t="shared" si="197"/>
        <v>51</v>
      </c>
      <c r="AD382" s="154" t="str">
        <f t="shared" si="210"/>
        <v/>
      </c>
      <c r="AE382" s="106">
        <f t="shared" si="211"/>
        <v>0</v>
      </c>
      <c r="AF382" s="106">
        <f t="shared" si="198"/>
        <v>0</v>
      </c>
      <c r="AG382" s="218" t="str">
        <f>IFERROR(IF(AE382=1,例①!$E$11,IF(AE382=2,例①!$E$11,IF(WEEKDAY(Z382)=2,Z375,AG381))),"")</f>
        <v/>
      </c>
      <c r="AH382" s="222" t="str">
        <f t="shared" si="220"/>
        <v/>
      </c>
      <c r="AI382" s="222" t="str">
        <f t="shared" si="220"/>
        <v/>
      </c>
      <c r="AJ382" s="222" t="str">
        <f t="shared" si="220"/>
        <v/>
      </c>
      <c r="AK382" s="222" t="str">
        <f t="shared" si="220"/>
        <v/>
      </c>
      <c r="AL382" s="222" t="str">
        <f t="shared" si="220"/>
        <v/>
      </c>
      <c r="AM382" s="222" t="str">
        <f t="shared" si="220"/>
        <v/>
      </c>
      <c r="AN382" s="222" t="str">
        <f t="shared" si="220"/>
        <v/>
      </c>
      <c r="AO382" s="222" t="str">
        <f t="shared" si="220"/>
        <v/>
      </c>
      <c r="AP382" s="222" t="str">
        <f t="shared" si="220"/>
        <v/>
      </c>
      <c r="AQ382" s="222" t="str">
        <f t="shared" si="220"/>
        <v/>
      </c>
      <c r="AR382" s="222" t="str">
        <f t="shared" si="220"/>
        <v/>
      </c>
      <c r="AS382" s="222" t="str">
        <f t="shared" si="220"/>
        <v/>
      </c>
      <c r="AT382" s="222" t="str">
        <f t="shared" si="220"/>
        <v/>
      </c>
      <c r="AU382" s="222" t="str">
        <f t="shared" si="220"/>
        <v/>
      </c>
      <c r="AV382" s="222" t="str">
        <f t="shared" si="220"/>
        <v/>
      </c>
      <c r="AW382" s="222" t="str">
        <f t="shared" si="220"/>
        <v/>
      </c>
      <c r="AX382" s="222" t="str">
        <f t="shared" si="220"/>
        <v/>
      </c>
      <c r="AY382" s="222" t="str">
        <f t="shared" si="220"/>
        <v/>
      </c>
      <c r="AZ382" s="222" t="str">
        <f t="shared" si="220"/>
        <v/>
      </c>
      <c r="BA382" s="222" t="str">
        <f t="shared" si="220"/>
        <v/>
      </c>
      <c r="BB382" s="219" t="str">
        <f>IFERROR(IF(IF(Z382=例①!$E$12,例①!$E$12,IF(WEEKDAY(Z382)=1,Z389,BB383))&gt;例①!$E$12,例①!$E$12,IF(Z382=例①!$E$12,例①!$E$12,IF(WEEKDAY(Z382)=1,Z389,BB383))),"")</f>
        <v/>
      </c>
      <c r="BE382" s="53"/>
      <c r="BF382" s="53"/>
      <c r="BG382" s="53" t="str">
        <f>IFERROR(VLOOKUP(B382,例①!$C$11:$D$12,2,FALSE),"")</f>
        <v/>
      </c>
      <c r="BH382" s="53" t="str">
        <f>IFERROR(VLOOKUP(B382,例①!$C$16:$D$21,2,FALSE),"")</f>
        <v/>
      </c>
      <c r="BI382" s="53" t="str">
        <f>IFERROR(VLOOKUP(B382,例①!$C$22:$D$24,2,FALSE),"")</f>
        <v/>
      </c>
      <c r="BJ382" s="53" t="str">
        <f>IF(B382&gt;例①!$C$26,"",IF(B382&gt;=例①!$C$25,$BJ$13,""))</f>
        <v/>
      </c>
      <c r="BK382" s="53" t="str">
        <f>IF(B382&gt;例①!$C$28,"",IF(B382&gt;=例①!$C$27,$BK$13,""))</f>
        <v/>
      </c>
      <c r="BL382" s="53" t="str">
        <f>IF(B382&gt;例①!$C$30,"",IF(B382&gt;=例①!$C$29,$BL$13,""))</f>
        <v/>
      </c>
      <c r="BM382" s="53" t="str">
        <f>IF(B382&gt;例①!$C$32,"",IF(B382&gt;=例①!$C$31,$BM$13,""))</f>
        <v/>
      </c>
      <c r="BN382" s="53" t="str">
        <f>IF(B382&gt;例①!$C$34,"",IF(B382&gt;=例①!$C$33,$BN$13,""))</f>
        <v/>
      </c>
      <c r="BO382" s="53" t="str">
        <f>IF(B382&gt;例①!$C$36,"",IF(B382&gt;=例①!$C$35,$BO$13,""))</f>
        <v/>
      </c>
      <c r="BP382" s="53" t="str">
        <f>IF(B382&gt;例①!$C$38,"",IF(B382&gt;=例①!$C$37,$BP$13,""))</f>
        <v/>
      </c>
      <c r="BQ382" s="53" t="str">
        <f>IF(B382&gt;例①!$C$40,"",IF(B382&gt;=例①!$C$39,$BQ$13,""))</f>
        <v/>
      </c>
      <c r="BR382" s="53" t="str">
        <f>IF(B382&gt;例①!$C$42,"",IF(B382&gt;=例①!$C$41,$BR$13,""))</f>
        <v/>
      </c>
      <c r="BS382" s="53" t="str">
        <f>IF(B382&gt;例①!$C$44,"",IF(B382&gt;=例①!$C$43,$BS$13,""))</f>
        <v/>
      </c>
      <c r="BT382" s="53" t="str">
        <f>IF(B382&gt;例①!$C$46,"",IF(B382&gt;=例①!$C$45,$BT$13,""))</f>
        <v/>
      </c>
      <c r="BU382" s="53" t="str">
        <f>IF(B382&gt;例①!$C$48,"",IF(B382&gt;=例①!$C$47,$BU$13,""))</f>
        <v/>
      </c>
      <c r="BV382" s="53" t="str">
        <f>IF(B382&gt;例①!$C$50,"",IF(B382&gt;=例①!$C$49,$BV$13,""))</f>
        <v/>
      </c>
      <c r="BW382" s="53" t="str">
        <f>IF(B382&gt;例①!$C$52,"",IF(B382&gt;=例①!$C$51,$BW$13,""))</f>
        <v/>
      </c>
      <c r="BX382" s="53" t="str">
        <f>IF(B382&gt;例①!$C$54,"",IF(B382&gt;=例①!$C$53,$BX$13,""))</f>
        <v/>
      </c>
      <c r="BY382" s="53" t="str">
        <f>IF(B382&gt;例①!$C$56,"",IF(B382&gt;=例①!$C$55,$BY$13,""))</f>
        <v/>
      </c>
      <c r="BZ382" s="53" t="str">
        <f>IF(B382&gt;例①!$C$58,"",IF(B382&gt;=例①!$C$57,$BZ$13,""))</f>
        <v/>
      </c>
      <c r="CA382" s="53" t="str">
        <f>IF(B382&gt;例①!$C$60,"",IF(B382&gt;=例①!$C$59,$CA$13,""))</f>
        <v/>
      </c>
      <c r="CB382" s="53" t="str">
        <f>IF(B382&gt;例①!$C$62,"",IF(B382&gt;=例①!$C$61,$CB$13,""))</f>
        <v/>
      </c>
      <c r="CC382" s="53" t="str">
        <f>IF(B382&gt;例①!$C$64,"",IF(B382&gt;=例①!$C$63,$CC$13,""))</f>
        <v/>
      </c>
      <c r="CD382" s="53" t="str">
        <f>IF(B382&gt;例①!$C$66,"",IF(B382&gt;=例①!$C$65,$CD$13,""))</f>
        <v/>
      </c>
      <c r="CE382" s="50" t="str">
        <f t="shared" si="212"/>
        <v/>
      </c>
      <c r="CF382" s="50" t="str">
        <f t="shared" si="199"/>
        <v xml:space="preserve"> </v>
      </c>
    </row>
    <row r="383" spans="1:84" ht="39" customHeight="1" thickTop="1" thickBot="1" x14ac:dyDescent="0.2">
      <c r="A383" s="81" t="str">
        <f t="shared" si="186"/>
        <v>対象期間外</v>
      </c>
      <c r="B383" s="180" t="str">
        <f>IFERROR(IF(B382=例①!$E$12+IF(WEEKDAY(例①!$E$12)=1,例①!$E$12,(8-WEEKDAY(例①!$E$12))),"-",IF(B382="-","-",B382+1)),"-")</f>
        <v>-</v>
      </c>
      <c r="C383" s="89" t="str">
        <f t="shared" si="200"/>
        <v>-</v>
      </c>
      <c r="D383" s="199" t="str">
        <f t="shared" si="201"/>
        <v>×</v>
      </c>
      <c r="E383" s="200" t="str">
        <f t="shared" si="202"/>
        <v xml:space="preserve"> </v>
      </c>
      <c r="F383" s="201" t="s">
        <v>60</v>
      </c>
      <c r="G383" s="202"/>
      <c r="H383" s="203"/>
      <c r="I383" s="204"/>
      <c r="J383" s="187" t="str">
        <f t="shared" si="203"/>
        <v/>
      </c>
      <c r="K383" s="190" t="str">
        <f t="shared" si="187"/>
        <v/>
      </c>
      <c r="L383" s="190" t="str">
        <f t="shared" si="188"/>
        <v/>
      </c>
      <c r="M383" s="188" t="str">
        <f t="shared" si="204"/>
        <v/>
      </c>
      <c r="N383" s="87" t="str">
        <f t="shared" si="189"/>
        <v/>
      </c>
      <c r="O383" s="108"/>
      <c r="P383" s="156" t="str">
        <f>IF(B383&lt;例①!$E$11,"",IF(B383&gt;例①!$E$12,"",IF(LEN(CE383)=0,"○","")))</f>
        <v/>
      </c>
      <c r="Q383" s="162">
        <f t="shared" si="205"/>
        <v>52</v>
      </c>
      <c r="R383" s="93">
        <f t="shared" si="190"/>
        <v>181</v>
      </c>
      <c r="S383" s="156" t="str">
        <f t="shared" si="191"/>
        <v/>
      </c>
      <c r="T383" s="162">
        <f t="shared" si="192"/>
        <v>51</v>
      </c>
      <c r="U383" s="100">
        <f t="shared" si="206"/>
        <v>52</v>
      </c>
      <c r="V383" s="93" t="str">
        <f t="shared" si="193"/>
        <v/>
      </c>
      <c r="W383" s="169" t="str">
        <f t="shared" si="207"/>
        <v/>
      </c>
      <c r="X383" s="80" t="str">
        <f t="shared" si="208"/>
        <v/>
      </c>
      <c r="Y383" s="80" t="str">
        <f t="shared" si="209"/>
        <v/>
      </c>
      <c r="Z383" s="80" t="str">
        <f t="shared" si="194"/>
        <v>-</v>
      </c>
      <c r="AA383" s="80" t="str">
        <f t="shared" si="195"/>
        <v/>
      </c>
      <c r="AB383" s="80" t="str">
        <f t="shared" si="196"/>
        <v>OK（振替済み）</v>
      </c>
      <c r="AC383" s="154">
        <f t="shared" si="197"/>
        <v>51</v>
      </c>
      <c r="AD383" s="154" t="str">
        <f t="shared" si="210"/>
        <v/>
      </c>
      <c r="AE383" s="106">
        <f t="shared" si="211"/>
        <v>0</v>
      </c>
      <c r="AF383" s="106">
        <f t="shared" si="198"/>
        <v>0</v>
      </c>
      <c r="AG383" s="218" t="str">
        <f>IFERROR(IF(AE383=1,例①!$E$11,IF(AE383=2,例①!$E$11,IF(WEEKDAY(Z383)=2,Z376,AG382))),"")</f>
        <v/>
      </c>
      <c r="AH383" s="222" t="str">
        <f t="shared" si="220"/>
        <v/>
      </c>
      <c r="AI383" s="222" t="str">
        <f t="shared" si="220"/>
        <v/>
      </c>
      <c r="AJ383" s="222" t="str">
        <f t="shared" si="220"/>
        <v/>
      </c>
      <c r="AK383" s="222" t="str">
        <f t="shared" si="220"/>
        <v/>
      </c>
      <c r="AL383" s="222" t="str">
        <f t="shared" si="220"/>
        <v/>
      </c>
      <c r="AM383" s="222" t="str">
        <f t="shared" si="220"/>
        <v/>
      </c>
      <c r="AN383" s="222" t="str">
        <f t="shared" si="220"/>
        <v/>
      </c>
      <c r="AO383" s="222" t="str">
        <f t="shared" si="220"/>
        <v/>
      </c>
      <c r="AP383" s="222" t="str">
        <f t="shared" si="220"/>
        <v/>
      </c>
      <c r="AQ383" s="222" t="str">
        <f t="shared" si="220"/>
        <v/>
      </c>
      <c r="AR383" s="222" t="str">
        <f t="shared" si="220"/>
        <v/>
      </c>
      <c r="AS383" s="222" t="str">
        <f t="shared" si="220"/>
        <v/>
      </c>
      <c r="AT383" s="222" t="str">
        <f t="shared" si="220"/>
        <v/>
      </c>
      <c r="AU383" s="222" t="str">
        <f t="shared" si="220"/>
        <v/>
      </c>
      <c r="AV383" s="222" t="str">
        <f t="shared" si="220"/>
        <v/>
      </c>
      <c r="AW383" s="222" t="str">
        <f t="shared" si="220"/>
        <v/>
      </c>
      <c r="AX383" s="222" t="str">
        <f t="shared" si="220"/>
        <v/>
      </c>
      <c r="AY383" s="222" t="str">
        <f t="shared" si="220"/>
        <v/>
      </c>
      <c r="AZ383" s="222" t="str">
        <f t="shared" si="220"/>
        <v/>
      </c>
      <c r="BA383" s="222" t="str">
        <f t="shared" si="220"/>
        <v/>
      </c>
      <c r="BB383" s="219" t="str">
        <f>IFERROR(IF(IF(Z383=例①!$E$12,例①!$E$12,IF(WEEKDAY(Z383)=1,Z390,BB384))&gt;例①!$E$12,例①!$E$12,IF(Z383=例①!$E$12,例①!$E$12,IF(WEEKDAY(Z383)=1,Z390,BB384))),"")</f>
        <v/>
      </c>
      <c r="BE383" s="53"/>
      <c r="BF383" s="53"/>
      <c r="BG383" s="53" t="str">
        <f>IFERROR(VLOOKUP(B383,例①!$C$11:$D$12,2,FALSE),"")</f>
        <v/>
      </c>
      <c r="BH383" s="53" t="str">
        <f>IFERROR(VLOOKUP(B383,例①!$C$16:$D$21,2,FALSE),"")</f>
        <v/>
      </c>
      <c r="BI383" s="53" t="str">
        <f>IFERROR(VLOOKUP(B383,例①!$C$22:$D$24,2,FALSE),"")</f>
        <v/>
      </c>
      <c r="BJ383" s="53" t="str">
        <f>IF(B383&gt;例①!$C$26,"",IF(B383&gt;=例①!$C$25,$BJ$13,""))</f>
        <v/>
      </c>
      <c r="BK383" s="53" t="str">
        <f>IF(B383&gt;例①!$C$28,"",IF(B383&gt;=例①!$C$27,$BK$13,""))</f>
        <v/>
      </c>
      <c r="BL383" s="53" t="str">
        <f>IF(B383&gt;例①!$C$30,"",IF(B383&gt;=例①!$C$29,$BL$13,""))</f>
        <v/>
      </c>
      <c r="BM383" s="53" t="str">
        <f>IF(B383&gt;例①!$C$32,"",IF(B383&gt;=例①!$C$31,$BM$13,""))</f>
        <v/>
      </c>
      <c r="BN383" s="53" t="str">
        <f>IF(B383&gt;例①!$C$34,"",IF(B383&gt;=例①!$C$33,$BN$13,""))</f>
        <v/>
      </c>
      <c r="BO383" s="53" t="str">
        <f>IF(B383&gt;例①!$C$36,"",IF(B383&gt;=例①!$C$35,$BO$13,""))</f>
        <v/>
      </c>
      <c r="BP383" s="53" t="str">
        <f>IF(B383&gt;例①!$C$38,"",IF(B383&gt;=例①!$C$37,$BP$13,""))</f>
        <v/>
      </c>
      <c r="BQ383" s="53" t="str">
        <f>IF(B383&gt;例①!$C$40,"",IF(B383&gt;=例①!$C$39,$BQ$13,""))</f>
        <v/>
      </c>
      <c r="BR383" s="53" t="str">
        <f>IF(B383&gt;例①!$C$42,"",IF(B383&gt;=例①!$C$41,$BR$13,""))</f>
        <v/>
      </c>
      <c r="BS383" s="53" t="str">
        <f>IF(B383&gt;例①!$C$44,"",IF(B383&gt;=例①!$C$43,$BS$13,""))</f>
        <v/>
      </c>
      <c r="BT383" s="53" t="str">
        <f>IF(B383&gt;例①!$C$46,"",IF(B383&gt;=例①!$C$45,$BT$13,""))</f>
        <v/>
      </c>
      <c r="BU383" s="53" t="str">
        <f>IF(B383&gt;例①!$C$48,"",IF(B383&gt;=例①!$C$47,$BU$13,""))</f>
        <v/>
      </c>
      <c r="BV383" s="53" t="str">
        <f>IF(B383&gt;例①!$C$50,"",IF(B383&gt;=例①!$C$49,$BV$13,""))</f>
        <v/>
      </c>
      <c r="BW383" s="53" t="str">
        <f>IF(B383&gt;例①!$C$52,"",IF(B383&gt;=例①!$C$51,$BW$13,""))</f>
        <v/>
      </c>
      <c r="BX383" s="53" t="str">
        <f>IF(B383&gt;例①!$C$54,"",IF(B383&gt;=例①!$C$53,$BX$13,""))</f>
        <v/>
      </c>
      <c r="BY383" s="53" t="str">
        <f>IF(B383&gt;例①!$C$56,"",IF(B383&gt;=例①!$C$55,$BY$13,""))</f>
        <v/>
      </c>
      <c r="BZ383" s="53" t="str">
        <f>IF(B383&gt;例①!$C$58,"",IF(B383&gt;=例①!$C$57,$BZ$13,""))</f>
        <v/>
      </c>
      <c r="CA383" s="53" t="str">
        <f>IF(B383&gt;例①!$C$60,"",IF(B383&gt;=例①!$C$59,$CA$13,""))</f>
        <v/>
      </c>
      <c r="CB383" s="53" t="str">
        <f>IF(B383&gt;例①!$C$62,"",IF(B383&gt;=例①!$C$61,$CB$13,""))</f>
        <v/>
      </c>
      <c r="CC383" s="53" t="str">
        <f>IF(B383&gt;例①!$C$64,"",IF(B383&gt;=例①!$C$63,$CC$13,""))</f>
        <v/>
      </c>
      <c r="CD383" s="53" t="str">
        <f>IF(B383&gt;例①!$C$66,"",IF(B383&gt;=例①!$C$65,$CD$13,""))</f>
        <v/>
      </c>
      <c r="CE383" s="50" t="str">
        <f t="shared" si="212"/>
        <v/>
      </c>
      <c r="CF383" s="50" t="str">
        <f t="shared" si="199"/>
        <v xml:space="preserve"> </v>
      </c>
    </row>
    <row r="384" spans="1:84" ht="39" customHeight="1" thickTop="1" thickBot="1" x14ac:dyDescent="0.2">
      <c r="A384" s="81" t="str">
        <f t="shared" si="186"/>
        <v>対象期間外</v>
      </c>
      <c r="B384" s="180" t="str">
        <f>IFERROR(IF(B383=例①!$E$12+IF(WEEKDAY(例①!$E$12)=1,例①!$E$12,(8-WEEKDAY(例①!$E$12))),"-",IF(B383="-","-",B383+1)),"-")</f>
        <v>-</v>
      </c>
      <c r="C384" s="89" t="str">
        <f t="shared" si="200"/>
        <v>-</v>
      </c>
      <c r="D384" s="199" t="str">
        <f t="shared" si="201"/>
        <v>×</v>
      </c>
      <c r="E384" s="200" t="str">
        <f t="shared" si="202"/>
        <v xml:space="preserve"> </v>
      </c>
      <c r="F384" s="201" t="s">
        <v>61</v>
      </c>
      <c r="G384" s="202"/>
      <c r="H384" s="203"/>
      <c r="I384" s="204"/>
      <c r="J384" s="187" t="str">
        <f t="shared" si="203"/>
        <v/>
      </c>
      <c r="K384" s="190" t="str">
        <f t="shared" si="187"/>
        <v/>
      </c>
      <c r="L384" s="190" t="str">
        <f t="shared" si="188"/>
        <v/>
      </c>
      <c r="M384" s="188" t="str">
        <f t="shared" si="204"/>
        <v/>
      </c>
      <c r="N384" s="87" t="str">
        <f t="shared" si="189"/>
        <v/>
      </c>
      <c r="O384" s="108"/>
      <c r="P384" s="156" t="str">
        <f>IF(B384&lt;例①!$E$11,"",IF(B384&gt;例①!$E$12,"",IF(LEN(CE384)=0,"○","")))</f>
        <v/>
      </c>
      <c r="Q384" s="162">
        <f t="shared" si="205"/>
        <v>52</v>
      </c>
      <c r="R384" s="93">
        <f t="shared" si="190"/>
        <v>181</v>
      </c>
      <c r="S384" s="156" t="str">
        <f t="shared" si="191"/>
        <v/>
      </c>
      <c r="T384" s="162">
        <f t="shared" si="192"/>
        <v>51</v>
      </c>
      <c r="U384" s="100">
        <f t="shared" si="206"/>
        <v>52</v>
      </c>
      <c r="V384" s="93" t="str">
        <f t="shared" si="193"/>
        <v/>
      </c>
      <c r="W384" s="169" t="str">
        <f t="shared" si="207"/>
        <v/>
      </c>
      <c r="X384" s="80" t="str">
        <f t="shared" si="208"/>
        <v/>
      </c>
      <c r="Y384" s="80" t="str">
        <f t="shared" si="209"/>
        <v/>
      </c>
      <c r="Z384" s="80" t="str">
        <f t="shared" si="194"/>
        <v>-</v>
      </c>
      <c r="AA384" s="80" t="str">
        <f t="shared" si="195"/>
        <v/>
      </c>
      <c r="AB384" s="80" t="str">
        <f t="shared" si="196"/>
        <v>OK（振替済み）</v>
      </c>
      <c r="AC384" s="154">
        <f t="shared" si="197"/>
        <v>51</v>
      </c>
      <c r="AD384" s="154" t="str">
        <f t="shared" si="210"/>
        <v/>
      </c>
      <c r="AE384" s="106">
        <f t="shared" si="211"/>
        <v>0</v>
      </c>
      <c r="AF384" s="106">
        <f t="shared" si="198"/>
        <v>0</v>
      </c>
      <c r="AG384" s="218" t="str">
        <f>IFERROR(IF(AE384=1,例①!$E$11,IF(AE384=2,例①!$E$11,IF(WEEKDAY(Z384)=2,Z377,AG383))),"")</f>
        <v/>
      </c>
      <c r="AH384" s="222" t="str">
        <f t="shared" si="220"/>
        <v/>
      </c>
      <c r="AI384" s="222" t="str">
        <f t="shared" si="220"/>
        <v/>
      </c>
      <c r="AJ384" s="222" t="str">
        <f t="shared" si="220"/>
        <v/>
      </c>
      <c r="AK384" s="222" t="str">
        <f t="shared" si="220"/>
        <v/>
      </c>
      <c r="AL384" s="222" t="str">
        <f t="shared" si="220"/>
        <v/>
      </c>
      <c r="AM384" s="222" t="str">
        <f t="shared" si="220"/>
        <v/>
      </c>
      <c r="AN384" s="222" t="str">
        <f t="shared" si="220"/>
        <v/>
      </c>
      <c r="AO384" s="222" t="str">
        <f t="shared" si="220"/>
        <v/>
      </c>
      <c r="AP384" s="222" t="str">
        <f t="shared" si="220"/>
        <v/>
      </c>
      <c r="AQ384" s="222" t="str">
        <f t="shared" si="220"/>
        <v/>
      </c>
      <c r="AR384" s="222" t="str">
        <f t="shared" si="220"/>
        <v/>
      </c>
      <c r="AS384" s="222" t="str">
        <f t="shared" si="220"/>
        <v/>
      </c>
      <c r="AT384" s="222" t="str">
        <f t="shared" si="220"/>
        <v/>
      </c>
      <c r="AU384" s="222" t="str">
        <f t="shared" si="220"/>
        <v/>
      </c>
      <c r="AV384" s="222" t="str">
        <f t="shared" si="220"/>
        <v/>
      </c>
      <c r="AW384" s="222" t="str">
        <f t="shared" si="220"/>
        <v/>
      </c>
      <c r="AX384" s="222" t="str">
        <f t="shared" si="220"/>
        <v/>
      </c>
      <c r="AY384" s="222" t="str">
        <f t="shared" si="220"/>
        <v/>
      </c>
      <c r="AZ384" s="222" t="str">
        <f t="shared" si="220"/>
        <v/>
      </c>
      <c r="BA384" s="222" t="str">
        <f t="shared" si="220"/>
        <v/>
      </c>
      <c r="BB384" s="219" t="str">
        <f>IFERROR(IF(IF(Z384=例①!$E$12,例①!$E$12,IF(WEEKDAY(Z384)=1,Z391,BB385))&gt;例①!$E$12,例①!$E$12,IF(Z384=例①!$E$12,例①!$E$12,IF(WEEKDAY(Z384)=1,Z391,BB385))),"")</f>
        <v/>
      </c>
      <c r="BE384" s="53"/>
      <c r="BF384" s="53"/>
      <c r="BG384" s="53" t="str">
        <f>IFERROR(VLOOKUP(B384,例①!$C$11:$D$12,2,FALSE),"")</f>
        <v/>
      </c>
      <c r="BH384" s="53" t="str">
        <f>IFERROR(VLOOKUP(B384,例①!$C$16:$D$21,2,FALSE),"")</f>
        <v/>
      </c>
      <c r="BI384" s="53" t="str">
        <f>IFERROR(VLOOKUP(B384,例①!$C$22:$D$24,2,FALSE),"")</f>
        <v/>
      </c>
      <c r="BJ384" s="53" t="str">
        <f>IF(B384&gt;例①!$C$26,"",IF(B384&gt;=例①!$C$25,$BJ$13,""))</f>
        <v/>
      </c>
      <c r="BK384" s="53" t="str">
        <f>IF(B384&gt;例①!$C$28,"",IF(B384&gt;=例①!$C$27,$BK$13,""))</f>
        <v/>
      </c>
      <c r="BL384" s="53" t="str">
        <f>IF(B384&gt;例①!$C$30,"",IF(B384&gt;=例①!$C$29,$BL$13,""))</f>
        <v/>
      </c>
      <c r="BM384" s="53" t="str">
        <f>IF(B384&gt;例①!$C$32,"",IF(B384&gt;=例①!$C$31,$BM$13,""))</f>
        <v/>
      </c>
      <c r="BN384" s="53" t="str">
        <f>IF(B384&gt;例①!$C$34,"",IF(B384&gt;=例①!$C$33,$BN$13,""))</f>
        <v/>
      </c>
      <c r="BO384" s="53" t="str">
        <f>IF(B384&gt;例①!$C$36,"",IF(B384&gt;=例①!$C$35,$BO$13,""))</f>
        <v/>
      </c>
      <c r="BP384" s="53" t="str">
        <f>IF(B384&gt;例①!$C$38,"",IF(B384&gt;=例①!$C$37,$BP$13,""))</f>
        <v/>
      </c>
      <c r="BQ384" s="53" t="str">
        <f>IF(B384&gt;例①!$C$40,"",IF(B384&gt;=例①!$C$39,$BQ$13,""))</f>
        <v/>
      </c>
      <c r="BR384" s="53" t="str">
        <f>IF(B384&gt;例①!$C$42,"",IF(B384&gt;=例①!$C$41,$BR$13,""))</f>
        <v/>
      </c>
      <c r="BS384" s="53" t="str">
        <f>IF(B384&gt;例①!$C$44,"",IF(B384&gt;=例①!$C$43,$BS$13,""))</f>
        <v/>
      </c>
      <c r="BT384" s="53" t="str">
        <f>IF(B384&gt;例①!$C$46,"",IF(B384&gt;=例①!$C$45,$BT$13,""))</f>
        <v/>
      </c>
      <c r="BU384" s="53" t="str">
        <f>IF(B384&gt;例①!$C$48,"",IF(B384&gt;=例①!$C$47,$BU$13,""))</f>
        <v/>
      </c>
      <c r="BV384" s="53" t="str">
        <f>IF(B384&gt;例①!$C$50,"",IF(B384&gt;=例①!$C$49,$BV$13,""))</f>
        <v/>
      </c>
      <c r="BW384" s="53" t="str">
        <f>IF(B384&gt;例①!$C$52,"",IF(B384&gt;=例①!$C$51,$BW$13,""))</f>
        <v/>
      </c>
      <c r="BX384" s="53" t="str">
        <f>IF(B384&gt;例①!$C$54,"",IF(B384&gt;=例①!$C$53,$BX$13,""))</f>
        <v/>
      </c>
      <c r="BY384" s="53" t="str">
        <f>IF(B384&gt;例①!$C$56,"",IF(B384&gt;=例①!$C$55,$BY$13,""))</f>
        <v/>
      </c>
      <c r="BZ384" s="53" t="str">
        <f>IF(B384&gt;例①!$C$58,"",IF(B384&gt;=例①!$C$57,$BZ$13,""))</f>
        <v/>
      </c>
      <c r="CA384" s="53" t="str">
        <f>IF(B384&gt;例①!$C$60,"",IF(B384&gt;=例①!$C$59,$CA$13,""))</f>
        <v/>
      </c>
      <c r="CB384" s="53" t="str">
        <f>IF(B384&gt;例①!$C$62,"",IF(B384&gt;=例①!$C$61,$CB$13,""))</f>
        <v/>
      </c>
      <c r="CC384" s="53" t="str">
        <f>IF(B384&gt;例①!$C$64,"",IF(B384&gt;=例①!$C$63,$CC$13,""))</f>
        <v/>
      </c>
      <c r="CD384" s="53" t="str">
        <f>IF(B384&gt;例①!$C$66,"",IF(B384&gt;=例①!$C$65,$CD$13,""))</f>
        <v/>
      </c>
      <c r="CE384" s="50" t="str">
        <f t="shared" si="212"/>
        <v/>
      </c>
      <c r="CF384" s="50" t="str">
        <f t="shared" si="199"/>
        <v xml:space="preserve"> </v>
      </c>
    </row>
    <row r="385" spans="1:84" ht="39" customHeight="1" thickTop="1" thickBot="1" x14ac:dyDescent="0.2">
      <c r="A385" s="81" t="str">
        <f t="shared" si="186"/>
        <v>対象期間外</v>
      </c>
      <c r="B385" s="180" t="str">
        <f>IFERROR(IF(B384=例①!$E$12+IF(WEEKDAY(例①!$E$12)=1,例①!$E$12,(8-WEEKDAY(例①!$E$12))),"-",IF(B384="-","-",B384+1)),"-")</f>
        <v>-</v>
      </c>
      <c r="C385" s="89" t="str">
        <f t="shared" si="200"/>
        <v>-</v>
      </c>
      <c r="D385" s="199" t="str">
        <f t="shared" si="201"/>
        <v>×</v>
      </c>
      <c r="E385" s="200" t="str">
        <f t="shared" si="202"/>
        <v xml:space="preserve"> </v>
      </c>
      <c r="F385" s="201" t="s">
        <v>61</v>
      </c>
      <c r="G385" s="202"/>
      <c r="H385" s="203"/>
      <c r="I385" s="204"/>
      <c r="J385" s="187" t="str">
        <f t="shared" si="203"/>
        <v/>
      </c>
      <c r="K385" s="190" t="str">
        <f t="shared" si="187"/>
        <v/>
      </c>
      <c r="L385" s="190" t="str">
        <f t="shared" si="188"/>
        <v/>
      </c>
      <c r="M385" s="188" t="str">
        <f t="shared" si="204"/>
        <v/>
      </c>
      <c r="N385" s="87" t="str">
        <f t="shared" si="189"/>
        <v/>
      </c>
      <c r="O385" s="108"/>
      <c r="P385" s="156" t="str">
        <f>IF(B385&lt;例①!$E$11,"",IF(B385&gt;例①!$E$12,"",IF(LEN(CE385)=0,"○","")))</f>
        <v/>
      </c>
      <c r="Q385" s="162">
        <f t="shared" si="205"/>
        <v>52</v>
      </c>
      <c r="R385" s="93">
        <f t="shared" si="190"/>
        <v>181</v>
      </c>
      <c r="S385" s="156" t="str">
        <f t="shared" si="191"/>
        <v/>
      </c>
      <c r="T385" s="162">
        <f t="shared" si="192"/>
        <v>51</v>
      </c>
      <c r="U385" s="100">
        <f t="shared" si="206"/>
        <v>52</v>
      </c>
      <c r="V385" s="93" t="str">
        <f t="shared" si="193"/>
        <v/>
      </c>
      <c r="W385" s="169" t="str">
        <f t="shared" si="207"/>
        <v/>
      </c>
      <c r="X385" s="80" t="str">
        <f t="shared" si="208"/>
        <v/>
      </c>
      <c r="Y385" s="80" t="str">
        <f t="shared" si="209"/>
        <v/>
      </c>
      <c r="Z385" s="80" t="str">
        <f t="shared" si="194"/>
        <v>-</v>
      </c>
      <c r="AA385" s="80" t="str">
        <f t="shared" si="195"/>
        <v/>
      </c>
      <c r="AB385" s="80" t="str">
        <f t="shared" si="196"/>
        <v>OK（振替済み）</v>
      </c>
      <c r="AC385" s="154">
        <f t="shared" si="197"/>
        <v>51</v>
      </c>
      <c r="AD385" s="154" t="str">
        <f t="shared" si="210"/>
        <v/>
      </c>
      <c r="AE385" s="106">
        <f t="shared" si="211"/>
        <v>0</v>
      </c>
      <c r="AF385" s="106">
        <f t="shared" si="198"/>
        <v>0</v>
      </c>
      <c r="AG385" s="223" t="str">
        <f>IFERROR(IF(AE385=1,例①!$E$11,IF(AE385=2,例①!$E$11,IF(WEEKDAY(Z385)=2,Z378,AG384))),"")</f>
        <v/>
      </c>
      <c r="AH385" s="224" t="str">
        <f t="shared" si="220"/>
        <v/>
      </c>
      <c r="AI385" s="224" t="str">
        <f t="shared" si="220"/>
        <v/>
      </c>
      <c r="AJ385" s="224" t="str">
        <f t="shared" si="220"/>
        <v/>
      </c>
      <c r="AK385" s="224" t="str">
        <f t="shared" si="220"/>
        <v/>
      </c>
      <c r="AL385" s="224" t="str">
        <f t="shared" si="220"/>
        <v/>
      </c>
      <c r="AM385" s="224" t="str">
        <f t="shared" si="220"/>
        <v/>
      </c>
      <c r="AN385" s="224" t="str">
        <f t="shared" si="220"/>
        <v/>
      </c>
      <c r="AO385" s="224" t="str">
        <f t="shared" si="220"/>
        <v/>
      </c>
      <c r="AP385" s="224" t="str">
        <f t="shared" si="220"/>
        <v/>
      </c>
      <c r="AQ385" s="224" t="str">
        <f t="shared" si="220"/>
        <v/>
      </c>
      <c r="AR385" s="224" t="str">
        <f t="shared" si="220"/>
        <v/>
      </c>
      <c r="AS385" s="224" t="str">
        <f t="shared" si="220"/>
        <v/>
      </c>
      <c r="AT385" s="224" t="str">
        <f t="shared" si="220"/>
        <v/>
      </c>
      <c r="AU385" s="224" t="str">
        <f t="shared" si="220"/>
        <v/>
      </c>
      <c r="AV385" s="224" t="str">
        <f t="shared" si="220"/>
        <v/>
      </c>
      <c r="AW385" s="224" t="str">
        <f t="shared" si="220"/>
        <v/>
      </c>
      <c r="AX385" s="224" t="str">
        <f t="shared" si="220"/>
        <v/>
      </c>
      <c r="AY385" s="224" t="str">
        <f t="shared" si="220"/>
        <v/>
      </c>
      <c r="AZ385" s="224" t="str">
        <f t="shared" si="220"/>
        <v/>
      </c>
      <c r="BA385" s="224" t="str">
        <f t="shared" si="220"/>
        <v/>
      </c>
      <c r="BB385" s="225" t="str">
        <f>IFERROR(IF(IF(Z385=例①!$E$12,例①!$E$12,IF(WEEKDAY(Z385)=1,Z392,BB386))&gt;例①!$E$12,例①!$E$12,IF(Z385=例①!$E$12,例①!$E$12,IF(WEEKDAY(Z385)=1,Z392,BB386))),"")</f>
        <v/>
      </c>
      <c r="BE385" s="53"/>
      <c r="BF385" s="53"/>
      <c r="BG385" s="53" t="str">
        <f>IFERROR(VLOOKUP(B385,例①!$C$11:$D$12,2,FALSE),"")</f>
        <v/>
      </c>
      <c r="BH385" s="53" t="str">
        <f>IFERROR(VLOOKUP(B385,例①!$C$16:$D$21,2,FALSE),"")</f>
        <v/>
      </c>
      <c r="BI385" s="53" t="str">
        <f>IFERROR(VLOOKUP(B385,例①!$C$22:$D$24,2,FALSE),"")</f>
        <v/>
      </c>
      <c r="BJ385" s="53" t="str">
        <f>IF(B385&gt;例①!$C$26,"",IF(B385&gt;=例①!$C$25,$BJ$13,""))</f>
        <v/>
      </c>
      <c r="BK385" s="53" t="str">
        <f>IF(B385&gt;例①!$C$28,"",IF(B385&gt;=例①!$C$27,$BK$13,""))</f>
        <v/>
      </c>
      <c r="BL385" s="53" t="str">
        <f>IF(B385&gt;例①!$C$30,"",IF(B385&gt;=例①!$C$29,$BL$13,""))</f>
        <v/>
      </c>
      <c r="BM385" s="53" t="str">
        <f>IF(B385&gt;例①!$C$32,"",IF(B385&gt;=例①!$C$31,$BM$13,""))</f>
        <v/>
      </c>
      <c r="BN385" s="53" t="str">
        <f>IF(B385&gt;例①!$C$34,"",IF(B385&gt;=例①!$C$33,$BN$13,""))</f>
        <v/>
      </c>
      <c r="BO385" s="53" t="str">
        <f>IF(B385&gt;例①!$C$36,"",IF(B385&gt;=例①!$C$35,$BO$13,""))</f>
        <v/>
      </c>
      <c r="BP385" s="53" t="str">
        <f>IF(B385&gt;例①!$C$38,"",IF(B385&gt;=例①!$C$37,$BP$13,""))</f>
        <v/>
      </c>
      <c r="BQ385" s="53" t="str">
        <f>IF(B385&gt;例①!$C$40,"",IF(B385&gt;=例①!$C$39,$BQ$13,""))</f>
        <v/>
      </c>
      <c r="BR385" s="53" t="str">
        <f>IF(B385&gt;例①!$C$42,"",IF(B385&gt;=例①!$C$41,$BR$13,""))</f>
        <v/>
      </c>
      <c r="BS385" s="53" t="str">
        <f>IF(B385&gt;例①!$C$44,"",IF(B385&gt;=例①!$C$43,$BS$13,""))</f>
        <v/>
      </c>
      <c r="BT385" s="53" t="str">
        <f>IF(B385&gt;例①!$C$46,"",IF(B385&gt;=例①!$C$45,$BT$13,""))</f>
        <v/>
      </c>
      <c r="BU385" s="53" t="str">
        <f>IF(B385&gt;例①!$C$48,"",IF(B385&gt;=例①!$C$47,$BU$13,""))</f>
        <v/>
      </c>
      <c r="BV385" s="53" t="str">
        <f>IF(B385&gt;例①!$C$50,"",IF(B385&gt;=例①!$C$49,$BV$13,""))</f>
        <v/>
      </c>
      <c r="BW385" s="53" t="str">
        <f>IF(B385&gt;例①!$C$52,"",IF(B385&gt;=例①!$C$51,$BW$13,""))</f>
        <v/>
      </c>
      <c r="BX385" s="53" t="str">
        <f>IF(B385&gt;例①!$C$54,"",IF(B385&gt;=例①!$C$53,$BX$13,""))</f>
        <v/>
      </c>
      <c r="BY385" s="53" t="str">
        <f>IF(B385&gt;例①!$C$56,"",IF(B385&gt;=例①!$C$55,$BY$13,""))</f>
        <v/>
      </c>
      <c r="BZ385" s="53" t="str">
        <f>IF(B385&gt;例①!$C$58,"",IF(B385&gt;=例①!$C$57,$BZ$13,""))</f>
        <v/>
      </c>
      <c r="CA385" s="53" t="str">
        <f>IF(B385&gt;例①!$C$60,"",IF(B385&gt;=例①!$C$59,$CA$13,""))</f>
        <v/>
      </c>
      <c r="CB385" s="53" t="str">
        <f>IF(B385&gt;例①!$C$62,"",IF(B385&gt;=例①!$C$61,$CB$13,""))</f>
        <v/>
      </c>
      <c r="CC385" s="53" t="str">
        <f>IF(B385&gt;例①!$C$64,"",IF(B385&gt;=例①!$C$63,$CC$13,""))</f>
        <v/>
      </c>
      <c r="CD385" s="53" t="str">
        <f>IF(B385&gt;例①!$C$66,"",IF(B385&gt;=例①!$C$65,$CD$13,""))</f>
        <v/>
      </c>
      <c r="CE385" s="50" t="str">
        <f t="shared" si="212"/>
        <v/>
      </c>
      <c r="CF385" s="50" t="str">
        <f t="shared" si="199"/>
        <v xml:space="preserve"> </v>
      </c>
    </row>
    <row r="386" spans="1:84" ht="39" customHeight="1" thickTop="1" thickBot="1" x14ac:dyDescent="0.2">
      <c r="A386" s="81" t="str">
        <f t="shared" si="186"/>
        <v>対象期間外</v>
      </c>
      <c r="B386" s="180" t="str">
        <f>IFERROR(IF(B385=例①!$E$12+IF(WEEKDAY(例①!$E$12)=1,例①!$E$12,(8-WEEKDAY(例①!$E$12))),"-",IF(B385="-","-",B385+1)),"-")</f>
        <v>-</v>
      </c>
      <c r="C386" s="89" t="str">
        <f t="shared" si="200"/>
        <v>-</v>
      </c>
      <c r="D386" s="199" t="str">
        <f t="shared" si="201"/>
        <v>×</v>
      </c>
      <c r="E386" s="200" t="str">
        <f t="shared" si="202"/>
        <v xml:space="preserve"> </v>
      </c>
      <c r="F386" s="201" t="s">
        <v>60</v>
      </c>
      <c r="G386" s="202"/>
      <c r="H386" s="203"/>
      <c r="I386" s="204"/>
      <c r="J386" s="187" t="str">
        <f t="shared" si="203"/>
        <v/>
      </c>
      <c r="K386" s="190" t="str">
        <f t="shared" si="187"/>
        <v/>
      </c>
      <c r="L386" s="190" t="str">
        <f t="shared" si="188"/>
        <v/>
      </c>
      <c r="M386" s="188" t="str">
        <f t="shared" si="204"/>
        <v/>
      </c>
      <c r="N386" s="87" t="str">
        <f t="shared" si="189"/>
        <v/>
      </c>
      <c r="O386" s="108"/>
      <c r="P386" s="156" t="str">
        <f>IF(B386&lt;例①!$E$11,"",IF(B386&gt;例①!$E$12,"",IF(LEN(CE386)=0,"○","")))</f>
        <v/>
      </c>
      <c r="Q386" s="162">
        <f t="shared" si="205"/>
        <v>52</v>
      </c>
      <c r="R386" s="93">
        <f t="shared" si="190"/>
        <v>181</v>
      </c>
      <c r="S386" s="156" t="str">
        <f t="shared" si="191"/>
        <v/>
      </c>
      <c r="T386" s="162">
        <f t="shared" si="192"/>
        <v>51</v>
      </c>
      <c r="U386" s="100">
        <f t="shared" si="206"/>
        <v>52</v>
      </c>
      <c r="V386" s="93" t="str">
        <f t="shared" si="193"/>
        <v/>
      </c>
      <c r="W386" s="169" t="str">
        <f t="shared" si="207"/>
        <v/>
      </c>
      <c r="X386" s="80" t="str">
        <f t="shared" si="208"/>
        <v/>
      </c>
      <c r="Y386" s="80" t="str">
        <f t="shared" si="209"/>
        <v/>
      </c>
      <c r="Z386" s="80" t="str">
        <f t="shared" si="194"/>
        <v>-</v>
      </c>
      <c r="AA386" s="80" t="str">
        <f t="shared" si="195"/>
        <v/>
      </c>
      <c r="AB386" s="80" t="str">
        <f t="shared" si="196"/>
        <v>OK（振替済み）</v>
      </c>
      <c r="AC386" s="154">
        <f t="shared" si="197"/>
        <v>51</v>
      </c>
      <c r="AD386" s="154" t="str">
        <f t="shared" si="210"/>
        <v/>
      </c>
      <c r="AE386" s="106">
        <f t="shared" si="211"/>
        <v>0</v>
      </c>
      <c r="AF386" s="106">
        <f t="shared" si="198"/>
        <v>0</v>
      </c>
      <c r="AG386" s="216" t="str">
        <f>IFERROR(IF(AE386=1,例①!$E$11,IF(AE386=2,例①!$E$11,IF(WEEKDAY(Z386)=2,Z379,AG385))),"")</f>
        <v/>
      </c>
      <c r="AH386" s="221" t="str">
        <f t="shared" si="220"/>
        <v/>
      </c>
      <c r="AI386" s="221" t="str">
        <f t="shared" si="220"/>
        <v/>
      </c>
      <c r="AJ386" s="221" t="str">
        <f t="shared" si="220"/>
        <v/>
      </c>
      <c r="AK386" s="221" t="str">
        <f t="shared" si="220"/>
        <v/>
      </c>
      <c r="AL386" s="221" t="str">
        <f t="shared" si="220"/>
        <v/>
      </c>
      <c r="AM386" s="221" t="str">
        <f t="shared" si="220"/>
        <v/>
      </c>
      <c r="AN386" s="221" t="str">
        <f t="shared" si="220"/>
        <v/>
      </c>
      <c r="AO386" s="221" t="str">
        <f t="shared" si="220"/>
        <v/>
      </c>
      <c r="AP386" s="221" t="str">
        <f t="shared" si="220"/>
        <v/>
      </c>
      <c r="AQ386" s="221" t="str">
        <f t="shared" si="220"/>
        <v/>
      </c>
      <c r="AR386" s="221" t="str">
        <f t="shared" si="220"/>
        <v/>
      </c>
      <c r="AS386" s="221" t="str">
        <f t="shared" si="220"/>
        <v/>
      </c>
      <c r="AT386" s="221" t="str">
        <f t="shared" si="220"/>
        <v/>
      </c>
      <c r="AU386" s="221" t="str">
        <f t="shared" si="220"/>
        <v/>
      </c>
      <c r="AV386" s="221" t="str">
        <f t="shared" si="220"/>
        <v/>
      </c>
      <c r="AW386" s="221" t="str">
        <f t="shared" si="220"/>
        <v/>
      </c>
      <c r="AX386" s="221" t="str">
        <f t="shared" si="220"/>
        <v/>
      </c>
      <c r="AY386" s="221" t="str">
        <f t="shared" si="220"/>
        <v/>
      </c>
      <c r="AZ386" s="221" t="str">
        <f t="shared" si="220"/>
        <v/>
      </c>
      <c r="BA386" s="221" t="str">
        <f t="shared" si="220"/>
        <v/>
      </c>
      <c r="BB386" s="217" t="str">
        <f>IFERROR(IF(IF(Z386=例①!$E$12,例①!$E$12,IF(WEEKDAY(Z386)=1,Z393,BB387))&gt;例①!$E$12,例①!$E$12,IF(Z386=例①!$E$12,例①!$E$12,IF(WEEKDAY(Z386)=1,Z393,BB387))),"")</f>
        <v/>
      </c>
      <c r="BE386" s="53"/>
      <c r="BF386" s="53"/>
      <c r="BG386" s="53" t="str">
        <f>IFERROR(VLOOKUP(B386,例①!$C$11:$D$12,2,FALSE),"")</f>
        <v/>
      </c>
      <c r="BH386" s="53" t="str">
        <f>IFERROR(VLOOKUP(B386,例①!$C$16:$D$21,2,FALSE),"")</f>
        <v/>
      </c>
      <c r="BI386" s="53" t="str">
        <f>IFERROR(VLOOKUP(B386,例①!$C$22:$D$24,2,FALSE),"")</f>
        <v/>
      </c>
      <c r="BJ386" s="53" t="str">
        <f>IF(B386&gt;例①!$C$26,"",IF(B386&gt;=例①!$C$25,$BJ$13,""))</f>
        <v/>
      </c>
      <c r="BK386" s="53" t="str">
        <f>IF(B386&gt;例①!$C$28,"",IF(B386&gt;=例①!$C$27,$BK$13,""))</f>
        <v/>
      </c>
      <c r="BL386" s="53" t="str">
        <f>IF(B386&gt;例①!$C$30,"",IF(B386&gt;=例①!$C$29,$BL$13,""))</f>
        <v/>
      </c>
      <c r="BM386" s="53" t="str">
        <f>IF(B386&gt;例①!$C$32,"",IF(B386&gt;=例①!$C$31,$BM$13,""))</f>
        <v/>
      </c>
      <c r="BN386" s="53" t="str">
        <f>IF(B386&gt;例①!$C$34,"",IF(B386&gt;=例①!$C$33,$BN$13,""))</f>
        <v/>
      </c>
      <c r="BO386" s="53" t="str">
        <f>IF(B386&gt;例①!$C$36,"",IF(B386&gt;=例①!$C$35,$BO$13,""))</f>
        <v/>
      </c>
      <c r="BP386" s="53" t="str">
        <f>IF(B386&gt;例①!$C$38,"",IF(B386&gt;=例①!$C$37,$BP$13,""))</f>
        <v/>
      </c>
      <c r="BQ386" s="53" t="str">
        <f>IF(B386&gt;例①!$C$40,"",IF(B386&gt;=例①!$C$39,$BQ$13,""))</f>
        <v/>
      </c>
      <c r="BR386" s="53" t="str">
        <f>IF(B386&gt;例①!$C$42,"",IF(B386&gt;=例①!$C$41,$BR$13,""))</f>
        <v/>
      </c>
      <c r="BS386" s="53" t="str">
        <f>IF(B386&gt;例①!$C$44,"",IF(B386&gt;=例①!$C$43,$BS$13,""))</f>
        <v/>
      </c>
      <c r="BT386" s="53" t="str">
        <f>IF(B386&gt;例①!$C$46,"",IF(B386&gt;=例①!$C$45,$BT$13,""))</f>
        <v/>
      </c>
      <c r="BU386" s="53" t="str">
        <f>IF(B386&gt;例①!$C$48,"",IF(B386&gt;=例①!$C$47,$BU$13,""))</f>
        <v/>
      </c>
      <c r="BV386" s="53" t="str">
        <f>IF(B386&gt;例①!$C$50,"",IF(B386&gt;=例①!$C$49,$BV$13,""))</f>
        <v/>
      </c>
      <c r="BW386" s="53" t="str">
        <f>IF(B386&gt;例①!$C$52,"",IF(B386&gt;=例①!$C$51,$BW$13,""))</f>
        <v/>
      </c>
      <c r="BX386" s="53" t="str">
        <f>IF(B386&gt;例①!$C$54,"",IF(B386&gt;=例①!$C$53,$BX$13,""))</f>
        <v/>
      </c>
      <c r="BY386" s="53" t="str">
        <f>IF(B386&gt;例①!$C$56,"",IF(B386&gt;=例①!$C$55,$BY$13,""))</f>
        <v/>
      </c>
      <c r="BZ386" s="53" t="str">
        <f>IF(B386&gt;例①!$C$58,"",IF(B386&gt;=例①!$C$57,$BZ$13,""))</f>
        <v/>
      </c>
      <c r="CA386" s="53" t="str">
        <f>IF(B386&gt;例①!$C$60,"",IF(B386&gt;=例①!$C$59,$CA$13,""))</f>
        <v/>
      </c>
      <c r="CB386" s="53" t="str">
        <f>IF(B386&gt;例①!$C$62,"",IF(B386&gt;=例①!$C$61,$CB$13,""))</f>
        <v/>
      </c>
      <c r="CC386" s="53" t="str">
        <f>IF(B386&gt;例①!$C$64,"",IF(B386&gt;=例①!$C$63,$CC$13,""))</f>
        <v/>
      </c>
      <c r="CD386" s="53" t="str">
        <f>IF(B386&gt;例①!$C$66,"",IF(B386&gt;=例①!$C$65,$CD$13,""))</f>
        <v/>
      </c>
      <c r="CE386" s="50" t="str">
        <f t="shared" si="212"/>
        <v/>
      </c>
      <c r="CF386" s="50" t="str">
        <f t="shared" si="199"/>
        <v xml:space="preserve"> </v>
      </c>
    </row>
    <row r="387" spans="1:84" ht="39" customHeight="1" thickTop="1" thickBot="1" x14ac:dyDescent="0.2">
      <c r="A387" s="81" t="str">
        <f t="shared" si="186"/>
        <v>対象期間外</v>
      </c>
      <c r="B387" s="180" t="str">
        <f>IFERROR(IF(B386=例①!$E$12+IF(WEEKDAY(例①!$E$12)=1,例①!$E$12,(8-WEEKDAY(例①!$E$12))),"-",IF(B386="-","-",B386+1)),"-")</f>
        <v>-</v>
      </c>
      <c r="C387" s="89" t="str">
        <f t="shared" si="200"/>
        <v>-</v>
      </c>
      <c r="D387" s="199" t="str">
        <f t="shared" si="201"/>
        <v>×</v>
      </c>
      <c r="E387" s="200" t="str">
        <f t="shared" si="202"/>
        <v xml:space="preserve"> </v>
      </c>
      <c r="F387" s="201" t="s">
        <v>60</v>
      </c>
      <c r="G387" s="202"/>
      <c r="H387" s="203"/>
      <c r="I387" s="204"/>
      <c r="J387" s="187" t="str">
        <f t="shared" si="203"/>
        <v/>
      </c>
      <c r="K387" s="190" t="str">
        <f t="shared" si="187"/>
        <v/>
      </c>
      <c r="L387" s="190" t="str">
        <f t="shared" si="188"/>
        <v/>
      </c>
      <c r="M387" s="188" t="str">
        <f t="shared" si="204"/>
        <v/>
      </c>
      <c r="N387" s="87" t="str">
        <f t="shared" si="189"/>
        <v/>
      </c>
      <c r="O387" s="108"/>
      <c r="P387" s="156" t="str">
        <f>IF(B387&lt;例①!$E$11,"",IF(B387&gt;例①!$E$12,"",IF(LEN(CE387)=0,"○","")))</f>
        <v/>
      </c>
      <c r="Q387" s="162">
        <f t="shared" si="205"/>
        <v>52</v>
      </c>
      <c r="R387" s="93">
        <f t="shared" si="190"/>
        <v>181</v>
      </c>
      <c r="S387" s="156" t="str">
        <f t="shared" si="191"/>
        <v/>
      </c>
      <c r="T387" s="162">
        <f t="shared" si="192"/>
        <v>51</v>
      </c>
      <c r="U387" s="100">
        <f t="shared" si="206"/>
        <v>52</v>
      </c>
      <c r="V387" s="93" t="str">
        <f t="shared" si="193"/>
        <v/>
      </c>
      <c r="W387" s="169" t="str">
        <f t="shared" si="207"/>
        <v/>
      </c>
      <c r="X387" s="80" t="str">
        <f t="shared" si="208"/>
        <v/>
      </c>
      <c r="Y387" s="80" t="str">
        <f t="shared" si="209"/>
        <v/>
      </c>
      <c r="Z387" s="80" t="str">
        <f t="shared" si="194"/>
        <v>-</v>
      </c>
      <c r="AA387" s="80" t="str">
        <f t="shared" si="195"/>
        <v/>
      </c>
      <c r="AB387" s="80" t="str">
        <f t="shared" si="196"/>
        <v>OK（振替済み）</v>
      </c>
      <c r="AC387" s="154">
        <f t="shared" si="197"/>
        <v>51</v>
      </c>
      <c r="AD387" s="154" t="str">
        <f t="shared" si="210"/>
        <v/>
      </c>
      <c r="AE387" s="106">
        <f t="shared" si="211"/>
        <v>0</v>
      </c>
      <c r="AF387" s="106">
        <f t="shared" si="198"/>
        <v>0</v>
      </c>
      <c r="AG387" s="218" t="str">
        <f>IFERROR(IF(AE387=1,例①!$E$11,IF(AE387=2,例①!$E$11,IF(WEEKDAY(Z387)=2,Z380,AG386))),"")</f>
        <v/>
      </c>
      <c r="AH387" s="222" t="str">
        <f t="shared" si="220"/>
        <v/>
      </c>
      <c r="AI387" s="222" t="str">
        <f t="shared" si="220"/>
        <v/>
      </c>
      <c r="AJ387" s="222" t="str">
        <f t="shared" si="220"/>
        <v/>
      </c>
      <c r="AK387" s="222" t="str">
        <f t="shared" si="220"/>
        <v/>
      </c>
      <c r="AL387" s="222" t="str">
        <f t="shared" si="220"/>
        <v/>
      </c>
      <c r="AM387" s="222" t="str">
        <f t="shared" si="220"/>
        <v/>
      </c>
      <c r="AN387" s="222" t="str">
        <f t="shared" si="220"/>
        <v/>
      </c>
      <c r="AO387" s="222" t="str">
        <f t="shared" si="220"/>
        <v/>
      </c>
      <c r="AP387" s="222" t="str">
        <f t="shared" si="220"/>
        <v/>
      </c>
      <c r="AQ387" s="222" t="str">
        <f t="shared" si="220"/>
        <v/>
      </c>
      <c r="AR387" s="222" t="str">
        <f t="shared" si="220"/>
        <v/>
      </c>
      <c r="AS387" s="222" t="str">
        <f t="shared" si="220"/>
        <v/>
      </c>
      <c r="AT387" s="222" t="str">
        <f t="shared" si="220"/>
        <v/>
      </c>
      <c r="AU387" s="222" t="str">
        <f t="shared" si="220"/>
        <v/>
      </c>
      <c r="AV387" s="222" t="str">
        <f t="shared" si="220"/>
        <v/>
      </c>
      <c r="AW387" s="222" t="str">
        <f t="shared" si="220"/>
        <v/>
      </c>
      <c r="AX387" s="222" t="str">
        <f t="shared" si="220"/>
        <v/>
      </c>
      <c r="AY387" s="222" t="str">
        <f t="shared" si="220"/>
        <v/>
      </c>
      <c r="AZ387" s="222" t="str">
        <f t="shared" si="220"/>
        <v/>
      </c>
      <c r="BA387" s="222" t="str">
        <f t="shared" si="220"/>
        <v/>
      </c>
      <c r="BB387" s="219" t="str">
        <f>IFERROR(IF(IF(Z387=例①!$E$12,例①!$E$12,IF(WEEKDAY(Z387)=1,Z394,BB388))&gt;例①!$E$12,例①!$E$12,IF(Z387=例①!$E$12,例①!$E$12,IF(WEEKDAY(Z387)=1,Z394,BB388))),"")</f>
        <v/>
      </c>
      <c r="BE387" s="53"/>
      <c r="BF387" s="53"/>
      <c r="BG387" s="53" t="str">
        <f>IFERROR(VLOOKUP(B387,例①!$C$11:$D$12,2,FALSE),"")</f>
        <v/>
      </c>
      <c r="BH387" s="53" t="str">
        <f>IFERROR(VLOOKUP(B387,例①!$C$16:$D$21,2,FALSE),"")</f>
        <v/>
      </c>
      <c r="BI387" s="53" t="str">
        <f>IFERROR(VLOOKUP(B387,例①!$C$22:$D$24,2,FALSE),"")</f>
        <v/>
      </c>
      <c r="BJ387" s="53" t="str">
        <f>IF(B387&gt;例①!$C$26,"",IF(B387&gt;=例①!$C$25,$BJ$13,""))</f>
        <v/>
      </c>
      <c r="BK387" s="53" t="str">
        <f>IF(B387&gt;例①!$C$28,"",IF(B387&gt;=例①!$C$27,$BK$13,""))</f>
        <v/>
      </c>
      <c r="BL387" s="53" t="str">
        <f>IF(B387&gt;例①!$C$30,"",IF(B387&gt;=例①!$C$29,$BL$13,""))</f>
        <v/>
      </c>
      <c r="BM387" s="53" t="str">
        <f>IF(B387&gt;例①!$C$32,"",IF(B387&gt;=例①!$C$31,$BM$13,""))</f>
        <v/>
      </c>
      <c r="BN387" s="53" t="str">
        <f>IF(B387&gt;例①!$C$34,"",IF(B387&gt;=例①!$C$33,$BN$13,""))</f>
        <v/>
      </c>
      <c r="BO387" s="53" t="str">
        <f>IF(B387&gt;例①!$C$36,"",IF(B387&gt;=例①!$C$35,$BO$13,""))</f>
        <v/>
      </c>
      <c r="BP387" s="53" t="str">
        <f>IF(B387&gt;例①!$C$38,"",IF(B387&gt;=例①!$C$37,$BP$13,""))</f>
        <v/>
      </c>
      <c r="BQ387" s="53" t="str">
        <f>IF(B387&gt;例①!$C$40,"",IF(B387&gt;=例①!$C$39,$BQ$13,""))</f>
        <v/>
      </c>
      <c r="BR387" s="53" t="str">
        <f>IF(B387&gt;例①!$C$42,"",IF(B387&gt;=例①!$C$41,$BR$13,""))</f>
        <v/>
      </c>
      <c r="BS387" s="53" t="str">
        <f>IF(B387&gt;例①!$C$44,"",IF(B387&gt;=例①!$C$43,$BS$13,""))</f>
        <v/>
      </c>
      <c r="BT387" s="53" t="str">
        <f>IF(B387&gt;例①!$C$46,"",IF(B387&gt;=例①!$C$45,$BT$13,""))</f>
        <v/>
      </c>
      <c r="BU387" s="53" t="str">
        <f>IF(B387&gt;例①!$C$48,"",IF(B387&gt;=例①!$C$47,$BU$13,""))</f>
        <v/>
      </c>
      <c r="BV387" s="53" t="str">
        <f>IF(B387&gt;例①!$C$50,"",IF(B387&gt;=例①!$C$49,$BV$13,""))</f>
        <v/>
      </c>
      <c r="BW387" s="53" t="str">
        <f>IF(B387&gt;例①!$C$52,"",IF(B387&gt;=例①!$C$51,$BW$13,""))</f>
        <v/>
      </c>
      <c r="BX387" s="53" t="str">
        <f>IF(B387&gt;例①!$C$54,"",IF(B387&gt;=例①!$C$53,$BX$13,""))</f>
        <v/>
      </c>
      <c r="BY387" s="53" t="str">
        <f>IF(B387&gt;例①!$C$56,"",IF(B387&gt;=例①!$C$55,$BY$13,""))</f>
        <v/>
      </c>
      <c r="BZ387" s="53" t="str">
        <f>IF(B387&gt;例①!$C$58,"",IF(B387&gt;=例①!$C$57,$BZ$13,""))</f>
        <v/>
      </c>
      <c r="CA387" s="53" t="str">
        <f>IF(B387&gt;例①!$C$60,"",IF(B387&gt;=例①!$C$59,$CA$13,""))</f>
        <v/>
      </c>
      <c r="CB387" s="53" t="str">
        <f>IF(B387&gt;例①!$C$62,"",IF(B387&gt;=例①!$C$61,$CB$13,""))</f>
        <v/>
      </c>
      <c r="CC387" s="53" t="str">
        <f>IF(B387&gt;例①!$C$64,"",IF(B387&gt;=例①!$C$63,$CC$13,""))</f>
        <v/>
      </c>
      <c r="CD387" s="53" t="str">
        <f>IF(B387&gt;例①!$C$66,"",IF(B387&gt;=例①!$C$65,$CD$13,""))</f>
        <v/>
      </c>
      <c r="CE387" s="50" t="str">
        <f t="shared" si="212"/>
        <v/>
      </c>
      <c r="CF387" s="50" t="str">
        <f t="shared" si="199"/>
        <v xml:space="preserve"> </v>
      </c>
    </row>
    <row r="388" spans="1:84" ht="39" customHeight="1" thickTop="1" thickBot="1" x14ac:dyDescent="0.2">
      <c r="A388" s="81" t="str">
        <f t="shared" si="186"/>
        <v>対象期間外</v>
      </c>
      <c r="B388" s="180" t="str">
        <f>IFERROR(IF(B387=例①!$E$12+IF(WEEKDAY(例①!$E$12)=1,例①!$E$12,(8-WEEKDAY(例①!$E$12))),"-",IF(B387="-","-",B387+1)),"-")</f>
        <v>-</v>
      </c>
      <c r="C388" s="89" t="str">
        <f t="shared" si="200"/>
        <v>-</v>
      </c>
      <c r="D388" s="199" t="str">
        <f t="shared" si="201"/>
        <v>×</v>
      </c>
      <c r="E388" s="200" t="str">
        <f t="shared" si="202"/>
        <v xml:space="preserve"> </v>
      </c>
      <c r="F388" s="201" t="s">
        <v>60</v>
      </c>
      <c r="G388" s="202"/>
      <c r="H388" s="203"/>
      <c r="I388" s="204"/>
      <c r="J388" s="187" t="str">
        <f t="shared" si="203"/>
        <v/>
      </c>
      <c r="K388" s="190" t="str">
        <f t="shared" si="187"/>
        <v/>
      </c>
      <c r="L388" s="190" t="str">
        <f t="shared" si="188"/>
        <v/>
      </c>
      <c r="M388" s="188" t="str">
        <f t="shared" si="204"/>
        <v/>
      </c>
      <c r="N388" s="87" t="str">
        <f t="shared" si="189"/>
        <v/>
      </c>
      <c r="O388" s="108"/>
      <c r="P388" s="156" t="str">
        <f>IF(B388&lt;例①!$E$11,"",IF(B388&gt;例①!$E$12,"",IF(LEN(CE388)=0,"○","")))</f>
        <v/>
      </c>
      <c r="Q388" s="162">
        <f t="shared" si="205"/>
        <v>52</v>
      </c>
      <c r="R388" s="93">
        <f t="shared" si="190"/>
        <v>181</v>
      </c>
      <c r="S388" s="156" t="str">
        <f t="shared" si="191"/>
        <v/>
      </c>
      <c r="T388" s="162">
        <f t="shared" si="192"/>
        <v>51</v>
      </c>
      <c r="U388" s="100">
        <f t="shared" si="206"/>
        <v>52</v>
      </c>
      <c r="V388" s="93" t="str">
        <f t="shared" si="193"/>
        <v/>
      </c>
      <c r="W388" s="169" t="str">
        <f t="shared" si="207"/>
        <v/>
      </c>
      <c r="X388" s="80" t="str">
        <f t="shared" si="208"/>
        <v/>
      </c>
      <c r="Y388" s="80" t="str">
        <f t="shared" si="209"/>
        <v/>
      </c>
      <c r="Z388" s="80" t="str">
        <f t="shared" si="194"/>
        <v>-</v>
      </c>
      <c r="AA388" s="80" t="str">
        <f t="shared" si="195"/>
        <v/>
      </c>
      <c r="AB388" s="80" t="str">
        <f t="shared" si="196"/>
        <v>OK（振替済み）</v>
      </c>
      <c r="AC388" s="154">
        <f t="shared" si="197"/>
        <v>51</v>
      </c>
      <c r="AD388" s="154" t="str">
        <f t="shared" si="210"/>
        <v/>
      </c>
      <c r="AE388" s="106">
        <f t="shared" si="211"/>
        <v>0</v>
      </c>
      <c r="AF388" s="106">
        <f t="shared" si="198"/>
        <v>0</v>
      </c>
      <c r="AG388" s="218" t="str">
        <f>IFERROR(IF(AE388=1,例①!$E$11,IF(AE388=2,例①!$E$11,IF(WEEKDAY(Z388)=2,Z381,AG387))),"")</f>
        <v/>
      </c>
      <c r="AH388" s="222" t="str">
        <f t="shared" si="220"/>
        <v/>
      </c>
      <c r="AI388" s="222" t="str">
        <f t="shared" si="220"/>
        <v/>
      </c>
      <c r="AJ388" s="222" t="str">
        <f t="shared" si="220"/>
        <v/>
      </c>
      <c r="AK388" s="222" t="str">
        <f t="shared" si="220"/>
        <v/>
      </c>
      <c r="AL388" s="222" t="str">
        <f t="shared" si="220"/>
        <v/>
      </c>
      <c r="AM388" s="222" t="str">
        <f t="shared" si="220"/>
        <v/>
      </c>
      <c r="AN388" s="222" t="str">
        <f t="shared" si="220"/>
        <v/>
      </c>
      <c r="AO388" s="222" t="str">
        <f t="shared" si="220"/>
        <v/>
      </c>
      <c r="AP388" s="222" t="str">
        <f t="shared" si="220"/>
        <v/>
      </c>
      <c r="AQ388" s="222" t="str">
        <f t="shared" si="220"/>
        <v/>
      </c>
      <c r="AR388" s="222" t="str">
        <f t="shared" si="220"/>
        <v/>
      </c>
      <c r="AS388" s="222" t="str">
        <f t="shared" si="220"/>
        <v/>
      </c>
      <c r="AT388" s="222" t="str">
        <f t="shared" si="220"/>
        <v/>
      </c>
      <c r="AU388" s="222" t="str">
        <f t="shared" si="220"/>
        <v/>
      </c>
      <c r="AV388" s="222" t="str">
        <f t="shared" si="220"/>
        <v/>
      </c>
      <c r="AW388" s="222" t="str">
        <f t="shared" si="220"/>
        <v/>
      </c>
      <c r="AX388" s="222" t="str">
        <f t="shared" si="220"/>
        <v/>
      </c>
      <c r="AY388" s="222" t="str">
        <f t="shared" si="220"/>
        <v/>
      </c>
      <c r="AZ388" s="222" t="str">
        <f t="shared" si="220"/>
        <v/>
      </c>
      <c r="BA388" s="222" t="str">
        <f t="shared" si="220"/>
        <v/>
      </c>
      <c r="BB388" s="219" t="str">
        <f>IFERROR(IF(IF(Z388=例①!$E$12,例①!$E$12,IF(WEEKDAY(Z388)=1,Z395,BB389))&gt;例①!$E$12,例①!$E$12,IF(Z388=例①!$E$12,例①!$E$12,IF(WEEKDAY(Z388)=1,Z395,BB389))),"")</f>
        <v/>
      </c>
      <c r="BE388" s="53"/>
      <c r="BF388" s="53"/>
      <c r="BG388" s="53" t="str">
        <f>IFERROR(VLOOKUP(B388,例①!$C$11:$D$12,2,FALSE),"")</f>
        <v/>
      </c>
      <c r="BH388" s="53" t="str">
        <f>IFERROR(VLOOKUP(B388,例①!$C$16:$D$21,2,FALSE),"")</f>
        <v/>
      </c>
      <c r="BI388" s="53" t="str">
        <f>IFERROR(VLOOKUP(B388,例①!$C$22:$D$24,2,FALSE),"")</f>
        <v/>
      </c>
      <c r="BJ388" s="53" t="str">
        <f>IF(B388&gt;例①!$C$26,"",IF(B388&gt;=例①!$C$25,$BJ$13,""))</f>
        <v/>
      </c>
      <c r="BK388" s="53" t="str">
        <f>IF(B388&gt;例①!$C$28,"",IF(B388&gt;=例①!$C$27,$BK$13,""))</f>
        <v/>
      </c>
      <c r="BL388" s="53" t="str">
        <f>IF(B388&gt;例①!$C$30,"",IF(B388&gt;=例①!$C$29,$BL$13,""))</f>
        <v/>
      </c>
      <c r="BM388" s="53" t="str">
        <f>IF(B388&gt;例①!$C$32,"",IF(B388&gt;=例①!$C$31,$BM$13,""))</f>
        <v/>
      </c>
      <c r="BN388" s="53" t="str">
        <f>IF(B388&gt;例①!$C$34,"",IF(B388&gt;=例①!$C$33,$BN$13,""))</f>
        <v/>
      </c>
      <c r="BO388" s="53" t="str">
        <f>IF(B388&gt;例①!$C$36,"",IF(B388&gt;=例①!$C$35,$BO$13,""))</f>
        <v/>
      </c>
      <c r="BP388" s="53" t="str">
        <f>IF(B388&gt;例①!$C$38,"",IF(B388&gt;=例①!$C$37,$BP$13,""))</f>
        <v/>
      </c>
      <c r="BQ388" s="53" t="str">
        <f>IF(B388&gt;例①!$C$40,"",IF(B388&gt;=例①!$C$39,$BQ$13,""))</f>
        <v/>
      </c>
      <c r="BR388" s="53" t="str">
        <f>IF(B388&gt;例①!$C$42,"",IF(B388&gt;=例①!$C$41,$BR$13,""))</f>
        <v/>
      </c>
      <c r="BS388" s="53" t="str">
        <f>IF(B388&gt;例①!$C$44,"",IF(B388&gt;=例①!$C$43,$BS$13,""))</f>
        <v/>
      </c>
      <c r="BT388" s="53" t="str">
        <f>IF(B388&gt;例①!$C$46,"",IF(B388&gt;=例①!$C$45,$BT$13,""))</f>
        <v/>
      </c>
      <c r="BU388" s="53" t="str">
        <f>IF(B388&gt;例①!$C$48,"",IF(B388&gt;=例①!$C$47,$BU$13,""))</f>
        <v/>
      </c>
      <c r="BV388" s="53" t="str">
        <f>IF(B388&gt;例①!$C$50,"",IF(B388&gt;=例①!$C$49,$BV$13,""))</f>
        <v/>
      </c>
      <c r="BW388" s="53" t="str">
        <f>IF(B388&gt;例①!$C$52,"",IF(B388&gt;=例①!$C$51,$BW$13,""))</f>
        <v/>
      </c>
      <c r="BX388" s="53" t="str">
        <f>IF(B388&gt;例①!$C$54,"",IF(B388&gt;=例①!$C$53,$BX$13,""))</f>
        <v/>
      </c>
      <c r="BY388" s="53" t="str">
        <f>IF(B388&gt;例①!$C$56,"",IF(B388&gt;=例①!$C$55,$BY$13,""))</f>
        <v/>
      </c>
      <c r="BZ388" s="53" t="str">
        <f>IF(B388&gt;例①!$C$58,"",IF(B388&gt;=例①!$C$57,$BZ$13,""))</f>
        <v/>
      </c>
      <c r="CA388" s="53" t="str">
        <f>IF(B388&gt;例①!$C$60,"",IF(B388&gt;=例①!$C$59,$CA$13,""))</f>
        <v/>
      </c>
      <c r="CB388" s="53" t="str">
        <f>IF(B388&gt;例①!$C$62,"",IF(B388&gt;=例①!$C$61,$CB$13,""))</f>
        <v/>
      </c>
      <c r="CC388" s="53" t="str">
        <f>IF(B388&gt;例①!$C$64,"",IF(B388&gt;=例①!$C$63,$CC$13,""))</f>
        <v/>
      </c>
      <c r="CD388" s="53" t="str">
        <f>IF(B388&gt;例①!$C$66,"",IF(B388&gt;=例①!$C$65,$CD$13,""))</f>
        <v/>
      </c>
      <c r="CE388" s="50" t="str">
        <f t="shared" si="212"/>
        <v/>
      </c>
      <c r="CF388" s="50" t="str">
        <f t="shared" si="199"/>
        <v xml:space="preserve"> </v>
      </c>
    </row>
    <row r="389" spans="1:84" ht="39" customHeight="1" thickTop="1" thickBot="1" x14ac:dyDescent="0.2">
      <c r="A389" s="81" t="str">
        <f t="shared" si="186"/>
        <v>対象期間外</v>
      </c>
      <c r="B389" s="180" t="str">
        <f>IFERROR(IF(B388=例①!$E$12+IF(WEEKDAY(例①!$E$12)=1,例①!$E$12,(8-WEEKDAY(例①!$E$12))),"-",IF(B388="-","-",B388+1)),"-")</f>
        <v>-</v>
      </c>
      <c r="C389" s="89" t="str">
        <f t="shared" si="200"/>
        <v>-</v>
      </c>
      <c r="D389" s="199" t="str">
        <f t="shared" si="201"/>
        <v>×</v>
      </c>
      <c r="E389" s="200" t="str">
        <f t="shared" si="202"/>
        <v xml:space="preserve"> </v>
      </c>
      <c r="F389" s="201" t="s">
        <v>60</v>
      </c>
      <c r="G389" s="202"/>
      <c r="H389" s="203"/>
      <c r="I389" s="204"/>
      <c r="J389" s="187" t="str">
        <f t="shared" si="203"/>
        <v/>
      </c>
      <c r="K389" s="190" t="str">
        <f t="shared" si="187"/>
        <v/>
      </c>
      <c r="L389" s="190" t="str">
        <f t="shared" si="188"/>
        <v/>
      </c>
      <c r="M389" s="188" t="str">
        <f t="shared" si="204"/>
        <v/>
      </c>
      <c r="N389" s="87" t="str">
        <f t="shared" si="189"/>
        <v/>
      </c>
      <c r="O389" s="108"/>
      <c r="P389" s="156" t="str">
        <f>IF(B389&lt;例①!$E$11,"",IF(B389&gt;例①!$E$12,"",IF(LEN(CE389)=0,"○","")))</f>
        <v/>
      </c>
      <c r="Q389" s="162">
        <f t="shared" si="205"/>
        <v>52</v>
      </c>
      <c r="R389" s="93">
        <f t="shared" si="190"/>
        <v>181</v>
      </c>
      <c r="S389" s="156" t="str">
        <f t="shared" si="191"/>
        <v/>
      </c>
      <c r="T389" s="162">
        <f t="shared" si="192"/>
        <v>51</v>
      </c>
      <c r="U389" s="100">
        <f t="shared" si="206"/>
        <v>52</v>
      </c>
      <c r="V389" s="93" t="str">
        <f t="shared" si="193"/>
        <v/>
      </c>
      <c r="W389" s="169" t="str">
        <f t="shared" si="207"/>
        <v/>
      </c>
      <c r="X389" s="80" t="str">
        <f t="shared" si="208"/>
        <v/>
      </c>
      <c r="Y389" s="80" t="str">
        <f t="shared" si="209"/>
        <v/>
      </c>
      <c r="Z389" s="80" t="str">
        <f t="shared" si="194"/>
        <v>-</v>
      </c>
      <c r="AA389" s="80" t="str">
        <f t="shared" si="195"/>
        <v/>
      </c>
      <c r="AB389" s="80" t="str">
        <f t="shared" si="196"/>
        <v>OK（振替済み）</v>
      </c>
      <c r="AC389" s="154">
        <f t="shared" si="197"/>
        <v>51</v>
      </c>
      <c r="AD389" s="154" t="str">
        <f t="shared" si="210"/>
        <v/>
      </c>
      <c r="AE389" s="106">
        <f t="shared" si="211"/>
        <v>0</v>
      </c>
      <c r="AF389" s="106">
        <f t="shared" si="198"/>
        <v>0</v>
      </c>
      <c r="AG389" s="218" t="str">
        <f>IFERROR(IF(AE389=1,例①!$E$11,IF(AE389=2,例①!$E$11,IF(WEEKDAY(Z389)=2,Z382,AG388))),"")</f>
        <v/>
      </c>
      <c r="AH389" s="222" t="str">
        <f t="shared" si="220"/>
        <v/>
      </c>
      <c r="AI389" s="222" t="str">
        <f t="shared" si="220"/>
        <v/>
      </c>
      <c r="AJ389" s="222" t="str">
        <f t="shared" si="220"/>
        <v/>
      </c>
      <c r="AK389" s="222" t="str">
        <f t="shared" si="220"/>
        <v/>
      </c>
      <c r="AL389" s="222" t="str">
        <f t="shared" si="220"/>
        <v/>
      </c>
      <c r="AM389" s="222" t="str">
        <f t="shared" si="220"/>
        <v/>
      </c>
      <c r="AN389" s="222" t="str">
        <f t="shared" si="220"/>
        <v/>
      </c>
      <c r="AO389" s="222" t="str">
        <f t="shared" si="220"/>
        <v/>
      </c>
      <c r="AP389" s="222" t="str">
        <f t="shared" si="220"/>
        <v/>
      </c>
      <c r="AQ389" s="222" t="str">
        <f t="shared" si="220"/>
        <v/>
      </c>
      <c r="AR389" s="222" t="str">
        <f t="shared" si="220"/>
        <v/>
      </c>
      <c r="AS389" s="222" t="str">
        <f t="shared" si="220"/>
        <v/>
      </c>
      <c r="AT389" s="222" t="str">
        <f t="shared" si="220"/>
        <v/>
      </c>
      <c r="AU389" s="222" t="str">
        <f t="shared" si="220"/>
        <v/>
      </c>
      <c r="AV389" s="222" t="str">
        <f t="shared" si="220"/>
        <v/>
      </c>
      <c r="AW389" s="222" t="str">
        <f t="shared" si="220"/>
        <v/>
      </c>
      <c r="AX389" s="222" t="str">
        <f t="shared" si="220"/>
        <v/>
      </c>
      <c r="AY389" s="222" t="str">
        <f t="shared" si="220"/>
        <v/>
      </c>
      <c r="AZ389" s="222" t="str">
        <f t="shared" si="220"/>
        <v/>
      </c>
      <c r="BA389" s="222" t="str">
        <f t="shared" si="220"/>
        <v/>
      </c>
      <c r="BB389" s="219" t="str">
        <f>IFERROR(IF(IF(Z389=例①!$E$12,例①!$E$12,IF(WEEKDAY(Z389)=1,Z396,BB390))&gt;例①!$E$12,例①!$E$12,IF(Z389=例①!$E$12,例①!$E$12,IF(WEEKDAY(Z389)=1,Z396,BB390))),"")</f>
        <v/>
      </c>
      <c r="BE389" s="53"/>
      <c r="BF389" s="53"/>
      <c r="BG389" s="53" t="str">
        <f>IFERROR(VLOOKUP(B389,例①!$C$11:$D$12,2,FALSE),"")</f>
        <v/>
      </c>
      <c r="BH389" s="53" t="str">
        <f>IFERROR(VLOOKUP(B389,例①!$C$16:$D$21,2,FALSE),"")</f>
        <v/>
      </c>
      <c r="BI389" s="53" t="str">
        <f>IFERROR(VLOOKUP(B389,例①!$C$22:$D$24,2,FALSE),"")</f>
        <v/>
      </c>
      <c r="BJ389" s="53" t="str">
        <f>IF(B389&gt;例①!$C$26,"",IF(B389&gt;=例①!$C$25,$BJ$13,""))</f>
        <v/>
      </c>
      <c r="BK389" s="53" t="str">
        <f>IF(B389&gt;例①!$C$28,"",IF(B389&gt;=例①!$C$27,$BK$13,""))</f>
        <v/>
      </c>
      <c r="BL389" s="53" t="str">
        <f>IF(B389&gt;例①!$C$30,"",IF(B389&gt;=例①!$C$29,$BL$13,""))</f>
        <v/>
      </c>
      <c r="BM389" s="53" t="str">
        <f>IF(B389&gt;例①!$C$32,"",IF(B389&gt;=例①!$C$31,$BM$13,""))</f>
        <v/>
      </c>
      <c r="BN389" s="53" t="str">
        <f>IF(B389&gt;例①!$C$34,"",IF(B389&gt;=例①!$C$33,$BN$13,""))</f>
        <v/>
      </c>
      <c r="BO389" s="53" t="str">
        <f>IF(B389&gt;例①!$C$36,"",IF(B389&gt;=例①!$C$35,$BO$13,""))</f>
        <v/>
      </c>
      <c r="BP389" s="53" t="str">
        <f>IF(B389&gt;例①!$C$38,"",IF(B389&gt;=例①!$C$37,$BP$13,""))</f>
        <v/>
      </c>
      <c r="BQ389" s="53" t="str">
        <f>IF(B389&gt;例①!$C$40,"",IF(B389&gt;=例①!$C$39,$BQ$13,""))</f>
        <v/>
      </c>
      <c r="BR389" s="53" t="str">
        <f>IF(B389&gt;例①!$C$42,"",IF(B389&gt;=例①!$C$41,$BR$13,""))</f>
        <v/>
      </c>
      <c r="BS389" s="53" t="str">
        <f>IF(B389&gt;例①!$C$44,"",IF(B389&gt;=例①!$C$43,$BS$13,""))</f>
        <v/>
      </c>
      <c r="BT389" s="53" t="str">
        <f>IF(B389&gt;例①!$C$46,"",IF(B389&gt;=例①!$C$45,$BT$13,""))</f>
        <v/>
      </c>
      <c r="BU389" s="53" t="str">
        <f>IF(B389&gt;例①!$C$48,"",IF(B389&gt;=例①!$C$47,$BU$13,""))</f>
        <v/>
      </c>
      <c r="BV389" s="53" t="str">
        <f>IF(B389&gt;例①!$C$50,"",IF(B389&gt;=例①!$C$49,$BV$13,""))</f>
        <v/>
      </c>
      <c r="BW389" s="53" t="str">
        <f>IF(B389&gt;例①!$C$52,"",IF(B389&gt;=例①!$C$51,$BW$13,""))</f>
        <v/>
      </c>
      <c r="BX389" s="53" t="str">
        <f>IF(B389&gt;例①!$C$54,"",IF(B389&gt;=例①!$C$53,$BX$13,""))</f>
        <v/>
      </c>
      <c r="BY389" s="53" t="str">
        <f>IF(B389&gt;例①!$C$56,"",IF(B389&gt;=例①!$C$55,$BY$13,""))</f>
        <v/>
      </c>
      <c r="BZ389" s="53" t="str">
        <f>IF(B389&gt;例①!$C$58,"",IF(B389&gt;=例①!$C$57,$BZ$13,""))</f>
        <v/>
      </c>
      <c r="CA389" s="53" t="str">
        <f>IF(B389&gt;例①!$C$60,"",IF(B389&gt;=例①!$C$59,$CA$13,""))</f>
        <v/>
      </c>
      <c r="CB389" s="53" t="str">
        <f>IF(B389&gt;例①!$C$62,"",IF(B389&gt;=例①!$C$61,$CB$13,""))</f>
        <v/>
      </c>
      <c r="CC389" s="53" t="str">
        <f>IF(B389&gt;例①!$C$64,"",IF(B389&gt;=例①!$C$63,$CC$13,""))</f>
        <v/>
      </c>
      <c r="CD389" s="53" t="str">
        <f>IF(B389&gt;例①!$C$66,"",IF(B389&gt;=例①!$C$65,$CD$13,""))</f>
        <v/>
      </c>
      <c r="CE389" s="50" t="str">
        <f t="shared" si="212"/>
        <v/>
      </c>
      <c r="CF389" s="50" t="str">
        <f t="shared" si="199"/>
        <v xml:space="preserve"> </v>
      </c>
    </row>
    <row r="390" spans="1:84" ht="39" customHeight="1" thickTop="1" thickBot="1" x14ac:dyDescent="0.2">
      <c r="A390" s="81" t="str">
        <f t="shared" si="186"/>
        <v>対象期間外</v>
      </c>
      <c r="B390" s="180" t="str">
        <f>IFERROR(IF(B389=例①!$E$12+IF(WEEKDAY(例①!$E$12)=1,例①!$E$12,(8-WEEKDAY(例①!$E$12))),"-",IF(B389="-","-",B389+1)),"-")</f>
        <v>-</v>
      </c>
      <c r="C390" s="89" t="str">
        <f t="shared" si="200"/>
        <v>-</v>
      </c>
      <c r="D390" s="199" t="str">
        <f t="shared" si="201"/>
        <v>×</v>
      </c>
      <c r="E390" s="200" t="str">
        <f t="shared" si="202"/>
        <v xml:space="preserve"> </v>
      </c>
      <c r="F390" s="201" t="s">
        <v>60</v>
      </c>
      <c r="G390" s="202"/>
      <c r="H390" s="203"/>
      <c r="I390" s="204"/>
      <c r="J390" s="187" t="str">
        <f t="shared" si="203"/>
        <v/>
      </c>
      <c r="K390" s="190" t="str">
        <f t="shared" si="187"/>
        <v/>
      </c>
      <c r="L390" s="190" t="str">
        <f t="shared" si="188"/>
        <v/>
      </c>
      <c r="M390" s="188" t="str">
        <f t="shared" si="204"/>
        <v/>
      </c>
      <c r="N390" s="87" t="str">
        <f t="shared" si="189"/>
        <v/>
      </c>
      <c r="O390" s="108"/>
      <c r="P390" s="156" t="str">
        <f>IF(B390&lt;例①!$E$11,"",IF(B390&gt;例①!$E$12,"",IF(LEN(CE390)=0,"○","")))</f>
        <v/>
      </c>
      <c r="Q390" s="162">
        <f t="shared" si="205"/>
        <v>52</v>
      </c>
      <c r="R390" s="93">
        <f t="shared" si="190"/>
        <v>181</v>
      </c>
      <c r="S390" s="156" t="str">
        <f t="shared" si="191"/>
        <v/>
      </c>
      <c r="T390" s="162">
        <f t="shared" si="192"/>
        <v>51</v>
      </c>
      <c r="U390" s="100">
        <f t="shared" si="206"/>
        <v>52</v>
      </c>
      <c r="V390" s="93" t="str">
        <f t="shared" si="193"/>
        <v/>
      </c>
      <c r="W390" s="169" t="str">
        <f t="shared" si="207"/>
        <v/>
      </c>
      <c r="X390" s="80" t="str">
        <f t="shared" si="208"/>
        <v/>
      </c>
      <c r="Y390" s="80" t="str">
        <f t="shared" si="209"/>
        <v/>
      </c>
      <c r="Z390" s="80" t="str">
        <f t="shared" si="194"/>
        <v>-</v>
      </c>
      <c r="AA390" s="80" t="str">
        <f t="shared" si="195"/>
        <v/>
      </c>
      <c r="AB390" s="80" t="str">
        <f t="shared" si="196"/>
        <v>OK（振替済み）</v>
      </c>
      <c r="AC390" s="154">
        <f t="shared" si="197"/>
        <v>51</v>
      </c>
      <c r="AD390" s="154" t="str">
        <f t="shared" si="210"/>
        <v/>
      </c>
      <c r="AE390" s="106">
        <f t="shared" si="211"/>
        <v>0</v>
      </c>
      <c r="AF390" s="106">
        <f t="shared" si="198"/>
        <v>0</v>
      </c>
      <c r="AG390" s="218" t="str">
        <f>IFERROR(IF(AE390=1,例①!$E$11,IF(AE390=2,例①!$E$11,IF(WEEKDAY(Z390)=2,Z383,AG389))),"")</f>
        <v/>
      </c>
      <c r="AH390" s="222" t="str">
        <f t="shared" si="220"/>
        <v/>
      </c>
      <c r="AI390" s="222" t="str">
        <f t="shared" si="220"/>
        <v/>
      </c>
      <c r="AJ390" s="222" t="str">
        <f t="shared" si="220"/>
        <v/>
      </c>
      <c r="AK390" s="222" t="str">
        <f t="shared" si="220"/>
        <v/>
      </c>
      <c r="AL390" s="222" t="str">
        <f t="shared" si="220"/>
        <v/>
      </c>
      <c r="AM390" s="222" t="str">
        <f t="shared" si="220"/>
        <v/>
      </c>
      <c r="AN390" s="222" t="str">
        <f t="shared" si="220"/>
        <v/>
      </c>
      <c r="AO390" s="222" t="str">
        <f t="shared" si="220"/>
        <v/>
      </c>
      <c r="AP390" s="222" t="str">
        <f t="shared" si="220"/>
        <v/>
      </c>
      <c r="AQ390" s="222" t="str">
        <f t="shared" si="220"/>
        <v/>
      </c>
      <c r="AR390" s="222" t="str">
        <f t="shared" si="220"/>
        <v/>
      </c>
      <c r="AS390" s="222" t="str">
        <f t="shared" si="220"/>
        <v/>
      </c>
      <c r="AT390" s="222" t="str">
        <f t="shared" si="220"/>
        <v/>
      </c>
      <c r="AU390" s="222" t="str">
        <f t="shared" si="220"/>
        <v/>
      </c>
      <c r="AV390" s="222" t="str">
        <f t="shared" si="220"/>
        <v/>
      </c>
      <c r="AW390" s="222" t="str">
        <f t="shared" si="220"/>
        <v/>
      </c>
      <c r="AX390" s="222" t="str">
        <f t="shared" si="220"/>
        <v/>
      </c>
      <c r="AY390" s="222" t="str">
        <f t="shared" si="220"/>
        <v/>
      </c>
      <c r="AZ390" s="222" t="str">
        <f t="shared" si="220"/>
        <v/>
      </c>
      <c r="BA390" s="222" t="str">
        <f t="shared" si="220"/>
        <v/>
      </c>
      <c r="BB390" s="219" t="str">
        <f>IFERROR(IF(IF(Z390=例①!$E$12,例①!$E$12,IF(WEEKDAY(Z390)=1,Z397,BB391))&gt;例①!$E$12,例①!$E$12,IF(Z390=例①!$E$12,例①!$E$12,IF(WEEKDAY(Z390)=1,Z397,BB391))),"")</f>
        <v/>
      </c>
      <c r="BE390" s="53"/>
      <c r="BF390" s="53"/>
      <c r="BG390" s="53" t="str">
        <f>IFERROR(VLOOKUP(B390,例①!$C$11:$D$12,2,FALSE),"")</f>
        <v/>
      </c>
      <c r="BH390" s="53" t="str">
        <f>IFERROR(VLOOKUP(B390,例①!$C$16:$D$21,2,FALSE),"")</f>
        <v/>
      </c>
      <c r="BI390" s="53" t="str">
        <f>IFERROR(VLOOKUP(B390,例①!$C$22:$D$24,2,FALSE),"")</f>
        <v/>
      </c>
      <c r="BJ390" s="53" t="str">
        <f>IF(B390&gt;例①!$C$26,"",IF(B390&gt;=例①!$C$25,$BJ$13,""))</f>
        <v/>
      </c>
      <c r="BK390" s="53" t="str">
        <f>IF(B390&gt;例①!$C$28,"",IF(B390&gt;=例①!$C$27,$BK$13,""))</f>
        <v/>
      </c>
      <c r="BL390" s="53" t="str">
        <f>IF(B390&gt;例①!$C$30,"",IF(B390&gt;=例①!$C$29,$BL$13,""))</f>
        <v/>
      </c>
      <c r="BM390" s="53" t="str">
        <f>IF(B390&gt;例①!$C$32,"",IF(B390&gt;=例①!$C$31,$BM$13,""))</f>
        <v/>
      </c>
      <c r="BN390" s="53" t="str">
        <f>IF(B390&gt;例①!$C$34,"",IF(B390&gt;=例①!$C$33,$BN$13,""))</f>
        <v/>
      </c>
      <c r="BO390" s="53" t="str">
        <f>IF(B390&gt;例①!$C$36,"",IF(B390&gt;=例①!$C$35,$BO$13,""))</f>
        <v/>
      </c>
      <c r="BP390" s="53" t="str">
        <f>IF(B390&gt;例①!$C$38,"",IF(B390&gt;=例①!$C$37,$BP$13,""))</f>
        <v/>
      </c>
      <c r="BQ390" s="53" t="str">
        <f>IF(B390&gt;例①!$C$40,"",IF(B390&gt;=例①!$C$39,$BQ$13,""))</f>
        <v/>
      </c>
      <c r="BR390" s="53" t="str">
        <f>IF(B390&gt;例①!$C$42,"",IF(B390&gt;=例①!$C$41,$BR$13,""))</f>
        <v/>
      </c>
      <c r="BS390" s="53" t="str">
        <f>IF(B390&gt;例①!$C$44,"",IF(B390&gt;=例①!$C$43,$BS$13,""))</f>
        <v/>
      </c>
      <c r="BT390" s="53" t="str">
        <f>IF(B390&gt;例①!$C$46,"",IF(B390&gt;=例①!$C$45,$BT$13,""))</f>
        <v/>
      </c>
      <c r="BU390" s="53" t="str">
        <f>IF(B390&gt;例①!$C$48,"",IF(B390&gt;=例①!$C$47,$BU$13,""))</f>
        <v/>
      </c>
      <c r="BV390" s="53" t="str">
        <f>IF(B390&gt;例①!$C$50,"",IF(B390&gt;=例①!$C$49,$BV$13,""))</f>
        <v/>
      </c>
      <c r="BW390" s="53" t="str">
        <f>IF(B390&gt;例①!$C$52,"",IF(B390&gt;=例①!$C$51,$BW$13,""))</f>
        <v/>
      </c>
      <c r="BX390" s="53" t="str">
        <f>IF(B390&gt;例①!$C$54,"",IF(B390&gt;=例①!$C$53,$BX$13,""))</f>
        <v/>
      </c>
      <c r="BY390" s="53" t="str">
        <f>IF(B390&gt;例①!$C$56,"",IF(B390&gt;=例①!$C$55,$BY$13,""))</f>
        <v/>
      </c>
      <c r="BZ390" s="53" t="str">
        <f>IF(B390&gt;例①!$C$58,"",IF(B390&gt;=例①!$C$57,$BZ$13,""))</f>
        <v/>
      </c>
      <c r="CA390" s="53" t="str">
        <f>IF(B390&gt;例①!$C$60,"",IF(B390&gt;=例①!$C$59,$CA$13,""))</f>
        <v/>
      </c>
      <c r="CB390" s="53" t="str">
        <f>IF(B390&gt;例①!$C$62,"",IF(B390&gt;=例①!$C$61,$CB$13,""))</f>
        <v/>
      </c>
      <c r="CC390" s="53" t="str">
        <f>IF(B390&gt;例①!$C$64,"",IF(B390&gt;=例①!$C$63,$CC$13,""))</f>
        <v/>
      </c>
      <c r="CD390" s="53" t="str">
        <f>IF(B390&gt;例①!$C$66,"",IF(B390&gt;=例①!$C$65,$CD$13,""))</f>
        <v/>
      </c>
      <c r="CE390" s="50" t="str">
        <f t="shared" si="212"/>
        <v/>
      </c>
      <c r="CF390" s="50" t="str">
        <f t="shared" si="199"/>
        <v xml:space="preserve"> </v>
      </c>
    </row>
    <row r="391" spans="1:84" ht="39" customHeight="1" thickTop="1" thickBot="1" x14ac:dyDescent="0.2">
      <c r="A391" s="81" t="str">
        <f t="shared" si="186"/>
        <v>対象期間外</v>
      </c>
      <c r="B391" s="180" t="str">
        <f>IFERROR(IF(B390=例①!$E$12+IF(WEEKDAY(例①!$E$12)=1,例①!$E$12,(8-WEEKDAY(例①!$E$12))),"-",IF(B390="-","-",B390+1)),"-")</f>
        <v>-</v>
      </c>
      <c r="C391" s="89" t="str">
        <f t="shared" si="200"/>
        <v>-</v>
      </c>
      <c r="D391" s="199" t="str">
        <f t="shared" si="201"/>
        <v>×</v>
      </c>
      <c r="E391" s="200" t="str">
        <f t="shared" si="202"/>
        <v xml:space="preserve"> </v>
      </c>
      <c r="F391" s="201" t="s">
        <v>61</v>
      </c>
      <c r="G391" s="202"/>
      <c r="H391" s="203"/>
      <c r="I391" s="204"/>
      <c r="J391" s="187" t="str">
        <f t="shared" si="203"/>
        <v/>
      </c>
      <c r="K391" s="190" t="str">
        <f t="shared" si="187"/>
        <v/>
      </c>
      <c r="L391" s="190" t="str">
        <f t="shared" si="188"/>
        <v/>
      </c>
      <c r="M391" s="188" t="str">
        <f t="shared" si="204"/>
        <v/>
      </c>
      <c r="N391" s="87" t="str">
        <f t="shared" si="189"/>
        <v/>
      </c>
      <c r="O391" s="108"/>
      <c r="P391" s="156" t="str">
        <f>IF(B391&lt;例①!$E$11,"",IF(B391&gt;例①!$E$12,"",IF(LEN(CE391)=0,"○","")))</f>
        <v/>
      </c>
      <c r="Q391" s="162">
        <f t="shared" si="205"/>
        <v>52</v>
      </c>
      <c r="R391" s="93">
        <f t="shared" si="190"/>
        <v>181</v>
      </c>
      <c r="S391" s="156" t="str">
        <f t="shared" si="191"/>
        <v/>
      </c>
      <c r="T391" s="162">
        <f t="shared" si="192"/>
        <v>51</v>
      </c>
      <c r="U391" s="100">
        <f t="shared" si="206"/>
        <v>52</v>
      </c>
      <c r="V391" s="93" t="str">
        <f t="shared" si="193"/>
        <v/>
      </c>
      <c r="W391" s="169" t="str">
        <f t="shared" si="207"/>
        <v/>
      </c>
      <c r="X391" s="80" t="str">
        <f t="shared" si="208"/>
        <v/>
      </c>
      <c r="Y391" s="80" t="str">
        <f t="shared" si="209"/>
        <v/>
      </c>
      <c r="Z391" s="80" t="str">
        <f t="shared" si="194"/>
        <v>-</v>
      </c>
      <c r="AA391" s="80" t="str">
        <f t="shared" si="195"/>
        <v/>
      </c>
      <c r="AB391" s="80" t="str">
        <f t="shared" si="196"/>
        <v>OK（振替済み）</v>
      </c>
      <c r="AC391" s="154">
        <f t="shared" si="197"/>
        <v>51</v>
      </c>
      <c r="AD391" s="154" t="str">
        <f t="shared" si="210"/>
        <v/>
      </c>
      <c r="AE391" s="106">
        <f t="shared" si="211"/>
        <v>0</v>
      </c>
      <c r="AF391" s="106">
        <f t="shared" si="198"/>
        <v>0</v>
      </c>
      <c r="AG391" s="218" t="str">
        <f>IFERROR(IF(AE391=1,例①!$E$11,IF(AE391=2,例①!$E$11,IF(WEEKDAY(Z391)=2,Z384,AG390))),"")</f>
        <v/>
      </c>
      <c r="AH391" s="222" t="str">
        <f t="shared" si="220"/>
        <v/>
      </c>
      <c r="AI391" s="222" t="str">
        <f t="shared" si="220"/>
        <v/>
      </c>
      <c r="AJ391" s="222" t="str">
        <f t="shared" si="220"/>
        <v/>
      </c>
      <c r="AK391" s="222" t="str">
        <f t="shared" si="220"/>
        <v/>
      </c>
      <c r="AL391" s="222" t="str">
        <f t="shared" si="220"/>
        <v/>
      </c>
      <c r="AM391" s="222" t="str">
        <f t="shared" si="220"/>
        <v/>
      </c>
      <c r="AN391" s="222" t="str">
        <f t="shared" si="220"/>
        <v/>
      </c>
      <c r="AO391" s="222" t="str">
        <f t="shared" si="220"/>
        <v/>
      </c>
      <c r="AP391" s="222" t="str">
        <f t="shared" si="220"/>
        <v/>
      </c>
      <c r="AQ391" s="222" t="str">
        <f t="shared" si="220"/>
        <v/>
      </c>
      <c r="AR391" s="222" t="str">
        <f t="shared" si="220"/>
        <v/>
      </c>
      <c r="AS391" s="222" t="str">
        <f t="shared" si="220"/>
        <v/>
      </c>
      <c r="AT391" s="222" t="str">
        <f t="shared" si="220"/>
        <v/>
      </c>
      <c r="AU391" s="222" t="str">
        <f t="shared" si="220"/>
        <v/>
      </c>
      <c r="AV391" s="222" t="str">
        <f t="shared" si="220"/>
        <v/>
      </c>
      <c r="AW391" s="222" t="str">
        <f t="shared" si="220"/>
        <v/>
      </c>
      <c r="AX391" s="222" t="str">
        <f t="shared" si="220"/>
        <v/>
      </c>
      <c r="AY391" s="222" t="str">
        <f t="shared" si="220"/>
        <v/>
      </c>
      <c r="AZ391" s="222" t="str">
        <f t="shared" si="220"/>
        <v/>
      </c>
      <c r="BA391" s="222" t="str">
        <f t="shared" si="220"/>
        <v/>
      </c>
      <c r="BB391" s="219" t="str">
        <f>IFERROR(IF(IF(Z391=例①!$E$12,例①!$E$12,IF(WEEKDAY(Z391)=1,Z398,BB392))&gt;例①!$E$12,例①!$E$12,IF(Z391=例①!$E$12,例①!$E$12,IF(WEEKDAY(Z391)=1,Z398,BB392))),"")</f>
        <v/>
      </c>
      <c r="BE391" s="53"/>
      <c r="BF391" s="53"/>
      <c r="BG391" s="53" t="str">
        <f>IFERROR(VLOOKUP(B391,例①!$C$11:$D$12,2,FALSE),"")</f>
        <v/>
      </c>
      <c r="BH391" s="53" t="str">
        <f>IFERROR(VLOOKUP(B391,例①!$C$16:$D$21,2,FALSE),"")</f>
        <v/>
      </c>
      <c r="BI391" s="53" t="str">
        <f>IFERROR(VLOOKUP(B391,例①!$C$22:$D$24,2,FALSE),"")</f>
        <v/>
      </c>
      <c r="BJ391" s="53" t="str">
        <f>IF(B391&gt;例①!$C$26,"",IF(B391&gt;=例①!$C$25,$BJ$13,""))</f>
        <v/>
      </c>
      <c r="BK391" s="53" t="str">
        <f>IF(B391&gt;例①!$C$28,"",IF(B391&gt;=例①!$C$27,$BK$13,""))</f>
        <v/>
      </c>
      <c r="BL391" s="53" t="str">
        <f>IF(B391&gt;例①!$C$30,"",IF(B391&gt;=例①!$C$29,$BL$13,""))</f>
        <v/>
      </c>
      <c r="BM391" s="53" t="str">
        <f>IF(B391&gt;例①!$C$32,"",IF(B391&gt;=例①!$C$31,$BM$13,""))</f>
        <v/>
      </c>
      <c r="BN391" s="53" t="str">
        <f>IF(B391&gt;例①!$C$34,"",IF(B391&gt;=例①!$C$33,$BN$13,""))</f>
        <v/>
      </c>
      <c r="BO391" s="53" t="str">
        <f>IF(B391&gt;例①!$C$36,"",IF(B391&gt;=例①!$C$35,$BO$13,""))</f>
        <v/>
      </c>
      <c r="BP391" s="53" t="str">
        <f>IF(B391&gt;例①!$C$38,"",IF(B391&gt;=例①!$C$37,$BP$13,""))</f>
        <v/>
      </c>
      <c r="BQ391" s="53" t="str">
        <f>IF(B391&gt;例①!$C$40,"",IF(B391&gt;=例①!$C$39,$BQ$13,""))</f>
        <v/>
      </c>
      <c r="BR391" s="53" t="str">
        <f>IF(B391&gt;例①!$C$42,"",IF(B391&gt;=例①!$C$41,$BR$13,""))</f>
        <v/>
      </c>
      <c r="BS391" s="53" t="str">
        <f>IF(B391&gt;例①!$C$44,"",IF(B391&gt;=例①!$C$43,$BS$13,""))</f>
        <v/>
      </c>
      <c r="BT391" s="53" t="str">
        <f>IF(B391&gt;例①!$C$46,"",IF(B391&gt;=例①!$C$45,$BT$13,""))</f>
        <v/>
      </c>
      <c r="BU391" s="53" t="str">
        <f>IF(B391&gt;例①!$C$48,"",IF(B391&gt;=例①!$C$47,$BU$13,""))</f>
        <v/>
      </c>
      <c r="BV391" s="53" t="str">
        <f>IF(B391&gt;例①!$C$50,"",IF(B391&gt;=例①!$C$49,$BV$13,""))</f>
        <v/>
      </c>
      <c r="BW391" s="53" t="str">
        <f>IF(B391&gt;例①!$C$52,"",IF(B391&gt;=例①!$C$51,$BW$13,""))</f>
        <v/>
      </c>
      <c r="BX391" s="53" t="str">
        <f>IF(B391&gt;例①!$C$54,"",IF(B391&gt;=例①!$C$53,$BX$13,""))</f>
        <v/>
      </c>
      <c r="BY391" s="53" t="str">
        <f>IF(B391&gt;例①!$C$56,"",IF(B391&gt;=例①!$C$55,$BY$13,""))</f>
        <v/>
      </c>
      <c r="BZ391" s="53" t="str">
        <f>IF(B391&gt;例①!$C$58,"",IF(B391&gt;=例①!$C$57,$BZ$13,""))</f>
        <v/>
      </c>
      <c r="CA391" s="53" t="str">
        <f>IF(B391&gt;例①!$C$60,"",IF(B391&gt;=例①!$C$59,$CA$13,""))</f>
        <v/>
      </c>
      <c r="CB391" s="53" t="str">
        <f>IF(B391&gt;例①!$C$62,"",IF(B391&gt;=例①!$C$61,$CB$13,""))</f>
        <v/>
      </c>
      <c r="CC391" s="53" t="str">
        <f>IF(B391&gt;例①!$C$64,"",IF(B391&gt;=例①!$C$63,$CC$13,""))</f>
        <v/>
      </c>
      <c r="CD391" s="53" t="str">
        <f>IF(B391&gt;例①!$C$66,"",IF(B391&gt;=例①!$C$65,$CD$13,""))</f>
        <v/>
      </c>
      <c r="CE391" s="50" t="str">
        <f t="shared" si="212"/>
        <v/>
      </c>
      <c r="CF391" s="50" t="str">
        <f t="shared" si="199"/>
        <v xml:space="preserve"> </v>
      </c>
    </row>
    <row r="392" spans="1:84" ht="39" customHeight="1" thickTop="1" thickBot="1" x14ac:dyDescent="0.2">
      <c r="A392" s="81" t="str">
        <f t="shared" si="186"/>
        <v>対象期間外</v>
      </c>
      <c r="B392" s="180" t="str">
        <f>IFERROR(IF(B391=例①!$E$12+IF(WEEKDAY(例①!$E$12)=1,例①!$E$12,(8-WEEKDAY(例①!$E$12))),"-",IF(B391="-","-",B391+1)),"-")</f>
        <v>-</v>
      </c>
      <c r="C392" s="89" t="str">
        <f t="shared" si="200"/>
        <v>-</v>
      </c>
      <c r="D392" s="199" t="str">
        <f t="shared" si="201"/>
        <v>×</v>
      </c>
      <c r="E392" s="200" t="str">
        <f t="shared" si="202"/>
        <v xml:space="preserve"> </v>
      </c>
      <c r="F392" s="201" t="s">
        <v>61</v>
      </c>
      <c r="G392" s="202"/>
      <c r="H392" s="203"/>
      <c r="I392" s="204"/>
      <c r="J392" s="187" t="str">
        <f t="shared" si="203"/>
        <v/>
      </c>
      <c r="K392" s="190" t="str">
        <f t="shared" si="187"/>
        <v/>
      </c>
      <c r="L392" s="190" t="str">
        <f t="shared" si="188"/>
        <v/>
      </c>
      <c r="M392" s="188" t="str">
        <f t="shared" si="204"/>
        <v/>
      </c>
      <c r="N392" s="87" t="str">
        <f t="shared" si="189"/>
        <v/>
      </c>
      <c r="O392" s="108"/>
      <c r="P392" s="156" t="str">
        <f>IF(B392&lt;例①!$E$11,"",IF(B392&gt;例①!$E$12,"",IF(LEN(CE392)=0,"○","")))</f>
        <v/>
      </c>
      <c r="Q392" s="162">
        <f t="shared" si="205"/>
        <v>52</v>
      </c>
      <c r="R392" s="93">
        <f t="shared" si="190"/>
        <v>181</v>
      </c>
      <c r="S392" s="156" t="str">
        <f t="shared" si="191"/>
        <v/>
      </c>
      <c r="T392" s="162">
        <f t="shared" si="192"/>
        <v>51</v>
      </c>
      <c r="U392" s="100">
        <f t="shared" si="206"/>
        <v>52</v>
      </c>
      <c r="V392" s="93" t="str">
        <f t="shared" si="193"/>
        <v/>
      </c>
      <c r="W392" s="169" t="str">
        <f t="shared" si="207"/>
        <v/>
      </c>
      <c r="X392" s="80" t="str">
        <f t="shared" si="208"/>
        <v/>
      </c>
      <c r="Y392" s="80" t="str">
        <f t="shared" si="209"/>
        <v/>
      </c>
      <c r="Z392" s="80" t="str">
        <f t="shared" si="194"/>
        <v>-</v>
      </c>
      <c r="AA392" s="80" t="str">
        <f t="shared" si="195"/>
        <v/>
      </c>
      <c r="AB392" s="80" t="str">
        <f t="shared" si="196"/>
        <v>OK（振替済み）</v>
      </c>
      <c r="AC392" s="154">
        <f t="shared" si="197"/>
        <v>51</v>
      </c>
      <c r="AD392" s="154" t="str">
        <f t="shared" si="210"/>
        <v/>
      </c>
      <c r="AE392" s="106">
        <f t="shared" si="211"/>
        <v>0</v>
      </c>
      <c r="AF392" s="106">
        <f t="shared" si="198"/>
        <v>0</v>
      </c>
      <c r="AG392" s="223" t="str">
        <f>IFERROR(IF(AE392=1,例①!$E$11,IF(AE392=2,例①!$E$11,IF(WEEKDAY(Z392)=2,Z385,AG391))),"")</f>
        <v/>
      </c>
      <c r="AH392" s="224" t="str">
        <f t="shared" si="220"/>
        <v/>
      </c>
      <c r="AI392" s="224" t="str">
        <f t="shared" si="220"/>
        <v/>
      </c>
      <c r="AJ392" s="224" t="str">
        <f t="shared" si="220"/>
        <v/>
      </c>
      <c r="AK392" s="224" t="str">
        <f t="shared" si="220"/>
        <v/>
      </c>
      <c r="AL392" s="224" t="str">
        <f t="shared" si="220"/>
        <v/>
      </c>
      <c r="AM392" s="224" t="str">
        <f t="shared" si="220"/>
        <v/>
      </c>
      <c r="AN392" s="224" t="str">
        <f t="shared" si="220"/>
        <v/>
      </c>
      <c r="AO392" s="224" t="str">
        <f t="shared" si="220"/>
        <v/>
      </c>
      <c r="AP392" s="224" t="str">
        <f t="shared" si="220"/>
        <v/>
      </c>
      <c r="AQ392" s="224" t="str">
        <f t="shared" si="220"/>
        <v/>
      </c>
      <c r="AR392" s="224" t="str">
        <f t="shared" si="220"/>
        <v/>
      </c>
      <c r="AS392" s="224" t="str">
        <f t="shared" si="220"/>
        <v/>
      </c>
      <c r="AT392" s="224" t="str">
        <f t="shared" si="220"/>
        <v/>
      </c>
      <c r="AU392" s="224" t="str">
        <f t="shared" si="220"/>
        <v/>
      </c>
      <c r="AV392" s="224" t="str">
        <f t="shared" si="220"/>
        <v/>
      </c>
      <c r="AW392" s="224" t="str">
        <f t="shared" ref="AW392:BA392" si="221">IFERROR(IF(AV392+1&gt;$BB392,"",AV392+1),"")</f>
        <v/>
      </c>
      <c r="AX392" s="224" t="str">
        <f t="shared" si="221"/>
        <v/>
      </c>
      <c r="AY392" s="224" t="str">
        <f t="shared" si="221"/>
        <v/>
      </c>
      <c r="AZ392" s="224" t="str">
        <f t="shared" si="221"/>
        <v/>
      </c>
      <c r="BA392" s="224" t="str">
        <f t="shared" si="221"/>
        <v/>
      </c>
      <c r="BB392" s="225" t="str">
        <f>IFERROR(IF(IF(Z392=例①!$E$12,例①!$E$12,IF(WEEKDAY(Z392)=1,Z399,BB393))&gt;例①!$E$12,例①!$E$12,IF(Z392=例①!$E$12,例①!$E$12,IF(WEEKDAY(Z392)=1,Z399,BB393))),"")</f>
        <v/>
      </c>
      <c r="BE392" s="53"/>
      <c r="BF392" s="53"/>
      <c r="BG392" s="53" t="str">
        <f>IFERROR(VLOOKUP(B392,例①!$C$11:$D$12,2,FALSE),"")</f>
        <v/>
      </c>
      <c r="BH392" s="53" t="str">
        <f>IFERROR(VLOOKUP(B392,例①!$C$16:$D$21,2,FALSE),"")</f>
        <v/>
      </c>
      <c r="BI392" s="53" t="str">
        <f>IFERROR(VLOOKUP(B392,例①!$C$22:$D$24,2,FALSE),"")</f>
        <v/>
      </c>
      <c r="BJ392" s="53" t="str">
        <f>IF(B392&gt;例①!$C$26,"",IF(B392&gt;=例①!$C$25,$BJ$13,""))</f>
        <v/>
      </c>
      <c r="BK392" s="53" t="str">
        <f>IF(B392&gt;例①!$C$28,"",IF(B392&gt;=例①!$C$27,$BK$13,""))</f>
        <v/>
      </c>
      <c r="BL392" s="53" t="str">
        <f>IF(B392&gt;例①!$C$30,"",IF(B392&gt;=例①!$C$29,$BL$13,""))</f>
        <v/>
      </c>
      <c r="BM392" s="53" t="str">
        <f>IF(B392&gt;例①!$C$32,"",IF(B392&gt;=例①!$C$31,$BM$13,""))</f>
        <v/>
      </c>
      <c r="BN392" s="53" t="str">
        <f>IF(B392&gt;例①!$C$34,"",IF(B392&gt;=例①!$C$33,$BN$13,""))</f>
        <v/>
      </c>
      <c r="BO392" s="53" t="str">
        <f>IF(B392&gt;例①!$C$36,"",IF(B392&gt;=例①!$C$35,$BO$13,""))</f>
        <v/>
      </c>
      <c r="BP392" s="53" t="str">
        <f>IF(B392&gt;例①!$C$38,"",IF(B392&gt;=例①!$C$37,$BP$13,""))</f>
        <v/>
      </c>
      <c r="BQ392" s="53" t="str">
        <f>IF(B392&gt;例①!$C$40,"",IF(B392&gt;=例①!$C$39,$BQ$13,""))</f>
        <v/>
      </c>
      <c r="BR392" s="53" t="str">
        <f>IF(B392&gt;例①!$C$42,"",IF(B392&gt;=例①!$C$41,$BR$13,""))</f>
        <v/>
      </c>
      <c r="BS392" s="53" t="str">
        <f>IF(B392&gt;例①!$C$44,"",IF(B392&gt;=例①!$C$43,$BS$13,""))</f>
        <v/>
      </c>
      <c r="BT392" s="53" t="str">
        <f>IF(B392&gt;例①!$C$46,"",IF(B392&gt;=例①!$C$45,$BT$13,""))</f>
        <v/>
      </c>
      <c r="BU392" s="53" t="str">
        <f>IF(B392&gt;例①!$C$48,"",IF(B392&gt;=例①!$C$47,$BU$13,""))</f>
        <v/>
      </c>
      <c r="BV392" s="53" t="str">
        <f>IF(B392&gt;例①!$C$50,"",IF(B392&gt;=例①!$C$49,$BV$13,""))</f>
        <v/>
      </c>
      <c r="BW392" s="53" t="str">
        <f>IF(B392&gt;例①!$C$52,"",IF(B392&gt;=例①!$C$51,$BW$13,""))</f>
        <v/>
      </c>
      <c r="BX392" s="53" t="str">
        <f>IF(B392&gt;例①!$C$54,"",IF(B392&gt;=例①!$C$53,$BX$13,""))</f>
        <v/>
      </c>
      <c r="BY392" s="53" t="str">
        <f>IF(B392&gt;例①!$C$56,"",IF(B392&gt;=例①!$C$55,$BY$13,""))</f>
        <v/>
      </c>
      <c r="BZ392" s="53" t="str">
        <f>IF(B392&gt;例①!$C$58,"",IF(B392&gt;=例①!$C$57,$BZ$13,""))</f>
        <v/>
      </c>
      <c r="CA392" s="53" t="str">
        <f>IF(B392&gt;例①!$C$60,"",IF(B392&gt;=例①!$C$59,$CA$13,""))</f>
        <v/>
      </c>
      <c r="CB392" s="53" t="str">
        <f>IF(B392&gt;例①!$C$62,"",IF(B392&gt;=例①!$C$61,$CB$13,""))</f>
        <v/>
      </c>
      <c r="CC392" s="53" t="str">
        <f>IF(B392&gt;例①!$C$64,"",IF(B392&gt;=例①!$C$63,$CC$13,""))</f>
        <v/>
      </c>
      <c r="CD392" s="53" t="str">
        <f>IF(B392&gt;例①!$C$66,"",IF(B392&gt;=例①!$C$65,$CD$13,""))</f>
        <v/>
      </c>
      <c r="CE392" s="50" t="str">
        <f t="shared" si="212"/>
        <v/>
      </c>
      <c r="CF392" s="50" t="str">
        <f t="shared" si="199"/>
        <v xml:space="preserve"> </v>
      </c>
    </row>
    <row r="393" spans="1:84" ht="39" customHeight="1" thickTop="1" thickBot="1" x14ac:dyDescent="0.2">
      <c r="A393" s="81" t="str">
        <f t="shared" si="186"/>
        <v>対象期間外</v>
      </c>
      <c r="B393" s="180" t="str">
        <f>IFERROR(IF(B392=例①!$E$12+IF(WEEKDAY(例①!$E$12)=1,例①!$E$12,(8-WEEKDAY(例①!$E$12))),"-",IF(B392="-","-",B392+1)),"-")</f>
        <v>-</v>
      </c>
      <c r="C393" s="89" t="str">
        <f t="shared" si="200"/>
        <v>-</v>
      </c>
      <c r="D393" s="199" t="str">
        <f t="shared" si="201"/>
        <v>×</v>
      </c>
      <c r="E393" s="200" t="str">
        <f t="shared" si="202"/>
        <v xml:space="preserve"> </v>
      </c>
      <c r="F393" s="201" t="s">
        <v>60</v>
      </c>
      <c r="G393" s="202"/>
      <c r="H393" s="203"/>
      <c r="I393" s="204"/>
      <c r="J393" s="187" t="str">
        <f t="shared" si="203"/>
        <v/>
      </c>
      <c r="K393" s="190" t="str">
        <f t="shared" si="187"/>
        <v/>
      </c>
      <c r="L393" s="190" t="str">
        <f t="shared" si="188"/>
        <v/>
      </c>
      <c r="M393" s="188" t="str">
        <f t="shared" si="204"/>
        <v/>
      </c>
      <c r="N393" s="87" t="str">
        <f t="shared" si="189"/>
        <v/>
      </c>
      <c r="O393" s="108"/>
      <c r="P393" s="156" t="str">
        <f>IF(B393&lt;例①!$E$11,"",IF(B393&gt;例①!$E$12,"",IF(LEN(CE393)=0,"○","")))</f>
        <v/>
      </c>
      <c r="Q393" s="162">
        <f t="shared" si="205"/>
        <v>52</v>
      </c>
      <c r="R393" s="93">
        <f t="shared" si="190"/>
        <v>181</v>
      </c>
      <c r="S393" s="156" t="str">
        <f t="shared" si="191"/>
        <v/>
      </c>
      <c r="T393" s="162">
        <f t="shared" si="192"/>
        <v>51</v>
      </c>
      <c r="U393" s="100">
        <f t="shared" si="206"/>
        <v>52</v>
      </c>
      <c r="V393" s="93" t="str">
        <f t="shared" si="193"/>
        <v/>
      </c>
      <c r="W393" s="169" t="str">
        <f t="shared" si="207"/>
        <v/>
      </c>
      <c r="X393" s="80" t="str">
        <f t="shared" si="208"/>
        <v/>
      </c>
      <c r="Y393" s="80" t="str">
        <f t="shared" si="209"/>
        <v/>
      </c>
      <c r="Z393" s="80" t="str">
        <f t="shared" si="194"/>
        <v>-</v>
      </c>
      <c r="AA393" s="80" t="str">
        <f t="shared" si="195"/>
        <v/>
      </c>
      <c r="AB393" s="80" t="str">
        <f t="shared" si="196"/>
        <v>OK（振替済み）</v>
      </c>
      <c r="AC393" s="154">
        <f t="shared" si="197"/>
        <v>51</v>
      </c>
      <c r="AD393" s="154" t="str">
        <f t="shared" si="210"/>
        <v/>
      </c>
      <c r="AE393" s="106">
        <f t="shared" si="211"/>
        <v>0</v>
      </c>
      <c r="AF393" s="106">
        <f t="shared" si="198"/>
        <v>0</v>
      </c>
      <c r="AG393" s="216" t="str">
        <f>IFERROR(IF(AE393=1,例①!$E$11,IF(AE393=2,例①!$E$11,IF(WEEKDAY(Z393)=2,Z386,AG392))),"")</f>
        <v/>
      </c>
      <c r="AH393" s="221" t="str">
        <f t="shared" ref="AH393:BA405" si="222">IFERROR(IF(AG393+1&gt;$BB393,"",AG393+1),"")</f>
        <v/>
      </c>
      <c r="AI393" s="221" t="str">
        <f t="shared" si="222"/>
        <v/>
      </c>
      <c r="AJ393" s="221" t="str">
        <f t="shared" si="222"/>
        <v/>
      </c>
      <c r="AK393" s="221" t="str">
        <f t="shared" si="222"/>
        <v/>
      </c>
      <c r="AL393" s="221" t="str">
        <f t="shared" si="222"/>
        <v/>
      </c>
      <c r="AM393" s="221" t="str">
        <f t="shared" si="222"/>
        <v/>
      </c>
      <c r="AN393" s="221" t="str">
        <f t="shared" si="222"/>
        <v/>
      </c>
      <c r="AO393" s="221" t="str">
        <f t="shared" si="222"/>
        <v/>
      </c>
      <c r="AP393" s="221" t="str">
        <f t="shared" si="222"/>
        <v/>
      </c>
      <c r="AQ393" s="221" t="str">
        <f t="shared" si="222"/>
        <v/>
      </c>
      <c r="AR393" s="221" t="str">
        <f t="shared" si="222"/>
        <v/>
      </c>
      <c r="AS393" s="221" t="str">
        <f t="shared" si="222"/>
        <v/>
      </c>
      <c r="AT393" s="221" t="str">
        <f t="shared" si="222"/>
        <v/>
      </c>
      <c r="AU393" s="221" t="str">
        <f t="shared" si="222"/>
        <v/>
      </c>
      <c r="AV393" s="221" t="str">
        <f t="shared" si="222"/>
        <v/>
      </c>
      <c r="AW393" s="221" t="str">
        <f t="shared" si="222"/>
        <v/>
      </c>
      <c r="AX393" s="221" t="str">
        <f t="shared" si="222"/>
        <v/>
      </c>
      <c r="AY393" s="221" t="str">
        <f t="shared" si="222"/>
        <v/>
      </c>
      <c r="AZ393" s="221" t="str">
        <f t="shared" si="222"/>
        <v/>
      </c>
      <c r="BA393" s="221" t="str">
        <f t="shared" si="222"/>
        <v/>
      </c>
      <c r="BB393" s="217" t="str">
        <f>IFERROR(IF(IF(Z393=例①!$E$12,例①!$E$12,IF(WEEKDAY(Z393)=1,Z400,BB394))&gt;例①!$E$12,例①!$E$12,IF(Z393=例①!$E$12,例①!$E$12,IF(WEEKDAY(Z393)=1,Z400,BB394))),"")</f>
        <v/>
      </c>
      <c r="BE393" s="53"/>
      <c r="BF393" s="53"/>
      <c r="BG393" s="53" t="str">
        <f>IFERROR(VLOOKUP(B393,例①!$C$11:$D$12,2,FALSE),"")</f>
        <v/>
      </c>
      <c r="BH393" s="53" t="str">
        <f>IFERROR(VLOOKUP(B393,例①!$C$16:$D$21,2,FALSE),"")</f>
        <v/>
      </c>
      <c r="BI393" s="53" t="str">
        <f>IFERROR(VLOOKUP(B393,例①!$C$22:$D$24,2,FALSE),"")</f>
        <v/>
      </c>
      <c r="BJ393" s="53" t="str">
        <f>IF(B393&gt;例①!$C$26,"",IF(B393&gt;=例①!$C$25,$BJ$13,""))</f>
        <v/>
      </c>
      <c r="BK393" s="53" t="str">
        <f>IF(B393&gt;例①!$C$28,"",IF(B393&gt;=例①!$C$27,$BK$13,""))</f>
        <v/>
      </c>
      <c r="BL393" s="53" t="str">
        <f>IF(B393&gt;例①!$C$30,"",IF(B393&gt;=例①!$C$29,$BL$13,""))</f>
        <v/>
      </c>
      <c r="BM393" s="53" t="str">
        <f>IF(B393&gt;例①!$C$32,"",IF(B393&gt;=例①!$C$31,$BM$13,""))</f>
        <v/>
      </c>
      <c r="BN393" s="53" t="str">
        <f>IF(B393&gt;例①!$C$34,"",IF(B393&gt;=例①!$C$33,$BN$13,""))</f>
        <v/>
      </c>
      <c r="BO393" s="53" t="str">
        <f>IF(B393&gt;例①!$C$36,"",IF(B393&gt;=例①!$C$35,$BO$13,""))</f>
        <v/>
      </c>
      <c r="BP393" s="53" t="str">
        <f>IF(B393&gt;例①!$C$38,"",IF(B393&gt;=例①!$C$37,$BP$13,""))</f>
        <v/>
      </c>
      <c r="BQ393" s="53" t="str">
        <f>IF(B393&gt;例①!$C$40,"",IF(B393&gt;=例①!$C$39,$BQ$13,""))</f>
        <v/>
      </c>
      <c r="BR393" s="53" t="str">
        <f>IF(B393&gt;例①!$C$42,"",IF(B393&gt;=例①!$C$41,$BR$13,""))</f>
        <v/>
      </c>
      <c r="BS393" s="53" t="str">
        <f>IF(B393&gt;例①!$C$44,"",IF(B393&gt;=例①!$C$43,$BS$13,""))</f>
        <v/>
      </c>
      <c r="BT393" s="53" t="str">
        <f>IF(B393&gt;例①!$C$46,"",IF(B393&gt;=例①!$C$45,$BT$13,""))</f>
        <v/>
      </c>
      <c r="BU393" s="53" t="str">
        <f>IF(B393&gt;例①!$C$48,"",IF(B393&gt;=例①!$C$47,$BU$13,""))</f>
        <v/>
      </c>
      <c r="BV393" s="53" t="str">
        <f>IF(B393&gt;例①!$C$50,"",IF(B393&gt;=例①!$C$49,$BV$13,""))</f>
        <v/>
      </c>
      <c r="BW393" s="53" t="str">
        <f>IF(B393&gt;例①!$C$52,"",IF(B393&gt;=例①!$C$51,$BW$13,""))</f>
        <v/>
      </c>
      <c r="BX393" s="53" t="str">
        <f>IF(B393&gt;例①!$C$54,"",IF(B393&gt;=例①!$C$53,$BX$13,""))</f>
        <v/>
      </c>
      <c r="BY393" s="53" t="str">
        <f>IF(B393&gt;例①!$C$56,"",IF(B393&gt;=例①!$C$55,$BY$13,""))</f>
        <v/>
      </c>
      <c r="BZ393" s="53" t="str">
        <f>IF(B393&gt;例①!$C$58,"",IF(B393&gt;=例①!$C$57,$BZ$13,""))</f>
        <v/>
      </c>
      <c r="CA393" s="53" t="str">
        <f>IF(B393&gt;例①!$C$60,"",IF(B393&gt;=例①!$C$59,$CA$13,""))</f>
        <v/>
      </c>
      <c r="CB393" s="53" t="str">
        <f>IF(B393&gt;例①!$C$62,"",IF(B393&gt;=例①!$C$61,$CB$13,""))</f>
        <v/>
      </c>
      <c r="CC393" s="53" t="str">
        <f>IF(B393&gt;例①!$C$64,"",IF(B393&gt;=例①!$C$63,$CC$13,""))</f>
        <v/>
      </c>
      <c r="CD393" s="53" t="str">
        <f>IF(B393&gt;例①!$C$66,"",IF(B393&gt;=例①!$C$65,$CD$13,""))</f>
        <v/>
      </c>
      <c r="CE393" s="50" t="str">
        <f t="shared" si="212"/>
        <v/>
      </c>
      <c r="CF393" s="50" t="str">
        <f t="shared" si="199"/>
        <v xml:space="preserve"> </v>
      </c>
    </row>
    <row r="394" spans="1:84" ht="39" customHeight="1" thickTop="1" thickBot="1" x14ac:dyDescent="0.2">
      <c r="A394" s="81" t="str">
        <f t="shared" si="186"/>
        <v>対象期間外</v>
      </c>
      <c r="B394" s="180" t="str">
        <f>IFERROR(IF(B393=例①!$E$12+IF(WEEKDAY(例①!$E$12)=1,例①!$E$12,(8-WEEKDAY(例①!$E$12))),"-",IF(B393="-","-",B393+1)),"-")</f>
        <v>-</v>
      </c>
      <c r="C394" s="89" t="str">
        <f t="shared" si="200"/>
        <v>-</v>
      </c>
      <c r="D394" s="199" t="str">
        <f t="shared" si="201"/>
        <v>×</v>
      </c>
      <c r="E394" s="200" t="str">
        <f t="shared" si="202"/>
        <v xml:space="preserve"> </v>
      </c>
      <c r="F394" s="201" t="s">
        <v>60</v>
      </c>
      <c r="G394" s="202"/>
      <c r="H394" s="203"/>
      <c r="I394" s="204"/>
      <c r="J394" s="187" t="str">
        <f t="shared" si="203"/>
        <v/>
      </c>
      <c r="K394" s="190" t="str">
        <f t="shared" si="187"/>
        <v/>
      </c>
      <c r="L394" s="190" t="str">
        <f t="shared" si="188"/>
        <v/>
      </c>
      <c r="M394" s="188" t="str">
        <f t="shared" si="204"/>
        <v/>
      </c>
      <c r="N394" s="87" t="str">
        <f t="shared" si="189"/>
        <v/>
      </c>
      <c r="O394" s="108"/>
      <c r="P394" s="156" t="str">
        <f>IF(B394&lt;例①!$E$11,"",IF(B394&gt;例①!$E$12,"",IF(LEN(CE394)=0,"○","")))</f>
        <v/>
      </c>
      <c r="Q394" s="162">
        <f t="shared" si="205"/>
        <v>52</v>
      </c>
      <c r="R394" s="93">
        <f t="shared" si="190"/>
        <v>181</v>
      </c>
      <c r="S394" s="156" t="str">
        <f t="shared" si="191"/>
        <v/>
      </c>
      <c r="T394" s="162">
        <f t="shared" si="192"/>
        <v>51</v>
      </c>
      <c r="U394" s="100">
        <f t="shared" si="206"/>
        <v>52</v>
      </c>
      <c r="V394" s="93" t="str">
        <f t="shared" si="193"/>
        <v/>
      </c>
      <c r="W394" s="169" t="str">
        <f t="shared" si="207"/>
        <v/>
      </c>
      <c r="X394" s="80" t="str">
        <f t="shared" si="208"/>
        <v/>
      </c>
      <c r="Y394" s="80" t="str">
        <f t="shared" si="209"/>
        <v/>
      </c>
      <c r="Z394" s="80" t="str">
        <f t="shared" si="194"/>
        <v>-</v>
      </c>
      <c r="AA394" s="80" t="str">
        <f t="shared" si="195"/>
        <v/>
      </c>
      <c r="AB394" s="80" t="str">
        <f t="shared" si="196"/>
        <v>OK（振替済み）</v>
      </c>
      <c r="AC394" s="154">
        <f t="shared" si="197"/>
        <v>51</v>
      </c>
      <c r="AD394" s="154" t="str">
        <f t="shared" si="210"/>
        <v/>
      </c>
      <c r="AE394" s="106">
        <f t="shared" si="211"/>
        <v>0</v>
      </c>
      <c r="AF394" s="106">
        <f t="shared" si="198"/>
        <v>0</v>
      </c>
      <c r="AG394" s="218" t="str">
        <f>IFERROR(IF(AE394=1,例①!$E$11,IF(AE394=2,例①!$E$11,IF(WEEKDAY(Z394)=2,Z387,AG393))),"")</f>
        <v/>
      </c>
      <c r="AH394" s="222" t="str">
        <f t="shared" si="222"/>
        <v/>
      </c>
      <c r="AI394" s="222" t="str">
        <f t="shared" si="222"/>
        <v/>
      </c>
      <c r="AJ394" s="222" t="str">
        <f t="shared" si="222"/>
        <v/>
      </c>
      <c r="AK394" s="222" t="str">
        <f t="shared" si="222"/>
        <v/>
      </c>
      <c r="AL394" s="222" t="str">
        <f t="shared" si="222"/>
        <v/>
      </c>
      <c r="AM394" s="222" t="str">
        <f t="shared" si="222"/>
        <v/>
      </c>
      <c r="AN394" s="222" t="str">
        <f t="shared" si="222"/>
        <v/>
      </c>
      <c r="AO394" s="222" t="str">
        <f t="shared" si="222"/>
        <v/>
      </c>
      <c r="AP394" s="222" t="str">
        <f t="shared" si="222"/>
        <v/>
      </c>
      <c r="AQ394" s="222" t="str">
        <f t="shared" si="222"/>
        <v/>
      </c>
      <c r="AR394" s="222" t="str">
        <f t="shared" si="222"/>
        <v/>
      </c>
      <c r="AS394" s="222" t="str">
        <f t="shared" si="222"/>
        <v/>
      </c>
      <c r="AT394" s="222" t="str">
        <f t="shared" si="222"/>
        <v/>
      </c>
      <c r="AU394" s="222" t="str">
        <f t="shared" si="222"/>
        <v/>
      </c>
      <c r="AV394" s="222" t="str">
        <f t="shared" si="222"/>
        <v/>
      </c>
      <c r="AW394" s="222" t="str">
        <f t="shared" si="222"/>
        <v/>
      </c>
      <c r="AX394" s="222" t="str">
        <f t="shared" si="222"/>
        <v/>
      </c>
      <c r="AY394" s="222" t="str">
        <f t="shared" si="222"/>
        <v/>
      </c>
      <c r="AZ394" s="222" t="str">
        <f t="shared" si="222"/>
        <v/>
      </c>
      <c r="BA394" s="222" t="str">
        <f t="shared" si="222"/>
        <v/>
      </c>
      <c r="BB394" s="219" t="str">
        <f>IFERROR(IF(IF(Z394=例①!$E$12,例①!$E$12,IF(WEEKDAY(Z394)=1,Z401,BB395))&gt;例①!$E$12,例①!$E$12,IF(Z394=例①!$E$12,例①!$E$12,IF(WEEKDAY(Z394)=1,Z401,BB395))),"")</f>
        <v/>
      </c>
      <c r="BE394" s="53"/>
      <c r="BF394" s="53"/>
      <c r="BG394" s="53" t="str">
        <f>IFERROR(VLOOKUP(B394,例①!$C$11:$D$12,2,FALSE),"")</f>
        <v/>
      </c>
      <c r="BH394" s="53" t="str">
        <f>IFERROR(VLOOKUP(B394,例①!$C$16:$D$21,2,FALSE),"")</f>
        <v/>
      </c>
      <c r="BI394" s="53" t="str">
        <f>IFERROR(VLOOKUP(B394,例①!$C$22:$D$24,2,FALSE),"")</f>
        <v/>
      </c>
      <c r="BJ394" s="53" t="str">
        <f>IF(B394&gt;例①!$C$26,"",IF(B394&gt;=例①!$C$25,$BJ$13,""))</f>
        <v/>
      </c>
      <c r="BK394" s="53" t="str">
        <f>IF(B394&gt;例①!$C$28,"",IF(B394&gt;=例①!$C$27,$BK$13,""))</f>
        <v/>
      </c>
      <c r="BL394" s="53" t="str">
        <f>IF(B394&gt;例①!$C$30,"",IF(B394&gt;=例①!$C$29,$BL$13,""))</f>
        <v/>
      </c>
      <c r="BM394" s="53" t="str">
        <f>IF(B394&gt;例①!$C$32,"",IF(B394&gt;=例①!$C$31,$BM$13,""))</f>
        <v/>
      </c>
      <c r="BN394" s="53" t="str">
        <f>IF(B394&gt;例①!$C$34,"",IF(B394&gt;=例①!$C$33,$BN$13,""))</f>
        <v/>
      </c>
      <c r="BO394" s="53" t="str">
        <f>IF(B394&gt;例①!$C$36,"",IF(B394&gt;=例①!$C$35,$BO$13,""))</f>
        <v/>
      </c>
      <c r="BP394" s="53" t="str">
        <f>IF(B394&gt;例①!$C$38,"",IF(B394&gt;=例①!$C$37,$BP$13,""))</f>
        <v/>
      </c>
      <c r="BQ394" s="53" t="str">
        <f>IF(B394&gt;例①!$C$40,"",IF(B394&gt;=例①!$C$39,$BQ$13,""))</f>
        <v/>
      </c>
      <c r="BR394" s="53" t="str">
        <f>IF(B394&gt;例①!$C$42,"",IF(B394&gt;=例①!$C$41,$BR$13,""))</f>
        <v/>
      </c>
      <c r="BS394" s="53" t="str">
        <f>IF(B394&gt;例①!$C$44,"",IF(B394&gt;=例①!$C$43,$BS$13,""))</f>
        <v/>
      </c>
      <c r="BT394" s="53" t="str">
        <f>IF(B394&gt;例①!$C$46,"",IF(B394&gt;=例①!$C$45,$BT$13,""))</f>
        <v/>
      </c>
      <c r="BU394" s="53" t="str">
        <f>IF(B394&gt;例①!$C$48,"",IF(B394&gt;=例①!$C$47,$BU$13,""))</f>
        <v/>
      </c>
      <c r="BV394" s="53" t="str">
        <f>IF(B394&gt;例①!$C$50,"",IF(B394&gt;=例①!$C$49,$BV$13,""))</f>
        <v/>
      </c>
      <c r="BW394" s="53" t="str">
        <f>IF(B394&gt;例①!$C$52,"",IF(B394&gt;=例①!$C$51,$BW$13,""))</f>
        <v/>
      </c>
      <c r="BX394" s="53" t="str">
        <f>IF(B394&gt;例①!$C$54,"",IF(B394&gt;=例①!$C$53,$BX$13,""))</f>
        <v/>
      </c>
      <c r="BY394" s="53" t="str">
        <f>IF(B394&gt;例①!$C$56,"",IF(B394&gt;=例①!$C$55,$BY$13,""))</f>
        <v/>
      </c>
      <c r="BZ394" s="53" t="str">
        <f>IF(B394&gt;例①!$C$58,"",IF(B394&gt;=例①!$C$57,$BZ$13,""))</f>
        <v/>
      </c>
      <c r="CA394" s="53" t="str">
        <f>IF(B394&gt;例①!$C$60,"",IF(B394&gt;=例①!$C$59,$CA$13,""))</f>
        <v/>
      </c>
      <c r="CB394" s="53" t="str">
        <f>IF(B394&gt;例①!$C$62,"",IF(B394&gt;=例①!$C$61,$CB$13,""))</f>
        <v/>
      </c>
      <c r="CC394" s="53" t="str">
        <f>IF(B394&gt;例①!$C$64,"",IF(B394&gt;=例①!$C$63,$CC$13,""))</f>
        <v/>
      </c>
      <c r="CD394" s="53" t="str">
        <f>IF(B394&gt;例①!$C$66,"",IF(B394&gt;=例①!$C$65,$CD$13,""))</f>
        <v/>
      </c>
      <c r="CE394" s="50" t="str">
        <f t="shared" si="212"/>
        <v/>
      </c>
      <c r="CF394" s="50" t="str">
        <f t="shared" si="199"/>
        <v xml:space="preserve"> </v>
      </c>
    </row>
    <row r="395" spans="1:84" ht="39" customHeight="1" thickTop="1" thickBot="1" x14ac:dyDescent="0.2">
      <c r="A395" s="81" t="str">
        <f t="shared" si="186"/>
        <v>対象期間外</v>
      </c>
      <c r="B395" s="180" t="str">
        <f>IFERROR(IF(B394=例①!$E$12+IF(WEEKDAY(例①!$E$12)=1,例①!$E$12,(8-WEEKDAY(例①!$E$12))),"-",IF(B394="-","-",B394+1)),"-")</f>
        <v>-</v>
      </c>
      <c r="C395" s="89" t="str">
        <f t="shared" si="200"/>
        <v>-</v>
      </c>
      <c r="D395" s="199" t="str">
        <f t="shared" si="201"/>
        <v>×</v>
      </c>
      <c r="E395" s="200" t="str">
        <f t="shared" si="202"/>
        <v xml:space="preserve"> </v>
      </c>
      <c r="F395" s="201" t="s">
        <v>60</v>
      </c>
      <c r="G395" s="202"/>
      <c r="H395" s="203"/>
      <c r="I395" s="204"/>
      <c r="J395" s="187" t="str">
        <f t="shared" si="203"/>
        <v/>
      </c>
      <c r="K395" s="190" t="str">
        <f t="shared" si="187"/>
        <v/>
      </c>
      <c r="L395" s="190" t="str">
        <f t="shared" si="188"/>
        <v/>
      </c>
      <c r="M395" s="188" t="str">
        <f t="shared" si="204"/>
        <v/>
      </c>
      <c r="N395" s="87" t="str">
        <f t="shared" si="189"/>
        <v/>
      </c>
      <c r="O395" s="108"/>
      <c r="P395" s="156" t="str">
        <f>IF(B395&lt;例①!$E$11,"",IF(B395&gt;例①!$E$12,"",IF(LEN(CE395)=0,"○","")))</f>
        <v/>
      </c>
      <c r="Q395" s="162">
        <f t="shared" si="205"/>
        <v>52</v>
      </c>
      <c r="R395" s="93">
        <f t="shared" si="190"/>
        <v>181</v>
      </c>
      <c r="S395" s="156" t="str">
        <f t="shared" si="191"/>
        <v/>
      </c>
      <c r="T395" s="162">
        <f t="shared" si="192"/>
        <v>51</v>
      </c>
      <c r="U395" s="100">
        <f t="shared" si="206"/>
        <v>52</v>
      </c>
      <c r="V395" s="93" t="str">
        <f t="shared" si="193"/>
        <v/>
      </c>
      <c r="W395" s="169" t="str">
        <f t="shared" si="207"/>
        <v/>
      </c>
      <c r="X395" s="80" t="str">
        <f t="shared" si="208"/>
        <v/>
      </c>
      <c r="Y395" s="80" t="str">
        <f t="shared" si="209"/>
        <v/>
      </c>
      <c r="Z395" s="80" t="str">
        <f t="shared" si="194"/>
        <v>-</v>
      </c>
      <c r="AA395" s="80" t="str">
        <f t="shared" si="195"/>
        <v/>
      </c>
      <c r="AB395" s="80" t="str">
        <f t="shared" si="196"/>
        <v>OK（振替済み）</v>
      </c>
      <c r="AC395" s="154">
        <f t="shared" si="197"/>
        <v>51</v>
      </c>
      <c r="AD395" s="154" t="str">
        <f t="shared" si="210"/>
        <v/>
      </c>
      <c r="AE395" s="106">
        <f t="shared" si="211"/>
        <v>0</v>
      </c>
      <c r="AF395" s="106">
        <f t="shared" si="198"/>
        <v>0</v>
      </c>
      <c r="AG395" s="218" t="str">
        <f>IFERROR(IF(AE395=1,例①!$E$11,IF(AE395=2,例①!$E$11,IF(WEEKDAY(Z395)=2,Z388,AG394))),"")</f>
        <v/>
      </c>
      <c r="AH395" s="222" t="str">
        <f t="shared" si="222"/>
        <v/>
      </c>
      <c r="AI395" s="222" t="str">
        <f t="shared" si="222"/>
        <v/>
      </c>
      <c r="AJ395" s="222" t="str">
        <f t="shared" si="222"/>
        <v/>
      </c>
      <c r="AK395" s="222" t="str">
        <f t="shared" si="222"/>
        <v/>
      </c>
      <c r="AL395" s="222" t="str">
        <f t="shared" si="222"/>
        <v/>
      </c>
      <c r="AM395" s="222" t="str">
        <f t="shared" si="222"/>
        <v/>
      </c>
      <c r="AN395" s="222" t="str">
        <f t="shared" si="222"/>
        <v/>
      </c>
      <c r="AO395" s="222" t="str">
        <f t="shared" si="222"/>
        <v/>
      </c>
      <c r="AP395" s="222" t="str">
        <f t="shared" si="222"/>
        <v/>
      </c>
      <c r="AQ395" s="222" t="str">
        <f t="shared" si="222"/>
        <v/>
      </c>
      <c r="AR395" s="222" t="str">
        <f t="shared" si="222"/>
        <v/>
      </c>
      <c r="AS395" s="222" t="str">
        <f t="shared" si="222"/>
        <v/>
      </c>
      <c r="AT395" s="222" t="str">
        <f t="shared" si="222"/>
        <v/>
      </c>
      <c r="AU395" s="222" t="str">
        <f t="shared" si="222"/>
        <v/>
      </c>
      <c r="AV395" s="222" t="str">
        <f t="shared" si="222"/>
        <v/>
      </c>
      <c r="AW395" s="222" t="str">
        <f t="shared" si="222"/>
        <v/>
      </c>
      <c r="AX395" s="222" t="str">
        <f t="shared" si="222"/>
        <v/>
      </c>
      <c r="AY395" s="222" t="str">
        <f t="shared" si="222"/>
        <v/>
      </c>
      <c r="AZ395" s="222" t="str">
        <f t="shared" si="222"/>
        <v/>
      </c>
      <c r="BA395" s="222" t="str">
        <f t="shared" si="222"/>
        <v/>
      </c>
      <c r="BB395" s="219" t="str">
        <f>IFERROR(IF(IF(Z395=例①!$E$12,例①!$E$12,IF(WEEKDAY(Z395)=1,Z402,BB396))&gt;例①!$E$12,例①!$E$12,IF(Z395=例①!$E$12,例①!$E$12,IF(WEEKDAY(Z395)=1,Z402,BB396))),"")</f>
        <v/>
      </c>
      <c r="BE395" s="53"/>
      <c r="BF395" s="53"/>
      <c r="BG395" s="53" t="str">
        <f>IFERROR(VLOOKUP(B395,例①!$C$11:$D$12,2,FALSE),"")</f>
        <v/>
      </c>
      <c r="BH395" s="53" t="str">
        <f>IFERROR(VLOOKUP(B395,例①!$C$16:$D$21,2,FALSE),"")</f>
        <v/>
      </c>
      <c r="BI395" s="53" t="str">
        <f>IFERROR(VLOOKUP(B395,例①!$C$22:$D$24,2,FALSE),"")</f>
        <v/>
      </c>
      <c r="BJ395" s="53" t="str">
        <f>IF(B395&gt;例①!$C$26,"",IF(B395&gt;=例①!$C$25,$BJ$13,""))</f>
        <v/>
      </c>
      <c r="BK395" s="53" t="str">
        <f>IF(B395&gt;例①!$C$28,"",IF(B395&gt;=例①!$C$27,$BK$13,""))</f>
        <v/>
      </c>
      <c r="BL395" s="53" t="str">
        <f>IF(B395&gt;例①!$C$30,"",IF(B395&gt;=例①!$C$29,$BL$13,""))</f>
        <v/>
      </c>
      <c r="BM395" s="53" t="str">
        <f>IF(B395&gt;例①!$C$32,"",IF(B395&gt;=例①!$C$31,$BM$13,""))</f>
        <v/>
      </c>
      <c r="BN395" s="53" t="str">
        <f>IF(B395&gt;例①!$C$34,"",IF(B395&gt;=例①!$C$33,$BN$13,""))</f>
        <v/>
      </c>
      <c r="BO395" s="53" t="str">
        <f>IF(B395&gt;例①!$C$36,"",IF(B395&gt;=例①!$C$35,$BO$13,""))</f>
        <v/>
      </c>
      <c r="BP395" s="53" t="str">
        <f>IF(B395&gt;例①!$C$38,"",IF(B395&gt;=例①!$C$37,$BP$13,""))</f>
        <v/>
      </c>
      <c r="BQ395" s="53" t="str">
        <f>IF(B395&gt;例①!$C$40,"",IF(B395&gt;=例①!$C$39,$BQ$13,""))</f>
        <v/>
      </c>
      <c r="BR395" s="53" t="str">
        <f>IF(B395&gt;例①!$C$42,"",IF(B395&gt;=例①!$C$41,$BR$13,""))</f>
        <v/>
      </c>
      <c r="BS395" s="53" t="str">
        <f>IF(B395&gt;例①!$C$44,"",IF(B395&gt;=例①!$C$43,$BS$13,""))</f>
        <v/>
      </c>
      <c r="BT395" s="53" t="str">
        <f>IF(B395&gt;例①!$C$46,"",IF(B395&gt;=例①!$C$45,$BT$13,""))</f>
        <v/>
      </c>
      <c r="BU395" s="53" t="str">
        <f>IF(B395&gt;例①!$C$48,"",IF(B395&gt;=例①!$C$47,$BU$13,""))</f>
        <v/>
      </c>
      <c r="BV395" s="53" t="str">
        <f>IF(B395&gt;例①!$C$50,"",IF(B395&gt;=例①!$C$49,$BV$13,""))</f>
        <v/>
      </c>
      <c r="BW395" s="53" t="str">
        <f>IF(B395&gt;例①!$C$52,"",IF(B395&gt;=例①!$C$51,$BW$13,""))</f>
        <v/>
      </c>
      <c r="BX395" s="53" t="str">
        <f>IF(B395&gt;例①!$C$54,"",IF(B395&gt;=例①!$C$53,$BX$13,""))</f>
        <v/>
      </c>
      <c r="BY395" s="53" t="str">
        <f>IF(B395&gt;例①!$C$56,"",IF(B395&gt;=例①!$C$55,$BY$13,""))</f>
        <v/>
      </c>
      <c r="BZ395" s="53" t="str">
        <f>IF(B395&gt;例①!$C$58,"",IF(B395&gt;=例①!$C$57,$BZ$13,""))</f>
        <v/>
      </c>
      <c r="CA395" s="53" t="str">
        <f>IF(B395&gt;例①!$C$60,"",IF(B395&gt;=例①!$C$59,$CA$13,""))</f>
        <v/>
      </c>
      <c r="CB395" s="53" t="str">
        <f>IF(B395&gt;例①!$C$62,"",IF(B395&gt;=例①!$C$61,$CB$13,""))</f>
        <v/>
      </c>
      <c r="CC395" s="53" t="str">
        <f>IF(B395&gt;例①!$C$64,"",IF(B395&gt;=例①!$C$63,$CC$13,""))</f>
        <v/>
      </c>
      <c r="CD395" s="53" t="str">
        <f>IF(B395&gt;例①!$C$66,"",IF(B395&gt;=例①!$C$65,$CD$13,""))</f>
        <v/>
      </c>
      <c r="CE395" s="50" t="str">
        <f t="shared" si="212"/>
        <v/>
      </c>
      <c r="CF395" s="50" t="str">
        <f t="shared" si="199"/>
        <v xml:space="preserve"> </v>
      </c>
    </row>
    <row r="396" spans="1:84" ht="39" customHeight="1" thickTop="1" thickBot="1" x14ac:dyDescent="0.2">
      <c r="A396" s="81" t="str">
        <f t="shared" si="186"/>
        <v>対象期間外</v>
      </c>
      <c r="B396" s="180" t="str">
        <f>IFERROR(IF(B395=例①!$E$12+IF(WEEKDAY(例①!$E$12)=1,例①!$E$12,(8-WEEKDAY(例①!$E$12))),"-",IF(B395="-","-",B395+1)),"-")</f>
        <v>-</v>
      </c>
      <c r="C396" s="89" t="str">
        <f t="shared" si="200"/>
        <v>-</v>
      </c>
      <c r="D396" s="199" t="str">
        <f t="shared" si="201"/>
        <v>×</v>
      </c>
      <c r="E396" s="200" t="str">
        <f t="shared" si="202"/>
        <v xml:space="preserve"> </v>
      </c>
      <c r="F396" s="201" t="s">
        <v>60</v>
      </c>
      <c r="G396" s="202"/>
      <c r="H396" s="203"/>
      <c r="I396" s="204"/>
      <c r="J396" s="187" t="str">
        <f t="shared" si="203"/>
        <v/>
      </c>
      <c r="K396" s="190" t="str">
        <f t="shared" si="187"/>
        <v/>
      </c>
      <c r="L396" s="190" t="str">
        <f t="shared" si="188"/>
        <v/>
      </c>
      <c r="M396" s="188" t="str">
        <f t="shared" si="204"/>
        <v/>
      </c>
      <c r="N396" s="87" t="str">
        <f t="shared" si="189"/>
        <v/>
      </c>
      <c r="O396" s="108"/>
      <c r="P396" s="156" t="str">
        <f>IF(B396&lt;例①!$E$11,"",IF(B396&gt;例①!$E$12,"",IF(LEN(CE396)=0,"○","")))</f>
        <v/>
      </c>
      <c r="Q396" s="162">
        <f t="shared" si="205"/>
        <v>52</v>
      </c>
      <c r="R396" s="93">
        <f t="shared" si="190"/>
        <v>181</v>
      </c>
      <c r="S396" s="156" t="str">
        <f t="shared" si="191"/>
        <v/>
      </c>
      <c r="T396" s="162">
        <f t="shared" si="192"/>
        <v>51</v>
      </c>
      <c r="U396" s="100">
        <f t="shared" si="206"/>
        <v>52</v>
      </c>
      <c r="V396" s="93" t="str">
        <f t="shared" si="193"/>
        <v/>
      </c>
      <c r="W396" s="169" t="str">
        <f t="shared" si="207"/>
        <v/>
      </c>
      <c r="X396" s="80" t="str">
        <f t="shared" si="208"/>
        <v/>
      </c>
      <c r="Y396" s="80" t="str">
        <f t="shared" si="209"/>
        <v/>
      </c>
      <c r="Z396" s="80" t="str">
        <f t="shared" si="194"/>
        <v>-</v>
      </c>
      <c r="AA396" s="80" t="str">
        <f t="shared" si="195"/>
        <v/>
      </c>
      <c r="AB396" s="80" t="str">
        <f t="shared" si="196"/>
        <v>OK（振替済み）</v>
      </c>
      <c r="AC396" s="154">
        <f t="shared" si="197"/>
        <v>51</v>
      </c>
      <c r="AD396" s="154" t="str">
        <f t="shared" si="210"/>
        <v/>
      </c>
      <c r="AE396" s="106">
        <f t="shared" si="211"/>
        <v>0</v>
      </c>
      <c r="AF396" s="106">
        <f t="shared" si="198"/>
        <v>0</v>
      </c>
      <c r="AG396" s="218" t="str">
        <f>IFERROR(IF(AE396=1,例①!$E$11,IF(AE396=2,例①!$E$11,IF(WEEKDAY(Z396)=2,Z389,AG395))),"")</f>
        <v/>
      </c>
      <c r="AH396" s="222" t="str">
        <f t="shared" si="222"/>
        <v/>
      </c>
      <c r="AI396" s="222" t="str">
        <f t="shared" si="222"/>
        <v/>
      </c>
      <c r="AJ396" s="222" t="str">
        <f t="shared" si="222"/>
        <v/>
      </c>
      <c r="AK396" s="222" t="str">
        <f t="shared" si="222"/>
        <v/>
      </c>
      <c r="AL396" s="222" t="str">
        <f t="shared" si="222"/>
        <v/>
      </c>
      <c r="AM396" s="222" t="str">
        <f t="shared" si="222"/>
        <v/>
      </c>
      <c r="AN396" s="222" t="str">
        <f t="shared" si="222"/>
        <v/>
      </c>
      <c r="AO396" s="222" t="str">
        <f t="shared" si="222"/>
        <v/>
      </c>
      <c r="AP396" s="222" t="str">
        <f t="shared" si="222"/>
        <v/>
      </c>
      <c r="AQ396" s="222" t="str">
        <f t="shared" si="222"/>
        <v/>
      </c>
      <c r="AR396" s="222" t="str">
        <f t="shared" si="222"/>
        <v/>
      </c>
      <c r="AS396" s="222" t="str">
        <f t="shared" si="222"/>
        <v/>
      </c>
      <c r="AT396" s="222" t="str">
        <f t="shared" si="222"/>
        <v/>
      </c>
      <c r="AU396" s="222" t="str">
        <f t="shared" si="222"/>
        <v/>
      </c>
      <c r="AV396" s="222" t="str">
        <f t="shared" si="222"/>
        <v/>
      </c>
      <c r="AW396" s="222" t="str">
        <f t="shared" si="222"/>
        <v/>
      </c>
      <c r="AX396" s="222" t="str">
        <f t="shared" si="222"/>
        <v/>
      </c>
      <c r="AY396" s="222" t="str">
        <f t="shared" si="222"/>
        <v/>
      </c>
      <c r="AZ396" s="222" t="str">
        <f t="shared" si="222"/>
        <v/>
      </c>
      <c r="BA396" s="222" t="str">
        <f t="shared" si="222"/>
        <v/>
      </c>
      <c r="BB396" s="219" t="str">
        <f>IFERROR(IF(IF(Z396=例①!$E$12,例①!$E$12,IF(WEEKDAY(Z396)=1,Z403,BB397))&gt;例①!$E$12,例①!$E$12,IF(Z396=例①!$E$12,例①!$E$12,IF(WEEKDAY(Z396)=1,Z403,BB397))),"")</f>
        <v/>
      </c>
      <c r="BE396" s="53"/>
      <c r="BF396" s="53"/>
      <c r="BG396" s="53" t="str">
        <f>IFERROR(VLOOKUP(B396,例①!$C$11:$D$12,2,FALSE),"")</f>
        <v/>
      </c>
      <c r="BH396" s="53" t="str">
        <f>IFERROR(VLOOKUP(B396,例①!$C$16:$D$21,2,FALSE),"")</f>
        <v/>
      </c>
      <c r="BI396" s="53" t="str">
        <f>IFERROR(VLOOKUP(B396,例①!$C$22:$D$24,2,FALSE),"")</f>
        <v/>
      </c>
      <c r="BJ396" s="53" t="str">
        <f>IF(B396&gt;例①!$C$26,"",IF(B396&gt;=例①!$C$25,$BJ$13,""))</f>
        <v/>
      </c>
      <c r="BK396" s="53" t="str">
        <f>IF(B396&gt;例①!$C$28,"",IF(B396&gt;=例①!$C$27,$BK$13,""))</f>
        <v/>
      </c>
      <c r="BL396" s="53" t="str">
        <f>IF(B396&gt;例①!$C$30,"",IF(B396&gt;=例①!$C$29,$BL$13,""))</f>
        <v/>
      </c>
      <c r="BM396" s="53" t="str">
        <f>IF(B396&gt;例①!$C$32,"",IF(B396&gt;=例①!$C$31,$BM$13,""))</f>
        <v/>
      </c>
      <c r="BN396" s="53" t="str">
        <f>IF(B396&gt;例①!$C$34,"",IF(B396&gt;=例①!$C$33,$BN$13,""))</f>
        <v/>
      </c>
      <c r="BO396" s="53" t="str">
        <f>IF(B396&gt;例①!$C$36,"",IF(B396&gt;=例①!$C$35,$BO$13,""))</f>
        <v/>
      </c>
      <c r="BP396" s="53" t="str">
        <f>IF(B396&gt;例①!$C$38,"",IF(B396&gt;=例①!$C$37,$BP$13,""))</f>
        <v/>
      </c>
      <c r="BQ396" s="53" t="str">
        <f>IF(B396&gt;例①!$C$40,"",IF(B396&gt;=例①!$C$39,$BQ$13,""))</f>
        <v/>
      </c>
      <c r="BR396" s="53" t="str">
        <f>IF(B396&gt;例①!$C$42,"",IF(B396&gt;=例①!$C$41,$BR$13,""))</f>
        <v/>
      </c>
      <c r="BS396" s="53" t="str">
        <f>IF(B396&gt;例①!$C$44,"",IF(B396&gt;=例①!$C$43,$BS$13,""))</f>
        <v/>
      </c>
      <c r="BT396" s="53" t="str">
        <f>IF(B396&gt;例①!$C$46,"",IF(B396&gt;=例①!$C$45,$BT$13,""))</f>
        <v/>
      </c>
      <c r="BU396" s="53" t="str">
        <f>IF(B396&gt;例①!$C$48,"",IF(B396&gt;=例①!$C$47,$BU$13,""))</f>
        <v/>
      </c>
      <c r="BV396" s="53" t="str">
        <f>IF(B396&gt;例①!$C$50,"",IF(B396&gt;=例①!$C$49,$BV$13,""))</f>
        <v/>
      </c>
      <c r="BW396" s="53" t="str">
        <f>IF(B396&gt;例①!$C$52,"",IF(B396&gt;=例①!$C$51,$BW$13,""))</f>
        <v/>
      </c>
      <c r="BX396" s="53" t="str">
        <f>IF(B396&gt;例①!$C$54,"",IF(B396&gt;=例①!$C$53,$BX$13,""))</f>
        <v/>
      </c>
      <c r="BY396" s="53" t="str">
        <f>IF(B396&gt;例①!$C$56,"",IF(B396&gt;=例①!$C$55,$BY$13,""))</f>
        <v/>
      </c>
      <c r="BZ396" s="53" t="str">
        <f>IF(B396&gt;例①!$C$58,"",IF(B396&gt;=例①!$C$57,$BZ$13,""))</f>
        <v/>
      </c>
      <c r="CA396" s="53" t="str">
        <f>IF(B396&gt;例①!$C$60,"",IF(B396&gt;=例①!$C$59,$CA$13,""))</f>
        <v/>
      </c>
      <c r="CB396" s="53" t="str">
        <f>IF(B396&gt;例①!$C$62,"",IF(B396&gt;=例①!$C$61,$CB$13,""))</f>
        <v/>
      </c>
      <c r="CC396" s="53" t="str">
        <f>IF(B396&gt;例①!$C$64,"",IF(B396&gt;=例①!$C$63,$CC$13,""))</f>
        <v/>
      </c>
      <c r="CD396" s="53" t="str">
        <f>IF(B396&gt;例①!$C$66,"",IF(B396&gt;=例①!$C$65,$CD$13,""))</f>
        <v/>
      </c>
      <c r="CE396" s="50" t="str">
        <f t="shared" si="212"/>
        <v/>
      </c>
      <c r="CF396" s="50" t="str">
        <f t="shared" si="199"/>
        <v xml:space="preserve"> </v>
      </c>
    </row>
    <row r="397" spans="1:84" ht="39" customHeight="1" thickTop="1" thickBot="1" x14ac:dyDescent="0.2">
      <c r="A397" s="81" t="str">
        <f t="shared" si="186"/>
        <v>対象期間外</v>
      </c>
      <c r="B397" s="180" t="str">
        <f>IFERROR(IF(B396=例①!$E$12+IF(WEEKDAY(例①!$E$12)=1,例①!$E$12,(8-WEEKDAY(例①!$E$12))),"-",IF(B396="-","-",B396+1)),"-")</f>
        <v>-</v>
      </c>
      <c r="C397" s="89" t="str">
        <f t="shared" si="200"/>
        <v>-</v>
      </c>
      <c r="D397" s="199" t="str">
        <f t="shared" si="201"/>
        <v>×</v>
      </c>
      <c r="E397" s="200" t="str">
        <f t="shared" si="202"/>
        <v xml:space="preserve"> </v>
      </c>
      <c r="F397" s="201" t="s">
        <v>60</v>
      </c>
      <c r="G397" s="202"/>
      <c r="H397" s="203"/>
      <c r="I397" s="204"/>
      <c r="J397" s="187" t="str">
        <f t="shared" si="203"/>
        <v/>
      </c>
      <c r="K397" s="190" t="str">
        <f t="shared" si="187"/>
        <v/>
      </c>
      <c r="L397" s="190" t="str">
        <f t="shared" si="188"/>
        <v/>
      </c>
      <c r="M397" s="188" t="str">
        <f t="shared" si="204"/>
        <v/>
      </c>
      <c r="N397" s="87" t="str">
        <f t="shared" si="189"/>
        <v/>
      </c>
      <c r="O397" s="108"/>
      <c r="P397" s="156" t="str">
        <f>IF(B397&lt;例①!$E$11,"",IF(B397&gt;例①!$E$12,"",IF(LEN(CE397)=0,"○","")))</f>
        <v/>
      </c>
      <c r="Q397" s="162">
        <f t="shared" si="205"/>
        <v>52</v>
      </c>
      <c r="R397" s="93">
        <f t="shared" si="190"/>
        <v>181</v>
      </c>
      <c r="S397" s="156" t="str">
        <f t="shared" si="191"/>
        <v/>
      </c>
      <c r="T397" s="162">
        <f t="shared" si="192"/>
        <v>51</v>
      </c>
      <c r="U397" s="100">
        <f t="shared" si="206"/>
        <v>52</v>
      </c>
      <c r="V397" s="93" t="str">
        <f t="shared" si="193"/>
        <v/>
      </c>
      <c r="W397" s="169" t="str">
        <f t="shared" si="207"/>
        <v/>
      </c>
      <c r="X397" s="80" t="str">
        <f t="shared" si="208"/>
        <v/>
      </c>
      <c r="Y397" s="80" t="str">
        <f t="shared" si="209"/>
        <v/>
      </c>
      <c r="Z397" s="80" t="str">
        <f t="shared" si="194"/>
        <v>-</v>
      </c>
      <c r="AA397" s="80" t="str">
        <f t="shared" si="195"/>
        <v/>
      </c>
      <c r="AB397" s="80" t="str">
        <f t="shared" si="196"/>
        <v>OK（振替済み）</v>
      </c>
      <c r="AC397" s="154">
        <f t="shared" si="197"/>
        <v>51</v>
      </c>
      <c r="AD397" s="154" t="str">
        <f t="shared" si="210"/>
        <v/>
      </c>
      <c r="AE397" s="106">
        <f t="shared" si="211"/>
        <v>0</v>
      </c>
      <c r="AF397" s="106">
        <f t="shared" si="198"/>
        <v>0</v>
      </c>
      <c r="AG397" s="218" t="str">
        <f>IFERROR(IF(AE397=1,例①!$E$11,IF(AE397=2,例①!$E$11,IF(WEEKDAY(Z397)=2,Z390,AG396))),"")</f>
        <v/>
      </c>
      <c r="AH397" s="222" t="str">
        <f t="shared" si="222"/>
        <v/>
      </c>
      <c r="AI397" s="222" t="str">
        <f t="shared" si="222"/>
        <v/>
      </c>
      <c r="AJ397" s="222" t="str">
        <f t="shared" si="222"/>
        <v/>
      </c>
      <c r="AK397" s="222" t="str">
        <f t="shared" si="222"/>
        <v/>
      </c>
      <c r="AL397" s="222" t="str">
        <f t="shared" si="222"/>
        <v/>
      </c>
      <c r="AM397" s="222" t="str">
        <f t="shared" si="222"/>
        <v/>
      </c>
      <c r="AN397" s="222" t="str">
        <f t="shared" si="222"/>
        <v/>
      </c>
      <c r="AO397" s="222" t="str">
        <f t="shared" si="222"/>
        <v/>
      </c>
      <c r="AP397" s="222" t="str">
        <f t="shared" si="222"/>
        <v/>
      </c>
      <c r="AQ397" s="222" t="str">
        <f t="shared" si="222"/>
        <v/>
      </c>
      <c r="AR397" s="222" t="str">
        <f t="shared" si="222"/>
        <v/>
      </c>
      <c r="AS397" s="222" t="str">
        <f t="shared" si="222"/>
        <v/>
      </c>
      <c r="AT397" s="222" t="str">
        <f t="shared" si="222"/>
        <v/>
      </c>
      <c r="AU397" s="222" t="str">
        <f t="shared" si="222"/>
        <v/>
      </c>
      <c r="AV397" s="222" t="str">
        <f t="shared" si="222"/>
        <v/>
      </c>
      <c r="AW397" s="222" t="str">
        <f t="shared" si="222"/>
        <v/>
      </c>
      <c r="AX397" s="222" t="str">
        <f t="shared" si="222"/>
        <v/>
      </c>
      <c r="AY397" s="222" t="str">
        <f t="shared" si="222"/>
        <v/>
      </c>
      <c r="AZ397" s="222" t="str">
        <f t="shared" si="222"/>
        <v/>
      </c>
      <c r="BA397" s="222" t="str">
        <f t="shared" si="222"/>
        <v/>
      </c>
      <c r="BB397" s="219" t="str">
        <f>IFERROR(IF(IF(Z397=例①!$E$12,例①!$E$12,IF(WEEKDAY(Z397)=1,Z404,BB398))&gt;例①!$E$12,例①!$E$12,IF(Z397=例①!$E$12,例①!$E$12,IF(WEEKDAY(Z397)=1,Z404,BB398))),"")</f>
        <v/>
      </c>
      <c r="BE397" s="53"/>
      <c r="BF397" s="53"/>
      <c r="BG397" s="53" t="str">
        <f>IFERROR(VLOOKUP(B397,例①!$C$11:$D$12,2,FALSE),"")</f>
        <v/>
      </c>
      <c r="BH397" s="53" t="str">
        <f>IFERROR(VLOOKUP(B397,例①!$C$16:$D$21,2,FALSE),"")</f>
        <v/>
      </c>
      <c r="BI397" s="53" t="str">
        <f>IFERROR(VLOOKUP(B397,例①!$C$22:$D$24,2,FALSE),"")</f>
        <v/>
      </c>
      <c r="BJ397" s="53" t="str">
        <f>IF(B397&gt;例①!$C$26,"",IF(B397&gt;=例①!$C$25,$BJ$13,""))</f>
        <v/>
      </c>
      <c r="BK397" s="53" t="str">
        <f>IF(B397&gt;例①!$C$28,"",IF(B397&gt;=例①!$C$27,$BK$13,""))</f>
        <v/>
      </c>
      <c r="BL397" s="53" t="str">
        <f>IF(B397&gt;例①!$C$30,"",IF(B397&gt;=例①!$C$29,$BL$13,""))</f>
        <v/>
      </c>
      <c r="BM397" s="53" t="str">
        <f>IF(B397&gt;例①!$C$32,"",IF(B397&gt;=例①!$C$31,$BM$13,""))</f>
        <v/>
      </c>
      <c r="BN397" s="53" t="str">
        <f>IF(B397&gt;例①!$C$34,"",IF(B397&gt;=例①!$C$33,$BN$13,""))</f>
        <v/>
      </c>
      <c r="BO397" s="53" t="str">
        <f>IF(B397&gt;例①!$C$36,"",IF(B397&gt;=例①!$C$35,$BO$13,""))</f>
        <v/>
      </c>
      <c r="BP397" s="53" t="str">
        <f>IF(B397&gt;例①!$C$38,"",IF(B397&gt;=例①!$C$37,$BP$13,""))</f>
        <v/>
      </c>
      <c r="BQ397" s="53" t="str">
        <f>IF(B397&gt;例①!$C$40,"",IF(B397&gt;=例①!$C$39,$BQ$13,""))</f>
        <v/>
      </c>
      <c r="BR397" s="53" t="str">
        <f>IF(B397&gt;例①!$C$42,"",IF(B397&gt;=例①!$C$41,$BR$13,""))</f>
        <v/>
      </c>
      <c r="BS397" s="53" t="str">
        <f>IF(B397&gt;例①!$C$44,"",IF(B397&gt;=例①!$C$43,$BS$13,""))</f>
        <v/>
      </c>
      <c r="BT397" s="53" t="str">
        <f>IF(B397&gt;例①!$C$46,"",IF(B397&gt;=例①!$C$45,$BT$13,""))</f>
        <v/>
      </c>
      <c r="BU397" s="53" t="str">
        <f>IF(B397&gt;例①!$C$48,"",IF(B397&gt;=例①!$C$47,$BU$13,""))</f>
        <v/>
      </c>
      <c r="BV397" s="53" t="str">
        <f>IF(B397&gt;例①!$C$50,"",IF(B397&gt;=例①!$C$49,$BV$13,""))</f>
        <v/>
      </c>
      <c r="BW397" s="53" t="str">
        <f>IF(B397&gt;例①!$C$52,"",IF(B397&gt;=例①!$C$51,$BW$13,""))</f>
        <v/>
      </c>
      <c r="BX397" s="53" t="str">
        <f>IF(B397&gt;例①!$C$54,"",IF(B397&gt;=例①!$C$53,$BX$13,""))</f>
        <v/>
      </c>
      <c r="BY397" s="53" t="str">
        <f>IF(B397&gt;例①!$C$56,"",IF(B397&gt;=例①!$C$55,$BY$13,""))</f>
        <v/>
      </c>
      <c r="BZ397" s="53" t="str">
        <f>IF(B397&gt;例①!$C$58,"",IF(B397&gt;=例①!$C$57,$BZ$13,""))</f>
        <v/>
      </c>
      <c r="CA397" s="53" t="str">
        <f>IF(B397&gt;例①!$C$60,"",IF(B397&gt;=例①!$C$59,$CA$13,""))</f>
        <v/>
      </c>
      <c r="CB397" s="53" t="str">
        <f>IF(B397&gt;例①!$C$62,"",IF(B397&gt;=例①!$C$61,$CB$13,""))</f>
        <v/>
      </c>
      <c r="CC397" s="53" t="str">
        <f>IF(B397&gt;例①!$C$64,"",IF(B397&gt;=例①!$C$63,$CC$13,""))</f>
        <v/>
      </c>
      <c r="CD397" s="53" t="str">
        <f>IF(B397&gt;例①!$C$66,"",IF(B397&gt;=例①!$C$65,$CD$13,""))</f>
        <v/>
      </c>
      <c r="CE397" s="50" t="str">
        <f t="shared" si="212"/>
        <v/>
      </c>
      <c r="CF397" s="50" t="str">
        <f t="shared" si="199"/>
        <v xml:space="preserve"> </v>
      </c>
    </row>
    <row r="398" spans="1:84" ht="39" customHeight="1" thickTop="1" thickBot="1" x14ac:dyDescent="0.2">
      <c r="A398" s="81" t="str">
        <f t="shared" si="186"/>
        <v>対象期間外</v>
      </c>
      <c r="B398" s="180" t="str">
        <f>IFERROR(IF(B397=例①!$E$12+IF(WEEKDAY(例①!$E$12)=1,例①!$E$12,(8-WEEKDAY(例①!$E$12))),"-",IF(B397="-","-",B397+1)),"-")</f>
        <v>-</v>
      </c>
      <c r="C398" s="89" t="str">
        <f t="shared" si="200"/>
        <v>-</v>
      </c>
      <c r="D398" s="199" t="str">
        <f t="shared" si="201"/>
        <v>×</v>
      </c>
      <c r="E398" s="200" t="str">
        <f t="shared" si="202"/>
        <v xml:space="preserve"> </v>
      </c>
      <c r="F398" s="201" t="s">
        <v>61</v>
      </c>
      <c r="G398" s="202"/>
      <c r="H398" s="203"/>
      <c r="I398" s="204"/>
      <c r="J398" s="187" t="str">
        <f t="shared" si="203"/>
        <v/>
      </c>
      <c r="K398" s="190" t="str">
        <f t="shared" si="187"/>
        <v/>
      </c>
      <c r="L398" s="190" t="str">
        <f t="shared" si="188"/>
        <v/>
      </c>
      <c r="M398" s="188" t="str">
        <f t="shared" si="204"/>
        <v/>
      </c>
      <c r="N398" s="87" t="str">
        <f t="shared" si="189"/>
        <v/>
      </c>
      <c r="O398" s="108"/>
      <c r="P398" s="156" t="str">
        <f>IF(B398&lt;例①!$E$11,"",IF(B398&gt;例①!$E$12,"",IF(LEN(CE398)=0,"○","")))</f>
        <v/>
      </c>
      <c r="Q398" s="162">
        <f t="shared" si="205"/>
        <v>52</v>
      </c>
      <c r="R398" s="93">
        <f t="shared" si="190"/>
        <v>181</v>
      </c>
      <c r="S398" s="156" t="str">
        <f t="shared" si="191"/>
        <v/>
      </c>
      <c r="T398" s="162">
        <f t="shared" si="192"/>
        <v>51</v>
      </c>
      <c r="U398" s="100">
        <f t="shared" si="206"/>
        <v>52</v>
      </c>
      <c r="V398" s="93" t="str">
        <f t="shared" si="193"/>
        <v/>
      </c>
      <c r="W398" s="169" t="str">
        <f t="shared" si="207"/>
        <v/>
      </c>
      <c r="X398" s="80" t="str">
        <f t="shared" si="208"/>
        <v/>
      </c>
      <c r="Y398" s="80" t="str">
        <f t="shared" si="209"/>
        <v/>
      </c>
      <c r="Z398" s="80" t="str">
        <f t="shared" si="194"/>
        <v>-</v>
      </c>
      <c r="AA398" s="80" t="str">
        <f t="shared" si="195"/>
        <v/>
      </c>
      <c r="AB398" s="80" t="str">
        <f t="shared" si="196"/>
        <v>OK（振替済み）</v>
      </c>
      <c r="AC398" s="154">
        <f t="shared" si="197"/>
        <v>51</v>
      </c>
      <c r="AD398" s="154" t="str">
        <f t="shared" si="210"/>
        <v/>
      </c>
      <c r="AE398" s="106">
        <f t="shared" si="211"/>
        <v>0</v>
      </c>
      <c r="AF398" s="106">
        <f t="shared" si="198"/>
        <v>0</v>
      </c>
      <c r="AG398" s="218" t="str">
        <f>IFERROR(IF(AE398=1,例①!$E$11,IF(AE398=2,例①!$E$11,IF(WEEKDAY(Z398)=2,Z391,AG397))),"")</f>
        <v/>
      </c>
      <c r="AH398" s="222" t="str">
        <f t="shared" si="222"/>
        <v/>
      </c>
      <c r="AI398" s="222" t="str">
        <f t="shared" si="222"/>
        <v/>
      </c>
      <c r="AJ398" s="222" t="str">
        <f t="shared" si="222"/>
        <v/>
      </c>
      <c r="AK398" s="222" t="str">
        <f t="shared" si="222"/>
        <v/>
      </c>
      <c r="AL398" s="222" t="str">
        <f t="shared" si="222"/>
        <v/>
      </c>
      <c r="AM398" s="222" t="str">
        <f t="shared" si="222"/>
        <v/>
      </c>
      <c r="AN398" s="222" t="str">
        <f t="shared" si="222"/>
        <v/>
      </c>
      <c r="AO398" s="222" t="str">
        <f t="shared" si="222"/>
        <v/>
      </c>
      <c r="AP398" s="222" t="str">
        <f t="shared" si="222"/>
        <v/>
      </c>
      <c r="AQ398" s="222" t="str">
        <f t="shared" si="222"/>
        <v/>
      </c>
      <c r="AR398" s="222" t="str">
        <f t="shared" si="222"/>
        <v/>
      </c>
      <c r="AS398" s="222" t="str">
        <f t="shared" si="222"/>
        <v/>
      </c>
      <c r="AT398" s="222" t="str">
        <f t="shared" si="222"/>
        <v/>
      </c>
      <c r="AU398" s="222" t="str">
        <f t="shared" si="222"/>
        <v/>
      </c>
      <c r="AV398" s="222" t="str">
        <f t="shared" si="222"/>
        <v/>
      </c>
      <c r="AW398" s="222" t="str">
        <f t="shared" si="222"/>
        <v/>
      </c>
      <c r="AX398" s="222" t="str">
        <f t="shared" si="222"/>
        <v/>
      </c>
      <c r="AY398" s="222" t="str">
        <f t="shared" si="222"/>
        <v/>
      </c>
      <c r="AZ398" s="222" t="str">
        <f t="shared" si="222"/>
        <v/>
      </c>
      <c r="BA398" s="222" t="str">
        <f t="shared" si="222"/>
        <v/>
      </c>
      <c r="BB398" s="219" t="str">
        <f>IFERROR(IF(IF(Z398=例①!$E$12,例①!$E$12,IF(WEEKDAY(Z398)=1,Z405,BB399))&gt;例①!$E$12,例①!$E$12,IF(Z398=例①!$E$12,例①!$E$12,IF(WEEKDAY(Z398)=1,Z405,BB399))),"")</f>
        <v/>
      </c>
      <c r="BE398" s="53"/>
      <c r="BF398" s="53"/>
      <c r="BG398" s="53" t="str">
        <f>IFERROR(VLOOKUP(B398,例①!$C$11:$D$12,2,FALSE),"")</f>
        <v/>
      </c>
      <c r="BH398" s="53" t="str">
        <f>IFERROR(VLOOKUP(B398,例①!$C$16:$D$21,2,FALSE),"")</f>
        <v/>
      </c>
      <c r="BI398" s="53" t="str">
        <f>IFERROR(VLOOKUP(B398,例①!$C$22:$D$24,2,FALSE),"")</f>
        <v/>
      </c>
      <c r="BJ398" s="53" t="str">
        <f>IF(B398&gt;例①!$C$26,"",IF(B398&gt;=例①!$C$25,$BJ$13,""))</f>
        <v/>
      </c>
      <c r="BK398" s="53" t="str">
        <f>IF(B398&gt;例①!$C$28,"",IF(B398&gt;=例①!$C$27,$BK$13,""))</f>
        <v/>
      </c>
      <c r="BL398" s="53" t="str">
        <f>IF(B398&gt;例①!$C$30,"",IF(B398&gt;=例①!$C$29,$BL$13,""))</f>
        <v/>
      </c>
      <c r="BM398" s="53" t="str">
        <f>IF(B398&gt;例①!$C$32,"",IF(B398&gt;=例①!$C$31,$BM$13,""))</f>
        <v/>
      </c>
      <c r="BN398" s="53" t="str">
        <f>IF(B398&gt;例①!$C$34,"",IF(B398&gt;=例①!$C$33,$BN$13,""))</f>
        <v/>
      </c>
      <c r="BO398" s="53" t="str">
        <f>IF(B398&gt;例①!$C$36,"",IF(B398&gt;=例①!$C$35,$BO$13,""))</f>
        <v/>
      </c>
      <c r="BP398" s="53" t="str">
        <f>IF(B398&gt;例①!$C$38,"",IF(B398&gt;=例①!$C$37,$BP$13,""))</f>
        <v/>
      </c>
      <c r="BQ398" s="53" t="str">
        <f>IF(B398&gt;例①!$C$40,"",IF(B398&gt;=例①!$C$39,$BQ$13,""))</f>
        <v/>
      </c>
      <c r="BR398" s="53" t="str">
        <f>IF(B398&gt;例①!$C$42,"",IF(B398&gt;=例①!$C$41,$BR$13,""))</f>
        <v/>
      </c>
      <c r="BS398" s="53" t="str">
        <f>IF(B398&gt;例①!$C$44,"",IF(B398&gt;=例①!$C$43,$BS$13,""))</f>
        <v/>
      </c>
      <c r="BT398" s="53" t="str">
        <f>IF(B398&gt;例①!$C$46,"",IF(B398&gt;=例①!$C$45,$BT$13,""))</f>
        <v/>
      </c>
      <c r="BU398" s="53" t="str">
        <f>IF(B398&gt;例①!$C$48,"",IF(B398&gt;=例①!$C$47,$BU$13,""))</f>
        <v/>
      </c>
      <c r="BV398" s="53" t="str">
        <f>IF(B398&gt;例①!$C$50,"",IF(B398&gt;=例①!$C$49,$BV$13,""))</f>
        <v/>
      </c>
      <c r="BW398" s="53" t="str">
        <f>IF(B398&gt;例①!$C$52,"",IF(B398&gt;=例①!$C$51,$BW$13,""))</f>
        <v/>
      </c>
      <c r="BX398" s="53" t="str">
        <f>IF(B398&gt;例①!$C$54,"",IF(B398&gt;=例①!$C$53,$BX$13,""))</f>
        <v/>
      </c>
      <c r="BY398" s="53" t="str">
        <f>IF(B398&gt;例①!$C$56,"",IF(B398&gt;=例①!$C$55,$BY$13,""))</f>
        <v/>
      </c>
      <c r="BZ398" s="53" t="str">
        <f>IF(B398&gt;例①!$C$58,"",IF(B398&gt;=例①!$C$57,$BZ$13,""))</f>
        <v/>
      </c>
      <c r="CA398" s="53" t="str">
        <f>IF(B398&gt;例①!$C$60,"",IF(B398&gt;=例①!$C$59,$CA$13,""))</f>
        <v/>
      </c>
      <c r="CB398" s="53" t="str">
        <f>IF(B398&gt;例①!$C$62,"",IF(B398&gt;=例①!$C$61,$CB$13,""))</f>
        <v/>
      </c>
      <c r="CC398" s="53" t="str">
        <f>IF(B398&gt;例①!$C$64,"",IF(B398&gt;=例①!$C$63,$CC$13,""))</f>
        <v/>
      </c>
      <c r="CD398" s="53" t="str">
        <f>IF(B398&gt;例①!$C$66,"",IF(B398&gt;=例①!$C$65,$CD$13,""))</f>
        <v/>
      </c>
      <c r="CE398" s="50" t="str">
        <f t="shared" si="212"/>
        <v/>
      </c>
      <c r="CF398" s="50" t="str">
        <f t="shared" si="199"/>
        <v xml:space="preserve"> </v>
      </c>
    </row>
    <row r="399" spans="1:84" ht="39" customHeight="1" thickTop="1" thickBot="1" x14ac:dyDescent="0.2">
      <c r="A399" s="81" t="str">
        <f t="shared" ref="A399:A462" si="223">IF(D399="×","対象期間外",IF(D399="〇","対象期間",""))</f>
        <v>対象期間外</v>
      </c>
      <c r="B399" s="180" t="str">
        <f>IFERROR(IF(B398=例①!$E$12+IF(WEEKDAY(例①!$E$12)=1,例①!$E$12,(8-WEEKDAY(例①!$E$12))),"-",IF(B398="-","-",B398+1)),"-")</f>
        <v>-</v>
      </c>
      <c r="C399" s="89" t="str">
        <f t="shared" si="200"/>
        <v>-</v>
      </c>
      <c r="D399" s="199" t="str">
        <f t="shared" si="201"/>
        <v>×</v>
      </c>
      <c r="E399" s="200" t="str">
        <f t="shared" si="202"/>
        <v xml:space="preserve"> </v>
      </c>
      <c r="F399" s="201" t="s">
        <v>61</v>
      </c>
      <c r="G399" s="202"/>
      <c r="H399" s="203"/>
      <c r="I399" s="204"/>
      <c r="J399" s="187" t="str">
        <f t="shared" si="203"/>
        <v/>
      </c>
      <c r="K399" s="190" t="str">
        <f t="shared" ref="K399:K462" si="224">IF(D399="×","",IF(R399&gt;0,R399,""))</f>
        <v/>
      </c>
      <c r="L399" s="190" t="str">
        <f t="shared" ref="L399:L462" si="225">IF(D399="×","",IF(Q399&gt;0,IF(Q399=Q398,"",Q399),""))</f>
        <v/>
      </c>
      <c r="M399" s="188" t="str">
        <f t="shared" si="204"/>
        <v/>
      </c>
      <c r="N399" s="87" t="str">
        <f t="shared" ref="N399:N462" si="226">IFERROR(IF(WEEKDAY(C399)=2,"週の始まり",IF(WEEKDAY(C399)=1,"週の終わり",IF(WEEKDAY(C399)&gt;2,"↓",""))),"")</f>
        <v/>
      </c>
      <c r="O399" s="108"/>
      <c r="P399" s="156" t="str">
        <f>IF(B399&lt;例①!$E$11,"",IF(B399&gt;例①!$E$12,"",IF(LEN(CE399)=0,"○","")))</f>
        <v/>
      </c>
      <c r="Q399" s="162">
        <f t="shared" si="205"/>
        <v>52</v>
      </c>
      <c r="R399" s="93">
        <f t="shared" ref="R399:R462" si="227">IF(D399="〇",R398+1,R398)</f>
        <v>181</v>
      </c>
      <c r="S399" s="156" t="str">
        <f t="shared" ref="S399:S462" si="228">IF(D399="×","",IF(P399="","",IF(G399="休日",IF(W399="作業日","",IF(WEEKDAY(B399)=1,"〇",IF(WEEKDAY(B399)=7,"〇",""))),IF(WEEKDAY(B399)=1,"〇",IF(WEEKDAY(B399)=7,"〇","")))))</f>
        <v/>
      </c>
      <c r="T399" s="162">
        <f t="shared" ref="T399:T462" si="229">IF(J399="OK",T398+1,IF(J399="OK（振替済み）",T398+1,T398))</f>
        <v>51</v>
      </c>
      <c r="U399" s="100">
        <f t="shared" si="206"/>
        <v>52</v>
      </c>
      <c r="V399" s="93" t="str">
        <f t="shared" ref="V399:V462" si="230">IF(D399="〇",G399,"")</f>
        <v/>
      </c>
      <c r="W399" s="169" t="str">
        <f t="shared" si="207"/>
        <v/>
      </c>
      <c r="X399" s="80" t="str">
        <f t="shared" si="208"/>
        <v/>
      </c>
      <c r="Y399" s="80" t="str">
        <f t="shared" si="209"/>
        <v/>
      </c>
      <c r="Z399" s="80" t="str">
        <f t="shared" ref="Z399:Z462" si="231">B399</f>
        <v>-</v>
      </c>
      <c r="AA399" s="80" t="str">
        <f t="shared" ref="AA399:AA462" si="232">IF(F399&amp;W399="休日"&amp;"作業日","NG","")</f>
        <v/>
      </c>
      <c r="AB399" s="80" t="str">
        <f t="shared" ref="AB399:AB462" si="233">IF(AA399="","OK（振替済み）",$BE$15)</f>
        <v>OK（振替済み）</v>
      </c>
      <c r="AC399" s="154">
        <f t="shared" ref="AC399:AC462" si="234">IF(J399="OK",AC398+1,IF(J399="OK（振替済み）",AC398+1,AC398))</f>
        <v>51</v>
      </c>
      <c r="AD399" s="154" t="str">
        <f t="shared" si="210"/>
        <v/>
      </c>
      <c r="AE399" s="106">
        <f t="shared" si="211"/>
        <v>0</v>
      </c>
      <c r="AF399" s="106">
        <f t="shared" ref="AF399:AF462" si="235">IFERROR(VLOOKUP(H399,$B$15:$AE$655,COLUMN(AE399)-COLUMN(B399)+1,FALSE)-AE399,0)</f>
        <v>0</v>
      </c>
      <c r="AG399" s="223" t="str">
        <f>IFERROR(IF(AE399=1,例①!$E$11,IF(AE399=2,例①!$E$11,IF(WEEKDAY(Z399)=2,Z392,AG398))),"")</f>
        <v/>
      </c>
      <c r="AH399" s="224" t="str">
        <f t="shared" si="222"/>
        <v/>
      </c>
      <c r="AI399" s="224" t="str">
        <f t="shared" si="222"/>
        <v/>
      </c>
      <c r="AJ399" s="224" t="str">
        <f t="shared" si="222"/>
        <v/>
      </c>
      <c r="AK399" s="224" t="str">
        <f t="shared" si="222"/>
        <v/>
      </c>
      <c r="AL399" s="224" t="str">
        <f t="shared" si="222"/>
        <v/>
      </c>
      <c r="AM399" s="224" t="str">
        <f t="shared" si="222"/>
        <v/>
      </c>
      <c r="AN399" s="224" t="str">
        <f t="shared" si="222"/>
        <v/>
      </c>
      <c r="AO399" s="224" t="str">
        <f t="shared" si="222"/>
        <v/>
      </c>
      <c r="AP399" s="224" t="str">
        <f t="shared" si="222"/>
        <v/>
      </c>
      <c r="AQ399" s="224" t="str">
        <f t="shared" si="222"/>
        <v/>
      </c>
      <c r="AR399" s="224" t="str">
        <f t="shared" si="222"/>
        <v/>
      </c>
      <c r="AS399" s="224" t="str">
        <f t="shared" si="222"/>
        <v/>
      </c>
      <c r="AT399" s="224" t="str">
        <f t="shared" si="222"/>
        <v/>
      </c>
      <c r="AU399" s="224" t="str">
        <f t="shared" si="222"/>
        <v/>
      </c>
      <c r="AV399" s="224" t="str">
        <f t="shared" si="222"/>
        <v/>
      </c>
      <c r="AW399" s="224" t="str">
        <f t="shared" si="222"/>
        <v/>
      </c>
      <c r="AX399" s="224" t="str">
        <f t="shared" si="222"/>
        <v/>
      </c>
      <c r="AY399" s="224" t="str">
        <f t="shared" si="222"/>
        <v/>
      </c>
      <c r="AZ399" s="224" t="str">
        <f t="shared" si="222"/>
        <v/>
      </c>
      <c r="BA399" s="224" t="str">
        <f t="shared" si="222"/>
        <v/>
      </c>
      <c r="BB399" s="225" t="str">
        <f>IFERROR(IF(IF(Z399=例①!$E$12,例①!$E$12,IF(WEEKDAY(Z399)=1,Z406,BB400))&gt;例①!$E$12,例①!$E$12,IF(Z399=例①!$E$12,例①!$E$12,IF(WEEKDAY(Z399)=1,Z406,BB400))),"")</f>
        <v/>
      </c>
      <c r="BE399" s="53"/>
      <c r="BF399" s="53"/>
      <c r="BG399" s="53" t="str">
        <f>IFERROR(VLOOKUP(B399,例①!$C$11:$D$12,2,FALSE),"")</f>
        <v/>
      </c>
      <c r="BH399" s="53" t="str">
        <f>IFERROR(VLOOKUP(B399,例①!$C$16:$D$21,2,FALSE),"")</f>
        <v/>
      </c>
      <c r="BI399" s="53" t="str">
        <f>IFERROR(VLOOKUP(B399,例①!$C$22:$D$24,2,FALSE),"")</f>
        <v/>
      </c>
      <c r="BJ399" s="53" t="str">
        <f>IF(B399&gt;例①!$C$26,"",IF(B399&gt;=例①!$C$25,$BJ$13,""))</f>
        <v/>
      </c>
      <c r="BK399" s="53" t="str">
        <f>IF(B399&gt;例①!$C$28,"",IF(B399&gt;=例①!$C$27,$BK$13,""))</f>
        <v/>
      </c>
      <c r="BL399" s="53" t="str">
        <f>IF(B399&gt;例①!$C$30,"",IF(B399&gt;=例①!$C$29,$BL$13,""))</f>
        <v/>
      </c>
      <c r="BM399" s="53" t="str">
        <f>IF(B399&gt;例①!$C$32,"",IF(B399&gt;=例①!$C$31,$BM$13,""))</f>
        <v/>
      </c>
      <c r="BN399" s="53" t="str">
        <f>IF(B399&gt;例①!$C$34,"",IF(B399&gt;=例①!$C$33,$BN$13,""))</f>
        <v/>
      </c>
      <c r="BO399" s="53" t="str">
        <f>IF(B399&gt;例①!$C$36,"",IF(B399&gt;=例①!$C$35,$BO$13,""))</f>
        <v/>
      </c>
      <c r="BP399" s="53" t="str">
        <f>IF(B399&gt;例①!$C$38,"",IF(B399&gt;=例①!$C$37,$BP$13,""))</f>
        <v/>
      </c>
      <c r="BQ399" s="53" t="str">
        <f>IF(B399&gt;例①!$C$40,"",IF(B399&gt;=例①!$C$39,$BQ$13,""))</f>
        <v/>
      </c>
      <c r="BR399" s="53" t="str">
        <f>IF(B399&gt;例①!$C$42,"",IF(B399&gt;=例①!$C$41,$BR$13,""))</f>
        <v/>
      </c>
      <c r="BS399" s="53" t="str">
        <f>IF(B399&gt;例①!$C$44,"",IF(B399&gt;=例①!$C$43,$BS$13,""))</f>
        <v/>
      </c>
      <c r="BT399" s="53" t="str">
        <f>IF(B399&gt;例①!$C$46,"",IF(B399&gt;=例①!$C$45,$BT$13,""))</f>
        <v/>
      </c>
      <c r="BU399" s="53" t="str">
        <f>IF(B399&gt;例①!$C$48,"",IF(B399&gt;=例①!$C$47,$BU$13,""))</f>
        <v/>
      </c>
      <c r="BV399" s="53" t="str">
        <f>IF(B399&gt;例①!$C$50,"",IF(B399&gt;=例①!$C$49,$BV$13,""))</f>
        <v/>
      </c>
      <c r="BW399" s="53" t="str">
        <f>IF(B399&gt;例①!$C$52,"",IF(B399&gt;=例①!$C$51,$BW$13,""))</f>
        <v/>
      </c>
      <c r="BX399" s="53" t="str">
        <f>IF(B399&gt;例①!$C$54,"",IF(B399&gt;=例①!$C$53,$BX$13,""))</f>
        <v/>
      </c>
      <c r="BY399" s="53" t="str">
        <f>IF(B399&gt;例①!$C$56,"",IF(B399&gt;=例①!$C$55,$BY$13,""))</f>
        <v/>
      </c>
      <c r="BZ399" s="53" t="str">
        <f>IF(B399&gt;例①!$C$58,"",IF(B399&gt;=例①!$C$57,$BZ$13,""))</f>
        <v/>
      </c>
      <c r="CA399" s="53" t="str">
        <f>IF(B399&gt;例①!$C$60,"",IF(B399&gt;=例①!$C$59,$CA$13,""))</f>
        <v/>
      </c>
      <c r="CB399" s="53" t="str">
        <f>IF(B399&gt;例①!$C$62,"",IF(B399&gt;=例①!$C$61,$CB$13,""))</f>
        <v/>
      </c>
      <c r="CC399" s="53" t="str">
        <f>IF(B399&gt;例①!$C$64,"",IF(B399&gt;=例①!$C$63,$CC$13,""))</f>
        <v/>
      </c>
      <c r="CD399" s="53" t="str">
        <f>IF(B399&gt;例①!$C$66,"",IF(B399&gt;=例①!$C$65,$CD$13,""))</f>
        <v/>
      </c>
      <c r="CE399" s="50" t="str">
        <f t="shared" si="212"/>
        <v/>
      </c>
      <c r="CF399" s="50" t="str">
        <f t="shared" ref="CF399:CF462" si="236">BG399&amp;" "&amp;CE399</f>
        <v xml:space="preserve"> </v>
      </c>
    </row>
    <row r="400" spans="1:84" ht="39" customHeight="1" thickTop="1" thickBot="1" x14ac:dyDescent="0.2">
      <c r="A400" s="81" t="str">
        <f t="shared" si="223"/>
        <v>対象期間外</v>
      </c>
      <c r="B400" s="180" t="str">
        <f>IFERROR(IF(B399=例①!$E$12+IF(WEEKDAY(例①!$E$12)=1,例①!$E$12,(8-WEEKDAY(例①!$E$12))),"-",IF(B399="-","-",B399+1)),"-")</f>
        <v>-</v>
      </c>
      <c r="C400" s="89" t="str">
        <f t="shared" ref="C400:C463" si="237">IFERROR(WEEKDAY(B400),"-")</f>
        <v>-</v>
      </c>
      <c r="D400" s="199" t="str">
        <f t="shared" ref="D400:D463" si="238">IF(P400="","×","〇")</f>
        <v>×</v>
      </c>
      <c r="E400" s="200" t="str">
        <f t="shared" ref="E400:E463" si="239">CF400</f>
        <v xml:space="preserve"> </v>
      </c>
      <c r="F400" s="201" t="s">
        <v>60</v>
      </c>
      <c r="G400" s="202"/>
      <c r="H400" s="203"/>
      <c r="I400" s="204"/>
      <c r="J400" s="187" t="str">
        <f t="shared" ref="J400:J463" si="240">IFERROR(IF(S400="","",IF(G400="","",IF(G400="休日","OK",IF(G400="振替休日",IF(ABS(AF400)&gt;1,"","OK"),IF(G400="作業日",VLOOKUP(B400,$Y$15:$AB$655,4,FALSE),"NG")))))&amp;IF(F400&amp;G400="休日振替休日","当初休日と計画した日に振替ないでください！",IF(F400&amp;G400="休日完全週休2日の振替休日","当初休日と計画した日に振替ないでください！",IF(G400="休日",IF(W400="作業日","週2日を超える休日(現場閉所日数に含めない)",""),""))),"NG")</f>
        <v/>
      </c>
      <c r="K400" s="190" t="str">
        <f t="shared" si="224"/>
        <v/>
      </c>
      <c r="L400" s="190" t="str">
        <f t="shared" si="225"/>
        <v/>
      </c>
      <c r="M400" s="188" t="str">
        <f t="shared" ref="M400:M463" si="241">IF(G400="","",IF(S400="〇",IF(J400="NG","×",T400&amp;"／"&amp;U400),""))</f>
        <v/>
      </c>
      <c r="N400" s="87" t="str">
        <f t="shared" si="226"/>
        <v/>
      </c>
      <c r="O400" s="108"/>
      <c r="P400" s="156" t="str">
        <f>IF(B400&lt;例①!$E$11,"",IF(B400&gt;例①!$E$12,"",IF(LEN(CE400)=0,"○","")))</f>
        <v/>
      </c>
      <c r="Q400" s="162">
        <f t="shared" ref="Q400:Q463" si="242">IF(W400="休日",Q399+1,IF(W400="振替休日",Q399+1,IF(W400="完全週休2日の振替休日",Q399+1,Q399)))</f>
        <v>52</v>
      </c>
      <c r="R400" s="93">
        <f t="shared" si="227"/>
        <v>181</v>
      </c>
      <c r="S400" s="156" t="str">
        <f t="shared" si="228"/>
        <v/>
      </c>
      <c r="T400" s="162">
        <f t="shared" si="229"/>
        <v>51</v>
      </c>
      <c r="U400" s="100">
        <f t="shared" ref="U400:U463" si="243">IF(S400="〇",U399+1,U399)</f>
        <v>52</v>
      </c>
      <c r="V400" s="93" t="str">
        <f t="shared" si="230"/>
        <v/>
      </c>
      <c r="W400" s="169" t="str">
        <f t="shared" ref="W400:W463" si="244">IF(D400="×",IF(G400="完全週休2日の振替休日",G400,""),IF(V400="","",IF(WEEKDAY(B400)=1,V400,IF(WEEKDAY(B400)=7,V400,IF(V400="振替休日",V400,IF(V400="完全週休2日の振替休日",V400,IF(WEEKDAY(B400)=6,IF(COUNTIF(V401:V402,"休日")&lt;2,V400,"作業日"),IF(WEEKDAY(B400)=5,IF(COUNTIF(V401:V403,"休日")&lt;2,V400,"作業日"),IF(WEEKDAY(B400)=4,IF(COUNTIF(V401:V404,"休日")&lt;2,V400,"作業日"),IF(WEEKDAY(B400)=3,IF(COUNTIF(V401:V405,"休日")&lt;2,V400,"作業日"),IF(WEEKDAY(B400)=2,IF(COUNTIF(V401:V406,"休日")&lt;2,V400,"作業日"))))))))))))</f>
        <v/>
      </c>
      <c r="X400" s="80" t="str">
        <f t="shared" ref="X400:X463" si="245">IF(W400="完全週休2日の振替休日",H400,"")</f>
        <v/>
      </c>
      <c r="Y400" s="80" t="str">
        <f t="shared" ref="Y400:Y463" si="246">IF(X400="","",X400)</f>
        <v/>
      </c>
      <c r="Z400" s="80" t="str">
        <f t="shared" si="231"/>
        <v>-</v>
      </c>
      <c r="AA400" s="80" t="str">
        <f t="shared" si="232"/>
        <v/>
      </c>
      <c r="AB400" s="80" t="str">
        <f t="shared" si="233"/>
        <v>OK（振替済み）</v>
      </c>
      <c r="AC400" s="154">
        <f t="shared" si="234"/>
        <v>51</v>
      </c>
      <c r="AD400" s="154" t="str">
        <f t="shared" ref="AD400:AD463" si="247">IF(AC400=AC399,"",AC400)</f>
        <v/>
      </c>
      <c r="AE400" s="106">
        <f t="shared" ref="AE400:AE463" si="248">IFERROR(IF(WEEKDAY(B400)=1,AE393+1,AE401),0)</f>
        <v>0</v>
      </c>
      <c r="AF400" s="106">
        <f t="shared" si="235"/>
        <v>0</v>
      </c>
      <c r="AG400" s="216" t="str">
        <f>IFERROR(IF(AE400=1,例①!$E$11,IF(AE400=2,例①!$E$11,IF(WEEKDAY(Z400)=2,Z393,AG399))),"")</f>
        <v/>
      </c>
      <c r="AH400" s="221" t="str">
        <f t="shared" si="222"/>
        <v/>
      </c>
      <c r="AI400" s="221" t="str">
        <f t="shared" si="222"/>
        <v/>
      </c>
      <c r="AJ400" s="221" t="str">
        <f t="shared" si="222"/>
        <v/>
      </c>
      <c r="AK400" s="221" t="str">
        <f t="shared" si="222"/>
        <v/>
      </c>
      <c r="AL400" s="221" t="str">
        <f t="shared" si="222"/>
        <v/>
      </c>
      <c r="AM400" s="221" t="str">
        <f t="shared" si="222"/>
        <v/>
      </c>
      <c r="AN400" s="221" t="str">
        <f t="shared" si="222"/>
        <v/>
      </c>
      <c r="AO400" s="221" t="str">
        <f t="shared" si="222"/>
        <v/>
      </c>
      <c r="AP400" s="221" t="str">
        <f t="shared" si="222"/>
        <v/>
      </c>
      <c r="AQ400" s="221" t="str">
        <f t="shared" si="222"/>
        <v/>
      </c>
      <c r="AR400" s="221" t="str">
        <f t="shared" si="222"/>
        <v/>
      </c>
      <c r="AS400" s="221" t="str">
        <f t="shared" si="222"/>
        <v/>
      </c>
      <c r="AT400" s="221" t="str">
        <f t="shared" si="222"/>
        <v/>
      </c>
      <c r="AU400" s="221" t="str">
        <f t="shared" si="222"/>
        <v/>
      </c>
      <c r="AV400" s="221" t="str">
        <f t="shared" si="222"/>
        <v/>
      </c>
      <c r="AW400" s="221" t="str">
        <f t="shared" si="222"/>
        <v/>
      </c>
      <c r="AX400" s="221" t="str">
        <f t="shared" si="222"/>
        <v/>
      </c>
      <c r="AY400" s="221" t="str">
        <f t="shared" si="222"/>
        <v/>
      </c>
      <c r="AZ400" s="221" t="str">
        <f t="shared" si="222"/>
        <v/>
      </c>
      <c r="BA400" s="221" t="str">
        <f t="shared" si="222"/>
        <v/>
      </c>
      <c r="BB400" s="217" t="str">
        <f>IFERROR(IF(IF(Z400=例①!$E$12,例①!$E$12,IF(WEEKDAY(Z400)=1,Z407,BB401))&gt;例①!$E$12,例①!$E$12,IF(Z400=例①!$E$12,例①!$E$12,IF(WEEKDAY(Z400)=1,Z407,BB401))),"")</f>
        <v/>
      </c>
      <c r="BE400" s="53"/>
      <c r="BF400" s="53"/>
      <c r="BG400" s="53" t="str">
        <f>IFERROR(VLOOKUP(B400,例①!$C$11:$D$12,2,FALSE),"")</f>
        <v/>
      </c>
      <c r="BH400" s="53" t="str">
        <f>IFERROR(VLOOKUP(B400,例①!$C$16:$D$21,2,FALSE),"")</f>
        <v/>
      </c>
      <c r="BI400" s="53" t="str">
        <f>IFERROR(VLOOKUP(B400,例①!$C$22:$D$24,2,FALSE),"")</f>
        <v/>
      </c>
      <c r="BJ400" s="53" t="str">
        <f>IF(B400&gt;例①!$C$26,"",IF(B400&gt;=例①!$C$25,$BJ$13,""))</f>
        <v/>
      </c>
      <c r="BK400" s="53" t="str">
        <f>IF(B400&gt;例①!$C$28,"",IF(B400&gt;=例①!$C$27,$BK$13,""))</f>
        <v/>
      </c>
      <c r="BL400" s="53" t="str">
        <f>IF(B400&gt;例①!$C$30,"",IF(B400&gt;=例①!$C$29,$BL$13,""))</f>
        <v/>
      </c>
      <c r="BM400" s="53" t="str">
        <f>IF(B400&gt;例①!$C$32,"",IF(B400&gt;=例①!$C$31,$BM$13,""))</f>
        <v/>
      </c>
      <c r="BN400" s="53" t="str">
        <f>IF(B400&gt;例①!$C$34,"",IF(B400&gt;=例①!$C$33,$BN$13,""))</f>
        <v/>
      </c>
      <c r="BO400" s="53" t="str">
        <f>IF(B400&gt;例①!$C$36,"",IF(B400&gt;=例①!$C$35,$BO$13,""))</f>
        <v/>
      </c>
      <c r="BP400" s="53" t="str">
        <f>IF(B400&gt;例①!$C$38,"",IF(B400&gt;=例①!$C$37,$BP$13,""))</f>
        <v/>
      </c>
      <c r="BQ400" s="53" t="str">
        <f>IF(B400&gt;例①!$C$40,"",IF(B400&gt;=例①!$C$39,$BQ$13,""))</f>
        <v/>
      </c>
      <c r="BR400" s="53" t="str">
        <f>IF(B400&gt;例①!$C$42,"",IF(B400&gt;=例①!$C$41,$BR$13,""))</f>
        <v/>
      </c>
      <c r="BS400" s="53" t="str">
        <f>IF(B400&gt;例①!$C$44,"",IF(B400&gt;=例①!$C$43,$BS$13,""))</f>
        <v/>
      </c>
      <c r="BT400" s="53" t="str">
        <f>IF(B400&gt;例①!$C$46,"",IF(B400&gt;=例①!$C$45,$BT$13,""))</f>
        <v/>
      </c>
      <c r="BU400" s="53" t="str">
        <f>IF(B400&gt;例①!$C$48,"",IF(B400&gt;=例①!$C$47,$BU$13,""))</f>
        <v/>
      </c>
      <c r="BV400" s="53" t="str">
        <f>IF(B400&gt;例①!$C$50,"",IF(B400&gt;=例①!$C$49,$BV$13,""))</f>
        <v/>
      </c>
      <c r="BW400" s="53" t="str">
        <f>IF(B400&gt;例①!$C$52,"",IF(B400&gt;=例①!$C$51,$BW$13,""))</f>
        <v/>
      </c>
      <c r="BX400" s="53" t="str">
        <f>IF(B400&gt;例①!$C$54,"",IF(B400&gt;=例①!$C$53,$BX$13,""))</f>
        <v/>
      </c>
      <c r="BY400" s="53" t="str">
        <f>IF(B400&gt;例①!$C$56,"",IF(B400&gt;=例①!$C$55,$BY$13,""))</f>
        <v/>
      </c>
      <c r="BZ400" s="53" t="str">
        <f>IF(B400&gt;例①!$C$58,"",IF(B400&gt;=例①!$C$57,$BZ$13,""))</f>
        <v/>
      </c>
      <c r="CA400" s="53" t="str">
        <f>IF(B400&gt;例①!$C$60,"",IF(B400&gt;=例①!$C$59,$CA$13,""))</f>
        <v/>
      </c>
      <c r="CB400" s="53" t="str">
        <f>IF(B400&gt;例①!$C$62,"",IF(B400&gt;=例①!$C$61,$CB$13,""))</f>
        <v/>
      </c>
      <c r="CC400" s="53" t="str">
        <f>IF(B400&gt;例①!$C$64,"",IF(B400&gt;=例①!$C$63,$CC$13,""))</f>
        <v/>
      </c>
      <c r="CD400" s="53" t="str">
        <f>IF(B400&gt;例①!$C$66,"",IF(B400&gt;=例①!$C$65,$CD$13,""))</f>
        <v/>
      </c>
      <c r="CE400" s="50" t="str">
        <f t="shared" ref="CE400:CE463" si="249">IF(COUNTA(BH400:BP400)=0,"",BH400&amp;BI400&amp;BJ400&amp;BK400&amp;BL400&amp;BM400&amp;BN400&amp;BO400&amp;BP400&amp;BQ400&amp;BR400&amp;BS400&amp;BT400&amp;BU400&amp;BV400&amp;BW400&amp;BX400&amp;BY400&amp;BZ400&amp;CA400&amp;CB400&amp;CC400&amp;CD400)</f>
        <v/>
      </c>
      <c r="CF400" s="50" t="str">
        <f t="shared" si="236"/>
        <v xml:space="preserve"> </v>
      </c>
    </row>
    <row r="401" spans="1:84" ht="39" customHeight="1" thickTop="1" thickBot="1" x14ac:dyDescent="0.2">
      <c r="A401" s="81" t="str">
        <f t="shared" si="223"/>
        <v>対象期間外</v>
      </c>
      <c r="B401" s="180" t="str">
        <f>IFERROR(IF(B400=例①!$E$12+IF(WEEKDAY(例①!$E$12)=1,例①!$E$12,(8-WEEKDAY(例①!$E$12))),"-",IF(B400="-","-",B400+1)),"-")</f>
        <v>-</v>
      </c>
      <c r="C401" s="89" t="str">
        <f t="shared" si="237"/>
        <v>-</v>
      </c>
      <c r="D401" s="199" t="str">
        <f t="shared" si="238"/>
        <v>×</v>
      </c>
      <c r="E401" s="200" t="str">
        <f t="shared" si="239"/>
        <v xml:space="preserve"> </v>
      </c>
      <c r="F401" s="201" t="s">
        <v>60</v>
      </c>
      <c r="G401" s="202"/>
      <c r="H401" s="203"/>
      <c r="I401" s="204"/>
      <c r="J401" s="187" t="str">
        <f t="shared" si="240"/>
        <v/>
      </c>
      <c r="K401" s="190" t="str">
        <f t="shared" si="224"/>
        <v/>
      </c>
      <c r="L401" s="190" t="str">
        <f t="shared" si="225"/>
        <v/>
      </c>
      <c r="M401" s="188" t="str">
        <f t="shared" si="241"/>
        <v/>
      </c>
      <c r="N401" s="87" t="str">
        <f t="shared" si="226"/>
        <v/>
      </c>
      <c r="O401" s="108"/>
      <c r="P401" s="156" t="str">
        <f>IF(B401&lt;例①!$E$11,"",IF(B401&gt;例①!$E$12,"",IF(LEN(CE401)=0,"○","")))</f>
        <v/>
      </c>
      <c r="Q401" s="162">
        <f t="shared" si="242"/>
        <v>52</v>
      </c>
      <c r="R401" s="93">
        <f t="shared" si="227"/>
        <v>181</v>
      </c>
      <c r="S401" s="156" t="str">
        <f t="shared" si="228"/>
        <v/>
      </c>
      <c r="T401" s="162">
        <f t="shared" si="229"/>
        <v>51</v>
      </c>
      <c r="U401" s="100">
        <f t="shared" si="243"/>
        <v>52</v>
      </c>
      <c r="V401" s="93" t="str">
        <f t="shared" si="230"/>
        <v/>
      </c>
      <c r="W401" s="169" t="str">
        <f t="shared" si="244"/>
        <v/>
      </c>
      <c r="X401" s="80" t="str">
        <f t="shared" si="245"/>
        <v/>
      </c>
      <c r="Y401" s="80" t="str">
        <f t="shared" si="246"/>
        <v/>
      </c>
      <c r="Z401" s="80" t="str">
        <f t="shared" si="231"/>
        <v>-</v>
      </c>
      <c r="AA401" s="80" t="str">
        <f t="shared" si="232"/>
        <v/>
      </c>
      <c r="AB401" s="80" t="str">
        <f t="shared" si="233"/>
        <v>OK（振替済み）</v>
      </c>
      <c r="AC401" s="154">
        <f t="shared" si="234"/>
        <v>51</v>
      </c>
      <c r="AD401" s="154" t="str">
        <f t="shared" si="247"/>
        <v/>
      </c>
      <c r="AE401" s="106">
        <f t="shared" si="248"/>
        <v>0</v>
      </c>
      <c r="AF401" s="106">
        <f t="shared" si="235"/>
        <v>0</v>
      </c>
      <c r="AG401" s="218" t="str">
        <f>IFERROR(IF(AE401=1,例①!$E$11,IF(AE401=2,例①!$E$11,IF(WEEKDAY(Z401)=2,Z394,AG400))),"")</f>
        <v/>
      </c>
      <c r="AH401" s="222" t="str">
        <f t="shared" si="222"/>
        <v/>
      </c>
      <c r="AI401" s="222" t="str">
        <f t="shared" si="222"/>
        <v/>
      </c>
      <c r="AJ401" s="222" t="str">
        <f t="shared" si="222"/>
        <v/>
      </c>
      <c r="AK401" s="222" t="str">
        <f t="shared" si="222"/>
        <v/>
      </c>
      <c r="AL401" s="222" t="str">
        <f t="shared" si="222"/>
        <v/>
      </c>
      <c r="AM401" s="222" t="str">
        <f t="shared" si="222"/>
        <v/>
      </c>
      <c r="AN401" s="222" t="str">
        <f t="shared" si="222"/>
        <v/>
      </c>
      <c r="AO401" s="222" t="str">
        <f t="shared" si="222"/>
        <v/>
      </c>
      <c r="AP401" s="222" t="str">
        <f t="shared" si="222"/>
        <v/>
      </c>
      <c r="AQ401" s="222" t="str">
        <f t="shared" si="222"/>
        <v/>
      </c>
      <c r="AR401" s="222" t="str">
        <f t="shared" si="222"/>
        <v/>
      </c>
      <c r="AS401" s="222" t="str">
        <f t="shared" si="222"/>
        <v/>
      </c>
      <c r="AT401" s="222" t="str">
        <f t="shared" si="222"/>
        <v/>
      </c>
      <c r="AU401" s="222" t="str">
        <f t="shared" si="222"/>
        <v/>
      </c>
      <c r="AV401" s="222" t="str">
        <f t="shared" si="222"/>
        <v/>
      </c>
      <c r="AW401" s="222" t="str">
        <f t="shared" si="222"/>
        <v/>
      </c>
      <c r="AX401" s="222" t="str">
        <f t="shared" si="222"/>
        <v/>
      </c>
      <c r="AY401" s="222" t="str">
        <f t="shared" si="222"/>
        <v/>
      </c>
      <c r="AZ401" s="222" t="str">
        <f t="shared" si="222"/>
        <v/>
      </c>
      <c r="BA401" s="222" t="str">
        <f t="shared" si="222"/>
        <v/>
      </c>
      <c r="BB401" s="219" t="str">
        <f>IFERROR(IF(IF(Z401=例①!$E$12,例①!$E$12,IF(WEEKDAY(Z401)=1,Z408,BB402))&gt;例①!$E$12,例①!$E$12,IF(Z401=例①!$E$12,例①!$E$12,IF(WEEKDAY(Z401)=1,Z408,BB402))),"")</f>
        <v/>
      </c>
      <c r="BE401" s="53"/>
      <c r="BF401" s="53"/>
      <c r="BG401" s="53" t="str">
        <f>IFERROR(VLOOKUP(B401,例①!$C$11:$D$12,2,FALSE),"")</f>
        <v/>
      </c>
      <c r="BH401" s="53" t="str">
        <f>IFERROR(VLOOKUP(B401,例①!$C$16:$D$21,2,FALSE),"")</f>
        <v/>
      </c>
      <c r="BI401" s="53" t="str">
        <f>IFERROR(VLOOKUP(B401,例①!$C$22:$D$24,2,FALSE),"")</f>
        <v/>
      </c>
      <c r="BJ401" s="53" t="str">
        <f>IF(B401&gt;例①!$C$26,"",IF(B401&gt;=例①!$C$25,$BJ$13,""))</f>
        <v/>
      </c>
      <c r="BK401" s="53" t="str">
        <f>IF(B401&gt;例①!$C$28,"",IF(B401&gt;=例①!$C$27,$BK$13,""))</f>
        <v/>
      </c>
      <c r="BL401" s="53" t="str">
        <f>IF(B401&gt;例①!$C$30,"",IF(B401&gt;=例①!$C$29,$BL$13,""))</f>
        <v/>
      </c>
      <c r="BM401" s="53" t="str">
        <f>IF(B401&gt;例①!$C$32,"",IF(B401&gt;=例①!$C$31,$BM$13,""))</f>
        <v/>
      </c>
      <c r="BN401" s="53" t="str">
        <f>IF(B401&gt;例①!$C$34,"",IF(B401&gt;=例①!$C$33,$BN$13,""))</f>
        <v/>
      </c>
      <c r="BO401" s="53" t="str">
        <f>IF(B401&gt;例①!$C$36,"",IF(B401&gt;=例①!$C$35,$BO$13,""))</f>
        <v/>
      </c>
      <c r="BP401" s="53" t="str">
        <f>IF(B401&gt;例①!$C$38,"",IF(B401&gt;=例①!$C$37,$BP$13,""))</f>
        <v/>
      </c>
      <c r="BQ401" s="53" t="str">
        <f>IF(B401&gt;例①!$C$40,"",IF(B401&gt;=例①!$C$39,$BQ$13,""))</f>
        <v/>
      </c>
      <c r="BR401" s="53" t="str">
        <f>IF(B401&gt;例①!$C$42,"",IF(B401&gt;=例①!$C$41,$BR$13,""))</f>
        <v/>
      </c>
      <c r="BS401" s="53" t="str">
        <f>IF(B401&gt;例①!$C$44,"",IF(B401&gt;=例①!$C$43,$BS$13,""))</f>
        <v/>
      </c>
      <c r="BT401" s="53" t="str">
        <f>IF(B401&gt;例①!$C$46,"",IF(B401&gt;=例①!$C$45,$BT$13,""))</f>
        <v/>
      </c>
      <c r="BU401" s="53" t="str">
        <f>IF(B401&gt;例①!$C$48,"",IF(B401&gt;=例①!$C$47,$BU$13,""))</f>
        <v/>
      </c>
      <c r="BV401" s="53" t="str">
        <f>IF(B401&gt;例①!$C$50,"",IF(B401&gt;=例①!$C$49,$BV$13,""))</f>
        <v/>
      </c>
      <c r="BW401" s="53" t="str">
        <f>IF(B401&gt;例①!$C$52,"",IF(B401&gt;=例①!$C$51,$BW$13,""))</f>
        <v/>
      </c>
      <c r="BX401" s="53" t="str">
        <f>IF(B401&gt;例①!$C$54,"",IF(B401&gt;=例①!$C$53,$BX$13,""))</f>
        <v/>
      </c>
      <c r="BY401" s="53" t="str">
        <f>IF(B401&gt;例①!$C$56,"",IF(B401&gt;=例①!$C$55,$BY$13,""))</f>
        <v/>
      </c>
      <c r="BZ401" s="53" t="str">
        <f>IF(B401&gt;例①!$C$58,"",IF(B401&gt;=例①!$C$57,$BZ$13,""))</f>
        <v/>
      </c>
      <c r="CA401" s="53" t="str">
        <f>IF(B401&gt;例①!$C$60,"",IF(B401&gt;=例①!$C$59,$CA$13,""))</f>
        <v/>
      </c>
      <c r="CB401" s="53" t="str">
        <f>IF(B401&gt;例①!$C$62,"",IF(B401&gt;=例①!$C$61,$CB$13,""))</f>
        <v/>
      </c>
      <c r="CC401" s="53" t="str">
        <f>IF(B401&gt;例①!$C$64,"",IF(B401&gt;=例①!$C$63,$CC$13,""))</f>
        <v/>
      </c>
      <c r="CD401" s="53" t="str">
        <f>IF(B401&gt;例①!$C$66,"",IF(B401&gt;=例①!$C$65,$CD$13,""))</f>
        <v/>
      </c>
      <c r="CE401" s="50" t="str">
        <f t="shared" si="249"/>
        <v/>
      </c>
      <c r="CF401" s="50" t="str">
        <f t="shared" si="236"/>
        <v xml:space="preserve"> </v>
      </c>
    </row>
    <row r="402" spans="1:84" ht="39" customHeight="1" thickTop="1" thickBot="1" x14ac:dyDescent="0.2">
      <c r="A402" s="81" t="str">
        <f t="shared" si="223"/>
        <v>対象期間外</v>
      </c>
      <c r="B402" s="180" t="str">
        <f>IFERROR(IF(B401=例①!$E$12+IF(WEEKDAY(例①!$E$12)=1,例①!$E$12,(8-WEEKDAY(例①!$E$12))),"-",IF(B401="-","-",B401+1)),"-")</f>
        <v>-</v>
      </c>
      <c r="C402" s="89" t="str">
        <f t="shared" si="237"/>
        <v>-</v>
      </c>
      <c r="D402" s="199" t="str">
        <f t="shared" si="238"/>
        <v>×</v>
      </c>
      <c r="E402" s="200" t="str">
        <f t="shared" si="239"/>
        <v xml:space="preserve"> </v>
      </c>
      <c r="F402" s="201" t="s">
        <v>60</v>
      </c>
      <c r="G402" s="202"/>
      <c r="H402" s="203"/>
      <c r="I402" s="204"/>
      <c r="J402" s="187" t="str">
        <f t="shared" si="240"/>
        <v/>
      </c>
      <c r="K402" s="190" t="str">
        <f t="shared" si="224"/>
        <v/>
      </c>
      <c r="L402" s="190" t="str">
        <f t="shared" si="225"/>
        <v/>
      </c>
      <c r="M402" s="188" t="str">
        <f t="shared" si="241"/>
        <v/>
      </c>
      <c r="N402" s="87" t="str">
        <f t="shared" si="226"/>
        <v/>
      </c>
      <c r="O402" s="108"/>
      <c r="P402" s="156" t="str">
        <f>IF(B402&lt;例①!$E$11,"",IF(B402&gt;例①!$E$12,"",IF(LEN(CE402)=0,"○","")))</f>
        <v/>
      </c>
      <c r="Q402" s="162">
        <f t="shared" si="242"/>
        <v>52</v>
      </c>
      <c r="R402" s="93">
        <f t="shared" si="227"/>
        <v>181</v>
      </c>
      <c r="S402" s="156" t="str">
        <f t="shared" si="228"/>
        <v/>
      </c>
      <c r="T402" s="162">
        <f t="shared" si="229"/>
        <v>51</v>
      </c>
      <c r="U402" s="100">
        <f t="shared" si="243"/>
        <v>52</v>
      </c>
      <c r="V402" s="93" t="str">
        <f t="shared" si="230"/>
        <v/>
      </c>
      <c r="W402" s="169" t="str">
        <f t="shared" si="244"/>
        <v/>
      </c>
      <c r="X402" s="80" t="str">
        <f t="shared" si="245"/>
        <v/>
      </c>
      <c r="Y402" s="80" t="str">
        <f t="shared" si="246"/>
        <v/>
      </c>
      <c r="Z402" s="80" t="str">
        <f t="shared" si="231"/>
        <v>-</v>
      </c>
      <c r="AA402" s="80" t="str">
        <f t="shared" si="232"/>
        <v/>
      </c>
      <c r="AB402" s="80" t="str">
        <f t="shared" si="233"/>
        <v>OK（振替済み）</v>
      </c>
      <c r="AC402" s="154">
        <f t="shared" si="234"/>
        <v>51</v>
      </c>
      <c r="AD402" s="154" t="str">
        <f t="shared" si="247"/>
        <v/>
      </c>
      <c r="AE402" s="106">
        <f t="shared" si="248"/>
        <v>0</v>
      </c>
      <c r="AF402" s="106">
        <f t="shared" si="235"/>
        <v>0</v>
      </c>
      <c r="AG402" s="218" t="str">
        <f>IFERROR(IF(AE402=1,例①!$E$11,IF(AE402=2,例①!$E$11,IF(WEEKDAY(Z402)=2,Z395,AG401))),"")</f>
        <v/>
      </c>
      <c r="AH402" s="222" t="str">
        <f t="shared" si="222"/>
        <v/>
      </c>
      <c r="AI402" s="222" t="str">
        <f t="shared" si="222"/>
        <v/>
      </c>
      <c r="AJ402" s="222" t="str">
        <f t="shared" si="222"/>
        <v/>
      </c>
      <c r="AK402" s="222" t="str">
        <f t="shared" si="222"/>
        <v/>
      </c>
      <c r="AL402" s="222" t="str">
        <f t="shared" si="222"/>
        <v/>
      </c>
      <c r="AM402" s="222" t="str">
        <f t="shared" si="222"/>
        <v/>
      </c>
      <c r="AN402" s="222" t="str">
        <f t="shared" si="222"/>
        <v/>
      </c>
      <c r="AO402" s="222" t="str">
        <f t="shared" si="222"/>
        <v/>
      </c>
      <c r="AP402" s="222" t="str">
        <f t="shared" si="222"/>
        <v/>
      </c>
      <c r="AQ402" s="222" t="str">
        <f t="shared" si="222"/>
        <v/>
      </c>
      <c r="AR402" s="222" t="str">
        <f t="shared" si="222"/>
        <v/>
      </c>
      <c r="AS402" s="222" t="str">
        <f t="shared" si="222"/>
        <v/>
      </c>
      <c r="AT402" s="222" t="str">
        <f t="shared" si="222"/>
        <v/>
      </c>
      <c r="AU402" s="222" t="str">
        <f t="shared" si="222"/>
        <v/>
      </c>
      <c r="AV402" s="222" t="str">
        <f t="shared" si="222"/>
        <v/>
      </c>
      <c r="AW402" s="222" t="str">
        <f t="shared" si="222"/>
        <v/>
      </c>
      <c r="AX402" s="222" t="str">
        <f t="shared" si="222"/>
        <v/>
      </c>
      <c r="AY402" s="222" t="str">
        <f t="shared" si="222"/>
        <v/>
      </c>
      <c r="AZ402" s="222" t="str">
        <f t="shared" si="222"/>
        <v/>
      </c>
      <c r="BA402" s="222" t="str">
        <f t="shared" si="222"/>
        <v/>
      </c>
      <c r="BB402" s="219" t="str">
        <f>IFERROR(IF(IF(Z402=例①!$E$12,例①!$E$12,IF(WEEKDAY(Z402)=1,Z409,BB403))&gt;例①!$E$12,例①!$E$12,IF(Z402=例①!$E$12,例①!$E$12,IF(WEEKDAY(Z402)=1,Z409,BB403))),"")</f>
        <v/>
      </c>
      <c r="BE402" s="53"/>
      <c r="BF402" s="53"/>
      <c r="BG402" s="53" t="str">
        <f>IFERROR(VLOOKUP(B402,例①!$C$11:$D$12,2,FALSE),"")</f>
        <v/>
      </c>
      <c r="BH402" s="53" t="str">
        <f>IFERROR(VLOOKUP(B402,例①!$C$16:$D$21,2,FALSE),"")</f>
        <v/>
      </c>
      <c r="BI402" s="53" t="str">
        <f>IFERROR(VLOOKUP(B402,例①!$C$22:$D$24,2,FALSE),"")</f>
        <v/>
      </c>
      <c r="BJ402" s="53" t="str">
        <f>IF(B402&gt;例①!$C$26,"",IF(B402&gt;=例①!$C$25,$BJ$13,""))</f>
        <v/>
      </c>
      <c r="BK402" s="53" t="str">
        <f>IF(B402&gt;例①!$C$28,"",IF(B402&gt;=例①!$C$27,$BK$13,""))</f>
        <v/>
      </c>
      <c r="BL402" s="53" t="str">
        <f>IF(B402&gt;例①!$C$30,"",IF(B402&gt;=例①!$C$29,$BL$13,""))</f>
        <v/>
      </c>
      <c r="BM402" s="53" t="str">
        <f>IF(B402&gt;例①!$C$32,"",IF(B402&gt;=例①!$C$31,$BM$13,""))</f>
        <v/>
      </c>
      <c r="BN402" s="53" t="str">
        <f>IF(B402&gt;例①!$C$34,"",IF(B402&gt;=例①!$C$33,$BN$13,""))</f>
        <v/>
      </c>
      <c r="BO402" s="53" t="str">
        <f>IF(B402&gt;例①!$C$36,"",IF(B402&gt;=例①!$C$35,$BO$13,""))</f>
        <v/>
      </c>
      <c r="BP402" s="53" t="str">
        <f>IF(B402&gt;例①!$C$38,"",IF(B402&gt;=例①!$C$37,$BP$13,""))</f>
        <v/>
      </c>
      <c r="BQ402" s="53" t="str">
        <f>IF(B402&gt;例①!$C$40,"",IF(B402&gt;=例①!$C$39,$BQ$13,""))</f>
        <v/>
      </c>
      <c r="BR402" s="53" t="str">
        <f>IF(B402&gt;例①!$C$42,"",IF(B402&gt;=例①!$C$41,$BR$13,""))</f>
        <v/>
      </c>
      <c r="BS402" s="53" t="str">
        <f>IF(B402&gt;例①!$C$44,"",IF(B402&gt;=例①!$C$43,$BS$13,""))</f>
        <v/>
      </c>
      <c r="BT402" s="53" t="str">
        <f>IF(B402&gt;例①!$C$46,"",IF(B402&gt;=例①!$C$45,$BT$13,""))</f>
        <v/>
      </c>
      <c r="BU402" s="53" t="str">
        <f>IF(B402&gt;例①!$C$48,"",IF(B402&gt;=例①!$C$47,$BU$13,""))</f>
        <v/>
      </c>
      <c r="BV402" s="53" t="str">
        <f>IF(B402&gt;例①!$C$50,"",IF(B402&gt;=例①!$C$49,$BV$13,""))</f>
        <v/>
      </c>
      <c r="BW402" s="53" t="str">
        <f>IF(B402&gt;例①!$C$52,"",IF(B402&gt;=例①!$C$51,$BW$13,""))</f>
        <v/>
      </c>
      <c r="BX402" s="53" t="str">
        <f>IF(B402&gt;例①!$C$54,"",IF(B402&gt;=例①!$C$53,$BX$13,""))</f>
        <v/>
      </c>
      <c r="BY402" s="53" t="str">
        <f>IF(B402&gt;例①!$C$56,"",IF(B402&gt;=例①!$C$55,$BY$13,""))</f>
        <v/>
      </c>
      <c r="BZ402" s="53" t="str">
        <f>IF(B402&gt;例①!$C$58,"",IF(B402&gt;=例①!$C$57,$BZ$13,""))</f>
        <v/>
      </c>
      <c r="CA402" s="53" t="str">
        <f>IF(B402&gt;例①!$C$60,"",IF(B402&gt;=例①!$C$59,$CA$13,""))</f>
        <v/>
      </c>
      <c r="CB402" s="53" t="str">
        <f>IF(B402&gt;例①!$C$62,"",IF(B402&gt;=例①!$C$61,$CB$13,""))</f>
        <v/>
      </c>
      <c r="CC402" s="53" t="str">
        <f>IF(B402&gt;例①!$C$64,"",IF(B402&gt;=例①!$C$63,$CC$13,""))</f>
        <v/>
      </c>
      <c r="CD402" s="53" t="str">
        <f>IF(B402&gt;例①!$C$66,"",IF(B402&gt;=例①!$C$65,$CD$13,""))</f>
        <v/>
      </c>
      <c r="CE402" s="50" t="str">
        <f t="shared" si="249"/>
        <v/>
      </c>
      <c r="CF402" s="50" t="str">
        <f t="shared" si="236"/>
        <v xml:space="preserve"> </v>
      </c>
    </row>
    <row r="403" spans="1:84" ht="39" customHeight="1" thickTop="1" thickBot="1" x14ac:dyDescent="0.2">
      <c r="A403" s="81" t="str">
        <f t="shared" si="223"/>
        <v>対象期間外</v>
      </c>
      <c r="B403" s="180" t="str">
        <f>IFERROR(IF(B402=例①!$E$12+IF(WEEKDAY(例①!$E$12)=1,例①!$E$12,(8-WEEKDAY(例①!$E$12))),"-",IF(B402="-","-",B402+1)),"-")</f>
        <v>-</v>
      </c>
      <c r="C403" s="89" t="str">
        <f t="shared" si="237"/>
        <v>-</v>
      </c>
      <c r="D403" s="199" t="str">
        <f t="shared" si="238"/>
        <v>×</v>
      </c>
      <c r="E403" s="200" t="str">
        <f t="shared" si="239"/>
        <v xml:space="preserve"> </v>
      </c>
      <c r="F403" s="201" t="s">
        <v>60</v>
      </c>
      <c r="G403" s="202"/>
      <c r="H403" s="203"/>
      <c r="I403" s="204"/>
      <c r="J403" s="187" t="str">
        <f t="shared" si="240"/>
        <v/>
      </c>
      <c r="K403" s="190" t="str">
        <f t="shared" si="224"/>
        <v/>
      </c>
      <c r="L403" s="190" t="str">
        <f t="shared" si="225"/>
        <v/>
      </c>
      <c r="M403" s="188" t="str">
        <f t="shared" si="241"/>
        <v/>
      </c>
      <c r="N403" s="87" t="str">
        <f t="shared" si="226"/>
        <v/>
      </c>
      <c r="O403" s="108"/>
      <c r="P403" s="156" t="str">
        <f>IF(B403&lt;例①!$E$11,"",IF(B403&gt;例①!$E$12,"",IF(LEN(CE403)=0,"○","")))</f>
        <v/>
      </c>
      <c r="Q403" s="162">
        <f t="shared" si="242"/>
        <v>52</v>
      </c>
      <c r="R403" s="93">
        <f t="shared" si="227"/>
        <v>181</v>
      </c>
      <c r="S403" s="156" t="str">
        <f t="shared" si="228"/>
        <v/>
      </c>
      <c r="T403" s="162">
        <f t="shared" si="229"/>
        <v>51</v>
      </c>
      <c r="U403" s="100">
        <f t="shared" si="243"/>
        <v>52</v>
      </c>
      <c r="V403" s="93" t="str">
        <f t="shared" si="230"/>
        <v/>
      </c>
      <c r="W403" s="169" t="str">
        <f t="shared" si="244"/>
        <v/>
      </c>
      <c r="X403" s="80" t="str">
        <f t="shared" si="245"/>
        <v/>
      </c>
      <c r="Y403" s="80" t="str">
        <f t="shared" si="246"/>
        <v/>
      </c>
      <c r="Z403" s="80" t="str">
        <f t="shared" si="231"/>
        <v>-</v>
      </c>
      <c r="AA403" s="80" t="str">
        <f t="shared" si="232"/>
        <v/>
      </c>
      <c r="AB403" s="80" t="str">
        <f t="shared" si="233"/>
        <v>OK（振替済み）</v>
      </c>
      <c r="AC403" s="154">
        <f t="shared" si="234"/>
        <v>51</v>
      </c>
      <c r="AD403" s="154" t="str">
        <f t="shared" si="247"/>
        <v/>
      </c>
      <c r="AE403" s="106">
        <f t="shared" si="248"/>
        <v>0</v>
      </c>
      <c r="AF403" s="106">
        <f t="shared" si="235"/>
        <v>0</v>
      </c>
      <c r="AG403" s="218" t="str">
        <f>IFERROR(IF(AE403=1,例①!$E$11,IF(AE403=2,例①!$E$11,IF(WEEKDAY(Z403)=2,Z396,AG402))),"")</f>
        <v/>
      </c>
      <c r="AH403" s="222" t="str">
        <f t="shared" si="222"/>
        <v/>
      </c>
      <c r="AI403" s="222" t="str">
        <f t="shared" si="222"/>
        <v/>
      </c>
      <c r="AJ403" s="222" t="str">
        <f t="shared" si="222"/>
        <v/>
      </c>
      <c r="AK403" s="222" t="str">
        <f t="shared" si="222"/>
        <v/>
      </c>
      <c r="AL403" s="222" t="str">
        <f t="shared" si="222"/>
        <v/>
      </c>
      <c r="AM403" s="222" t="str">
        <f t="shared" si="222"/>
        <v/>
      </c>
      <c r="AN403" s="222" t="str">
        <f t="shared" si="222"/>
        <v/>
      </c>
      <c r="AO403" s="222" t="str">
        <f t="shared" si="222"/>
        <v/>
      </c>
      <c r="AP403" s="222" t="str">
        <f t="shared" si="222"/>
        <v/>
      </c>
      <c r="AQ403" s="222" t="str">
        <f t="shared" si="222"/>
        <v/>
      </c>
      <c r="AR403" s="222" t="str">
        <f t="shared" si="222"/>
        <v/>
      </c>
      <c r="AS403" s="222" t="str">
        <f t="shared" si="222"/>
        <v/>
      </c>
      <c r="AT403" s="222" t="str">
        <f t="shared" si="222"/>
        <v/>
      </c>
      <c r="AU403" s="222" t="str">
        <f t="shared" si="222"/>
        <v/>
      </c>
      <c r="AV403" s="222" t="str">
        <f t="shared" si="222"/>
        <v/>
      </c>
      <c r="AW403" s="222" t="str">
        <f t="shared" si="222"/>
        <v/>
      </c>
      <c r="AX403" s="222" t="str">
        <f t="shared" si="222"/>
        <v/>
      </c>
      <c r="AY403" s="222" t="str">
        <f t="shared" si="222"/>
        <v/>
      </c>
      <c r="AZ403" s="222" t="str">
        <f t="shared" si="222"/>
        <v/>
      </c>
      <c r="BA403" s="222" t="str">
        <f t="shared" si="222"/>
        <v/>
      </c>
      <c r="BB403" s="219" t="str">
        <f>IFERROR(IF(IF(Z403=例①!$E$12,例①!$E$12,IF(WEEKDAY(Z403)=1,Z410,BB404))&gt;例①!$E$12,例①!$E$12,IF(Z403=例①!$E$12,例①!$E$12,IF(WEEKDAY(Z403)=1,Z410,BB404))),"")</f>
        <v/>
      </c>
      <c r="BE403" s="53"/>
      <c r="BF403" s="53"/>
      <c r="BG403" s="53" t="str">
        <f>IFERROR(VLOOKUP(B403,例①!$C$11:$D$12,2,FALSE),"")</f>
        <v/>
      </c>
      <c r="BH403" s="53" t="str">
        <f>IFERROR(VLOOKUP(B403,例①!$C$16:$D$21,2,FALSE),"")</f>
        <v/>
      </c>
      <c r="BI403" s="53" t="str">
        <f>IFERROR(VLOOKUP(B403,例①!$C$22:$D$24,2,FALSE),"")</f>
        <v/>
      </c>
      <c r="BJ403" s="53" t="str">
        <f>IF(B403&gt;例①!$C$26,"",IF(B403&gt;=例①!$C$25,$BJ$13,""))</f>
        <v/>
      </c>
      <c r="BK403" s="53" t="str">
        <f>IF(B403&gt;例①!$C$28,"",IF(B403&gt;=例①!$C$27,$BK$13,""))</f>
        <v/>
      </c>
      <c r="BL403" s="53" t="str">
        <f>IF(B403&gt;例①!$C$30,"",IF(B403&gt;=例①!$C$29,$BL$13,""))</f>
        <v/>
      </c>
      <c r="BM403" s="53" t="str">
        <f>IF(B403&gt;例①!$C$32,"",IF(B403&gt;=例①!$C$31,$BM$13,""))</f>
        <v/>
      </c>
      <c r="BN403" s="53" t="str">
        <f>IF(B403&gt;例①!$C$34,"",IF(B403&gt;=例①!$C$33,$BN$13,""))</f>
        <v/>
      </c>
      <c r="BO403" s="53" t="str">
        <f>IF(B403&gt;例①!$C$36,"",IF(B403&gt;=例①!$C$35,$BO$13,""))</f>
        <v/>
      </c>
      <c r="BP403" s="53" t="str">
        <f>IF(B403&gt;例①!$C$38,"",IF(B403&gt;=例①!$C$37,$BP$13,""))</f>
        <v/>
      </c>
      <c r="BQ403" s="53" t="str">
        <f>IF(B403&gt;例①!$C$40,"",IF(B403&gt;=例①!$C$39,$BQ$13,""))</f>
        <v/>
      </c>
      <c r="BR403" s="53" t="str">
        <f>IF(B403&gt;例①!$C$42,"",IF(B403&gt;=例①!$C$41,$BR$13,""))</f>
        <v/>
      </c>
      <c r="BS403" s="53" t="str">
        <f>IF(B403&gt;例①!$C$44,"",IF(B403&gt;=例①!$C$43,$BS$13,""))</f>
        <v/>
      </c>
      <c r="BT403" s="53" t="str">
        <f>IF(B403&gt;例①!$C$46,"",IF(B403&gt;=例①!$C$45,$BT$13,""))</f>
        <v/>
      </c>
      <c r="BU403" s="53" t="str">
        <f>IF(B403&gt;例①!$C$48,"",IF(B403&gt;=例①!$C$47,$BU$13,""))</f>
        <v/>
      </c>
      <c r="BV403" s="53" t="str">
        <f>IF(B403&gt;例①!$C$50,"",IF(B403&gt;=例①!$C$49,$BV$13,""))</f>
        <v/>
      </c>
      <c r="BW403" s="53" t="str">
        <f>IF(B403&gt;例①!$C$52,"",IF(B403&gt;=例①!$C$51,$BW$13,""))</f>
        <v/>
      </c>
      <c r="BX403" s="53" t="str">
        <f>IF(B403&gt;例①!$C$54,"",IF(B403&gt;=例①!$C$53,$BX$13,""))</f>
        <v/>
      </c>
      <c r="BY403" s="53" t="str">
        <f>IF(B403&gt;例①!$C$56,"",IF(B403&gt;=例①!$C$55,$BY$13,""))</f>
        <v/>
      </c>
      <c r="BZ403" s="53" t="str">
        <f>IF(B403&gt;例①!$C$58,"",IF(B403&gt;=例①!$C$57,$BZ$13,""))</f>
        <v/>
      </c>
      <c r="CA403" s="53" t="str">
        <f>IF(B403&gt;例①!$C$60,"",IF(B403&gt;=例①!$C$59,$CA$13,""))</f>
        <v/>
      </c>
      <c r="CB403" s="53" t="str">
        <f>IF(B403&gt;例①!$C$62,"",IF(B403&gt;=例①!$C$61,$CB$13,""))</f>
        <v/>
      </c>
      <c r="CC403" s="53" t="str">
        <f>IF(B403&gt;例①!$C$64,"",IF(B403&gt;=例①!$C$63,$CC$13,""))</f>
        <v/>
      </c>
      <c r="CD403" s="53" t="str">
        <f>IF(B403&gt;例①!$C$66,"",IF(B403&gt;=例①!$C$65,$CD$13,""))</f>
        <v/>
      </c>
      <c r="CE403" s="50" t="str">
        <f t="shared" si="249"/>
        <v/>
      </c>
      <c r="CF403" s="50" t="str">
        <f t="shared" si="236"/>
        <v xml:space="preserve"> </v>
      </c>
    </row>
    <row r="404" spans="1:84" ht="39" customHeight="1" thickTop="1" thickBot="1" x14ac:dyDescent="0.2">
      <c r="A404" s="81" t="str">
        <f t="shared" si="223"/>
        <v>対象期間外</v>
      </c>
      <c r="B404" s="180" t="str">
        <f>IFERROR(IF(B403=例①!$E$12+IF(WEEKDAY(例①!$E$12)=1,例①!$E$12,(8-WEEKDAY(例①!$E$12))),"-",IF(B403="-","-",B403+1)),"-")</f>
        <v>-</v>
      </c>
      <c r="C404" s="89" t="str">
        <f t="shared" si="237"/>
        <v>-</v>
      </c>
      <c r="D404" s="199" t="str">
        <f t="shared" si="238"/>
        <v>×</v>
      </c>
      <c r="E404" s="200" t="str">
        <f t="shared" si="239"/>
        <v xml:space="preserve"> </v>
      </c>
      <c r="F404" s="201" t="s">
        <v>60</v>
      </c>
      <c r="G404" s="202"/>
      <c r="H404" s="203"/>
      <c r="I404" s="204"/>
      <c r="J404" s="187" t="str">
        <f t="shared" si="240"/>
        <v/>
      </c>
      <c r="K404" s="190" t="str">
        <f t="shared" si="224"/>
        <v/>
      </c>
      <c r="L404" s="190" t="str">
        <f t="shared" si="225"/>
        <v/>
      </c>
      <c r="M404" s="188" t="str">
        <f t="shared" si="241"/>
        <v/>
      </c>
      <c r="N404" s="87" t="str">
        <f t="shared" si="226"/>
        <v/>
      </c>
      <c r="O404" s="108"/>
      <c r="P404" s="156" t="str">
        <f>IF(B404&lt;例①!$E$11,"",IF(B404&gt;例①!$E$12,"",IF(LEN(CE404)=0,"○","")))</f>
        <v/>
      </c>
      <c r="Q404" s="162">
        <f t="shared" si="242"/>
        <v>52</v>
      </c>
      <c r="R404" s="93">
        <f t="shared" si="227"/>
        <v>181</v>
      </c>
      <c r="S404" s="156" t="str">
        <f t="shared" si="228"/>
        <v/>
      </c>
      <c r="T404" s="162">
        <f t="shared" si="229"/>
        <v>51</v>
      </c>
      <c r="U404" s="100">
        <f t="shared" si="243"/>
        <v>52</v>
      </c>
      <c r="V404" s="93" t="str">
        <f t="shared" si="230"/>
        <v/>
      </c>
      <c r="W404" s="169" t="str">
        <f t="shared" si="244"/>
        <v/>
      </c>
      <c r="X404" s="80" t="str">
        <f t="shared" si="245"/>
        <v/>
      </c>
      <c r="Y404" s="80" t="str">
        <f t="shared" si="246"/>
        <v/>
      </c>
      <c r="Z404" s="80" t="str">
        <f t="shared" si="231"/>
        <v>-</v>
      </c>
      <c r="AA404" s="80" t="str">
        <f t="shared" si="232"/>
        <v/>
      </c>
      <c r="AB404" s="80" t="str">
        <f t="shared" si="233"/>
        <v>OK（振替済み）</v>
      </c>
      <c r="AC404" s="154">
        <f t="shared" si="234"/>
        <v>51</v>
      </c>
      <c r="AD404" s="154" t="str">
        <f t="shared" si="247"/>
        <v/>
      </c>
      <c r="AE404" s="106">
        <f t="shared" si="248"/>
        <v>0</v>
      </c>
      <c r="AF404" s="106">
        <f t="shared" si="235"/>
        <v>0</v>
      </c>
      <c r="AG404" s="218" t="str">
        <f>IFERROR(IF(AE404=1,例①!$E$11,IF(AE404=2,例①!$E$11,IF(WEEKDAY(Z404)=2,Z397,AG403))),"")</f>
        <v/>
      </c>
      <c r="AH404" s="222" t="str">
        <f t="shared" si="222"/>
        <v/>
      </c>
      <c r="AI404" s="222" t="str">
        <f t="shared" si="222"/>
        <v/>
      </c>
      <c r="AJ404" s="222" t="str">
        <f t="shared" si="222"/>
        <v/>
      </c>
      <c r="AK404" s="222" t="str">
        <f t="shared" si="222"/>
        <v/>
      </c>
      <c r="AL404" s="222" t="str">
        <f t="shared" si="222"/>
        <v/>
      </c>
      <c r="AM404" s="222" t="str">
        <f t="shared" si="222"/>
        <v/>
      </c>
      <c r="AN404" s="222" t="str">
        <f t="shared" si="222"/>
        <v/>
      </c>
      <c r="AO404" s="222" t="str">
        <f t="shared" si="222"/>
        <v/>
      </c>
      <c r="AP404" s="222" t="str">
        <f t="shared" si="222"/>
        <v/>
      </c>
      <c r="AQ404" s="222" t="str">
        <f t="shared" si="222"/>
        <v/>
      </c>
      <c r="AR404" s="222" t="str">
        <f t="shared" si="222"/>
        <v/>
      </c>
      <c r="AS404" s="222" t="str">
        <f t="shared" si="222"/>
        <v/>
      </c>
      <c r="AT404" s="222" t="str">
        <f t="shared" si="222"/>
        <v/>
      </c>
      <c r="AU404" s="222" t="str">
        <f t="shared" si="222"/>
        <v/>
      </c>
      <c r="AV404" s="222" t="str">
        <f t="shared" si="222"/>
        <v/>
      </c>
      <c r="AW404" s="222" t="str">
        <f t="shared" si="222"/>
        <v/>
      </c>
      <c r="AX404" s="222" t="str">
        <f t="shared" si="222"/>
        <v/>
      </c>
      <c r="AY404" s="222" t="str">
        <f t="shared" si="222"/>
        <v/>
      </c>
      <c r="AZ404" s="222" t="str">
        <f t="shared" si="222"/>
        <v/>
      </c>
      <c r="BA404" s="222" t="str">
        <f t="shared" si="222"/>
        <v/>
      </c>
      <c r="BB404" s="219" t="str">
        <f>IFERROR(IF(IF(Z404=例①!$E$12,例①!$E$12,IF(WEEKDAY(Z404)=1,Z411,BB405))&gt;例①!$E$12,例①!$E$12,IF(Z404=例①!$E$12,例①!$E$12,IF(WEEKDAY(Z404)=1,Z411,BB405))),"")</f>
        <v/>
      </c>
      <c r="BE404" s="53"/>
      <c r="BF404" s="53"/>
      <c r="BG404" s="53" t="str">
        <f>IFERROR(VLOOKUP(B404,例①!$C$11:$D$12,2,FALSE),"")</f>
        <v/>
      </c>
      <c r="BH404" s="53" t="str">
        <f>IFERROR(VLOOKUP(B404,例①!$C$16:$D$21,2,FALSE),"")</f>
        <v/>
      </c>
      <c r="BI404" s="53" t="str">
        <f>IFERROR(VLOOKUP(B404,例①!$C$22:$D$24,2,FALSE),"")</f>
        <v/>
      </c>
      <c r="BJ404" s="53" t="str">
        <f>IF(B404&gt;例①!$C$26,"",IF(B404&gt;=例①!$C$25,$BJ$13,""))</f>
        <v/>
      </c>
      <c r="BK404" s="53" t="str">
        <f>IF(B404&gt;例①!$C$28,"",IF(B404&gt;=例①!$C$27,$BK$13,""))</f>
        <v/>
      </c>
      <c r="BL404" s="53" t="str">
        <f>IF(B404&gt;例①!$C$30,"",IF(B404&gt;=例①!$C$29,$BL$13,""))</f>
        <v/>
      </c>
      <c r="BM404" s="53" t="str">
        <f>IF(B404&gt;例①!$C$32,"",IF(B404&gt;=例①!$C$31,$BM$13,""))</f>
        <v/>
      </c>
      <c r="BN404" s="53" t="str">
        <f>IF(B404&gt;例①!$C$34,"",IF(B404&gt;=例①!$C$33,$BN$13,""))</f>
        <v/>
      </c>
      <c r="BO404" s="53" t="str">
        <f>IF(B404&gt;例①!$C$36,"",IF(B404&gt;=例①!$C$35,$BO$13,""))</f>
        <v/>
      </c>
      <c r="BP404" s="53" t="str">
        <f>IF(B404&gt;例①!$C$38,"",IF(B404&gt;=例①!$C$37,$BP$13,""))</f>
        <v/>
      </c>
      <c r="BQ404" s="53" t="str">
        <f>IF(B404&gt;例①!$C$40,"",IF(B404&gt;=例①!$C$39,$BQ$13,""))</f>
        <v/>
      </c>
      <c r="BR404" s="53" t="str">
        <f>IF(B404&gt;例①!$C$42,"",IF(B404&gt;=例①!$C$41,$BR$13,""))</f>
        <v/>
      </c>
      <c r="BS404" s="53" t="str">
        <f>IF(B404&gt;例①!$C$44,"",IF(B404&gt;=例①!$C$43,$BS$13,""))</f>
        <v/>
      </c>
      <c r="BT404" s="53" t="str">
        <f>IF(B404&gt;例①!$C$46,"",IF(B404&gt;=例①!$C$45,$BT$13,""))</f>
        <v/>
      </c>
      <c r="BU404" s="53" t="str">
        <f>IF(B404&gt;例①!$C$48,"",IF(B404&gt;=例①!$C$47,$BU$13,""))</f>
        <v/>
      </c>
      <c r="BV404" s="53" t="str">
        <f>IF(B404&gt;例①!$C$50,"",IF(B404&gt;=例①!$C$49,$BV$13,""))</f>
        <v/>
      </c>
      <c r="BW404" s="53" t="str">
        <f>IF(B404&gt;例①!$C$52,"",IF(B404&gt;=例①!$C$51,$BW$13,""))</f>
        <v/>
      </c>
      <c r="BX404" s="53" t="str">
        <f>IF(B404&gt;例①!$C$54,"",IF(B404&gt;=例①!$C$53,$BX$13,""))</f>
        <v/>
      </c>
      <c r="BY404" s="53" t="str">
        <f>IF(B404&gt;例①!$C$56,"",IF(B404&gt;=例①!$C$55,$BY$13,""))</f>
        <v/>
      </c>
      <c r="BZ404" s="53" t="str">
        <f>IF(B404&gt;例①!$C$58,"",IF(B404&gt;=例①!$C$57,$BZ$13,""))</f>
        <v/>
      </c>
      <c r="CA404" s="53" t="str">
        <f>IF(B404&gt;例①!$C$60,"",IF(B404&gt;=例①!$C$59,$CA$13,""))</f>
        <v/>
      </c>
      <c r="CB404" s="53" t="str">
        <f>IF(B404&gt;例①!$C$62,"",IF(B404&gt;=例①!$C$61,$CB$13,""))</f>
        <v/>
      </c>
      <c r="CC404" s="53" t="str">
        <f>IF(B404&gt;例①!$C$64,"",IF(B404&gt;=例①!$C$63,$CC$13,""))</f>
        <v/>
      </c>
      <c r="CD404" s="53" t="str">
        <f>IF(B404&gt;例①!$C$66,"",IF(B404&gt;=例①!$C$65,$CD$13,""))</f>
        <v/>
      </c>
      <c r="CE404" s="50" t="str">
        <f t="shared" si="249"/>
        <v/>
      </c>
      <c r="CF404" s="50" t="str">
        <f t="shared" si="236"/>
        <v xml:space="preserve"> </v>
      </c>
    </row>
    <row r="405" spans="1:84" ht="39" customHeight="1" thickTop="1" thickBot="1" x14ac:dyDescent="0.2">
      <c r="A405" s="81" t="str">
        <f t="shared" si="223"/>
        <v>対象期間外</v>
      </c>
      <c r="B405" s="180" t="str">
        <f>IFERROR(IF(B404=例①!$E$12+IF(WEEKDAY(例①!$E$12)=1,例①!$E$12,(8-WEEKDAY(例①!$E$12))),"-",IF(B404="-","-",B404+1)),"-")</f>
        <v>-</v>
      </c>
      <c r="C405" s="89" t="str">
        <f t="shared" si="237"/>
        <v>-</v>
      </c>
      <c r="D405" s="199" t="str">
        <f t="shared" si="238"/>
        <v>×</v>
      </c>
      <c r="E405" s="200" t="str">
        <f t="shared" si="239"/>
        <v xml:space="preserve"> </v>
      </c>
      <c r="F405" s="201" t="s">
        <v>61</v>
      </c>
      <c r="G405" s="202"/>
      <c r="H405" s="203"/>
      <c r="I405" s="204"/>
      <c r="J405" s="187" t="str">
        <f t="shared" si="240"/>
        <v/>
      </c>
      <c r="K405" s="190" t="str">
        <f t="shared" si="224"/>
        <v/>
      </c>
      <c r="L405" s="190" t="str">
        <f t="shared" si="225"/>
        <v/>
      </c>
      <c r="M405" s="188" t="str">
        <f t="shared" si="241"/>
        <v/>
      </c>
      <c r="N405" s="87" t="str">
        <f t="shared" si="226"/>
        <v/>
      </c>
      <c r="O405" s="108"/>
      <c r="P405" s="156" t="str">
        <f>IF(B405&lt;例①!$E$11,"",IF(B405&gt;例①!$E$12,"",IF(LEN(CE405)=0,"○","")))</f>
        <v/>
      </c>
      <c r="Q405" s="162">
        <f t="shared" si="242"/>
        <v>52</v>
      </c>
      <c r="R405" s="93">
        <f t="shared" si="227"/>
        <v>181</v>
      </c>
      <c r="S405" s="156" t="str">
        <f t="shared" si="228"/>
        <v/>
      </c>
      <c r="T405" s="162">
        <f t="shared" si="229"/>
        <v>51</v>
      </c>
      <c r="U405" s="100">
        <f t="shared" si="243"/>
        <v>52</v>
      </c>
      <c r="V405" s="93" t="str">
        <f t="shared" si="230"/>
        <v/>
      </c>
      <c r="W405" s="169" t="str">
        <f t="shared" si="244"/>
        <v/>
      </c>
      <c r="X405" s="80" t="str">
        <f t="shared" si="245"/>
        <v/>
      </c>
      <c r="Y405" s="80" t="str">
        <f t="shared" si="246"/>
        <v/>
      </c>
      <c r="Z405" s="80" t="str">
        <f t="shared" si="231"/>
        <v>-</v>
      </c>
      <c r="AA405" s="80" t="str">
        <f t="shared" si="232"/>
        <v/>
      </c>
      <c r="AB405" s="80" t="str">
        <f t="shared" si="233"/>
        <v>OK（振替済み）</v>
      </c>
      <c r="AC405" s="154">
        <f t="shared" si="234"/>
        <v>51</v>
      </c>
      <c r="AD405" s="154" t="str">
        <f t="shared" si="247"/>
        <v/>
      </c>
      <c r="AE405" s="106">
        <f t="shared" si="248"/>
        <v>0</v>
      </c>
      <c r="AF405" s="106">
        <f t="shared" si="235"/>
        <v>0</v>
      </c>
      <c r="AG405" s="218" t="str">
        <f>IFERROR(IF(AE405=1,例①!$E$11,IF(AE405=2,例①!$E$11,IF(WEEKDAY(Z405)=2,Z398,AG404))),"")</f>
        <v/>
      </c>
      <c r="AH405" s="222" t="str">
        <f t="shared" si="222"/>
        <v/>
      </c>
      <c r="AI405" s="222" t="str">
        <f t="shared" si="222"/>
        <v/>
      </c>
      <c r="AJ405" s="222" t="str">
        <f t="shared" si="222"/>
        <v/>
      </c>
      <c r="AK405" s="222" t="str">
        <f t="shared" si="222"/>
        <v/>
      </c>
      <c r="AL405" s="222" t="str">
        <f t="shared" si="222"/>
        <v/>
      </c>
      <c r="AM405" s="222" t="str">
        <f t="shared" si="222"/>
        <v/>
      </c>
      <c r="AN405" s="222" t="str">
        <f t="shared" si="222"/>
        <v/>
      </c>
      <c r="AO405" s="222" t="str">
        <f t="shared" si="222"/>
        <v/>
      </c>
      <c r="AP405" s="222" t="str">
        <f t="shared" si="222"/>
        <v/>
      </c>
      <c r="AQ405" s="222" t="str">
        <f t="shared" si="222"/>
        <v/>
      </c>
      <c r="AR405" s="222" t="str">
        <f t="shared" si="222"/>
        <v/>
      </c>
      <c r="AS405" s="222" t="str">
        <f t="shared" si="222"/>
        <v/>
      </c>
      <c r="AT405" s="222" t="str">
        <f t="shared" si="222"/>
        <v/>
      </c>
      <c r="AU405" s="222" t="str">
        <f t="shared" si="222"/>
        <v/>
      </c>
      <c r="AV405" s="222" t="str">
        <f t="shared" si="222"/>
        <v/>
      </c>
      <c r="AW405" s="222" t="str">
        <f t="shared" ref="AW405:BA405" si="250">IFERROR(IF(AV405+1&gt;$BB405,"",AV405+1),"")</f>
        <v/>
      </c>
      <c r="AX405" s="222" t="str">
        <f t="shared" si="250"/>
        <v/>
      </c>
      <c r="AY405" s="222" t="str">
        <f t="shared" si="250"/>
        <v/>
      </c>
      <c r="AZ405" s="222" t="str">
        <f t="shared" si="250"/>
        <v/>
      </c>
      <c r="BA405" s="222" t="str">
        <f t="shared" si="250"/>
        <v/>
      </c>
      <c r="BB405" s="219" t="str">
        <f>IFERROR(IF(IF(Z405=例①!$E$12,例①!$E$12,IF(WEEKDAY(Z405)=1,Z412,BB406))&gt;例①!$E$12,例①!$E$12,IF(Z405=例①!$E$12,例①!$E$12,IF(WEEKDAY(Z405)=1,Z412,BB406))),"")</f>
        <v/>
      </c>
      <c r="BE405" s="53"/>
      <c r="BF405" s="53"/>
      <c r="BG405" s="53" t="str">
        <f>IFERROR(VLOOKUP(B405,例①!$C$11:$D$12,2,FALSE),"")</f>
        <v/>
      </c>
      <c r="BH405" s="53" t="str">
        <f>IFERROR(VLOOKUP(B405,例①!$C$16:$D$21,2,FALSE),"")</f>
        <v/>
      </c>
      <c r="BI405" s="53" t="str">
        <f>IFERROR(VLOOKUP(B405,例①!$C$22:$D$24,2,FALSE),"")</f>
        <v/>
      </c>
      <c r="BJ405" s="53" t="str">
        <f>IF(B405&gt;例①!$C$26,"",IF(B405&gt;=例①!$C$25,$BJ$13,""))</f>
        <v/>
      </c>
      <c r="BK405" s="53" t="str">
        <f>IF(B405&gt;例①!$C$28,"",IF(B405&gt;=例①!$C$27,$BK$13,""))</f>
        <v/>
      </c>
      <c r="BL405" s="53" t="str">
        <f>IF(B405&gt;例①!$C$30,"",IF(B405&gt;=例①!$C$29,$BL$13,""))</f>
        <v/>
      </c>
      <c r="BM405" s="53" t="str">
        <f>IF(B405&gt;例①!$C$32,"",IF(B405&gt;=例①!$C$31,$BM$13,""))</f>
        <v/>
      </c>
      <c r="BN405" s="53" t="str">
        <f>IF(B405&gt;例①!$C$34,"",IF(B405&gt;=例①!$C$33,$BN$13,""))</f>
        <v/>
      </c>
      <c r="BO405" s="53" t="str">
        <f>IF(B405&gt;例①!$C$36,"",IF(B405&gt;=例①!$C$35,$BO$13,""))</f>
        <v/>
      </c>
      <c r="BP405" s="53" t="str">
        <f>IF(B405&gt;例①!$C$38,"",IF(B405&gt;=例①!$C$37,$BP$13,""))</f>
        <v/>
      </c>
      <c r="BQ405" s="53" t="str">
        <f>IF(B405&gt;例①!$C$40,"",IF(B405&gt;=例①!$C$39,$BQ$13,""))</f>
        <v/>
      </c>
      <c r="BR405" s="53" t="str">
        <f>IF(B405&gt;例①!$C$42,"",IF(B405&gt;=例①!$C$41,$BR$13,""))</f>
        <v/>
      </c>
      <c r="BS405" s="53" t="str">
        <f>IF(B405&gt;例①!$C$44,"",IF(B405&gt;=例①!$C$43,$BS$13,""))</f>
        <v/>
      </c>
      <c r="BT405" s="53" t="str">
        <f>IF(B405&gt;例①!$C$46,"",IF(B405&gt;=例①!$C$45,$BT$13,""))</f>
        <v/>
      </c>
      <c r="BU405" s="53" t="str">
        <f>IF(B405&gt;例①!$C$48,"",IF(B405&gt;=例①!$C$47,$BU$13,""))</f>
        <v/>
      </c>
      <c r="BV405" s="53" t="str">
        <f>IF(B405&gt;例①!$C$50,"",IF(B405&gt;=例①!$C$49,$BV$13,""))</f>
        <v/>
      </c>
      <c r="BW405" s="53" t="str">
        <f>IF(B405&gt;例①!$C$52,"",IF(B405&gt;=例①!$C$51,$BW$13,""))</f>
        <v/>
      </c>
      <c r="BX405" s="53" t="str">
        <f>IF(B405&gt;例①!$C$54,"",IF(B405&gt;=例①!$C$53,$BX$13,""))</f>
        <v/>
      </c>
      <c r="BY405" s="53" t="str">
        <f>IF(B405&gt;例①!$C$56,"",IF(B405&gt;=例①!$C$55,$BY$13,""))</f>
        <v/>
      </c>
      <c r="BZ405" s="53" t="str">
        <f>IF(B405&gt;例①!$C$58,"",IF(B405&gt;=例①!$C$57,$BZ$13,""))</f>
        <v/>
      </c>
      <c r="CA405" s="53" t="str">
        <f>IF(B405&gt;例①!$C$60,"",IF(B405&gt;=例①!$C$59,$CA$13,""))</f>
        <v/>
      </c>
      <c r="CB405" s="53" t="str">
        <f>IF(B405&gt;例①!$C$62,"",IF(B405&gt;=例①!$C$61,$CB$13,""))</f>
        <v/>
      </c>
      <c r="CC405" s="53" t="str">
        <f>IF(B405&gt;例①!$C$64,"",IF(B405&gt;=例①!$C$63,$CC$13,""))</f>
        <v/>
      </c>
      <c r="CD405" s="53" t="str">
        <f>IF(B405&gt;例①!$C$66,"",IF(B405&gt;=例①!$C$65,$CD$13,""))</f>
        <v/>
      </c>
      <c r="CE405" s="50" t="str">
        <f t="shared" si="249"/>
        <v/>
      </c>
      <c r="CF405" s="50" t="str">
        <f t="shared" si="236"/>
        <v xml:space="preserve"> </v>
      </c>
    </row>
    <row r="406" spans="1:84" ht="39" customHeight="1" thickTop="1" thickBot="1" x14ac:dyDescent="0.2">
      <c r="A406" s="81" t="str">
        <f t="shared" si="223"/>
        <v>対象期間外</v>
      </c>
      <c r="B406" s="180" t="str">
        <f>IFERROR(IF(B405=例①!$E$12+IF(WEEKDAY(例①!$E$12)=1,例①!$E$12,(8-WEEKDAY(例①!$E$12))),"-",IF(B405="-","-",B405+1)),"-")</f>
        <v>-</v>
      </c>
      <c r="C406" s="89" t="str">
        <f t="shared" si="237"/>
        <v>-</v>
      </c>
      <c r="D406" s="199" t="str">
        <f t="shared" si="238"/>
        <v>×</v>
      </c>
      <c r="E406" s="200" t="str">
        <f t="shared" si="239"/>
        <v xml:space="preserve"> </v>
      </c>
      <c r="F406" s="201" t="s">
        <v>61</v>
      </c>
      <c r="G406" s="202"/>
      <c r="H406" s="203"/>
      <c r="I406" s="204"/>
      <c r="J406" s="187" t="str">
        <f t="shared" si="240"/>
        <v/>
      </c>
      <c r="K406" s="190" t="str">
        <f t="shared" si="224"/>
        <v/>
      </c>
      <c r="L406" s="190" t="str">
        <f t="shared" si="225"/>
        <v/>
      </c>
      <c r="M406" s="188" t="str">
        <f t="shared" si="241"/>
        <v/>
      </c>
      <c r="N406" s="87" t="str">
        <f t="shared" si="226"/>
        <v/>
      </c>
      <c r="O406" s="108"/>
      <c r="P406" s="156" t="str">
        <f>IF(B406&lt;例①!$E$11,"",IF(B406&gt;例①!$E$12,"",IF(LEN(CE406)=0,"○","")))</f>
        <v/>
      </c>
      <c r="Q406" s="162">
        <f t="shared" si="242"/>
        <v>52</v>
      </c>
      <c r="R406" s="93">
        <f t="shared" si="227"/>
        <v>181</v>
      </c>
      <c r="S406" s="156" t="str">
        <f t="shared" si="228"/>
        <v/>
      </c>
      <c r="T406" s="162">
        <f t="shared" si="229"/>
        <v>51</v>
      </c>
      <c r="U406" s="100">
        <f t="shared" si="243"/>
        <v>52</v>
      </c>
      <c r="V406" s="93" t="str">
        <f t="shared" si="230"/>
        <v/>
      </c>
      <c r="W406" s="169" t="str">
        <f t="shared" si="244"/>
        <v/>
      </c>
      <c r="X406" s="80" t="str">
        <f t="shared" si="245"/>
        <v/>
      </c>
      <c r="Y406" s="80" t="str">
        <f t="shared" si="246"/>
        <v/>
      </c>
      <c r="Z406" s="80" t="str">
        <f t="shared" si="231"/>
        <v>-</v>
      </c>
      <c r="AA406" s="80" t="str">
        <f t="shared" si="232"/>
        <v/>
      </c>
      <c r="AB406" s="80" t="str">
        <f t="shared" si="233"/>
        <v>OK（振替済み）</v>
      </c>
      <c r="AC406" s="154">
        <f t="shared" si="234"/>
        <v>51</v>
      </c>
      <c r="AD406" s="154" t="str">
        <f t="shared" si="247"/>
        <v/>
      </c>
      <c r="AE406" s="106">
        <f t="shared" si="248"/>
        <v>0</v>
      </c>
      <c r="AF406" s="106">
        <f t="shared" si="235"/>
        <v>0</v>
      </c>
      <c r="AG406" s="223" t="str">
        <f>IFERROR(IF(AE406=1,例①!$E$11,IF(AE406=2,例①!$E$11,IF(WEEKDAY(Z406)=2,Z399,AG405))),"")</f>
        <v/>
      </c>
      <c r="AH406" s="224" t="str">
        <f t="shared" ref="AH406:BA418" si="251">IFERROR(IF(AG406+1&gt;$BB406,"",AG406+1),"")</f>
        <v/>
      </c>
      <c r="AI406" s="224" t="str">
        <f t="shared" si="251"/>
        <v/>
      </c>
      <c r="AJ406" s="224" t="str">
        <f t="shared" si="251"/>
        <v/>
      </c>
      <c r="AK406" s="224" t="str">
        <f t="shared" si="251"/>
        <v/>
      </c>
      <c r="AL406" s="224" t="str">
        <f t="shared" si="251"/>
        <v/>
      </c>
      <c r="AM406" s="224" t="str">
        <f t="shared" si="251"/>
        <v/>
      </c>
      <c r="AN406" s="224" t="str">
        <f t="shared" si="251"/>
        <v/>
      </c>
      <c r="AO406" s="224" t="str">
        <f t="shared" si="251"/>
        <v/>
      </c>
      <c r="AP406" s="224" t="str">
        <f t="shared" si="251"/>
        <v/>
      </c>
      <c r="AQ406" s="224" t="str">
        <f t="shared" si="251"/>
        <v/>
      </c>
      <c r="AR406" s="224" t="str">
        <f t="shared" si="251"/>
        <v/>
      </c>
      <c r="AS406" s="224" t="str">
        <f t="shared" si="251"/>
        <v/>
      </c>
      <c r="AT406" s="224" t="str">
        <f t="shared" si="251"/>
        <v/>
      </c>
      <c r="AU406" s="224" t="str">
        <f t="shared" si="251"/>
        <v/>
      </c>
      <c r="AV406" s="224" t="str">
        <f t="shared" si="251"/>
        <v/>
      </c>
      <c r="AW406" s="224" t="str">
        <f t="shared" si="251"/>
        <v/>
      </c>
      <c r="AX406" s="224" t="str">
        <f t="shared" si="251"/>
        <v/>
      </c>
      <c r="AY406" s="224" t="str">
        <f t="shared" si="251"/>
        <v/>
      </c>
      <c r="AZ406" s="224" t="str">
        <f t="shared" si="251"/>
        <v/>
      </c>
      <c r="BA406" s="224" t="str">
        <f t="shared" si="251"/>
        <v/>
      </c>
      <c r="BB406" s="225" t="str">
        <f>IFERROR(IF(IF(Z406=例①!$E$12,例①!$E$12,IF(WEEKDAY(Z406)=1,Z413,BB407))&gt;例①!$E$12,例①!$E$12,IF(Z406=例①!$E$12,例①!$E$12,IF(WEEKDAY(Z406)=1,Z413,BB407))),"")</f>
        <v/>
      </c>
      <c r="BE406" s="53"/>
      <c r="BF406" s="53"/>
      <c r="BG406" s="53" t="str">
        <f>IFERROR(VLOOKUP(B406,例①!$C$11:$D$12,2,FALSE),"")</f>
        <v/>
      </c>
      <c r="BH406" s="53" t="str">
        <f>IFERROR(VLOOKUP(B406,例①!$C$16:$D$21,2,FALSE),"")</f>
        <v/>
      </c>
      <c r="BI406" s="53" t="str">
        <f>IFERROR(VLOOKUP(B406,例①!$C$22:$D$24,2,FALSE),"")</f>
        <v/>
      </c>
      <c r="BJ406" s="53" t="str">
        <f>IF(B406&gt;例①!$C$26,"",IF(B406&gt;=例①!$C$25,$BJ$13,""))</f>
        <v/>
      </c>
      <c r="BK406" s="53" t="str">
        <f>IF(B406&gt;例①!$C$28,"",IF(B406&gt;=例①!$C$27,$BK$13,""))</f>
        <v/>
      </c>
      <c r="BL406" s="53" t="str">
        <f>IF(B406&gt;例①!$C$30,"",IF(B406&gt;=例①!$C$29,$BL$13,""))</f>
        <v/>
      </c>
      <c r="BM406" s="53" t="str">
        <f>IF(B406&gt;例①!$C$32,"",IF(B406&gt;=例①!$C$31,$BM$13,""))</f>
        <v/>
      </c>
      <c r="BN406" s="53" t="str">
        <f>IF(B406&gt;例①!$C$34,"",IF(B406&gt;=例①!$C$33,$BN$13,""))</f>
        <v/>
      </c>
      <c r="BO406" s="53" t="str">
        <f>IF(B406&gt;例①!$C$36,"",IF(B406&gt;=例①!$C$35,$BO$13,""))</f>
        <v/>
      </c>
      <c r="BP406" s="53" t="str">
        <f>IF(B406&gt;例①!$C$38,"",IF(B406&gt;=例①!$C$37,$BP$13,""))</f>
        <v/>
      </c>
      <c r="BQ406" s="53" t="str">
        <f>IF(B406&gt;例①!$C$40,"",IF(B406&gt;=例①!$C$39,$BQ$13,""))</f>
        <v/>
      </c>
      <c r="BR406" s="53" t="str">
        <f>IF(B406&gt;例①!$C$42,"",IF(B406&gt;=例①!$C$41,$BR$13,""))</f>
        <v/>
      </c>
      <c r="BS406" s="53" t="str">
        <f>IF(B406&gt;例①!$C$44,"",IF(B406&gt;=例①!$C$43,$BS$13,""))</f>
        <v/>
      </c>
      <c r="BT406" s="53" t="str">
        <f>IF(B406&gt;例①!$C$46,"",IF(B406&gt;=例①!$C$45,$BT$13,""))</f>
        <v/>
      </c>
      <c r="BU406" s="53" t="str">
        <f>IF(B406&gt;例①!$C$48,"",IF(B406&gt;=例①!$C$47,$BU$13,""))</f>
        <v/>
      </c>
      <c r="BV406" s="53" t="str">
        <f>IF(B406&gt;例①!$C$50,"",IF(B406&gt;=例①!$C$49,$BV$13,""))</f>
        <v/>
      </c>
      <c r="BW406" s="53" t="str">
        <f>IF(B406&gt;例①!$C$52,"",IF(B406&gt;=例①!$C$51,$BW$13,""))</f>
        <v/>
      </c>
      <c r="BX406" s="53" t="str">
        <f>IF(B406&gt;例①!$C$54,"",IF(B406&gt;=例①!$C$53,$BX$13,""))</f>
        <v/>
      </c>
      <c r="BY406" s="53" t="str">
        <f>IF(B406&gt;例①!$C$56,"",IF(B406&gt;=例①!$C$55,$BY$13,""))</f>
        <v/>
      </c>
      <c r="BZ406" s="53" t="str">
        <f>IF(B406&gt;例①!$C$58,"",IF(B406&gt;=例①!$C$57,$BZ$13,""))</f>
        <v/>
      </c>
      <c r="CA406" s="53" t="str">
        <f>IF(B406&gt;例①!$C$60,"",IF(B406&gt;=例①!$C$59,$CA$13,""))</f>
        <v/>
      </c>
      <c r="CB406" s="53" t="str">
        <f>IF(B406&gt;例①!$C$62,"",IF(B406&gt;=例①!$C$61,$CB$13,""))</f>
        <v/>
      </c>
      <c r="CC406" s="53" t="str">
        <f>IF(B406&gt;例①!$C$64,"",IF(B406&gt;=例①!$C$63,$CC$13,""))</f>
        <v/>
      </c>
      <c r="CD406" s="53" t="str">
        <f>IF(B406&gt;例①!$C$66,"",IF(B406&gt;=例①!$C$65,$CD$13,""))</f>
        <v/>
      </c>
      <c r="CE406" s="50" t="str">
        <f t="shared" si="249"/>
        <v/>
      </c>
      <c r="CF406" s="50" t="str">
        <f t="shared" si="236"/>
        <v xml:space="preserve"> </v>
      </c>
    </row>
    <row r="407" spans="1:84" ht="39" customHeight="1" thickTop="1" thickBot="1" x14ac:dyDescent="0.2">
      <c r="A407" s="81" t="str">
        <f t="shared" si="223"/>
        <v>対象期間外</v>
      </c>
      <c r="B407" s="180" t="str">
        <f>IFERROR(IF(B406=例①!$E$12+IF(WEEKDAY(例①!$E$12)=1,例①!$E$12,(8-WEEKDAY(例①!$E$12))),"-",IF(B406="-","-",B406+1)),"-")</f>
        <v>-</v>
      </c>
      <c r="C407" s="89" t="str">
        <f t="shared" si="237"/>
        <v>-</v>
      </c>
      <c r="D407" s="199" t="str">
        <f t="shared" si="238"/>
        <v>×</v>
      </c>
      <c r="E407" s="200" t="str">
        <f t="shared" si="239"/>
        <v xml:space="preserve"> </v>
      </c>
      <c r="F407" s="201" t="s">
        <v>60</v>
      </c>
      <c r="G407" s="202"/>
      <c r="H407" s="203"/>
      <c r="I407" s="204"/>
      <c r="J407" s="187" t="str">
        <f t="shared" si="240"/>
        <v/>
      </c>
      <c r="K407" s="190" t="str">
        <f t="shared" si="224"/>
        <v/>
      </c>
      <c r="L407" s="190" t="str">
        <f t="shared" si="225"/>
        <v/>
      </c>
      <c r="M407" s="188" t="str">
        <f t="shared" si="241"/>
        <v/>
      </c>
      <c r="N407" s="87" t="str">
        <f t="shared" si="226"/>
        <v/>
      </c>
      <c r="O407" s="108"/>
      <c r="P407" s="156" t="str">
        <f>IF(B407&lt;例①!$E$11,"",IF(B407&gt;例①!$E$12,"",IF(LEN(CE407)=0,"○","")))</f>
        <v/>
      </c>
      <c r="Q407" s="162">
        <f t="shared" si="242"/>
        <v>52</v>
      </c>
      <c r="R407" s="93">
        <f t="shared" si="227"/>
        <v>181</v>
      </c>
      <c r="S407" s="156" t="str">
        <f t="shared" si="228"/>
        <v/>
      </c>
      <c r="T407" s="162">
        <f t="shared" si="229"/>
        <v>51</v>
      </c>
      <c r="U407" s="100">
        <f t="shared" si="243"/>
        <v>52</v>
      </c>
      <c r="V407" s="93" t="str">
        <f t="shared" si="230"/>
        <v/>
      </c>
      <c r="W407" s="169" t="str">
        <f t="shared" si="244"/>
        <v/>
      </c>
      <c r="X407" s="80" t="str">
        <f t="shared" si="245"/>
        <v/>
      </c>
      <c r="Y407" s="80" t="str">
        <f t="shared" si="246"/>
        <v/>
      </c>
      <c r="Z407" s="80" t="str">
        <f t="shared" si="231"/>
        <v>-</v>
      </c>
      <c r="AA407" s="80" t="str">
        <f t="shared" si="232"/>
        <v/>
      </c>
      <c r="AB407" s="80" t="str">
        <f t="shared" si="233"/>
        <v>OK（振替済み）</v>
      </c>
      <c r="AC407" s="154">
        <f t="shared" si="234"/>
        <v>51</v>
      </c>
      <c r="AD407" s="154" t="str">
        <f t="shared" si="247"/>
        <v/>
      </c>
      <c r="AE407" s="106">
        <f t="shared" si="248"/>
        <v>0</v>
      </c>
      <c r="AF407" s="106">
        <f t="shared" si="235"/>
        <v>0</v>
      </c>
      <c r="AG407" s="216" t="str">
        <f>IFERROR(IF(AE407=1,例①!$E$11,IF(AE407=2,例①!$E$11,IF(WEEKDAY(Z407)=2,Z400,AG406))),"")</f>
        <v/>
      </c>
      <c r="AH407" s="221" t="str">
        <f t="shared" si="251"/>
        <v/>
      </c>
      <c r="AI407" s="221" t="str">
        <f t="shared" si="251"/>
        <v/>
      </c>
      <c r="AJ407" s="221" t="str">
        <f t="shared" si="251"/>
        <v/>
      </c>
      <c r="AK407" s="221" t="str">
        <f t="shared" si="251"/>
        <v/>
      </c>
      <c r="AL407" s="221" t="str">
        <f t="shared" si="251"/>
        <v/>
      </c>
      <c r="AM407" s="221" t="str">
        <f t="shared" si="251"/>
        <v/>
      </c>
      <c r="AN407" s="221" t="str">
        <f t="shared" si="251"/>
        <v/>
      </c>
      <c r="AO407" s="221" t="str">
        <f t="shared" si="251"/>
        <v/>
      </c>
      <c r="AP407" s="221" t="str">
        <f t="shared" si="251"/>
        <v/>
      </c>
      <c r="AQ407" s="221" t="str">
        <f t="shared" si="251"/>
        <v/>
      </c>
      <c r="AR407" s="221" t="str">
        <f t="shared" si="251"/>
        <v/>
      </c>
      <c r="AS407" s="221" t="str">
        <f t="shared" si="251"/>
        <v/>
      </c>
      <c r="AT407" s="221" t="str">
        <f t="shared" si="251"/>
        <v/>
      </c>
      <c r="AU407" s="221" t="str">
        <f t="shared" si="251"/>
        <v/>
      </c>
      <c r="AV407" s="221" t="str">
        <f t="shared" si="251"/>
        <v/>
      </c>
      <c r="AW407" s="221" t="str">
        <f t="shared" si="251"/>
        <v/>
      </c>
      <c r="AX407" s="221" t="str">
        <f t="shared" si="251"/>
        <v/>
      </c>
      <c r="AY407" s="221" t="str">
        <f t="shared" si="251"/>
        <v/>
      </c>
      <c r="AZ407" s="221" t="str">
        <f t="shared" si="251"/>
        <v/>
      </c>
      <c r="BA407" s="221" t="str">
        <f t="shared" si="251"/>
        <v/>
      </c>
      <c r="BB407" s="217" t="str">
        <f>IFERROR(IF(IF(Z407=例①!$E$12,例①!$E$12,IF(WEEKDAY(Z407)=1,Z414,BB408))&gt;例①!$E$12,例①!$E$12,IF(Z407=例①!$E$12,例①!$E$12,IF(WEEKDAY(Z407)=1,Z414,BB408))),"")</f>
        <v/>
      </c>
      <c r="BE407" s="53"/>
      <c r="BF407" s="53"/>
      <c r="BG407" s="53" t="str">
        <f>IFERROR(VLOOKUP(B407,例①!$C$11:$D$12,2,FALSE),"")</f>
        <v/>
      </c>
      <c r="BH407" s="53" t="str">
        <f>IFERROR(VLOOKUP(B407,例①!$C$16:$D$21,2,FALSE),"")</f>
        <v/>
      </c>
      <c r="BI407" s="53" t="str">
        <f>IFERROR(VLOOKUP(B407,例①!$C$22:$D$24,2,FALSE),"")</f>
        <v/>
      </c>
      <c r="BJ407" s="53" t="str">
        <f>IF(B407&gt;例①!$C$26,"",IF(B407&gt;=例①!$C$25,$BJ$13,""))</f>
        <v/>
      </c>
      <c r="BK407" s="53" t="str">
        <f>IF(B407&gt;例①!$C$28,"",IF(B407&gt;=例①!$C$27,$BK$13,""))</f>
        <v/>
      </c>
      <c r="BL407" s="53" t="str">
        <f>IF(B407&gt;例①!$C$30,"",IF(B407&gt;=例①!$C$29,$BL$13,""))</f>
        <v/>
      </c>
      <c r="BM407" s="53" t="str">
        <f>IF(B407&gt;例①!$C$32,"",IF(B407&gt;=例①!$C$31,$BM$13,""))</f>
        <v/>
      </c>
      <c r="BN407" s="53" t="str">
        <f>IF(B407&gt;例①!$C$34,"",IF(B407&gt;=例①!$C$33,$BN$13,""))</f>
        <v/>
      </c>
      <c r="BO407" s="53" t="str">
        <f>IF(B407&gt;例①!$C$36,"",IF(B407&gt;=例①!$C$35,$BO$13,""))</f>
        <v/>
      </c>
      <c r="BP407" s="53" t="str">
        <f>IF(B407&gt;例①!$C$38,"",IF(B407&gt;=例①!$C$37,$BP$13,""))</f>
        <v/>
      </c>
      <c r="BQ407" s="53" t="str">
        <f>IF(B407&gt;例①!$C$40,"",IF(B407&gt;=例①!$C$39,$BQ$13,""))</f>
        <v/>
      </c>
      <c r="BR407" s="53" t="str">
        <f>IF(B407&gt;例①!$C$42,"",IF(B407&gt;=例①!$C$41,$BR$13,""))</f>
        <v/>
      </c>
      <c r="BS407" s="53" t="str">
        <f>IF(B407&gt;例①!$C$44,"",IF(B407&gt;=例①!$C$43,$BS$13,""))</f>
        <v/>
      </c>
      <c r="BT407" s="53" t="str">
        <f>IF(B407&gt;例①!$C$46,"",IF(B407&gt;=例①!$C$45,$BT$13,""))</f>
        <v/>
      </c>
      <c r="BU407" s="53" t="str">
        <f>IF(B407&gt;例①!$C$48,"",IF(B407&gt;=例①!$C$47,$BU$13,""))</f>
        <v/>
      </c>
      <c r="BV407" s="53" t="str">
        <f>IF(B407&gt;例①!$C$50,"",IF(B407&gt;=例①!$C$49,$BV$13,""))</f>
        <v/>
      </c>
      <c r="BW407" s="53" t="str">
        <f>IF(B407&gt;例①!$C$52,"",IF(B407&gt;=例①!$C$51,$BW$13,""))</f>
        <v/>
      </c>
      <c r="BX407" s="53" t="str">
        <f>IF(B407&gt;例①!$C$54,"",IF(B407&gt;=例①!$C$53,$BX$13,""))</f>
        <v/>
      </c>
      <c r="BY407" s="53" t="str">
        <f>IF(B407&gt;例①!$C$56,"",IF(B407&gt;=例①!$C$55,$BY$13,""))</f>
        <v/>
      </c>
      <c r="BZ407" s="53" t="str">
        <f>IF(B407&gt;例①!$C$58,"",IF(B407&gt;=例①!$C$57,$BZ$13,""))</f>
        <v/>
      </c>
      <c r="CA407" s="53" t="str">
        <f>IF(B407&gt;例①!$C$60,"",IF(B407&gt;=例①!$C$59,$CA$13,""))</f>
        <v/>
      </c>
      <c r="CB407" s="53" t="str">
        <f>IF(B407&gt;例①!$C$62,"",IF(B407&gt;=例①!$C$61,$CB$13,""))</f>
        <v/>
      </c>
      <c r="CC407" s="53" t="str">
        <f>IF(B407&gt;例①!$C$64,"",IF(B407&gt;=例①!$C$63,$CC$13,""))</f>
        <v/>
      </c>
      <c r="CD407" s="53" t="str">
        <f>IF(B407&gt;例①!$C$66,"",IF(B407&gt;=例①!$C$65,$CD$13,""))</f>
        <v/>
      </c>
      <c r="CE407" s="50" t="str">
        <f t="shared" si="249"/>
        <v/>
      </c>
      <c r="CF407" s="50" t="str">
        <f t="shared" si="236"/>
        <v xml:space="preserve"> </v>
      </c>
    </row>
    <row r="408" spans="1:84" ht="39" customHeight="1" thickTop="1" thickBot="1" x14ac:dyDescent="0.2">
      <c r="A408" s="81" t="str">
        <f t="shared" si="223"/>
        <v>対象期間外</v>
      </c>
      <c r="B408" s="180" t="str">
        <f>IFERROR(IF(B407=例①!$E$12+IF(WEEKDAY(例①!$E$12)=1,例①!$E$12,(8-WEEKDAY(例①!$E$12))),"-",IF(B407="-","-",B407+1)),"-")</f>
        <v>-</v>
      </c>
      <c r="C408" s="89" t="str">
        <f t="shared" si="237"/>
        <v>-</v>
      </c>
      <c r="D408" s="199" t="str">
        <f t="shared" si="238"/>
        <v>×</v>
      </c>
      <c r="E408" s="200" t="str">
        <f t="shared" si="239"/>
        <v xml:space="preserve"> </v>
      </c>
      <c r="F408" s="201" t="s">
        <v>60</v>
      </c>
      <c r="G408" s="202"/>
      <c r="H408" s="203"/>
      <c r="I408" s="204"/>
      <c r="J408" s="187" t="str">
        <f t="shared" si="240"/>
        <v/>
      </c>
      <c r="K408" s="190" t="str">
        <f t="shared" si="224"/>
        <v/>
      </c>
      <c r="L408" s="190" t="str">
        <f t="shared" si="225"/>
        <v/>
      </c>
      <c r="M408" s="188" t="str">
        <f t="shared" si="241"/>
        <v/>
      </c>
      <c r="N408" s="87" t="str">
        <f t="shared" si="226"/>
        <v/>
      </c>
      <c r="O408" s="108"/>
      <c r="P408" s="156" t="str">
        <f>IF(B408&lt;例①!$E$11,"",IF(B408&gt;例①!$E$12,"",IF(LEN(CE408)=0,"○","")))</f>
        <v/>
      </c>
      <c r="Q408" s="162">
        <f t="shared" si="242"/>
        <v>52</v>
      </c>
      <c r="R408" s="93">
        <f t="shared" si="227"/>
        <v>181</v>
      </c>
      <c r="S408" s="156" t="str">
        <f t="shared" si="228"/>
        <v/>
      </c>
      <c r="T408" s="162">
        <f t="shared" si="229"/>
        <v>51</v>
      </c>
      <c r="U408" s="100">
        <f t="shared" si="243"/>
        <v>52</v>
      </c>
      <c r="V408" s="93" t="str">
        <f t="shared" si="230"/>
        <v/>
      </c>
      <c r="W408" s="169" t="str">
        <f t="shared" si="244"/>
        <v/>
      </c>
      <c r="X408" s="80" t="str">
        <f t="shared" si="245"/>
        <v/>
      </c>
      <c r="Y408" s="80" t="str">
        <f t="shared" si="246"/>
        <v/>
      </c>
      <c r="Z408" s="80" t="str">
        <f t="shared" si="231"/>
        <v>-</v>
      </c>
      <c r="AA408" s="80" t="str">
        <f t="shared" si="232"/>
        <v/>
      </c>
      <c r="AB408" s="80" t="str">
        <f t="shared" si="233"/>
        <v>OK（振替済み）</v>
      </c>
      <c r="AC408" s="154">
        <f t="shared" si="234"/>
        <v>51</v>
      </c>
      <c r="AD408" s="154" t="str">
        <f t="shared" si="247"/>
        <v/>
      </c>
      <c r="AE408" s="106">
        <f t="shared" si="248"/>
        <v>0</v>
      </c>
      <c r="AF408" s="106">
        <f t="shared" si="235"/>
        <v>0</v>
      </c>
      <c r="AG408" s="218" t="str">
        <f>IFERROR(IF(AE408=1,例①!$E$11,IF(AE408=2,例①!$E$11,IF(WEEKDAY(Z408)=2,Z401,AG407))),"")</f>
        <v/>
      </c>
      <c r="AH408" s="222" t="str">
        <f t="shared" si="251"/>
        <v/>
      </c>
      <c r="AI408" s="222" t="str">
        <f t="shared" si="251"/>
        <v/>
      </c>
      <c r="AJ408" s="222" t="str">
        <f t="shared" si="251"/>
        <v/>
      </c>
      <c r="AK408" s="222" t="str">
        <f t="shared" si="251"/>
        <v/>
      </c>
      <c r="AL408" s="222" t="str">
        <f t="shared" si="251"/>
        <v/>
      </c>
      <c r="AM408" s="222" t="str">
        <f t="shared" si="251"/>
        <v/>
      </c>
      <c r="AN408" s="222" t="str">
        <f t="shared" si="251"/>
        <v/>
      </c>
      <c r="AO408" s="222" t="str">
        <f t="shared" si="251"/>
        <v/>
      </c>
      <c r="AP408" s="222" t="str">
        <f t="shared" si="251"/>
        <v/>
      </c>
      <c r="AQ408" s="222" t="str">
        <f t="shared" si="251"/>
        <v/>
      </c>
      <c r="AR408" s="222" t="str">
        <f t="shared" si="251"/>
        <v/>
      </c>
      <c r="AS408" s="222" t="str">
        <f t="shared" si="251"/>
        <v/>
      </c>
      <c r="AT408" s="222" t="str">
        <f t="shared" si="251"/>
        <v/>
      </c>
      <c r="AU408" s="222" t="str">
        <f t="shared" si="251"/>
        <v/>
      </c>
      <c r="AV408" s="222" t="str">
        <f t="shared" si="251"/>
        <v/>
      </c>
      <c r="AW408" s="222" t="str">
        <f t="shared" si="251"/>
        <v/>
      </c>
      <c r="AX408" s="222" t="str">
        <f t="shared" si="251"/>
        <v/>
      </c>
      <c r="AY408" s="222" t="str">
        <f t="shared" si="251"/>
        <v/>
      </c>
      <c r="AZ408" s="222" t="str">
        <f t="shared" si="251"/>
        <v/>
      </c>
      <c r="BA408" s="222" t="str">
        <f t="shared" si="251"/>
        <v/>
      </c>
      <c r="BB408" s="219" t="str">
        <f>IFERROR(IF(IF(Z408=例①!$E$12,例①!$E$12,IF(WEEKDAY(Z408)=1,Z415,BB409))&gt;例①!$E$12,例①!$E$12,IF(Z408=例①!$E$12,例①!$E$12,IF(WEEKDAY(Z408)=1,Z415,BB409))),"")</f>
        <v/>
      </c>
      <c r="BE408" s="53"/>
      <c r="BF408" s="53"/>
      <c r="BG408" s="53" t="str">
        <f>IFERROR(VLOOKUP(B408,例①!$C$11:$D$12,2,FALSE),"")</f>
        <v/>
      </c>
      <c r="BH408" s="53" t="str">
        <f>IFERROR(VLOOKUP(B408,例①!$C$16:$D$21,2,FALSE),"")</f>
        <v/>
      </c>
      <c r="BI408" s="53" t="str">
        <f>IFERROR(VLOOKUP(B408,例①!$C$22:$D$24,2,FALSE),"")</f>
        <v/>
      </c>
      <c r="BJ408" s="53" t="str">
        <f>IF(B408&gt;例①!$C$26,"",IF(B408&gt;=例①!$C$25,$BJ$13,""))</f>
        <v/>
      </c>
      <c r="BK408" s="53" t="str">
        <f>IF(B408&gt;例①!$C$28,"",IF(B408&gt;=例①!$C$27,$BK$13,""))</f>
        <v/>
      </c>
      <c r="BL408" s="53" t="str">
        <f>IF(B408&gt;例①!$C$30,"",IF(B408&gt;=例①!$C$29,$BL$13,""))</f>
        <v/>
      </c>
      <c r="BM408" s="53" t="str">
        <f>IF(B408&gt;例①!$C$32,"",IF(B408&gt;=例①!$C$31,$BM$13,""))</f>
        <v/>
      </c>
      <c r="BN408" s="53" t="str">
        <f>IF(B408&gt;例①!$C$34,"",IF(B408&gt;=例①!$C$33,$BN$13,""))</f>
        <v/>
      </c>
      <c r="BO408" s="53" t="str">
        <f>IF(B408&gt;例①!$C$36,"",IF(B408&gt;=例①!$C$35,$BO$13,""))</f>
        <v/>
      </c>
      <c r="BP408" s="53" t="str">
        <f>IF(B408&gt;例①!$C$38,"",IF(B408&gt;=例①!$C$37,$BP$13,""))</f>
        <v/>
      </c>
      <c r="BQ408" s="53" t="str">
        <f>IF(B408&gt;例①!$C$40,"",IF(B408&gt;=例①!$C$39,$BQ$13,""))</f>
        <v/>
      </c>
      <c r="BR408" s="53" t="str">
        <f>IF(B408&gt;例①!$C$42,"",IF(B408&gt;=例①!$C$41,$BR$13,""))</f>
        <v/>
      </c>
      <c r="BS408" s="53" t="str">
        <f>IF(B408&gt;例①!$C$44,"",IF(B408&gt;=例①!$C$43,$BS$13,""))</f>
        <v/>
      </c>
      <c r="BT408" s="53" t="str">
        <f>IF(B408&gt;例①!$C$46,"",IF(B408&gt;=例①!$C$45,$BT$13,""))</f>
        <v/>
      </c>
      <c r="BU408" s="53" t="str">
        <f>IF(B408&gt;例①!$C$48,"",IF(B408&gt;=例①!$C$47,$BU$13,""))</f>
        <v/>
      </c>
      <c r="BV408" s="53" t="str">
        <f>IF(B408&gt;例①!$C$50,"",IF(B408&gt;=例①!$C$49,$BV$13,""))</f>
        <v/>
      </c>
      <c r="BW408" s="53" t="str">
        <f>IF(B408&gt;例①!$C$52,"",IF(B408&gt;=例①!$C$51,$BW$13,""))</f>
        <v/>
      </c>
      <c r="BX408" s="53" t="str">
        <f>IF(B408&gt;例①!$C$54,"",IF(B408&gt;=例①!$C$53,$BX$13,""))</f>
        <v/>
      </c>
      <c r="BY408" s="53" t="str">
        <f>IF(B408&gt;例①!$C$56,"",IF(B408&gt;=例①!$C$55,$BY$13,""))</f>
        <v/>
      </c>
      <c r="BZ408" s="53" t="str">
        <f>IF(B408&gt;例①!$C$58,"",IF(B408&gt;=例①!$C$57,$BZ$13,""))</f>
        <v/>
      </c>
      <c r="CA408" s="53" t="str">
        <f>IF(B408&gt;例①!$C$60,"",IF(B408&gt;=例①!$C$59,$CA$13,""))</f>
        <v/>
      </c>
      <c r="CB408" s="53" t="str">
        <f>IF(B408&gt;例①!$C$62,"",IF(B408&gt;=例①!$C$61,$CB$13,""))</f>
        <v/>
      </c>
      <c r="CC408" s="53" t="str">
        <f>IF(B408&gt;例①!$C$64,"",IF(B408&gt;=例①!$C$63,$CC$13,""))</f>
        <v/>
      </c>
      <c r="CD408" s="53" t="str">
        <f>IF(B408&gt;例①!$C$66,"",IF(B408&gt;=例①!$C$65,$CD$13,""))</f>
        <v/>
      </c>
      <c r="CE408" s="50" t="str">
        <f t="shared" si="249"/>
        <v/>
      </c>
      <c r="CF408" s="50" t="str">
        <f t="shared" si="236"/>
        <v xml:space="preserve"> </v>
      </c>
    </row>
    <row r="409" spans="1:84" ht="39" customHeight="1" thickTop="1" thickBot="1" x14ac:dyDescent="0.2">
      <c r="A409" s="81" t="str">
        <f t="shared" si="223"/>
        <v>対象期間外</v>
      </c>
      <c r="B409" s="180" t="str">
        <f>IFERROR(IF(B408=例①!$E$12+IF(WEEKDAY(例①!$E$12)=1,例①!$E$12,(8-WEEKDAY(例①!$E$12))),"-",IF(B408="-","-",B408+1)),"-")</f>
        <v>-</v>
      </c>
      <c r="C409" s="89" t="str">
        <f t="shared" si="237"/>
        <v>-</v>
      </c>
      <c r="D409" s="199" t="str">
        <f t="shared" si="238"/>
        <v>×</v>
      </c>
      <c r="E409" s="200" t="str">
        <f t="shared" si="239"/>
        <v xml:space="preserve"> </v>
      </c>
      <c r="F409" s="201" t="s">
        <v>60</v>
      </c>
      <c r="G409" s="202"/>
      <c r="H409" s="203"/>
      <c r="I409" s="204"/>
      <c r="J409" s="187" t="str">
        <f t="shared" si="240"/>
        <v/>
      </c>
      <c r="K409" s="190" t="str">
        <f t="shared" si="224"/>
        <v/>
      </c>
      <c r="L409" s="190" t="str">
        <f t="shared" si="225"/>
        <v/>
      </c>
      <c r="M409" s="188" t="str">
        <f t="shared" si="241"/>
        <v/>
      </c>
      <c r="N409" s="87" t="str">
        <f t="shared" si="226"/>
        <v/>
      </c>
      <c r="O409" s="108"/>
      <c r="P409" s="156" t="str">
        <f>IF(B409&lt;例①!$E$11,"",IF(B409&gt;例①!$E$12,"",IF(LEN(CE409)=0,"○","")))</f>
        <v/>
      </c>
      <c r="Q409" s="162">
        <f t="shared" si="242"/>
        <v>52</v>
      </c>
      <c r="R409" s="93">
        <f t="shared" si="227"/>
        <v>181</v>
      </c>
      <c r="S409" s="156" t="str">
        <f t="shared" si="228"/>
        <v/>
      </c>
      <c r="T409" s="162">
        <f t="shared" si="229"/>
        <v>51</v>
      </c>
      <c r="U409" s="100">
        <f t="shared" si="243"/>
        <v>52</v>
      </c>
      <c r="V409" s="93" t="str">
        <f t="shared" si="230"/>
        <v/>
      </c>
      <c r="W409" s="169" t="str">
        <f t="shared" si="244"/>
        <v/>
      </c>
      <c r="X409" s="80" t="str">
        <f t="shared" si="245"/>
        <v/>
      </c>
      <c r="Y409" s="80" t="str">
        <f t="shared" si="246"/>
        <v/>
      </c>
      <c r="Z409" s="80" t="str">
        <f t="shared" si="231"/>
        <v>-</v>
      </c>
      <c r="AA409" s="80" t="str">
        <f t="shared" si="232"/>
        <v/>
      </c>
      <c r="AB409" s="80" t="str">
        <f t="shared" si="233"/>
        <v>OK（振替済み）</v>
      </c>
      <c r="AC409" s="154">
        <f t="shared" si="234"/>
        <v>51</v>
      </c>
      <c r="AD409" s="154" t="str">
        <f t="shared" si="247"/>
        <v/>
      </c>
      <c r="AE409" s="106">
        <f t="shared" si="248"/>
        <v>0</v>
      </c>
      <c r="AF409" s="106">
        <f t="shared" si="235"/>
        <v>0</v>
      </c>
      <c r="AG409" s="218" t="str">
        <f>IFERROR(IF(AE409=1,例①!$E$11,IF(AE409=2,例①!$E$11,IF(WEEKDAY(Z409)=2,Z402,AG408))),"")</f>
        <v/>
      </c>
      <c r="AH409" s="222" t="str">
        <f t="shared" si="251"/>
        <v/>
      </c>
      <c r="AI409" s="222" t="str">
        <f t="shared" si="251"/>
        <v/>
      </c>
      <c r="AJ409" s="222" t="str">
        <f t="shared" si="251"/>
        <v/>
      </c>
      <c r="AK409" s="222" t="str">
        <f t="shared" si="251"/>
        <v/>
      </c>
      <c r="AL409" s="222" t="str">
        <f t="shared" si="251"/>
        <v/>
      </c>
      <c r="AM409" s="222" t="str">
        <f t="shared" si="251"/>
        <v/>
      </c>
      <c r="AN409" s="222" t="str">
        <f t="shared" si="251"/>
        <v/>
      </c>
      <c r="AO409" s="222" t="str">
        <f t="shared" si="251"/>
        <v/>
      </c>
      <c r="AP409" s="222" t="str">
        <f t="shared" si="251"/>
        <v/>
      </c>
      <c r="AQ409" s="222" t="str">
        <f t="shared" si="251"/>
        <v/>
      </c>
      <c r="AR409" s="222" t="str">
        <f t="shared" si="251"/>
        <v/>
      </c>
      <c r="AS409" s="222" t="str">
        <f t="shared" si="251"/>
        <v/>
      </c>
      <c r="AT409" s="222" t="str">
        <f t="shared" si="251"/>
        <v/>
      </c>
      <c r="AU409" s="222" t="str">
        <f t="shared" si="251"/>
        <v/>
      </c>
      <c r="AV409" s="222" t="str">
        <f t="shared" si="251"/>
        <v/>
      </c>
      <c r="AW409" s="222" t="str">
        <f t="shared" si="251"/>
        <v/>
      </c>
      <c r="AX409" s="222" t="str">
        <f t="shared" si="251"/>
        <v/>
      </c>
      <c r="AY409" s="222" t="str">
        <f t="shared" si="251"/>
        <v/>
      </c>
      <c r="AZ409" s="222" t="str">
        <f t="shared" si="251"/>
        <v/>
      </c>
      <c r="BA409" s="222" t="str">
        <f t="shared" si="251"/>
        <v/>
      </c>
      <c r="BB409" s="219" t="str">
        <f>IFERROR(IF(IF(Z409=例①!$E$12,例①!$E$12,IF(WEEKDAY(Z409)=1,Z416,BB410))&gt;例①!$E$12,例①!$E$12,IF(Z409=例①!$E$12,例①!$E$12,IF(WEEKDAY(Z409)=1,Z416,BB410))),"")</f>
        <v/>
      </c>
      <c r="BE409" s="53"/>
      <c r="BF409" s="53"/>
      <c r="BG409" s="53" t="str">
        <f>IFERROR(VLOOKUP(B409,例①!$C$11:$D$12,2,FALSE),"")</f>
        <v/>
      </c>
      <c r="BH409" s="53" t="str">
        <f>IFERROR(VLOOKUP(B409,例①!$C$16:$D$21,2,FALSE),"")</f>
        <v/>
      </c>
      <c r="BI409" s="53" t="str">
        <f>IFERROR(VLOOKUP(B409,例①!$C$22:$D$24,2,FALSE),"")</f>
        <v/>
      </c>
      <c r="BJ409" s="53" t="str">
        <f>IF(B409&gt;例①!$C$26,"",IF(B409&gt;=例①!$C$25,$BJ$13,""))</f>
        <v/>
      </c>
      <c r="BK409" s="53" t="str">
        <f>IF(B409&gt;例①!$C$28,"",IF(B409&gt;=例①!$C$27,$BK$13,""))</f>
        <v/>
      </c>
      <c r="BL409" s="53" t="str">
        <f>IF(B409&gt;例①!$C$30,"",IF(B409&gt;=例①!$C$29,$BL$13,""))</f>
        <v/>
      </c>
      <c r="BM409" s="53" t="str">
        <f>IF(B409&gt;例①!$C$32,"",IF(B409&gt;=例①!$C$31,$BM$13,""))</f>
        <v/>
      </c>
      <c r="BN409" s="53" t="str">
        <f>IF(B409&gt;例①!$C$34,"",IF(B409&gt;=例①!$C$33,$BN$13,""))</f>
        <v/>
      </c>
      <c r="BO409" s="53" t="str">
        <f>IF(B409&gt;例①!$C$36,"",IF(B409&gt;=例①!$C$35,$BO$13,""))</f>
        <v/>
      </c>
      <c r="BP409" s="53" t="str">
        <f>IF(B409&gt;例①!$C$38,"",IF(B409&gt;=例①!$C$37,$BP$13,""))</f>
        <v/>
      </c>
      <c r="BQ409" s="53" t="str">
        <f>IF(B409&gt;例①!$C$40,"",IF(B409&gt;=例①!$C$39,$BQ$13,""))</f>
        <v/>
      </c>
      <c r="BR409" s="53" t="str">
        <f>IF(B409&gt;例①!$C$42,"",IF(B409&gt;=例①!$C$41,$BR$13,""))</f>
        <v/>
      </c>
      <c r="BS409" s="53" t="str">
        <f>IF(B409&gt;例①!$C$44,"",IF(B409&gt;=例①!$C$43,$BS$13,""))</f>
        <v/>
      </c>
      <c r="BT409" s="53" t="str">
        <f>IF(B409&gt;例①!$C$46,"",IF(B409&gt;=例①!$C$45,$BT$13,""))</f>
        <v/>
      </c>
      <c r="BU409" s="53" t="str">
        <f>IF(B409&gt;例①!$C$48,"",IF(B409&gt;=例①!$C$47,$BU$13,""))</f>
        <v/>
      </c>
      <c r="BV409" s="53" t="str">
        <f>IF(B409&gt;例①!$C$50,"",IF(B409&gt;=例①!$C$49,$BV$13,""))</f>
        <v/>
      </c>
      <c r="BW409" s="53" t="str">
        <f>IF(B409&gt;例①!$C$52,"",IF(B409&gt;=例①!$C$51,$BW$13,""))</f>
        <v/>
      </c>
      <c r="BX409" s="53" t="str">
        <f>IF(B409&gt;例①!$C$54,"",IF(B409&gt;=例①!$C$53,$BX$13,""))</f>
        <v/>
      </c>
      <c r="BY409" s="53" t="str">
        <f>IF(B409&gt;例①!$C$56,"",IF(B409&gt;=例①!$C$55,$BY$13,""))</f>
        <v/>
      </c>
      <c r="BZ409" s="53" t="str">
        <f>IF(B409&gt;例①!$C$58,"",IF(B409&gt;=例①!$C$57,$BZ$13,""))</f>
        <v/>
      </c>
      <c r="CA409" s="53" t="str">
        <f>IF(B409&gt;例①!$C$60,"",IF(B409&gt;=例①!$C$59,$CA$13,""))</f>
        <v/>
      </c>
      <c r="CB409" s="53" t="str">
        <f>IF(B409&gt;例①!$C$62,"",IF(B409&gt;=例①!$C$61,$CB$13,""))</f>
        <v/>
      </c>
      <c r="CC409" s="53" t="str">
        <f>IF(B409&gt;例①!$C$64,"",IF(B409&gt;=例①!$C$63,$CC$13,""))</f>
        <v/>
      </c>
      <c r="CD409" s="53" t="str">
        <f>IF(B409&gt;例①!$C$66,"",IF(B409&gt;=例①!$C$65,$CD$13,""))</f>
        <v/>
      </c>
      <c r="CE409" s="50" t="str">
        <f t="shared" si="249"/>
        <v/>
      </c>
      <c r="CF409" s="50" t="str">
        <f t="shared" si="236"/>
        <v xml:space="preserve"> </v>
      </c>
    </row>
    <row r="410" spans="1:84" ht="39" customHeight="1" thickTop="1" thickBot="1" x14ac:dyDescent="0.2">
      <c r="A410" s="81" t="str">
        <f t="shared" si="223"/>
        <v>対象期間外</v>
      </c>
      <c r="B410" s="180" t="str">
        <f>IFERROR(IF(B409=例①!$E$12+IF(WEEKDAY(例①!$E$12)=1,例①!$E$12,(8-WEEKDAY(例①!$E$12))),"-",IF(B409="-","-",B409+1)),"-")</f>
        <v>-</v>
      </c>
      <c r="C410" s="89" t="str">
        <f t="shared" si="237"/>
        <v>-</v>
      </c>
      <c r="D410" s="199" t="str">
        <f t="shared" si="238"/>
        <v>×</v>
      </c>
      <c r="E410" s="200" t="str">
        <f t="shared" si="239"/>
        <v xml:space="preserve"> </v>
      </c>
      <c r="F410" s="201" t="s">
        <v>60</v>
      </c>
      <c r="G410" s="202"/>
      <c r="H410" s="203"/>
      <c r="I410" s="204"/>
      <c r="J410" s="187" t="str">
        <f t="shared" si="240"/>
        <v/>
      </c>
      <c r="K410" s="190" t="str">
        <f t="shared" si="224"/>
        <v/>
      </c>
      <c r="L410" s="190" t="str">
        <f t="shared" si="225"/>
        <v/>
      </c>
      <c r="M410" s="188" t="str">
        <f t="shared" si="241"/>
        <v/>
      </c>
      <c r="N410" s="87" t="str">
        <f t="shared" si="226"/>
        <v/>
      </c>
      <c r="O410" s="108"/>
      <c r="P410" s="156" t="str">
        <f>IF(B410&lt;例①!$E$11,"",IF(B410&gt;例①!$E$12,"",IF(LEN(CE410)=0,"○","")))</f>
        <v/>
      </c>
      <c r="Q410" s="162">
        <f t="shared" si="242"/>
        <v>52</v>
      </c>
      <c r="R410" s="93">
        <f t="shared" si="227"/>
        <v>181</v>
      </c>
      <c r="S410" s="156" t="str">
        <f t="shared" si="228"/>
        <v/>
      </c>
      <c r="T410" s="162">
        <f t="shared" si="229"/>
        <v>51</v>
      </c>
      <c r="U410" s="100">
        <f t="shared" si="243"/>
        <v>52</v>
      </c>
      <c r="V410" s="93" t="str">
        <f t="shared" si="230"/>
        <v/>
      </c>
      <c r="W410" s="169" t="str">
        <f t="shared" si="244"/>
        <v/>
      </c>
      <c r="X410" s="80" t="str">
        <f t="shared" si="245"/>
        <v/>
      </c>
      <c r="Y410" s="80" t="str">
        <f t="shared" si="246"/>
        <v/>
      </c>
      <c r="Z410" s="80" t="str">
        <f t="shared" si="231"/>
        <v>-</v>
      </c>
      <c r="AA410" s="80" t="str">
        <f t="shared" si="232"/>
        <v/>
      </c>
      <c r="AB410" s="80" t="str">
        <f t="shared" si="233"/>
        <v>OK（振替済み）</v>
      </c>
      <c r="AC410" s="154">
        <f t="shared" si="234"/>
        <v>51</v>
      </c>
      <c r="AD410" s="154" t="str">
        <f t="shared" si="247"/>
        <v/>
      </c>
      <c r="AE410" s="106">
        <f t="shared" si="248"/>
        <v>0</v>
      </c>
      <c r="AF410" s="106">
        <f t="shared" si="235"/>
        <v>0</v>
      </c>
      <c r="AG410" s="218" t="str">
        <f>IFERROR(IF(AE410=1,例①!$E$11,IF(AE410=2,例①!$E$11,IF(WEEKDAY(Z410)=2,Z403,AG409))),"")</f>
        <v/>
      </c>
      <c r="AH410" s="222" t="str">
        <f t="shared" si="251"/>
        <v/>
      </c>
      <c r="AI410" s="222" t="str">
        <f t="shared" si="251"/>
        <v/>
      </c>
      <c r="AJ410" s="222" t="str">
        <f t="shared" si="251"/>
        <v/>
      </c>
      <c r="AK410" s="222" t="str">
        <f t="shared" si="251"/>
        <v/>
      </c>
      <c r="AL410" s="222" t="str">
        <f t="shared" si="251"/>
        <v/>
      </c>
      <c r="AM410" s="222" t="str">
        <f t="shared" si="251"/>
        <v/>
      </c>
      <c r="AN410" s="222" t="str">
        <f t="shared" si="251"/>
        <v/>
      </c>
      <c r="AO410" s="222" t="str">
        <f t="shared" si="251"/>
        <v/>
      </c>
      <c r="AP410" s="222" t="str">
        <f t="shared" si="251"/>
        <v/>
      </c>
      <c r="AQ410" s="222" t="str">
        <f t="shared" si="251"/>
        <v/>
      </c>
      <c r="AR410" s="222" t="str">
        <f t="shared" si="251"/>
        <v/>
      </c>
      <c r="AS410" s="222" t="str">
        <f t="shared" si="251"/>
        <v/>
      </c>
      <c r="AT410" s="222" t="str">
        <f t="shared" si="251"/>
        <v/>
      </c>
      <c r="AU410" s="222" t="str">
        <f t="shared" si="251"/>
        <v/>
      </c>
      <c r="AV410" s="222" t="str">
        <f t="shared" si="251"/>
        <v/>
      </c>
      <c r="AW410" s="222" t="str">
        <f t="shared" si="251"/>
        <v/>
      </c>
      <c r="AX410" s="222" t="str">
        <f t="shared" si="251"/>
        <v/>
      </c>
      <c r="AY410" s="222" t="str">
        <f t="shared" si="251"/>
        <v/>
      </c>
      <c r="AZ410" s="222" t="str">
        <f t="shared" si="251"/>
        <v/>
      </c>
      <c r="BA410" s="222" t="str">
        <f t="shared" si="251"/>
        <v/>
      </c>
      <c r="BB410" s="219" t="str">
        <f>IFERROR(IF(IF(Z410=例①!$E$12,例①!$E$12,IF(WEEKDAY(Z410)=1,Z417,BB411))&gt;例①!$E$12,例①!$E$12,IF(Z410=例①!$E$12,例①!$E$12,IF(WEEKDAY(Z410)=1,Z417,BB411))),"")</f>
        <v/>
      </c>
      <c r="BE410" s="53"/>
      <c r="BF410" s="53"/>
      <c r="BG410" s="53" t="str">
        <f>IFERROR(VLOOKUP(B410,例①!$C$11:$D$12,2,FALSE),"")</f>
        <v/>
      </c>
      <c r="BH410" s="53" t="str">
        <f>IFERROR(VLOOKUP(B410,例①!$C$16:$D$21,2,FALSE),"")</f>
        <v/>
      </c>
      <c r="BI410" s="53" t="str">
        <f>IFERROR(VLOOKUP(B410,例①!$C$22:$D$24,2,FALSE),"")</f>
        <v/>
      </c>
      <c r="BJ410" s="53" t="str">
        <f>IF(B410&gt;例①!$C$26,"",IF(B410&gt;=例①!$C$25,$BJ$13,""))</f>
        <v/>
      </c>
      <c r="BK410" s="53" t="str">
        <f>IF(B410&gt;例①!$C$28,"",IF(B410&gt;=例①!$C$27,$BK$13,""))</f>
        <v/>
      </c>
      <c r="BL410" s="53" t="str">
        <f>IF(B410&gt;例①!$C$30,"",IF(B410&gt;=例①!$C$29,$BL$13,""))</f>
        <v/>
      </c>
      <c r="BM410" s="53" t="str">
        <f>IF(B410&gt;例①!$C$32,"",IF(B410&gt;=例①!$C$31,$BM$13,""))</f>
        <v/>
      </c>
      <c r="BN410" s="53" t="str">
        <f>IF(B410&gt;例①!$C$34,"",IF(B410&gt;=例①!$C$33,$BN$13,""))</f>
        <v/>
      </c>
      <c r="BO410" s="53" t="str">
        <f>IF(B410&gt;例①!$C$36,"",IF(B410&gt;=例①!$C$35,$BO$13,""))</f>
        <v/>
      </c>
      <c r="BP410" s="53" t="str">
        <f>IF(B410&gt;例①!$C$38,"",IF(B410&gt;=例①!$C$37,$BP$13,""))</f>
        <v/>
      </c>
      <c r="BQ410" s="53" t="str">
        <f>IF(B410&gt;例①!$C$40,"",IF(B410&gt;=例①!$C$39,$BQ$13,""))</f>
        <v/>
      </c>
      <c r="BR410" s="53" t="str">
        <f>IF(B410&gt;例①!$C$42,"",IF(B410&gt;=例①!$C$41,$BR$13,""))</f>
        <v/>
      </c>
      <c r="BS410" s="53" t="str">
        <f>IF(B410&gt;例①!$C$44,"",IF(B410&gt;=例①!$C$43,$BS$13,""))</f>
        <v/>
      </c>
      <c r="BT410" s="53" t="str">
        <f>IF(B410&gt;例①!$C$46,"",IF(B410&gt;=例①!$C$45,$BT$13,""))</f>
        <v/>
      </c>
      <c r="BU410" s="53" t="str">
        <f>IF(B410&gt;例①!$C$48,"",IF(B410&gt;=例①!$C$47,$BU$13,""))</f>
        <v/>
      </c>
      <c r="BV410" s="53" t="str">
        <f>IF(B410&gt;例①!$C$50,"",IF(B410&gt;=例①!$C$49,$BV$13,""))</f>
        <v/>
      </c>
      <c r="BW410" s="53" t="str">
        <f>IF(B410&gt;例①!$C$52,"",IF(B410&gt;=例①!$C$51,$BW$13,""))</f>
        <v/>
      </c>
      <c r="BX410" s="53" t="str">
        <f>IF(B410&gt;例①!$C$54,"",IF(B410&gt;=例①!$C$53,$BX$13,""))</f>
        <v/>
      </c>
      <c r="BY410" s="53" t="str">
        <f>IF(B410&gt;例①!$C$56,"",IF(B410&gt;=例①!$C$55,$BY$13,""))</f>
        <v/>
      </c>
      <c r="BZ410" s="53" t="str">
        <f>IF(B410&gt;例①!$C$58,"",IF(B410&gt;=例①!$C$57,$BZ$13,""))</f>
        <v/>
      </c>
      <c r="CA410" s="53" t="str">
        <f>IF(B410&gt;例①!$C$60,"",IF(B410&gt;=例①!$C$59,$CA$13,""))</f>
        <v/>
      </c>
      <c r="CB410" s="53" t="str">
        <f>IF(B410&gt;例①!$C$62,"",IF(B410&gt;=例①!$C$61,$CB$13,""))</f>
        <v/>
      </c>
      <c r="CC410" s="53" t="str">
        <f>IF(B410&gt;例①!$C$64,"",IF(B410&gt;=例①!$C$63,$CC$13,""))</f>
        <v/>
      </c>
      <c r="CD410" s="53" t="str">
        <f>IF(B410&gt;例①!$C$66,"",IF(B410&gt;=例①!$C$65,$CD$13,""))</f>
        <v/>
      </c>
      <c r="CE410" s="50" t="str">
        <f t="shared" si="249"/>
        <v/>
      </c>
      <c r="CF410" s="50" t="str">
        <f t="shared" si="236"/>
        <v xml:space="preserve"> </v>
      </c>
    </row>
    <row r="411" spans="1:84" ht="39" customHeight="1" thickTop="1" thickBot="1" x14ac:dyDescent="0.2">
      <c r="A411" s="81" t="str">
        <f t="shared" si="223"/>
        <v>対象期間外</v>
      </c>
      <c r="B411" s="180" t="str">
        <f>IFERROR(IF(B410=例①!$E$12+IF(WEEKDAY(例①!$E$12)=1,例①!$E$12,(8-WEEKDAY(例①!$E$12))),"-",IF(B410="-","-",B410+1)),"-")</f>
        <v>-</v>
      </c>
      <c r="C411" s="89" t="str">
        <f t="shared" si="237"/>
        <v>-</v>
      </c>
      <c r="D411" s="199" t="str">
        <f t="shared" si="238"/>
        <v>×</v>
      </c>
      <c r="E411" s="200" t="str">
        <f t="shared" si="239"/>
        <v xml:space="preserve"> </v>
      </c>
      <c r="F411" s="201" t="s">
        <v>60</v>
      </c>
      <c r="G411" s="202"/>
      <c r="H411" s="203"/>
      <c r="I411" s="204"/>
      <c r="J411" s="187" t="str">
        <f t="shared" si="240"/>
        <v/>
      </c>
      <c r="K411" s="190" t="str">
        <f t="shared" si="224"/>
        <v/>
      </c>
      <c r="L411" s="190" t="str">
        <f t="shared" si="225"/>
        <v/>
      </c>
      <c r="M411" s="188" t="str">
        <f t="shared" si="241"/>
        <v/>
      </c>
      <c r="N411" s="87" t="str">
        <f t="shared" si="226"/>
        <v/>
      </c>
      <c r="O411" s="108"/>
      <c r="P411" s="156" t="str">
        <f>IF(B411&lt;例①!$E$11,"",IF(B411&gt;例①!$E$12,"",IF(LEN(CE411)=0,"○","")))</f>
        <v/>
      </c>
      <c r="Q411" s="162">
        <f t="shared" si="242"/>
        <v>52</v>
      </c>
      <c r="R411" s="93">
        <f t="shared" si="227"/>
        <v>181</v>
      </c>
      <c r="S411" s="156" t="str">
        <f t="shared" si="228"/>
        <v/>
      </c>
      <c r="T411" s="162">
        <f t="shared" si="229"/>
        <v>51</v>
      </c>
      <c r="U411" s="100">
        <f t="shared" si="243"/>
        <v>52</v>
      </c>
      <c r="V411" s="93" t="str">
        <f t="shared" si="230"/>
        <v/>
      </c>
      <c r="W411" s="169" t="str">
        <f t="shared" si="244"/>
        <v/>
      </c>
      <c r="X411" s="80" t="str">
        <f t="shared" si="245"/>
        <v/>
      </c>
      <c r="Y411" s="80" t="str">
        <f t="shared" si="246"/>
        <v/>
      </c>
      <c r="Z411" s="80" t="str">
        <f t="shared" si="231"/>
        <v>-</v>
      </c>
      <c r="AA411" s="80" t="str">
        <f t="shared" si="232"/>
        <v/>
      </c>
      <c r="AB411" s="80" t="str">
        <f t="shared" si="233"/>
        <v>OK（振替済み）</v>
      </c>
      <c r="AC411" s="154">
        <f t="shared" si="234"/>
        <v>51</v>
      </c>
      <c r="AD411" s="154" t="str">
        <f t="shared" si="247"/>
        <v/>
      </c>
      <c r="AE411" s="106">
        <f t="shared" si="248"/>
        <v>0</v>
      </c>
      <c r="AF411" s="106">
        <f t="shared" si="235"/>
        <v>0</v>
      </c>
      <c r="AG411" s="218" t="str">
        <f>IFERROR(IF(AE411=1,例①!$E$11,IF(AE411=2,例①!$E$11,IF(WEEKDAY(Z411)=2,Z404,AG410))),"")</f>
        <v/>
      </c>
      <c r="AH411" s="222" t="str">
        <f t="shared" si="251"/>
        <v/>
      </c>
      <c r="AI411" s="222" t="str">
        <f t="shared" si="251"/>
        <v/>
      </c>
      <c r="AJ411" s="222" t="str">
        <f t="shared" si="251"/>
        <v/>
      </c>
      <c r="AK411" s="222" t="str">
        <f t="shared" si="251"/>
        <v/>
      </c>
      <c r="AL411" s="222" t="str">
        <f t="shared" si="251"/>
        <v/>
      </c>
      <c r="AM411" s="222" t="str">
        <f t="shared" si="251"/>
        <v/>
      </c>
      <c r="AN411" s="222" t="str">
        <f t="shared" si="251"/>
        <v/>
      </c>
      <c r="AO411" s="222" t="str">
        <f t="shared" si="251"/>
        <v/>
      </c>
      <c r="AP411" s="222" t="str">
        <f t="shared" si="251"/>
        <v/>
      </c>
      <c r="AQ411" s="222" t="str">
        <f t="shared" si="251"/>
        <v/>
      </c>
      <c r="AR411" s="222" t="str">
        <f t="shared" si="251"/>
        <v/>
      </c>
      <c r="AS411" s="222" t="str">
        <f t="shared" si="251"/>
        <v/>
      </c>
      <c r="AT411" s="222" t="str">
        <f t="shared" si="251"/>
        <v/>
      </c>
      <c r="AU411" s="222" t="str">
        <f t="shared" si="251"/>
        <v/>
      </c>
      <c r="AV411" s="222" t="str">
        <f t="shared" si="251"/>
        <v/>
      </c>
      <c r="AW411" s="222" t="str">
        <f t="shared" si="251"/>
        <v/>
      </c>
      <c r="AX411" s="222" t="str">
        <f t="shared" si="251"/>
        <v/>
      </c>
      <c r="AY411" s="222" t="str">
        <f t="shared" si="251"/>
        <v/>
      </c>
      <c r="AZ411" s="222" t="str">
        <f t="shared" si="251"/>
        <v/>
      </c>
      <c r="BA411" s="222" t="str">
        <f t="shared" si="251"/>
        <v/>
      </c>
      <c r="BB411" s="219" t="str">
        <f>IFERROR(IF(IF(Z411=例①!$E$12,例①!$E$12,IF(WEEKDAY(Z411)=1,Z418,BB412))&gt;例①!$E$12,例①!$E$12,IF(Z411=例①!$E$12,例①!$E$12,IF(WEEKDAY(Z411)=1,Z418,BB412))),"")</f>
        <v/>
      </c>
      <c r="BE411" s="53"/>
      <c r="BF411" s="53"/>
      <c r="BG411" s="53" t="str">
        <f>IFERROR(VLOOKUP(B411,例①!$C$11:$D$12,2,FALSE),"")</f>
        <v/>
      </c>
      <c r="BH411" s="53" t="str">
        <f>IFERROR(VLOOKUP(B411,例①!$C$16:$D$21,2,FALSE),"")</f>
        <v/>
      </c>
      <c r="BI411" s="53" t="str">
        <f>IFERROR(VLOOKUP(B411,例①!$C$22:$D$24,2,FALSE),"")</f>
        <v/>
      </c>
      <c r="BJ411" s="53" t="str">
        <f>IF(B411&gt;例①!$C$26,"",IF(B411&gt;=例①!$C$25,$BJ$13,""))</f>
        <v/>
      </c>
      <c r="BK411" s="53" t="str">
        <f>IF(B411&gt;例①!$C$28,"",IF(B411&gt;=例①!$C$27,$BK$13,""))</f>
        <v/>
      </c>
      <c r="BL411" s="53" t="str">
        <f>IF(B411&gt;例①!$C$30,"",IF(B411&gt;=例①!$C$29,$BL$13,""))</f>
        <v/>
      </c>
      <c r="BM411" s="53" t="str">
        <f>IF(B411&gt;例①!$C$32,"",IF(B411&gt;=例①!$C$31,$BM$13,""))</f>
        <v/>
      </c>
      <c r="BN411" s="53" t="str">
        <f>IF(B411&gt;例①!$C$34,"",IF(B411&gt;=例①!$C$33,$BN$13,""))</f>
        <v/>
      </c>
      <c r="BO411" s="53" t="str">
        <f>IF(B411&gt;例①!$C$36,"",IF(B411&gt;=例①!$C$35,$BO$13,""))</f>
        <v/>
      </c>
      <c r="BP411" s="53" t="str">
        <f>IF(B411&gt;例①!$C$38,"",IF(B411&gt;=例①!$C$37,$BP$13,""))</f>
        <v/>
      </c>
      <c r="BQ411" s="53" t="str">
        <f>IF(B411&gt;例①!$C$40,"",IF(B411&gt;=例①!$C$39,$BQ$13,""))</f>
        <v/>
      </c>
      <c r="BR411" s="53" t="str">
        <f>IF(B411&gt;例①!$C$42,"",IF(B411&gt;=例①!$C$41,$BR$13,""))</f>
        <v/>
      </c>
      <c r="BS411" s="53" t="str">
        <f>IF(B411&gt;例①!$C$44,"",IF(B411&gt;=例①!$C$43,$BS$13,""))</f>
        <v/>
      </c>
      <c r="BT411" s="53" t="str">
        <f>IF(B411&gt;例①!$C$46,"",IF(B411&gt;=例①!$C$45,$BT$13,""))</f>
        <v/>
      </c>
      <c r="BU411" s="53" t="str">
        <f>IF(B411&gt;例①!$C$48,"",IF(B411&gt;=例①!$C$47,$BU$13,""))</f>
        <v/>
      </c>
      <c r="BV411" s="53" t="str">
        <f>IF(B411&gt;例①!$C$50,"",IF(B411&gt;=例①!$C$49,$BV$13,""))</f>
        <v/>
      </c>
      <c r="BW411" s="53" t="str">
        <f>IF(B411&gt;例①!$C$52,"",IF(B411&gt;=例①!$C$51,$BW$13,""))</f>
        <v/>
      </c>
      <c r="BX411" s="53" t="str">
        <f>IF(B411&gt;例①!$C$54,"",IF(B411&gt;=例①!$C$53,$BX$13,""))</f>
        <v/>
      </c>
      <c r="BY411" s="53" t="str">
        <f>IF(B411&gt;例①!$C$56,"",IF(B411&gt;=例①!$C$55,$BY$13,""))</f>
        <v/>
      </c>
      <c r="BZ411" s="53" t="str">
        <f>IF(B411&gt;例①!$C$58,"",IF(B411&gt;=例①!$C$57,$BZ$13,""))</f>
        <v/>
      </c>
      <c r="CA411" s="53" t="str">
        <f>IF(B411&gt;例①!$C$60,"",IF(B411&gt;=例①!$C$59,$CA$13,""))</f>
        <v/>
      </c>
      <c r="CB411" s="53" t="str">
        <f>IF(B411&gt;例①!$C$62,"",IF(B411&gt;=例①!$C$61,$CB$13,""))</f>
        <v/>
      </c>
      <c r="CC411" s="53" t="str">
        <f>IF(B411&gt;例①!$C$64,"",IF(B411&gt;=例①!$C$63,$CC$13,""))</f>
        <v/>
      </c>
      <c r="CD411" s="53" t="str">
        <f>IF(B411&gt;例①!$C$66,"",IF(B411&gt;=例①!$C$65,$CD$13,""))</f>
        <v/>
      </c>
      <c r="CE411" s="50" t="str">
        <f t="shared" si="249"/>
        <v/>
      </c>
      <c r="CF411" s="50" t="str">
        <f t="shared" si="236"/>
        <v xml:space="preserve"> </v>
      </c>
    </row>
    <row r="412" spans="1:84" ht="39" customHeight="1" thickTop="1" thickBot="1" x14ac:dyDescent="0.2">
      <c r="A412" s="81" t="str">
        <f t="shared" si="223"/>
        <v>対象期間外</v>
      </c>
      <c r="B412" s="180" t="str">
        <f>IFERROR(IF(B411=例①!$E$12+IF(WEEKDAY(例①!$E$12)=1,例①!$E$12,(8-WEEKDAY(例①!$E$12))),"-",IF(B411="-","-",B411+1)),"-")</f>
        <v>-</v>
      </c>
      <c r="C412" s="89" t="str">
        <f t="shared" si="237"/>
        <v>-</v>
      </c>
      <c r="D412" s="199" t="str">
        <f t="shared" si="238"/>
        <v>×</v>
      </c>
      <c r="E412" s="200" t="str">
        <f t="shared" si="239"/>
        <v xml:space="preserve"> </v>
      </c>
      <c r="F412" s="201" t="s">
        <v>61</v>
      </c>
      <c r="G412" s="202"/>
      <c r="H412" s="203"/>
      <c r="I412" s="204"/>
      <c r="J412" s="187" t="str">
        <f t="shared" si="240"/>
        <v/>
      </c>
      <c r="K412" s="190" t="str">
        <f t="shared" si="224"/>
        <v/>
      </c>
      <c r="L412" s="190" t="str">
        <f t="shared" si="225"/>
        <v/>
      </c>
      <c r="M412" s="188" t="str">
        <f t="shared" si="241"/>
        <v/>
      </c>
      <c r="N412" s="87" t="str">
        <f t="shared" si="226"/>
        <v/>
      </c>
      <c r="O412" s="108"/>
      <c r="P412" s="156" t="str">
        <f>IF(B412&lt;例①!$E$11,"",IF(B412&gt;例①!$E$12,"",IF(LEN(CE412)=0,"○","")))</f>
        <v/>
      </c>
      <c r="Q412" s="162">
        <f t="shared" si="242"/>
        <v>52</v>
      </c>
      <c r="R412" s="93">
        <f t="shared" si="227"/>
        <v>181</v>
      </c>
      <c r="S412" s="156" t="str">
        <f t="shared" si="228"/>
        <v/>
      </c>
      <c r="T412" s="162">
        <f t="shared" si="229"/>
        <v>51</v>
      </c>
      <c r="U412" s="100">
        <f t="shared" si="243"/>
        <v>52</v>
      </c>
      <c r="V412" s="93" t="str">
        <f t="shared" si="230"/>
        <v/>
      </c>
      <c r="W412" s="169" t="str">
        <f t="shared" si="244"/>
        <v/>
      </c>
      <c r="X412" s="80" t="str">
        <f t="shared" si="245"/>
        <v/>
      </c>
      <c r="Y412" s="80" t="str">
        <f t="shared" si="246"/>
        <v/>
      </c>
      <c r="Z412" s="80" t="str">
        <f t="shared" si="231"/>
        <v>-</v>
      </c>
      <c r="AA412" s="80" t="str">
        <f t="shared" si="232"/>
        <v/>
      </c>
      <c r="AB412" s="80" t="str">
        <f t="shared" si="233"/>
        <v>OK（振替済み）</v>
      </c>
      <c r="AC412" s="154">
        <f t="shared" si="234"/>
        <v>51</v>
      </c>
      <c r="AD412" s="154" t="str">
        <f t="shared" si="247"/>
        <v/>
      </c>
      <c r="AE412" s="106">
        <f t="shared" si="248"/>
        <v>0</v>
      </c>
      <c r="AF412" s="106">
        <f t="shared" si="235"/>
        <v>0</v>
      </c>
      <c r="AG412" s="218" t="str">
        <f>IFERROR(IF(AE412=1,例①!$E$11,IF(AE412=2,例①!$E$11,IF(WEEKDAY(Z412)=2,Z405,AG411))),"")</f>
        <v/>
      </c>
      <c r="AH412" s="222" t="str">
        <f t="shared" si="251"/>
        <v/>
      </c>
      <c r="AI412" s="222" t="str">
        <f t="shared" si="251"/>
        <v/>
      </c>
      <c r="AJ412" s="222" t="str">
        <f t="shared" si="251"/>
        <v/>
      </c>
      <c r="AK412" s="222" t="str">
        <f t="shared" si="251"/>
        <v/>
      </c>
      <c r="AL412" s="222" t="str">
        <f t="shared" si="251"/>
        <v/>
      </c>
      <c r="AM412" s="222" t="str">
        <f t="shared" si="251"/>
        <v/>
      </c>
      <c r="AN412" s="222" t="str">
        <f t="shared" si="251"/>
        <v/>
      </c>
      <c r="AO412" s="222" t="str">
        <f t="shared" si="251"/>
        <v/>
      </c>
      <c r="AP412" s="222" t="str">
        <f t="shared" si="251"/>
        <v/>
      </c>
      <c r="AQ412" s="222" t="str">
        <f t="shared" si="251"/>
        <v/>
      </c>
      <c r="AR412" s="222" t="str">
        <f t="shared" si="251"/>
        <v/>
      </c>
      <c r="AS412" s="222" t="str">
        <f t="shared" si="251"/>
        <v/>
      </c>
      <c r="AT412" s="222" t="str">
        <f t="shared" si="251"/>
        <v/>
      </c>
      <c r="AU412" s="222" t="str">
        <f t="shared" si="251"/>
        <v/>
      </c>
      <c r="AV412" s="222" t="str">
        <f t="shared" si="251"/>
        <v/>
      </c>
      <c r="AW412" s="222" t="str">
        <f t="shared" si="251"/>
        <v/>
      </c>
      <c r="AX412" s="222" t="str">
        <f t="shared" si="251"/>
        <v/>
      </c>
      <c r="AY412" s="222" t="str">
        <f t="shared" si="251"/>
        <v/>
      </c>
      <c r="AZ412" s="222" t="str">
        <f t="shared" si="251"/>
        <v/>
      </c>
      <c r="BA412" s="222" t="str">
        <f t="shared" si="251"/>
        <v/>
      </c>
      <c r="BB412" s="219" t="str">
        <f>IFERROR(IF(IF(Z412=例①!$E$12,例①!$E$12,IF(WEEKDAY(Z412)=1,Z419,BB413))&gt;例①!$E$12,例①!$E$12,IF(Z412=例①!$E$12,例①!$E$12,IF(WEEKDAY(Z412)=1,Z419,BB413))),"")</f>
        <v/>
      </c>
      <c r="BE412" s="53"/>
      <c r="BF412" s="53"/>
      <c r="BG412" s="53" t="str">
        <f>IFERROR(VLOOKUP(B412,例①!$C$11:$D$12,2,FALSE),"")</f>
        <v/>
      </c>
      <c r="BH412" s="53" t="str">
        <f>IFERROR(VLOOKUP(B412,例①!$C$16:$D$21,2,FALSE),"")</f>
        <v/>
      </c>
      <c r="BI412" s="53" t="str">
        <f>IFERROR(VLOOKUP(B412,例①!$C$22:$D$24,2,FALSE),"")</f>
        <v/>
      </c>
      <c r="BJ412" s="53" t="str">
        <f>IF(B412&gt;例①!$C$26,"",IF(B412&gt;=例①!$C$25,$BJ$13,""))</f>
        <v/>
      </c>
      <c r="BK412" s="53" t="str">
        <f>IF(B412&gt;例①!$C$28,"",IF(B412&gt;=例①!$C$27,$BK$13,""))</f>
        <v/>
      </c>
      <c r="BL412" s="53" t="str">
        <f>IF(B412&gt;例①!$C$30,"",IF(B412&gt;=例①!$C$29,$BL$13,""))</f>
        <v/>
      </c>
      <c r="BM412" s="53" t="str">
        <f>IF(B412&gt;例①!$C$32,"",IF(B412&gt;=例①!$C$31,$BM$13,""))</f>
        <v/>
      </c>
      <c r="BN412" s="53" t="str">
        <f>IF(B412&gt;例①!$C$34,"",IF(B412&gt;=例①!$C$33,$BN$13,""))</f>
        <v/>
      </c>
      <c r="BO412" s="53" t="str">
        <f>IF(B412&gt;例①!$C$36,"",IF(B412&gt;=例①!$C$35,$BO$13,""))</f>
        <v/>
      </c>
      <c r="BP412" s="53" t="str">
        <f>IF(B412&gt;例①!$C$38,"",IF(B412&gt;=例①!$C$37,$BP$13,""))</f>
        <v/>
      </c>
      <c r="BQ412" s="53" t="str">
        <f>IF(B412&gt;例①!$C$40,"",IF(B412&gt;=例①!$C$39,$BQ$13,""))</f>
        <v/>
      </c>
      <c r="BR412" s="53" t="str">
        <f>IF(B412&gt;例①!$C$42,"",IF(B412&gt;=例①!$C$41,$BR$13,""))</f>
        <v/>
      </c>
      <c r="BS412" s="53" t="str">
        <f>IF(B412&gt;例①!$C$44,"",IF(B412&gt;=例①!$C$43,$BS$13,""))</f>
        <v/>
      </c>
      <c r="BT412" s="53" t="str">
        <f>IF(B412&gt;例①!$C$46,"",IF(B412&gt;=例①!$C$45,$BT$13,""))</f>
        <v/>
      </c>
      <c r="BU412" s="53" t="str">
        <f>IF(B412&gt;例①!$C$48,"",IF(B412&gt;=例①!$C$47,$BU$13,""))</f>
        <v/>
      </c>
      <c r="BV412" s="53" t="str">
        <f>IF(B412&gt;例①!$C$50,"",IF(B412&gt;=例①!$C$49,$BV$13,""))</f>
        <v/>
      </c>
      <c r="BW412" s="53" t="str">
        <f>IF(B412&gt;例①!$C$52,"",IF(B412&gt;=例①!$C$51,$BW$13,""))</f>
        <v/>
      </c>
      <c r="BX412" s="53" t="str">
        <f>IF(B412&gt;例①!$C$54,"",IF(B412&gt;=例①!$C$53,$BX$13,""))</f>
        <v/>
      </c>
      <c r="BY412" s="53" t="str">
        <f>IF(B412&gt;例①!$C$56,"",IF(B412&gt;=例①!$C$55,$BY$13,""))</f>
        <v/>
      </c>
      <c r="BZ412" s="53" t="str">
        <f>IF(B412&gt;例①!$C$58,"",IF(B412&gt;=例①!$C$57,$BZ$13,""))</f>
        <v/>
      </c>
      <c r="CA412" s="53" t="str">
        <f>IF(B412&gt;例①!$C$60,"",IF(B412&gt;=例①!$C$59,$CA$13,""))</f>
        <v/>
      </c>
      <c r="CB412" s="53" t="str">
        <f>IF(B412&gt;例①!$C$62,"",IF(B412&gt;=例①!$C$61,$CB$13,""))</f>
        <v/>
      </c>
      <c r="CC412" s="53" t="str">
        <f>IF(B412&gt;例①!$C$64,"",IF(B412&gt;=例①!$C$63,$CC$13,""))</f>
        <v/>
      </c>
      <c r="CD412" s="53" t="str">
        <f>IF(B412&gt;例①!$C$66,"",IF(B412&gt;=例①!$C$65,$CD$13,""))</f>
        <v/>
      </c>
      <c r="CE412" s="50" t="str">
        <f t="shared" si="249"/>
        <v/>
      </c>
      <c r="CF412" s="50" t="str">
        <f t="shared" si="236"/>
        <v xml:space="preserve"> </v>
      </c>
    </row>
    <row r="413" spans="1:84" ht="39" customHeight="1" thickTop="1" thickBot="1" x14ac:dyDescent="0.2">
      <c r="A413" s="81" t="str">
        <f t="shared" si="223"/>
        <v>対象期間外</v>
      </c>
      <c r="B413" s="180" t="str">
        <f>IFERROR(IF(B412=例①!$E$12+IF(WEEKDAY(例①!$E$12)=1,例①!$E$12,(8-WEEKDAY(例①!$E$12))),"-",IF(B412="-","-",B412+1)),"-")</f>
        <v>-</v>
      </c>
      <c r="C413" s="89" t="str">
        <f t="shared" si="237"/>
        <v>-</v>
      </c>
      <c r="D413" s="199" t="str">
        <f t="shared" si="238"/>
        <v>×</v>
      </c>
      <c r="E413" s="200" t="str">
        <f t="shared" si="239"/>
        <v xml:space="preserve"> </v>
      </c>
      <c r="F413" s="201" t="s">
        <v>61</v>
      </c>
      <c r="G413" s="202"/>
      <c r="H413" s="203"/>
      <c r="I413" s="204"/>
      <c r="J413" s="187" t="str">
        <f t="shared" si="240"/>
        <v/>
      </c>
      <c r="K413" s="190" t="str">
        <f t="shared" si="224"/>
        <v/>
      </c>
      <c r="L413" s="190" t="str">
        <f t="shared" si="225"/>
        <v/>
      </c>
      <c r="M413" s="188" t="str">
        <f t="shared" si="241"/>
        <v/>
      </c>
      <c r="N413" s="87" t="str">
        <f t="shared" si="226"/>
        <v/>
      </c>
      <c r="O413" s="108"/>
      <c r="P413" s="156" t="str">
        <f>IF(B413&lt;例①!$E$11,"",IF(B413&gt;例①!$E$12,"",IF(LEN(CE413)=0,"○","")))</f>
        <v/>
      </c>
      <c r="Q413" s="162">
        <f t="shared" si="242"/>
        <v>52</v>
      </c>
      <c r="R413" s="93">
        <f t="shared" si="227"/>
        <v>181</v>
      </c>
      <c r="S413" s="156" t="str">
        <f t="shared" si="228"/>
        <v/>
      </c>
      <c r="T413" s="162">
        <f t="shared" si="229"/>
        <v>51</v>
      </c>
      <c r="U413" s="100">
        <f t="shared" si="243"/>
        <v>52</v>
      </c>
      <c r="V413" s="93" t="str">
        <f t="shared" si="230"/>
        <v/>
      </c>
      <c r="W413" s="169" t="str">
        <f t="shared" si="244"/>
        <v/>
      </c>
      <c r="X413" s="80" t="str">
        <f t="shared" si="245"/>
        <v/>
      </c>
      <c r="Y413" s="80" t="str">
        <f t="shared" si="246"/>
        <v/>
      </c>
      <c r="Z413" s="80" t="str">
        <f t="shared" si="231"/>
        <v>-</v>
      </c>
      <c r="AA413" s="80" t="str">
        <f t="shared" si="232"/>
        <v/>
      </c>
      <c r="AB413" s="80" t="str">
        <f t="shared" si="233"/>
        <v>OK（振替済み）</v>
      </c>
      <c r="AC413" s="154">
        <f t="shared" si="234"/>
        <v>51</v>
      </c>
      <c r="AD413" s="154" t="str">
        <f t="shared" si="247"/>
        <v/>
      </c>
      <c r="AE413" s="106">
        <f t="shared" si="248"/>
        <v>0</v>
      </c>
      <c r="AF413" s="106">
        <f t="shared" si="235"/>
        <v>0</v>
      </c>
      <c r="AG413" s="223" t="str">
        <f>IFERROR(IF(AE413=1,例①!$E$11,IF(AE413=2,例①!$E$11,IF(WEEKDAY(Z413)=2,Z406,AG412))),"")</f>
        <v/>
      </c>
      <c r="AH413" s="224" t="str">
        <f t="shared" si="251"/>
        <v/>
      </c>
      <c r="AI413" s="224" t="str">
        <f t="shared" si="251"/>
        <v/>
      </c>
      <c r="AJ413" s="224" t="str">
        <f t="shared" si="251"/>
        <v/>
      </c>
      <c r="AK413" s="224" t="str">
        <f t="shared" si="251"/>
        <v/>
      </c>
      <c r="AL413" s="224" t="str">
        <f t="shared" si="251"/>
        <v/>
      </c>
      <c r="AM413" s="224" t="str">
        <f t="shared" si="251"/>
        <v/>
      </c>
      <c r="AN413" s="224" t="str">
        <f t="shared" si="251"/>
        <v/>
      </c>
      <c r="AO413" s="224" t="str">
        <f t="shared" si="251"/>
        <v/>
      </c>
      <c r="AP413" s="224" t="str">
        <f t="shared" si="251"/>
        <v/>
      </c>
      <c r="AQ413" s="224" t="str">
        <f t="shared" si="251"/>
        <v/>
      </c>
      <c r="AR413" s="224" t="str">
        <f t="shared" si="251"/>
        <v/>
      </c>
      <c r="AS413" s="224" t="str">
        <f t="shared" si="251"/>
        <v/>
      </c>
      <c r="AT413" s="224" t="str">
        <f t="shared" si="251"/>
        <v/>
      </c>
      <c r="AU413" s="224" t="str">
        <f t="shared" si="251"/>
        <v/>
      </c>
      <c r="AV413" s="224" t="str">
        <f t="shared" si="251"/>
        <v/>
      </c>
      <c r="AW413" s="224" t="str">
        <f t="shared" si="251"/>
        <v/>
      </c>
      <c r="AX413" s="224" t="str">
        <f t="shared" si="251"/>
        <v/>
      </c>
      <c r="AY413" s="224" t="str">
        <f t="shared" si="251"/>
        <v/>
      </c>
      <c r="AZ413" s="224" t="str">
        <f t="shared" si="251"/>
        <v/>
      </c>
      <c r="BA413" s="224" t="str">
        <f t="shared" si="251"/>
        <v/>
      </c>
      <c r="BB413" s="225" t="str">
        <f>IFERROR(IF(IF(Z413=例①!$E$12,例①!$E$12,IF(WEEKDAY(Z413)=1,Z420,BB414))&gt;例①!$E$12,例①!$E$12,IF(Z413=例①!$E$12,例①!$E$12,IF(WEEKDAY(Z413)=1,Z420,BB414))),"")</f>
        <v/>
      </c>
      <c r="BE413" s="53"/>
      <c r="BF413" s="53"/>
      <c r="BG413" s="53" t="str">
        <f>IFERROR(VLOOKUP(B413,例①!$C$11:$D$12,2,FALSE),"")</f>
        <v/>
      </c>
      <c r="BH413" s="53" t="str">
        <f>IFERROR(VLOOKUP(B413,例①!$C$16:$D$21,2,FALSE),"")</f>
        <v/>
      </c>
      <c r="BI413" s="53" t="str">
        <f>IFERROR(VLOOKUP(B413,例①!$C$22:$D$24,2,FALSE),"")</f>
        <v/>
      </c>
      <c r="BJ413" s="53" t="str">
        <f>IF(B413&gt;例①!$C$26,"",IF(B413&gt;=例①!$C$25,$BJ$13,""))</f>
        <v/>
      </c>
      <c r="BK413" s="53" t="str">
        <f>IF(B413&gt;例①!$C$28,"",IF(B413&gt;=例①!$C$27,$BK$13,""))</f>
        <v/>
      </c>
      <c r="BL413" s="53" t="str">
        <f>IF(B413&gt;例①!$C$30,"",IF(B413&gt;=例①!$C$29,$BL$13,""))</f>
        <v/>
      </c>
      <c r="BM413" s="53" t="str">
        <f>IF(B413&gt;例①!$C$32,"",IF(B413&gt;=例①!$C$31,$BM$13,""))</f>
        <v/>
      </c>
      <c r="BN413" s="53" t="str">
        <f>IF(B413&gt;例①!$C$34,"",IF(B413&gt;=例①!$C$33,$BN$13,""))</f>
        <v/>
      </c>
      <c r="BO413" s="53" t="str">
        <f>IF(B413&gt;例①!$C$36,"",IF(B413&gt;=例①!$C$35,$BO$13,""))</f>
        <v/>
      </c>
      <c r="BP413" s="53" t="str">
        <f>IF(B413&gt;例①!$C$38,"",IF(B413&gt;=例①!$C$37,$BP$13,""))</f>
        <v/>
      </c>
      <c r="BQ413" s="53" t="str">
        <f>IF(B413&gt;例①!$C$40,"",IF(B413&gt;=例①!$C$39,$BQ$13,""))</f>
        <v/>
      </c>
      <c r="BR413" s="53" t="str">
        <f>IF(B413&gt;例①!$C$42,"",IF(B413&gt;=例①!$C$41,$BR$13,""))</f>
        <v/>
      </c>
      <c r="BS413" s="53" t="str">
        <f>IF(B413&gt;例①!$C$44,"",IF(B413&gt;=例①!$C$43,$BS$13,""))</f>
        <v/>
      </c>
      <c r="BT413" s="53" t="str">
        <f>IF(B413&gt;例①!$C$46,"",IF(B413&gt;=例①!$C$45,$BT$13,""))</f>
        <v/>
      </c>
      <c r="BU413" s="53" t="str">
        <f>IF(B413&gt;例①!$C$48,"",IF(B413&gt;=例①!$C$47,$BU$13,""))</f>
        <v/>
      </c>
      <c r="BV413" s="53" t="str">
        <f>IF(B413&gt;例①!$C$50,"",IF(B413&gt;=例①!$C$49,$BV$13,""))</f>
        <v/>
      </c>
      <c r="BW413" s="53" t="str">
        <f>IF(B413&gt;例①!$C$52,"",IF(B413&gt;=例①!$C$51,$BW$13,""))</f>
        <v/>
      </c>
      <c r="BX413" s="53" t="str">
        <f>IF(B413&gt;例①!$C$54,"",IF(B413&gt;=例①!$C$53,$BX$13,""))</f>
        <v/>
      </c>
      <c r="BY413" s="53" t="str">
        <f>IF(B413&gt;例①!$C$56,"",IF(B413&gt;=例①!$C$55,$BY$13,""))</f>
        <v/>
      </c>
      <c r="BZ413" s="53" t="str">
        <f>IF(B413&gt;例①!$C$58,"",IF(B413&gt;=例①!$C$57,$BZ$13,""))</f>
        <v/>
      </c>
      <c r="CA413" s="53" t="str">
        <f>IF(B413&gt;例①!$C$60,"",IF(B413&gt;=例①!$C$59,$CA$13,""))</f>
        <v/>
      </c>
      <c r="CB413" s="53" t="str">
        <f>IF(B413&gt;例①!$C$62,"",IF(B413&gt;=例①!$C$61,$CB$13,""))</f>
        <v/>
      </c>
      <c r="CC413" s="53" t="str">
        <f>IF(B413&gt;例①!$C$64,"",IF(B413&gt;=例①!$C$63,$CC$13,""))</f>
        <v/>
      </c>
      <c r="CD413" s="53" t="str">
        <f>IF(B413&gt;例①!$C$66,"",IF(B413&gt;=例①!$C$65,$CD$13,""))</f>
        <v/>
      </c>
      <c r="CE413" s="50" t="str">
        <f t="shared" si="249"/>
        <v/>
      </c>
      <c r="CF413" s="50" t="str">
        <f t="shared" si="236"/>
        <v xml:space="preserve"> </v>
      </c>
    </row>
    <row r="414" spans="1:84" ht="39" customHeight="1" thickTop="1" thickBot="1" x14ac:dyDescent="0.2">
      <c r="A414" s="81" t="str">
        <f t="shared" si="223"/>
        <v>対象期間外</v>
      </c>
      <c r="B414" s="180" t="str">
        <f>IFERROR(IF(B413=例①!$E$12+IF(WEEKDAY(例①!$E$12)=1,例①!$E$12,(8-WEEKDAY(例①!$E$12))),"-",IF(B413="-","-",B413+1)),"-")</f>
        <v>-</v>
      </c>
      <c r="C414" s="89" t="str">
        <f t="shared" si="237"/>
        <v>-</v>
      </c>
      <c r="D414" s="199" t="str">
        <f t="shared" si="238"/>
        <v>×</v>
      </c>
      <c r="E414" s="200" t="str">
        <f t="shared" si="239"/>
        <v xml:space="preserve"> </v>
      </c>
      <c r="F414" s="201" t="s">
        <v>60</v>
      </c>
      <c r="G414" s="202"/>
      <c r="H414" s="203"/>
      <c r="I414" s="204"/>
      <c r="J414" s="187" t="str">
        <f t="shared" si="240"/>
        <v/>
      </c>
      <c r="K414" s="190" t="str">
        <f t="shared" si="224"/>
        <v/>
      </c>
      <c r="L414" s="190" t="str">
        <f t="shared" si="225"/>
        <v/>
      </c>
      <c r="M414" s="188" t="str">
        <f t="shared" si="241"/>
        <v/>
      </c>
      <c r="N414" s="87" t="str">
        <f t="shared" si="226"/>
        <v/>
      </c>
      <c r="O414" s="108"/>
      <c r="P414" s="156" t="str">
        <f>IF(B414&lt;例①!$E$11,"",IF(B414&gt;例①!$E$12,"",IF(LEN(CE414)=0,"○","")))</f>
        <v/>
      </c>
      <c r="Q414" s="162">
        <f t="shared" si="242"/>
        <v>52</v>
      </c>
      <c r="R414" s="93">
        <f t="shared" si="227"/>
        <v>181</v>
      </c>
      <c r="S414" s="156" t="str">
        <f t="shared" si="228"/>
        <v/>
      </c>
      <c r="T414" s="162">
        <f t="shared" si="229"/>
        <v>51</v>
      </c>
      <c r="U414" s="100">
        <f t="shared" si="243"/>
        <v>52</v>
      </c>
      <c r="V414" s="93" t="str">
        <f t="shared" si="230"/>
        <v/>
      </c>
      <c r="W414" s="169" t="str">
        <f t="shared" si="244"/>
        <v/>
      </c>
      <c r="X414" s="80" t="str">
        <f t="shared" si="245"/>
        <v/>
      </c>
      <c r="Y414" s="80" t="str">
        <f t="shared" si="246"/>
        <v/>
      </c>
      <c r="Z414" s="80" t="str">
        <f t="shared" si="231"/>
        <v>-</v>
      </c>
      <c r="AA414" s="80" t="str">
        <f t="shared" si="232"/>
        <v/>
      </c>
      <c r="AB414" s="80" t="str">
        <f t="shared" si="233"/>
        <v>OK（振替済み）</v>
      </c>
      <c r="AC414" s="154">
        <f t="shared" si="234"/>
        <v>51</v>
      </c>
      <c r="AD414" s="154" t="str">
        <f t="shared" si="247"/>
        <v/>
      </c>
      <c r="AE414" s="106">
        <f t="shared" si="248"/>
        <v>0</v>
      </c>
      <c r="AF414" s="106">
        <f t="shared" si="235"/>
        <v>0</v>
      </c>
      <c r="AG414" s="216" t="str">
        <f>IFERROR(IF(AE414=1,例①!$E$11,IF(AE414=2,例①!$E$11,IF(WEEKDAY(Z414)=2,Z407,AG413))),"")</f>
        <v/>
      </c>
      <c r="AH414" s="221" t="str">
        <f t="shared" si="251"/>
        <v/>
      </c>
      <c r="AI414" s="221" t="str">
        <f t="shared" si="251"/>
        <v/>
      </c>
      <c r="AJ414" s="221" t="str">
        <f t="shared" si="251"/>
        <v/>
      </c>
      <c r="AK414" s="221" t="str">
        <f t="shared" si="251"/>
        <v/>
      </c>
      <c r="AL414" s="221" t="str">
        <f t="shared" si="251"/>
        <v/>
      </c>
      <c r="AM414" s="221" t="str">
        <f t="shared" si="251"/>
        <v/>
      </c>
      <c r="AN414" s="221" t="str">
        <f t="shared" si="251"/>
        <v/>
      </c>
      <c r="AO414" s="221" t="str">
        <f t="shared" si="251"/>
        <v/>
      </c>
      <c r="AP414" s="221" t="str">
        <f t="shared" si="251"/>
        <v/>
      </c>
      <c r="AQ414" s="221" t="str">
        <f t="shared" si="251"/>
        <v/>
      </c>
      <c r="AR414" s="221" t="str">
        <f t="shared" si="251"/>
        <v/>
      </c>
      <c r="AS414" s="221" t="str">
        <f t="shared" si="251"/>
        <v/>
      </c>
      <c r="AT414" s="221" t="str">
        <f t="shared" si="251"/>
        <v/>
      </c>
      <c r="AU414" s="221" t="str">
        <f t="shared" si="251"/>
        <v/>
      </c>
      <c r="AV414" s="221" t="str">
        <f t="shared" si="251"/>
        <v/>
      </c>
      <c r="AW414" s="221" t="str">
        <f t="shared" si="251"/>
        <v/>
      </c>
      <c r="AX414" s="221" t="str">
        <f t="shared" si="251"/>
        <v/>
      </c>
      <c r="AY414" s="221" t="str">
        <f t="shared" si="251"/>
        <v/>
      </c>
      <c r="AZ414" s="221" t="str">
        <f t="shared" si="251"/>
        <v/>
      </c>
      <c r="BA414" s="221" t="str">
        <f t="shared" si="251"/>
        <v/>
      </c>
      <c r="BB414" s="217" t="str">
        <f>IFERROR(IF(IF(Z414=例①!$E$12,例①!$E$12,IF(WEEKDAY(Z414)=1,Z421,BB415))&gt;例①!$E$12,例①!$E$12,IF(Z414=例①!$E$12,例①!$E$12,IF(WEEKDAY(Z414)=1,Z421,BB415))),"")</f>
        <v/>
      </c>
      <c r="BE414" s="53"/>
      <c r="BF414" s="53"/>
      <c r="BG414" s="53" t="str">
        <f>IFERROR(VLOOKUP(B414,例①!$C$11:$D$12,2,FALSE),"")</f>
        <v/>
      </c>
      <c r="BH414" s="53" t="str">
        <f>IFERROR(VLOOKUP(B414,例①!$C$16:$D$21,2,FALSE),"")</f>
        <v/>
      </c>
      <c r="BI414" s="53" t="str">
        <f>IFERROR(VLOOKUP(B414,例①!$C$22:$D$24,2,FALSE),"")</f>
        <v/>
      </c>
      <c r="BJ414" s="53" t="str">
        <f>IF(B414&gt;例①!$C$26,"",IF(B414&gt;=例①!$C$25,$BJ$13,""))</f>
        <v/>
      </c>
      <c r="BK414" s="53" t="str">
        <f>IF(B414&gt;例①!$C$28,"",IF(B414&gt;=例①!$C$27,$BK$13,""))</f>
        <v/>
      </c>
      <c r="BL414" s="53" t="str">
        <f>IF(B414&gt;例①!$C$30,"",IF(B414&gt;=例①!$C$29,$BL$13,""))</f>
        <v/>
      </c>
      <c r="BM414" s="53" t="str">
        <f>IF(B414&gt;例①!$C$32,"",IF(B414&gt;=例①!$C$31,$BM$13,""))</f>
        <v/>
      </c>
      <c r="BN414" s="53" t="str">
        <f>IF(B414&gt;例①!$C$34,"",IF(B414&gt;=例①!$C$33,$BN$13,""))</f>
        <v/>
      </c>
      <c r="BO414" s="53" t="str">
        <f>IF(B414&gt;例①!$C$36,"",IF(B414&gt;=例①!$C$35,$BO$13,""))</f>
        <v/>
      </c>
      <c r="BP414" s="53" t="str">
        <f>IF(B414&gt;例①!$C$38,"",IF(B414&gt;=例①!$C$37,$BP$13,""))</f>
        <v/>
      </c>
      <c r="BQ414" s="53" t="str">
        <f>IF(B414&gt;例①!$C$40,"",IF(B414&gt;=例①!$C$39,$BQ$13,""))</f>
        <v/>
      </c>
      <c r="BR414" s="53" t="str">
        <f>IF(B414&gt;例①!$C$42,"",IF(B414&gt;=例①!$C$41,$BR$13,""))</f>
        <v/>
      </c>
      <c r="BS414" s="53" t="str">
        <f>IF(B414&gt;例①!$C$44,"",IF(B414&gt;=例①!$C$43,$BS$13,""))</f>
        <v/>
      </c>
      <c r="BT414" s="53" t="str">
        <f>IF(B414&gt;例①!$C$46,"",IF(B414&gt;=例①!$C$45,$BT$13,""))</f>
        <v/>
      </c>
      <c r="BU414" s="53" t="str">
        <f>IF(B414&gt;例①!$C$48,"",IF(B414&gt;=例①!$C$47,$BU$13,""))</f>
        <v/>
      </c>
      <c r="BV414" s="53" t="str">
        <f>IF(B414&gt;例①!$C$50,"",IF(B414&gt;=例①!$C$49,$BV$13,""))</f>
        <v/>
      </c>
      <c r="BW414" s="53" t="str">
        <f>IF(B414&gt;例①!$C$52,"",IF(B414&gt;=例①!$C$51,$BW$13,""))</f>
        <v/>
      </c>
      <c r="BX414" s="53" t="str">
        <f>IF(B414&gt;例①!$C$54,"",IF(B414&gt;=例①!$C$53,$BX$13,""))</f>
        <v/>
      </c>
      <c r="BY414" s="53" t="str">
        <f>IF(B414&gt;例①!$C$56,"",IF(B414&gt;=例①!$C$55,$BY$13,""))</f>
        <v/>
      </c>
      <c r="BZ414" s="53" t="str">
        <f>IF(B414&gt;例①!$C$58,"",IF(B414&gt;=例①!$C$57,$BZ$13,""))</f>
        <v/>
      </c>
      <c r="CA414" s="53" t="str">
        <f>IF(B414&gt;例①!$C$60,"",IF(B414&gt;=例①!$C$59,$CA$13,""))</f>
        <v/>
      </c>
      <c r="CB414" s="53" t="str">
        <f>IF(B414&gt;例①!$C$62,"",IF(B414&gt;=例①!$C$61,$CB$13,""))</f>
        <v/>
      </c>
      <c r="CC414" s="53" t="str">
        <f>IF(B414&gt;例①!$C$64,"",IF(B414&gt;=例①!$C$63,$CC$13,""))</f>
        <v/>
      </c>
      <c r="CD414" s="53" t="str">
        <f>IF(B414&gt;例①!$C$66,"",IF(B414&gt;=例①!$C$65,$CD$13,""))</f>
        <v/>
      </c>
      <c r="CE414" s="50" t="str">
        <f t="shared" si="249"/>
        <v/>
      </c>
      <c r="CF414" s="50" t="str">
        <f t="shared" si="236"/>
        <v xml:space="preserve"> </v>
      </c>
    </row>
    <row r="415" spans="1:84" ht="39" customHeight="1" thickTop="1" thickBot="1" x14ac:dyDescent="0.2">
      <c r="A415" s="81" t="str">
        <f t="shared" si="223"/>
        <v>対象期間外</v>
      </c>
      <c r="B415" s="180" t="str">
        <f>IFERROR(IF(B414=例①!$E$12+IF(WEEKDAY(例①!$E$12)=1,例①!$E$12,(8-WEEKDAY(例①!$E$12))),"-",IF(B414="-","-",B414+1)),"-")</f>
        <v>-</v>
      </c>
      <c r="C415" s="89" t="str">
        <f t="shared" si="237"/>
        <v>-</v>
      </c>
      <c r="D415" s="199" t="str">
        <f t="shared" si="238"/>
        <v>×</v>
      </c>
      <c r="E415" s="200" t="str">
        <f t="shared" si="239"/>
        <v xml:space="preserve"> </v>
      </c>
      <c r="F415" s="201" t="s">
        <v>60</v>
      </c>
      <c r="G415" s="202"/>
      <c r="H415" s="203"/>
      <c r="I415" s="204"/>
      <c r="J415" s="187" t="str">
        <f t="shared" si="240"/>
        <v/>
      </c>
      <c r="K415" s="190" t="str">
        <f t="shared" si="224"/>
        <v/>
      </c>
      <c r="L415" s="190" t="str">
        <f t="shared" si="225"/>
        <v/>
      </c>
      <c r="M415" s="188" t="str">
        <f t="shared" si="241"/>
        <v/>
      </c>
      <c r="N415" s="87" t="str">
        <f t="shared" si="226"/>
        <v/>
      </c>
      <c r="O415" s="108"/>
      <c r="P415" s="156" t="str">
        <f>IF(B415&lt;例①!$E$11,"",IF(B415&gt;例①!$E$12,"",IF(LEN(CE415)=0,"○","")))</f>
        <v/>
      </c>
      <c r="Q415" s="162">
        <f t="shared" si="242"/>
        <v>52</v>
      </c>
      <c r="R415" s="93">
        <f t="shared" si="227"/>
        <v>181</v>
      </c>
      <c r="S415" s="156" t="str">
        <f t="shared" si="228"/>
        <v/>
      </c>
      <c r="T415" s="162">
        <f t="shared" si="229"/>
        <v>51</v>
      </c>
      <c r="U415" s="100">
        <f t="shared" si="243"/>
        <v>52</v>
      </c>
      <c r="V415" s="93" t="str">
        <f t="shared" si="230"/>
        <v/>
      </c>
      <c r="W415" s="169" t="str">
        <f t="shared" si="244"/>
        <v/>
      </c>
      <c r="X415" s="80" t="str">
        <f t="shared" si="245"/>
        <v/>
      </c>
      <c r="Y415" s="80" t="str">
        <f t="shared" si="246"/>
        <v/>
      </c>
      <c r="Z415" s="80" t="str">
        <f t="shared" si="231"/>
        <v>-</v>
      </c>
      <c r="AA415" s="80" t="str">
        <f t="shared" si="232"/>
        <v/>
      </c>
      <c r="AB415" s="80" t="str">
        <f t="shared" si="233"/>
        <v>OK（振替済み）</v>
      </c>
      <c r="AC415" s="154">
        <f t="shared" si="234"/>
        <v>51</v>
      </c>
      <c r="AD415" s="154" t="str">
        <f t="shared" si="247"/>
        <v/>
      </c>
      <c r="AE415" s="106">
        <f t="shared" si="248"/>
        <v>0</v>
      </c>
      <c r="AF415" s="106">
        <f t="shared" si="235"/>
        <v>0</v>
      </c>
      <c r="AG415" s="218" t="str">
        <f>IFERROR(IF(AE415=1,例①!$E$11,IF(AE415=2,例①!$E$11,IF(WEEKDAY(Z415)=2,Z408,AG414))),"")</f>
        <v/>
      </c>
      <c r="AH415" s="222" t="str">
        <f t="shared" si="251"/>
        <v/>
      </c>
      <c r="AI415" s="222" t="str">
        <f t="shared" si="251"/>
        <v/>
      </c>
      <c r="AJ415" s="222" t="str">
        <f t="shared" si="251"/>
        <v/>
      </c>
      <c r="AK415" s="222" t="str">
        <f t="shared" si="251"/>
        <v/>
      </c>
      <c r="AL415" s="222" t="str">
        <f t="shared" si="251"/>
        <v/>
      </c>
      <c r="AM415" s="222" t="str">
        <f t="shared" si="251"/>
        <v/>
      </c>
      <c r="AN415" s="222" t="str">
        <f t="shared" si="251"/>
        <v/>
      </c>
      <c r="AO415" s="222" t="str">
        <f t="shared" si="251"/>
        <v/>
      </c>
      <c r="AP415" s="222" t="str">
        <f t="shared" si="251"/>
        <v/>
      </c>
      <c r="AQ415" s="222" t="str">
        <f t="shared" si="251"/>
        <v/>
      </c>
      <c r="AR415" s="222" t="str">
        <f t="shared" si="251"/>
        <v/>
      </c>
      <c r="AS415" s="222" t="str">
        <f t="shared" si="251"/>
        <v/>
      </c>
      <c r="AT415" s="222" t="str">
        <f t="shared" si="251"/>
        <v/>
      </c>
      <c r="AU415" s="222" t="str">
        <f t="shared" si="251"/>
        <v/>
      </c>
      <c r="AV415" s="222" t="str">
        <f t="shared" si="251"/>
        <v/>
      </c>
      <c r="AW415" s="222" t="str">
        <f t="shared" si="251"/>
        <v/>
      </c>
      <c r="AX415" s="222" t="str">
        <f t="shared" si="251"/>
        <v/>
      </c>
      <c r="AY415" s="222" t="str">
        <f t="shared" si="251"/>
        <v/>
      </c>
      <c r="AZ415" s="222" t="str">
        <f t="shared" si="251"/>
        <v/>
      </c>
      <c r="BA415" s="222" t="str">
        <f t="shared" si="251"/>
        <v/>
      </c>
      <c r="BB415" s="219" t="str">
        <f>IFERROR(IF(IF(Z415=例①!$E$12,例①!$E$12,IF(WEEKDAY(Z415)=1,Z422,BB416))&gt;例①!$E$12,例①!$E$12,IF(Z415=例①!$E$12,例①!$E$12,IF(WEEKDAY(Z415)=1,Z422,BB416))),"")</f>
        <v/>
      </c>
      <c r="BE415" s="53"/>
      <c r="BF415" s="53"/>
      <c r="BG415" s="53" t="str">
        <f>IFERROR(VLOOKUP(B415,例①!$C$11:$D$12,2,FALSE),"")</f>
        <v/>
      </c>
      <c r="BH415" s="53" t="str">
        <f>IFERROR(VLOOKUP(B415,例①!$C$16:$D$21,2,FALSE),"")</f>
        <v/>
      </c>
      <c r="BI415" s="53" t="str">
        <f>IFERROR(VLOOKUP(B415,例①!$C$22:$D$24,2,FALSE),"")</f>
        <v/>
      </c>
      <c r="BJ415" s="53" t="str">
        <f>IF(B415&gt;例①!$C$26,"",IF(B415&gt;=例①!$C$25,$BJ$13,""))</f>
        <v/>
      </c>
      <c r="BK415" s="53" t="str">
        <f>IF(B415&gt;例①!$C$28,"",IF(B415&gt;=例①!$C$27,$BK$13,""))</f>
        <v/>
      </c>
      <c r="BL415" s="53" t="str">
        <f>IF(B415&gt;例①!$C$30,"",IF(B415&gt;=例①!$C$29,$BL$13,""))</f>
        <v/>
      </c>
      <c r="BM415" s="53" t="str">
        <f>IF(B415&gt;例①!$C$32,"",IF(B415&gt;=例①!$C$31,$BM$13,""))</f>
        <v/>
      </c>
      <c r="BN415" s="53" t="str">
        <f>IF(B415&gt;例①!$C$34,"",IF(B415&gt;=例①!$C$33,$BN$13,""))</f>
        <v/>
      </c>
      <c r="BO415" s="53" t="str">
        <f>IF(B415&gt;例①!$C$36,"",IF(B415&gt;=例①!$C$35,$BO$13,""))</f>
        <v/>
      </c>
      <c r="BP415" s="53" t="str">
        <f>IF(B415&gt;例①!$C$38,"",IF(B415&gt;=例①!$C$37,$BP$13,""))</f>
        <v/>
      </c>
      <c r="BQ415" s="53" t="str">
        <f>IF(B415&gt;例①!$C$40,"",IF(B415&gt;=例①!$C$39,$BQ$13,""))</f>
        <v/>
      </c>
      <c r="BR415" s="53" t="str">
        <f>IF(B415&gt;例①!$C$42,"",IF(B415&gt;=例①!$C$41,$BR$13,""))</f>
        <v/>
      </c>
      <c r="BS415" s="53" t="str">
        <f>IF(B415&gt;例①!$C$44,"",IF(B415&gt;=例①!$C$43,$BS$13,""))</f>
        <v/>
      </c>
      <c r="BT415" s="53" t="str">
        <f>IF(B415&gt;例①!$C$46,"",IF(B415&gt;=例①!$C$45,$BT$13,""))</f>
        <v/>
      </c>
      <c r="BU415" s="53" t="str">
        <f>IF(B415&gt;例①!$C$48,"",IF(B415&gt;=例①!$C$47,$BU$13,""))</f>
        <v/>
      </c>
      <c r="BV415" s="53" t="str">
        <f>IF(B415&gt;例①!$C$50,"",IF(B415&gt;=例①!$C$49,$BV$13,""))</f>
        <v/>
      </c>
      <c r="BW415" s="53" t="str">
        <f>IF(B415&gt;例①!$C$52,"",IF(B415&gt;=例①!$C$51,$BW$13,""))</f>
        <v/>
      </c>
      <c r="BX415" s="53" t="str">
        <f>IF(B415&gt;例①!$C$54,"",IF(B415&gt;=例①!$C$53,$BX$13,""))</f>
        <v/>
      </c>
      <c r="BY415" s="53" t="str">
        <f>IF(B415&gt;例①!$C$56,"",IF(B415&gt;=例①!$C$55,$BY$13,""))</f>
        <v/>
      </c>
      <c r="BZ415" s="53" t="str">
        <f>IF(B415&gt;例①!$C$58,"",IF(B415&gt;=例①!$C$57,$BZ$13,""))</f>
        <v/>
      </c>
      <c r="CA415" s="53" t="str">
        <f>IF(B415&gt;例①!$C$60,"",IF(B415&gt;=例①!$C$59,$CA$13,""))</f>
        <v/>
      </c>
      <c r="CB415" s="53" t="str">
        <f>IF(B415&gt;例①!$C$62,"",IF(B415&gt;=例①!$C$61,$CB$13,""))</f>
        <v/>
      </c>
      <c r="CC415" s="53" t="str">
        <f>IF(B415&gt;例①!$C$64,"",IF(B415&gt;=例①!$C$63,$CC$13,""))</f>
        <v/>
      </c>
      <c r="CD415" s="53" t="str">
        <f>IF(B415&gt;例①!$C$66,"",IF(B415&gt;=例①!$C$65,$CD$13,""))</f>
        <v/>
      </c>
      <c r="CE415" s="50" t="str">
        <f t="shared" si="249"/>
        <v/>
      </c>
      <c r="CF415" s="50" t="str">
        <f t="shared" si="236"/>
        <v xml:space="preserve"> </v>
      </c>
    </row>
    <row r="416" spans="1:84" ht="39" customHeight="1" thickTop="1" thickBot="1" x14ac:dyDescent="0.2">
      <c r="A416" s="81" t="str">
        <f t="shared" si="223"/>
        <v>対象期間外</v>
      </c>
      <c r="B416" s="180" t="str">
        <f>IFERROR(IF(B415=例①!$E$12+IF(WEEKDAY(例①!$E$12)=1,例①!$E$12,(8-WEEKDAY(例①!$E$12))),"-",IF(B415="-","-",B415+1)),"-")</f>
        <v>-</v>
      </c>
      <c r="C416" s="89" t="str">
        <f t="shared" si="237"/>
        <v>-</v>
      </c>
      <c r="D416" s="199" t="str">
        <f t="shared" si="238"/>
        <v>×</v>
      </c>
      <c r="E416" s="200" t="str">
        <f t="shared" si="239"/>
        <v xml:space="preserve"> </v>
      </c>
      <c r="F416" s="201" t="s">
        <v>60</v>
      </c>
      <c r="G416" s="202"/>
      <c r="H416" s="203"/>
      <c r="I416" s="204"/>
      <c r="J416" s="187" t="str">
        <f t="shared" si="240"/>
        <v/>
      </c>
      <c r="K416" s="190" t="str">
        <f t="shared" si="224"/>
        <v/>
      </c>
      <c r="L416" s="190" t="str">
        <f t="shared" si="225"/>
        <v/>
      </c>
      <c r="M416" s="188" t="str">
        <f t="shared" si="241"/>
        <v/>
      </c>
      <c r="N416" s="87" t="str">
        <f t="shared" si="226"/>
        <v/>
      </c>
      <c r="O416" s="108"/>
      <c r="P416" s="156" t="str">
        <f>IF(B416&lt;例①!$E$11,"",IF(B416&gt;例①!$E$12,"",IF(LEN(CE416)=0,"○","")))</f>
        <v/>
      </c>
      <c r="Q416" s="162">
        <f t="shared" si="242"/>
        <v>52</v>
      </c>
      <c r="R416" s="93">
        <f t="shared" si="227"/>
        <v>181</v>
      </c>
      <c r="S416" s="156" t="str">
        <f t="shared" si="228"/>
        <v/>
      </c>
      <c r="T416" s="162">
        <f t="shared" si="229"/>
        <v>51</v>
      </c>
      <c r="U416" s="100">
        <f t="shared" si="243"/>
        <v>52</v>
      </c>
      <c r="V416" s="93" t="str">
        <f t="shared" si="230"/>
        <v/>
      </c>
      <c r="W416" s="169" t="str">
        <f t="shared" si="244"/>
        <v/>
      </c>
      <c r="X416" s="80" t="str">
        <f t="shared" si="245"/>
        <v/>
      </c>
      <c r="Y416" s="80" t="str">
        <f t="shared" si="246"/>
        <v/>
      </c>
      <c r="Z416" s="80" t="str">
        <f t="shared" si="231"/>
        <v>-</v>
      </c>
      <c r="AA416" s="80" t="str">
        <f t="shared" si="232"/>
        <v/>
      </c>
      <c r="AB416" s="80" t="str">
        <f t="shared" si="233"/>
        <v>OK（振替済み）</v>
      </c>
      <c r="AC416" s="154">
        <f t="shared" si="234"/>
        <v>51</v>
      </c>
      <c r="AD416" s="154" t="str">
        <f t="shared" si="247"/>
        <v/>
      </c>
      <c r="AE416" s="106">
        <f t="shared" si="248"/>
        <v>0</v>
      </c>
      <c r="AF416" s="106">
        <f t="shared" si="235"/>
        <v>0</v>
      </c>
      <c r="AG416" s="218" t="str">
        <f>IFERROR(IF(AE416=1,例①!$E$11,IF(AE416=2,例①!$E$11,IF(WEEKDAY(Z416)=2,Z409,AG415))),"")</f>
        <v/>
      </c>
      <c r="AH416" s="222" t="str">
        <f t="shared" si="251"/>
        <v/>
      </c>
      <c r="AI416" s="222" t="str">
        <f t="shared" si="251"/>
        <v/>
      </c>
      <c r="AJ416" s="222" t="str">
        <f t="shared" si="251"/>
        <v/>
      </c>
      <c r="AK416" s="222" t="str">
        <f t="shared" si="251"/>
        <v/>
      </c>
      <c r="AL416" s="222" t="str">
        <f t="shared" si="251"/>
        <v/>
      </c>
      <c r="AM416" s="222" t="str">
        <f t="shared" si="251"/>
        <v/>
      </c>
      <c r="AN416" s="222" t="str">
        <f t="shared" si="251"/>
        <v/>
      </c>
      <c r="AO416" s="222" t="str">
        <f t="shared" si="251"/>
        <v/>
      </c>
      <c r="AP416" s="222" t="str">
        <f t="shared" si="251"/>
        <v/>
      </c>
      <c r="AQ416" s="222" t="str">
        <f t="shared" si="251"/>
        <v/>
      </c>
      <c r="AR416" s="222" t="str">
        <f t="shared" si="251"/>
        <v/>
      </c>
      <c r="AS416" s="222" t="str">
        <f t="shared" si="251"/>
        <v/>
      </c>
      <c r="AT416" s="222" t="str">
        <f t="shared" si="251"/>
        <v/>
      </c>
      <c r="AU416" s="222" t="str">
        <f t="shared" si="251"/>
        <v/>
      </c>
      <c r="AV416" s="222" t="str">
        <f t="shared" si="251"/>
        <v/>
      </c>
      <c r="AW416" s="222" t="str">
        <f t="shared" si="251"/>
        <v/>
      </c>
      <c r="AX416" s="222" t="str">
        <f t="shared" si="251"/>
        <v/>
      </c>
      <c r="AY416" s="222" t="str">
        <f t="shared" si="251"/>
        <v/>
      </c>
      <c r="AZ416" s="222" t="str">
        <f t="shared" si="251"/>
        <v/>
      </c>
      <c r="BA416" s="222" t="str">
        <f t="shared" si="251"/>
        <v/>
      </c>
      <c r="BB416" s="219" t="str">
        <f>IFERROR(IF(IF(Z416=例①!$E$12,例①!$E$12,IF(WEEKDAY(Z416)=1,Z423,BB417))&gt;例①!$E$12,例①!$E$12,IF(Z416=例①!$E$12,例①!$E$12,IF(WEEKDAY(Z416)=1,Z423,BB417))),"")</f>
        <v/>
      </c>
      <c r="BE416" s="53"/>
      <c r="BF416" s="53"/>
      <c r="BG416" s="53" t="str">
        <f>IFERROR(VLOOKUP(B416,例①!$C$11:$D$12,2,FALSE),"")</f>
        <v/>
      </c>
      <c r="BH416" s="53" t="str">
        <f>IFERROR(VLOOKUP(B416,例①!$C$16:$D$21,2,FALSE),"")</f>
        <v/>
      </c>
      <c r="BI416" s="53" t="str">
        <f>IFERROR(VLOOKUP(B416,例①!$C$22:$D$24,2,FALSE),"")</f>
        <v/>
      </c>
      <c r="BJ416" s="53" t="str">
        <f>IF(B416&gt;例①!$C$26,"",IF(B416&gt;=例①!$C$25,$BJ$13,""))</f>
        <v/>
      </c>
      <c r="BK416" s="53" t="str">
        <f>IF(B416&gt;例①!$C$28,"",IF(B416&gt;=例①!$C$27,$BK$13,""))</f>
        <v/>
      </c>
      <c r="BL416" s="53" t="str">
        <f>IF(B416&gt;例①!$C$30,"",IF(B416&gt;=例①!$C$29,$BL$13,""))</f>
        <v/>
      </c>
      <c r="BM416" s="53" t="str">
        <f>IF(B416&gt;例①!$C$32,"",IF(B416&gt;=例①!$C$31,$BM$13,""))</f>
        <v/>
      </c>
      <c r="BN416" s="53" t="str">
        <f>IF(B416&gt;例①!$C$34,"",IF(B416&gt;=例①!$C$33,$BN$13,""))</f>
        <v/>
      </c>
      <c r="BO416" s="53" t="str">
        <f>IF(B416&gt;例①!$C$36,"",IF(B416&gt;=例①!$C$35,$BO$13,""))</f>
        <v/>
      </c>
      <c r="BP416" s="53" t="str">
        <f>IF(B416&gt;例①!$C$38,"",IF(B416&gt;=例①!$C$37,$BP$13,""))</f>
        <v/>
      </c>
      <c r="BQ416" s="53" t="str">
        <f>IF(B416&gt;例①!$C$40,"",IF(B416&gt;=例①!$C$39,$BQ$13,""))</f>
        <v/>
      </c>
      <c r="BR416" s="53" t="str">
        <f>IF(B416&gt;例①!$C$42,"",IF(B416&gt;=例①!$C$41,$BR$13,""))</f>
        <v/>
      </c>
      <c r="BS416" s="53" t="str">
        <f>IF(B416&gt;例①!$C$44,"",IF(B416&gt;=例①!$C$43,$BS$13,""))</f>
        <v/>
      </c>
      <c r="BT416" s="53" t="str">
        <f>IF(B416&gt;例①!$C$46,"",IF(B416&gt;=例①!$C$45,$BT$13,""))</f>
        <v/>
      </c>
      <c r="BU416" s="53" t="str">
        <f>IF(B416&gt;例①!$C$48,"",IF(B416&gt;=例①!$C$47,$BU$13,""))</f>
        <v/>
      </c>
      <c r="BV416" s="53" t="str">
        <f>IF(B416&gt;例①!$C$50,"",IF(B416&gt;=例①!$C$49,$BV$13,""))</f>
        <v/>
      </c>
      <c r="BW416" s="53" t="str">
        <f>IF(B416&gt;例①!$C$52,"",IF(B416&gt;=例①!$C$51,$BW$13,""))</f>
        <v/>
      </c>
      <c r="BX416" s="53" t="str">
        <f>IF(B416&gt;例①!$C$54,"",IF(B416&gt;=例①!$C$53,$BX$13,""))</f>
        <v/>
      </c>
      <c r="BY416" s="53" t="str">
        <f>IF(B416&gt;例①!$C$56,"",IF(B416&gt;=例①!$C$55,$BY$13,""))</f>
        <v/>
      </c>
      <c r="BZ416" s="53" t="str">
        <f>IF(B416&gt;例①!$C$58,"",IF(B416&gt;=例①!$C$57,$BZ$13,""))</f>
        <v/>
      </c>
      <c r="CA416" s="53" t="str">
        <f>IF(B416&gt;例①!$C$60,"",IF(B416&gt;=例①!$C$59,$CA$13,""))</f>
        <v/>
      </c>
      <c r="CB416" s="53" t="str">
        <f>IF(B416&gt;例①!$C$62,"",IF(B416&gt;=例①!$C$61,$CB$13,""))</f>
        <v/>
      </c>
      <c r="CC416" s="53" t="str">
        <f>IF(B416&gt;例①!$C$64,"",IF(B416&gt;=例①!$C$63,$CC$13,""))</f>
        <v/>
      </c>
      <c r="CD416" s="53" t="str">
        <f>IF(B416&gt;例①!$C$66,"",IF(B416&gt;=例①!$C$65,$CD$13,""))</f>
        <v/>
      </c>
      <c r="CE416" s="50" t="str">
        <f t="shared" si="249"/>
        <v/>
      </c>
      <c r="CF416" s="50" t="str">
        <f t="shared" si="236"/>
        <v xml:space="preserve"> </v>
      </c>
    </row>
    <row r="417" spans="1:84" ht="39" customHeight="1" thickTop="1" thickBot="1" x14ac:dyDescent="0.2">
      <c r="A417" s="81" t="str">
        <f t="shared" si="223"/>
        <v>対象期間外</v>
      </c>
      <c r="B417" s="180" t="str">
        <f>IFERROR(IF(B416=例①!$E$12+IF(WEEKDAY(例①!$E$12)=1,例①!$E$12,(8-WEEKDAY(例①!$E$12))),"-",IF(B416="-","-",B416+1)),"-")</f>
        <v>-</v>
      </c>
      <c r="C417" s="89" t="str">
        <f t="shared" si="237"/>
        <v>-</v>
      </c>
      <c r="D417" s="199" t="str">
        <f t="shared" si="238"/>
        <v>×</v>
      </c>
      <c r="E417" s="200" t="str">
        <f t="shared" si="239"/>
        <v xml:space="preserve"> </v>
      </c>
      <c r="F417" s="201" t="s">
        <v>60</v>
      </c>
      <c r="G417" s="202"/>
      <c r="H417" s="203"/>
      <c r="I417" s="204"/>
      <c r="J417" s="187" t="str">
        <f t="shared" si="240"/>
        <v/>
      </c>
      <c r="K417" s="190" t="str">
        <f t="shared" si="224"/>
        <v/>
      </c>
      <c r="L417" s="190" t="str">
        <f t="shared" si="225"/>
        <v/>
      </c>
      <c r="M417" s="188" t="str">
        <f t="shared" si="241"/>
        <v/>
      </c>
      <c r="N417" s="87" t="str">
        <f t="shared" si="226"/>
        <v/>
      </c>
      <c r="O417" s="108"/>
      <c r="P417" s="156" t="str">
        <f>IF(B417&lt;例①!$E$11,"",IF(B417&gt;例①!$E$12,"",IF(LEN(CE417)=0,"○","")))</f>
        <v/>
      </c>
      <c r="Q417" s="162">
        <f t="shared" si="242"/>
        <v>52</v>
      </c>
      <c r="R417" s="93">
        <f t="shared" si="227"/>
        <v>181</v>
      </c>
      <c r="S417" s="156" t="str">
        <f t="shared" si="228"/>
        <v/>
      </c>
      <c r="T417" s="162">
        <f t="shared" si="229"/>
        <v>51</v>
      </c>
      <c r="U417" s="100">
        <f t="shared" si="243"/>
        <v>52</v>
      </c>
      <c r="V417" s="93" t="str">
        <f t="shared" si="230"/>
        <v/>
      </c>
      <c r="W417" s="169" t="str">
        <f t="shared" si="244"/>
        <v/>
      </c>
      <c r="X417" s="80" t="str">
        <f t="shared" si="245"/>
        <v/>
      </c>
      <c r="Y417" s="80" t="str">
        <f t="shared" si="246"/>
        <v/>
      </c>
      <c r="Z417" s="80" t="str">
        <f t="shared" si="231"/>
        <v>-</v>
      </c>
      <c r="AA417" s="80" t="str">
        <f t="shared" si="232"/>
        <v/>
      </c>
      <c r="AB417" s="80" t="str">
        <f t="shared" si="233"/>
        <v>OK（振替済み）</v>
      </c>
      <c r="AC417" s="154">
        <f t="shared" si="234"/>
        <v>51</v>
      </c>
      <c r="AD417" s="154" t="str">
        <f t="shared" si="247"/>
        <v/>
      </c>
      <c r="AE417" s="106">
        <f t="shared" si="248"/>
        <v>0</v>
      </c>
      <c r="AF417" s="106">
        <f t="shared" si="235"/>
        <v>0</v>
      </c>
      <c r="AG417" s="218" t="str">
        <f>IFERROR(IF(AE417=1,例①!$E$11,IF(AE417=2,例①!$E$11,IF(WEEKDAY(Z417)=2,Z410,AG416))),"")</f>
        <v/>
      </c>
      <c r="AH417" s="222" t="str">
        <f t="shared" si="251"/>
        <v/>
      </c>
      <c r="AI417" s="222" t="str">
        <f t="shared" si="251"/>
        <v/>
      </c>
      <c r="AJ417" s="222" t="str">
        <f t="shared" si="251"/>
        <v/>
      </c>
      <c r="AK417" s="222" t="str">
        <f t="shared" si="251"/>
        <v/>
      </c>
      <c r="AL417" s="222" t="str">
        <f t="shared" si="251"/>
        <v/>
      </c>
      <c r="AM417" s="222" t="str">
        <f t="shared" si="251"/>
        <v/>
      </c>
      <c r="AN417" s="222" t="str">
        <f t="shared" si="251"/>
        <v/>
      </c>
      <c r="AO417" s="222" t="str">
        <f t="shared" si="251"/>
        <v/>
      </c>
      <c r="AP417" s="222" t="str">
        <f t="shared" si="251"/>
        <v/>
      </c>
      <c r="AQ417" s="222" t="str">
        <f t="shared" si="251"/>
        <v/>
      </c>
      <c r="AR417" s="222" t="str">
        <f t="shared" si="251"/>
        <v/>
      </c>
      <c r="AS417" s="222" t="str">
        <f t="shared" si="251"/>
        <v/>
      </c>
      <c r="AT417" s="222" t="str">
        <f t="shared" si="251"/>
        <v/>
      </c>
      <c r="AU417" s="222" t="str">
        <f t="shared" si="251"/>
        <v/>
      </c>
      <c r="AV417" s="222" t="str">
        <f t="shared" si="251"/>
        <v/>
      </c>
      <c r="AW417" s="222" t="str">
        <f t="shared" si="251"/>
        <v/>
      </c>
      <c r="AX417" s="222" t="str">
        <f t="shared" si="251"/>
        <v/>
      </c>
      <c r="AY417" s="222" t="str">
        <f t="shared" si="251"/>
        <v/>
      </c>
      <c r="AZ417" s="222" t="str">
        <f t="shared" si="251"/>
        <v/>
      </c>
      <c r="BA417" s="222" t="str">
        <f t="shared" si="251"/>
        <v/>
      </c>
      <c r="BB417" s="219" t="str">
        <f>IFERROR(IF(IF(Z417=例①!$E$12,例①!$E$12,IF(WEEKDAY(Z417)=1,Z424,BB418))&gt;例①!$E$12,例①!$E$12,IF(Z417=例①!$E$12,例①!$E$12,IF(WEEKDAY(Z417)=1,Z424,BB418))),"")</f>
        <v/>
      </c>
      <c r="BE417" s="53"/>
      <c r="BF417" s="53"/>
      <c r="BG417" s="53" t="str">
        <f>IFERROR(VLOOKUP(B417,例①!$C$11:$D$12,2,FALSE),"")</f>
        <v/>
      </c>
      <c r="BH417" s="53" t="str">
        <f>IFERROR(VLOOKUP(B417,例①!$C$16:$D$21,2,FALSE),"")</f>
        <v/>
      </c>
      <c r="BI417" s="53" t="str">
        <f>IFERROR(VLOOKUP(B417,例①!$C$22:$D$24,2,FALSE),"")</f>
        <v/>
      </c>
      <c r="BJ417" s="53" t="str">
        <f>IF(B417&gt;例①!$C$26,"",IF(B417&gt;=例①!$C$25,$BJ$13,""))</f>
        <v/>
      </c>
      <c r="BK417" s="53" t="str">
        <f>IF(B417&gt;例①!$C$28,"",IF(B417&gt;=例①!$C$27,$BK$13,""))</f>
        <v/>
      </c>
      <c r="BL417" s="53" t="str">
        <f>IF(B417&gt;例①!$C$30,"",IF(B417&gt;=例①!$C$29,$BL$13,""))</f>
        <v/>
      </c>
      <c r="BM417" s="53" t="str">
        <f>IF(B417&gt;例①!$C$32,"",IF(B417&gt;=例①!$C$31,$BM$13,""))</f>
        <v/>
      </c>
      <c r="BN417" s="53" t="str">
        <f>IF(B417&gt;例①!$C$34,"",IF(B417&gt;=例①!$C$33,$BN$13,""))</f>
        <v/>
      </c>
      <c r="BO417" s="53" t="str">
        <f>IF(B417&gt;例①!$C$36,"",IF(B417&gt;=例①!$C$35,$BO$13,""))</f>
        <v/>
      </c>
      <c r="BP417" s="53" t="str">
        <f>IF(B417&gt;例①!$C$38,"",IF(B417&gt;=例①!$C$37,$BP$13,""))</f>
        <v/>
      </c>
      <c r="BQ417" s="53" t="str">
        <f>IF(B417&gt;例①!$C$40,"",IF(B417&gt;=例①!$C$39,$BQ$13,""))</f>
        <v/>
      </c>
      <c r="BR417" s="53" t="str">
        <f>IF(B417&gt;例①!$C$42,"",IF(B417&gt;=例①!$C$41,$BR$13,""))</f>
        <v/>
      </c>
      <c r="BS417" s="53" t="str">
        <f>IF(B417&gt;例①!$C$44,"",IF(B417&gt;=例①!$C$43,$BS$13,""))</f>
        <v/>
      </c>
      <c r="BT417" s="53" t="str">
        <f>IF(B417&gt;例①!$C$46,"",IF(B417&gt;=例①!$C$45,$BT$13,""))</f>
        <v/>
      </c>
      <c r="BU417" s="53" t="str">
        <f>IF(B417&gt;例①!$C$48,"",IF(B417&gt;=例①!$C$47,$BU$13,""))</f>
        <v/>
      </c>
      <c r="BV417" s="53" t="str">
        <f>IF(B417&gt;例①!$C$50,"",IF(B417&gt;=例①!$C$49,$BV$13,""))</f>
        <v/>
      </c>
      <c r="BW417" s="53" t="str">
        <f>IF(B417&gt;例①!$C$52,"",IF(B417&gt;=例①!$C$51,$BW$13,""))</f>
        <v/>
      </c>
      <c r="BX417" s="53" t="str">
        <f>IF(B417&gt;例①!$C$54,"",IF(B417&gt;=例①!$C$53,$BX$13,""))</f>
        <v/>
      </c>
      <c r="BY417" s="53" t="str">
        <f>IF(B417&gt;例①!$C$56,"",IF(B417&gt;=例①!$C$55,$BY$13,""))</f>
        <v/>
      </c>
      <c r="BZ417" s="53" t="str">
        <f>IF(B417&gt;例①!$C$58,"",IF(B417&gt;=例①!$C$57,$BZ$13,""))</f>
        <v/>
      </c>
      <c r="CA417" s="53" t="str">
        <f>IF(B417&gt;例①!$C$60,"",IF(B417&gt;=例①!$C$59,$CA$13,""))</f>
        <v/>
      </c>
      <c r="CB417" s="53" t="str">
        <f>IF(B417&gt;例①!$C$62,"",IF(B417&gt;=例①!$C$61,$CB$13,""))</f>
        <v/>
      </c>
      <c r="CC417" s="53" t="str">
        <f>IF(B417&gt;例①!$C$64,"",IF(B417&gt;=例①!$C$63,$CC$13,""))</f>
        <v/>
      </c>
      <c r="CD417" s="53" t="str">
        <f>IF(B417&gt;例①!$C$66,"",IF(B417&gt;=例①!$C$65,$CD$13,""))</f>
        <v/>
      </c>
      <c r="CE417" s="50" t="str">
        <f t="shared" si="249"/>
        <v/>
      </c>
      <c r="CF417" s="50" t="str">
        <f t="shared" si="236"/>
        <v xml:space="preserve"> </v>
      </c>
    </row>
    <row r="418" spans="1:84" ht="39" customHeight="1" thickTop="1" thickBot="1" x14ac:dyDescent="0.2">
      <c r="A418" s="81" t="str">
        <f t="shared" si="223"/>
        <v>対象期間外</v>
      </c>
      <c r="B418" s="180" t="str">
        <f>IFERROR(IF(B417=例①!$E$12+IF(WEEKDAY(例①!$E$12)=1,例①!$E$12,(8-WEEKDAY(例①!$E$12))),"-",IF(B417="-","-",B417+1)),"-")</f>
        <v>-</v>
      </c>
      <c r="C418" s="89" t="str">
        <f t="shared" si="237"/>
        <v>-</v>
      </c>
      <c r="D418" s="199" t="str">
        <f t="shared" si="238"/>
        <v>×</v>
      </c>
      <c r="E418" s="200" t="str">
        <f t="shared" si="239"/>
        <v xml:space="preserve"> </v>
      </c>
      <c r="F418" s="201" t="s">
        <v>60</v>
      </c>
      <c r="G418" s="202"/>
      <c r="H418" s="203"/>
      <c r="I418" s="204"/>
      <c r="J418" s="187" t="str">
        <f t="shared" si="240"/>
        <v/>
      </c>
      <c r="K418" s="190" t="str">
        <f t="shared" si="224"/>
        <v/>
      </c>
      <c r="L418" s="190" t="str">
        <f t="shared" si="225"/>
        <v/>
      </c>
      <c r="M418" s="188" t="str">
        <f t="shared" si="241"/>
        <v/>
      </c>
      <c r="N418" s="87" t="str">
        <f t="shared" si="226"/>
        <v/>
      </c>
      <c r="O418" s="108"/>
      <c r="P418" s="156" t="str">
        <f>IF(B418&lt;例①!$E$11,"",IF(B418&gt;例①!$E$12,"",IF(LEN(CE418)=0,"○","")))</f>
        <v/>
      </c>
      <c r="Q418" s="162">
        <f t="shared" si="242"/>
        <v>52</v>
      </c>
      <c r="R418" s="93">
        <f t="shared" si="227"/>
        <v>181</v>
      </c>
      <c r="S418" s="156" t="str">
        <f t="shared" si="228"/>
        <v/>
      </c>
      <c r="T418" s="162">
        <f t="shared" si="229"/>
        <v>51</v>
      </c>
      <c r="U418" s="100">
        <f t="shared" si="243"/>
        <v>52</v>
      </c>
      <c r="V418" s="93" t="str">
        <f t="shared" si="230"/>
        <v/>
      </c>
      <c r="W418" s="169" t="str">
        <f t="shared" si="244"/>
        <v/>
      </c>
      <c r="X418" s="80" t="str">
        <f t="shared" si="245"/>
        <v/>
      </c>
      <c r="Y418" s="80" t="str">
        <f t="shared" si="246"/>
        <v/>
      </c>
      <c r="Z418" s="80" t="str">
        <f t="shared" si="231"/>
        <v>-</v>
      </c>
      <c r="AA418" s="80" t="str">
        <f t="shared" si="232"/>
        <v/>
      </c>
      <c r="AB418" s="80" t="str">
        <f t="shared" si="233"/>
        <v>OK（振替済み）</v>
      </c>
      <c r="AC418" s="154">
        <f t="shared" si="234"/>
        <v>51</v>
      </c>
      <c r="AD418" s="154" t="str">
        <f t="shared" si="247"/>
        <v/>
      </c>
      <c r="AE418" s="106">
        <f t="shared" si="248"/>
        <v>0</v>
      </c>
      <c r="AF418" s="106">
        <f t="shared" si="235"/>
        <v>0</v>
      </c>
      <c r="AG418" s="218" t="str">
        <f>IFERROR(IF(AE418=1,例①!$E$11,IF(AE418=2,例①!$E$11,IF(WEEKDAY(Z418)=2,Z411,AG417))),"")</f>
        <v/>
      </c>
      <c r="AH418" s="222" t="str">
        <f t="shared" si="251"/>
        <v/>
      </c>
      <c r="AI418" s="222" t="str">
        <f t="shared" si="251"/>
        <v/>
      </c>
      <c r="AJ418" s="222" t="str">
        <f t="shared" si="251"/>
        <v/>
      </c>
      <c r="AK418" s="222" t="str">
        <f t="shared" si="251"/>
        <v/>
      </c>
      <c r="AL418" s="222" t="str">
        <f t="shared" si="251"/>
        <v/>
      </c>
      <c r="AM418" s="222" t="str">
        <f t="shared" si="251"/>
        <v/>
      </c>
      <c r="AN418" s="222" t="str">
        <f t="shared" si="251"/>
        <v/>
      </c>
      <c r="AO418" s="222" t="str">
        <f t="shared" si="251"/>
        <v/>
      </c>
      <c r="AP418" s="222" t="str">
        <f t="shared" si="251"/>
        <v/>
      </c>
      <c r="AQ418" s="222" t="str">
        <f t="shared" si="251"/>
        <v/>
      </c>
      <c r="AR418" s="222" t="str">
        <f t="shared" si="251"/>
        <v/>
      </c>
      <c r="AS418" s="222" t="str">
        <f t="shared" si="251"/>
        <v/>
      </c>
      <c r="AT418" s="222" t="str">
        <f t="shared" si="251"/>
        <v/>
      </c>
      <c r="AU418" s="222" t="str">
        <f t="shared" si="251"/>
        <v/>
      </c>
      <c r="AV418" s="222" t="str">
        <f t="shared" si="251"/>
        <v/>
      </c>
      <c r="AW418" s="222" t="str">
        <f t="shared" ref="AW418:BA418" si="252">IFERROR(IF(AV418+1&gt;$BB418,"",AV418+1),"")</f>
        <v/>
      </c>
      <c r="AX418" s="222" t="str">
        <f t="shared" si="252"/>
        <v/>
      </c>
      <c r="AY418" s="222" t="str">
        <f t="shared" si="252"/>
        <v/>
      </c>
      <c r="AZ418" s="222" t="str">
        <f t="shared" si="252"/>
        <v/>
      </c>
      <c r="BA418" s="222" t="str">
        <f t="shared" si="252"/>
        <v/>
      </c>
      <c r="BB418" s="219" t="str">
        <f>IFERROR(IF(IF(Z418=例①!$E$12,例①!$E$12,IF(WEEKDAY(Z418)=1,Z425,BB419))&gt;例①!$E$12,例①!$E$12,IF(Z418=例①!$E$12,例①!$E$12,IF(WEEKDAY(Z418)=1,Z425,BB419))),"")</f>
        <v/>
      </c>
      <c r="BE418" s="53"/>
      <c r="BF418" s="53"/>
      <c r="BG418" s="53" t="str">
        <f>IFERROR(VLOOKUP(B418,例①!$C$11:$D$12,2,FALSE),"")</f>
        <v/>
      </c>
      <c r="BH418" s="53" t="str">
        <f>IFERROR(VLOOKUP(B418,例①!$C$16:$D$21,2,FALSE),"")</f>
        <v/>
      </c>
      <c r="BI418" s="53" t="str">
        <f>IFERROR(VLOOKUP(B418,例①!$C$22:$D$24,2,FALSE),"")</f>
        <v/>
      </c>
      <c r="BJ418" s="53" t="str">
        <f>IF(B418&gt;例①!$C$26,"",IF(B418&gt;=例①!$C$25,$BJ$13,""))</f>
        <v/>
      </c>
      <c r="BK418" s="53" t="str">
        <f>IF(B418&gt;例①!$C$28,"",IF(B418&gt;=例①!$C$27,$BK$13,""))</f>
        <v/>
      </c>
      <c r="BL418" s="53" t="str">
        <f>IF(B418&gt;例①!$C$30,"",IF(B418&gt;=例①!$C$29,$BL$13,""))</f>
        <v/>
      </c>
      <c r="BM418" s="53" t="str">
        <f>IF(B418&gt;例①!$C$32,"",IF(B418&gt;=例①!$C$31,$BM$13,""))</f>
        <v/>
      </c>
      <c r="BN418" s="53" t="str">
        <f>IF(B418&gt;例①!$C$34,"",IF(B418&gt;=例①!$C$33,$BN$13,""))</f>
        <v/>
      </c>
      <c r="BO418" s="53" t="str">
        <f>IF(B418&gt;例①!$C$36,"",IF(B418&gt;=例①!$C$35,$BO$13,""))</f>
        <v/>
      </c>
      <c r="BP418" s="53" t="str">
        <f>IF(B418&gt;例①!$C$38,"",IF(B418&gt;=例①!$C$37,$BP$13,""))</f>
        <v/>
      </c>
      <c r="BQ418" s="53" t="str">
        <f>IF(B418&gt;例①!$C$40,"",IF(B418&gt;=例①!$C$39,$BQ$13,""))</f>
        <v/>
      </c>
      <c r="BR418" s="53" t="str">
        <f>IF(B418&gt;例①!$C$42,"",IF(B418&gt;=例①!$C$41,$BR$13,""))</f>
        <v/>
      </c>
      <c r="BS418" s="53" t="str">
        <f>IF(B418&gt;例①!$C$44,"",IF(B418&gt;=例①!$C$43,$BS$13,""))</f>
        <v/>
      </c>
      <c r="BT418" s="53" t="str">
        <f>IF(B418&gt;例①!$C$46,"",IF(B418&gt;=例①!$C$45,$BT$13,""))</f>
        <v/>
      </c>
      <c r="BU418" s="53" t="str">
        <f>IF(B418&gt;例①!$C$48,"",IF(B418&gt;=例①!$C$47,$BU$13,""))</f>
        <v/>
      </c>
      <c r="BV418" s="53" t="str">
        <f>IF(B418&gt;例①!$C$50,"",IF(B418&gt;=例①!$C$49,$BV$13,""))</f>
        <v/>
      </c>
      <c r="BW418" s="53" t="str">
        <f>IF(B418&gt;例①!$C$52,"",IF(B418&gt;=例①!$C$51,$BW$13,""))</f>
        <v/>
      </c>
      <c r="BX418" s="53" t="str">
        <f>IF(B418&gt;例①!$C$54,"",IF(B418&gt;=例①!$C$53,$BX$13,""))</f>
        <v/>
      </c>
      <c r="BY418" s="53" t="str">
        <f>IF(B418&gt;例①!$C$56,"",IF(B418&gt;=例①!$C$55,$BY$13,""))</f>
        <v/>
      </c>
      <c r="BZ418" s="53" t="str">
        <f>IF(B418&gt;例①!$C$58,"",IF(B418&gt;=例①!$C$57,$BZ$13,""))</f>
        <v/>
      </c>
      <c r="CA418" s="53" t="str">
        <f>IF(B418&gt;例①!$C$60,"",IF(B418&gt;=例①!$C$59,$CA$13,""))</f>
        <v/>
      </c>
      <c r="CB418" s="53" t="str">
        <f>IF(B418&gt;例①!$C$62,"",IF(B418&gt;=例①!$C$61,$CB$13,""))</f>
        <v/>
      </c>
      <c r="CC418" s="53" t="str">
        <f>IF(B418&gt;例①!$C$64,"",IF(B418&gt;=例①!$C$63,$CC$13,""))</f>
        <v/>
      </c>
      <c r="CD418" s="53" t="str">
        <f>IF(B418&gt;例①!$C$66,"",IF(B418&gt;=例①!$C$65,$CD$13,""))</f>
        <v/>
      </c>
      <c r="CE418" s="50" t="str">
        <f t="shared" si="249"/>
        <v/>
      </c>
      <c r="CF418" s="50" t="str">
        <f t="shared" si="236"/>
        <v xml:space="preserve"> </v>
      </c>
    </row>
    <row r="419" spans="1:84" ht="39" customHeight="1" thickTop="1" thickBot="1" x14ac:dyDescent="0.2">
      <c r="A419" s="81" t="str">
        <f t="shared" si="223"/>
        <v>対象期間外</v>
      </c>
      <c r="B419" s="180" t="str">
        <f>IFERROR(IF(B418=例①!$E$12+IF(WEEKDAY(例①!$E$12)=1,例①!$E$12,(8-WEEKDAY(例①!$E$12))),"-",IF(B418="-","-",B418+1)),"-")</f>
        <v>-</v>
      </c>
      <c r="C419" s="89" t="str">
        <f t="shared" si="237"/>
        <v>-</v>
      </c>
      <c r="D419" s="199" t="str">
        <f t="shared" si="238"/>
        <v>×</v>
      </c>
      <c r="E419" s="200" t="str">
        <f t="shared" si="239"/>
        <v xml:space="preserve"> </v>
      </c>
      <c r="F419" s="201" t="s">
        <v>61</v>
      </c>
      <c r="G419" s="202"/>
      <c r="H419" s="203"/>
      <c r="I419" s="204"/>
      <c r="J419" s="187" t="str">
        <f t="shared" si="240"/>
        <v/>
      </c>
      <c r="K419" s="190" t="str">
        <f t="shared" si="224"/>
        <v/>
      </c>
      <c r="L419" s="190" t="str">
        <f t="shared" si="225"/>
        <v/>
      </c>
      <c r="M419" s="188" t="str">
        <f t="shared" si="241"/>
        <v/>
      </c>
      <c r="N419" s="87" t="str">
        <f t="shared" si="226"/>
        <v/>
      </c>
      <c r="O419" s="108"/>
      <c r="P419" s="156" t="str">
        <f>IF(B419&lt;例①!$E$11,"",IF(B419&gt;例①!$E$12,"",IF(LEN(CE419)=0,"○","")))</f>
        <v/>
      </c>
      <c r="Q419" s="162">
        <f t="shared" si="242"/>
        <v>52</v>
      </c>
      <c r="R419" s="93">
        <f t="shared" si="227"/>
        <v>181</v>
      </c>
      <c r="S419" s="156" t="str">
        <f t="shared" si="228"/>
        <v/>
      </c>
      <c r="T419" s="162">
        <f t="shared" si="229"/>
        <v>51</v>
      </c>
      <c r="U419" s="100">
        <f t="shared" si="243"/>
        <v>52</v>
      </c>
      <c r="V419" s="93" t="str">
        <f t="shared" si="230"/>
        <v/>
      </c>
      <c r="W419" s="169" t="str">
        <f t="shared" si="244"/>
        <v/>
      </c>
      <c r="X419" s="80" t="str">
        <f t="shared" si="245"/>
        <v/>
      </c>
      <c r="Y419" s="80" t="str">
        <f t="shared" si="246"/>
        <v/>
      </c>
      <c r="Z419" s="80" t="str">
        <f t="shared" si="231"/>
        <v>-</v>
      </c>
      <c r="AA419" s="80" t="str">
        <f t="shared" si="232"/>
        <v/>
      </c>
      <c r="AB419" s="80" t="str">
        <f t="shared" si="233"/>
        <v>OK（振替済み）</v>
      </c>
      <c r="AC419" s="154">
        <f t="shared" si="234"/>
        <v>51</v>
      </c>
      <c r="AD419" s="154" t="str">
        <f t="shared" si="247"/>
        <v/>
      </c>
      <c r="AE419" s="106">
        <f t="shared" si="248"/>
        <v>0</v>
      </c>
      <c r="AF419" s="106">
        <f t="shared" si="235"/>
        <v>0</v>
      </c>
      <c r="AG419" s="218" t="str">
        <f>IFERROR(IF(AE419=1,例①!$E$11,IF(AE419=2,例①!$E$11,IF(WEEKDAY(Z419)=2,Z412,AG418))),"")</f>
        <v/>
      </c>
      <c r="AH419" s="222" t="str">
        <f t="shared" ref="AH419:BA431" si="253">IFERROR(IF(AG419+1&gt;$BB419,"",AG419+1),"")</f>
        <v/>
      </c>
      <c r="AI419" s="222" t="str">
        <f t="shared" si="253"/>
        <v/>
      </c>
      <c r="AJ419" s="222" t="str">
        <f t="shared" si="253"/>
        <v/>
      </c>
      <c r="AK419" s="222" t="str">
        <f t="shared" si="253"/>
        <v/>
      </c>
      <c r="AL419" s="222" t="str">
        <f t="shared" si="253"/>
        <v/>
      </c>
      <c r="AM419" s="222" t="str">
        <f t="shared" si="253"/>
        <v/>
      </c>
      <c r="AN419" s="222" t="str">
        <f t="shared" si="253"/>
        <v/>
      </c>
      <c r="AO419" s="222" t="str">
        <f t="shared" si="253"/>
        <v/>
      </c>
      <c r="AP419" s="222" t="str">
        <f t="shared" si="253"/>
        <v/>
      </c>
      <c r="AQ419" s="222" t="str">
        <f t="shared" si="253"/>
        <v/>
      </c>
      <c r="AR419" s="222" t="str">
        <f t="shared" si="253"/>
        <v/>
      </c>
      <c r="AS419" s="222" t="str">
        <f t="shared" si="253"/>
        <v/>
      </c>
      <c r="AT419" s="222" t="str">
        <f t="shared" si="253"/>
        <v/>
      </c>
      <c r="AU419" s="222" t="str">
        <f t="shared" si="253"/>
        <v/>
      </c>
      <c r="AV419" s="222" t="str">
        <f t="shared" si="253"/>
        <v/>
      </c>
      <c r="AW419" s="222" t="str">
        <f t="shared" si="253"/>
        <v/>
      </c>
      <c r="AX419" s="222" t="str">
        <f t="shared" si="253"/>
        <v/>
      </c>
      <c r="AY419" s="222" t="str">
        <f t="shared" si="253"/>
        <v/>
      </c>
      <c r="AZ419" s="222" t="str">
        <f t="shared" si="253"/>
        <v/>
      </c>
      <c r="BA419" s="222" t="str">
        <f t="shared" si="253"/>
        <v/>
      </c>
      <c r="BB419" s="219" t="str">
        <f>IFERROR(IF(IF(Z419=例①!$E$12,例①!$E$12,IF(WEEKDAY(Z419)=1,Z426,BB420))&gt;例①!$E$12,例①!$E$12,IF(Z419=例①!$E$12,例①!$E$12,IF(WEEKDAY(Z419)=1,Z426,BB420))),"")</f>
        <v/>
      </c>
      <c r="BE419" s="53"/>
      <c r="BF419" s="53"/>
      <c r="BG419" s="53" t="str">
        <f>IFERROR(VLOOKUP(B419,例①!$C$11:$D$12,2,FALSE),"")</f>
        <v/>
      </c>
      <c r="BH419" s="53" t="str">
        <f>IFERROR(VLOOKUP(B419,例①!$C$16:$D$21,2,FALSE),"")</f>
        <v/>
      </c>
      <c r="BI419" s="53" t="str">
        <f>IFERROR(VLOOKUP(B419,例①!$C$22:$D$24,2,FALSE),"")</f>
        <v/>
      </c>
      <c r="BJ419" s="53" t="str">
        <f>IF(B419&gt;例①!$C$26,"",IF(B419&gt;=例①!$C$25,$BJ$13,""))</f>
        <v/>
      </c>
      <c r="BK419" s="53" t="str">
        <f>IF(B419&gt;例①!$C$28,"",IF(B419&gt;=例①!$C$27,$BK$13,""))</f>
        <v/>
      </c>
      <c r="BL419" s="53" t="str">
        <f>IF(B419&gt;例①!$C$30,"",IF(B419&gt;=例①!$C$29,$BL$13,""))</f>
        <v/>
      </c>
      <c r="BM419" s="53" t="str">
        <f>IF(B419&gt;例①!$C$32,"",IF(B419&gt;=例①!$C$31,$BM$13,""))</f>
        <v/>
      </c>
      <c r="BN419" s="53" t="str">
        <f>IF(B419&gt;例①!$C$34,"",IF(B419&gt;=例①!$C$33,$BN$13,""))</f>
        <v/>
      </c>
      <c r="BO419" s="53" t="str">
        <f>IF(B419&gt;例①!$C$36,"",IF(B419&gt;=例①!$C$35,$BO$13,""))</f>
        <v/>
      </c>
      <c r="BP419" s="53" t="str">
        <f>IF(B419&gt;例①!$C$38,"",IF(B419&gt;=例①!$C$37,$BP$13,""))</f>
        <v/>
      </c>
      <c r="BQ419" s="53" t="str">
        <f>IF(B419&gt;例①!$C$40,"",IF(B419&gt;=例①!$C$39,$BQ$13,""))</f>
        <v/>
      </c>
      <c r="BR419" s="53" t="str">
        <f>IF(B419&gt;例①!$C$42,"",IF(B419&gt;=例①!$C$41,$BR$13,""))</f>
        <v/>
      </c>
      <c r="BS419" s="53" t="str">
        <f>IF(B419&gt;例①!$C$44,"",IF(B419&gt;=例①!$C$43,$BS$13,""))</f>
        <v/>
      </c>
      <c r="BT419" s="53" t="str">
        <f>IF(B419&gt;例①!$C$46,"",IF(B419&gt;=例①!$C$45,$BT$13,""))</f>
        <v/>
      </c>
      <c r="BU419" s="53" t="str">
        <f>IF(B419&gt;例①!$C$48,"",IF(B419&gt;=例①!$C$47,$BU$13,""))</f>
        <v/>
      </c>
      <c r="BV419" s="53" t="str">
        <f>IF(B419&gt;例①!$C$50,"",IF(B419&gt;=例①!$C$49,$BV$13,""))</f>
        <v/>
      </c>
      <c r="BW419" s="53" t="str">
        <f>IF(B419&gt;例①!$C$52,"",IF(B419&gt;=例①!$C$51,$BW$13,""))</f>
        <v/>
      </c>
      <c r="BX419" s="53" t="str">
        <f>IF(B419&gt;例①!$C$54,"",IF(B419&gt;=例①!$C$53,$BX$13,""))</f>
        <v/>
      </c>
      <c r="BY419" s="53" t="str">
        <f>IF(B419&gt;例①!$C$56,"",IF(B419&gt;=例①!$C$55,$BY$13,""))</f>
        <v/>
      </c>
      <c r="BZ419" s="53" t="str">
        <f>IF(B419&gt;例①!$C$58,"",IF(B419&gt;=例①!$C$57,$BZ$13,""))</f>
        <v/>
      </c>
      <c r="CA419" s="53" t="str">
        <f>IF(B419&gt;例①!$C$60,"",IF(B419&gt;=例①!$C$59,$CA$13,""))</f>
        <v/>
      </c>
      <c r="CB419" s="53" t="str">
        <f>IF(B419&gt;例①!$C$62,"",IF(B419&gt;=例①!$C$61,$CB$13,""))</f>
        <v/>
      </c>
      <c r="CC419" s="53" t="str">
        <f>IF(B419&gt;例①!$C$64,"",IF(B419&gt;=例①!$C$63,$CC$13,""))</f>
        <v/>
      </c>
      <c r="CD419" s="53" t="str">
        <f>IF(B419&gt;例①!$C$66,"",IF(B419&gt;=例①!$C$65,$CD$13,""))</f>
        <v/>
      </c>
      <c r="CE419" s="50" t="str">
        <f t="shared" si="249"/>
        <v/>
      </c>
      <c r="CF419" s="50" t="str">
        <f t="shared" si="236"/>
        <v xml:space="preserve"> </v>
      </c>
    </row>
    <row r="420" spans="1:84" ht="39" customHeight="1" thickTop="1" thickBot="1" x14ac:dyDescent="0.2">
      <c r="A420" s="81" t="str">
        <f t="shared" si="223"/>
        <v>対象期間外</v>
      </c>
      <c r="B420" s="180" t="str">
        <f>IFERROR(IF(B419=例①!$E$12+IF(WEEKDAY(例①!$E$12)=1,例①!$E$12,(8-WEEKDAY(例①!$E$12))),"-",IF(B419="-","-",B419+1)),"-")</f>
        <v>-</v>
      </c>
      <c r="C420" s="89" t="str">
        <f t="shared" si="237"/>
        <v>-</v>
      </c>
      <c r="D420" s="199" t="str">
        <f t="shared" si="238"/>
        <v>×</v>
      </c>
      <c r="E420" s="200" t="str">
        <f t="shared" si="239"/>
        <v xml:space="preserve"> </v>
      </c>
      <c r="F420" s="201" t="s">
        <v>61</v>
      </c>
      <c r="G420" s="202"/>
      <c r="H420" s="203"/>
      <c r="I420" s="204"/>
      <c r="J420" s="187" t="str">
        <f t="shared" si="240"/>
        <v/>
      </c>
      <c r="K420" s="190" t="str">
        <f t="shared" si="224"/>
        <v/>
      </c>
      <c r="L420" s="190" t="str">
        <f t="shared" si="225"/>
        <v/>
      </c>
      <c r="M420" s="188" t="str">
        <f t="shared" si="241"/>
        <v/>
      </c>
      <c r="N420" s="87" t="str">
        <f t="shared" si="226"/>
        <v/>
      </c>
      <c r="O420" s="108"/>
      <c r="P420" s="156" t="str">
        <f>IF(B420&lt;例①!$E$11,"",IF(B420&gt;例①!$E$12,"",IF(LEN(CE420)=0,"○","")))</f>
        <v/>
      </c>
      <c r="Q420" s="162">
        <f t="shared" si="242"/>
        <v>52</v>
      </c>
      <c r="R420" s="93">
        <f t="shared" si="227"/>
        <v>181</v>
      </c>
      <c r="S420" s="156" t="str">
        <f t="shared" si="228"/>
        <v/>
      </c>
      <c r="T420" s="162">
        <f t="shared" si="229"/>
        <v>51</v>
      </c>
      <c r="U420" s="100">
        <f t="shared" si="243"/>
        <v>52</v>
      </c>
      <c r="V420" s="93" t="str">
        <f t="shared" si="230"/>
        <v/>
      </c>
      <c r="W420" s="169" t="str">
        <f t="shared" si="244"/>
        <v/>
      </c>
      <c r="X420" s="80" t="str">
        <f t="shared" si="245"/>
        <v/>
      </c>
      <c r="Y420" s="80" t="str">
        <f t="shared" si="246"/>
        <v/>
      </c>
      <c r="Z420" s="80" t="str">
        <f t="shared" si="231"/>
        <v>-</v>
      </c>
      <c r="AA420" s="80" t="str">
        <f t="shared" si="232"/>
        <v/>
      </c>
      <c r="AB420" s="80" t="str">
        <f t="shared" si="233"/>
        <v>OK（振替済み）</v>
      </c>
      <c r="AC420" s="154">
        <f t="shared" si="234"/>
        <v>51</v>
      </c>
      <c r="AD420" s="154" t="str">
        <f t="shared" si="247"/>
        <v/>
      </c>
      <c r="AE420" s="106">
        <f t="shared" si="248"/>
        <v>0</v>
      </c>
      <c r="AF420" s="106">
        <f t="shared" si="235"/>
        <v>0</v>
      </c>
      <c r="AG420" s="223" t="str">
        <f>IFERROR(IF(AE420=1,例①!$E$11,IF(AE420=2,例①!$E$11,IF(WEEKDAY(Z420)=2,Z413,AG419))),"")</f>
        <v/>
      </c>
      <c r="AH420" s="224" t="str">
        <f t="shared" si="253"/>
        <v/>
      </c>
      <c r="AI420" s="224" t="str">
        <f t="shared" si="253"/>
        <v/>
      </c>
      <c r="AJ420" s="224" t="str">
        <f t="shared" si="253"/>
        <v/>
      </c>
      <c r="AK420" s="224" t="str">
        <f t="shared" si="253"/>
        <v/>
      </c>
      <c r="AL420" s="224" t="str">
        <f t="shared" si="253"/>
        <v/>
      </c>
      <c r="AM420" s="224" t="str">
        <f t="shared" si="253"/>
        <v/>
      </c>
      <c r="AN420" s="224" t="str">
        <f t="shared" si="253"/>
        <v/>
      </c>
      <c r="AO420" s="224" t="str">
        <f t="shared" si="253"/>
        <v/>
      </c>
      <c r="AP420" s="224" t="str">
        <f t="shared" si="253"/>
        <v/>
      </c>
      <c r="AQ420" s="224" t="str">
        <f t="shared" si="253"/>
        <v/>
      </c>
      <c r="AR420" s="224" t="str">
        <f t="shared" si="253"/>
        <v/>
      </c>
      <c r="AS420" s="224" t="str">
        <f t="shared" si="253"/>
        <v/>
      </c>
      <c r="AT420" s="224" t="str">
        <f t="shared" si="253"/>
        <v/>
      </c>
      <c r="AU420" s="224" t="str">
        <f t="shared" si="253"/>
        <v/>
      </c>
      <c r="AV420" s="224" t="str">
        <f t="shared" si="253"/>
        <v/>
      </c>
      <c r="AW420" s="224" t="str">
        <f t="shared" si="253"/>
        <v/>
      </c>
      <c r="AX420" s="224" t="str">
        <f t="shared" si="253"/>
        <v/>
      </c>
      <c r="AY420" s="224" t="str">
        <f t="shared" si="253"/>
        <v/>
      </c>
      <c r="AZ420" s="224" t="str">
        <f t="shared" si="253"/>
        <v/>
      </c>
      <c r="BA420" s="224" t="str">
        <f t="shared" si="253"/>
        <v/>
      </c>
      <c r="BB420" s="225" t="str">
        <f>IFERROR(IF(IF(Z420=例①!$E$12,例①!$E$12,IF(WEEKDAY(Z420)=1,Z427,BB421))&gt;例①!$E$12,例①!$E$12,IF(Z420=例①!$E$12,例①!$E$12,IF(WEEKDAY(Z420)=1,Z427,BB421))),"")</f>
        <v/>
      </c>
      <c r="BE420" s="53"/>
      <c r="BF420" s="53"/>
      <c r="BG420" s="53" t="str">
        <f>IFERROR(VLOOKUP(B420,例①!$C$11:$D$12,2,FALSE),"")</f>
        <v/>
      </c>
      <c r="BH420" s="53" t="str">
        <f>IFERROR(VLOOKUP(B420,例①!$C$16:$D$21,2,FALSE),"")</f>
        <v/>
      </c>
      <c r="BI420" s="53" t="str">
        <f>IFERROR(VLOOKUP(B420,例①!$C$22:$D$24,2,FALSE),"")</f>
        <v/>
      </c>
      <c r="BJ420" s="53" t="str">
        <f>IF(B420&gt;例①!$C$26,"",IF(B420&gt;=例①!$C$25,$BJ$13,""))</f>
        <v/>
      </c>
      <c r="BK420" s="53" t="str">
        <f>IF(B420&gt;例①!$C$28,"",IF(B420&gt;=例①!$C$27,$BK$13,""))</f>
        <v/>
      </c>
      <c r="BL420" s="53" t="str">
        <f>IF(B420&gt;例①!$C$30,"",IF(B420&gt;=例①!$C$29,$BL$13,""))</f>
        <v/>
      </c>
      <c r="BM420" s="53" t="str">
        <f>IF(B420&gt;例①!$C$32,"",IF(B420&gt;=例①!$C$31,$BM$13,""))</f>
        <v/>
      </c>
      <c r="BN420" s="53" t="str">
        <f>IF(B420&gt;例①!$C$34,"",IF(B420&gt;=例①!$C$33,$BN$13,""))</f>
        <v/>
      </c>
      <c r="BO420" s="53" t="str">
        <f>IF(B420&gt;例①!$C$36,"",IF(B420&gt;=例①!$C$35,$BO$13,""))</f>
        <v/>
      </c>
      <c r="BP420" s="53" t="str">
        <f>IF(B420&gt;例①!$C$38,"",IF(B420&gt;=例①!$C$37,$BP$13,""))</f>
        <v/>
      </c>
      <c r="BQ420" s="53" t="str">
        <f>IF(B420&gt;例①!$C$40,"",IF(B420&gt;=例①!$C$39,$BQ$13,""))</f>
        <v/>
      </c>
      <c r="BR420" s="53" t="str">
        <f>IF(B420&gt;例①!$C$42,"",IF(B420&gt;=例①!$C$41,$BR$13,""))</f>
        <v/>
      </c>
      <c r="BS420" s="53" t="str">
        <f>IF(B420&gt;例①!$C$44,"",IF(B420&gt;=例①!$C$43,$BS$13,""))</f>
        <v/>
      </c>
      <c r="BT420" s="53" t="str">
        <f>IF(B420&gt;例①!$C$46,"",IF(B420&gt;=例①!$C$45,$BT$13,""))</f>
        <v/>
      </c>
      <c r="BU420" s="53" t="str">
        <f>IF(B420&gt;例①!$C$48,"",IF(B420&gt;=例①!$C$47,$BU$13,""))</f>
        <v/>
      </c>
      <c r="BV420" s="53" t="str">
        <f>IF(B420&gt;例①!$C$50,"",IF(B420&gt;=例①!$C$49,$BV$13,""))</f>
        <v/>
      </c>
      <c r="BW420" s="53" t="str">
        <f>IF(B420&gt;例①!$C$52,"",IF(B420&gt;=例①!$C$51,$BW$13,""))</f>
        <v/>
      </c>
      <c r="BX420" s="53" t="str">
        <f>IF(B420&gt;例①!$C$54,"",IF(B420&gt;=例①!$C$53,$BX$13,""))</f>
        <v/>
      </c>
      <c r="BY420" s="53" t="str">
        <f>IF(B420&gt;例①!$C$56,"",IF(B420&gt;=例①!$C$55,$BY$13,""))</f>
        <v/>
      </c>
      <c r="BZ420" s="53" t="str">
        <f>IF(B420&gt;例①!$C$58,"",IF(B420&gt;=例①!$C$57,$BZ$13,""))</f>
        <v/>
      </c>
      <c r="CA420" s="53" t="str">
        <f>IF(B420&gt;例①!$C$60,"",IF(B420&gt;=例①!$C$59,$CA$13,""))</f>
        <v/>
      </c>
      <c r="CB420" s="53" t="str">
        <f>IF(B420&gt;例①!$C$62,"",IF(B420&gt;=例①!$C$61,$CB$13,""))</f>
        <v/>
      </c>
      <c r="CC420" s="53" t="str">
        <f>IF(B420&gt;例①!$C$64,"",IF(B420&gt;=例①!$C$63,$CC$13,""))</f>
        <v/>
      </c>
      <c r="CD420" s="53" t="str">
        <f>IF(B420&gt;例①!$C$66,"",IF(B420&gt;=例①!$C$65,$CD$13,""))</f>
        <v/>
      </c>
      <c r="CE420" s="50" t="str">
        <f t="shared" si="249"/>
        <v/>
      </c>
      <c r="CF420" s="50" t="str">
        <f t="shared" si="236"/>
        <v xml:space="preserve"> </v>
      </c>
    </row>
    <row r="421" spans="1:84" ht="39" customHeight="1" thickTop="1" thickBot="1" x14ac:dyDescent="0.2">
      <c r="A421" s="81" t="str">
        <f t="shared" si="223"/>
        <v>対象期間外</v>
      </c>
      <c r="B421" s="180" t="str">
        <f>IFERROR(IF(B420=例①!$E$12+IF(WEEKDAY(例①!$E$12)=1,例①!$E$12,(8-WEEKDAY(例①!$E$12))),"-",IF(B420="-","-",B420+1)),"-")</f>
        <v>-</v>
      </c>
      <c r="C421" s="89" t="str">
        <f t="shared" si="237"/>
        <v>-</v>
      </c>
      <c r="D421" s="199" t="str">
        <f t="shared" si="238"/>
        <v>×</v>
      </c>
      <c r="E421" s="200" t="str">
        <f t="shared" si="239"/>
        <v xml:space="preserve"> </v>
      </c>
      <c r="F421" s="201" t="s">
        <v>60</v>
      </c>
      <c r="G421" s="202"/>
      <c r="H421" s="203"/>
      <c r="I421" s="204"/>
      <c r="J421" s="187" t="str">
        <f t="shared" si="240"/>
        <v/>
      </c>
      <c r="K421" s="190" t="str">
        <f t="shared" si="224"/>
        <v/>
      </c>
      <c r="L421" s="190" t="str">
        <f t="shared" si="225"/>
        <v/>
      </c>
      <c r="M421" s="188" t="str">
        <f t="shared" si="241"/>
        <v/>
      </c>
      <c r="N421" s="87" t="str">
        <f t="shared" si="226"/>
        <v/>
      </c>
      <c r="O421" s="108"/>
      <c r="P421" s="156" t="str">
        <f>IF(B421&lt;例①!$E$11,"",IF(B421&gt;例①!$E$12,"",IF(LEN(CE421)=0,"○","")))</f>
        <v/>
      </c>
      <c r="Q421" s="162">
        <f t="shared" si="242"/>
        <v>52</v>
      </c>
      <c r="R421" s="93">
        <f t="shared" si="227"/>
        <v>181</v>
      </c>
      <c r="S421" s="156" t="str">
        <f t="shared" si="228"/>
        <v/>
      </c>
      <c r="T421" s="162">
        <f t="shared" si="229"/>
        <v>51</v>
      </c>
      <c r="U421" s="100">
        <f t="shared" si="243"/>
        <v>52</v>
      </c>
      <c r="V421" s="93" t="str">
        <f t="shared" si="230"/>
        <v/>
      </c>
      <c r="W421" s="169" t="str">
        <f t="shared" si="244"/>
        <v/>
      </c>
      <c r="X421" s="80" t="str">
        <f t="shared" si="245"/>
        <v/>
      </c>
      <c r="Y421" s="80" t="str">
        <f t="shared" si="246"/>
        <v/>
      </c>
      <c r="Z421" s="80" t="str">
        <f t="shared" si="231"/>
        <v>-</v>
      </c>
      <c r="AA421" s="80" t="str">
        <f t="shared" si="232"/>
        <v/>
      </c>
      <c r="AB421" s="80" t="str">
        <f t="shared" si="233"/>
        <v>OK（振替済み）</v>
      </c>
      <c r="AC421" s="154">
        <f t="shared" si="234"/>
        <v>51</v>
      </c>
      <c r="AD421" s="154" t="str">
        <f t="shared" si="247"/>
        <v/>
      </c>
      <c r="AE421" s="106">
        <f t="shared" si="248"/>
        <v>0</v>
      </c>
      <c r="AF421" s="106">
        <f t="shared" si="235"/>
        <v>0</v>
      </c>
      <c r="AG421" s="216" t="str">
        <f>IFERROR(IF(AE421=1,例①!$E$11,IF(AE421=2,例①!$E$11,IF(WEEKDAY(Z421)=2,Z414,AG420))),"")</f>
        <v/>
      </c>
      <c r="AH421" s="221" t="str">
        <f t="shared" si="253"/>
        <v/>
      </c>
      <c r="AI421" s="221" t="str">
        <f t="shared" si="253"/>
        <v/>
      </c>
      <c r="AJ421" s="221" t="str">
        <f t="shared" si="253"/>
        <v/>
      </c>
      <c r="AK421" s="221" t="str">
        <f t="shared" si="253"/>
        <v/>
      </c>
      <c r="AL421" s="221" t="str">
        <f t="shared" si="253"/>
        <v/>
      </c>
      <c r="AM421" s="221" t="str">
        <f t="shared" si="253"/>
        <v/>
      </c>
      <c r="AN421" s="221" t="str">
        <f t="shared" si="253"/>
        <v/>
      </c>
      <c r="AO421" s="221" t="str">
        <f t="shared" si="253"/>
        <v/>
      </c>
      <c r="AP421" s="221" t="str">
        <f t="shared" si="253"/>
        <v/>
      </c>
      <c r="AQ421" s="221" t="str">
        <f t="shared" si="253"/>
        <v/>
      </c>
      <c r="AR421" s="221" t="str">
        <f t="shared" si="253"/>
        <v/>
      </c>
      <c r="AS421" s="221" t="str">
        <f t="shared" si="253"/>
        <v/>
      </c>
      <c r="AT421" s="221" t="str">
        <f t="shared" si="253"/>
        <v/>
      </c>
      <c r="AU421" s="221" t="str">
        <f t="shared" si="253"/>
        <v/>
      </c>
      <c r="AV421" s="221" t="str">
        <f t="shared" si="253"/>
        <v/>
      </c>
      <c r="AW421" s="221" t="str">
        <f t="shared" si="253"/>
        <v/>
      </c>
      <c r="AX421" s="221" t="str">
        <f t="shared" si="253"/>
        <v/>
      </c>
      <c r="AY421" s="221" t="str">
        <f t="shared" si="253"/>
        <v/>
      </c>
      <c r="AZ421" s="221" t="str">
        <f t="shared" si="253"/>
        <v/>
      </c>
      <c r="BA421" s="221" t="str">
        <f t="shared" si="253"/>
        <v/>
      </c>
      <c r="BB421" s="217" t="str">
        <f>IFERROR(IF(IF(Z421=例①!$E$12,例①!$E$12,IF(WEEKDAY(Z421)=1,Z428,BB422))&gt;例①!$E$12,例①!$E$12,IF(Z421=例①!$E$12,例①!$E$12,IF(WEEKDAY(Z421)=1,Z428,BB422))),"")</f>
        <v/>
      </c>
      <c r="BE421" s="53"/>
      <c r="BF421" s="53"/>
      <c r="BG421" s="53" t="str">
        <f>IFERROR(VLOOKUP(B421,例①!$C$11:$D$12,2,FALSE),"")</f>
        <v/>
      </c>
      <c r="BH421" s="53" t="str">
        <f>IFERROR(VLOOKUP(B421,例①!$C$16:$D$21,2,FALSE),"")</f>
        <v/>
      </c>
      <c r="BI421" s="53" t="str">
        <f>IFERROR(VLOOKUP(B421,例①!$C$22:$D$24,2,FALSE),"")</f>
        <v/>
      </c>
      <c r="BJ421" s="53" t="str">
        <f>IF(B421&gt;例①!$C$26,"",IF(B421&gt;=例①!$C$25,$BJ$13,""))</f>
        <v/>
      </c>
      <c r="BK421" s="53" t="str">
        <f>IF(B421&gt;例①!$C$28,"",IF(B421&gt;=例①!$C$27,$BK$13,""))</f>
        <v/>
      </c>
      <c r="BL421" s="53" t="str">
        <f>IF(B421&gt;例①!$C$30,"",IF(B421&gt;=例①!$C$29,$BL$13,""))</f>
        <v/>
      </c>
      <c r="BM421" s="53" t="str">
        <f>IF(B421&gt;例①!$C$32,"",IF(B421&gt;=例①!$C$31,$BM$13,""))</f>
        <v/>
      </c>
      <c r="BN421" s="53" t="str">
        <f>IF(B421&gt;例①!$C$34,"",IF(B421&gt;=例①!$C$33,$BN$13,""))</f>
        <v/>
      </c>
      <c r="BO421" s="53" t="str">
        <f>IF(B421&gt;例①!$C$36,"",IF(B421&gt;=例①!$C$35,$BO$13,""))</f>
        <v/>
      </c>
      <c r="BP421" s="53" t="str">
        <f>IF(B421&gt;例①!$C$38,"",IF(B421&gt;=例①!$C$37,$BP$13,""))</f>
        <v/>
      </c>
      <c r="BQ421" s="53" t="str">
        <f>IF(B421&gt;例①!$C$40,"",IF(B421&gt;=例①!$C$39,$BQ$13,""))</f>
        <v/>
      </c>
      <c r="BR421" s="53" t="str">
        <f>IF(B421&gt;例①!$C$42,"",IF(B421&gt;=例①!$C$41,$BR$13,""))</f>
        <v/>
      </c>
      <c r="BS421" s="53" t="str">
        <f>IF(B421&gt;例①!$C$44,"",IF(B421&gt;=例①!$C$43,$BS$13,""))</f>
        <v/>
      </c>
      <c r="BT421" s="53" t="str">
        <f>IF(B421&gt;例①!$C$46,"",IF(B421&gt;=例①!$C$45,$BT$13,""))</f>
        <v/>
      </c>
      <c r="BU421" s="53" t="str">
        <f>IF(B421&gt;例①!$C$48,"",IF(B421&gt;=例①!$C$47,$BU$13,""))</f>
        <v/>
      </c>
      <c r="BV421" s="53" t="str">
        <f>IF(B421&gt;例①!$C$50,"",IF(B421&gt;=例①!$C$49,$BV$13,""))</f>
        <v/>
      </c>
      <c r="BW421" s="53" t="str">
        <f>IF(B421&gt;例①!$C$52,"",IF(B421&gt;=例①!$C$51,$BW$13,""))</f>
        <v/>
      </c>
      <c r="BX421" s="53" t="str">
        <f>IF(B421&gt;例①!$C$54,"",IF(B421&gt;=例①!$C$53,$BX$13,""))</f>
        <v/>
      </c>
      <c r="BY421" s="53" t="str">
        <f>IF(B421&gt;例①!$C$56,"",IF(B421&gt;=例①!$C$55,$BY$13,""))</f>
        <v/>
      </c>
      <c r="BZ421" s="53" t="str">
        <f>IF(B421&gt;例①!$C$58,"",IF(B421&gt;=例①!$C$57,$BZ$13,""))</f>
        <v/>
      </c>
      <c r="CA421" s="53" t="str">
        <f>IF(B421&gt;例①!$C$60,"",IF(B421&gt;=例①!$C$59,$CA$13,""))</f>
        <v/>
      </c>
      <c r="CB421" s="53" t="str">
        <f>IF(B421&gt;例①!$C$62,"",IF(B421&gt;=例①!$C$61,$CB$13,""))</f>
        <v/>
      </c>
      <c r="CC421" s="53" t="str">
        <f>IF(B421&gt;例①!$C$64,"",IF(B421&gt;=例①!$C$63,$CC$13,""))</f>
        <v/>
      </c>
      <c r="CD421" s="53" t="str">
        <f>IF(B421&gt;例①!$C$66,"",IF(B421&gt;=例①!$C$65,$CD$13,""))</f>
        <v/>
      </c>
      <c r="CE421" s="50" t="str">
        <f t="shared" si="249"/>
        <v/>
      </c>
      <c r="CF421" s="50" t="str">
        <f t="shared" si="236"/>
        <v xml:space="preserve"> </v>
      </c>
    </row>
    <row r="422" spans="1:84" ht="39" customHeight="1" thickTop="1" thickBot="1" x14ac:dyDescent="0.2">
      <c r="A422" s="81" t="str">
        <f t="shared" si="223"/>
        <v>対象期間外</v>
      </c>
      <c r="B422" s="180" t="str">
        <f>IFERROR(IF(B421=例①!$E$12+IF(WEEKDAY(例①!$E$12)=1,例①!$E$12,(8-WEEKDAY(例①!$E$12))),"-",IF(B421="-","-",B421+1)),"-")</f>
        <v>-</v>
      </c>
      <c r="C422" s="89" t="str">
        <f t="shared" si="237"/>
        <v>-</v>
      </c>
      <c r="D422" s="199" t="str">
        <f t="shared" si="238"/>
        <v>×</v>
      </c>
      <c r="E422" s="200" t="str">
        <f t="shared" si="239"/>
        <v xml:space="preserve"> </v>
      </c>
      <c r="F422" s="201" t="s">
        <v>60</v>
      </c>
      <c r="G422" s="202"/>
      <c r="H422" s="203"/>
      <c r="I422" s="204"/>
      <c r="J422" s="187" t="str">
        <f t="shared" si="240"/>
        <v/>
      </c>
      <c r="K422" s="190" t="str">
        <f t="shared" si="224"/>
        <v/>
      </c>
      <c r="L422" s="190" t="str">
        <f t="shared" si="225"/>
        <v/>
      </c>
      <c r="M422" s="188" t="str">
        <f t="shared" si="241"/>
        <v/>
      </c>
      <c r="N422" s="87" t="str">
        <f t="shared" si="226"/>
        <v/>
      </c>
      <c r="O422" s="108"/>
      <c r="P422" s="156" t="str">
        <f>IF(B422&lt;例①!$E$11,"",IF(B422&gt;例①!$E$12,"",IF(LEN(CE422)=0,"○","")))</f>
        <v/>
      </c>
      <c r="Q422" s="162">
        <f t="shared" si="242"/>
        <v>52</v>
      </c>
      <c r="R422" s="93">
        <f t="shared" si="227"/>
        <v>181</v>
      </c>
      <c r="S422" s="156" t="str">
        <f t="shared" si="228"/>
        <v/>
      </c>
      <c r="T422" s="162">
        <f t="shared" si="229"/>
        <v>51</v>
      </c>
      <c r="U422" s="100">
        <f t="shared" si="243"/>
        <v>52</v>
      </c>
      <c r="V422" s="93" t="str">
        <f t="shared" si="230"/>
        <v/>
      </c>
      <c r="W422" s="169" t="str">
        <f t="shared" si="244"/>
        <v/>
      </c>
      <c r="X422" s="80" t="str">
        <f t="shared" si="245"/>
        <v/>
      </c>
      <c r="Y422" s="80" t="str">
        <f t="shared" si="246"/>
        <v/>
      </c>
      <c r="Z422" s="80" t="str">
        <f t="shared" si="231"/>
        <v>-</v>
      </c>
      <c r="AA422" s="80" t="str">
        <f t="shared" si="232"/>
        <v/>
      </c>
      <c r="AB422" s="80" t="str">
        <f t="shared" si="233"/>
        <v>OK（振替済み）</v>
      </c>
      <c r="AC422" s="154">
        <f t="shared" si="234"/>
        <v>51</v>
      </c>
      <c r="AD422" s="154" t="str">
        <f t="shared" si="247"/>
        <v/>
      </c>
      <c r="AE422" s="106">
        <f t="shared" si="248"/>
        <v>0</v>
      </c>
      <c r="AF422" s="106">
        <f t="shared" si="235"/>
        <v>0</v>
      </c>
      <c r="AG422" s="218" t="str">
        <f>IFERROR(IF(AE422=1,例①!$E$11,IF(AE422=2,例①!$E$11,IF(WEEKDAY(Z422)=2,Z415,AG421))),"")</f>
        <v/>
      </c>
      <c r="AH422" s="222" t="str">
        <f t="shared" si="253"/>
        <v/>
      </c>
      <c r="AI422" s="222" t="str">
        <f t="shared" si="253"/>
        <v/>
      </c>
      <c r="AJ422" s="222" t="str">
        <f t="shared" si="253"/>
        <v/>
      </c>
      <c r="AK422" s="222" t="str">
        <f t="shared" si="253"/>
        <v/>
      </c>
      <c r="AL422" s="222" t="str">
        <f t="shared" si="253"/>
        <v/>
      </c>
      <c r="AM422" s="222" t="str">
        <f t="shared" si="253"/>
        <v/>
      </c>
      <c r="AN422" s="222" t="str">
        <f t="shared" si="253"/>
        <v/>
      </c>
      <c r="AO422" s="222" t="str">
        <f t="shared" si="253"/>
        <v/>
      </c>
      <c r="AP422" s="222" t="str">
        <f t="shared" si="253"/>
        <v/>
      </c>
      <c r="AQ422" s="222" t="str">
        <f t="shared" si="253"/>
        <v/>
      </c>
      <c r="AR422" s="222" t="str">
        <f t="shared" si="253"/>
        <v/>
      </c>
      <c r="AS422" s="222" t="str">
        <f t="shared" si="253"/>
        <v/>
      </c>
      <c r="AT422" s="222" t="str">
        <f t="shared" si="253"/>
        <v/>
      </c>
      <c r="AU422" s="222" t="str">
        <f t="shared" si="253"/>
        <v/>
      </c>
      <c r="AV422" s="222" t="str">
        <f t="shared" si="253"/>
        <v/>
      </c>
      <c r="AW422" s="222" t="str">
        <f t="shared" si="253"/>
        <v/>
      </c>
      <c r="AX422" s="222" t="str">
        <f t="shared" si="253"/>
        <v/>
      </c>
      <c r="AY422" s="222" t="str">
        <f t="shared" si="253"/>
        <v/>
      </c>
      <c r="AZ422" s="222" t="str">
        <f t="shared" si="253"/>
        <v/>
      </c>
      <c r="BA422" s="222" t="str">
        <f t="shared" si="253"/>
        <v/>
      </c>
      <c r="BB422" s="219" t="str">
        <f>IFERROR(IF(IF(Z422=例①!$E$12,例①!$E$12,IF(WEEKDAY(Z422)=1,Z429,BB423))&gt;例①!$E$12,例①!$E$12,IF(Z422=例①!$E$12,例①!$E$12,IF(WEEKDAY(Z422)=1,Z429,BB423))),"")</f>
        <v/>
      </c>
      <c r="BE422" s="53"/>
      <c r="BF422" s="53"/>
      <c r="BG422" s="53" t="str">
        <f>IFERROR(VLOOKUP(B422,例①!$C$11:$D$12,2,FALSE),"")</f>
        <v/>
      </c>
      <c r="BH422" s="53" t="str">
        <f>IFERROR(VLOOKUP(B422,例①!$C$16:$D$21,2,FALSE),"")</f>
        <v/>
      </c>
      <c r="BI422" s="53" t="str">
        <f>IFERROR(VLOOKUP(B422,例①!$C$22:$D$24,2,FALSE),"")</f>
        <v/>
      </c>
      <c r="BJ422" s="53" t="str">
        <f>IF(B422&gt;例①!$C$26,"",IF(B422&gt;=例①!$C$25,$BJ$13,""))</f>
        <v/>
      </c>
      <c r="BK422" s="53" t="str">
        <f>IF(B422&gt;例①!$C$28,"",IF(B422&gt;=例①!$C$27,$BK$13,""))</f>
        <v/>
      </c>
      <c r="BL422" s="53" t="str">
        <f>IF(B422&gt;例①!$C$30,"",IF(B422&gt;=例①!$C$29,$BL$13,""))</f>
        <v/>
      </c>
      <c r="BM422" s="53" t="str">
        <f>IF(B422&gt;例①!$C$32,"",IF(B422&gt;=例①!$C$31,$BM$13,""))</f>
        <v/>
      </c>
      <c r="BN422" s="53" t="str">
        <f>IF(B422&gt;例①!$C$34,"",IF(B422&gt;=例①!$C$33,$BN$13,""))</f>
        <v/>
      </c>
      <c r="BO422" s="53" t="str">
        <f>IF(B422&gt;例①!$C$36,"",IF(B422&gt;=例①!$C$35,$BO$13,""))</f>
        <v/>
      </c>
      <c r="BP422" s="53" t="str">
        <f>IF(B422&gt;例①!$C$38,"",IF(B422&gt;=例①!$C$37,$BP$13,""))</f>
        <v/>
      </c>
      <c r="BQ422" s="53" t="str">
        <f>IF(B422&gt;例①!$C$40,"",IF(B422&gt;=例①!$C$39,$BQ$13,""))</f>
        <v/>
      </c>
      <c r="BR422" s="53" t="str">
        <f>IF(B422&gt;例①!$C$42,"",IF(B422&gt;=例①!$C$41,$BR$13,""))</f>
        <v/>
      </c>
      <c r="BS422" s="53" t="str">
        <f>IF(B422&gt;例①!$C$44,"",IF(B422&gt;=例①!$C$43,$BS$13,""))</f>
        <v/>
      </c>
      <c r="BT422" s="53" t="str">
        <f>IF(B422&gt;例①!$C$46,"",IF(B422&gt;=例①!$C$45,$BT$13,""))</f>
        <v/>
      </c>
      <c r="BU422" s="53" t="str">
        <f>IF(B422&gt;例①!$C$48,"",IF(B422&gt;=例①!$C$47,$BU$13,""))</f>
        <v/>
      </c>
      <c r="BV422" s="53" t="str">
        <f>IF(B422&gt;例①!$C$50,"",IF(B422&gt;=例①!$C$49,$BV$13,""))</f>
        <v/>
      </c>
      <c r="BW422" s="53" t="str">
        <f>IF(B422&gt;例①!$C$52,"",IF(B422&gt;=例①!$C$51,$BW$13,""))</f>
        <v/>
      </c>
      <c r="BX422" s="53" t="str">
        <f>IF(B422&gt;例①!$C$54,"",IF(B422&gt;=例①!$C$53,$BX$13,""))</f>
        <v/>
      </c>
      <c r="BY422" s="53" t="str">
        <f>IF(B422&gt;例①!$C$56,"",IF(B422&gt;=例①!$C$55,$BY$13,""))</f>
        <v/>
      </c>
      <c r="BZ422" s="53" t="str">
        <f>IF(B422&gt;例①!$C$58,"",IF(B422&gt;=例①!$C$57,$BZ$13,""))</f>
        <v/>
      </c>
      <c r="CA422" s="53" t="str">
        <f>IF(B422&gt;例①!$C$60,"",IF(B422&gt;=例①!$C$59,$CA$13,""))</f>
        <v/>
      </c>
      <c r="CB422" s="53" t="str">
        <f>IF(B422&gt;例①!$C$62,"",IF(B422&gt;=例①!$C$61,$CB$13,""))</f>
        <v/>
      </c>
      <c r="CC422" s="53" t="str">
        <f>IF(B422&gt;例①!$C$64,"",IF(B422&gt;=例①!$C$63,$CC$13,""))</f>
        <v/>
      </c>
      <c r="CD422" s="53" t="str">
        <f>IF(B422&gt;例①!$C$66,"",IF(B422&gt;=例①!$C$65,$CD$13,""))</f>
        <v/>
      </c>
      <c r="CE422" s="50" t="str">
        <f t="shared" si="249"/>
        <v/>
      </c>
      <c r="CF422" s="50" t="str">
        <f t="shared" si="236"/>
        <v xml:space="preserve"> </v>
      </c>
    </row>
    <row r="423" spans="1:84" ht="39" customHeight="1" thickTop="1" thickBot="1" x14ac:dyDescent="0.2">
      <c r="A423" s="81" t="str">
        <f t="shared" si="223"/>
        <v>対象期間外</v>
      </c>
      <c r="B423" s="180" t="str">
        <f>IFERROR(IF(B422=例①!$E$12+IF(WEEKDAY(例①!$E$12)=1,例①!$E$12,(8-WEEKDAY(例①!$E$12))),"-",IF(B422="-","-",B422+1)),"-")</f>
        <v>-</v>
      </c>
      <c r="C423" s="89" t="str">
        <f t="shared" si="237"/>
        <v>-</v>
      </c>
      <c r="D423" s="199" t="str">
        <f t="shared" si="238"/>
        <v>×</v>
      </c>
      <c r="E423" s="200" t="str">
        <f t="shared" si="239"/>
        <v xml:space="preserve"> </v>
      </c>
      <c r="F423" s="201" t="s">
        <v>60</v>
      </c>
      <c r="G423" s="202"/>
      <c r="H423" s="203"/>
      <c r="I423" s="204"/>
      <c r="J423" s="187" t="str">
        <f t="shared" si="240"/>
        <v/>
      </c>
      <c r="K423" s="190" t="str">
        <f t="shared" si="224"/>
        <v/>
      </c>
      <c r="L423" s="190" t="str">
        <f t="shared" si="225"/>
        <v/>
      </c>
      <c r="M423" s="188" t="str">
        <f t="shared" si="241"/>
        <v/>
      </c>
      <c r="N423" s="87" t="str">
        <f t="shared" si="226"/>
        <v/>
      </c>
      <c r="O423" s="108"/>
      <c r="P423" s="156" t="str">
        <f>IF(B423&lt;例①!$E$11,"",IF(B423&gt;例①!$E$12,"",IF(LEN(CE423)=0,"○","")))</f>
        <v/>
      </c>
      <c r="Q423" s="162">
        <f t="shared" si="242"/>
        <v>52</v>
      </c>
      <c r="R423" s="93">
        <f t="shared" si="227"/>
        <v>181</v>
      </c>
      <c r="S423" s="156" t="str">
        <f t="shared" si="228"/>
        <v/>
      </c>
      <c r="T423" s="162">
        <f t="shared" si="229"/>
        <v>51</v>
      </c>
      <c r="U423" s="100">
        <f t="shared" si="243"/>
        <v>52</v>
      </c>
      <c r="V423" s="93" t="str">
        <f t="shared" si="230"/>
        <v/>
      </c>
      <c r="W423" s="169" t="str">
        <f t="shared" si="244"/>
        <v/>
      </c>
      <c r="X423" s="80" t="str">
        <f t="shared" si="245"/>
        <v/>
      </c>
      <c r="Y423" s="80" t="str">
        <f t="shared" si="246"/>
        <v/>
      </c>
      <c r="Z423" s="80" t="str">
        <f t="shared" si="231"/>
        <v>-</v>
      </c>
      <c r="AA423" s="80" t="str">
        <f t="shared" si="232"/>
        <v/>
      </c>
      <c r="AB423" s="80" t="str">
        <f t="shared" si="233"/>
        <v>OK（振替済み）</v>
      </c>
      <c r="AC423" s="154">
        <f t="shared" si="234"/>
        <v>51</v>
      </c>
      <c r="AD423" s="154" t="str">
        <f t="shared" si="247"/>
        <v/>
      </c>
      <c r="AE423" s="106">
        <f t="shared" si="248"/>
        <v>0</v>
      </c>
      <c r="AF423" s="106">
        <f t="shared" si="235"/>
        <v>0</v>
      </c>
      <c r="AG423" s="218" t="str">
        <f>IFERROR(IF(AE423=1,例①!$E$11,IF(AE423=2,例①!$E$11,IF(WEEKDAY(Z423)=2,Z416,AG422))),"")</f>
        <v/>
      </c>
      <c r="AH423" s="222" t="str">
        <f t="shared" si="253"/>
        <v/>
      </c>
      <c r="AI423" s="222" t="str">
        <f t="shared" si="253"/>
        <v/>
      </c>
      <c r="AJ423" s="222" t="str">
        <f t="shared" si="253"/>
        <v/>
      </c>
      <c r="AK423" s="222" t="str">
        <f t="shared" si="253"/>
        <v/>
      </c>
      <c r="AL423" s="222" t="str">
        <f t="shared" si="253"/>
        <v/>
      </c>
      <c r="AM423" s="222" t="str">
        <f t="shared" si="253"/>
        <v/>
      </c>
      <c r="AN423" s="222" t="str">
        <f t="shared" si="253"/>
        <v/>
      </c>
      <c r="AO423" s="222" t="str">
        <f t="shared" si="253"/>
        <v/>
      </c>
      <c r="AP423" s="222" t="str">
        <f t="shared" si="253"/>
        <v/>
      </c>
      <c r="AQ423" s="222" t="str">
        <f t="shared" si="253"/>
        <v/>
      </c>
      <c r="AR423" s="222" t="str">
        <f t="shared" si="253"/>
        <v/>
      </c>
      <c r="AS423" s="222" t="str">
        <f t="shared" si="253"/>
        <v/>
      </c>
      <c r="AT423" s="222" t="str">
        <f t="shared" si="253"/>
        <v/>
      </c>
      <c r="AU423" s="222" t="str">
        <f t="shared" si="253"/>
        <v/>
      </c>
      <c r="AV423" s="222" t="str">
        <f t="shared" si="253"/>
        <v/>
      </c>
      <c r="AW423" s="222" t="str">
        <f t="shared" si="253"/>
        <v/>
      </c>
      <c r="AX423" s="222" t="str">
        <f t="shared" si="253"/>
        <v/>
      </c>
      <c r="AY423" s="222" t="str">
        <f t="shared" si="253"/>
        <v/>
      </c>
      <c r="AZ423" s="222" t="str">
        <f t="shared" si="253"/>
        <v/>
      </c>
      <c r="BA423" s="222" t="str">
        <f t="shared" si="253"/>
        <v/>
      </c>
      <c r="BB423" s="219" t="str">
        <f>IFERROR(IF(IF(Z423=例①!$E$12,例①!$E$12,IF(WEEKDAY(Z423)=1,Z430,BB424))&gt;例①!$E$12,例①!$E$12,IF(Z423=例①!$E$12,例①!$E$12,IF(WEEKDAY(Z423)=1,Z430,BB424))),"")</f>
        <v/>
      </c>
      <c r="BE423" s="53"/>
      <c r="BF423" s="53"/>
      <c r="BG423" s="53" t="str">
        <f>IFERROR(VLOOKUP(B423,例①!$C$11:$D$12,2,FALSE),"")</f>
        <v/>
      </c>
      <c r="BH423" s="53" t="str">
        <f>IFERROR(VLOOKUP(B423,例①!$C$16:$D$21,2,FALSE),"")</f>
        <v/>
      </c>
      <c r="BI423" s="53" t="str">
        <f>IFERROR(VLOOKUP(B423,例①!$C$22:$D$24,2,FALSE),"")</f>
        <v/>
      </c>
      <c r="BJ423" s="53" t="str">
        <f>IF(B423&gt;例①!$C$26,"",IF(B423&gt;=例①!$C$25,$BJ$13,""))</f>
        <v/>
      </c>
      <c r="BK423" s="53" t="str">
        <f>IF(B423&gt;例①!$C$28,"",IF(B423&gt;=例①!$C$27,$BK$13,""))</f>
        <v/>
      </c>
      <c r="BL423" s="53" t="str">
        <f>IF(B423&gt;例①!$C$30,"",IF(B423&gt;=例①!$C$29,$BL$13,""))</f>
        <v/>
      </c>
      <c r="BM423" s="53" t="str">
        <f>IF(B423&gt;例①!$C$32,"",IF(B423&gt;=例①!$C$31,$BM$13,""))</f>
        <v/>
      </c>
      <c r="BN423" s="53" t="str">
        <f>IF(B423&gt;例①!$C$34,"",IF(B423&gt;=例①!$C$33,$BN$13,""))</f>
        <v/>
      </c>
      <c r="BO423" s="53" t="str">
        <f>IF(B423&gt;例①!$C$36,"",IF(B423&gt;=例①!$C$35,$BO$13,""))</f>
        <v/>
      </c>
      <c r="BP423" s="53" t="str">
        <f>IF(B423&gt;例①!$C$38,"",IF(B423&gt;=例①!$C$37,$BP$13,""))</f>
        <v/>
      </c>
      <c r="BQ423" s="53" t="str">
        <f>IF(B423&gt;例①!$C$40,"",IF(B423&gt;=例①!$C$39,$BQ$13,""))</f>
        <v/>
      </c>
      <c r="BR423" s="53" t="str">
        <f>IF(B423&gt;例①!$C$42,"",IF(B423&gt;=例①!$C$41,$BR$13,""))</f>
        <v/>
      </c>
      <c r="BS423" s="53" t="str">
        <f>IF(B423&gt;例①!$C$44,"",IF(B423&gt;=例①!$C$43,$BS$13,""))</f>
        <v/>
      </c>
      <c r="BT423" s="53" t="str">
        <f>IF(B423&gt;例①!$C$46,"",IF(B423&gt;=例①!$C$45,$BT$13,""))</f>
        <v/>
      </c>
      <c r="BU423" s="53" t="str">
        <f>IF(B423&gt;例①!$C$48,"",IF(B423&gt;=例①!$C$47,$BU$13,""))</f>
        <v/>
      </c>
      <c r="BV423" s="53" t="str">
        <f>IF(B423&gt;例①!$C$50,"",IF(B423&gt;=例①!$C$49,$BV$13,""))</f>
        <v/>
      </c>
      <c r="BW423" s="53" t="str">
        <f>IF(B423&gt;例①!$C$52,"",IF(B423&gt;=例①!$C$51,$BW$13,""))</f>
        <v/>
      </c>
      <c r="BX423" s="53" t="str">
        <f>IF(B423&gt;例①!$C$54,"",IF(B423&gt;=例①!$C$53,$BX$13,""))</f>
        <v/>
      </c>
      <c r="BY423" s="53" t="str">
        <f>IF(B423&gt;例①!$C$56,"",IF(B423&gt;=例①!$C$55,$BY$13,""))</f>
        <v/>
      </c>
      <c r="BZ423" s="53" t="str">
        <f>IF(B423&gt;例①!$C$58,"",IF(B423&gt;=例①!$C$57,$BZ$13,""))</f>
        <v/>
      </c>
      <c r="CA423" s="53" t="str">
        <f>IF(B423&gt;例①!$C$60,"",IF(B423&gt;=例①!$C$59,$CA$13,""))</f>
        <v/>
      </c>
      <c r="CB423" s="53" t="str">
        <f>IF(B423&gt;例①!$C$62,"",IF(B423&gt;=例①!$C$61,$CB$13,""))</f>
        <v/>
      </c>
      <c r="CC423" s="53" t="str">
        <f>IF(B423&gt;例①!$C$64,"",IF(B423&gt;=例①!$C$63,$CC$13,""))</f>
        <v/>
      </c>
      <c r="CD423" s="53" t="str">
        <f>IF(B423&gt;例①!$C$66,"",IF(B423&gt;=例①!$C$65,$CD$13,""))</f>
        <v/>
      </c>
      <c r="CE423" s="50" t="str">
        <f t="shared" si="249"/>
        <v/>
      </c>
      <c r="CF423" s="50" t="str">
        <f t="shared" si="236"/>
        <v xml:space="preserve"> </v>
      </c>
    </row>
    <row r="424" spans="1:84" ht="39" customHeight="1" thickTop="1" thickBot="1" x14ac:dyDescent="0.2">
      <c r="A424" s="81" t="str">
        <f t="shared" si="223"/>
        <v>対象期間外</v>
      </c>
      <c r="B424" s="180" t="str">
        <f>IFERROR(IF(B423=例①!$E$12+IF(WEEKDAY(例①!$E$12)=1,例①!$E$12,(8-WEEKDAY(例①!$E$12))),"-",IF(B423="-","-",B423+1)),"-")</f>
        <v>-</v>
      </c>
      <c r="C424" s="89" t="str">
        <f t="shared" si="237"/>
        <v>-</v>
      </c>
      <c r="D424" s="199" t="str">
        <f t="shared" si="238"/>
        <v>×</v>
      </c>
      <c r="E424" s="200" t="str">
        <f t="shared" si="239"/>
        <v xml:space="preserve"> </v>
      </c>
      <c r="F424" s="201" t="s">
        <v>60</v>
      </c>
      <c r="G424" s="202"/>
      <c r="H424" s="203"/>
      <c r="I424" s="204"/>
      <c r="J424" s="187" t="str">
        <f t="shared" si="240"/>
        <v/>
      </c>
      <c r="K424" s="190" t="str">
        <f t="shared" si="224"/>
        <v/>
      </c>
      <c r="L424" s="190" t="str">
        <f t="shared" si="225"/>
        <v/>
      </c>
      <c r="M424" s="188" t="str">
        <f t="shared" si="241"/>
        <v/>
      </c>
      <c r="N424" s="87" t="str">
        <f t="shared" si="226"/>
        <v/>
      </c>
      <c r="O424" s="108"/>
      <c r="P424" s="156" t="str">
        <f>IF(B424&lt;例①!$E$11,"",IF(B424&gt;例①!$E$12,"",IF(LEN(CE424)=0,"○","")))</f>
        <v/>
      </c>
      <c r="Q424" s="162">
        <f t="shared" si="242"/>
        <v>52</v>
      </c>
      <c r="R424" s="93">
        <f t="shared" si="227"/>
        <v>181</v>
      </c>
      <c r="S424" s="156" t="str">
        <f t="shared" si="228"/>
        <v/>
      </c>
      <c r="T424" s="162">
        <f t="shared" si="229"/>
        <v>51</v>
      </c>
      <c r="U424" s="100">
        <f t="shared" si="243"/>
        <v>52</v>
      </c>
      <c r="V424" s="93" t="str">
        <f t="shared" si="230"/>
        <v/>
      </c>
      <c r="W424" s="169" t="str">
        <f t="shared" si="244"/>
        <v/>
      </c>
      <c r="X424" s="80" t="str">
        <f t="shared" si="245"/>
        <v/>
      </c>
      <c r="Y424" s="80" t="str">
        <f t="shared" si="246"/>
        <v/>
      </c>
      <c r="Z424" s="80" t="str">
        <f t="shared" si="231"/>
        <v>-</v>
      </c>
      <c r="AA424" s="80" t="str">
        <f t="shared" si="232"/>
        <v/>
      </c>
      <c r="AB424" s="80" t="str">
        <f t="shared" si="233"/>
        <v>OK（振替済み）</v>
      </c>
      <c r="AC424" s="154">
        <f t="shared" si="234"/>
        <v>51</v>
      </c>
      <c r="AD424" s="154" t="str">
        <f t="shared" si="247"/>
        <v/>
      </c>
      <c r="AE424" s="106">
        <f t="shared" si="248"/>
        <v>0</v>
      </c>
      <c r="AF424" s="106">
        <f t="shared" si="235"/>
        <v>0</v>
      </c>
      <c r="AG424" s="218" t="str">
        <f>IFERROR(IF(AE424=1,例①!$E$11,IF(AE424=2,例①!$E$11,IF(WEEKDAY(Z424)=2,Z417,AG423))),"")</f>
        <v/>
      </c>
      <c r="AH424" s="222" t="str">
        <f t="shared" si="253"/>
        <v/>
      </c>
      <c r="AI424" s="222" t="str">
        <f t="shared" si="253"/>
        <v/>
      </c>
      <c r="AJ424" s="222" t="str">
        <f t="shared" si="253"/>
        <v/>
      </c>
      <c r="AK424" s="222" t="str">
        <f t="shared" si="253"/>
        <v/>
      </c>
      <c r="AL424" s="222" t="str">
        <f t="shared" si="253"/>
        <v/>
      </c>
      <c r="AM424" s="222" t="str">
        <f t="shared" si="253"/>
        <v/>
      </c>
      <c r="AN424" s="222" t="str">
        <f t="shared" si="253"/>
        <v/>
      </c>
      <c r="AO424" s="222" t="str">
        <f t="shared" si="253"/>
        <v/>
      </c>
      <c r="AP424" s="222" t="str">
        <f t="shared" si="253"/>
        <v/>
      </c>
      <c r="AQ424" s="222" t="str">
        <f t="shared" si="253"/>
        <v/>
      </c>
      <c r="AR424" s="222" t="str">
        <f t="shared" si="253"/>
        <v/>
      </c>
      <c r="AS424" s="222" t="str">
        <f t="shared" si="253"/>
        <v/>
      </c>
      <c r="AT424" s="222" t="str">
        <f t="shared" si="253"/>
        <v/>
      </c>
      <c r="AU424" s="222" t="str">
        <f t="shared" si="253"/>
        <v/>
      </c>
      <c r="AV424" s="222" t="str">
        <f t="shared" si="253"/>
        <v/>
      </c>
      <c r="AW424" s="222" t="str">
        <f t="shared" si="253"/>
        <v/>
      </c>
      <c r="AX424" s="222" t="str">
        <f t="shared" si="253"/>
        <v/>
      </c>
      <c r="AY424" s="222" t="str">
        <f t="shared" si="253"/>
        <v/>
      </c>
      <c r="AZ424" s="222" t="str">
        <f t="shared" si="253"/>
        <v/>
      </c>
      <c r="BA424" s="222" t="str">
        <f t="shared" si="253"/>
        <v/>
      </c>
      <c r="BB424" s="219" t="str">
        <f>IFERROR(IF(IF(Z424=例①!$E$12,例①!$E$12,IF(WEEKDAY(Z424)=1,Z431,BB425))&gt;例①!$E$12,例①!$E$12,IF(Z424=例①!$E$12,例①!$E$12,IF(WEEKDAY(Z424)=1,Z431,BB425))),"")</f>
        <v/>
      </c>
      <c r="BE424" s="53"/>
      <c r="BF424" s="53"/>
      <c r="BG424" s="53" t="str">
        <f>IFERROR(VLOOKUP(B424,例①!$C$11:$D$12,2,FALSE),"")</f>
        <v/>
      </c>
      <c r="BH424" s="53" t="str">
        <f>IFERROR(VLOOKUP(B424,例①!$C$16:$D$21,2,FALSE),"")</f>
        <v/>
      </c>
      <c r="BI424" s="53" t="str">
        <f>IFERROR(VLOOKUP(B424,例①!$C$22:$D$24,2,FALSE),"")</f>
        <v/>
      </c>
      <c r="BJ424" s="53" t="str">
        <f>IF(B424&gt;例①!$C$26,"",IF(B424&gt;=例①!$C$25,$BJ$13,""))</f>
        <v/>
      </c>
      <c r="BK424" s="53" t="str">
        <f>IF(B424&gt;例①!$C$28,"",IF(B424&gt;=例①!$C$27,$BK$13,""))</f>
        <v/>
      </c>
      <c r="BL424" s="53" t="str">
        <f>IF(B424&gt;例①!$C$30,"",IF(B424&gt;=例①!$C$29,$BL$13,""))</f>
        <v/>
      </c>
      <c r="BM424" s="53" t="str">
        <f>IF(B424&gt;例①!$C$32,"",IF(B424&gt;=例①!$C$31,$BM$13,""))</f>
        <v/>
      </c>
      <c r="BN424" s="53" t="str">
        <f>IF(B424&gt;例①!$C$34,"",IF(B424&gt;=例①!$C$33,$BN$13,""))</f>
        <v/>
      </c>
      <c r="BO424" s="53" t="str">
        <f>IF(B424&gt;例①!$C$36,"",IF(B424&gt;=例①!$C$35,$BO$13,""))</f>
        <v/>
      </c>
      <c r="BP424" s="53" t="str">
        <f>IF(B424&gt;例①!$C$38,"",IF(B424&gt;=例①!$C$37,$BP$13,""))</f>
        <v/>
      </c>
      <c r="BQ424" s="53" t="str">
        <f>IF(B424&gt;例①!$C$40,"",IF(B424&gt;=例①!$C$39,$BQ$13,""))</f>
        <v/>
      </c>
      <c r="BR424" s="53" t="str">
        <f>IF(B424&gt;例①!$C$42,"",IF(B424&gt;=例①!$C$41,$BR$13,""))</f>
        <v/>
      </c>
      <c r="BS424" s="53" t="str">
        <f>IF(B424&gt;例①!$C$44,"",IF(B424&gt;=例①!$C$43,$BS$13,""))</f>
        <v/>
      </c>
      <c r="BT424" s="53" t="str">
        <f>IF(B424&gt;例①!$C$46,"",IF(B424&gt;=例①!$C$45,$BT$13,""))</f>
        <v/>
      </c>
      <c r="BU424" s="53" t="str">
        <f>IF(B424&gt;例①!$C$48,"",IF(B424&gt;=例①!$C$47,$BU$13,""))</f>
        <v/>
      </c>
      <c r="BV424" s="53" t="str">
        <f>IF(B424&gt;例①!$C$50,"",IF(B424&gt;=例①!$C$49,$BV$13,""))</f>
        <v/>
      </c>
      <c r="BW424" s="53" t="str">
        <f>IF(B424&gt;例①!$C$52,"",IF(B424&gt;=例①!$C$51,$BW$13,""))</f>
        <v/>
      </c>
      <c r="BX424" s="53" t="str">
        <f>IF(B424&gt;例①!$C$54,"",IF(B424&gt;=例①!$C$53,$BX$13,""))</f>
        <v/>
      </c>
      <c r="BY424" s="53" t="str">
        <f>IF(B424&gt;例①!$C$56,"",IF(B424&gt;=例①!$C$55,$BY$13,""))</f>
        <v/>
      </c>
      <c r="BZ424" s="53" t="str">
        <f>IF(B424&gt;例①!$C$58,"",IF(B424&gt;=例①!$C$57,$BZ$13,""))</f>
        <v/>
      </c>
      <c r="CA424" s="53" t="str">
        <f>IF(B424&gt;例①!$C$60,"",IF(B424&gt;=例①!$C$59,$CA$13,""))</f>
        <v/>
      </c>
      <c r="CB424" s="53" t="str">
        <f>IF(B424&gt;例①!$C$62,"",IF(B424&gt;=例①!$C$61,$CB$13,""))</f>
        <v/>
      </c>
      <c r="CC424" s="53" t="str">
        <f>IF(B424&gt;例①!$C$64,"",IF(B424&gt;=例①!$C$63,$CC$13,""))</f>
        <v/>
      </c>
      <c r="CD424" s="53" t="str">
        <f>IF(B424&gt;例①!$C$66,"",IF(B424&gt;=例①!$C$65,$CD$13,""))</f>
        <v/>
      </c>
      <c r="CE424" s="50" t="str">
        <f t="shared" si="249"/>
        <v/>
      </c>
      <c r="CF424" s="50" t="str">
        <f t="shared" si="236"/>
        <v xml:space="preserve"> </v>
      </c>
    </row>
    <row r="425" spans="1:84" ht="39" customHeight="1" thickTop="1" thickBot="1" x14ac:dyDescent="0.2">
      <c r="A425" s="81" t="str">
        <f t="shared" si="223"/>
        <v>対象期間外</v>
      </c>
      <c r="B425" s="180" t="str">
        <f>IFERROR(IF(B424=例①!$E$12+IF(WEEKDAY(例①!$E$12)=1,例①!$E$12,(8-WEEKDAY(例①!$E$12))),"-",IF(B424="-","-",B424+1)),"-")</f>
        <v>-</v>
      </c>
      <c r="C425" s="89" t="str">
        <f t="shared" si="237"/>
        <v>-</v>
      </c>
      <c r="D425" s="199" t="str">
        <f t="shared" si="238"/>
        <v>×</v>
      </c>
      <c r="E425" s="200" t="str">
        <f t="shared" si="239"/>
        <v xml:space="preserve"> </v>
      </c>
      <c r="F425" s="201" t="s">
        <v>60</v>
      </c>
      <c r="G425" s="202"/>
      <c r="H425" s="203"/>
      <c r="I425" s="204"/>
      <c r="J425" s="187" t="str">
        <f t="shared" si="240"/>
        <v/>
      </c>
      <c r="K425" s="190" t="str">
        <f t="shared" si="224"/>
        <v/>
      </c>
      <c r="L425" s="190" t="str">
        <f t="shared" si="225"/>
        <v/>
      </c>
      <c r="M425" s="188" t="str">
        <f t="shared" si="241"/>
        <v/>
      </c>
      <c r="N425" s="87" t="str">
        <f t="shared" si="226"/>
        <v/>
      </c>
      <c r="O425" s="108"/>
      <c r="P425" s="156" t="str">
        <f>IF(B425&lt;例①!$E$11,"",IF(B425&gt;例①!$E$12,"",IF(LEN(CE425)=0,"○","")))</f>
        <v/>
      </c>
      <c r="Q425" s="162">
        <f t="shared" si="242"/>
        <v>52</v>
      </c>
      <c r="R425" s="93">
        <f t="shared" si="227"/>
        <v>181</v>
      </c>
      <c r="S425" s="156" t="str">
        <f t="shared" si="228"/>
        <v/>
      </c>
      <c r="T425" s="162">
        <f t="shared" si="229"/>
        <v>51</v>
      </c>
      <c r="U425" s="100">
        <f t="shared" si="243"/>
        <v>52</v>
      </c>
      <c r="V425" s="93" t="str">
        <f t="shared" si="230"/>
        <v/>
      </c>
      <c r="W425" s="169" t="str">
        <f t="shared" si="244"/>
        <v/>
      </c>
      <c r="X425" s="80" t="str">
        <f t="shared" si="245"/>
        <v/>
      </c>
      <c r="Y425" s="80" t="str">
        <f t="shared" si="246"/>
        <v/>
      </c>
      <c r="Z425" s="80" t="str">
        <f t="shared" si="231"/>
        <v>-</v>
      </c>
      <c r="AA425" s="80" t="str">
        <f t="shared" si="232"/>
        <v/>
      </c>
      <c r="AB425" s="80" t="str">
        <f t="shared" si="233"/>
        <v>OK（振替済み）</v>
      </c>
      <c r="AC425" s="154">
        <f t="shared" si="234"/>
        <v>51</v>
      </c>
      <c r="AD425" s="154" t="str">
        <f t="shared" si="247"/>
        <v/>
      </c>
      <c r="AE425" s="106">
        <f t="shared" si="248"/>
        <v>0</v>
      </c>
      <c r="AF425" s="106">
        <f t="shared" si="235"/>
        <v>0</v>
      </c>
      <c r="AG425" s="218" t="str">
        <f>IFERROR(IF(AE425=1,例①!$E$11,IF(AE425=2,例①!$E$11,IF(WEEKDAY(Z425)=2,Z418,AG424))),"")</f>
        <v/>
      </c>
      <c r="AH425" s="222" t="str">
        <f t="shared" si="253"/>
        <v/>
      </c>
      <c r="AI425" s="222" t="str">
        <f t="shared" si="253"/>
        <v/>
      </c>
      <c r="AJ425" s="222" t="str">
        <f t="shared" si="253"/>
        <v/>
      </c>
      <c r="AK425" s="222" t="str">
        <f t="shared" si="253"/>
        <v/>
      </c>
      <c r="AL425" s="222" t="str">
        <f t="shared" si="253"/>
        <v/>
      </c>
      <c r="AM425" s="222" t="str">
        <f t="shared" si="253"/>
        <v/>
      </c>
      <c r="AN425" s="222" t="str">
        <f t="shared" si="253"/>
        <v/>
      </c>
      <c r="AO425" s="222" t="str">
        <f t="shared" si="253"/>
        <v/>
      </c>
      <c r="AP425" s="222" t="str">
        <f t="shared" si="253"/>
        <v/>
      </c>
      <c r="AQ425" s="222" t="str">
        <f t="shared" si="253"/>
        <v/>
      </c>
      <c r="AR425" s="222" t="str">
        <f t="shared" si="253"/>
        <v/>
      </c>
      <c r="AS425" s="222" t="str">
        <f t="shared" si="253"/>
        <v/>
      </c>
      <c r="AT425" s="222" t="str">
        <f t="shared" si="253"/>
        <v/>
      </c>
      <c r="AU425" s="222" t="str">
        <f t="shared" si="253"/>
        <v/>
      </c>
      <c r="AV425" s="222" t="str">
        <f t="shared" si="253"/>
        <v/>
      </c>
      <c r="AW425" s="222" t="str">
        <f t="shared" si="253"/>
        <v/>
      </c>
      <c r="AX425" s="222" t="str">
        <f t="shared" si="253"/>
        <v/>
      </c>
      <c r="AY425" s="222" t="str">
        <f t="shared" si="253"/>
        <v/>
      </c>
      <c r="AZ425" s="222" t="str">
        <f t="shared" si="253"/>
        <v/>
      </c>
      <c r="BA425" s="222" t="str">
        <f t="shared" si="253"/>
        <v/>
      </c>
      <c r="BB425" s="219" t="str">
        <f>IFERROR(IF(IF(Z425=例①!$E$12,例①!$E$12,IF(WEEKDAY(Z425)=1,Z432,BB426))&gt;例①!$E$12,例①!$E$12,IF(Z425=例①!$E$12,例①!$E$12,IF(WEEKDAY(Z425)=1,Z432,BB426))),"")</f>
        <v/>
      </c>
      <c r="BE425" s="53"/>
      <c r="BF425" s="53"/>
      <c r="BG425" s="53" t="str">
        <f>IFERROR(VLOOKUP(B425,例①!$C$11:$D$12,2,FALSE),"")</f>
        <v/>
      </c>
      <c r="BH425" s="53" t="str">
        <f>IFERROR(VLOOKUP(B425,例①!$C$16:$D$21,2,FALSE),"")</f>
        <v/>
      </c>
      <c r="BI425" s="53" t="str">
        <f>IFERROR(VLOOKUP(B425,例①!$C$22:$D$24,2,FALSE),"")</f>
        <v/>
      </c>
      <c r="BJ425" s="53" t="str">
        <f>IF(B425&gt;例①!$C$26,"",IF(B425&gt;=例①!$C$25,$BJ$13,""))</f>
        <v/>
      </c>
      <c r="BK425" s="53" t="str">
        <f>IF(B425&gt;例①!$C$28,"",IF(B425&gt;=例①!$C$27,$BK$13,""))</f>
        <v/>
      </c>
      <c r="BL425" s="53" t="str">
        <f>IF(B425&gt;例①!$C$30,"",IF(B425&gt;=例①!$C$29,$BL$13,""))</f>
        <v/>
      </c>
      <c r="BM425" s="53" t="str">
        <f>IF(B425&gt;例①!$C$32,"",IF(B425&gt;=例①!$C$31,$BM$13,""))</f>
        <v/>
      </c>
      <c r="BN425" s="53" t="str">
        <f>IF(B425&gt;例①!$C$34,"",IF(B425&gt;=例①!$C$33,$BN$13,""))</f>
        <v/>
      </c>
      <c r="BO425" s="53" t="str">
        <f>IF(B425&gt;例①!$C$36,"",IF(B425&gt;=例①!$C$35,$BO$13,""))</f>
        <v/>
      </c>
      <c r="BP425" s="53" t="str">
        <f>IF(B425&gt;例①!$C$38,"",IF(B425&gt;=例①!$C$37,$BP$13,""))</f>
        <v/>
      </c>
      <c r="BQ425" s="53" t="str">
        <f>IF(B425&gt;例①!$C$40,"",IF(B425&gt;=例①!$C$39,$BQ$13,""))</f>
        <v/>
      </c>
      <c r="BR425" s="53" t="str">
        <f>IF(B425&gt;例①!$C$42,"",IF(B425&gt;=例①!$C$41,$BR$13,""))</f>
        <v/>
      </c>
      <c r="BS425" s="53" t="str">
        <f>IF(B425&gt;例①!$C$44,"",IF(B425&gt;=例①!$C$43,$BS$13,""))</f>
        <v/>
      </c>
      <c r="BT425" s="53" t="str">
        <f>IF(B425&gt;例①!$C$46,"",IF(B425&gt;=例①!$C$45,$BT$13,""))</f>
        <v/>
      </c>
      <c r="BU425" s="53" t="str">
        <f>IF(B425&gt;例①!$C$48,"",IF(B425&gt;=例①!$C$47,$BU$13,""))</f>
        <v/>
      </c>
      <c r="BV425" s="53" t="str">
        <f>IF(B425&gt;例①!$C$50,"",IF(B425&gt;=例①!$C$49,$BV$13,""))</f>
        <v/>
      </c>
      <c r="BW425" s="53" t="str">
        <f>IF(B425&gt;例①!$C$52,"",IF(B425&gt;=例①!$C$51,$BW$13,""))</f>
        <v/>
      </c>
      <c r="BX425" s="53" t="str">
        <f>IF(B425&gt;例①!$C$54,"",IF(B425&gt;=例①!$C$53,$BX$13,""))</f>
        <v/>
      </c>
      <c r="BY425" s="53" t="str">
        <f>IF(B425&gt;例①!$C$56,"",IF(B425&gt;=例①!$C$55,$BY$13,""))</f>
        <v/>
      </c>
      <c r="BZ425" s="53" t="str">
        <f>IF(B425&gt;例①!$C$58,"",IF(B425&gt;=例①!$C$57,$BZ$13,""))</f>
        <v/>
      </c>
      <c r="CA425" s="53" t="str">
        <f>IF(B425&gt;例①!$C$60,"",IF(B425&gt;=例①!$C$59,$CA$13,""))</f>
        <v/>
      </c>
      <c r="CB425" s="53" t="str">
        <f>IF(B425&gt;例①!$C$62,"",IF(B425&gt;=例①!$C$61,$CB$13,""))</f>
        <v/>
      </c>
      <c r="CC425" s="53" t="str">
        <f>IF(B425&gt;例①!$C$64,"",IF(B425&gt;=例①!$C$63,$CC$13,""))</f>
        <v/>
      </c>
      <c r="CD425" s="53" t="str">
        <f>IF(B425&gt;例①!$C$66,"",IF(B425&gt;=例①!$C$65,$CD$13,""))</f>
        <v/>
      </c>
      <c r="CE425" s="50" t="str">
        <f t="shared" si="249"/>
        <v/>
      </c>
      <c r="CF425" s="50" t="str">
        <f t="shared" si="236"/>
        <v xml:space="preserve"> </v>
      </c>
    </row>
    <row r="426" spans="1:84" ht="39" customHeight="1" thickTop="1" thickBot="1" x14ac:dyDescent="0.2">
      <c r="A426" s="81" t="str">
        <f t="shared" si="223"/>
        <v>対象期間外</v>
      </c>
      <c r="B426" s="180" t="str">
        <f>IFERROR(IF(B425=例①!$E$12+IF(WEEKDAY(例①!$E$12)=1,例①!$E$12,(8-WEEKDAY(例①!$E$12))),"-",IF(B425="-","-",B425+1)),"-")</f>
        <v>-</v>
      </c>
      <c r="C426" s="89" t="str">
        <f t="shared" si="237"/>
        <v>-</v>
      </c>
      <c r="D426" s="199" t="str">
        <f t="shared" si="238"/>
        <v>×</v>
      </c>
      <c r="E426" s="200" t="str">
        <f t="shared" si="239"/>
        <v xml:space="preserve"> </v>
      </c>
      <c r="F426" s="201" t="s">
        <v>61</v>
      </c>
      <c r="G426" s="202"/>
      <c r="H426" s="203"/>
      <c r="I426" s="204"/>
      <c r="J426" s="187" t="str">
        <f t="shared" si="240"/>
        <v/>
      </c>
      <c r="K426" s="190" t="str">
        <f t="shared" si="224"/>
        <v/>
      </c>
      <c r="L426" s="190" t="str">
        <f t="shared" si="225"/>
        <v/>
      </c>
      <c r="M426" s="188" t="str">
        <f t="shared" si="241"/>
        <v/>
      </c>
      <c r="N426" s="87" t="str">
        <f t="shared" si="226"/>
        <v/>
      </c>
      <c r="O426" s="108"/>
      <c r="P426" s="156" t="str">
        <f>IF(B426&lt;例①!$E$11,"",IF(B426&gt;例①!$E$12,"",IF(LEN(CE426)=0,"○","")))</f>
        <v/>
      </c>
      <c r="Q426" s="162">
        <f t="shared" si="242"/>
        <v>52</v>
      </c>
      <c r="R426" s="93">
        <f t="shared" si="227"/>
        <v>181</v>
      </c>
      <c r="S426" s="156" t="str">
        <f t="shared" si="228"/>
        <v/>
      </c>
      <c r="T426" s="162">
        <f t="shared" si="229"/>
        <v>51</v>
      </c>
      <c r="U426" s="100">
        <f t="shared" si="243"/>
        <v>52</v>
      </c>
      <c r="V426" s="93" t="str">
        <f t="shared" si="230"/>
        <v/>
      </c>
      <c r="W426" s="169" t="str">
        <f t="shared" si="244"/>
        <v/>
      </c>
      <c r="X426" s="80" t="str">
        <f t="shared" si="245"/>
        <v/>
      </c>
      <c r="Y426" s="80" t="str">
        <f t="shared" si="246"/>
        <v/>
      </c>
      <c r="Z426" s="80" t="str">
        <f t="shared" si="231"/>
        <v>-</v>
      </c>
      <c r="AA426" s="80" t="str">
        <f t="shared" si="232"/>
        <v/>
      </c>
      <c r="AB426" s="80" t="str">
        <f t="shared" si="233"/>
        <v>OK（振替済み）</v>
      </c>
      <c r="AC426" s="154">
        <f t="shared" si="234"/>
        <v>51</v>
      </c>
      <c r="AD426" s="154" t="str">
        <f t="shared" si="247"/>
        <v/>
      </c>
      <c r="AE426" s="106">
        <f t="shared" si="248"/>
        <v>0</v>
      </c>
      <c r="AF426" s="106">
        <f t="shared" si="235"/>
        <v>0</v>
      </c>
      <c r="AG426" s="218" t="str">
        <f>IFERROR(IF(AE426=1,例①!$E$11,IF(AE426=2,例①!$E$11,IF(WEEKDAY(Z426)=2,Z419,AG425))),"")</f>
        <v/>
      </c>
      <c r="AH426" s="222" t="str">
        <f t="shared" si="253"/>
        <v/>
      </c>
      <c r="AI426" s="222" t="str">
        <f t="shared" si="253"/>
        <v/>
      </c>
      <c r="AJ426" s="222" t="str">
        <f t="shared" si="253"/>
        <v/>
      </c>
      <c r="AK426" s="222" t="str">
        <f t="shared" si="253"/>
        <v/>
      </c>
      <c r="AL426" s="222" t="str">
        <f t="shared" si="253"/>
        <v/>
      </c>
      <c r="AM426" s="222" t="str">
        <f t="shared" si="253"/>
        <v/>
      </c>
      <c r="AN426" s="222" t="str">
        <f t="shared" si="253"/>
        <v/>
      </c>
      <c r="AO426" s="222" t="str">
        <f t="shared" si="253"/>
        <v/>
      </c>
      <c r="AP426" s="222" t="str">
        <f t="shared" si="253"/>
        <v/>
      </c>
      <c r="AQ426" s="222" t="str">
        <f t="shared" si="253"/>
        <v/>
      </c>
      <c r="AR426" s="222" t="str">
        <f t="shared" si="253"/>
        <v/>
      </c>
      <c r="AS426" s="222" t="str">
        <f t="shared" si="253"/>
        <v/>
      </c>
      <c r="AT426" s="222" t="str">
        <f t="shared" si="253"/>
        <v/>
      </c>
      <c r="AU426" s="222" t="str">
        <f t="shared" si="253"/>
        <v/>
      </c>
      <c r="AV426" s="222" t="str">
        <f t="shared" si="253"/>
        <v/>
      </c>
      <c r="AW426" s="222" t="str">
        <f t="shared" si="253"/>
        <v/>
      </c>
      <c r="AX426" s="222" t="str">
        <f t="shared" si="253"/>
        <v/>
      </c>
      <c r="AY426" s="222" t="str">
        <f t="shared" si="253"/>
        <v/>
      </c>
      <c r="AZ426" s="222" t="str">
        <f t="shared" si="253"/>
        <v/>
      </c>
      <c r="BA426" s="222" t="str">
        <f t="shared" si="253"/>
        <v/>
      </c>
      <c r="BB426" s="219" t="str">
        <f>IFERROR(IF(IF(Z426=例①!$E$12,例①!$E$12,IF(WEEKDAY(Z426)=1,Z433,BB427))&gt;例①!$E$12,例①!$E$12,IF(Z426=例①!$E$12,例①!$E$12,IF(WEEKDAY(Z426)=1,Z433,BB427))),"")</f>
        <v/>
      </c>
      <c r="BE426" s="53"/>
      <c r="BF426" s="53"/>
      <c r="BG426" s="53" t="str">
        <f>IFERROR(VLOOKUP(B426,例①!$C$11:$D$12,2,FALSE),"")</f>
        <v/>
      </c>
      <c r="BH426" s="53" t="str">
        <f>IFERROR(VLOOKUP(B426,例①!$C$16:$D$21,2,FALSE),"")</f>
        <v/>
      </c>
      <c r="BI426" s="53" t="str">
        <f>IFERROR(VLOOKUP(B426,例①!$C$22:$D$24,2,FALSE),"")</f>
        <v/>
      </c>
      <c r="BJ426" s="53" t="str">
        <f>IF(B426&gt;例①!$C$26,"",IF(B426&gt;=例①!$C$25,$BJ$13,""))</f>
        <v/>
      </c>
      <c r="BK426" s="53" t="str">
        <f>IF(B426&gt;例①!$C$28,"",IF(B426&gt;=例①!$C$27,$BK$13,""))</f>
        <v/>
      </c>
      <c r="BL426" s="53" t="str">
        <f>IF(B426&gt;例①!$C$30,"",IF(B426&gt;=例①!$C$29,$BL$13,""))</f>
        <v/>
      </c>
      <c r="BM426" s="53" t="str">
        <f>IF(B426&gt;例①!$C$32,"",IF(B426&gt;=例①!$C$31,$BM$13,""))</f>
        <v/>
      </c>
      <c r="BN426" s="53" t="str">
        <f>IF(B426&gt;例①!$C$34,"",IF(B426&gt;=例①!$C$33,$BN$13,""))</f>
        <v/>
      </c>
      <c r="BO426" s="53" t="str">
        <f>IF(B426&gt;例①!$C$36,"",IF(B426&gt;=例①!$C$35,$BO$13,""))</f>
        <v/>
      </c>
      <c r="BP426" s="53" t="str">
        <f>IF(B426&gt;例①!$C$38,"",IF(B426&gt;=例①!$C$37,$BP$13,""))</f>
        <v/>
      </c>
      <c r="BQ426" s="53" t="str">
        <f>IF(B426&gt;例①!$C$40,"",IF(B426&gt;=例①!$C$39,$BQ$13,""))</f>
        <v/>
      </c>
      <c r="BR426" s="53" t="str">
        <f>IF(B426&gt;例①!$C$42,"",IF(B426&gt;=例①!$C$41,$BR$13,""))</f>
        <v/>
      </c>
      <c r="BS426" s="53" t="str">
        <f>IF(B426&gt;例①!$C$44,"",IF(B426&gt;=例①!$C$43,$BS$13,""))</f>
        <v/>
      </c>
      <c r="BT426" s="53" t="str">
        <f>IF(B426&gt;例①!$C$46,"",IF(B426&gt;=例①!$C$45,$BT$13,""))</f>
        <v/>
      </c>
      <c r="BU426" s="53" t="str">
        <f>IF(B426&gt;例①!$C$48,"",IF(B426&gt;=例①!$C$47,$BU$13,""))</f>
        <v/>
      </c>
      <c r="BV426" s="53" t="str">
        <f>IF(B426&gt;例①!$C$50,"",IF(B426&gt;=例①!$C$49,$BV$13,""))</f>
        <v/>
      </c>
      <c r="BW426" s="53" t="str">
        <f>IF(B426&gt;例①!$C$52,"",IF(B426&gt;=例①!$C$51,$BW$13,""))</f>
        <v/>
      </c>
      <c r="BX426" s="53" t="str">
        <f>IF(B426&gt;例①!$C$54,"",IF(B426&gt;=例①!$C$53,$BX$13,""))</f>
        <v/>
      </c>
      <c r="BY426" s="53" t="str">
        <f>IF(B426&gt;例①!$C$56,"",IF(B426&gt;=例①!$C$55,$BY$13,""))</f>
        <v/>
      </c>
      <c r="BZ426" s="53" t="str">
        <f>IF(B426&gt;例①!$C$58,"",IF(B426&gt;=例①!$C$57,$BZ$13,""))</f>
        <v/>
      </c>
      <c r="CA426" s="53" t="str">
        <f>IF(B426&gt;例①!$C$60,"",IF(B426&gt;=例①!$C$59,$CA$13,""))</f>
        <v/>
      </c>
      <c r="CB426" s="53" t="str">
        <f>IF(B426&gt;例①!$C$62,"",IF(B426&gt;=例①!$C$61,$CB$13,""))</f>
        <v/>
      </c>
      <c r="CC426" s="53" t="str">
        <f>IF(B426&gt;例①!$C$64,"",IF(B426&gt;=例①!$C$63,$CC$13,""))</f>
        <v/>
      </c>
      <c r="CD426" s="53" t="str">
        <f>IF(B426&gt;例①!$C$66,"",IF(B426&gt;=例①!$C$65,$CD$13,""))</f>
        <v/>
      </c>
      <c r="CE426" s="50" t="str">
        <f t="shared" si="249"/>
        <v/>
      </c>
      <c r="CF426" s="50" t="str">
        <f t="shared" si="236"/>
        <v xml:space="preserve"> </v>
      </c>
    </row>
    <row r="427" spans="1:84" ht="39" customHeight="1" thickTop="1" thickBot="1" x14ac:dyDescent="0.2">
      <c r="A427" s="81" t="str">
        <f t="shared" si="223"/>
        <v>対象期間外</v>
      </c>
      <c r="B427" s="180" t="str">
        <f>IFERROR(IF(B426=例①!$E$12+IF(WEEKDAY(例①!$E$12)=1,例①!$E$12,(8-WEEKDAY(例①!$E$12))),"-",IF(B426="-","-",B426+1)),"-")</f>
        <v>-</v>
      </c>
      <c r="C427" s="89" t="str">
        <f t="shared" si="237"/>
        <v>-</v>
      </c>
      <c r="D427" s="199" t="str">
        <f t="shared" si="238"/>
        <v>×</v>
      </c>
      <c r="E427" s="200" t="str">
        <f t="shared" si="239"/>
        <v xml:space="preserve"> </v>
      </c>
      <c r="F427" s="201" t="s">
        <v>61</v>
      </c>
      <c r="G427" s="202"/>
      <c r="H427" s="203"/>
      <c r="I427" s="204"/>
      <c r="J427" s="187" t="str">
        <f t="shared" si="240"/>
        <v/>
      </c>
      <c r="K427" s="190" t="str">
        <f t="shared" si="224"/>
        <v/>
      </c>
      <c r="L427" s="190" t="str">
        <f t="shared" si="225"/>
        <v/>
      </c>
      <c r="M427" s="188" t="str">
        <f t="shared" si="241"/>
        <v/>
      </c>
      <c r="N427" s="87" t="str">
        <f t="shared" si="226"/>
        <v/>
      </c>
      <c r="O427" s="108"/>
      <c r="P427" s="156" t="str">
        <f>IF(B427&lt;例①!$E$11,"",IF(B427&gt;例①!$E$12,"",IF(LEN(CE427)=0,"○","")))</f>
        <v/>
      </c>
      <c r="Q427" s="162">
        <f t="shared" si="242"/>
        <v>52</v>
      </c>
      <c r="R427" s="93">
        <f t="shared" si="227"/>
        <v>181</v>
      </c>
      <c r="S427" s="156" t="str">
        <f t="shared" si="228"/>
        <v/>
      </c>
      <c r="T427" s="162">
        <f t="shared" si="229"/>
        <v>51</v>
      </c>
      <c r="U427" s="100">
        <f t="shared" si="243"/>
        <v>52</v>
      </c>
      <c r="V427" s="93" t="str">
        <f t="shared" si="230"/>
        <v/>
      </c>
      <c r="W427" s="169" t="str">
        <f t="shared" si="244"/>
        <v/>
      </c>
      <c r="X427" s="80" t="str">
        <f t="shared" si="245"/>
        <v/>
      </c>
      <c r="Y427" s="80" t="str">
        <f t="shared" si="246"/>
        <v/>
      </c>
      <c r="Z427" s="80" t="str">
        <f t="shared" si="231"/>
        <v>-</v>
      </c>
      <c r="AA427" s="80" t="str">
        <f t="shared" si="232"/>
        <v/>
      </c>
      <c r="AB427" s="80" t="str">
        <f t="shared" si="233"/>
        <v>OK（振替済み）</v>
      </c>
      <c r="AC427" s="154">
        <f t="shared" si="234"/>
        <v>51</v>
      </c>
      <c r="AD427" s="154" t="str">
        <f t="shared" si="247"/>
        <v/>
      </c>
      <c r="AE427" s="106">
        <f t="shared" si="248"/>
        <v>0</v>
      </c>
      <c r="AF427" s="106">
        <f t="shared" si="235"/>
        <v>0</v>
      </c>
      <c r="AG427" s="223" t="str">
        <f>IFERROR(IF(AE427=1,例①!$E$11,IF(AE427=2,例①!$E$11,IF(WEEKDAY(Z427)=2,Z420,AG426))),"")</f>
        <v/>
      </c>
      <c r="AH427" s="224" t="str">
        <f t="shared" si="253"/>
        <v/>
      </c>
      <c r="AI427" s="224" t="str">
        <f t="shared" si="253"/>
        <v/>
      </c>
      <c r="AJ427" s="224" t="str">
        <f t="shared" si="253"/>
        <v/>
      </c>
      <c r="AK427" s="224" t="str">
        <f t="shared" si="253"/>
        <v/>
      </c>
      <c r="AL427" s="224" t="str">
        <f t="shared" si="253"/>
        <v/>
      </c>
      <c r="AM427" s="224" t="str">
        <f t="shared" si="253"/>
        <v/>
      </c>
      <c r="AN427" s="224" t="str">
        <f t="shared" si="253"/>
        <v/>
      </c>
      <c r="AO427" s="224" t="str">
        <f t="shared" si="253"/>
        <v/>
      </c>
      <c r="AP427" s="224" t="str">
        <f t="shared" si="253"/>
        <v/>
      </c>
      <c r="AQ427" s="224" t="str">
        <f t="shared" si="253"/>
        <v/>
      </c>
      <c r="AR427" s="224" t="str">
        <f t="shared" si="253"/>
        <v/>
      </c>
      <c r="AS427" s="224" t="str">
        <f t="shared" si="253"/>
        <v/>
      </c>
      <c r="AT427" s="224" t="str">
        <f t="shared" si="253"/>
        <v/>
      </c>
      <c r="AU427" s="224" t="str">
        <f t="shared" si="253"/>
        <v/>
      </c>
      <c r="AV427" s="224" t="str">
        <f t="shared" si="253"/>
        <v/>
      </c>
      <c r="AW427" s="224" t="str">
        <f t="shared" si="253"/>
        <v/>
      </c>
      <c r="AX427" s="224" t="str">
        <f t="shared" si="253"/>
        <v/>
      </c>
      <c r="AY427" s="224" t="str">
        <f t="shared" si="253"/>
        <v/>
      </c>
      <c r="AZ427" s="224" t="str">
        <f t="shared" si="253"/>
        <v/>
      </c>
      <c r="BA427" s="224" t="str">
        <f t="shared" si="253"/>
        <v/>
      </c>
      <c r="BB427" s="225" t="str">
        <f>IFERROR(IF(IF(Z427=例①!$E$12,例①!$E$12,IF(WEEKDAY(Z427)=1,Z434,BB428))&gt;例①!$E$12,例①!$E$12,IF(Z427=例①!$E$12,例①!$E$12,IF(WEEKDAY(Z427)=1,Z434,BB428))),"")</f>
        <v/>
      </c>
      <c r="BE427" s="53"/>
      <c r="BF427" s="53"/>
      <c r="BG427" s="53" t="str">
        <f>IFERROR(VLOOKUP(B427,例①!$C$11:$D$12,2,FALSE),"")</f>
        <v/>
      </c>
      <c r="BH427" s="53" t="str">
        <f>IFERROR(VLOOKUP(B427,例①!$C$16:$D$21,2,FALSE),"")</f>
        <v/>
      </c>
      <c r="BI427" s="53" t="str">
        <f>IFERROR(VLOOKUP(B427,例①!$C$22:$D$24,2,FALSE),"")</f>
        <v/>
      </c>
      <c r="BJ427" s="53" t="str">
        <f>IF(B427&gt;例①!$C$26,"",IF(B427&gt;=例①!$C$25,$BJ$13,""))</f>
        <v/>
      </c>
      <c r="BK427" s="53" t="str">
        <f>IF(B427&gt;例①!$C$28,"",IF(B427&gt;=例①!$C$27,$BK$13,""))</f>
        <v/>
      </c>
      <c r="BL427" s="53" t="str">
        <f>IF(B427&gt;例①!$C$30,"",IF(B427&gt;=例①!$C$29,$BL$13,""))</f>
        <v/>
      </c>
      <c r="BM427" s="53" t="str">
        <f>IF(B427&gt;例①!$C$32,"",IF(B427&gt;=例①!$C$31,$BM$13,""))</f>
        <v/>
      </c>
      <c r="BN427" s="53" t="str">
        <f>IF(B427&gt;例①!$C$34,"",IF(B427&gt;=例①!$C$33,$BN$13,""))</f>
        <v/>
      </c>
      <c r="BO427" s="53" t="str">
        <f>IF(B427&gt;例①!$C$36,"",IF(B427&gt;=例①!$C$35,$BO$13,""))</f>
        <v/>
      </c>
      <c r="BP427" s="53" t="str">
        <f>IF(B427&gt;例①!$C$38,"",IF(B427&gt;=例①!$C$37,$BP$13,""))</f>
        <v/>
      </c>
      <c r="BQ427" s="53" t="str">
        <f>IF(B427&gt;例①!$C$40,"",IF(B427&gt;=例①!$C$39,$BQ$13,""))</f>
        <v/>
      </c>
      <c r="BR427" s="53" t="str">
        <f>IF(B427&gt;例①!$C$42,"",IF(B427&gt;=例①!$C$41,$BR$13,""))</f>
        <v/>
      </c>
      <c r="BS427" s="53" t="str">
        <f>IF(B427&gt;例①!$C$44,"",IF(B427&gt;=例①!$C$43,$BS$13,""))</f>
        <v/>
      </c>
      <c r="BT427" s="53" t="str">
        <f>IF(B427&gt;例①!$C$46,"",IF(B427&gt;=例①!$C$45,$BT$13,""))</f>
        <v/>
      </c>
      <c r="BU427" s="53" t="str">
        <f>IF(B427&gt;例①!$C$48,"",IF(B427&gt;=例①!$C$47,$BU$13,""))</f>
        <v/>
      </c>
      <c r="BV427" s="53" t="str">
        <f>IF(B427&gt;例①!$C$50,"",IF(B427&gt;=例①!$C$49,$BV$13,""))</f>
        <v/>
      </c>
      <c r="BW427" s="53" t="str">
        <f>IF(B427&gt;例①!$C$52,"",IF(B427&gt;=例①!$C$51,$BW$13,""))</f>
        <v/>
      </c>
      <c r="BX427" s="53" t="str">
        <f>IF(B427&gt;例①!$C$54,"",IF(B427&gt;=例①!$C$53,$BX$13,""))</f>
        <v/>
      </c>
      <c r="BY427" s="53" t="str">
        <f>IF(B427&gt;例①!$C$56,"",IF(B427&gt;=例①!$C$55,$BY$13,""))</f>
        <v/>
      </c>
      <c r="BZ427" s="53" t="str">
        <f>IF(B427&gt;例①!$C$58,"",IF(B427&gt;=例①!$C$57,$BZ$13,""))</f>
        <v/>
      </c>
      <c r="CA427" s="53" t="str">
        <f>IF(B427&gt;例①!$C$60,"",IF(B427&gt;=例①!$C$59,$CA$13,""))</f>
        <v/>
      </c>
      <c r="CB427" s="53" t="str">
        <f>IF(B427&gt;例①!$C$62,"",IF(B427&gt;=例①!$C$61,$CB$13,""))</f>
        <v/>
      </c>
      <c r="CC427" s="53" t="str">
        <f>IF(B427&gt;例①!$C$64,"",IF(B427&gt;=例①!$C$63,$CC$13,""))</f>
        <v/>
      </c>
      <c r="CD427" s="53" t="str">
        <f>IF(B427&gt;例①!$C$66,"",IF(B427&gt;=例①!$C$65,$CD$13,""))</f>
        <v/>
      </c>
      <c r="CE427" s="50" t="str">
        <f t="shared" si="249"/>
        <v/>
      </c>
      <c r="CF427" s="50" t="str">
        <f t="shared" si="236"/>
        <v xml:space="preserve"> </v>
      </c>
    </row>
    <row r="428" spans="1:84" ht="39" customHeight="1" thickTop="1" thickBot="1" x14ac:dyDescent="0.2">
      <c r="A428" s="81" t="str">
        <f t="shared" si="223"/>
        <v>対象期間外</v>
      </c>
      <c r="B428" s="180" t="str">
        <f>IFERROR(IF(B427=例①!$E$12+IF(WEEKDAY(例①!$E$12)=1,例①!$E$12,(8-WEEKDAY(例①!$E$12))),"-",IF(B427="-","-",B427+1)),"-")</f>
        <v>-</v>
      </c>
      <c r="C428" s="89" t="str">
        <f t="shared" si="237"/>
        <v>-</v>
      </c>
      <c r="D428" s="199" t="str">
        <f t="shared" si="238"/>
        <v>×</v>
      </c>
      <c r="E428" s="200" t="str">
        <f t="shared" si="239"/>
        <v xml:space="preserve"> </v>
      </c>
      <c r="F428" s="201" t="s">
        <v>60</v>
      </c>
      <c r="G428" s="202"/>
      <c r="H428" s="203"/>
      <c r="I428" s="204"/>
      <c r="J428" s="187" t="str">
        <f t="shared" si="240"/>
        <v/>
      </c>
      <c r="K428" s="190" t="str">
        <f t="shared" si="224"/>
        <v/>
      </c>
      <c r="L428" s="190" t="str">
        <f t="shared" si="225"/>
        <v/>
      </c>
      <c r="M428" s="188" t="str">
        <f t="shared" si="241"/>
        <v/>
      </c>
      <c r="N428" s="87" t="str">
        <f t="shared" si="226"/>
        <v/>
      </c>
      <c r="O428" s="108"/>
      <c r="P428" s="156" t="str">
        <f>IF(B428&lt;例①!$E$11,"",IF(B428&gt;例①!$E$12,"",IF(LEN(CE428)=0,"○","")))</f>
        <v/>
      </c>
      <c r="Q428" s="162">
        <f t="shared" si="242"/>
        <v>52</v>
      </c>
      <c r="R428" s="93">
        <f t="shared" si="227"/>
        <v>181</v>
      </c>
      <c r="S428" s="156" t="str">
        <f t="shared" si="228"/>
        <v/>
      </c>
      <c r="T428" s="162">
        <f t="shared" si="229"/>
        <v>51</v>
      </c>
      <c r="U428" s="100">
        <f t="shared" si="243"/>
        <v>52</v>
      </c>
      <c r="V428" s="93" t="str">
        <f t="shared" si="230"/>
        <v/>
      </c>
      <c r="W428" s="169" t="str">
        <f t="shared" si="244"/>
        <v/>
      </c>
      <c r="X428" s="80" t="str">
        <f t="shared" si="245"/>
        <v/>
      </c>
      <c r="Y428" s="80" t="str">
        <f t="shared" si="246"/>
        <v/>
      </c>
      <c r="Z428" s="80" t="str">
        <f t="shared" si="231"/>
        <v>-</v>
      </c>
      <c r="AA428" s="80" t="str">
        <f t="shared" si="232"/>
        <v/>
      </c>
      <c r="AB428" s="80" t="str">
        <f t="shared" si="233"/>
        <v>OK（振替済み）</v>
      </c>
      <c r="AC428" s="154">
        <f t="shared" si="234"/>
        <v>51</v>
      </c>
      <c r="AD428" s="154" t="str">
        <f t="shared" si="247"/>
        <v/>
      </c>
      <c r="AE428" s="106">
        <f t="shared" si="248"/>
        <v>0</v>
      </c>
      <c r="AF428" s="106">
        <f t="shared" si="235"/>
        <v>0</v>
      </c>
      <c r="AG428" s="216" t="str">
        <f>IFERROR(IF(AE428=1,例①!$E$11,IF(AE428=2,例①!$E$11,IF(WEEKDAY(Z428)=2,Z421,AG427))),"")</f>
        <v/>
      </c>
      <c r="AH428" s="221" t="str">
        <f t="shared" si="253"/>
        <v/>
      </c>
      <c r="AI428" s="221" t="str">
        <f t="shared" si="253"/>
        <v/>
      </c>
      <c r="AJ428" s="221" t="str">
        <f t="shared" si="253"/>
        <v/>
      </c>
      <c r="AK428" s="221" t="str">
        <f t="shared" si="253"/>
        <v/>
      </c>
      <c r="AL428" s="221" t="str">
        <f t="shared" si="253"/>
        <v/>
      </c>
      <c r="AM428" s="221" t="str">
        <f t="shared" si="253"/>
        <v/>
      </c>
      <c r="AN428" s="221" t="str">
        <f t="shared" si="253"/>
        <v/>
      </c>
      <c r="AO428" s="221" t="str">
        <f t="shared" si="253"/>
        <v/>
      </c>
      <c r="AP428" s="221" t="str">
        <f t="shared" si="253"/>
        <v/>
      </c>
      <c r="AQ428" s="221" t="str">
        <f t="shared" si="253"/>
        <v/>
      </c>
      <c r="AR428" s="221" t="str">
        <f t="shared" si="253"/>
        <v/>
      </c>
      <c r="AS428" s="221" t="str">
        <f t="shared" si="253"/>
        <v/>
      </c>
      <c r="AT428" s="221" t="str">
        <f t="shared" si="253"/>
        <v/>
      </c>
      <c r="AU428" s="221" t="str">
        <f t="shared" si="253"/>
        <v/>
      </c>
      <c r="AV428" s="221" t="str">
        <f t="shared" si="253"/>
        <v/>
      </c>
      <c r="AW428" s="221" t="str">
        <f t="shared" si="253"/>
        <v/>
      </c>
      <c r="AX428" s="221" t="str">
        <f t="shared" si="253"/>
        <v/>
      </c>
      <c r="AY428" s="221" t="str">
        <f t="shared" si="253"/>
        <v/>
      </c>
      <c r="AZ428" s="221" t="str">
        <f t="shared" si="253"/>
        <v/>
      </c>
      <c r="BA428" s="221" t="str">
        <f t="shared" si="253"/>
        <v/>
      </c>
      <c r="BB428" s="217" t="str">
        <f>IFERROR(IF(IF(Z428=例①!$E$12,例①!$E$12,IF(WEEKDAY(Z428)=1,Z435,BB429))&gt;例①!$E$12,例①!$E$12,IF(Z428=例①!$E$12,例①!$E$12,IF(WEEKDAY(Z428)=1,Z435,BB429))),"")</f>
        <v/>
      </c>
      <c r="BE428" s="53"/>
      <c r="BF428" s="53"/>
      <c r="BG428" s="53" t="str">
        <f>IFERROR(VLOOKUP(B428,例①!$C$11:$D$12,2,FALSE),"")</f>
        <v/>
      </c>
      <c r="BH428" s="53" t="str">
        <f>IFERROR(VLOOKUP(B428,例①!$C$16:$D$21,2,FALSE),"")</f>
        <v/>
      </c>
      <c r="BI428" s="53" t="str">
        <f>IFERROR(VLOOKUP(B428,例①!$C$22:$D$24,2,FALSE),"")</f>
        <v/>
      </c>
      <c r="BJ428" s="53" t="str">
        <f>IF(B428&gt;例①!$C$26,"",IF(B428&gt;=例①!$C$25,$BJ$13,""))</f>
        <v/>
      </c>
      <c r="BK428" s="53" t="str">
        <f>IF(B428&gt;例①!$C$28,"",IF(B428&gt;=例①!$C$27,$BK$13,""))</f>
        <v/>
      </c>
      <c r="BL428" s="53" t="str">
        <f>IF(B428&gt;例①!$C$30,"",IF(B428&gt;=例①!$C$29,$BL$13,""))</f>
        <v/>
      </c>
      <c r="BM428" s="53" t="str">
        <f>IF(B428&gt;例①!$C$32,"",IF(B428&gt;=例①!$C$31,$BM$13,""))</f>
        <v/>
      </c>
      <c r="BN428" s="53" t="str">
        <f>IF(B428&gt;例①!$C$34,"",IF(B428&gt;=例①!$C$33,$BN$13,""))</f>
        <v/>
      </c>
      <c r="BO428" s="53" t="str">
        <f>IF(B428&gt;例①!$C$36,"",IF(B428&gt;=例①!$C$35,$BO$13,""))</f>
        <v/>
      </c>
      <c r="BP428" s="53" t="str">
        <f>IF(B428&gt;例①!$C$38,"",IF(B428&gt;=例①!$C$37,$BP$13,""))</f>
        <v/>
      </c>
      <c r="BQ428" s="53" t="str">
        <f>IF(B428&gt;例①!$C$40,"",IF(B428&gt;=例①!$C$39,$BQ$13,""))</f>
        <v/>
      </c>
      <c r="BR428" s="53" t="str">
        <f>IF(B428&gt;例①!$C$42,"",IF(B428&gt;=例①!$C$41,$BR$13,""))</f>
        <v/>
      </c>
      <c r="BS428" s="53" t="str">
        <f>IF(B428&gt;例①!$C$44,"",IF(B428&gt;=例①!$C$43,$BS$13,""))</f>
        <v/>
      </c>
      <c r="BT428" s="53" t="str">
        <f>IF(B428&gt;例①!$C$46,"",IF(B428&gt;=例①!$C$45,$BT$13,""))</f>
        <v/>
      </c>
      <c r="BU428" s="53" t="str">
        <f>IF(B428&gt;例①!$C$48,"",IF(B428&gt;=例①!$C$47,$BU$13,""))</f>
        <v/>
      </c>
      <c r="BV428" s="53" t="str">
        <f>IF(B428&gt;例①!$C$50,"",IF(B428&gt;=例①!$C$49,$BV$13,""))</f>
        <v/>
      </c>
      <c r="BW428" s="53" t="str">
        <f>IF(B428&gt;例①!$C$52,"",IF(B428&gt;=例①!$C$51,$BW$13,""))</f>
        <v/>
      </c>
      <c r="BX428" s="53" t="str">
        <f>IF(B428&gt;例①!$C$54,"",IF(B428&gt;=例①!$C$53,$BX$13,""))</f>
        <v/>
      </c>
      <c r="BY428" s="53" t="str">
        <f>IF(B428&gt;例①!$C$56,"",IF(B428&gt;=例①!$C$55,$BY$13,""))</f>
        <v/>
      </c>
      <c r="BZ428" s="53" t="str">
        <f>IF(B428&gt;例①!$C$58,"",IF(B428&gt;=例①!$C$57,$BZ$13,""))</f>
        <v/>
      </c>
      <c r="CA428" s="53" t="str">
        <f>IF(B428&gt;例①!$C$60,"",IF(B428&gt;=例①!$C$59,$CA$13,""))</f>
        <v/>
      </c>
      <c r="CB428" s="53" t="str">
        <f>IF(B428&gt;例①!$C$62,"",IF(B428&gt;=例①!$C$61,$CB$13,""))</f>
        <v/>
      </c>
      <c r="CC428" s="53" t="str">
        <f>IF(B428&gt;例①!$C$64,"",IF(B428&gt;=例①!$C$63,$CC$13,""))</f>
        <v/>
      </c>
      <c r="CD428" s="53" t="str">
        <f>IF(B428&gt;例①!$C$66,"",IF(B428&gt;=例①!$C$65,$CD$13,""))</f>
        <v/>
      </c>
      <c r="CE428" s="50" t="str">
        <f t="shared" si="249"/>
        <v/>
      </c>
      <c r="CF428" s="50" t="str">
        <f t="shared" si="236"/>
        <v xml:space="preserve"> </v>
      </c>
    </row>
    <row r="429" spans="1:84" ht="39" customHeight="1" thickTop="1" thickBot="1" x14ac:dyDescent="0.2">
      <c r="A429" s="81" t="str">
        <f t="shared" si="223"/>
        <v>対象期間外</v>
      </c>
      <c r="B429" s="180" t="str">
        <f>IFERROR(IF(B428=例①!$E$12+IF(WEEKDAY(例①!$E$12)=1,例①!$E$12,(8-WEEKDAY(例①!$E$12))),"-",IF(B428="-","-",B428+1)),"-")</f>
        <v>-</v>
      </c>
      <c r="C429" s="89" t="str">
        <f t="shared" si="237"/>
        <v>-</v>
      </c>
      <c r="D429" s="199" t="str">
        <f t="shared" si="238"/>
        <v>×</v>
      </c>
      <c r="E429" s="200" t="str">
        <f t="shared" si="239"/>
        <v xml:space="preserve"> </v>
      </c>
      <c r="F429" s="201" t="s">
        <v>60</v>
      </c>
      <c r="G429" s="202"/>
      <c r="H429" s="203"/>
      <c r="I429" s="204"/>
      <c r="J429" s="187" t="str">
        <f t="shared" si="240"/>
        <v/>
      </c>
      <c r="K429" s="190" t="str">
        <f t="shared" si="224"/>
        <v/>
      </c>
      <c r="L429" s="190" t="str">
        <f t="shared" si="225"/>
        <v/>
      </c>
      <c r="M429" s="188" t="str">
        <f t="shared" si="241"/>
        <v/>
      </c>
      <c r="N429" s="87" t="str">
        <f t="shared" si="226"/>
        <v/>
      </c>
      <c r="O429" s="108"/>
      <c r="P429" s="156" t="str">
        <f>IF(B429&lt;例①!$E$11,"",IF(B429&gt;例①!$E$12,"",IF(LEN(CE429)=0,"○","")))</f>
        <v/>
      </c>
      <c r="Q429" s="162">
        <f t="shared" si="242"/>
        <v>52</v>
      </c>
      <c r="R429" s="93">
        <f t="shared" si="227"/>
        <v>181</v>
      </c>
      <c r="S429" s="156" t="str">
        <f t="shared" si="228"/>
        <v/>
      </c>
      <c r="T429" s="162">
        <f t="shared" si="229"/>
        <v>51</v>
      </c>
      <c r="U429" s="100">
        <f t="shared" si="243"/>
        <v>52</v>
      </c>
      <c r="V429" s="93" t="str">
        <f t="shared" si="230"/>
        <v/>
      </c>
      <c r="W429" s="169" t="str">
        <f t="shared" si="244"/>
        <v/>
      </c>
      <c r="X429" s="80" t="str">
        <f t="shared" si="245"/>
        <v/>
      </c>
      <c r="Y429" s="80" t="str">
        <f t="shared" si="246"/>
        <v/>
      </c>
      <c r="Z429" s="80" t="str">
        <f t="shared" si="231"/>
        <v>-</v>
      </c>
      <c r="AA429" s="80" t="str">
        <f t="shared" si="232"/>
        <v/>
      </c>
      <c r="AB429" s="80" t="str">
        <f t="shared" si="233"/>
        <v>OK（振替済み）</v>
      </c>
      <c r="AC429" s="154">
        <f t="shared" si="234"/>
        <v>51</v>
      </c>
      <c r="AD429" s="154" t="str">
        <f t="shared" si="247"/>
        <v/>
      </c>
      <c r="AE429" s="106">
        <f t="shared" si="248"/>
        <v>0</v>
      </c>
      <c r="AF429" s="106">
        <f t="shared" si="235"/>
        <v>0</v>
      </c>
      <c r="AG429" s="218" t="str">
        <f>IFERROR(IF(AE429=1,例①!$E$11,IF(AE429=2,例①!$E$11,IF(WEEKDAY(Z429)=2,Z422,AG428))),"")</f>
        <v/>
      </c>
      <c r="AH429" s="222" t="str">
        <f t="shared" si="253"/>
        <v/>
      </c>
      <c r="AI429" s="222" t="str">
        <f t="shared" si="253"/>
        <v/>
      </c>
      <c r="AJ429" s="222" t="str">
        <f t="shared" si="253"/>
        <v/>
      </c>
      <c r="AK429" s="222" t="str">
        <f t="shared" si="253"/>
        <v/>
      </c>
      <c r="AL429" s="222" t="str">
        <f t="shared" si="253"/>
        <v/>
      </c>
      <c r="AM429" s="222" t="str">
        <f t="shared" si="253"/>
        <v/>
      </c>
      <c r="AN429" s="222" t="str">
        <f t="shared" si="253"/>
        <v/>
      </c>
      <c r="AO429" s="222" t="str">
        <f t="shared" si="253"/>
        <v/>
      </c>
      <c r="AP429" s="222" t="str">
        <f t="shared" si="253"/>
        <v/>
      </c>
      <c r="AQ429" s="222" t="str">
        <f t="shared" si="253"/>
        <v/>
      </c>
      <c r="AR429" s="222" t="str">
        <f t="shared" si="253"/>
        <v/>
      </c>
      <c r="AS429" s="222" t="str">
        <f t="shared" si="253"/>
        <v/>
      </c>
      <c r="AT429" s="222" t="str">
        <f t="shared" si="253"/>
        <v/>
      </c>
      <c r="AU429" s="222" t="str">
        <f t="shared" si="253"/>
        <v/>
      </c>
      <c r="AV429" s="222" t="str">
        <f t="shared" si="253"/>
        <v/>
      </c>
      <c r="AW429" s="222" t="str">
        <f t="shared" si="253"/>
        <v/>
      </c>
      <c r="AX429" s="222" t="str">
        <f t="shared" si="253"/>
        <v/>
      </c>
      <c r="AY429" s="222" t="str">
        <f t="shared" si="253"/>
        <v/>
      </c>
      <c r="AZ429" s="222" t="str">
        <f t="shared" si="253"/>
        <v/>
      </c>
      <c r="BA429" s="222" t="str">
        <f t="shared" si="253"/>
        <v/>
      </c>
      <c r="BB429" s="219" t="str">
        <f>IFERROR(IF(IF(Z429=例①!$E$12,例①!$E$12,IF(WEEKDAY(Z429)=1,Z436,BB430))&gt;例①!$E$12,例①!$E$12,IF(Z429=例①!$E$12,例①!$E$12,IF(WEEKDAY(Z429)=1,Z436,BB430))),"")</f>
        <v/>
      </c>
      <c r="BE429" s="53"/>
      <c r="BF429" s="53"/>
      <c r="BG429" s="53" t="str">
        <f>IFERROR(VLOOKUP(B429,例①!$C$11:$D$12,2,FALSE),"")</f>
        <v/>
      </c>
      <c r="BH429" s="53" t="str">
        <f>IFERROR(VLOOKUP(B429,例①!$C$16:$D$21,2,FALSE),"")</f>
        <v/>
      </c>
      <c r="BI429" s="53" t="str">
        <f>IFERROR(VLOOKUP(B429,例①!$C$22:$D$24,2,FALSE),"")</f>
        <v/>
      </c>
      <c r="BJ429" s="53" t="str">
        <f>IF(B429&gt;例①!$C$26,"",IF(B429&gt;=例①!$C$25,$BJ$13,""))</f>
        <v/>
      </c>
      <c r="BK429" s="53" t="str">
        <f>IF(B429&gt;例①!$C$28,"",IF(B429&gt;=例①!$C$27,$BK$13,""))</f>
        <v/>
      </c>
      <c r="BL429" s="53" t="str">
        <f>IF(B429&gt;例①!$C$30,"",IF(B429&gt;=例①!$C$29,$BL$13,""))</f>
        <v/>
      </c>
      <c r="BM429" s="53" t="str">
        <f>IF(B429&gt;例①!$C$32,"",IF(B429&gt;=例①!$C$31,$BM$13,""))</f>
        <v/>
      </c>
      <c r="BN429" s="53" t="str">
        <f>IF(B429&gt;例①!$C$34,"",IF(B429&gt;=例①!$C$33,$BN$13,""))</f>
        <v/>
      </c>
      <c r="BO429" s="53" t="str">
        <f>IF(B429&gt;例①!$C$36,"",IF(B429&gt;=例①!$C$35,$BO$13,""))</f>
        <v/>
      </c>
      <c r="BP429" s="53" t="str">
        <f>IF(B429&gt;例①!$C$38,"",IF(B429&gt;=例①!$C$37,$BP$13,""))</f>
        <v/>
      </c>
      <c r="BQ429" s="53" t="str">
        <f>IF(B429&gt;例①!$C$40,"",IF(B429&gt;=例①!$C$39,$BQ$13,""))</f>
        <v/>
      </c>
      <c r="BR429" s="53" t="str">
        <f>IF(B429&gt;例①!$C$42,"",IF(B429&gt;=例①!$C$41,$BR$13,""))</f>
        <v/>
      </c>
      <c r="BS429" s="53" t="str">
        <f>IF(B429&gt;例①!$C$44,"",IF(B429&gt;=例①!$C$43,$BS$13,""))</f>
        <v/>
      </c>
      <c r="BT429" s="53" t="str">
        <f>IF(B429&gt;例①!$C$46,"",IF(B429&gt;=例①!$C$45,$BT$13,""))</f>
        <v/>
      </c>
      <c r="BU429" s="53" t="str">
        <f>IF(B429&gt;例①!$C$48,"",IF(B429&gt;=例①!$C$47,$BU$13,""))</f>
        <v/>
      </c>
      <c r="BV429" s="53" t="str">
        <f>IF(B429&gt;例①!$C$50,"",IF(B429&gt;=例①!$C$49,$BV$13,""))</f>
        <v/>
      </c>
      <c r="BW429" s="53" t="str">
        <f>IF(B429&gt;例①!$C$52,"",IF(B429&gt;=例①!$C$51,$BW$13,""))</f>
        <v/>
      </c>
      <c r="BX429" s="53" t="str">
        <f>IF(B429&gt;例①!$C$54,"",IF(B429&gt;=例①!$C$53,$BX$13,""))</f>
        <v/>
      </c>
      <c r="BY429" s="53" t="str">
        <f>IF(B429&gt;例①!$C$56,"",IF(B429&gt;=例①!$C$55,$BY$13,""))</f>
        <v/>
      </c>
      <c r="BZ429" s="53" t="str">
        <f>IF(B429&gt;例①!$C$58,"",IF(B429&gt;=例①!$C$57,$BZ$13,""))</f>
        <v/>
      </c>
      <c r="CA429" s="53" t="str">
        <f>IF(B429&gt;例①!$C$60,"",IF(B429&gt;=例①!$C$59,$CA$13,""))</f>
        <v/>
      </c>
      <c r="CB429" s="53" t="str">
        <f>IF(B429&gt;例①!$C$62,"",IF(B429&gt;=例①!$C$61,$CB$13,""))</f>
        <v/>
      </c>
      <c r="CC429" s="53" t="str">
        <f>IF(B429&gt;例①!$C$64,"",IF(B429&gt;=例①!$C$63,$CC$13,""))</f>
        <v/>
      </c>
      <c r="CD429" s="53" t="str">
        <f>IF(B429&gt;例①!$C$66,"",IF(B429&gt;=例①!$C$65,$CD$13,""))</f>
        <v/>
      </c>
      <c r="CE429" s="50" t="str">
        <f t="shared" si="249"/>
        <v/>
      </c>
      <c r="CF429" s="50" t="str">
        <f t="shared" si="236"/>
        <v xml:space="preserve"> </v>
      </c>
    </row>
    <row r="430" spans="1:84" ht="39" customHeight="1" thickTop="1" thickBot="1" x14ac:dyDescent="0.2">
      <c r="A430" s="81" t="str">
        <f t="shared" si="223"/>
        <v>対象期間外</v>
      </c>
      <c r="B430" s="180" t="str">
        <f>IFERROR(IF(B429=例①!$E$12+IF(WEEKDAY(例①!$E$12)=1,例①!$E$12,(8-WEEKDAY(例①!$E$12))),"-",IF(B429="-","-",B429+1)),"-")</f>
        <v>-</v>
      </c>
      <c r="C430" s="89" t="str">
        <f t="shared" si="237"/>
        <v>-</v>
      </c>
      <c r="D430" s="199" t="str">
        <f t="shared" si="238"/>
        <v>×</v>
      </c>
      <c r="E430" s="200" t="str">
        <f t="shared" si="239"/>
        <v xml:space="preserve"> </v>
      </c>
      <c r="F430" s="201" t="s">
        <v>60</v>
      </c>
      <c r="G430" s="202"/>
      <c r="H430" s="203"/>
      <c r="I430" s="204"/>
      <c r="J430" s="187" t="str">
        <f t="shared" si="240"/>
        <v/>
      </c>
      <c r="K430" s="190" t="str">
        <f t="shared" si="224"/>
        <v/>
      </c>
      <c r="L430" s="190" t="str">
        <f t="shared" si="225"/>
        <v/>
      </c>
      <c r="M430" s="188" t="str">
        <f t="shared" si="241"/>
        <v/>
      </c>
      <c r="N430" s="87" t="str">
        <f t="shared" si="226"/>
        <v/>
      </c>
      <c r="O430" s="108"/>
      <c r="P430" s="156" t="str">
        <f>IF(B430&lt;例①!$E$11,"",IF(B430&gt;例①!$E$12,"",IF(LEN(CE430)=0,"○","")))</f>
        <v/>
      </c>
      <c r="Q430" s="162">
        <f t="shared" si="242"/>
        <v>52</v>
      </c>
      <c r="R430" s="93">
        <f t="shared" si="227"/>
        <v>181</v>
      </c>
      <c r="S430" s="156" t="str">
        <f t="shared" si="228"/>
        <v/>
      </c>
      <c r="T430" s="162">
        <f t="shared" si="229"/>
        <v>51</v>
      </c>
      <c r="U430" s="100">
        <f t="shared" si="243"/>
        <v>52</v>
      </c>
      <c r="V430" s="93" t="str">
        <f t="shared" si="230"/>
        <v/>
      </c>
      <c r="W430" s="169" t="str">
        <f t="shared" si="244"/>
        <v/>
      </c>
      <c r="X430" s="80" t="str">
        <f t="shared" si="245"/>
        <v/>
      </c>
      <c r="Y430" s="80" t="str">
        <f t="shared" si="246"/>
        <v/>
      </c>
      <c r="Z430" s="80" t="str">
        <f t="shared" si="231"/>
        <v>-</v>
      </c>
      <c r="AA430" s="80" t="str">
        <f t="shared" si="232"/>
        <v/>
      </c>
      <c r="AB430" s="80" t="str">
        <f t="shared" si="233"/>
        <v>OK（振替済み）</v>
      </c>
      <c r="AC430" s="154">
        <f t="shared" si="234"/>
        <v>51</v>
      </c>
      <c r="AD430" s="154" t="str">
        <f t="shared" si="247"/>
        <v/>
      </c>
      <c r="AE430" s="106">
        <f t="shared" si="248"/>
        <v>0</v>
      </c>
      <c r="AF430" s="106">
        <f t="shared" si="235"/>
        <v>0</v>
      </c>
      <c r="AG430" s="218" t="str">
        <f>IFERROR(IF(AE430=1,例①!$E$11,IF(AE430=2,例①!$E$11,IF(WEEKDAY(Z430)=2,Z423,AG429))),"")</f>
        <v/>
      </c>
      <c r="AH430" s="222" t="str">
        <f t="shared" si="253"/>
        <v/>
      </c>
      <c r="AI430" s="222" t="str">
        <f t="shared" si="253"/>
        <v/>
      </c>
      <c r="AJ430" s="222" t="str">
        <f t="shared" si="253"/>
        <v/>
      </c>
      <c r="AK430" s="222" t="str">
        <f t="shared" si="253"/>
        <v/>
      </c>
      <c r="AL430" s="222" t="str">
        <f t="shared" si="253"/>
        <v/>
      </c>
      <c r="AM430" s="222" t="str">
        <f t="shared" si="253"/>
        <v/>
      </c>
      <c r="AN430" s="222" t="str">
        <f t="shared" si="253"/>
        <v/>
      </c>
      <c r="AO430" s="222" t="str">
        <f t="shared" si="253"/>
        <v/>
      </c>
      <c r="AP430" s="222" t="str">
        <f t="shared" si="253"/>
        <v/>
      </c>
      <c r="AQ430" s="222" t="str">
        <f t="shared" si="253"/>
        <v/>
      </c>
      <c r="AR430" s="222" t="str">
        <f t="shared" si="253"/>
        <v/>
      </c>
      <c r="AS430" s="222" t="str">
        <f t="shared" si="253"/>
        <v/>
      </c>
      <c r="AT430" s="222" t="str">
        <f t="shared" si="253"/>
        <v/>
      </c>
      <c r="AU430" s="222" t="str">
        <f t="shared" si="253"/>
        <v/>
      </c>
      <c r="AV430" s="222" t="str">
        <f t="shared" si="253"/>
        <v/>
      </c>
      <c r="AW430" s="222" t="str">
        <f t="shared" si="253"/>
        <v/>
      </c>
      <c r="AX430" s="222" t="str">
        <f t="shared" si="253"/>
        <v/>
      </c>
      <c r="AY430" s="222" t="str">
        <f t="shared" si="253"/>
        <v/>
      </c>
      <c r="AZ430" s="222" t="str">
        <f t="shared" si="253"/>
        <v/>
      </c>
      <c r="BA430" s="222" t="str">
        <f t="shared" si="253"/>
        <v/>
      </c>
      <c r="BB430" s="219" t="str">
        <f>IFERROR(IF(IF(Z430=例①!$E$12,例①!$E$12,IF(WEEKDAY(Z430)=1,Z437,BB431))&gt;例①!$E$12,例①!$E$12,IF(Z430=例①!$E$12,例①!$E$12,IF(WEEKDAY(Z430)=1,Z437,BB431))),"")</f>
        <v/>
      </c>
      <c r="BE430" s="53"/>
      <c r="BF430" s="53"/>
      <c r="BG430" s="53" t="str">
        <f>IFERROR(VLOOKUP(B430,例①!$C$11:$D$12,2,FALSE),"")</f>
        <v/>
      </c>
      <c r="BH430" s="53" t="str">
        <f>IFERROR(VLOOKUP(B430,例①!$C$16:$D$21,2,FALSE),"")</f>
        <v/>
      </c>
      <c r="BI430" s="53" t="str">
        <f>IFERROR(VLOOKUP(B430,例①!$C$22:$D$24,2,FALSE),"")</f>
        <v/>
      </c>
      <c r="BJ430" s="53" t="str">
        <f>IF(B430&gt;例①!$C$26,"",IF(B430&gt;=例①!$C$25,$BJ$13,""))</f>
        <v/>
      </c>
      <c r="BK430" s="53" t="str">
        <f>IF(B430&gt;例①!$C$28,"",IF(B430&gt;=例①!$C$27,$BK$13,""))</f>
        <v/>
      </c>
      <c r="BL430" s="53" t="str">
        <f>IF(B430&gt;例①!$C$30,"",IF(B430&gt;=例①!$C$29,$BL$13,""))</f>
        <v/>
      </c>
      <c r="BM430" s="53" t="str">
        <f>IF(B430&gt;例①!$C$32,"",IF(B430&gt;=例①!$C$31,$BM$13,""))</f>
        <v/>
      </c>
      <c r="BN430" s="53" t="str">
        <f>IF(B430&gt;例①!$C$34,"",IF(B430&gt;=例①!$C$33,$BN$13,""))</f>
        <v/>
      </c>
      <c r="BO430" s="53" t="str">
        <f>IF(B430&gt;例①!$C$36,"",IF(B430&gt;=例①!$C$35,$BO$13,""))</f>
        <v/>
      </c>
      <c r="BP430" s="53" t="str">
        <f>IF(B430&gt;例①!$C$38,"",IF(B430&gt;=例①!$C$37,$BP$13,""))</f>
        <v/>
      </c>
      <c r="BQ430" s="53" t="str">
        <f>IF(B430&gt;例①!$C$40,"",IF(B430&gt;=例①!$C$39,$BQ$13,""))</f>
        <v/>
      </c>
      <c r="BR430" s="53" t="str">
        <f>IF(B430&gt;例①!$C$42,"",IF(B430&gt;=例①!$C$41,$BR$13,""))</f>
        <v/>
      </c>
      <c r="BS430" s="53" t="str">
        <f>IF(B430&gt;例①!$C$44,"",IF(B430&gt;=例①!$C$43,$BS$13,""))</f>
        <v/>
      </c>
      <c r="BT430" s="53" t="str">
        <f>IF(B430&gt;例①!$C$46,"",IF(B430&gt;=例①!$C$45,$BT$13,""))</f>
        <v/>
      </c>
      <c r="BU430" s="53" t="str">
        <f>IF(B430&gt;例①!$C$48,"",IF(B430&gt;=例①!$C$47,$BU$13,""))</f>
        <v/>
      </c>
      <c r="BV430" s="53" t="str">
        <f>IF(B430&gt;例①!$C$50,"",IF(B430&gt;=例①!$C$49,$BV$13,""))</f>
        <v/>
      </c>
      <c r="BW430" s="53" t="str">
        <f>IF(B430&gt;例①!$C$52,"",IF(B430&gt;=例①!$C$51,$BW$13,""))</f>
        <v/>
      </c>
      <c r="BX430" s="53" t="str">
        <f>IF(B430&gt;例①!$C$54,"",IF(B430&gt;=例①!$C$53,$BX$13,""))</f>
        <v/>
      </c>
      <c r="BY430" s="53" t="str">
        <f>IF(B430&gt;例①!$C$56,"",IF(B430&gt;=例①!$C$55,$BY$13,""))</f>
        <v/>
      </c>
      <c r="BZ430" s="53" t="str">
        <f>IF(B430&gt;例①!$C$58,"",IF(B430&gt;=例①!$C$57,$BZ$13,""))</f>
        <v/>
      </c>
      <c r="CA430" s="53" t="str">
        <f>IF(B430&gt;例①!$C$60,"",IF(B430&gt;=例①!$C$59,$CA$13,""))</f>
        <v/>
      </c>
      <c r="CB430" s="53" t="str">
        <f>IF(B430&gt;例①!$C$62,"",IF(B430&gt;=例①!$C$61,$CB$13,""))</f>
        <v/>
      </c>
      <c r="CC430" s="53" t="str">
        <f>IF(B430&gt;例①!$C$64,"",IF(B430&gt;=例①!$C$63,$CC$13,""))</f>
        <v/>
      </c>
      <c r="CD430" s="53" t="str">
        <f>IF(B430&gt;例①!$C$66,"",IF(B430&gt;=例①!$C$65,$CD$13,""))</f>
        <v/>
      </c>
      <c r="CE430" s="50" t="str">
        <f t="shared" si="249"/>
        <v/>
      </c>
      <c r="CF430" s="50" t="str">
        <f t="shared" si="236"/>
        <v xml:space="preserve"> </v>
      </c>
    </row>
    <row r="431" spans="1:84" ht="39" customHeight="1" thickTop="1" thickBot="1" x14ac:dyDescent="0.2">
      <c r="A431" s="81" t="str">
        <f t="shared" si="223"/>
        <v>対象期間外</v>
      </c>
      <c r="B431" s="180" t="str">
        <f>IFERROR(IF(B430=例①!$E$12+IF(WEEKDAY(例①!$E$12)=1,例①!$E$12,(8-WEEKDAY(例①!$E$12))),"-",IF(B430="-","-",B430+1)),"-")</f>
        <v>-</v>
      </c>
      <c r="C431" s="89" t="str">
        <f t="shared" si="237"/>
        <v>-</v>
      </c>
      <c r="D431" s="199" t="str">
        <f t="shared" si="238"/>
        <v>×</v>
      </c>
      <c r="E431" s="200" t="str">
        <f t="shared" si="239"/>
        <v xml:space="preserve"> </v>
      </c>
      <c r="F431" s="201" t="s">
        <v>60</v>
      </c>
      <c r="G431" s="202"/>
      <c r="H431" s="203"/>
      <c r="I431" s="204"/>
      <c r="J431" s="187" t="str">
        <f t="shared" si="240"/>
        <v/>
      </c>
      <c r="K431" s="190" t="str">
        <f t="shared" si="224"/>
        <v/>
      </c>
      <c r="L431" s="190" t="str">
        <f t="shared" si="225"/>
        <v/>
      </c>
      <c r="M431" s="188" t="str">
        <f t="shared" si="241"/>
        <v/>
      </c>
      <c r="N431" s="87" t="str">
        <f t="shared" si="226"/>
        <v/>
      </c>
      <c r="O431" s="108"/>
      <c r="P431" s="156" t="str">
        <f>IF(B431&lt;例①!$E$11,"",IF(B431&gt;例①!$E$12,"",IF(LEN(CE431)=0,"○","")))</f>
        <v/>
      </c>
      <c r="Q431" s="162">
        <f t="shared" si="242"/>
        <v>52</v>
      </c>
      <c r="R431" s="93">
        <f t="shared" si="227"/>
        <v>181</v>
      </c>
      <c r="S431" s="156" t="str">
        <f t="shared" si="228"/>
        <v/>
      </c>
      <c r="T431" s="162">
        <f t="shared" si="229"/>
        <v>51</v>
      </c>
      <c r="U431" s="100">
        <f t="shared" si="243"/>
        <v>52</v>
      </c>
      <c r="V431" s="93" t="str">
        <f t="shared" si="230"/>
        <v/>
      </c>
      <c r="W431" s="169" t="str">
        <f t="shared" si="244"/>
        <v/>
      </c>
      <c r="X431" s="80" t="str">
        <f t="shared" si="245"/>
        <v/>
      </c>
      <c r="Y431" s="80" t="str">
        <f t="shared" si="246"/>
        <v/>
      </c>
      <c r="Z431" s="80" t="str">
        <f t="shared" si="231"/>
        <v>-</v>
      </c>
      <c r="AA431" s="80" t="str">
        <f t="shared" si="232"/>
        <v/>
      </c>
      <c r="AB431" s="80" t="str">
        <f t="shared" si="233"/>
        <v>OK（振替済み）</v>
      </c>
      <c r="AC431" s="154">
        <f t="shared" si="234"/>
        <v>51</v>
      </c>
      <c r="AD431" s="154" t="str">
        <f t="shared" si="247"/>
        <v/>
      </c>
      <c r="AE431" s="106">
        <f t="shared" si="248"/>
        <v>0</v>
      </c>
      <c r="AF431" s="106">
        <f t="shared" si="235"/>
        <v>0</v>
      </c>
      <c r="AG431" s="218" t="str">
        <f>IFERROR(IF(AE431=1,例①!$E$11,IF(AE431=2,例①!$E$11,IF(WEEKDAY(Z431)=2,Z424,AG430))),"")</f>
        <v/>
      </c>
      <c r="AH431" s="222" t="str">
        <f t="shared" si="253"/>
        <v/>
      </c>
      <c r="AI431" s="222" t="str">
        <f t="shared" si="253"/>
        <v/>
      </c>
      <c r="AJ431" s="222" t="str">
        <f t="shared" si="253"/>
        <v/>
      </c>
      <c r="AK431" s="222" t="str">
        <f t="shared" si="253"/>
        <v/>
      </c>
      <c r="AL431" s="222" t="str">
        <f t="shared" si="253"/>
        <v/>
      </c>
      <c r="AM431" s="222" t="str">
        <f t="shared" si="253"/>
        <v/>
      </c>
      <c r="AN431" s="222" t="str">
        <f t="shared" si="253"/>
        <v/>
      </c>
      <c r="AO431" s="222" t="str">
        <f t="shared" si="253"/>
        <v/>
      </c>
      <c r="AP431" s="222" t="str">
        <f t="shared" si="253"/>
        <v/>
      </c>
      <c r="AQ431" s="222" t="str">
        <f t="shared" si="253"/>
        <v/>
      </c>
      <c r="AR431" s="222" t="str">
        <f t="shared" si="253"/>
        <v/>
      </c>
      <c r="AS431" s="222" t="str">
        <f t="shared" si="253"/>
        <v/>
      </c>
      <c r="AT431" s="222" t="str">
        <f t="shared" si="253"/>
        <v/>
      </c>
      <c r="AU431" s="222" t="str">
        <f t="shared" si="253"/>
        <v/>
      </c>
      <c r="AV431" s="222" t="str">
        <f t="shared" si="253"/>
        <v/>
      </c>
      <c r="AW431" s="222" t="str">
        <f t="shared" ref="AW431:BA431" si="254">IFERROR(IF(AV431+1&gt;$BB431,"",AV431+1),"")</f>
        <v/>
      </c>
      <c r="AX431" s="222" t="str">
        <f t="shared" si="254"/>
        <v/>
      </c>
      <c r="AY431" s="222" t="str">
        <f t="shared" si="254"/>
        <v/>
      </c>
      <c r="AZ431" s="222" t="str">
        <f t="shared" si="254"/>
        <v/>
      </c>
      <c r="BA431" s="222" t="str">
        <f t="shared" si="254"/>
        <v/>
      </c>
      <c r="BB431" s="219" t="str">
        <f>IFERROR(IF(IF(Z431=例①!$E$12,例①!$E$12,IF(WEEKDAY(Z431)=1,Z438,BB432))&gt;例①!$E$12,例①!$E$12,IF(Z431=例①!$E$12,例①!$E$12,IF(WEEKDAY(Z431)=1,Z438,BB432))),"")</f>
        <v/>
      </c>
      <c r="BE431" s="53"/>
      <c r="BF431" s="53"/>
      <c r="BG431" s="53" t="str">
        <f>IFERROR(VLOOKUP(B431,例①!$C$11:$D$12,2,FALSE),"")</f>
        <v/>
      </c>
      <c r="BH431" s="53" t="str">
        <f>IFERROR(VLOOKUP(B431,例①!$C$16:$D$21,2,FALSE),"")</f>
        <v/>
      </c>
      <c r="BI431" s="53" t="str">
        <f>IFERROR(VLOOKUP(B431,例①!$C$22:$D$24,2,FALSE),"")</f>
        <v/>
      </c>
      <c r="BJ431" s="53" t="str">
        <f>IF(B431&gt;例①!$C$26,"",IF(B431&gt;=例①!$C$25,$BJ$13,""))</f>
        <v/>
      </c>
      <c r="BK431" s="53" t="str">
        <f>IF(B431&gt;例①!$C$28,"",IF(B431&gt;=例①!$C$27,$BK$13,""))</f>
        <v/>
      </c>
      <c r="BL431" s="53" t="str">
        <f>IF(B431&gt;例①!$C$30,"",IF(B431&gt;=例①!$C$29,$BL$13,""))</f>
        <v/>
      </c>
      <c r="BM431" s="53" t="str">
        <f>IF(B431&gt;例①!$C$32,"",IF(B431&gt;=例①!$C$31,$BM$13,""))</f>
        <v/>
      </c>
      <c r="BN431" s="53" t="str">
        <f>IF(B431&gt;例①!$C$34,"",IF(B431&gt;=例①!$C$33,$BN$13,""))</f>
        <v/>
      </c>
      <c r="BO431" s="53" t="str">
        <f>IF(B431&gt;例①!$C$36,"",IF(B431&gt;=例①!$C$35,$BO$13,""))</f>
        <v/>
      </c>
      <c r="BP431" s="53" t="str">
        <f>IF(B431&gt;例①!$C$38,"",IF(B431&gt;=例①!$C$37,$BP$13,""))</f>
        <v/>
      </c>
      <c r="BQ431" s="53" t="str">
        <f>IF(B431&gt;例①!$C$40,"",IF(B431&gt;=例①!$C$39,$BQ$13,""))</f>
        <v/>
      </c>
      <c r="BR431" s="53" t="str">
        <f>IF(B431&gt;例①!$C$42,"",IF(B431&gt;=例①!$C$41,$BR$13,""))</f>
        <v/>
      </c>
      <c r="BS431" s="53" t="str">
        <f>IF(B431&gt;例①!$C$44,"",IF(B431&gt;=例①!$C$43,$BS$13,""))</f>
        <v/>
      </c>
      <c r="BT431" s="53" t="str">
        <f>IF(B431&gt;例①!$C$46,"",IF(B431&gt;=例①!$C$45,$BT$13,""))</f>
        <v/>
      </c>
      <c r="BU431" s="53" t="str">
        <f>IF(B431&gt;例①!$C$48,"",IF(B431&gt;=例①!$C$47,$BU$13,""))</f>
        <v/>
      </c>
      <c r="BV431" s="53" t="str">
        <f>IF(B431&gt;例①!$C$50,"",IF(B431&gt;=例①!$C$49,$BV$13,""))</f>
        <v/>
      </c>
      <c r="BW431" s="53" t="str">
        <f>IF(B431&gt;例①!$C$52,"",IF(B431&gt;=例①!$C$51,$BW$13,""))</f>
        <v/>
      </c>
      <c r="BX431" s="53" t="str">
        <f>IF(B431&gt;例①!$C$54,"",IF(B431&gt;=例①!$C$53,$BX$13,""))</f>
        <v/>
      </c>
      <c r="BY431" s="53" t="str">
        <f>IF(B431&gt;例①!$C$56,"",IF(B431&gt;=例①!$C$55,$BY$13,""))</f>
        <v/>
      </c>
      <c r="BZ431" s="53" t="str">
        <f>IF(B431&gt;例①!$C$58,"",IF(B431&gt;=例①!$C$57,$BZ$13,""))</f>
        <v/>
      </c>
      <c r="CA431" s="53" t="str">
        <f>IF(B431&gt;例①!$C$60,"",IF(B431&gt;=例①!$C$59,$CA$13,""))</f>
        <v/>
      </c>
      <c r="CB431" s="53" t="str">
        <f>IF(B431&gt;例①!$C$62,"",IF(B431&gt;=例①!$C$61,$CB$13,""))</f>
        <v/>
      </c>
      <c r="CC431" s="53" t="str">
        <f>IF(B431&gt;例①!$C$64,"",IF(B431&gt;=例①!$C$63,$CC$13,""))</f>
        <v/>
      </c>
      <c r="CD431" s="53" t="str">
        <f>IF(B431&gt;例①!$C$66,"",IF(B431&gt;=例①!$C$65,$CD$13,""))</f>
        <v/>
      </c>
      <c r="CE431" s="50" t="str">
        <f t="shared" si="249"/>
        <v/>
      </c>
      <c r="CF431" s="50" t="str">
        <f t="shared" si="236"/>
        <v xml:space="preserve"> </v>
      </c>
    </row>
    <row r="432" spans="1:84" ht="39" customHeight="1" thickTop="1" thickBot="1" x14ac:dyDescent="0.2">
      <c r="A432" s="81" t="str">
        <f t="shared" si="223"/>
        <v>対象期間外</v>
      </c>
      <c r="B432" s="180" t="str">
        <f>IFERROR(IF(B431=例①!$E$12+IF(WEEKDAY(例①!$E$12)=1,例①!$E$12,(8-WEEKDAY(例①!$E$12))),"-",IF(B431="-","-",B431+1)),"-")</f>
        <v>-</v>
      </c>
      <c r="C432" s="89" t="str">
        <f t="shared" si="237"/>
        <v>-</v>
      </c>
      <c r="D432" s="199" t="str">
        <f t="shared" si="238"/>
        <v>×</v>
      </c>
      <c r="E432" s="200" t="str">
        <f t="shared" si="239"/>
        <v xml:space="preserve"> </v>
      </c>
      <c r="F432" s="201" t="s">
        <v>60</v>
      </c>
      <c r="G432" s="202"/>
      <c r="H432" s="203"/>
      <c r="I432" s="204"/>
      <c r="J432" s="187" t="str">
        <f t="shared" si="240"/>
        <v/>
      </c>
      <c r="K432" s="190" t="str">
        <f t="shared" si="224"/>
        <v/>
      </c>
      <c r="L432" s="190" t="str">
        <f t="shared" si="225"/>
        <v/>
      </c>
      <c r="M432" s="188" t="str">
        <f t="shared" si="241"/>
        <v/>
      </c>
      <c r="N432" s="87" t="str">
        <f t="shared" si="226"/>
        <v/>
      </c>
      <c r="O432" s="108"/>
      <c r="P432" s="156" t="str">
        <f>IF(B432&lt;例①!$E$11,"",IF(B432&gt;例①!$E$12,"",IF(LEN(CE432)=0,"○","")))</f>
        <v/>
      </c>
      <c r="Q432" s="162">
        <f t="shared" si="242"/>
        <v>52</v>
      </c>
      <c r="R432" s="93">
        <f t="shared" si="227"/>
        <v>181</v>
      </c>
      <c r="S432" s="156" t="str">
        <f t="shared" si="228"/>
        <v/>
      </c>
      <c r="T432" s="162">
        <f t="shared" si="229"/>
        <v>51</v>
      </c>
      <c r="U432" s="100">
        <f t="shared" si="243"/>
        <v>52</v>
      </c>
      <c r="V432" s="93" t="str">
        <f t="shared" si="230"/>
        <v/>
      </c>
      <c r="W432" s="169" t="str">
        <f t="shared" si="244"/>
        <v/>
      </c>
      <c r="X432" s="80" t="str">
        <f t="shared" si="245"/>
        <v/>
      </c>
      <c r="Y432" s="80" t="str">
        <f t="shared" si="246"/>
        <v/>
      </c>
      <c r="Z432" s="80" t="str">
        <f t="shared" si="231"/>
        <v>-</v>
      </c>
      <c r="AA432" s="80" t="str">
        <f t="shared" si="232"/>
        <v/>
      </c>
      <c r="AB432" s="80" t="str">
        <f t="shared" si="233"/>
        <v>OK（振替済み）</v>
      </c>
      <c r="AC432" s="154">
        <f t="shared" si="234"/>
        <v>51</v>
      </c>
      <c r="AD432" s="154" t="str">
        <f t="shared" si="247"/>
        <v/>
      </c>
      <c r="AE432" s="106">
        <f t="shared" si="248"/>
        <v>0</v>
      </c>
      <c r="AF432" s="106">
        <f t="shared" si="235"/>
        <v>0</v>
      </c>
      <c r="AG432" s="218" t="str">
        <f>IFERROR(IF(AE432=1,例①!$E$11,IF(AE432=2,例①!$E$11,IF(WEEKDAY(Z432)=2,Z425,AG431))),"")</f>
        <v/>
      </c>
      <c r="AH432" s="222" t="str">
        <f t="shared" ref="AH432:BA444" si="255">IFERROR(IF(AG432+1&gt;$BB432,"",AG432+1),"")</f>
        <v/>
      </c>
      <c r="AI432" s="222" t="str">
        <f t="shared" si="255"/>
        <v/>
      </c>
      <c r="AJ432" s="222" t="str">
        <f t="shared" si="255"/>
        <v/>
      </c>
      <c r="AK432" s="222" t="str">
        <f t="shared" si="255"/>
        <v/>
      </c>
      <c r="AL432" s="222" t="str">
        <f t="shared" si="255"/>
        <v/>
      </c>
      <c r="AM432" s="222" t="str">
        <f t="shared" si="255"/>
        <v/>
      </c>
      <c r="AN432" s="222" t="str">
        <f t="shared" si="255"/>
        <v/>
      </c>
      <c r="AO432" s="222" t="str">
        <f t="shared" si="255"/>
        <v/>
      </c>
      <c r="AP432" s="222" t="str">
        <f t="shared" si="255"/>
        <v/>
      </c>
      <c r="AQ432" s="222" t="str">
        <f t="shared" si="255"/>
        <v/>
      </c>
      <c r="AR432" s="222" t="str">
        <f t="shared" si="255"/>
        <v/>
      </c>
      <c r="AS432" s="222" t="str">
        <f t="shared" si="255"/>
        <v/>
      </c>
      <c r="AT432" s="222" t="str">
        <f t="shared" si="255"/>
        <v/>
      </c>
      <c r="AU432" s="222" t="str">
        <f t="shared" si="255"/>
        <v/>
      </c>
      <c r="AV432" s="222" t="str">
        <f t="shared" si="255"/>
        <v/>
      </c>
      <c r="AW432" s="222" t="str">
        <f t="shared" si="255"/>
        <v/>
      </c>
      <c r="AX432" s="222" t="str">
        <f t="shared" si="255"/>
        <v/>
      </c>
      <c r="AY432" s="222" t="str">
        <f t="shared" si="255"/>
        <v/>
      </c>
      <c r="AZ432" s="222" t="str">
        <f t="shared" si="255"/>
        <v/>
      </c>
      <c r="BA432" s="222" t="str">
        <f t="shared" si="255"/>
        <v/>
      </c>
      <c r="BB432" s="219" t="str">
        <f>IFERROR(IF(IF(Z432=例①!$E$12,例①!$E$12,IF(WEEKDAY(Z432)=1,Z439,BB433))&gt;例①!$E$12,例①!$E$12,IF(Z432=例①!$E$12,例①!$E$12,IF(WEEKDAY(Z432)=1,Z439,BB433))),"")</f>
        <v/>
      </c>
      <c r="BE432" s="53"/>
      <c r="BF432" s="53"/>
      <c r="BG432" s="53" t="str">
        <f>IFERROR(VLOOKUP(B432,例①!$C$11:$D$12,2,FALSE),"")</f>
        <v/>
      </c>
      <c r="BH432" s="53" t="str">
        <f>IFERROR(VLOOKUP(B432,例①!$C$16:$D$21,2,FALSE),"")</f>
        <v/>
      </c>
      <c r="BI432" s="53" t="str">
        <f>IFERROR(VLOOKUP(B432,例①!$C$22:$D$24,2,FALSE),"")</f>
        <v/>
      </c>
      <c r="BJ432" s="53" t="str">
        <f>IF(B432&gt;例①!$C$26,"",IF(B432&gt;=例①!$C$25,$BJ$13,""))</f>
        <v/>
      </c>
      <c r="BK432" s="53" t="str">
        <f>IF(B432&gt;例①!$C$28,"",IF(B432&gt;=例①!$C$27,$BK$13,""))</f>
        <v/>
      </c>
      <c r="BL432" s="53" t="str">
        <f>IF(B432&gt;例①!$C$30,"",IF(B432&gt;=例①!$C$29,$BL$13,""))</f>
        <v/>
      </c>
      <c r="BM432" s="53" t="str">
        <f>IF(B432&gt;例①!$C$32,"",IF(B432&gt;=例①!$C$31,$BM$13,""))</f>
        <v/>
      </c>
      <c r="BN432" s="53" t="str">
        <f>IF(B432&gt;例①!$C$34,"",IF(B432&gt;=例①!$C$33,$BN$13,""))</f>
        <v/>
      </c>
      <c r="BO432" s="53" t="str">
        <f>IF(B432&gt;例①!$C$36,"",IF(B432&gt;=例①!$C$35,$BO$13,""))</f>
        <v/>
      </c>
      <c r="BP432" s="53" t="str">
        <f>IF(B432&gt;例①!$C$38,"",IF(B432&gt;=例①!$C$37,$BP$13,""))</f>
        <v/>
      </c>
      <c r="BQ432" s="53" t="str">
        <f>IF(B432&gt;例①!$C$40,"",IF(B432&gt;=例①!$C$39,$BQ$13,""))</f>
        <v/>
      </c>
      <c r="BR432" s="53" t="str">
        <f>IF(B432&gt;例①!$C$42,"",IF(B432&gt;=例①!$C$41,$BR$13,""))</f>
        <v/>
      </c>
      <c r="BS432" s="53" t="str">
        <f>IF(B432&gt;例①!$C$44,"",IF(B432&gt;=例①!$C$43,$BS$13,""))</f>
        <v/>
      </c>
      <c r="BT432" s="53" t="str">
        <f>IF(B432&gt;例①!$C$46,"",IF(B432&gt;=例①!$C$45,$BT$13,""))</f>
        <v/>
      </c>
      <c r="BU432" s="53" t="str">
        <f>IF(B432&gt;例①!$C$48,"",IF(B432&gt;=例①!$C$47,$BU$13,""))</f>
        <v/>
      </c>
      <c r="BV432" s="53" t="str">
        <f>IF(B432&gt;例①!$C$50,"",IF(B432&gt;=例①!$C$49,$BV$13,""))</f>
        <v/>
      </c>
      <c r="BW432" s="53" t="str">
        <f>IF(B432&gt;例①!$C$52,"",IF(B432&gt;=例①!$C$51,$BW$13,""))</f>
        <v/>
      </c>
      <c r="BX432" s="53" t="str">
        <f>IF(B432&gt;例①!$C$54,"",IF(B432&gt;=例①!$C$53,$BX$13,""))</f>
        <v/>
      </c>
      <c r="BY432" s="53" t="str">
        <f>IF(B432&gt;例①!$C$56,"",IF(B432&gt;=例①!$C$55,$BY$13,""))</f>
        <v/>
      </c>
      <c r="BZ432" s="53" t="str">
        <f>IF(B432&gt;例①!$C$58,"",IF(B432&gt;=例①!$C$57,$BZ$13,""))</f>
        <v/>
      </c>
      <c r="CA432" s="53" t="str">
        <f>IF(B432&gt;例①!$C$60,"",IF(B432&gt;=例①!$C$59,$CA$13,""))</f>
        <v/>
      </c>
      <c r="CB432" s="53" t="str">
        <f>IF(B432&gt;例①!$C$62,"",IF(B432&gt;=例①!$C$61,$CB$13,""))</f>
        <v/>
      </c>
      <c r="CC432" s="53" t="str">
        <f>IF(B432&gt;例①!$C$64,"",IF(B432&gt;=例①!$C$63,$CC$13,""))</f>
        <v/>
      </c>
      <c r="CD432" s="53" t="str">
        <f>IF(B432&gt;例①!$C$66,"",IF(B432&gt;=例①!$C$65,$CD$13,""))</f>
        <v/>
      </c>
      <c r="CE432" s="50" t="str">
        <f t="shared" si="249"/>
        <v/>
      </c>
      <c r="CF432" s="50" t="str">
        <f t="shared" si="236"/>
        <v xml:space="preserve"> </v>
      </c>
    </row>
    <row r="433" spans="1:84" ht="39" customHeight="1" thickTop="1" thickBot="1" x14ac:dyDescent="0.2">
      <c r="A433" s="81" t="str">
        <f t="shared" si="223"/>
        <v>対象期間外</v>
      </c>
      <c r="B433" s="180" t="str">
        <f>IFERROR(IF(B432=例①!$E$12+IF(WEEKDAY(例①!$E$12)=1,例①!$E$12,(8-WEEKDAY(例①!$E$12))),"-",IF(B432="-","-",B432+1)),"-")</f>
        <v>-</v>
      </c>
      <c r="C433" s="89" t="str">
        <f t="shared" si="237"/>
        <v>-</v>
      </c>
      <c r="D433" s="199" t="str">
        <f t="shared" si="238"/>
        <v>×</v>
      </c>
      <c r="E433" s="200" t="str">
        <f t="shared" si="239"/>
        <v xml:space="preserve"> </v>
      </c>
      <c r="F433" s="201" t="s">
        <v>61</v>
      </c>
      <c r="G433" s="202"/>
      <c r="H433" s="203"/>
      <c r="I433" s="204"/>
      <c r="J433" s="187" t="str">
        <f t="shared" si="240"/>
        <v/>
      </c>
      <c r="K433" s="190" t="str">
        <f t="shared" si="224"/>
        <v/>
      </c>
      <c r="L433" s="190" t="str">
        <f t="shared" si="225"/>
        <v/>
      </c>
      <c r="M433" s="188" t="str">
        <f t="shared" si="241"/>
        <v/>
      </c>
      <c r="N433" s="87" t="str">
        <f t="shared" si="226"/>
        <v/>
      </c>
      <c r="O433" s="108"/>
      <c r="P433" s="156" t="str">
        <f>IF(B433&lt;例①!$E$11,"",IF(B433&gt;例①!$E$12,"",IF(LEN(CE433)=0,"○","")))</f>
        <v/>
      </c>
      <c r="Q433" s="162">
        <f t="shared" si="242"/>
        <v>52</v>
      </c>
      <c r="R433" s="93">
        <f t="shared" si="227"/>
        <v>181</v>
      </c>
      <c r="S433" s="156" t="str">
        <f t="shared" si="228"/>
        <v/>
      </c>
      <c r="T433" s="162">
        <f t="shared" si="229"/>
        <v>51</v>
      </c>
      <c r="U433" s="100">
        <f t="shared" si="243"/>
        <v>52</v>
      </c>
      <c r="V433" s="93" t="str">
        <f t="shared" si="230"/>
        <v/>
      </c>
      <c r="W433" s="169" t="str">
        <f t="shared" si="244"/>
        <v/>
      </c>
      <c r="X433" s="80" t="str">
        <f t="shared" si="245"/>
        <v/>
      </c>
      <c r="Y433" s="80" t="str">
        <f t="shared" si="246"/>
        <v/>
      </c>
      <c r="Z433" s="80" t="str">
        <f t="shared" si="231"/>
        <v>-</v>
      </c>
      <c r="AA433" s="80" t="str">
        <f t="shared" si="232"/>
        <v/>
      </c>
      <c r="AB433" s="80" t="str">
        <f t="shared" si="233"/>
        <v>OK（振替済み）</v>
      </c>
      <c r="AC433" s="154">
        <f t="shared" si="234"/>
        <v>51</v>
      </c>
      <c r="AD433" s="154" t="str">
        <f t="shared" si="247"/>
        <v/>
      </c>
      <c r="AE433" s="106">
        <f t="shared" si="248"/>
        <v>0</v>
      </c>
      <c r="AF433" s="106">
        <f t="shared" si="235"/>
        <v>0</v>
      </c>
      <c r="AG433" s="218" t="str">
        <f>IFERROR(IF(AE433=1,例①!$E$11,IF(AE433=2,例①!$E$11,IF(WEEKDAY(Z433)=2,Z426,AG432))),"")</f>
        <v/>
      </c>
      <c r="AH433" s="222" t="str">
        <f t="shared" si="255"/>
        <v/>
      </c>
      <c r="AI433" s="222" t="str">
        <f t="shared" si="255"/>
        <v/>
      </c>
      <c r="AJ433" s="222" t="str">
        <f t="shared" si="255"/>
        <v/>
      </c>
      <c r="AK433" s="222" t="str">
        <f t="shared" si="255"/>
        <v/>
      </c>
      <c r="AL433" s="222" t="str">
        <f t="shared" si="255"/>
        <v/>
      </c>
      <c r="AM433" s="222" t="str">
        <f t="shared" si="255"/>
        <v/>
      </c>
      <c r="AN433" s="222" t="str">
        <f t="shared" si="255"/>
        <v/>
      </c>
      <c r="AO433" s="222" t="str">
        <f t="shared" si="255"/>
        <v/>
      </c>
      <c r="AP433" s="222" t="str">
        <f t="shared" si="255"/>
        <v/>
      </c>
      <c r="AQ433" s="222" t="str">
        <f t="shared" si="255"/>
        <v/>
      </c>
      <c r="AR433" s="222" t="str">
        <f t="shared" si="255"/>
        <v/>
      </c>
      <c r="AS433" s="222" t="str">
        <f t="shared" si="255"/>
        <v/>
      </c>
      <c r="AT433" s="222" t="str">
        <f t="shared" si="255"/>
        <v/>
      </c>
      <c r="AU433" s="222" t="str">
        <f t="shared" si="255"/>
        <v/>
      </c>
      <c r="AV433" s="222" t="str">
        <f t="shared" si="255"/>
        <v/>
      </c>
      <c r="AW433" s="222" t="str">
        <f t="shared" si="255"/>
        <v/>
      </c>
      <c r="AX433" s="222" t="str">
        <f t="shared" si="255"/>
        <v/>
      </c>
      <c r="AY433" s="222" t="str">
        <f t="shared" si="255"/>
        <v/>
      </c>
      <c r="AZ433" s="222" t="str">
        <f t="shared" si="255"/>
        <v/>
      </c>
      <c r="BA433" s="222" t="str">
        <f t="shared" si="255"/>
        <v/>
      </c>
      <c r="BB433" s="219" t="str">
        <f>IFERROR(IF(IF(Z433=例①!$E$12,例①!$E$12,IF(WEEKDAY(Z433)=1,Z440,BB434))&gt;例①!$E$12,例①!$E$12,IF(Z433=例①!$E$12,例①!$E$12,IF(WEEKDAY(Z433)=1,Z440,BB434))),"")</f>
        <v/>
      </c>
      <c r="BE433" s="53"/>
      <c r="BF433" s="53"/>
      <c r="BG433" s="53" t="str">
        <f>IFERROR(VLOOKUP(B433,例①!$C$11:$D$12,2,FALSE),"")</f>
        <v/>
      </c>
      <c r="BH433" s="53" t="str">
        <f>IFERROR(VLOOKUP(B433,例①!$C$16:$D$21,2,FALSE),"")</f>
        <v/>
      </c>
      <c r="BI433" s="53" t="str">
        <f>IFERROR(VLOOKUP(B433,例①!$C$22:$D$24,2,FALSE),"")</f>
        <v/>
      </c>
      <c r="BJ433" s="53" t="str">
        <f>IF(B433&gt;例①!$C$26,"",IF(B433&gt;=例①!$C$25,$BJ$13,""))</f>
        <v/>
      </c>
      <c r="BK433" s="53" t="str">
        <f>IF(B433&gt;例①!$C$28,"",IF(B433&gt;=例①!$C$27,$BK$13,""))</f>
        <v/>
      </c>
      <c r="BL433" s="53" t="str">
        <f>IF(B433&gt;例①!$C$30,"",IF(B433&gt;=例①!$C$29,$BL$13,""))</f>
        <v/>
      </c>
      <c r="BM433" s="53" t="str">
        <f>IF(B433&gt;例①!$C$32,"",IF(B433&gt;=例①!$C$31,$BM$13,""))</f>
        <v/>
      </c>
      <c r="BN433" s="53" t="str">
        <f>IF(B433&gt;例①!$C$34,"",IF(B433&gt;=例①!$C$33,$BN$13,""))</f>
        <v/>
      </c>
      <c r="BO433" s="53" t="str">
        <f>IF(B433&gt;例①!$C$36,"",IF(B433&gt;=例①!$C$35,$BO$13,""))</f>
        <v/>
      </c>
      <c r="BP433" s="53" t="str">
        <f>IF(B433&gt;例①!$C$38,"",IF(B433&gt;=例①!$C$37,$BP$13,""))</f>
        <v/>
      </c>
      <c r="BQ433" s="53" t="str">
        <f>IF(B433&gt;例①!$C$40,"",IF(B433&gt;=例①!$C$39,$BQ$13,""))</f>
        <v/>
      </c>
      <c r="BR433" s="53" t="str">
        <f>IF(B433&gt;例①!$C$42,"",IF(B433&gt;=例①!$C$41,$BR$13,""))</f>
        <v/>
      </c>
      <c r="BS433" s="53" t="str">
        <f>IF(B433&gt;例①!$C$44,"",IF(B433&gt;=例①!$C$43,$BS$13,""))</f>
        <v/>
      </c>
      <c r="BT433" s="53" t="str">
        <f>IF(B433&gt;例①!$C$46,"",IF(B433&gt;=例①!$C$45,$BT$13,""))</f>
        <v/>
      </c>
      <c r="BU433" s="53" t="str">
        <f>IF(B433&gt;例①!$C$48,"",IF(B433&gt;=例①!$C$47,$BU$13,""))</f>
        <v/>
      </c>
      <c r="BV433" s="53" t="str">
        <f>IF(B433&gt;例①!$C$50,"",IF(B433&gt;=例①!$C$49,$BV$13,""))</f>
        <v/>
      </c>
      <c r="BW433" s="53" t="str">
        <f>IF(B433&gt;例①!$C$52,"",IF(B433&gt;=例①!$C$51,$BW$13,""))</f>
        <v/>
      </c>
      <c r="BX433" s="53" t="str">
        <f>IF(B433&gt;例①!$C$54,"",IF(B433&gt;=例①!$C$53,$BX$13,""))</f>
        <v/>
      </c>
      <c r="BY433" s="53" t="str">
        <f>IF(B433&gt;例①!$C$56,"",IF(B433&gt;=例①!$C$55,$BY$13,""))</f>
        <v/>
      </c>
      <c r="BZ433" s="53" t="str">
        <f>IF(B433&gt;例①!$C$58,"",IF(B433&gt;=例①!$C$57,$BZ$13,""))</f>
        <v/>
      </c>
      <c r="CA433" s="53" t="str">
        <f>IF(B433&gt;例①!$C$60,"",IF(B433&gt;=例①!$C$59,$CA$13,""))</f>
        <v/>
      </c>
      <c r="CB433" s="53" t="str">
        <f>IF(B433&gt;例①!$C$62,"",IF(B433&gt;=例①!$C$61,$CB$13,""))</f>
        <v/>
      </c>
      <c r="CC433" s="53" t="str">
        <f>IF(B433&gt;例①!$C$64,"",IF(B433&gt;=例①!$C$63,$CC$13,""))</f>
        <v/>
      </c>
      <c r="CD433" s="53" t="str">
        <f>IF(B433&gt;例①!$C$66,"",IF(B433&gt;=例①!$C$65,$CD$13,""))</f>
        <v/>
      </c>
      <c r="CE433" s="50" t="str">
        <f t="shared" si="249"/>
        <v/>
      </c>
      <c r="CF433" s="50" t="str">
        <f t="shared" si="236"/>
        <v xml:space="preserve"> </v>
      </c>
    </row>
    <row r="434" spans="1:84" ht="39" customHeight="1" thickTop="1" thickBot="1" x14ac:dyDescent="0.2">
      <c r="A434" s="81" t="str">
        <f t="shared" si="223"/>
        <v>対象期間外</v>
      </c>
      <c r="B434" s="180" t="str">
        <f>IFERROR(IF(B433=例①!$E$12+IF(WEEKDAY(例①!$E$12)=1,例①!$E$12,(8-WEEKDAY(例①!$E$12))),"-",IF(B433="-","-",B433+1)),"-")</f>
        <v>-</v>
      </c>
      <c r="C434" s="89" t="str">
        <f t="shared" si="237"/>
        <v>-</v>
      </c>
      <c r="D434" s="199" t="str">
        <f t="shared" si="238"/>
        <v>×</v>
      </c>
      <c r="E434" s="200" t="str">
        <f t="shared" si="239"/>
        <v xml:space="preserve"> </v>
      </c>
      <c r="F434" s="201" t="s">
        <v>61</v>
      </c>
      <c r="G434" s="202"/>
      <c r="H434" s="203"/>
      <c r="I434" s="204"/>
      <c r="J434" s="187" t="str">
        <f t="shared" si="240"/>
        <v/>
      </c>
      <c r="K434" s="190" t="str">
        <f t="shared" si="224"/>
        <v/>
      </c>
      <c r="L434" s="190" t="str">
        <f t="shared" si="225"/>
        <v/>
      </c>
      <c r="M434" s="188" t="str">
        <f t="shared" si="241"/>
        <v/>
      </c>
      <c r="N434" s="87" t="str">
        <f t="shared" si="226"/>
        <v/>
      </c>
      <c r="O434" s="108"/>
      <c r="P434" s="156" t="str">
        <f>IF(B434&lt;例①!$E$11,"",IF(B434&gt;例①!$E$12,"",IF(LEN(CE434)=0,"○","")))</f>
        <v/>
      </c>
      <c r="Q434" s="162">
        <f t="shared" si="242"/>
        <v>52</v>
      </c>
      <c r="R434" s="93">
        <f t="shared" si="227"/>
        <v>181</v>
      </c>
      <c r="S434" s="156" t="str">
        <f t="shared" si="228"/>
        <v/>
      </c>
      <c r="T434" s="162">
        <f t="shared" si="229"/>
        <v>51</v>
      </c>
      <c r="U434" s="100">
        <f t="shared" si="243"/>
        <v>52</v>
      </c>
      <c r="V434" s="93" t="str">
        <f t="shared" si="230"/>
        <v/>
      </c>
      <c r="W434" s="169" t="str">
        <f t="shared" si="244"/>
        <v/>
      </c>
      <c r="X434" s="80" t="str">
        <f t="shared" si="245"/>
        <v/>
      </c>
      <c r="Y434" s="80" t="str">
        <f t="shared" si="246"/>
        <v/>
      </c>
      <c r="Z434" s="80" t="str">
        <f t="shared" si="231"/>
        <v>-</v>
      </c>
      <c r="AA434" s="80" t="str">
        <f t="shared" si="232"/>
        <v/>
      </c>
      <c r="AB434" s="80" t="str">
        <f t="shared" si="233"/>
        <v>OK（振替済み）</v>
      </c>
      <c r="AC434" s="154">
        <f t="shared" si="234"/>
        <v>51</v>
      </c>
      <c r="AD434" s="154" t="str">
        <f t="shared" si="247"/>
        <v/>
      </c>
      <c r="AE434" s="106">
        <f t="shared" si="248"/>
        <v>0</v>
      </c>
      <c r="AF434" s="106">
        <f t="shared" si="235"/>
        <v>0</v>
      </c>
      <c r="AG434" s="223" t="str">
        <f>IFERROR(IF(AE434=1,例①!$E$11,IF(AE434=2,例①!$E$11,IF(WEEKDAY(Z434)=2,Z427,AG433))),"")</f>
        <v/>
      </c>
      <c r="AH434" s="224" t="str">
        <f t="shared" si="255"/>
        <v/>
      </c>
      <c r="AI434" s="224" t="str">
        <f t="shared" si="255"/>
        <v/>
      </c>
      <c r="AJ434" s="224" t="str">
        <f t="shared" si="255"/>
        <v/>
      </c>
      <c r="AK434" s="224" t="str">
        <f t="shared" si="255"/>
        <v/>
      </c>
      <c r="AL434" s="224" t="str">
        <f t="shared" si="255"/>
        <v/>
      </c>
      <c r="AM434" s="224" t="str">
        <f t="shared" si="255"/>
        <v/>
      </c>
      <c r="AN434" s="224" t="str">
        <f t="shared" si="255"/>
        <v/>
      </c>
      <c r="AO434" s="224" t="str">
        <f t="shared" si="255"/>
        <v/>
      </c>
      <c r="AP434" s="224" t="str">
        <f t="shared" si="255"/>
        <v/>
      </c>
      <c r="AQ434" s="224" t="str">
        <f t="shared" si="255"/>
        <v/>
      </c>
      <c r="AR434" s="224" t="str">
        <f t="shared" si="255"/>
        <v/>
      </c>
      <c r="AS434" s="224" t="str">
        <f t="shared" si="255"/>
        <v/>
      </c>
      <c r="AT434" s="224" t="str">
        <f t="shared" si="255"/>
        <v/>
      </c>
      <c r="AU434" s="224" t="str">
        <f t="shared" si="255"/>
        <v/>
      </c>
      <c r="AV434" s="224" t="str">
        <f t="shared" si="255"/>
        <v/>
      </c>
      <c r="AW434" s="224" t="str">
        <f t="shared" si="255"/>
        <v/>
      </c>
      <c r="AX434" s="224" t="str">
        <f t="shared" si="255"/>
        <v/>
      </c>
      <c r="AY434" s="224" t="str">
        <f t="shared" si="255"/>
        <v/>
      </c>
      <c r="AZ434" s="224" t="str">
        <f t="shared" si="255"/>
        <v/>
      </c>
      <c r="BA434" s="224" t="str">
        <f t="shared" si="255"/>
        <v/>
      </c>
      <c r="BB434" s="225" t="str">
        <f>IFERROR(IF(IF(Z434=例①!$E$12,例①!$E$12,IF(WEEKDAY(Z434)=1,Z441,BB435))&gt;例①!$E$12,例①!$E$12,IF(Z434=例①!$E$12,例①!$E$12,IF(WEEKDAY(Z434)=1,Z441,BB435))),"")</f>
        <v/>
      </c>
      <c r="BE434" s="53"/>
      <c r="BF434" s="53"/>
      <c r="BG434" s="53" t="str">
        <f>IFERROR(VLOOKUP(B434,例①!$C$11:$D$12,2,FALSE),"")</f>
        <v/>
      </c>
      <c r="BH434" s="53" t="str">
        <f>IFERROR(VLOOKUP(B434,例①!$C$16:$D$21,2,FALSE),"")</f>
        <v/>
      </c>
      <c r="BI434" s="53" t="str">
        <f>IFERROR(VLOOKUP(B434,例①!$C$22:$D$24,2,FALSE),"")</f>
        <v/>
      </c>
      <c r="BJ434" s="53" t="str">
        <f>IF(B434&gt;例①!$C$26,"",IF(B434&gt;=例①!$C$25,$BJ$13,""))</f>
        <v/>
      </c>
      <c r="BK434" s="53" t="str">
        <f>IF(B434&gt;例①!$C$28,"",IF(B434&gt;=例①!$C$27,$BK$13,""))</f>
        <v/>
      </c>
      <c r="BL434" s="53" t="str">
        <f>IF(B434&gt;例①!$C$30,"",IF(B434&gt;=例①!$C$29,$BL$13,""))</f>
        <v/>
      </c>
      <c r="BM434" s="53" t="str">
        <f>IF(B434&gt;例①!$C$32,"",IF(B434&gt;=例①!$C$31,$BM$13,""))</f>
        <v/>
      </c>
      <c r="BN434" s="53" t="str">
        <f>IF(B434&gt;例①!$C$34,"",IF(B434&gt;=例①!$C$33,$BN$13,""))</f>
        <v/>
      </c>
      <c r="BO434" s="53" t="str">
        <f>IF(B434&gt;例①!$C$36,"",IF(B434&gt;=例①!$C$35,$BO$13,""))</f>
        <v/>
      </c>
      <c r="BP434" s="53" t="str">
        <f>IF(B434&gt;例①!$C$38,"",IF(B434&gt;=例①!$C$37,$BP$13,""))</f>
        <v/>
      </c>
      <c r="BQ434" s="53" t="str">
        <f>IF(B434&gt;例①!$C$40,"",IF(B434&gt;=例①!$C$39,$BQ$13,""))</f>
        <v/>
      </c>
      <c r="BR434" s="53" t="str">
        <f>IF(B434&gt;例①!$C$42,"",IF(B434&gt;=例①!$C$41,$BR$13,""))</f>
        <v/>
      </c>
      <c r="BS434" s="53" t="str">
        <f>IF(B434&gt;例①!$C$44,"",IF(B434&gt;=例①!$C$43,$BS$13,""))</f>
        <v/>
      </c>
      <c r="BT434" s="53" t="str">
        <f>IF(B434&gt;例①!$C$46,"",IF(B434&gt;=例①!$C$45,$BT$13,""))</f>
        <v/>
      </c>
      <c r="BU434" s="53" t="str">
        <f>IF(B434&gt;例①!$C$48,"",IF(B434&gt;=例①!$C$47,$BU$13,""))</f>
        <v/>
      </c>
      <c r="BV434" s="53" t="str">
        <f>IF(B434&gt;例①!$C$50,"",IF(B434&gt;=例①!$C$49,$BV$13,""))</f>
        <v/>
      </c>
      <c r="BW434" s="53" t="str">
        <f>IF(B434&gt;例①!$C$52,"",IF(B434&gt;=例①!$C$51,$BW$13,""))</f>
        <v/>
      </c>
      <c r="BX434" s="53" t="str">
        <f>IF(B434&gt;例①!$C$54,"",IF(B434&gt;=例①!$C$53,$BX$13,""))</f>
        <v/>
      </c>
      <c r="BY434" s="53" t="str">
        <f>IF(B434&gt;例①!$C$56,"",IF(B434&gt;=例①!$C$55,$BY$13,""))</f>
        <v/>
      </c>
      <c r="BZ434" s="53" t="str">
        <f>IF(B434&gt;例①!$C$58,"",IF(B434&gt;=例①!$C$57,$BZ$13,""))</f>
        <v/>
      </c>
      <c r="CA434" s="53" t="str">
        <f>IF(B434&gt;例①!$C$60,"",IF(B434&gt;=例①!$C$59,$CA$13,""))</f>
        <v/>
      </c>
      <c r="CB434" s="53" t="str">
        <f>IF(B434&gt;例①!$C$62,"",IF(B434&gt;=例①!$C$61,$CB$13,""))</f>
        <v/>
      </c>
      <c r="CC434" s="53" t="str">
        <f>IF(B434&gt;例①!$C$64,"",IF(B434&gt;=例①!$C$63,$CC$13,""))</f>
        <v/>
      </c>
      <c r="CD434" s="53" t="str">
        <f>IF(B434&gt;例①!$C$66,"",IF(B434&gt;=例①!$C$65,$CD$13,""))</f>
        <v/>
      </c>
      <c r="CE434" s="50" t="str">
        <f t="shared" si="249"/>
        <v/>
      </c>
      <c r="CF434" s="50" t="str">
        <f t="shared" si="236"/>
        <v xml:space="preserve"> </v>
      </c>
    </row>
    <row r="435" spans="1:84" ht="39" customHeight="1" thickTop="1" thickBot="1" x14ac:dyDescent="0.2">
      <c r="A435" s="81" t="str">
        <f t="shared" si="223"/>
        <v>対象期間外</v>
      </c>
      <c r="B435" s="180" t="str">
        <f>IFERROR(IF(B434=例①!$E$12+IF(WEEKDAY(例①!$E$12)=1,例①!$E$12,(8-WEEKDAY(例①!$E$12))),"-",IF(B434="-","-",B434+1)),"-")</f>
        <v>-</v>
      </c>
      <c r="C435" s="89" t="str">
        <f t="shared" si="237"/>
        <v>-</v>
      </c>
      <c r="D435" s="199" t="str">
        <f t="shared" si="238"/>
        <v>×</v>
      </c>
      <c r="E435" s="200" t="str">
        <f t="shared" si="239"/>
        <v xml:space="preserve"> </v>
      </c>
      <c r="F435" s="201" t="s">
        <v>60</v>
      </c>
      <c r="G435" s="202"/>
      <c r="H435" s="203"/>
      <c r="I435" s="204"/>
      <c r="J435" s="187" t="str">
        <f t="shared" si="240"/>
        <v/>
      </c>
      <c r="K435" s="190" t="str">
        <f t="shared" si="224"/>
        <v/>
      </c>
      <c r="L435" s="190" t="str">
        <f t="shared" si="225"/>
        <v/>
      </c>
      <c r="M435" s="188" t="str">
        <f t="shared" si="241"/>
        <v/>
      </c>
      <c r="N435" s="87" t="str">
        <f t="shared" si="226"/>
        <v/>
      </c>
      <c r="O435" s="108"/>
      <c r="P435" s="156" t="str">
        <f>IF(B435&lt;例①!$E$11,"",IF(B435&gt;例①!$E$12,"",IF(LEN(CE435)=0,"○","")))</f>
        <v/>
      </c>
      <c r="Q435" s="162">
        <f t="shared" si="242"/>
        <v>52</v>
      </c>
      <c r="R435" s="93">
        <f t="shared" si="227"/>
        <v>181</v>
      </c>
      <c r="S435" s="156" t="str">
        <f t="shared" si="228"/>
        <v/>
      </c>
      <c r="T435" s="162">
        <f t="shared" si="229"/>
        <v>51</v>
      </c>
      <c r="U435" s="100">
        <f t="shared" si="243"/>
        <v>52</v>
      </c>
      <c r="V435" s="93" t="str">
        <f t="shared" si="230"/>
        <v/>
      </c>
      <c r="W435" s="169" t="str">
        <f t="shared" si="244"/>
        <v/>
      </c>
      <c r="X435" s="80" t="str">
        <f t="shared" si="245"/>
        <v/>
      </c>
      <c r="Y435" s="80" t="str">
        <f t="shared" si="246"/>
        <v/>
      </c>
      <c r="Z435" s="80" t="str">
        <f t="shared" si="231"/>
        <v>-</v>
      </c>
      <c r="AA435" s="80" t="str">
        <f t="shared" si="232"/>
        <v/>
      </c>
      <c r="AB435" s="80" t="str">
        <f t="shared" si="233"/>
        <v>OK（振替済み）</v>
      </c>
      <c r="AC435" s="154">
        <f t="shared" si="234"/>
        <v>51</v>
      </c>
      <c r="AD435" s="154" t="str">
        <f t="shared" si="247"/>
        <v/>
      </c>
      <c r="AE435" s="106">
        <f t="shared" si="248"/>
        <v>0</v>
      </c>
      <c r="AF435" s="106">
        <f t="shared" si="235"/>
        <v>0</v>
      </c>
      <c r="AG435" s="216" t="str">
        <f>IFERROR(IF(AE435=1,例①!$E$11,IF(AE435=2,例①!$E$11,IF(WEEKDAY(Z435)=2,Z428,AG434))),"")</f>
        <v/>
      </c>
      <c r="AH435" s="221" t="str">
        <f t="shared" si="255"/>
        <v/>
      </c>
      <c r="AI435" s="221" t="str">
        <f t="shared" si="255"/>
        <v/>
      </c>
      <c r="AJ435" s="221" t="str">
        <f t="shared" si="255"/>
        <v/>
      </c>
      <c r="AK435" s="221" t="str">
        <f t="shared" si="255"/>
        <v/>
      </c>
      <c r="AL435" s="221" t="str">
        <f t="shared" si="255"/>
        <v/>
      </c>
      <c r="AM435" s="221" t="str">
        <f t="shared" si="255"/>
        <v/>
      </c>
      <c r="AN435" s="221" t="str">
        <f t="shared" si="255"/>
        <v/>
      </c>
      <c r="AO435" s="221" t="str">
        <f t="shared" si="255"/>
        <v/>
      </c>
      <c r="AP435" s="221" t="str">
        <f t="shared" si="255"/>
        <v/>
      </c>
      <c r="AQ435" s="221" t="str">
        <f t="shared" si="255"/>
        <v/>
      </c>
      <c r="AR435" s="221" t="str">
        <f t="shared" si="255"/>
        <v/>
      </c>
      <c r="AS435" s="221" t="str">
        <f t="shared" si="255"/>
        <v/>
      </c>
      <c r="AT435" s="221" t="str">
        <f t="shared" si="255"/>
        <v/>
      </c>
      <c r="AU435" s="221" t="str">
        <f t="shared" si="255"/>
        <v/>
      </c>
      <c r="AV435" s="221" t="str">
        <f t="shared" si="255"/>
        <v/>
      </c>
      <c r="AW435" s="221" t="str">
        <f t="shared" si="255"/>
        <v/>
      </c>
      <c r="AX435" s="221" t="str">
        <f t="shared" si="255"/>
        <v/>
      </c>
      <c r="AY435" s="221" t="str">
        <f t="shared" si="255"/>
        <v/>
      </c>
      <c r="AZ435" s="221" t="str">
        <f t="shared" si="255"/>
        <v/>
      </c>
      <c r="BA435" s="221" t="str">
        <f t="shared" si="255"/>
        <v/>
      </c>
      <c r="BB435" s="217" t="str">
        <f>IFERROR(IF(IF(Z435=例①!$E$12,例①!$E$12,IF(WEEKDAY(Z435)=1,Z442,BB436))&gt;例①!$E$12,例①!$E$12,IF(Z435=例①!$E$12,例①!$E$12,IF(WEEKDAY(Z435)=1,Z442,BB436))),"")</f>
        <v/>
      </c>
      <c r="BE435" s="53"/>
      <c r="BF435" s="53"/>
      <c r="BG435" s="53" t="str">
        <f>IFERROR(VLOOKUP(B435,例①!$C$11:$D$12,2,FALSE),"")</f>
        <v/>
      </c>
      <c r="BH435" s="53" t="str">
        <f>IFERROR(VLOOKUP(B435,例①!$C$16:$D$21,2,FALSE),"")</f>
        <v/>
      </c>
      <c r="BI435" s="53" t="str">
        <f>IFERROR(VLOOKUP(B435,例①!$C$22:$D$24,2,FALSE),"")</f>
        <v/>
      </c>
      <c r="BJ435" s="53" t="str">
        <f>IF(B435&gt;例①!$C$26,"",IF(B435&gt;=例①!$C$25,$BJ$13,""))</f>
        <v/>
      </c>
      <c r="BK435" s="53" t="str">
        <f>IF(B435&gt;例①!$C$28,"",IF(B435&gt;=例①!$C$27,$BK$13,""))</f>
        <v/>
      </c>
      <c r="BL435" s="53" t="str">
        <f>IF(B435&gt;例①!$C$30,"",IF(B435&gt;=例①!$C$29,$BL$13,""))</f>
        <v/>
      </c>
      <c r="BM435" s="53" t="str">
        <f>IF(B435&gt;例①!$C$32,"",IF(B435&gt;=例①!$C$31,$BM$13,""))</f>
        <v/>
      </c>
      <c r="BN435" s="53" t="str">
        <f>IF(B435&gt;例①!$C$34,"",IF(B435&gt;=例①!$C$33,$BN$13,""))</f>
        <v/>
      </c>
      <c r="BO435" s="53" t="str">
        <f>IF(B435&gt;例①!$C$36,"",IF(B435&gt;=例①!$C$35,$BO$13,""))</f>
        <v/>
      </c>
      <c r="BP435" s="53" t="str">
        <f>IF(B435&gt;例①!$C$38,"",IF(B435&gt;=例①!$C$37,$BP$13,""))</f>
        <v/>
      </c>
      <c r="BQ435" s="53" t="str">
        <f>IF(B435&gt;例①!$C$40,"",IF(B435&gt;=例①!$C$39,$BQ$13,""))</f>
        <v/>
      </c>
      <c r="BR435" s="53" t="str">
        <f>IF(B435&gt;例①!$C$42,"",IF(B435&gt;=例①!$C$41,$BR$13,""))</f>
        <v/>
      </c>
      <c r="BS435" s="53" t="str">
        <f>IF(B435&gt;例①!$C$44,"",IF(B435&gt;=例①!$C$43,$BS$13,""))</f>
        <v/>
      </c>
      <c r="BT435" s="53" t="str">
        <f>IF(B435&gt;例①!$C$46,"",IF(B435&gt;=例①!$C$45,$BT$13,""))</f>
        <v/>
      </c>
      <c r="BU435" s="53" t="str">
        <f>IF(B435&gt;例①!$C$48,"",IF(B435&gt;=例①!$C$47,$BU$13,""))</f>
        <v/>
      </c>
      <c r="BV435" s="53" t="str">
        <f>IF(B435&gt;例①!$C$50,"",IF(B435&gt;=例①!$C$49,$BV$13,""))</f>
        <v/>
      </c>
      <c r="BW435" s="53" t="str">
        <f>IF(B435&gt;例①!$C$52,"",IF(B435&gt;=例①!$C$51,$BW$13,""))</f>
        <v/>
      </c>
      <c r="BX435" s="53" t="str">
        <f>IF(B435&gt;例①!$C$54,"",IF(B435&gt;=例①!$C$53,$BX$13,""))</f>
        <v/>
      </c>
      <c r="BY435" s="53" t="str">
        <f>IF(B435&gt;例①!$C$56,"",IF(B435&gt;=例①!$C$55,$BY$13,""))</f>
        <v/>
      </c>
      <c r="BZ435" s="53" t="str">
        <f>IF(B435&gt;例①!$C$58,"",IF(B435&gt;=例①!$C$57,$BZ$13,""))</f>
        <v/>
      </c>
      <c r="CA435" s="53" t="str">
        <f>IF(B435&gt;例①!$C$60,"",IF(B435&gt;=例①!$C$59,$CA$13,""))</f>
        <v/>
      </c>
      <c r="CB435" s="53" t="str">
        <f>IF(B435&gt;例①!$C$62,"",IF(B435&gt;=例①!$C$61,$CB$13,""))</f>
        <v/>
      </c>
      <c r="CC435" s="53" t="str">
        <f>IF(B435&gt;例①!$C$64,"",IF(B435&gt;=例①!$C$63,$CC$13,""))</f>
        <v/>
      </c>
      <c r="CD435" s="53" t="str">
        <f>IF(B435&gt;例①!$C$66,"",IF(B435&gt;=例①!$C$65,$CD$13,""))</f>
        <v/>
      </c>
      <c r="CE435" s="50" t="str">
        <f t="shared" si="249"/>
        <v/>
      </c>
      <c r="CF435" s="50" t="str">
        <f t="shared" si="236"/>
        <v xml:space="preserve"> </v>
      </c>
    </row>
    <row r="436" spans="1:84" ht="39" customHeight="1" thickTop="1" thickBot="1" x14ac:dyDescent="0.2">
      <c r="A436" s="81" t="str">
        <f t="shared" si="223"/>
        <v>対象期間外</v>
      </c>
      <c r="B436" s="180" t="str">
        <f>IFERROR(IF(B435=例①!$E$12+IF(WEEKDAY(例①!$E$12)=1,例①!$E$12,(8-WEEKDAY(例①!$E$12))),"-",IF(B435="-","-",B435+1)),"-")</f>
        <v>-</v>
      </c>
      <c r="C436" s="89" t="str">
        <f t="shared" si="237"/>
        <v>-</v>
      </c>
      <c r="D436" s="199" t="str">
        <f t="shared" si="238"/>
        <v>×</v>
      </c>
      <c r="E436" s="200" t="str">
        <f t="shared" si="239"/>
        <v xml:space="preserve"> </v>
      </c>
      <c r="F436" s="201" t="s">
        <v>60</v>
      </c>
      <c r="G436" s="202"/>
      <c r="H436" s="203"/>
      <c r="I436" s="204"/>
      <c r="J436" s="187" t="str">
        <f t="shared" si="240"/>
        <v/>
      </c>
      <c r="K436" s="190" t="str">
        <f t="shared" si="224"/>
        <v/>
      </c>
      <c r="L436" s="190" t="str">
        <f t="shared" si="225"/>
        <v/>
      </c>
      <c r="M436" s="188" t="str">
        <f t="shared" si="241"/>
        <v/>
      </c>
      <c r="N436" s="87" t="str">
        <f t="shared" si="226"/>
        <v/>
      </c>
      <c r="O436" s="108"/>
      <c r="P436" s="156" t="str">
        <f>IF(B436&lt;例①!$E$11,"",IF(B436&gt;例①!$E$12,"",IF(LEN(CE436)=0,"○","")))</f>
        <v/>
      </c>
      <c r="Q436" s="162">
        <f t="shared" si="242"/>
        <v>52</v>
      </c>
      <c r="R436" s="93">
        <f t="shared" si="227"/>
        <v>181</v>
      </c>
      <c r="S436" s="156" t="str">
        <f t="shared" si="228"/>
        <v/>
      </c>
      <c r="T436" s="162">
        <f t="shared" si="229"/>
        <v>51</v>
      </c>
      <c r="U436" s="100">
        <f t="shared" si="243"/>
        <v>52</v>
      </c>
      <c r="V436" s="93" t="str">
        <f t="shared" si="230"/>
        <v/>
      </c>
      <c r="W436" s="169" t="str">
        <f t="shared" si="244"/>
        <v/>
      </c>
      <c r="X436" s="80" t="str">
        <f t="shared" si="245"/>
        <v/>
      </c>
      <c r="Y436" s="80" t="str">
        <f t="shared" si="246"/>
        <v/>
      </c>
      <c r="Z436" s="80" t="str">
        <f t="shared" si="231"/>
        <v>-</v>
      </c>
      <c r="AA436" s="80" t="str">
        <f t="shared" si="232"/>
        <v/>
      </c>
      <c r="AB436" s="80" t="str">
        <f t="shared" si="233"/>
        <v>OK（振替済み）</v>
      </c>
      <c r="AC436" s="154">
        <f t="shared" si="234"/>
        <v>51</v>
      </c>
      <c r="AD436" s="154" t="str">
        <f t="shared" si="247"/>
        <v/>
      </c>
      <c r="AE436" s="106">
        <f t="shared" si="248"/>
        <v>0</v>
      </c>
      <c r="AF436" s="106">
        <f t="shared" si="235"/>
        <v>0</v>
      </c>
      <c r="AG436" s="218" t="str">
        <f>IFERROR(IF(AE436=1,例①!$E$11,IF(AE436=2,例①!$E$11,IF(WEEKDAY(Z436)=2,Z429,AG435))),"")</f>
        <v/>
      </c>
      <c r="AH436" s="222" t="str">
        <f t="shared" si="255"/>
        <v/>
      </c>
      <c r="AI436" s="222" t="str">
        <f t="shared" si="255"/>
        <v/>
      </c>
      <c r="AJ436" s="222" t="str">
        <f t="shared" si="255"/>
        <v/>
      </c>
      <c r="AK436" s="222" t="str">
        <f t="shared" si="255"/>
        <v/>
      </c>
      <c r="AL436" s="222" t="str">
        <f t="shared" si="255"/>
        <v/>
      </c>
      <c r="AM436" s="222" t="str">
        <f t="shared" si="255"/>
        <v/>
      </c>
      <c r="AN436" s="222" t="str">
        <f t="shared" si="255"/>
        <v/>
      </c>
      <c r="AO436" s="222" t="str">
        <f t="shared" si="255"/>
        <v/>
      </c>
      <c r="AP436" s="222" t="str">
        <f t="shared" si="255"/>
        <v/>
      </c>
      <c r="AQ436" s="222" t="str">
        <f t="shared" si="255"/>
        <v/>
      </c>
      <c r="AR436" s="222" t="str">
        <f t="shared" si="255"/>
        <v/>
      </c>
      <c r="AS436" s="222" t="str">
        <f t="shared" si="255"/>
        <v/>
      </c>
      <c r="AT436" s="222" t="str">
        <f t="shared" si="255"/>
        <v/>
      </c>
      <c r="AU436" s="222" t="str">
        <f t="shared" si="255"/>
        <v/>
      </c>
      <c r="AV436" s="222" t="str">
        <f t="shared" si="255"/>
        <v/>
      </c>
      <c r="AW436" s="222" t="str">
        <f t="shared" si="255"/>
        <v/>
      </c>
      <c r="AX436" s="222" t="str">
        <f t="shared" si="255"/>
        <v/>
      </c>
      <c r="AY436" s="222" t="str">
        <f t="shared" si="255"/>
        <v/>
      </c>
      <c r="AZ436" s="222" t="str">
        <f t="shared" si="255"/>
        <v/>
      </c>
      <c r="BA436" s="222" t="str">
        <f t="shared" si="255"/>
        <v/>
      </c>
      <c r="BB436" s="219" t="str">
        <f>IFERROR(IF(IF(Z436=例①!$E$12,例①!$E$12,IF(WEEKDAY(Z436)=1,Z443,BB437))&gt;例①!$E$12,例①!$E$12,IF(Z436=例①!$E$12,例①!$E$12,IF(WEEKDAY(Z436)=1,Z443,BB437))),"")</f>
        <v/>
      </c>
      <c r="BE436" s="53"/>
      <c r="BF436" s="53"/>
      <c r="BG436" s="53" t="str">
        <f>IFERROR(VLOOKUP(B436,例①!$C$11:$D$12,2,FALSE),"")</f>
        <v/>
      </c>
      <c r="BH436" s="53" t="str">
        <f>IFERROR(VLOOKUP(B436,例①!$C$16:$D$21,2,FALSE),"")</f>
        <v/>
      </c>
      <c r="BI436" s="53" t="str">
        <f>IFERROR(VLOOKUP(B436,例①!$C$22:$D$24,2,FALSE),"")</f>
        <v/>
      </c>
      <c r="BJ436" s="53" t="str">
        <f>IF(B436&gt;例①!$C$26,"",IF(B436&gt;=例①!$C$25,$BJ$13,""))</f>
        <v/>
      </c>
      <c r="BK436" s="53" t="str">
        <f>IF(B436&gt;例①!$C$28,"",IF(B436&gt;=例①!$C$27,$BK$13,""))</f>
        <v/>
      </c>
      <c r="BL436" s="53" t="str">
        <f>IF(B436&gt;例①!$C$30,"",IF(B436&gt;=例①!$C$29,$BL$13,""))</f>
        <v/>
      </c>
      <c r="BM436" s="53" t="str">
        <f>IF(B436&gt;例①!$C$32,"",IF(B436&gt;=例①!$C$31,$BM$13,""))</f>
        <v/>
      </c>
      <c r="BN436" s="53" t="str">
        <f>IF(B436&gt;例①!$C$34,"",IF(B436&gt;=例①!$C$33,$BN$13,""))</f>
        <v/>
      </c>
      <c r="BO436" s="53" t="str">
        <f>IF(B436&gt;例①!$C$36,"",IF(B436&gt;=例①!$C$35,$BO$13,""))</f>
        <v/>
      </c>
      <c r="BP436" s="53" t="str">
        <f>IF(B436&gt;例①!$C$38,"",IF(B436&gt;=例①!$C$37,$BP$13,""))</f>
        <v/>
      </c>
      <c r="BQ436" s="53" t="str">
        <f>IF(B436&gt;例①!$C$40,"",IF(B436&gt;=例①!$C$39,$BQ$13,""))</f>
        <v/>
      </c>
      <c r="BR436" s="53" t="str">
        <f>IF(B436&gt;例①!$C$42,"",IF(B436&gt;=例①!$C$41,$BR$13,""))</f>
        <v/>
      </c>
      <c r="BS436" s="53" t="str">
        <f>IF(B436&gt;例①!$C$44,"",IF(B436&gt;=例①!$C$43,$BS$13,""))</f>
        <v/>
      </c>
      <c r="BT436" s="53" t="str">
        <f>IF(B436&gt;例①!$C$46,"",IF(B436&gt;=例①!$C$45,$BT$13,""))</f>
        <v/>
      </c>
      <c r="BU436" s="53" t="str">
        <f>IF(B436&gt;例①!$C$48,"",IF(B436&gt;=例①!$C$47,$BU$13,""))</f>
        <v/>
      </c>
      <c r="BV436" s="53" t="str">
        <f>IF(B436&gt;例①!$C$50,"",IF(B436&gt;=例①!$C$49,$BV$13,""))</f>
        <v/>
      </c>
      <c r="BW436" s="53" t="str">
        <f>IF(B436&gt;例①!$C$52,"",IF(B436&gt;=例①!$C$51,$BW$13,""))</f>
        <v/>
      </c>
      <c r="BX436" s="53" t="str">
        <f>IF(B436&gt;例①!$C$54,"",IF(B436&gt;=例①!$C$53,$BX$13,""))</f>
        <v/>
      </c>
      <c r="BY436" s="53" t="str">
        <f>IF(B436&gt;例①!$C$56,"",IF(B436&gt;=例①!$C$55,$BY$13,""))</f>
        <v/>
      </c>
      <c r="BZ436" s="53" t="str">
        <f>IF(B436&gt;例①!$C$58,"",IF(B436&gt;=例①!$C$57,$BZ$13,""))</f>
        <v/>
      </c>
      <c r="CA436" s="53" t="str">
        <f>IF(B436&gt;例①!$C$60,"",IF(B436&gt;=例①!$C$59,$CA$13,""))</f>
        <v/>
      </c>
      <c r="CB436" s="53" t="str">
        <f>IF(B436&gt;例①!$C$62,"",IF(B436&gt;=例①!$C$61,$CB$13,""))</f>
        <v/>
      </c>
      <c r="CC436" s="53" t="str">
        <f>IF(B436&gt;例①!$C$64,"",IF(B436&gt;=例①!$C$63,$CC$13,""))</f>
        <v/>
      </c>
      <c r="CD436" s="53" t="str">
        <f>IF(B436&gt;例①!$C$66,"",IF(B436&gt;=例①!$C$65,$CD$13,""))</f>
        <v/>
      </c>
      <c r="CE436" s="50" t="str">
        <f t="shared" si="249"/>
        <v/>
      </c>
      <c r="CF436" s="50" t="str">
        <f t="shared" si="236"/>
        <v xml:space="preserve"> </v>
      </c>
    </row>
    <row r="437" spans="1:84" ht="39" customHeight="1" thickTop="1" thickBot="1" x14ac:dyDescent="0.2">
      <c r="A437" s="81" t="str">
        <f t="shared" si="223"/>
        <v>対象期間外</v>
      </c>
      <c r="B437" s="180" t="str">
        <f>IFERROR(IF(B436=例①!$E$12+IF(WEEKDAY(例①!$E$12)=1,例①!$E$12,(8-WEEKDAY(例①!$E$12))),"-",IF(B436="-","-",B436+1)),"-")</f>
        <v>-</v>
      </c>
      <c r="C437" s="89" t="str">
        <f t="shared" si="237"/>
        <v>-</v>
      </c>
      <c r="D437" s="199" t="str">
        <f t="shared" si="238"/>
        <v>×</v>
      </c>
      <c r="E437" s="200" t="str">
        <f t="shared" si="239"/>
        <v xml:space="preserve"> </v>
      </c>
      <c r="F437" s="201" t="s">
        <v>60</v>
      </c>
      <c r="G437" s="202"/>
      <c r="H437" s="203"/>
      <c r="I437" s="204"/>
      <c r="J437" s="187" t="str">
        <f t="shared" si="240"/>
        <v/>
      </c>
      <c r="K437" s="190" t="str">
        <f t="shared" si="224"/>
        <v/>
      </c>
      <c r="L437" s="190" t="str">
        <f t="shared" si="225"/>
        <v/>
      </c>
      <c r="M437" s="188" t="str">
        <f t="shared" si="241"/>
        <v/>
      </c>
      <c r="N437" s="87" t="str">
        <f t="shared" si="226"/>
        <v/>
      </c>
      <c r="O437" s="108"/>
      <c r="P437" s="156" t="str">
        <f>IF(B437&lt;例①!$E$11,"",IF(B437&gt;例①!$E$12,"",IF(LEN(CE437)=0,"○","")))</f>
        <v/>
      </c>
      <c r="Q437" s="162">
        <f t="shared" si="242"/>
        <v>52</v>
      </c>
      <c r="R437" s="93">
        <f t="shared" si="227"/>
        <v>181</v>
      </c>
      <c r="S437" s="156" t="str">
        <f t="shared" si="228"/>
        <v/>
      </c>
      <c r="T437" s="162">
        <f t="shared" si="229"/>
        <v>51</v>
      </c>
      <c r="U437" s="100">
        <f t="shared" si="243"/>
        <v>52</v>
      </c>
      <c r="V437" s="93" t="str">
        <f t="shared" si="230"/>
        <v/>
      </c>
      <c r="W437" s="169" t="str">
        <f t="shared" si="244"/>
        <v/>
      </c>
      <c r="X437" s="80" t="str">
        <f t="shared" si="245"/>
        <v/>
      </c>
      <c r="Y437" s="80" t="str">
        <f t="shared" si="246"/>
        <v/>
      </c>
      <c r="Z437" s="80" t="str">
        <f t="shared" si="231"/>
        <v>-</v>
      </c>
      <c r="AA437" s="80" t="str">
        <f t="shared" si="232"/>
        <v/>
      </c>
      <c r="AB437" s="80" t="str">
        <f t="shared" si="233"/>
        <v>OK（振替済み）</v>
      </c>
      <c r="AC437" s="154">
        <f t="shared" si="234"/>
        <v>51</v>
      </c>
      <c r="AD437" s="154" t="str">
        <f t="shared" si="247"/>
        <v/>
      </c>
      <c r="AE437" s="106">
        <f t="shared" si="248"/>
        <v>0</v>
      </c>
      <c r="AF437" s="106">
        <f t="shared" si="235"/>
        <v>0</v>
      </c>
      <c r="AG437" s="218" t="str">
        <f>IFERROR(IF(AE437=1,例①!$E$11,IF(AE437=2,例①!$E$11,IF(WEEKDAY(Z437)=2,Z430,AG436))),"")</f>
        <v/>
      </c>
      <c r="AH437" s="222" t="str">
        <f t="shared" si="255"/>
        <v/>
      </c>
      <c r="AI437" s="222" t="str">
        <f t="shared" si="255"/>
        <v/>
      </c>
      <c r="AJ437" s="222" t="str">
        <f t="shared" si="255"/>
        <v/>
      </c>
      <c r="AK437" s="222" t="str">
        <f t="shared" si="255"/>
        <v/>
      </c>
      <c r="AL437" s="222" t="str">
        <f t="shared" si="255"/>
        <v/>
      </c>
      <c r="AM437" s="222" t="str">
        <f t="shared" si="255"/>
        <v/>
      </c>
      <c r="AN437" s="222" t="str">
        <f t="shared" si="255"/>
        <v/>
      </c>
      <c r="AO437" s="222" t="str">
        <f t="shared" si="255"/>
        <v/>
      </c>
      <c r="AP437" s="222" t="str">
        <f t="shared" si="255"/>
        <v/>
      </c>
      <c r="AQ437" s="222" t="str">
        <f t="shared" si="255"/>
        <v/>
      </c>
      <c r="AR437" s="222" t="str">
        <f t="shared" si="255"/>
        <v/>
      </c>
      <c r="AS437" s="222" t="str">
        <f t="shared" si="255"/>
        <v/>
      </c>
      <c r="AT437" s="222" t="str">
        <f t="shared" si="255"/>
        <v/>
      </c>
      <c r="AU437" s="222" t="str">
        <f t="shared" si="255"/>
        <v/>
      </c>
      <c r="AV437" s="222" t="str">
        <f t="shared" si="255"/>
        <v/>
      </c>
      <c r="AW437" s="222" t="str">
        <f t="shared" si="255"/>
        <v/>
      </c>
      <c r="AX437" s="222" t="str">
        <f t="shared" si="255"/>
        <v/>
      </c>
      <c r="AY437" s="222" t="str">
        <f t="shared" si="255"/>
        <v/>
      </c>
      <c r="AZ437" s="222" t="str">
        <f t="shared" si="255"/>
        <v/>
      </c>
      <c r="BA437" s="222" t="str">
        <f t="shared" si="255"/>
        <v/>
      </c>
      <c r="BB437" s="219" t="str">
        <f>IFERROR(IF(IF(Z437=例①!$E$12,例①!$E$12,IF(WEEKDAY(Z437)=1,Z444,BB438))&gt;例①!$E$12,例①!$E$12,IF(Z437=例①!$E$12,例①!$E$12,IF(WEEKDAY(Z437)=1,Z444,BB438))),"")</f>
        <v/>
      </c>
      <c r="BE437" s="53"/>
      <c r="BF437" s="53"/>
      <c r="BG437" s="53" t="str">
        <f>IFERROR(VLOOKUP(B437,例①!$C$11:$D$12,2,FALSE),"")</f>
        <v/>
      </c>
      <c r="BH437" s="53" t="str">
        <f>IFERROR(VLOOKUP(B437,例①!$C$16:$D$21,2,FALSE),"")</f>
        <v/>
      </c>
      <c r="BI437" s="53" t="str">
        <f>IFERROR(VLOOKUP(B437,例①!$C$22:$D$24,2,FALSE),"")</f>
        <v/>
      </c>
      <c r="BJ437" s="53" t="str">
        <f>IF(B437&gt;例①!$C$26,"",IF(B437&gt;=例①!$C$25,$BJ$13,""))</f>
        <v/>
      </c>
      <c r="BK437" s="53" t="str">
        <f>IF(B437&gt;例①!$C$28,"",IF(B437&gt;=例①!$C$27,$BK$13,""))</f>
        <v/>
      </c>
      <c r="BL437" s="53" t="str">
        <f>IF(B437&gt;例①!$C$30,"",IF(B437&gt;=例①!$C$29,$BL$13,""))</f>
        <v/>
      </c>
      <c r="BM437" s="53" t="str">
        <f>IF(B437&gt;例①!$C$32,"",IF(B437&gt;=例①!$C$31,$BM$13,""))</f>
        <v/>
      </c>
      <c r="BN437" s="53" t="str">
        <f>IF(B437&gt;例①!$C$34,"",IF(B437&gt;=例①!$C$33,$BN$13,""))</f>
        <v/>
      </c>
      <c r="BO437" s="53" t="str">
        <f>IF(B437&gt;例①!$C$36,"",IF(B437&gt;=例①!$C$35,$BO$13,""))</f>
        <v/>
      </c>
      <c r="BP437" s="53" t="str">
        <f>IF(B437&gt;例①!$C$38,"",IF(B437&gt;=例①!$C$37,$BP$13,""))</f>
        <v/>
      </c>
      <c r="BQ437" s="53" t="str">
        <f>IF(B437&gt;例①!$C$40,"",IF(B437&gt;=例①!$C$39,$BQ$13,""))</f>
        <v/>
      </c>
      <c r="BR437" s="53" t="str">
        <f>IF(B437&gt;例①!$C$42,"",IF(B437&gt;=例①!$C$41,$BR$13,""))</f>
        <v/>
      </c>
      <c r="BS437" s="53" t="str">
        <f>IF(B437&gt;例①!$C$44,"",IF(B437&gt;=例①!$C$43,$BS$13,""))</f>
        <v/>
      </c>
      <c r="BT437" s="53" t="str">
        <f>IF(B437&gt;例①!$C$46,"",IF(B437&gt;=例①!$C$45,$BT$13,""))</f>
        <v/>
      </c>
      <c r="BU437" s="53" t="str">
        <f>IF(B437&gt;例①!$C$48,"",IF(B437&gt;=例①!$C$47,$BU$13,""))</f>
        <v/>
      </c>
      <c r="BV437" s="53" t="str">
        <f>IF(B437&gt;例①!$C$50,"",IF(B437&gt;=例①!$C$49,$BV$13,""))</f>
        <v/>
      </c>
      <c r="BW437" s="53" t="str">
        <f>IF(B437&gt;例①!$C$52,"",IF(B437&gt;=例①!$C$51,$BW$13,""))</f>
        <v/>
      </c>
      <c r="BX437" s="53" t="str">
        <f>IF(B437&gt;例①!$C$54,"",IF(B437&gt;=例①!$C$53,$BX$13,""))</f>
        <v/>
      </c>
      <c r="BY437" s="53" t="str">
        <f>IF(B437&gt;例①!$C$56,"",IF(B437&gt;=例①!$C$55,$BY$13,""))</f>
        <v/>
      </c>
      <c r="BZ437" s="53" t="str">
        <f>IF(B437&gt;例①!$C$58,"",IF(B437&gt;=例①!$C$57,$BZ$13,""))</f>
        <v/>
      </c>
      <c r="CA437" s="53" t="str">
        <f>IF(B437&gt;例①!$C$60,"",IF(B437&gt;=例①!$C$59,$CA$13,""))</f>
        <v/>
      </c>
      <c r="CB437" s="53" t="str">
        <f>IF(B437&gt;例①!$C$62,"",IF(B437&gt;=例①!$C$61,$CB$13,""))</f>
        <v/>
      </c>
      <c r="CC437" s="53" t="str">
        <f>IF(B437&gt;例①!$C$64,"",IF(B437&gt;=例①!$C$63,$CC$13,""))</f>
        <v/>
      </c>
      <c r="CD437" s="53" t="str">
        <f>IF(B437&gt;例①!$C$66,"",IF(B437&gt;=例①!$C$65,$CD$13,""))</f>
        <v/>
      </c>
      <c r="CE437" s="50" t="str">
        <f t="shared" si="249"/>
        <v/>
      </c>
      <c r="CF437" s="50" t="str">
        <f t="shared" si="236"/>
        <v xml:space="preserve"> </v>
      </c>
    </row>
    <row r="438" spans="1:84" ht="39" customHeight="1" thickTop="1" thickBot="1" x14ac:dyDescent="0.2">
      <c r="A438" s="81" t="str">
        <f t="shared" si="223"/>
        <v>対象期間外</v>
      </c>
      <c r="B438" s="180" t="str">
        <f>IFERROR(IF(B437=例①!$E$12+IF(WEEKDAY(例①!$E$12)=1,例①!$E$12,(8-WEEKDAY(例①!$E$12))),"-",IF(B437="-","-",B437+1)),"-")</f>
        <v>-</v>
      </c>
      <c r="C438" s="89" t="str">
        <f t="shared" si="237"/>
        <v>-</v>
      </c>
      <c r="D438" s="199" t="str">
        <f t="shared" si="238"/>
        <v>×</v>
      </c>
      <c r="E438" s="200" t="str">
        <f t="shared" si="239"/>
        <v xml:space="preserve"> </v>
      </c>
      <c r="F438" s="201" t="s">
        <v>60</v>
      </c>
      <c r="G438" s="202"/>
      <c r="H438" s="203"/>
      <c r="I438" s="204"/>
      <c r="J438" s="187" t="str">
        <f t="shared" si="240"/>
        <v/>
      </c>
      <c r="K438" s="190" t="str">
        <f t="shared" si="224"/>
        <v/>
      </c>
      <c r="L438" s="190" t="str">
        <f t="shared" si="225"/>
        <v/>
      </c>
      <c r="M438" s="188" t="str">
        <f t="shared" si="241"/>
        <v/>
      </c>
      <c r="N438" s="87" t="str">
        <f t="shared" si="226"/>
        <v/>
      </c>
      <c r="O438" s="108"/>
      <c r="P438" s="156" t="str">
        <f>IF(B438&lt;例①!$E$11,"",IF(B438&gt;例①!$E$12,"",IF(LEN(CE438)=0,"○","")))</f>
        <v/>
      </c>
      <c r="Q438" s="162">
        <f t="shared" si="242"/>
        <v>52</v>
      </c>
      <c r="R438" s="93">
        <f t="shared" si="227"/>
        <v>181</v>
      </c>
      <c r="S438" s="156" t="str">
        <f t="shared" si="228"/>
        <v/>
      </c>
      <c r="T438" s="162">
        <f t="shared" si="229"/>
        <v>51</v>
      </c>
      <c r="U438" s="100">
        <f t="shared" si="243"/>
        <v>52</v>
      </c>
      <c r="V438" s="93" t="str">
        <f t="shared" si="230"/>
        <v/>
      </c>
      <c r="W438" s="169" t="str">
        <f t="shared" si="244"/>
        <v/>
      </c>
      <c r="X438" s="80" t="str">
        <f t="shared" si="245"/>
        <v/>
      </c>
      <c r="Y438" s="80" t="str">
        <f t="shared" si="246"/>
        <v/>
      </c>
      <c r="Z438" s="80" t="str">
        <f t="shared" si="231"/>
        <v>-</v>
      </c>
      <c r="AA438" s="80" t="str">
        <f t="shared" si="232"/>
        <v/>
      </c>
      <c r="AB438" s="80" t="str">
        <f t="shared" si="233"/>
        <v>OK（振替済み）</v>
      </c>
      <c r="AC438" s="154">
        <f t="shared" si="234"/>
        <v>51</v>
      </c>
      <c r="AD438" s="154" t="str">
        <f t="shared" si="247"/>
        <v/>
      </c>
      <c r="AE438" s="106">
        <f t="shared" si="248"/>
        <v>0</v>
      </c>
      <c r="AF438" s="106">
        <f t="shared" si="235"/>
        <v>0</v>
      </c>
      <c r="AG438" s="218" t="str">
        <f>IFERROR(IF(AE438=1,例①!$E$11,IF(AE438=2,例①!$E$11,IF(WEEKDAY(Z438)=2,Z431,AG437))),"")</f>
        <v/>
      </c>
      <c r="AH438" s="222" t="str">
        <f t="shared" si="255"/>
        <v/>
      </c>
      <c r="AI438" s="222" t="str">
        <f t="shared" si="255"/>
        <v/>
      </c>
      <c r="AJ438" s="222" t="str">
        <f t="shared" si="255"/>
        <v/>
      </c>
      <c r="AK438" s="222" t="str">
        <f t="shared" si="255"/>
        <v/>
      </c>
      <c r="AL438" s="222" t="str">
        <f t="shared" si="255"/>
        <v/>
      </c>
      <c r="AM438" s="222" t="str">
        <f t="shared" si="255"/>
        <v/>
      </c>
      <c r="AN438" s="222" t="str">
        <f t="shared" si="255"/>
        <v/>
      </c>
      <c r="AO438" s="222" t="str">
        <f t="shared" si="255"/>
        <v/>
      </c>
      <c r="AP438" s="222" t="str">
        <f t="shared" si="255"/>
        <v/>
      </c>
      <c r="AQ438" s="222" t="str">
        <f t="shared" si="255"/>
        <v/>
      </c>
      <c r="AR438" s="222" t="str">
        <f t="shared" si="255"/>
        <v/>
      </c>
      <c r="AS438" s="222" t="str">
        <f t="shared" si="255"/>
        <v/>
      </c>
      <c r="AT438" s="222" t="str">
        <f t="shared" si="255"/>
        <v/>
      </c>
      <c r="AU438" s="222" t="str">
        <f t="shared" si="255"/>
        <v/>
      </c>
      <c r="AV438" s="222" t="str">
        <f t="shared" si="255"/>
        <v/>
      </c>
      <c r="AW438" s="222" t="str">
        <f t="shared" si="255"/>
        <v/>
      </c>
      <c r="AX438" s="222" t="str">
        <f t="shared" si="255"/>
        <v/>
      </c>
      <c r="AY438" s="222" t="str">
        <f t="shared" si="255"/>
        <v/>
      </c>
      <c r="AZ438" s="222" t="str">
        <f t="shared" si="255"/>
        <v/>
      </c>
      <c r="BA438" s="222" t="str">
        <f t="shared" si="255"/>
        <v/>
      </c>
      <c r="BB438" s="219" t="str">
        <f>IFERROR(IF(IF(Z438=例①!$E$12,例①!$E$12,IF(WEEKDAY(Z438)=1,Z445,BB439))&gt;例①!$E$12,例①!$E$12,IF(Z438=例①!$E$12,例①!$E$12,IF(WEEKDAY(Z438)=1,Z445,BB439))),"")</f>
        <v/>
      </c>
      <c r="BE438" s="53"/>
      <c r="BF438" s="53"/>
      <c r="BG438" s="53" t="str">
        <f>IFERROR(VLOOKUP(B438,例①!$C$11:$D$12,2,FALSE),"")</f>
        <v/>
      </c>
      <c r="BH438" s="53" t="str">
        <f>IFERROR(VLOOKUP(B438,例①!$C$16:$D$21,2,FALSE),"")</f>
        <v/>
      </c>
      <c r="BI438" s="53" t="str">
        <f>IFERROR(VLOOKUP(B438,例①!$C$22:$D$24,2,FALSE),"")</f>
        <v/>
      </c>
      <c r="BJ438" s="53" t="str">
        <f>IF(B438&gt;例①!$C$26,"",IF(B438&gt;=例①!$C$25,$BJ$13,""))</f>
        <v/>
      </c>
      <c r="BK438" s="53" t="str">
        <f>IF(B438&gt;例①!$C$28,"",IF(B438&gt;=例①!$C$27,$BK$13,""))</f>
        <v/>
      </c>
      <c r="BL438" s="53" t="str">
        <f>IF(B438&gt;例①!$C$30,"",IF(B438&gt;=例①!$C$29,$BL$13,""))</f>
        <v/>
      </c>
      <c r="BM438" s="53" t="str">
        <f>IF(B438&gt;例①!$C$32,"",IF(B438&gt;=例①!$C$31,$BM$13,""))</f>
        <v/>
      </c>
      <c r="BN438" s="53" t="str">
        <f>IF(B438&gt;例①!$C$34,"",IF(B438&gt;=例①!$C$33,$BN$13,""))</f>
        <v/>
      </c>
      <c r="BO438" s="53" t="str">
        <f>IF(B438&gt;例①!$C$36,"",IF(B438&gt;=例①!$C$35,$BO$13,""))</f>
        <v/>
      </c>
      <c r="BP438" s="53" t="str">
        <f>IF(B438&gt;例①!$C$38,"",IF(B438&gt;=例①!$C$37,$BP$13,""))</f>
        <v/>
      </c>
      <c r="BQ438" s="53" t="str">
        <f>IF(B438&gt;例①!$C$40,"",IF(B438&gt;=例①!$C$39,$BQ$13,""))</f>
        <v/>
      </c>
      <c r="BR438" s="53" t="str">
        <f>IF(B438&gt;例①!$C$42,"",IF(B438&gt;=例①!$C$41,$BR$13,""))</f>
        <v/>
      </c>
      <c r="BS438" s="53" t="str">
        <f>IF(B438&gt;例①!$C$44,"",IF(B438&gt;=例①!$C$43,$BS$13,""))</f>
        <v/>
      </c>
      <c r="BT438" s="53" t="str">
        <f>IF(B438&gt;例①!$C$46,"",IF(B438&gt;=例①!$C$45,$BT$13,""))</f>
        <v/>
      </c>
      <c r="BU438" s="53" t="str">
        <f>IF(B438&gt;例①!$C$48,"",IF(B438&gt;=例①!$C$47,$BU$13,""))</f>
        <v/>
      </c>
      <c r="BV438" s="53" t="str">
        <f>IF(B438&gt;例①!$C$50,"",IF(B438&gt;=例①!$C$49,$BV$13,""))</f>
        <v/>
      </c>
      <c r="BW438" s="53" t="str">
        <f>IF(B438&gt;例①!$C$52,"",IF(B438&gt;=例①!$C$51,$BW$13,""))</f>
        <v/>
      </c>
      <c r="BX438" s="53" t="str">
        <f>IF(B438&gt;例①!$C$54,"",IF(B438&gt;=例①!$C$53,$BX$13,""))</f>
        <v/>
      </c>
      <c r="BY438" s="53" t="str">
        <f>IF(B438&gt;例①!$C$56,"",IF(B438&gt;=例①!$C$55,$BY$13,""))</f>
        <v/>
      </c>
      <c r="BZ438" s="53" t="str">
        <f>IF(B438&gt;例①!$C$58,"",IF(B438&gt;=例①!$C$57,$BZ$13,""))</f>
        <v/>
      </c>
      <c r="CA438" s="53" t="str">
        <f>IF(B438&gt;例①!$C$60,"",IF(B438&gt;=例①!$C$59,$CA$13,""))</f>
        <v/>
      </c>
      <c r="CB438" s="53" t="str">
        <f>IF(B438&gt;例①!$C$62,"",IF(B438&gt;=例①!$C$61,$CB$13,""))</f>
        <v/>
      </c>
      <c r="CC438" s="53" t="str">
        <f>IF(B438&gt;例①!$C$64,"",IF(B438&gt;=例①!$C$63,$CC$13,""))</f>
        <v/>
      </c>
      <c r="CD438" s="53" t="str">
        <f>IF(B438&gt;例①!$C$66,"",IF(B438&gt;=例①!$C$65,$CD$13,""))</f>
        <v/>
      </c>
      <c r="CE438" s="50" t="str">
        <f t="shared" si="249"/>
        <v/>
      </c>
      <c r="CF438" s="50" t="str">
        <f t="shared" si="236"/>
        <v xml:space="preserve"> </v>
      </c>
    </row>
    <row r="439" spans="1:84" ht="39" customHeight="1" thickTop="1" thickBot="1" x14ac:dyDescent="0.2">
      <c r="A439" s="81" t="str">
        <f t="shared" si="223"/>
        <v>対象期間外</v>
      </c>
      <c r="B439" s="180" t="str">
        <f>IFERROR(IF(B438=例①!$E$12+IF(WEEKDAY(例①!$E$12)=1,例①!$E$12,(8-WEEKDAY(例①!$E$12))),"-",IF(B438="-","-",B438+1)),"-")</f>
        <v>-</v>
      </c>
      <c r="C439" s="89" t="str">
        <f t="shared" si="237"/>
        <v>-</v>
      </c>
      <c r="D439" s="199" t="str">
        <f t="shared" si="238"/>
        <v>×</v>
      </c>
      <c r="E439" s="200" t="str">
        <f t="shared" si="239"/>
        <v xml:space="preserve"> </v>
      </c>
      <c r="F439" s="201" t="s">
        <v>60</v>
      </c>
      <c r="G439" s="202"/>
      <c r="H439" s="203"/>
      <c r="I439" s="204"/>
      <c r="J439" s="187" t="str">
        <f t="shared" si="240"/>
        <v/>
      </c>
      <c r="K439" s="190" t="str">
        <f t="shared" si="224"/>
        <v/>
      </c>
      <c r="L439" s="190" t="str">
        <f t="shared" si="225"/>
        <v/>
      </c>
      <c r="M439" s="188" t="str">
        <f t="shared" si="241"/>
        <v/>
      </c>
      <c r="N439" s="87" t="str">
        <f t="shared" si="226"/>
        <v/>
      </c>
      <c r="O439" s="108"/>
      <c r="P439" s="156" t="str">
        <f>IF(B439&lt;例①!$E$11,"",IF(B439&gt;例①!$E$12,"",IF(LEN(CE439)=0,"○","")))</f>
        <v/>
      </c>
      <c r="Q439" s="162">
        <f t="shared" si="242"/>
        <v>52</v>
      </c>
      <c r="R439" s="93">
        <f t="shared" si="227"/>
        <v>181</v>
      </c>
      <c r="S439" s="156" t="str">
        <f t="shared" si="228"/>
        <v/>
      </c>
      <c r="T439" s="162">
        <f t="shared" si="229"/>
        <v>51</v>
      </c>
      <c r="U439" s="100">
        <f t="shared" si="243"/>
        <v>52</v>
      </c>
      <c r="V439" s="93" t="str">
        <f t="shared" si="230"/>
        <v/>
      </c>
      <c r="W439" s="169" t="str">
        <f t="shared" si="244"/>
        <v/>
      </c>
      <c r="X439" s="80" t="str">
        <f t="shared" si="245"/>
        <v/>
      </c>
      <c r="Y439" s="80" t="str">
        <f t="shared" si="246"/>
        <v/>
      </c>
      <c r="Z439" s="80" t="str">
        <f t="shared" si="231"/>
        <v>-</v>
      </c>
      <c r="AA439" s="80" t="str">
        <f t="shared" si="232"/>
        <v/>
      </c>
      <c r="AB439" s="80" t="str">
        <f t="shared" si="233"/>
        <v>OK（振替済み）</v>
      </c>
      <c r="AC439" s="154">
        <f t="shared" si="234"/>
        <v>51</v>
      </c>
      <c r="AD439" s="154" t="str">
        <f t="shared" si="247"/>
        <v/>
      </c>
      <c r="AE439" s="106">
        <f t="shared" si="248"/>
        <v>0</v>
      </c>
      <c r="AF439" s="106">
        <f t="shared" si="235"/>
        <v>0</v>
      </c>
      <c r="AG439" s="218" t="str">
        <f>IFERROR(IF(AE439=1,例①!$E$11,IF(AE439=2,例①!$E$11,IF(WEEKDAY(Z439)=2,Z432,AG438))),"")</f>
        <v/>
      </c>
      <c r="AH439" s="222" t="str">
        <f t="shared" si="255"/>
        <v/>
      </c>
      <c r="AI439" s="222" t="str">
        <f t="shared" si="255"/>
        <v/>
      </c>
      <c r="AJ439" s="222" t="str">
        <f t="shared" si="255"/>
        <v/>
      </c>
      <c r="AK439" s="222" t="str">
        <f t="shared" si="255"/>
        <v/>
      </c>
      <c r="AL439" s="222" t="str">
        <f t="shared" si="255"/>
        <v/>
      </c>
      <c r="AM439" s="222" t="str">
        <f t="shared" si="255"/>
        <v/>
      </c>
      <c r="AN439" s="222" t="str">
        <f t="shared" si="255"/>
        <v/>
      </c>
      <c r="AO439" s="222" t="str">
        <f t="shared" si="255"/>
        <v/>
      </c>
      <c r="AP439" s="222" t="str">
        <f t="shared" si="255"/>
        <v/>
      </c>
      <c r="AQ439" s="222" t="str">
        <f t="shared" si="255"/>
        <v/>
      </c>
      <c r="AR439" s="222" t="str">
        <f t="shared" si="255"/>
        <v/>
      </c>
      <c r="AS439" s="222" t="str">
        <f t="shared" si="255"/>
        <v/>
      </c>
      <c r="AT439" s="222" t="str">
        <f t="shared" si="255"/>
        <v/>
      </c>
      <c r="AU439" s="222" t="str">
        <f t="shared" si="255"/>
        <v/>
      </c>
      <c r="AV439" s="222" t="str">
        <f t="shared" si="255"/>
        <v/>
      </c>
      <c r="AW439" s="222" t="str">
        <f t="shared" si="255"/>
        <v/>
      </c>
      <c r="AX439" s="222" t="str">
        <f t="shared" si="255"/>
        <v/>
      </c>
      <c r="AY439" s="222" t="str">
        <f t="shared" si="255"/>
        <v/>
      </c>
      <c r="AZ439" s="222" t="str">
        <f t="shared" si="255"/>
        <v/>
      </c>
      <c r="BA439" s="222" t="str">
        <f t="shared" si="255"/>
        <v/>
      </c>
      <c r="BB439" s="219" t="str">
        <f>IFERROR(IF(IF(Z439=例①!$E$12,例①!$E$12,IF(WEEKDAY(Z439)=1,Z446,BB440))&gt;例①!$E$12,例①!$E$12,IF(Z439=例①!$E$12,例①!$E$12,IF(WEEKDAY(Z439)=1,Z446,BB440))),"")</f>
        <v/>
      </c>
      <c r="BE439" s="53"/>
      <c r="BF439" s="53"/>
      <c r="BG439" s="53" t="str">
        <f>IFERROR(VLOOKUP(B439,例①!$C$11:$D$12,2,FALSE),"")</f>
        <v/>
      </c>
      <c r="BH439" s="53" t="str">
        <f>IFERROR(VLOOKUP(B439,例①!$C$16:$D$21,2,FALSE),"")</f>
        <v/>
      </c>
      <c r="BI439" s="53" t="str">
        <f>IFERROR(VLOOKUP(B439,例①!$C$22:$D$24,2,FALSE),"")</f>
        <v/>
      </c>
      <c r="BJ439" s="53" t="str">
        <f>IF(B439&gt;例①!$C$26,"",IF(B439&gt;=例①!$C$25,$BJ$13,""))</f>
        <v/>
      </c>
      <c r="BK439" s="53" t="str">
        <f>IF(B439&gt;例①!$C$28,"",IF(B439&gt;=例①!$C$27,$BK$13,""))</f>
        <v/>
      </c>
      <c r="BL439" s="53" t="str">
        <f>IF(B439&gt;例①!$C$30,"",IF(B439&gt;=例①!$C$29,$BL$13,""))</f>
        <v/>
      </c>
      <c r="BM439" s="53" t="str">
        <f>IF(B439&gt;例①!$C$32,"",IF(B439&gt;=例①!$C$31,$BM$13,""))</f>
        <v/>
      </c>
      <c r="BN439" s="53" t="str">
        <f>IF(B439&gt;例①!$C$34,"",IF(B439&gt;=例①!$C$33,$BN$13,""))</f>
        <v/>
      </c>
      <c r="BO439" s="53" t="str">
        <f>IF(B439&gt;例①!$C$36,"",IF(B439&gt;=例①!$C$35,$BO$13,""))</f>
        <v/>
      </c>
      <c r="BP439" s="53" t="str">
        <f>IF(B439&gt;例①!$C$38,"",IF(B439&gt;=例①!$C$37,$BP$13,""))</f>
        <v/>
      </c>
      <c r="BQ439" s="53" t="str">
        <f>IF(B439&gt;例①!$C$40,"",IF(B439&gt;=例①!$C$39,$BQ$13,""))</f>
        <v/>
      </c>
      <c r="BR439" s="53" t="str">
        <f>IF(B439&gt;例①!$C$42,"",IF(B439&gt;=例①!$C$41,$BR$13,""))</f>
        <v/>
      </c>
      <c r="BS439" s="53" t="str">
        <f>IF(B439&gt;例①!$C$44,"",IF(B439&gt;=例①!$C$43,$BS$13,""))</f>
        <v/>
      </c>
      <c r="BT439" s="53" t="str">
        <f>IF(B439&gt;例①!$C$46,"",IF(B439&gt;=例①!$C$45,$BT$13,""))</f>
        <v/>
      </c>
      <c r="BU439" s="53" t="str">
        <f>IF(B439&gt;例①!$C$48,"",IF(B439&gt;=例①!$C$47,$BU$13,""))</f>
        <v/>
      </c>
      <c r="BV439" s="53" t="str">
        <f>IF(B439&gt;例①!$C$50,"",IF(B439&gt;=例①!$C$49,$BV$13,""))</f>
        <v/>
      </c>
      <c r="BW439" s="53" t="str">
        <f>IF(B439&gt;例①!$C$52,"",IF(B439&gt;=例①!$C$51,$BW$13,""))</f>
        <v/>
      </c>
      <c r="BX439" s="53" t="str">
        <f>IF(B439&gt;例①!$C$54,"",IF(B439&gt;=例①!$C$53,$BX$13,""))</f>
        <v/>
      </c>
      <c r="BY439" s="53" t="str">
        <f>IF(B439&gt;例①!$C$56,"",IF(B439&gt;=例①!$C$55,$BY$13,""))</f>
        <v/>
      </c>
      <c r="BZ439" s="53" t="str">
        <f>IF(B439&gt;例①!$C$58,"",IF(B439&gt;=例①!$C$57,$BZ$13,""))</f>
        <v/>
      </c>
      <c r="CA439" s="53" t="str">
        <f>IF(B439&gt;例①!$C$60,"",IF(B439&gt;=例①!$C$59,$CA$13,""))</f>
        <v/>
      </c>
      <c r="CB439" s="53" t="str">
        <f>IF(B439&gt;例①!$C$62,"",IF(B439&gt;=例①!$C$61,$CB$13,""))</f>
        <v/>
      </c>
      <c r="CC439" s="53" t="str">
        <f>IF(B439&gt;例①!$C$64,"",IF(B439&gt;=例①!$C$63,$CC$13,""))</f>
        <v/>
      </c>
      <c r="CD439" s="53" t="str">
        <f>IF(B439&gt;例①!$C$66,"",IF(B439&gt;=例①!$C$65,$CD$13,""))</f>
        <v/>
      </c>
      <c r="CE439" s="50" t="str">
        <f t="shared" si="249"/>
        <v/>
      </c>
      <c r="CF439" s="50" t="str">
        <f t="shared" si="236"/>
        <v xml:space="preserve"> </v>
      </c>
    </row>
    <row r="440" spans="1:84" ht="39" customHeight="1" thickTop="1" thickBot="1" x14ac:dyDescent="0.2">
      <c r="A440" s="81" t="str">
        <f t="shared" si="223"/>
        <v>対象期間外</v>
      </c>
      <c r="B440" s="180" t="str">
        <f>IFERROR(IF(B439=例①!$E$12+IF(WEEKDAY(例①!$E$12)=1,例①!$E$12,(8-WEEKDAY(例①!$E$12))),"-",IF(B439="-","-",B439+1)),"-")</f>
        <v>-</v>
      </c>
      <c r="C440" s="89" t="str">
        <f t="shared" si="237"/>
        <v>-</v>
      </c>
      <c r="D440" s="199" t="str">
        <f t="shared" si="238"/>
        <v>×</v>
      </c>
      <c r="E440" s="200" t="str">
        <f t="shared" si="239"/>
        <v xml:space="preserve"> </v>
      </c>
      <c r="F440" s="201" t="s">
        <v>61</v>
      </c>
      <c r="G440" s="202"/>
      <c r="H440" s="203"/>
      <c r="I440" s="204"/>
      <c r="J440" s="187" t="str">
        <f t="shared" si="240"/>
        <v/>
      </c>
      <c r="K440" s="190" t="str">
        <f t="shared" si="224"/>
        <v/>
      </c>
      <c r="L440" s="190" t="str">
        <f t="shared" si="225"/>
        <v/>
      </c>
      <c r="M440" s="188" t="str">
        <f t="shared" si="241"/>
        <v/>
      </c>
      <c r="N440" s="87" t="str">
        <f t="shared" si="226"/>
        <v/>
      </c>
      <c r="O440" s="108"/>
      <c r="P440" s="156" t="str">
        <f>IF(B440&lt;例①!$E$11,"",IF(B440&gt;例①!$E$12,"",IF(LEN(CE440)=0,"○","")))</f>
        <v/>
      </c>
      <c r="Q440" s="162">
        <f t="shared" si="242"/>
        <v>52</v>
      </c>
      <c r="R440" s="93">
        <f t="shared" si="227"/>
        <v>181</v>
      </c>
      <c r="S440" s="156" t="str">
        <f t="shared" si="228"/>
        <v/>
      </c>
      <c r="T440" s="162">
        <f t="shared" si="229"/>
        <v>51</v>
      </c>
      <c r="U440" s="100">
        <f t="shared" si="243"/>
        <v>52</v>
      </c>
      <c r="V440" s="93" t="str">
        <f t="shared" si="230"/>
        <v/>
      </c>
      <c r="W440" s="169" t="str">
        <f t="shared" si="244"/>
        <v/>
      </c>
      <c r="X440" s="80" t="str">
        <f t="shared" si="245"/>
        <v/>
      </c>
      <c r="Y440" s="80" t="str">
        <f t="shared" si="246"/>
        <v/>
      </c>
      <c r="Z440" s="80" t="str">
        <f t="shared" si="231"/>
        <v>-</v>
      </c>
      <c r="AA440" s="80" t="str">
        <f t="shared" si="232"/>
        <v/>
      </c>
      <c r="AB440" s="80" t="str">
        <f t="shared" si="233"/>
        <v>OK（振替済み）</v>
      </c>
      <c r="AC440" s="154">
        <f t="shared" si="234"/>
        <v>51</v>
      </c>
      <c r="AD440" s="154" t="str">
        <f t="shared" si="247"/>
        <v/>
      </c>
      <c r="AE440" s="106">
        <f t="shared" si="248"/>
        <v>0</v>
      </c>
      <c r="AF440" s="106">
        <f t="shared" si="235"/>
        <v>0</v>
      </c>
      <c r="AG440" s="218" t="str">
        <f>IFERROR(IF(AE440=1,例①!$E$11,IF(AE440=2,例①!$E$11,IF(WEEKDAY(Z440)=2,Z433,AG439))),"")</f>
        <v/>
      </c>
      <c r="AH440" s="222" t="str">
        <f t="shared" si="255"/>
        <v/>
      </c>
      <c r="AI440" s="222" t="str">
        <f t="shared" si="255"/>
        <v/>
      </c>
      <c r="AJ440" s="222" t="str">
        <f t="shared" si="255"/>
        <v/>
      </c>
      <c r="AK440" s="222" t="str">
        <f t="shared" si="255"/>
        <v/>
      </c>
      <c r="AL440" s="222" t="str">
        <f t="shared" si="255"/>
        <v/>
      </c>
      <c r="AM440" s="222" t="str">
        <f t="shared" si="255"/>
        <v/>
      </c>
      <c r="AN440" s="222" t="str">
        <f t="shared" si="255"/>
        <v/>
      </c>
      <c r="AO440" s="222" t="str">
        <f t="shared" si="255"/>
        <v/>
      </c>
      <c r="AP440" s="222" t="str">
        <f t="shared" si="255"/>
        <v/>
      </c>
      <c r="AQ440" s="222" t="str">
        <f t="shared" si="255"/>
        <v/>
      </c>
      <c r="AR440" s="222" t="str">
        <f t="shared" si="255"/>
        <v/>
      </c>
      <c r="AS440" s="222" t="str">
        <f t="shared" si="255"/>
        <v/>
      </c>
      <c r="AT440" s="222" t="str">
        <f t="shared" si="255"/>
        <v/>
      </c>
      <c r="AU440" s="222" t="str">
        <f t="shared" si="255"/>
        <v/>
      </c>
      <c r="AV440" s="222" t="str">
        <f t="shared" si="255"/>
        <v/>
      </c>
      <c r="AW440" s="222" t="str">
        <f t="shared" si="255"/>
        <v/>
      </c>
      <c r="AX440" s="222" t="str">
        <f t="shared" si="255"/>
        <v/>
      </c>
      <c r="AY440" s="222" t="str">
        <f t="shared" si="255"/>
        <v/>
      </c>
      <c r="AZ440" s="222" t="str">
        <f t="shared" si="255"/>
        <v/>
      </c>
      <c r="BA440" s="222" t="str">
        <f t="shared" si="255"/>
        <v/>
      </c>
      <c r="BB440" s="219" t="str">
        <f>IFERROR(IF(IF(Z440=例①!$E$12,例①!$E$12,IF(WEEKDAY(Z440)=1,Z447,BB441))&gt;例①!$E$12,例①!$E$12,IF(Z440=例①!$E$12,例①!$E$12,IF(WEEKDAY(Z440)=1,Z447,BB441))),"")</f>
        <v/>
      </c>
      <c r="BE440" s="53"/>
      <c r="BF440" s="53"/>
      <c r="BG440" s="53" t="str">
        <f>IFERROR(VLOOKUP(B440,例①!$C$11:$D$12,2,FALSE),"")</f>
        <v/>
      </c>
      <c r="BH440" s="53" t="str">
        <f>IFERROR(VLOOKUP(B440,例①!$C$16:$D$21,2,FALSE),"")</f>
        <v/>
      </c>
      <c r="BI440" s="53" t="str">
        <f>IFERROR(VLOOKUP(B440,例①!$C$22:$D$24,2,FALSE),"")</f>
        <v/>
      </c>
      <c r="BJ440" s="53" t="str">
        <f>IF(B440&gt;例①!$C$26,"",IF(B440&gt;=例①!$C$25,$BJ$13,""))</f>
        <v/>
      </c>
      <c r="BK440" s="53" t="str">
        <f>IF(B440&gt;例①!$C$28,"",IF(B440&gt;=例①!$C$27,$BK$13,""))</f>
        <v/>
      </c>
      <c r="BL440" s="53" t="str">
        <f>IF(B440&gt;例①!$C$30,"",IF(B440&gt;=例①!$C$29,$BL$13,""))</f>
        <v/>
      </c>
      <c r="BM440" s="53" t="str">
        <f>IF(B440&gt;例①!$C$32,"",IF(B440&gt;=例①!$C$31,$BM$13,""))</f>
        <v/>
      </c>
      <c r="BN440" s="53" t="str">
        <f>IF(B440&gt;例①!$C$34,"",IF(B440&gt;=例①!$C$33,$BN$13,""))</f>
        <v/>
      </c>
      <c r="BO440" s="53" t="str">
        <f>IF(B440&gt;例①!$C$36,"",IF(B440&gt;=例①!$C$35,$BO$13,""))</f>
        <v/>
      </c>
      <c r="BP440" s="53" t="str">
        <f>IF(B440&gt;例①!$C$38,"",IF(B440&gt;=例①!$C$37,$BP$13,""))</f>
        <v/>
      </c>
      <c r="BQ440" s="53" t="str">
        <f>IF(B440&gt;例①!$C$40,"",IF(B440&gt;=例①!$C$39,$BQ$13,""))</f>
        <v/>
      </c>
      <c r="BR440" s="53" t="str">
        <f>IF(B440&gt;例①!$C$42,"",IF(B440&gt;=例①!$C$41,$BR$13,""))</f>
        <v/>
      </c>
      <c r="BS440" s="53" t="str">
        <f>IF(B440&gt;例①!$C$44,"",IF(B440&gt;=例①!$C$43,$BS$13,""))</f>
        <v/>
      </c>
      <c r="BT440" s="53" t="str">
        <f>IF(B440&gt;例①!$C$46,"",IF(B440&gt;=例①!$C$45,$BT$13,""))</f>
        <v/>
      </c>
      <c r="BU440" s="53" t="str">
        <f>IF(B440&gt;例①!$C$48,"",IF(B440&gt;=例①!$C$47,$BU$13,""))</f>
        <v/>
      </c>
      <c r="BV440" s="53" t="str">
        <f>IF(B440&gt;例①!$C$50,"",IF(B440&gt;=例①!$C$49,$BV$13,""))</f>
        <v/>
      </c>
      <c r="BW440" s="53" t="str">
        <f>IF(B440&gt;例①!$C$52,"",IF(B440&gt;=例①!$C$51,$BW$13,""))</f>
        <v/>
      </c>
      <c r="BX440" s="53" t="str">
        <f>IF(B440&gt;例①!$C$54,"",IF(B440&gt;=例①!$C$53,$BX$13,""))</f>
        <v/>
      </c>
      <c r="BY440" s="53" t="str">
        <f>IF(B440&gt;例①!$C$56,"",IF(B440&gt;=例①!$C$55,$BY$13,""))</f>
        <v/>
      </c>
      <c r="BZ440" s="53" t="str">
        <f>IF(B440&gt;例①!$C$58,"",IF(B440&gt;=例①!$C$57,$BZ$13,""))</f>
        <v/>
      </c>
      <c r="CA440" s="53" t="str">
        <f>IF(B440&gt;例①!$C$60,"",IF(B440&gt;=例①!$C$59,$CA$13,""))</f>
        <v/>
      </c>
      <c r="CB440" s="53" t="str">
        <f>IF(B440&gt;例①!$C$62,"",IF(B440&gt;=例①!$C$61,$CB$13,""))</f>
        <v/>
      </c>
      <c r="CC440" s="53" t="str">
        <f>IF(B440&gt;例①!$C$64,"",IF(B440&gt;=例①!$C$63,$CC$13,""))</f>
        <v/>
      </c>
      <c r="CD440" s="53" t="str">
        <f>IF(B440&gt;例①!$C$66,"",IF(B440&gt;=例①!$C$65,$CD$13,""))</f>
        <v/>
      </c>
      <c r="CE440" s="50" t="str">
        <f t="shared" si="249"/>
        <v/>
      </c>
      <c r="CF440" s="50" t="str">
        <f t="shared" si="236"/>
        <v xml:space="preserve"> </v>
      </c>
    </row>
    <row r="441" spans="1:84" ht="39" customHeight="1" thickTop="1" thickBot="1" x14ac:dyDescent="0.2">
      <c r="A441" s="81" t="str">
        <f t="shared" si="223"/>
        <v>対象期間外</v>
      </c>
      <c r="B441" s="180" t="str">
        <f>IFERROR(IF(B440=例①!$E$12+IF(WEEKDAY(例①!$E$12)=1,例①!$E$12,(8-WEEKDAY(例①!$E$12))),"-",IF(B440="-","-",B440+1)),"-")</f>
        <v>-</v>
      </c>
      <c r="C441" s="89" t="str">
        <f t="shared" si="237"/>
        <v>-</v>
      </c>
      <c r="D441" s="199" t="str">
        <f t="shared" si="238"/>
        <v>×</v>
      </c>
      <c r="E441" s="200" t="str">
        <f t="shared" si="239"/>
        <v xml:space="preserve"> </v>
      </c>
      <c r="F441" s="201" t="s">
        <v>61</v>
      </c>
      <c r="G441" s="202"/>
      <c r="H441" s="203"/>
      <c r="I441" s="204"/>
      <c r="J441" s="187" t="str">
        <f t="shared" si="240"/>
        <v/>
      </c>
      <c r="K441" s="190" t="str">
        <f t="shared" si="224"/>
        <v/>
      </c>
      <c r="L441" s="190" t="str">
        <f t="shared" si="225"/>
        <v/>
      </c>
      <c r="M441" s="188" t="str">
        <f t="shared" si="241"/>
        <v/>
      </c>
      <c r="N441" s="87" t="str">
        <f t="shared" si="226"/>
        <v/>
      </c>
      <c r="O441" s="108"/>
      <c r="P441" s="156" t="str">
        <f>IF(B441&lt;例①!$E$11,"",IF(B441&gt;例①!$E$12,"",IF(LEN(CE441)=0,"○","")))</f>
        <v/>
      </c>
      <c r="Q441" s="162">
        <f t="shared" si="242"/>
        <v>52</v>
      </c>
      <c r="R441" s="93">
        <f t="shared" si="227"/>
        <v>181</v>
      </c>
      <c r="S441" s="156" t="str">
        <f t="shared" si="228"/>
        <v/>
      </c>
      <c r="T441" s="162">
        <f t="shared" si="229"/>
        <v>51</v>
      </c>
      <c r="U441" s="100">
        <f t="shared" si="243"/>
        <v>52</v>
      </c>
      <c r="V441" s="93" t="str">
        <f t="shared" si="230"/>
        <v/>
      </c>
      <c r="W441" s="169" t="str">
        <f t="shared" si="244"/>
        <v/>
      </c>
      <c r="X441" s="80" t="str">
        <f t="shared" si="245"/>
        <v/>
      </c>
      <c r="Y441" s="80" t="str">
        <f t="shared" si="246"/>
        <v/>
      </c>
      <c r="Z441" s="80" t="str">
        <f t="shared" si="231"/>
        <v>-</v>
      </c>
      <c r="AA441" s="80" t="str">
        <f t="shared" si="232"/>
        <v/>
      </c>
      <c r="AB441" s="80" t="str">
        <f t="shared" si="233"/>
        <v>OK（振替済み）</v>
      </c>
      <c r="AC441" s="154">
        <f t="shared" si="234"/>
        <v>51</v>
      </c>
      <c r="AD441" s="154" t="str">
        <f t="shared" si="247"/>
        <v/>
      </c>
      <c r="AE441" s="106">
        <f t="shared" si="248"/>
        <v>0</v>
      </c>
      <c r="AF441" s="106">
        <f t="shared" si="235"/>
        <v>0</v>
      </c>
      <c r="AG441" s="223" t="str">
        <f>IFERROR(IF(AE441=1,例①!$E$11,IF(AE441=2,例①!$E$11,IF(WEEKDAY(Z441)=2,Z434,AG440))),"")</f>
        <v/>
      </c>
      <c r="AH441" s="224" t="str">
        <f t="shared" si="255"/>
        <v/>
      </c>
      <c r="AI441" s="224" t="str">
        <f t="shared" si="255"/>
        <v/>
      </c>
      <c r="AJ441" s="224" t="str">
        <f t="shared" si="255"/>
        <v/>
      </c>
      <c r="AK441" s="224" t="str">
        <f t="shared" si="255"/>
        <v/>
      </c>
      <c r="AL441" s="224" t="str">
        <f t="shared" si="255"/>
        <v/>
      </c>
      <c r="AM441" s="224" t="str">
        <f t="shared" si="255"/>
        <v/>
      </c>
      <c r="AN441" s="224" t="str">
        <f t="shared" si="255"/>
        <v/>
      </c>
      <c r="AO441" s="224" t="str">
        <f t="shared" si="255"/>
        <v/>
      </c>
      <c r="AP441" s="224" t="str">
        <f t="shared" si="255"/>
        <v/>
      </c>
      <c r="AQ441" s="224" t="str">
        <f t="shared" si="255"/>
        <v/>
      </c>
      <c r="AR441" s="224" t="str">
        <f t="shared" si="255"/>
        <v/>
      </c>
      <c r="AS441" s="224" t="str">
        <f t="shared" si="255"/>
        <v/>
      </c>
      <c r="AT441" s="224" t="str">
        <f t="shared" si="255"/>
        <v/>
      </c>
      <c r="AU441" s="224" t="str">
        <f t="shared" si="255"/>
        <v/>
      </c>
      <c r="AV441" s="224" t="str">
        <f t="shared" si="255"/>
        <v/>
      </c>
      <c r="AW441" s="224" t="str">
        <f t="shared" si="255"/>
        <v/>
      </c>
      <c r="AX441" s="224" t="str">
        <f t="shared" si="255"/>
        <v/>
      </c>
      <c r="AY441" s="224" t="str">
        <f t="shared" si="255"/>
        <v/>
      </c>
      <c r="AZ441" s="224" t="str">
        <f t="shared" si="255"/>
        <v/>
      </c>
      <c r="BA441" s="224" t="str">
        <f t="shared" si="255"/>
        <v/>
      </c>
      <c r="BB441" s="225" t="str">
        <f>IFERROR(IF(IF(Z441=例①!$E$12,例①!$E$12,IF(WEEKDAY(Z441)=1,Z448,BB442))&gt;例①!$E$12,例①!$E$12,IF(Z441=例①!$E$12,例①!$E$12,IF(WEEKDAY(Z441)=1,Z448,BB442))),"")</f>
        <v/>
      </c>
      <c r="BE441" s="53"/>
      <c r="BF441" s="53"/>
      <c r="BG441" s="53" t="str">
        <f>IFERROR(VLOOKUP(B441,例①!$C$11:$D$12,2,FALSE),"")</f>
        <v/>
      </c>
      <c r="BH441" s="53" t="str">
        <f>IFERROR(VLOOKUP(B441,例①!$C$16:$D$21,2,FALSE),"")</f>
        <v/>
      </c>
      <c r="BI441" s="53" t="str">
        <f>IFERROR(VLOOKUP(B441,例①!$C$22:$D$24,2,FALSE),"")</f>
        <v/>
      </c>
      <c r="BJ441" s="53" t="str">
        <f>IF(B441&gt;例①!$C$26,"",IF(B441&gt;=例①!$C$25,$BJ$13,""))</f>
        <v/>
      </c>
      <c r="BK441" s="53" t="str">
        <f>IF(B441&gt;例①!$C$28,"",IF(B441&gt;=例①!$C$27,$BK$13,""))</f>
        <v/>
      </c>
      <c r="BL441" s="53" t="str">
        <f>IF(B441&gt;例①!$C$30,"",IF(B441&gt;=例①!$C$29,$BL$13,""))</f>
        <v/>
      </c>
      <c r="BM441" s="53" t="str">
        <f>IF(B441&gt;例①!$C$32,"",IF(B441&gt;=例①!$C$31,$BM$13,""))</f>
        <v/>
      </c>
      <c r="BN441" s="53" t="str">
        <f>IF(B441&gt;例①!$C$34,"",IF(B441&gt;=例①!$C$33,$BN$13,""))</f>
        <v/>
      </c>
      <c r="BO441" s="53" t="str">
        <f>IF(B441&gt;例①!$C$36,"",IF(B441&gt;=例①!$C$35,$BO$13,""))</f>
        <v/>
      </c>
      <c r="BP441" s="53" t="str">
        <f>IF(B441&gt;例①!$C$38,"",IF(B441&gt;=例①!$C$37,$BP$13,""))</f>
        <v/>
      </c>
      <c r="BQ441" s="53" t="str">
        <f>IF(B441&gt;例①!$C$40,"",IF(B441&gt;=例①!$C$39,$BQ$13,""))</f>
        <v/>
      </c>
      <c r="BR441" s="53" t="str">
        <f>IF(B441&gt;例①!$C$42,"",IF(B441&gt;=例①!$C$41,$BR$13,""))</f>
        <v/>
      </c>
      <c r="BS441" s="53" t="str">
        <f>IF(B441&gt;例①!$C$44,"",IF(B441&gt;=例①!$C$43,$BS$13,""))</f>
        <v/>
      </c>
      <c r="BT441" s="53" t="str">
        <f>IF(B441&gt;例①!$C$46,"",IF(B441&gt;=例①!$C$45,$BT$13,""))</f>
        <v/>
      </c>
      <c r="BU441" s="53" t="str">
        <f>IF(B441&gt;例①!$C$48,"",IF(B441&gt;=例①!$C$47,$BU$13,""))</f>
        <v/>
      </c>
      <c r="BV441" s="53" t="str">
        <f>IF(B441&gt;例①!$C$50,"",IF(B441&gt;=例①!$C$49,$BV$13,""))</f>
        <v/>
      </c>
      <c r="BW441" s="53" t="str">
        <f>IF(B441&gt;例①!$C$52,"",IF(B441&gt;=例①!$C$51,$BW$13,""))</f>
        <v/>
      </c>
      <c r="BX441" s="53" t="str">
        <f>IF(B441&gt;例①!$C$54,"",IF(B441&gt;=例①!$C$53,$BX$13,""))</f>
        <v/>
      </c>
      <c r="BY441" s="53" t="str">
        <f>IF(B441&gt;例①!$C$56,"",IF(B441&gt;=例①!$C$55,$BY$13,""))</f>
        <v/>
      </c>
      <c r="BZ441" s="53" t="str">
        <f>IF(B441&gt;例①!$C$58,"",IF(B441&gt;=例①!$C$57,$BZ$13,""))</f>
        <v/>
      </c>
      <c r="CA441" s="53" t="str">
        <f>IF(B441&gt;例①!$C$60,"",IF(B441&gt;=例①!$C$59,$CA$13,""))</f>
        <v/>
      </c>
      <c r="CB441" s="53" t="str">
        <f>IF(B441&gt;例①!$C$62,"",IF(B441&gt;=例①!$C$61,$CB$13,""))</f>
        <v/>
      </c>
      <c r="CC441" s="53" t="str">
        <f>IF(B441&gt;例①!$C$64,"",IF(B441&gt;=例①!$C$63,$CC$13,""))</f>
        <v/>
      </c>
      <c r="CD441" s="53" t="str">
        <f>IF(B441&gt;例①!$C$66,"",IF(B441&gt;=例①!$C$65,$CD$13,""))</f>
        <v/>
      </c>
      <c r="CE441" s="50" t="str">
        <f t="shared" si="249"/>
        <v/>
      </c>
      <c r="CF441" s="50" t="str">
        <f t="shared" si="236"/>
        <v xml:space="preserve"> </v>
      </c>
    </row>
    <row r="442" spans="1:84" ht="39" customHeight="1" thickTop="1" thickBot="1" x14ac:dyDescent="0.2">
      <c r="A442" s="81" t="str">
        <f t="shared" si="223"/>
        <v>対象期間外</v>
      </c>
      <c r="B442" s="180" t="str">
        <f>IFERROR(IF(B441=例①!$E$12+IF(WEEKDAY(例①!$E$12)=1,例①!$E$12,(8-WEEKDAY(例①!$E$12))),"-",IF(B441="-","-",B441+1)),"-")</f>
        <v>-</v>
      </c>
      <c r="C442" s="89" t="str">
        <f t="shared" si="237"/>
        <v>-</v>
      </c>
      <c r="D442" s="199" t="str">
        <f t="shared" si="238"/>
        <v>×</v>
      </c>
      <c r="E442" s="200" t="str">
        <f t="shared" si="239"/>
        <v xml:space="preserve"> </v>
      </c>
      <c r="F442" s="201" t="s">
        <v>60</v>
      </c>
      <c r="G442" s="202"/>
      <c r="H442" s="203"/>
      <c r="I442" s="204"/>
      <c r="J442" s="187" t="str">
        <f t="shared" si="240"/>
        <v/>
      </c>
      <c r="K442" s="190" t="str">
        <f t="shared" si="224"/>
        <v/>
      </c>
      <c r="L442" s="190" t="str">
        <f t="shared" si="225"/>
        <v/>
      </c>
      <c r="M442" s="188" t="str">
        <f t="shared" si="241"/>
        <v/>
      </c>
      <c r="N442" s="87" t="str">
        <f t="shared" si="226"/>
        <v/>
      </c>
      <c r="O442" s="108"/>
      <c r="P442" s="156" t="str">
        <f>IF(B442&lt;例①!$E$11,"",IF(B442&gt;例①!$E$12,"",IF(LEN(CE442)=0,"○","")))</f>
        <v/>
      </c>
      <c r="Q442" s="162">
        <f t="shared" si="242"/>
        <v>52</v>
      </c>
      <c r="R442" s="93">
        <f t="shared" si="227"/>
        <v>181</v>
      </c>
      <c r="S442" s="156" t="str">
        <f t="shared" si="228"/>
        <v/>
      </c>
      <c r="T442" s="162">
        <f t="shared" si="229"/>
        <v>51</v>
      </c>
      <c r="U442" s="100">
        <f t="shared" si="243"/>
        <v>52</v>
      </c>
      <c r="V442" s="93" t="str">
        <f t="shared" si="230"/>
        <v/>
      </c>
      <c r="W442" s="169" t="str">
        <f t="shared" si="244"/>
        <v/>
      </c>
      <c r="X442" s="80" t="str">
        <f t="shared" si="245"/>
        <v/>
      </c>
      <c r="Y442" s="80" t="str">
        <f t="shared" si="246"/>
        <v/>
      </c>
      <c r="Z442" s="80" t="str">
        <f t="shared" si="231"/>
        <v>-</v>
      </c>
      <c r="AA442" s="80" t="str">
        <f t="shared" si="232"/>
        <v/>
      </c>
      <c r="AB442" s="80" t="str">
        <f t="shared" si="233"/>
        <v>OK（振替済み）</v>
      </c>
      <c r="AC442" s="154">
        <f t="shared" si="234"/>
        <v>51</v>
      </c>
      <c r="AD442" s="154" t="str">
        <f t="shared" si="247"/>
        <v/>
      </c>
      <c r="AE442" s="106">
        <f t="shared" si="248"/>
        <v>0</v>
      </c>
      <c r="AF442" s="106">
        <f t="shared" si="235"/>
        <v>0</v>
      </c>
      <c r="AG442" s="216" t="str">
        <f>IFERROR(IF(AE442=1,例①!$E$11,IF(AE442=2,例①!$E$11,IF(WEEKDAY(Z442)=2,Z435,AG441))),"")</f>
        <v/>
      </c>
      <c r="AH442" s="221" t="str">
        <f t="shared" si="255"/>
        <v/>
      </c>
      <c r="AI442" s="221" t="str">
        <f t="shared" si="255"/>
        <v/>
      </c>
      <c r="AJ442" s="221" t="str">
        <f t="shared" si="255"/>
        <v/>
      </c>
      <c r="AK442" s="221" t="str">
        <f t="shared" si="255"/>
        <v/>
      </c>
      <c r="AL442" s="221" t="str">
        <f t="shared" si="255"/>
        <v/>
      </c>
      <c r="AM442" s="221" t="str">
        <f t="shared" si="255"/>
        <v/>
      </c>
      <c r="AN442" s="221" t="str">
        <f t="shared" si="255"/>
        <v/>
      </c>
      <c r="AO442" s="221" t="str">
        <f t="shared" si="255"/>
        <v/>
      </c>
      <c r="AP442" s="221" t="str">
        <f t="shared" si="255"/>
        <v/>
      </c>
      <c r="AQ442" s="221" t="str">
        <f t="shared" si="255"/>
        <v/>
      </c>
      <c r="AR442" s="221" t="str">
        <f t="shared" si="255"/>
        <v/>
      </c>
      <c r="AS442" s="221" t="str">
        <f t="shared" si="255"/>
        <v/>
      </c>
      <c r="AT442" s="221" t="str">
        <f t="shared" si="255"/>
        <v/>
      </c>
      <c r="AU442" s="221" t="str">
        <f t="shared" si="255"/>
        <v/>
      </c>
      <c r="AV442" s="221" t="str">
        <f t="shared" si="255"/>
        <v/>
      </c>
      <c r="AW442" s="221" t="str">
        <f t="shared" si="255"/>
        <v/>
      </c>
      <c r="AX442" s="221" t="str">
        <f t="shared" si="255"/>
        <v/>
      </c>
      <c r="AY442" s="221" t="str">
        <f t="shared" si="255"/>
        <v/>
      </c>
      <c r="AZ442" s="221" t="str">
        <f t="shared" si="255"/>
        <v/>
      </c>
      <c r="BA442" s="221" t="str">
        <f t="shared" si="255"/>
        <v/>
      </c>
      <c r="BB442" s="217" t="str">
        <f>IFERROR(IF(IF(Z442=例①!$E$12,例①!$E$12,IF(WEEKDAY(Z442)=1,Z449,BB443))&gt;例①!$E$12,例①!$E$12,IF(Z442=例①!$E$12,例①!$E$12,IF(WEEKDAY(Z442)=1,Z449,BB443))),"")</f>
        <v/>
      </c>
      <c r="BE442" s="53"/>
      <c r="BF442" s="53"/>
      <c r="BG442" s="53" t="str">
        <f>IFERROR(VLOOKUP(B442,例①!$C$11:$D$12,2,FALSE),"")</f>
        <v/>
      </c>
      <c r="BH442" s="53" t="str">
        <f>IFERROR(VLOOKUP(B442,例①!$C$16:$D$21,2,FALSE),"")</f>
        <v/>
      </c>
      <c r="BI442" s="53" t="str">
        <f>IFERROR(VLOOKUP(B442,例①!$C$22:$D$24,2,FALSE),"")</f>
        <v/>
      </c>
      <c r="BJ442" s="53" t="str">
        <f>IF(B442&gt;例①!$C$26,"",IF(B442&gt;=例①!$C$25,$BJ$13,""))</f>
        <v/>
      </c>
      <c r="BK442" s="53" t="str">
        <f>IF(B442&gt;例①!$C$28,"",IF(B442&gt;=例①!$C$27,$BK$13,""))</f>
        <v/>
      </c>
      <c r="BL442" s="53" t="str">
        <f>IF(B442&gt;例①!$C$30,"",IF(B442&gt;=例①!$C$29,$BL$13,""))</f>
        <v/>
      </c>
      <c r="BM442" s="53" t="str">
        <f>IF(B442&gt;例①!$C$32,"",IF(B442&gt;=例①!$C$31,$BM$13,""))</f>
        <v/>
      </c>
      <c r="BN442" s="53" t="str">
        <f>IF(B442&gt;例①!$C$34,"",IF(B442&gt;=例①!$C$33,$BN$13,""))</f>
        <v/>
      </c>
      <c r="BO442" s="53" t="str">
        <f>IF(B442&gt;例①!$C$36,"",IF(B442&gt;=例①!$C$35,$BO$13,""))</f>
        <v/>
      </c>
      <c r="BP442" s="53" t="str">
        <f>IF(B442&gt;例①!$C$38,"",IF(B442&gt;=例①!$C$37,$BP$13,""))</f>
        <v/>
      </c>
      <c r="BQ442" s="53" t="str">
        <f>IF(B442&gt;例①!$C$40,"",IF(B442&gt;=例①!$C$39,$BQ$13,""))</f>
        <v/>
      </c>
      <c r="BR442" s="53" t="str">
        <f>IF(B442&gt;例①!$C$42,"",IF(B442&gt;=例①!$C$41,$BR$13,""))</f>
        <v/>
      </c>
      <c r="BS442" s="53" t="str">
        <f>IF(B442&gt;例①!$C$44,"",IF(B442&gt;=例①!$C$43,$BS$13,""))</f>
        <v/>
      </c>
      <c r="BT442" s="53" t="str">
        <f>IF(B442&gt;例①!$C$46,"",IF(B442&gt;=例①!$C$45,$BT$13,""))</f>
        <v/>
      </c>
      <c r="BU442" s="53" t="str">
        <f>IF(B442&gt;例①!$C$48,"",IF(B442&gt;=例①!$C$47,$BU$13,""))</f>
        <v/>
      </c>
      <c r="BV442" s="53" t="str">
        <f>IF(B442&gt;例①!$C$50,"",IF(B442&gt;=例①!$C$49,$BV$13,""))</f>
        <v/>
      </c>
      <c r="BW442" s="53" t="str">
        <f>IF(B442&gt;例①!$C$52,"",IF(B442&gt;=例①!$C$51,$BW$13,""))</f>
        <v/>
      </c>
      <c r="BX442" s="53" t="str">
        <f>IF(B442&gt;例①!$C$54,"",IF(B442&gt;=例①!$C$53,$BX$13,""))</f>
        <v/>
      </c>
      <c r="BY442" s="53" t="str">
        <f>IF(B442&gt;例①!$C$56,"",IF(B442&gt;=例①!$C$55,$BY$13,""))</f>
        <v/>
      </c>
      <c r="BZ442" s="53" t="str">
        <f>IF(B442&gt;例①!$C$58,"",IF(B442&gt;=例①!$C$57,$BZ$13,""))</f>
        <v/>
      </c>
      <c r="CA442" s="53" t="str">
        <f>IF(B442&gt;例①!$C$60,"",IF(B442&gt;=例①!$C$59,$CA$13,""))</f>
        <v/>
      </c>
      <c r="CB442" s="53" t="str">
        <f>IF(B442&gt;例①!$C$62,"",IF(B442&gt;=例①!$C$61,$CB$13,""))</f>
        <v/>
      </c>
      <c r="CC442" s="53" t="str">
        <f>IF(B442&gt;例①!$C$64,"",IF(B442&gt;=例①!$C$63,$CC$13,""))</f>
        <v/>
      </c>
      <c r="CD442" s="53" t="str">
        <f>IF(B442&gt;例①!$C$66,"",IF(B442&gt;=例①!$C$65,$CD$13,""))</f>
        <v/>
      </c>
      <c r="CE442" s="50" t="str">
        <f t="shared" si="249"/>
        <v/>
      </c>
      <c r="CF442" s="50" t="str">
        <f t="shared" si="236"/>
        <v xml:space="preserve"> </v>
      </c>
    </row>
    <row r="443" spans="1:84" ht="39" customHeight="1" thickTop="1" thickBot="1" x14ac:dyDescent="0.2">
      <c r="A443" s="81" t="str">
        <f t="shared" si="223"/>
        <v>対象期間外</v>
      </c>
      <c r="B443" s="180" t="str">
        <f>IFERROR(IF(B442=例①!$E$12+IF(WEEKDAY(例①!$E$12)=1,例①!$E$12,(8-WEEKDAY(例①!$E$12))),"-",IF(B442="-","-",B442+1)),"-")</f>
        <v>-</v>
      </c>
      <c r="C443" s="89" t="str">
        <f t="shared" si="237"/>
        <v>-</v>
      </c>
      <c r="D443" s="199" t="str">
        <f t="shared" si="238"/>
        <v>×</v>
      </c>
      <c r="E443" s="200" t="str">
        <f t="shared" si="239"/>
        <v xml:space="preserve"> </v>
      </c>
      <c r="F443" s="201" t="s">
        <v>60</v>
      </c>
      <c r="G443" s="202"/>
      <c r="H443" s="203"/>
      <c r="I443" s="204"/>
      <c r="J443" s="187" t="str">
        <f t="shared" si="240"/>
        <v/>
      </c>
      <c r="K443" s="190" t="str">
        <f t="shared" si="224"/>
        <v/>
      </c>
      <c r="L443" s="190" t="str">
        <f t="shared" si="225"/>
        <v/>
      </c>
      <c r="M443" s="188" t="str">
        <f t="shared" si="241"/>
        <v/>
      </c>
      <c r="N443" s="87" t="str">
        <f t="shared" si="226"/>
        <v/>
      </c>
      <c r="O443" s="108"/>
      <c r="P443" s="156" t="str">
        <f>IF(B443&lt;例①!$E$11,"",IF(B443&gt;例①!$E$12,"",IF(LEN(CE443)=0,"○","")))</f>
        <v/>
      </c>
      <c r="Q443" s="162">
        <f t="shared" si="242"/>
        <v>52</v>
      </c>
      <c r="R443" s="93">
        <f t="shared" si="227"/>
        <v>181</v>
      </c>
      <c r="S443" s="156" t="str">
        <f t="shared" si="228"/>
        <v/>
      </c>
      <c r="T443" s="162">
        <f t="shared" si="229"/>
        <v>51</v>
      </c>
      <c r="U443" s="100">
        <f t="shared" si="243"/>
        <v>52</v>
      </c>
      <c r="V443" s="93" t="str">
        <f t="shared" si="230"/>
        <v/>
      </c>
      <c r="W443" s="169" t="str">
        <f t="shared" si="244"/>
        <v/>
      </c>
      <c r="X443" s="80" t="str">
        <f t="shared" si="245"/>
        <v/>
      </c>
      <c r="Y443" s="80" t="str">
        <f t="shared" si="246"/>
        <v/>
      </c>
      <c r="Z443" s="80" t="str">
        <f t="shared" si="231"/>
        <v>-</v>
      </c>
      <c r="AA443" s="80" t="str">
        <f t="shared" si="232"/>
        <v/>
      </c>
      <c r="AB443" s="80" t="str">
        <f t="shared" si="233"/>
        <v>OK（振替済み）</v>
      </c>
      <c r="AC443" s="154">
        <f t="shared" si="234"/>
        <v>51</v>
      </c>
      <c r="AD443" s="154" t="str">
        <f t="shared" si="247"/>
        <v/>
      </c>
      <c r="AE443" s="106">
        <f t="shared" si="248"/>
        <v>0</v>
      </c>
      <c r="AF443" s="106">
        <f t="shared" si="235"/>
        <v>0</v>
      </c>
      <c r="AG443" s="218" t="str">
        <f>IFERROR(IF(AE443=1,例①!$E$11,IF(AE443=2,例①!$E$11,IF(WEEKDAY(Z443)=2,Z436,AG442))),"")</f>
        <v/>
      </c>
      <c r="AH443" s="222" t="str">
        <f t="shared" si="255"/>
        <v/>
      </c>
      <c r="AI443" s="222" t="str">
        <f t="shared" si="255"/>
        <v/>
      </c>
      <c r="AJ443" s="222" t="str">
        <f t="shared" si="255"/>
        <v/>
      </c>
      <c r="AK443" s="222" t="str">
        <f t="shared" si="255"/>
        <v/>
      </c>
      <c r="AL443" s="222" t="str">
        <f t="shared" si="255"/>
        <v/>
      </c>
      <c r="AM443" s="222" t="str">
        <f t="shared" si="255"/>
        <v/>
      </c>
      <c r="AN443" s="222" t="str">
        <f t="shared" si="255"/>
        <v/>
      </c>
      <c r="AO443" s="222" t="str">
        <f t="shared" si="255"/>
        <v/>
      </c>
      <c r="AP443" s="222" t="str">
        <f t="shared" si="255"/>
        <v/>
      </c>
      <c r="AQ443" s="222" t="str">
        <f t="shared" si="255"/>
        <v/>
      </c>
      <c r="AR443" s="222" t="str">
        <f t="shared" si="255"/>
        <v/>
      </c>
      <c r="AS443" s="222" t="str">
        <f t="shared" si="255"/>
        <v/>
      </c>
      <c r="AT443" s="222" t="str">
        <f t="shared" si="255"/>
        <v/>
      </c>
      <c r="AU443" s="222" t="str">
        <f t="shared" si="255"/>
        <v/>
      </c>
      <c r="AV443" s="222" t="str">
        <f t="shared" si="255"/>
        <v/>
      </c>
      <c r="AW443" s="222" t="str">
        <f t="shared" si="255"/>
        <v/>
      </c>
      <c r="AX443" s="222" t="str">
        <f t="shared" si="255"/>
        <v/>
      </c>
      <c r="AY443" s="222" t="str">
        <f t="shared" si="255"/>
        <v/>
      </c>
      <c r="AZ443" s="222" t="str">
        <f t="shared" si="255"/>
        <v/>
      </c>
      <c r="BA443" s="222" t="str">
        <f t="shared" si="255"/>
        <v/>
      </c>
      <c r="BB443" s="219" t="str">
        <f>IFERROR(IF(IF(Z443=例①!$E$12,例①!$E$12,IF(WEEKDAY(Z443)=1,Z450,BB444))&gt;例①!$E$12,例①!$E$12,IF(Z443=例①!$E$12,例①!$E$12,IF(WEEKDAY(Z443)=1,Z450,BB444))),"")</f>
        <v/>
      </c>
      <c r="BE443" s="53"/>
      <c r="BF443" s="53"/>
      <c r="BG443" s="53" t="str">
        <f>IFERROR(VLOOKUP(B443,例①!$C$11:$D$12,2,FALSE),"")</f>
        <v/>
      </c>
      <c r="BH443" s="53" t="str">
        <f>IFERROR(VLOOKUP(B443,例①!$C$16:$D$21,2,FALSE),"")</f>
        <v/>
      </c>
      <c r="BI443" s="53" t="str">
        <f>IFERROR(VLOOKUP(B443,例①!$C$22:$D$24,2,FALSE),"")</f>
        <v/>
      </c>
      <c r="BJ443" s="53" t="str">
        <f>IF(B443&gt;例①!$C$26,"",IF(B443&gt;=例①!$C$25,$BJ$13,""))</f>
        <v/>
      </c>
      <c r="BK443" s="53" t="str">
        <f>IF(B443&gt;例①!$C$28,"",IF(B443&gt;=例①!$C$27,$BK$13,""))</f>
        <v/>
      </c>
      <c r="BL443" s="53" t="str">
        <f>IF(B443&gt;例①!$C$30,"",IF(B443&gt;=例①!$C$29,$BL$13,""))</f>
        <v/>
      </c>
      <c r="BM443" s="53" t="str">
        <f>IF(B443&gt;例①!$C$32,"",IF(B443&gt;=例①!$C$31,$BM$13,""))</f>
        <v/>
      </c>
      <c r="BN443" s="53" t="str">
        <f>IF(B443&gt;例①!$C$34,"",IF(B443&gt;=例①!$C$33,$BN$13,""))</f>
        <v/>
      </c>
      <c r="BO443" s="53" t="str">
        <f>IF(B443&gt;例①!$C$36,"",IF(B443&gt;=例①!$C$35,$BO$13,""))</f>
        <v/>
      </c>
      <c r="BP443" s="53" t="str">
        <f>IF(B443&gt;例①!$C$38,"",IF(B443&gt;=例①!$C$37,$BP$13,""))</f>
        <v/>
      </c>
      <c r="BQ443" s="53" t="str">
        <f>IF(B443&gt;例①!$C$40,"",IF(B443&gt;=例①!$C$39,$BQ$13,""))</f>
        <v/>
      </c>
      <c r="BR443" s="53" t="str">
        <f>IF(B443&gt;例①!$C$42,"",IF(B443&gt;=例①!$C$41,$BR$13,""))</f>
        <v/>
      </c>
      <c r="BS443" s="53" t="str">
        <f>IF(B443&gt;例①!$C$44,"",IF(B443&gt;=例①!$C$43,$BS$13,""))</f>
        <v/>
      </c>
      <c r="BT443" s="53" t="str">
        <f>IF(B443&gt;例①!$C$46,"",IF(B443&gt;=例①!$C$45,$BT$13,""))</f>
        <v/>
      </c>
      <c r="BU443" s="53" t="str">
        <f>IF(B443&gt;例①!$C$48,"",IF(B443&gt;=例①!$C$47,$BU$13,""))</f>
        <v/>
      </c>
      <c r="BV443" s="53" t="str">
        <f>IF(B443&gt;例①!$C$50,"",IF(B443&gt;=例①!$C$49,$BV$13,""))</f>
        <v/>
      </c>
      <c r="BW443" s="53" t="str">
        <f>IF(B443&gt;例①!$C$52,"",IF(B443&gt;=例①!$C$51,$BW$13,""))</f>
        <v/>
      </c>
      <c r="BX443" s="53" t="str">
        <f>IF(B443&gt;例①!$C$54,"",IF(B443&gt;=例①!$C$53,$BX$13,""))</f>
        <v/>
      </c>
      <c r="BY443" s="53" t="str">
        <f>IF(B443&gt;例①!$C$56,"",IF(B443&gt;=例①!$C$55,$BY$13,""))</f>
        <v/>
      </c>
      <c r="BZ443" s="53" t="str">
        <f>IF(B443&gt;例①!$C$58,"",IF(B443&gt;=例①!$C$57,$BZ$13,""))</f>
        <v/>
      </c>
      <c r="CA443" s="53" t="str">
        <f>IF(B443&gt;例①!$C$60,"",IF(B443&gt;=例①!$C$59,$CA$13,""))</f>
        <v/>
      </c>
      <c r="CB443" s="53" t="str">
        <f>IF(B443&gt;例①!$C$62,"",IF(B443&gt;=例①!$C$61,$CB$13,""))</f>
        <v/>
      </c>
      <c r="CC443" s="53" t="str">
        <f>IF(B443&gt;例①!$C$64,"",IF(B443&gt;=例①!$C$63,$CC$13,""))</f>
        <v/>
      </c>
      <c r="CD443" s="53" t="str">
        <f>IF(B443&gt;例①!$C$66,"",IF(B443&gt;=例①!$C$65,$CD$13,""))</f>
        <v/>
      </c>
      <c r="CE443" s="50" t="str">
        <f t="shared" si="249"/>
        <v/>
      </c>
      <c r="CF443" s="50" t="str">
        <f t="shared" si="236"/>
        <v xml:space="preserve"> </v>
      </c>
    </row>
    <row r="444" spans="1:84" ht="39" customHeight="1" thickTop="1" thickBot="1" x14ac:dyDescent="0.2">
      <c r="A444" s="81" t="str">
        <f t="shared" si="223"/>
        <v>対象期間外</v>
      </c>
      <c r="B444" s="180" t="str">
        <f>IFERROR(IF(B443=例①!$E$12+IF(WEEKDAY(例①!$E$12)=1,例①!$E$12,(8-WEEKDAY(例①!$E$12))),"-",IF(B443="-","-",B443+1)),"-")</f>
        <v>-</v>
      </c>
      <c r="C444" s="89" t="str">
        <f t="shared" si="237"/>
        <v>-</v>
      </c>
      <c r="D444" s="199" t="str">
        <f t="shared" si="238"/>
        <v>×</v>
      </c>
      <c r="E444" s="200" t="str">
        <f t="shared" si="239"/>
        <v xml:space="preserve"> </v>
      </c>
      <c r="F444" s="201" t="s">
        <v>60</v>
      </c>
      <c r="G444" s="202"/>
      <c r="H444" s="203"/>
      <c r="I444" s="204"/>
      <c r="J444" s="187" t="str">
        <f t="shared" si="240"/>
        <v/>
      </c>
      <c r="K444" s="190" t="str">
        <f t="shared" si="224"/>
        <v/>
      </c>
      <c r="L444" s="190" t="str">
        <f t="shared" si="225"/>
        <v/>
      </c>
      <c r="M444" s="188" t="str">
        <f t="shared" si="241"/>
        <v/>
      </c>
      <c r="N444" s="87" t="str">
        <f t="shared" si="226"/>
        <v/>
      </c>
      <c r="O444" s="108"/>
      <c r="P444" s="156" t="str">
        <f>IF(B444&lt;例①!$E$11,"",IF(B444&gt;例①!$E$12,"",IF(LEN(CE444)=0,"○","")))</f>
        <v/>
      </c>
      <c r="Q444" s="162">
        <f t="shared" si="242"/>
        <v>52</v>
      </c>
      <c r="R444" s="93">
        <f t="shared" si="227"/>
        <v>181</v>
      </c>
      <c r="S444" s="156" t="str">
        <f t="shared" si="228"/>
        <v/>
      </c>
      <c r="T444" s="162">
        <f t="shared" si="229"/>
        <v>51</v>
      </c>
      <c r="U444" s="100">
        <f t="shared" si="243"/>
        <v>52</v>
      </c>
      <c r="V444" s="93" t="str">
        <f t="shared" si="230"/>
        <v/>
      </c>
      <c r="W444" s="169" t="str">
        <f t="shared" si="244"/>
        <v/>
      </c>
      <c r="X444" s="80" t="str">
        <f t="shared" si="245"/>
        <v/>
      </c>
      <c r="Y444" s="80" t="str">
        <f t="shared" si="246"/>
        <v/>
      </c>
      <c r="Z444" s="80" t="str">
        <f t="shared" si="231"/>
        <v>-</v>
      </c>
      <c r="AA444" s="80" t="str">
        <f t="shared" si="232"/>
        <v/>
      </c>
      <c r="AB444" s="80" t="str">
        <f t="shared" si="233"/>
        <v>OK（振替済み）</v>
      </c>
      <c r="AC444" s="154">
        <f t="shared" si="234"/>
        <v>51</v>
      </c>
      <c r="AD444" s="154" t="str">
        <f t="shared" si="247"/>
        <v/>
      </c>
      <c r="AE444" s="106">
        <f t="shared" si="248"/>
        <v>0</v>
      </c>
      <c r="AF444" s="106">
        <f t="shared" si="235"/>
        <v>0</v>
      </c>
      <c r="AG444" s="218" t="str">
        <f>IFERROR(IF(AE444=1,例①!$E$11,IF(AE444=2,例①!$E$11,IF(WEEKDAY(Z444)=2,Z437,AG443))),"")</f>
        <v/>
      </c>
      <c r="AH444" s="222" t="str">
        <f t="shared" si="255"/>
        <v/>
      </c>
      <c r="AI444" s="222" t="str">
        <f t="shared" si="255"/>
        <v/>
      </c>
      <c r="AJ444" s="222" t="str">
        <f t="shared" si="255"/>
        <v/>
      </c>
      <c r="AK444" s="222" t="str">
        <f t="shared" si="255"/>
        <v/>
      </c>
      <c r="AL444" s="222" t="str">
        <f t="shared" si="255"/>
        <v/>
      </c>
      <c r="AM444" s="222" t="str">
        <f t="shared" si="255"/>
        <v/>
      </c>
      <c r="AN444" s="222" t="str">
        <f t="shared" si="255"/>
        <v/>
      </c>
      <c r="AO444" s="222" t="str">
        <f t="shared" si="255"/>
        <v/>
      </c>
      <c r="AP444" s="222" t="str">
        <f t="shared" si="255"/>
        <v/>
      </c>
      <c r="AQ444" s="222" t="str">
        <f t="shared" si="255"/>
        <v/>
      </c>
      <c r="AR444" s="222" t="str">
        <f t="shared" si="255"/>
        <v/>
      </c>
      <c r="AS444" s="222" t="str">
        <f t="shared" si="255"/>
        <v/>
      </c>
      <c r="AT444" s="222" t="str">
        <f t="shared" si="255"/>
        <v/>
      </c>
      <c r="AU444" s="222" t="str">
        <f t="shared" si="255"/>
        <v/>
      </c>
      <c r="AV444" s="222" t="str">
        <f t="shared" si="255"/>
        <v/>
      </c>
      <c r="AW444" s="222" t="str">
        <f t="shared" ref="AW444:BA444" si="256">IFERROR(IF(AV444+1&gt;$BB444,"",AV444+1),"")</f>
        <v/>
      </c>
      <c r="AX444" s="222" t="str">
        <f t="shared" si="256"/>
        <v/>
      </c>
      <c r="AY444" s="222" t="str">
        <f t="shared" si="256"/>
        <v/>
      </c>
      <c r="AZ444" s="222" t="str">
        <f t="shared" si="256"/>
        <v/>
      </c>
      <c r="BA444" s="222" t="str">
        <f t="shared" si="256"/>
        <v/>
      </c>
      <c r="BB444" s="219" t="str">
        <f>IFERROR(IF(IF(Z444=例①!$E$12,例①!$E$12,IF(WEEKDAY(Z444)=1,Z451,BB445))&gt;例①!$E$12,例①!$E$12,IF(Z444=例①!$E$12,例①!$E$12,IF(WEEKDAY(Z444)=1,Z451,BB445))),"")</f>
        <v/>
      </c>
      <c r="BE444" s="53"/>
      <c r="BF444" s="53"/>
      <c r="BG444" s="53" t="str">
        <f>IFERROR(VLOOKUP(B444,例①!$C$11:$D$12,2,FALSE),"")</f>
        <v/>
      </c>
      <c r="BH444" s="53" t="str">
        <f>IFERROR(VLOOKUP(B444,例①!$C$16:$D$21,2,FALSE),"")</f>
        <v/>
      </c>
      <c r="BI444" s="53" t="str">
        <f>IFERROR(VLOOKUP(B444,例①!$C$22:$D$24,2,FALSE),"")</f>
        <v/>
      </c>
      <c r="BJ444" s="53" t="str">
        <f>IF(B444&gt;例①!$C$26,"",IF(B444&gt;=例①!$C$25,$BJ$13,""))</f>
        <v/>
      </c>
      <c r="BK444" s="53" t="str">
        <f>IF(B444&gt;例①!$C$28,"",IF(B444&gt;=例①!$C$27,$BK$13,""))</f>
        <v/>
      </c>
      <c r="BL444" s="53" t="str">
        <f>IF(B444&gt;例①!$C$30,"",IF(B444&gt;=例①!$C$29,$BL$13,""))</f>
        <v/>
      </c>
      <c r="BM444" s="53" t="str">
        <f>IF(B444&gt;例①!$C$32,"",IF(B444&gt;=例①!$C$31,$BM$13,""))</f>
        <v/>
      </c>
      <c r="BN444" s="53" t="str">
        <f>IF(B444&gt;例①!$C$34,"",IF(B444&gt;=例①!$C$33,$BN$13,""))</f>
        <v/>
      </c>
      <c r="BO444" s="53" t="str">
        <f>IF(B444&gt;例①!$C$36,"",IF(B444&gt;=例①!$C$35,$BO$13,""))</f>
        <v/>
      </c>
      <c r="BP444" s="53" t="str">
        <f>IF(B444&gt;例①!$C$38,"",IF(B444&gt;=例①!$C$37,$BP$13,""))</f>
        <v/>
      </c>
      <c r="BQ444" s="53" t="str">
        <f>IF(B444&gt;例①!$C$40,"",IF(B444&gt;=例①!$C$39,$BQ$13,""))</f>
        <v/>
      </c>
      <c r="BR444" s="53" t="str">
        <f>IF(B444&gt;例①!$C$42,"",IF(B444&gt;=例①!$C$41,$BR$13,""))</f>
        <v/>
      </c>
      <c r="BS444" s="53" t="str">
        <f>IF(B444&gt;例①!$C$44,"",IF(B444&gt;=例①!$C$43,$BS$13,""))</f>
        <v/>
      </c>
      <c r="BT444" s="53" t="str">
        <f>IF(B444&gt;例①!$C$46,"",IF(B444&gt;=例①!$C$45,$BT$13,""))</f>
        <v/>
      </c>
      <c r="BU444" s="53" t="str">
        <f>IF(B444&gt;例①!$C$48,"",IF(B444&gt;=例①!$C$47,$BU$13,""))</f>
        <v/>
      </c>
      <c r="BV444" s="53" t="str">
        <f>IF(B444&gt;例①!$C$50,"",IF(B444&gt;=例①!$C$49,$BV$13,""))</f>
        <v/>
      </c>
      <c r="BW444" s="53" t="str">
        <f>IF(B444&gt;例①!$C$52,"",IF(B444&gt;=例①!$C$51,$BW$13,""))</f>
        <v/>
      </c>
      <c r="BX444" s="53" t="str">
        <f>IF(B444&gt;例①!$C$54,"",IF(B444&gt;=例①!$C$53,$BX$13,""))</f>
        <v/>
      </c>
      <c r="BY444" s="53" t="str">
        <f>IF(B444&gt;例①!$C$56,"",IF(B444&gt;=例①!$C$55,$BY$13,""))</f>
        <v/>
      </c>
      <c r="BZ444" s="53" t="str">
        <f>IF(B444&gt;例①!$C$58,"",IF(B444&gt;=例①!$C$57,$BZ$13,""))</f>
        <v/>
      </c>
      <c r="CA444" s="53" t="str">
        <f>IF(B444&gt;例①!$C$60,"",IF(B444&gt;=例①!$C$59,$CA$13,""))</f>
        <v/>
      </c>
      <c r="CB444" s="53" t="str">
        <f>IF(B444&gt;例①!$C$62,"",IF(B444&gt;=例①!$C$61,$CB$13,""))</f>
        <v/>
      </c>
      <c r="CC444" s="53" t="str">
        <f>IF(B444&gt;例①!$C$64,"",IF(B444&gt;=例①!$C$63,$CC$13,""))</f>
        <v/>
      </c>
      <c r="CD444" s="53" t="str">
        <f>IF(B444&gt;例①!$C$66,"",IF(B444&gt;=例①!$C$65,$CD$13,""))</f>
        <v/>
      </c>
      <c r="CE444" s="50" t="str">
        <f t="shared" si="249"/>
        <v/>
      </c>
      <c r="CF444" s="50" t="str">
        <f t="shared" si="236"/>
        <v xml:space="preserve"> </v>
      </c>
    </row>
    <row r="445" spans="1:84" ht="39" customHeight="1" thickTop="1" thickBot="1" x14ac:dyDescent="0.2">
      <c r="A445" s="81" t="str">
        <f t="shared" si="223"/>
        <v>対象期間外</v>
      </c>
      <c r="B445" s="180" t="str">
        <f>IFERROR(IF(B444=例①!$E$12+IF(WEEKDAY(例①!$E$12)=1,例①!$E$12,(8-WEEKDAY(例①!$E$12))),"-",IF(B444="-","-",B444+1)),"-")</f>
        <v>-</v>
      </c>
      <c r="C445" s="89" t="str">
        <f t="shared" si="237"/>
        <v>-</v>
      </c>
      <c r="D445" s="199" t="str">
        <f t="shared" si="238"/>
        <v>×</v>
      </c>
      <c r="E445" s="200" t="str">
        <f t="shared" si="239"/>
        <v xml:space="preserve"> </v>
      </c>
      <c r="F445" s="201" t="s">
        <v>60</v>
      </c>
      <c r="G445" s="202"/>
      <c r="H445" s="203"/>
      <c r="I445" s="204"/>
      <c r="J445" s="187" t="str">
        <f t="shared" si="240"/>
        <v/>
      </c>
      <c r="K445" s="190" t="str">
        <f t="shared" si="224"/>
        <v/>
      </c>
      <c r="L445" s="190" t="str">
        <f t="shared" si="225"/>
        <v/>
      </c>
      <c r="M445" s="188" t="str">
        <f t="shared" si="241"/>
        <v/>
      </c>
      <c r="N445" s="87" t="str">
        <f t="shared" si="226"/>
        <v/>
      </c>
      <c r="O445" s="108"/>
      <c r="P445" s="156" t="str">
        <f>IF(B445&lt;例①!$E$11,"",IF(B445&gt;例①!$E$12,"",IF(LEN(CE445)=0,"○","")))</f>
        <v/>
      </c>
      <c r="Q445" s="162">
        <f t="shared" si="242"/>
        <v>52</v>
      </c>
      <c r="R445" s="93">
        <f t="shared" si="227"/>
        <v>181</v>
      </c>
      <c r="S445" s="156" t="str">
        <f t="shared" si="228"/>
        <v/>
      </c>
      <c r="T445" s="162">
        <f t="shared" si="229"/>
        <v>51</v>
      </c>
      <c r="U445" s="100">
        <f t="shared" si="243"/>
        <v>52</v>
      </c>
      <c r="V445" s="93" t="str">
        <f t="shared" si="230"/>
        <v/>
      </c>
      <c r="W445" s="169" t="str">
        <f t="shared" si="244"/>
        <v/>
      </c>
      <c r="X445" s="80" t="str">
        <f t="shared" si="245"/>
        <v/>
      </c>
      <c r="Y445" s="80" t="str">
        <f t="shared" si="246"/>
        <v/>
      </c>
      <c r="Z445" s="80" t="str">
        <f t="shared" si="231"/>
        <v>-</v>
      </c>
      <c r="AA445" s="80" t="str">
        <f t="shared" si="232"/>
        <v/>
      </c>
      <c r="AB445" s="80" t="str">
        <f t="shared" si="233"/>
        <v>OK（振替済み）</v>
      </c>
      <c r="AC445" s="154">
        <f t="shared" si="234"/>
        <v>51</v>
      </c>
      <c r="AD445" s="154" t="str">
        <f t="shared" si="247"/>
        <v/>
      </c>
      <c r="AE445" s="106">
        <f t="shared" si="248"/>
        <v>0</v>
      </c>
      <c r="AF445" s="106">
        <f t="shared" si="235"/>
        <v>0</v>
      </c>
      <c r="AG445" s="218" t="str">
        <f>IFERROR(IF(AE445=1,例①!$E$11,IF(AE445=2,例①!$E$11,IF(WEEKDAY(Z445)=2,Z438,AG444))),"")</f>
        <v/>
      </c>
      <c r="AH445" s="222" t="str">
        <f t="shared" ref="AH445:BA457" si="257">IFERROR(IF(AG445+1&gt;$BB445,"",AG445+1),"")</f>
        <v/>
      </c>
      <c r="AI445" s="222" t="str">
        <f t="shared" si="257"/>
        <v/>
      </c>
      <c r="AJ445" s="222" t="str">
        <f t="shared" si="257"/>
        <v/>
      </c>
      <c r="AK445" s="222" t="str">
        <f t="shared" si="257"/>
        <v/>
      </c>
      <c r="AL445" s="222" t="str">
        <f t="shared" si="257"/>
        <v/>
      </c>
      <c r="AM445" s="222" t="str">
        <f t="shared" si="257"/>
        <v/>
      </c>
      <c r="AN445" s="222" t="str">
        <f t="shared" si="257"/>
        <v/>
      </c>
      <c r="AO445" s="222" t="str">
        <f t="shared" si="257"/>
        <v/>
      </c>
      <c r="AP445" s="222" t="str">
        <f t="shared" si="257"/>
        <v/>
      </c>
      <c r="AQ445" s="222" t="str">
        <f t="shared" si="257"/>
        <v/>
      </c>
      <c r="AR445" s="222" t="str">
        <f t="shared" si="257"/>
        <v/>
      </c>
      <c r="AS445" s="222" t="str">
        <f t="shared" si="257"/>
        <v/>
      </c>
      <c r="AT445" s="222" t="str">
        <f t="shared" si="257"/>
        <v/>
      </c>
      <c r="AU445" s="222" t="str">
        <f t="shared" si="257"/>
        <v/>
      </c>
      <c r="AV445" s="222" t="str">
        <f t="shared" si="257"/>
        <v/>
      </c>
      <c r="AW445" s="222" t="str">
        <f t="shared" si="257"/>
        <v/>
      </c>
      <c r="AX445" s="222" t="str">
        <f t="shared" si="257"/>
        <v/>
      </c>
      <c r="AY445" s="222" t="str">
        <f t="shared" si="257"/>
        <v/>
      </c>
      <c r="AZ445" s="222" t="str">
        <f t="shared" si="257"/>
        <v/>
      </c>
      <c r="BA445" s="222" t="str">
        <f t="shared" si="257"/>
        <v/>
      </c>
      <c r="BB445" s="219" t="str">
        <f>IFERROR(IF(IF(Z445=例①!$E$12,例①!$E$12,IF(WEEKDAY(Z445)=1,Z452,BB446))&gt;例①!$E$12,例①!$E$12,IF(Z445=例①!$E$12,例①!$E$12,IF(WEEKDAY(Z445)=1,Z452,BB446))),"")</f>
        <v/>
      </c>
      <c r="BE445" s="53"/>
      <c r="BF445" s="53"/>
      <c r="BG445" s="53" t="str">
        <f>IFERROR(VLOOKUP(B445,例①!$C$11:$D$12,2,FALSE),"")</f>
        <v/>
      </c>
      <c r="BH445" s="53" t="str">
        <f>IFERROR(VLOOKUP(B445,例①!$C$16:$D$21,2,FALSE),"")</f>
        <v/>
      </c>
      <c r="BI445" s="53" t="str">
        <f>IFERROR(VLOOKUP(B445,例①!$C$22:$D$24,2,FALSE),"")</f>
        <v/>
      </c>
      <c r="BJ445" s="53" t="str">
        <f>IF(B445&gt;例①!$C$26,"",IF(B445&gt;=例①!$C$25,$BJ$13,""))</f>
        <v/>
      </c>
      <c r="BK445" s="53" t="str">
        <f>IF(B445&gt;例①!$C$28,"",IF(B445&gt;=例①!$C$27,$BK$13,""))</f>
        <v/>
      </c>
      <c r="BL445" s="53" t="str">
        <f>IF(B445&gt;例①!$C$30,"",IF(B445&gt;=例①!$C$29,$BL$13,""))</f>
        <v/>
      </c>
      <c r="BM445" s="53" t="str">
        <f>IF(B445&gt;例①!$C$32,"",IF(B445&gt;=例①!$C$31,$BM$13,""))</f>
        <v/>
      </c>
      <c r="BN445" s="53" t="str">
        <f>IF(B445&gt;例①!$C$34,"",IF(B445&gt;=例①!$C$33,$BN$13,""))</f>
        <v/>
      </c>
      <c r="BO445" s="53" t="str">
        <f>IF(B445&gt;例①!$C$36,"",IF(B445&gt;=例①!$C$35,$BO$13,""))</f>
        <v/>
      </c>
      <c r="BP445" s="53" t="str">
        <f>IF(B445&gt;例①!$C$38,"",IF(B445&gt;=例①!$C$37,$BP$13,""))</f>
        <v/>
      </c>
      <c r="BQ445" s="53" t="str">
        <f>IF(B445&gt;例①!$C$40,"",IF(B445&gt;=例①!$C$39,$BQ$13,""))</f>
        <v/>
      </c>
      <c r="BR445" s="53" t="str">
        <f>IF(B445&gt;例①!$C$42,"",IF(B445&gt;=例①!$C$41,$BR$13,""))</f>
        <v/>
      </c>
      <c r="BS445" s="53" t="str">
        <f>IF(B445&gt;例①!$C$44,"",IF(B445&gt;=例①!$C$43,$BS$13,""))</f>
        <v/>
      </c>
      <c r="BT445" s="53" t="str">
        <f>IF(B445&gt;例①!$C$46,"",IF(B445&gt;=例①!$C$45,$BT$13,""))</f>
        <v/>
      </c>
      <c r="BU445" s="53" t="str">
        <f>IF(B445&gt;例①!$C$48,"",IF(B445&gt;=例①!$C$47,$BU$13,""))</f>
        <v/>
      </c>
      <c r="BV445" s="53" t="str">
        <f>IF(B445&gt;例①!$C$50,"",IF(B445&gt;=例①!$C$49,$BV$13,""))</f>
        <v/>
      </c>
      <c r="BW445" s="53" t="str">
        <f>IF(B445&gt;例①!$C$52,"",IF(B445&gt;=例①!$C$51,$BW$13,""))</f>
        <v/>
      </c>
      <c r="BX445" s="53" t="str">
        <f>IF(B445&gt;例①!$C$54,"",IF(B445&gt;=例①!$C$53,$BX$13,""))</f>
        <v/>
      </c>
      <c r="BY445" s="53" t="str">
        <f>IF(B445&gt;例①!$C$56,"",IF(B445&gt;=例①!$C$55,$BY$13,""))</f>
        <v/>
      </c>
      <c r="BZ445" s="53" t="str">
        <f>IF(B445&gt;例①!$C$58,"",IF(B445&gt;=例①!$C$57,$BZ$13,""))</f>
        <v/>
      </c>
      <c r="CA445" s="53" t="str">
        <f>IF(B445&gt;例①!$C$60,"",IF(B445&gt;=例①!$C$59,$CA$13,""))</f>
        <v/>
      </c>
      <c r="CB445" s="53" t="str">
        <f>IF(B445&gt;例①!$C$62,"",IF(B445&gt;=例①!$C$61,$CB$13,""))</f>
        <v/>
      </c>
      <c r="CC445" s="53" t="str">
        <f>IF(B445&gt;例①!$C$64,"",IF(B445&gt;=例①!$C$63,$CC$13,""))</f>
        <v/>
      </c>
      <c r="CD445" s="53" t="str">
        <f>IF(B445&gt;例①!$C$66,"",IF(B445&gt;=例①!$C$65,$CD$13,""))</f>
        <v/>
      </c>
      <c r="CE445" s="50" t="str">
        <f t="shared" si="249"/>
        <v/>
      </c>
      <c r="CF445" s="50" t="str">
        <f t="shared" si="236"/>
        <v xml:space="preserve"> </v>
      </c>
    </row>
    <row r="446" spans="1:84" ht="39" customHeight="1" thickTop="1" thickBot="1" x14ac:dyDescent="0.2">
      <c r="A446" s="81" t="str">
        <f t="shared" si="223"/>
        <v>対象期間外</v>
      </c>
      <c r="B446" s="180" t="str">
        <f>IFERROR(IF(B445=例①!$E$12+IF(WEEKDAY(例①!$E$12)=1,例①!$E$12,(8-WEEKDAY(例①!$E$12))),"-",IF(B445="-","-",B445+1)),"-")</f>
        <v>-</v>
      </c>
      <c r="C446" s="89" t="str">
        <f t="shared" si="237"/>
        <v>-</v>
      </c>
      <c r="D446" s="199" t="str">
        <f t="shared" si="238"/>
        <v>×</v>
      </c>
      <c r="E446" s="200" t="str">
        <f t="shared" si="239"/>
        <v xml:space="preserve"> </v>
      </c>
      <c r="F446" s="201" t="s">
        <v>60</v>
      </c>
      <c r="G446" s="202"/>
      <c r="H446" s="203"/>
      <c r="I446" s="204"/>
      <c r="J446" s="187" t="str">
        <f t="shared" si="240"/>
        <v/>
      </c>
      <c r="K446" s="190" t="str">
        <f t="shared" si="224"/>
        <v/>
      </c>
      <c r="L446" s="190" t="str">
        <f t="shared" si="225"/>
        <v/>
      </c>
      <c r="M446" s="188" t="str">
        <f t="shared" si="241"/>
        <v/>
      </c>
      <c r="N446" s="87" t="str">
        <f t="shared" si="226"/>
        <v/>
      </c>
      <c r="O446" s="108"/>
      <c r="P446" s="156" t="str">
        <f>IF(B446&lt;例①!$E$11,"",IF(B446&gt;例①!$E$12,"",IF(LEN(CE446)=0,"○","")))</f>
        <v/>
      </c>
      <c r="Q446" s="162">
        <f t="shared" si="242"/>
        <v>52</v>
      </c>
      <c r="R446" s="93">
        <f t="shared" si="227"/>
        <v>181</v>
      </c>
      <c r="S446" s="156" t="str">
        <f t="shared" si="228"/>
        <v/>
      </c>
      <c r="T446" s="162">
        <f t="shared" si="229"/>
        <v>51</v>
      </c>
      <c r="U446" s="100">
        <f t="shared" si="243"/>
        <v>52</v>
      </c>
      <c r="V446" s="93" t="str">
        <f t="shared" si="230"/>
        <v/>
      </c>
      <c r="W446" s="169" t="str">
        <f t="shared" si="244"/>
        <v/>
      </c>
      <c r="X446" s="80" t="str">
        <f t="shared" si="245"/>
        <v/>
      </c>
      <c r="Y446" s="80" t="str">
        <f t="shared" si="246"/>
        <v/>
      </c>
      <c r="Z446" s="80" t="str">
        <f t="shared" si="231"/>
        <v>-</v>
      </c>
      <c r="AA446" s="80" t="str">
        <f t="shared" si="232"/>
        <v/>
      </c>
      <c r="AB446" s="80" t="str">
        <f t="shared" si="233"/>
        <v>OK（振替済み）</v>
      </c>
      <c r="AC446" s="154">
        <f t="shared" si="234"/>
        <v>51</v>
      </c>
      <c r="AD446" s="154" t="str">
        <f t="shared" si="247"/>
        <v/>
      </c>
      <c r="AE446" s="106">
        <f t="shared" si="248"/>
        <v>0</v>
      </c>
      <c r="AF446" s="106">
        <f t="shared" si="235"/>
        <v>0</v>
      </c>
      <c r="AG446" s="218" t="str">
        <f>IFERROR(IF(AE446=1,例①!$E$11,IF(AE446=2,例①!$E$11,IF(WEEKDAY(Z446)=2,Z439,AG445))),"")</f>
        <v/>
      </c>
      <c r="AH446" s="222" t="str">
        <f t="shared" si="257"/>
        <v/>
      </c>
      <c r="AI446" s="222" t="str">
        <f t="shared" si="257"/>
        <v/>
      </c>
      <c r="AJ446" s="222" t="str">
        <f t="shared" si="257"/>
        <v/>
      </c>
      <c r="AK446" s="222" t="str">
        <f t="shared" si="257"/>
        <v/>
      </c>
      <c r="AL446" s="222" t="str">
        <f t="shared" si="257"/>
        <v/>
      </c>
      <c r="AM446" s="222" t="str">
        <f t="shared" si="257"/>
        <v/>
      </c>
      <c r="AN446" s="222" t="str">
        <f t="shared" si="257"/>
        <v/>
      </c>
      <c r="AO446" s="222" t="str">
        <f t="shared" si="257"/>
        <v/>
      </c>
      <c r="AP446" s="222" t="str">
        <f t="shared" si="257"/>
        <v/>
      </c>
      <c r="AQ446" s="222" t="str">
        <f t="shared" si="257"/>
        <v/>
      </c>
      <c r="AR446" s="222" t="str">
        <f t="shared" si="257"/>
        <v/>
      </c>
      <c r="AS446" s="222" t="str">
        <f t="shared" si="257"/>
        <v/>
      </c>
      <c r="AT446" s="222" t="str">
        <f t="shared" si="257"/>
        <v/>
      </c>
      <c r="AU446" s="222" t="str">
        <f t="shared" si="257"/>
        <v/>
      </c>
      <c r="AV446" s="222" t="str">
        <f t="shared" si="257"/>
        <v/>
      </c>
      <c r="AW446" s="222" t="str">
        <f t="shared" si="257"/>
        <v/>
      </c>
      <c r="AX446" s="222" t="str">
        <f t="shared" si="257"/>
        <v/>
      </c>
      <c r="AY446" s="222" t="str">
        <f t="shared" si="257"/>
        <v/>
      </c>
      <c r="AZ446" s="222" t="str">
        <f t="shared" si="257"/>
        <v/>
      </c>
      <c r="BA446" s="222" t="str">
        <f t="shared" si="257"/>
        <v/>
      </c>
      <c r="BB446" s="219" t="str">
        <f>IFERROR(IF(IF(Z446=例①!$E$12,例①!$E$12,IF(WEEKDAY(Z446)=1,Z453,BB447))&gt;例①!$E$12,例①!$E$12,IF(Z446=例①!$E$12,例①!$E$12,IF(WEEKDAY(Z446)=1,Z453,BB447))),"")</f>
        <v/>
      </c>
      <c r="BE446" s="53"/>
      <c r="BF446" s="53"/>
      <c r="BG446" s="53" t="str">
        <f>IFERROR(VLOOKUP(B446,例①!$C$11:$D$12,2,FALSE),"")</f>
        <v/>
      </c>
      <c r="BH446" s="53" t="str">
        <f>IFERROR(VLOOKUP(B446,例①!$C$16:$D$21,2,FALSE),"")</f>
        <v/>
      </c>
      <c r="BI446" s="53" t="str">
        <f>IFERROR(VLOOKUP(B446,例①!$C$22:$D$24,2,FALSE),"")</f>
        <v/>
      </c>
      <c r="BJ446" s="53" t="str">
        <f>IF(B446&gt;例①!$C$26,"",IF(B446&gt;=例①!$C$25,$BJ$13,""))</f>
        <v/>
      </c>
      <c r="BK446" s="53" t="str">
        <f>IF(B446&gt;例①!$C$28,"",IF(B446&gt;=例①!$C$27,$BK$13,""))</f>
        <v/>
      </c>
      <c r="BL446" s="53" t="str">
        <f>IF(B446&gt;例①!$C$30,"",IF(B446&gt;=例①!$C$29,$BL$13,""))</f>
        <v/>
      </c>
      <c r="BM446" s="53" t="str">
        <f>IF(B446&gt;例①!$C$32,"",IF(B446&gt;=例①!$C$31,$BM$13,""))</f>
        <v/>
      </c>
      <c r="BN446" s="53" t="str">
        <f>IF(B446&gt;例①!$C$34,"",IF(B446&gt;=例①!$C$33,$BN$13,""))</f>
        <v/>
      </c>
      <c r="BO446" s="53" t="str">
        <f>IF(B446&gt;例①!$C$36,"",IF(B446&gt;=例①!$C$35,$BO$13,""))</f>
        <v/>
      </c>
      <c r="BP446" s="53" t="str">
        <f>IF(B446&gt;例①!$C$38,"",IF(B446&gt;=例①!$C$37,$BP$13,""))</f>
        <v/>
      </c>
      <c r="BQ446" s="53" t="str">
        <f>IF(B446&gt;例①!$C$40,"",IF(B446&gt;=例①!$C$39,$BQ$13,""))</f>
        <v/>
      </c>
      <c r="BR446" s="53" t="str">
        <f>IF(B446&gt;例①!$C$42,"",IF(B446&gt;=例①!$C$41,$BR$13,""))</f>
        <v/>
      </c>
      <c r="BS446" s="53" t="str">
        <f>IF(B446&gt;例①!$C$44,"",IF(B446&gt;=例①!$C$43,$BS$13,""))</f>
        <v/>
      </c>
      <c r="BT446" s="53" t="str">
        <f>IF(B446&gt;例①!$C$46,"",IF(B446&gt;=例①!$C$45,$BT$13,""))</f>
        <v/>
      </c>
      <c r="BU446" s="53" t="str">
        <f>IF(B446&gt;例①!$C$48,"",IF(B446&gt;=例①!$C$47,$BU$13,""))</f>
        <v/>
      </c>
      <c r="BV446" s="53" t="str">
        <f>IF(B446&gt;例①!$C$50,"",IF(B446&gt;=例①!$C$49,$BV$13,""))</f>
        <v/>
      </c>
      <c r="BW446" s="53" t="str">
        <f>IF(B446&gt;例①!$C$52,"",IF(B446&gt;=例①!$C$51,$BW$13,""))</f>
        <v/>
      </c>
      <c r="BX446" s="53" t="str">
        <f>IF(B446&gt;例①!$C$54,"",IF(B446&gt;=例①!$C$53,$BX$13,""))</f>
        <v/>
      </c>
      <c r="BY446" s="53" t="str">
        <f>IF(B446&gt;例①!$C$56,"",IF(B446&gt;=例①!$C$55,$BY$13,""))</f>
        <v/>
      </c>
      <c r="BZ446" s="53" t="str">
        <f>IF(B446&gt;例①!$C$58,"",IF(B446&gt;=例①!$C$57,$BZ$13,""))</f>
        <v/>
      </c>
      <c r="CA446" s="53" t="str">
        <f>IF(B446&gt;例①!$C$60,"",IF(B446&gt;=例①!$C$59,$CA$13,""))</f>
        <v/>
      </c>
      <c r="CB446" s="53" t="str">
        <f>IF(B446&gt;例①!$C$62,"",IF(B446&gt;=例①!$C$61,$CB$13,""))</f>
        <v/>
      </c>
      <c r="CC446" s="53" t="str">
        <f>IF(B446&gt;例①!$C$64,"",IF(B446&gt;=例①!$C$63,$CC$13,""))</f>
        <v/>
      </c>
      <c r="CD446" s="53" t="str">
        <f>IF(B446&gt;例①!$C$66,"",IF(B446&gt;=例①!$C$65,$CD$13,""))</f>
        <v/>
      </c>
      <c r="CE446" s="50" t="str">
        <f t="shared" si="249"/>
        <v/>
      </c>
      <c r="CF446" s="50" t="str">
        <f t="shared" si="236"/>
        <v xml:space="preserve"> </v>
      </c>
    </row>
    <row r="447" spans="1:84" ht="39" customHeight="1" thickTop="1" thickBot="1" x14ac:dyDescent="0.2">
      <c r="A447" s="81" t="str">
        <f t="shared" si="223"/>
        <v>対象期間外</v>
      </c>
      <c r="B447" s="180" t="str">
        <f>IFERROR(IF(B446=例①!$E$12+IF(WEEKDAY(例①!$E$12)=1,例①!$E$12,(8-WEEKDAY(例①!$E$12))),"-",IF(B446="-","-",B446+1)),"-")</f>
        <v>-</v>
      </c>
      <c r="C447" s="89" t="str">
        <f t="shared" si="237"/>
        <v>-</v>
      </c>
      <c r="D447" s="199" t="str">
        <f t="shared" si="238"/>
        <v>×</v>
      </c>
      <c r="E447" s="200" t="str">
        <f t="shared" si="239"/>
        <v xml:space="preserve"> </v>
      </c>
      <c r="F447" s="201" t="s">
        <v>61</v>
      </c>
      <c r="G447" s="202"/>
      <c r="H447" s="203"/>
      <c r="I447" s="204"/>
      <c r="J447" s="187" t="str">
        <f t="shared" si="240"/>
        <v/>
      </c>
      <c r="K447" s="190" t="str">
        <f t="shared" si="224"/>
        <v/>
      </c>
      <c r="L447" s="190" t="str">
        <f t="shared" si="225"/>
        <v/>
      </c>
      <c r="M447" s="188" t="str">
        <f t="shared" si="241"/>
        <v/>
      </c>
      <c r="N447" s="87" t="str">
        <f t="shared" si="226"/>
        <v/>
      </c>
      <c r="O447" s="108"/>
      <c r="P447" s="156" t="str">
        <f>IF(B447&lt;例①!$E$11,"",IF(B447&gt;例①!$E$12,"",IF(LEN(CE447)=0,"○","")))</f>
        <v/>
      </c>
      <c r="Q447" s="162">
        <f t="shared" si="242"/>
        <v>52</v>
      </c>
      <c r="R447" s="93">
        <f t="shared" si="227"/>
        <v>181</v>
      </c>
      <c r="S447" s="156" t="str">
        <f t="shared" si="228"/>
        <v/>
      </c>
      <c r="T447" s="162">
        <f t="shared" si="229"/>
        <v>51</v>
      </c>
      <c r="U447" s="100">
        <f t="shared" si="243"/>
        <v>52</v>
      </c>
      <c r="V447" s="93" t="str">
        <f t="shared" si="230"/>
        <v/>
      </c>
      <c r="W447" s="169" t="str">
        <f t="shared" si="244"/>
        <v/>
      </c>
      <c r="X447" s="80" t="str">
        <f t="shared" si="245"/>
        <v/>
      </c>
      <c r="Y447" s="80" t="str">
        <f t="shared" si="246"/>
        <v/>
      </c>
      <c r="Z447" s="80" t="str">
        <f t="shared" si="231"/>
        <v>-</v>
      </c>
      <c r="AA447" s="80" t="str">
        <f t="shared" si="232"/>
        <v/>
      </c>
      <c r="AB447" s="80" t="str">
        <f t="shared" si="233"/>
        <v>OK（振替済み）</v>
      </c>
      <c r="AC447" s="154">
        <f t="shared" si="234"/>
        <v>51</v>
      </c>
      <c r="AD447" s="154" t="str">
        <f t="shared" si="247"/>
        <v/>
      </c>
      <c r="AE447" s="106">
        <f t="shared" si="248"/>
        <v>0</v>
      </c>
      <c r="AF447" s="106">
        <f t="shared" si="235"/>
        <v>0</v>
      </c>
      <c r="AG447" s="218" t="str">
        <f>IFERROR(IF(AE447=1,例①!$E$11,IF(AE447=2,例①!$E$11,IF(WEEKDAY(Z447)=2,Z440,AG446))),"")</f>
        <v/>
      </c>
      <c r="AH447" s="222" t="str">
        <f t="shared" si="257"/>
        <v/>
      </c>
      <c r="AI447" s="222" t="str">
        <f t="shared" si="257"/>
        <v/>
      </c>
      <c r="AJ447" s="222" t="str">
        <f t="shared" si="257"/>
        <v/>
      </c>
      <c r="AK447" s="222" t="str">
        <f t="shared" si="257"/>
        <v/>
      </c>
      <c r="AL447" s="222" t="str">
        <f t="shared" si="257"/>
        <v/>
      </c>
      <c r="AM447" s="222" t="str">
        <f t="shared" si="257"/>
        <v/>
      </c>
      <c r="AN447" s="222" t="str">
        <f t="shared" si="257"/>
        <v/>
      </c>
      <c r="AO447" s="222" t="str">
        <f t="shared" si="257"/>
        <v/>
      </c>
      <c r="AP447" s="222" t="str">
        <f t="shared" si="257"/>
        <v/>
      </c>
      <c r="AQ447" s="222" t="str">
        <f t="shared" si="257"/>
        <v/>
      </c>
      <c r="AR447" s="222" t="str">
        <f t="shared" si="257"/>
        <v/>
      </c>
      <c r="AS447" s="222" t="str">
        <f t="shared" si="257"/>
        <v/>
      </c>
      <c r="AT447" s="222" t="str">
        <f t="shared" si="257"/>
        <v/>
      </c>
      <c r="AU447" s="222" t="str">
        <f t="shared" si="257"/>
        <v/>
      </c>
      <c r="AV447" s="222" t="str">
        <f t="shared" si="257"/>
        <v/>
      </c>
      <c r="AW447" s="222" t="str">
        <f t="shared" si="257"/>
        <v/>
      </c>
      <c r="AX447" s="222" t="str">
        <f t="shared" si="257"/>
        <v/>
      </c>
      <c r="AY447" s="222" t="str">
        <f t="shared" si="257"/>
        <v/>
      </c>
      <c r="AZ447" s="222" t="str">
        <f t="shared" si="257"/>
        <v/>
      </c>
      <c r="BA447" s="222" t="str">
        <f t="shared" si="257"/>
        <v/>
      </c>
      <c r="BB447" s="219" t="str">
        <f>IFERROR(IF(IF(Z447=例①!$E$12,例①!$E$12,IF(WEEKDAY(Z447)=1,Z454,BB448))&gt;例①!$E$12,例①!$E$12,IF(Z447=例①!$E$12,例①!$E$12,IF(WEEKDAY(Z447)=1,Z454,BB448))),"")</f>
        <v/>
      </c>
      <c r="BE447" s="53"/>
      <c r="BF447" s="53"/>
      <c r="BG447" s="53" t="str">
        <f>IFERROR(VLOOKUP(B447,例①!$C$11:$D$12,2,FALSE),"")</f>
        <v/>
      </c>
      <c r="BH447" s="53" t="str">
        <f>IFERROR(VLOOKUP(B447,例①!$C$16:$D$21,2,FALSE),"")</f>
        <v/>
      </c>
      <c r="BI447" s="53" t="str">
        <f>IFERROR(VLOOKUP(B447,例①!$C$22:$D$24,2,FALSE),"")</f>
        <v/>
      </c>
      <c r="BJ447" s="53" t="str">
        <f>IF(B447&gt;例①!$C$26,"",IF(B447&gt;=例①!$C$25,$BJ$13,""))</f>
        <v/>
      </c>
      <c r="BK447" s="53" t="str">
        <f>IF(B447&gt;例①!$C$28,"",IF(B447&gt;=例①!$C$27,$BK$13,""))</f>
        <v/>
      </c>
      <c r="BL447" s="53" t="str">
        <f>IF(B447&gt;例①!$C$30,"",IF(B447&gt;=例①!$C$29,$BL$13,""))</f>
        <v/>
      </c>
      <c r="BM447" s="53" t="str">
        <f>IF(B447&gt;例①!$C$32,"",IF(B447&gt;=例①!$C$31,$BM$13,""))</f>
        <v/>
      </c>
      <c r="BN447" s="53" t="str">
        <f>IF(B447&gt;例①!$C$34,"",IF(B447&gt;=例①!$C$33,$BN$13,""))</f>
        <v/>
      </c>
      <c r="BO447" s="53" t="str">
        <f>IF(B447&gt;例①!$C$36,"",IF(B447&gt;=例①!$C$35,$BO$13,""))</f>
        <v/>
      </c>
      <c r="BP447" s="53" t="str">
        <f>IF(B447&gt;例①!$C$38,"",IF(B447&gt;=例①!$C$37,$BP$13,""))</f>
        <v/>
      </c>
      <c r="BQ447" s="53" t="str">
        <f>IF(B447&gt;例①!$C$40,"",IF(B447&gt;=例①!$C$39,$BQ$13,""))</f>
        <v/>
      </c>
      <c r="BR447" s="53" t="str">
        <f>IF(B447&gt;例①!$C$42,"",IF(B447&gt;=例①!$C$41,$BR$13,""))</f>
        <v/>
      </c>
      <c r="BS447" s="53" t="str">
        <f>IF(B447&gt;例①!$C$44,"",IF(B447&gt;=例①!$C$43,$BS$13,""))</f>
        <v/>
      </c>
      <c r="BT447" s="53" t="str">
        <f>IF(B447&gt;例①!$C$46,"",IF(B447&gt;=例①!$C$45,$BT$13,""))</f>
        <v/>
      </c>
      <c r="BU447" s="53" t="str">
        <f>IF(B447&gt;例①!$C$48,"",IF(B447&gt;=例①!$C$47,$BU$13,""))</f>
        <v/>
      </c>
      <c r="BV447" s="53" t="str">
        <f>IF(B447&gt;例①!$C$50,"",IF(B447&gt;=例①!$C$49,$BV$13,""))</f>
        <v/>
      </c>
      <c r="BW447" s="53" t="str">
        <f>IF(B447&gt;例①!$C$52,"",IF(B447&gt;=例①!$C$51,$BW$13,""))</f>
        <v/>
      </c>
      <c r="BX447" s="53" t="str">
        <f>IF(B447&gt;例①!$C$54,"",IF(B447&gt;=例①!$C$53,$BX$13,""))</f>
        <v/>
      </c>
      <c r="BY447" s="53" t="str">
        <f>IF(B447&gt;例①!$C$56,"",IF(B447&gt;=例①!$C$55,$BY$13,""))</f>
        <v/>
      </c>
      <c r="BZ447" s="53" t="str">
        <f>IF(B447&gt;例①!$C$58,"",IF(B447&gt;=例①!$C$57,$BZ$13,""))</f>
        <v/>
      </c>
      <c r="CA447" s="53" t="str">
        <f>IF(B447&gt;例①!$C$60,"",IF(B447&gt;=例①!$C$59,$CA$13,""))</f>
        <v/>
      </c>
      <c r="CB447" s="53" t="str">
        <f>IF(B447&gt;例①!$C$62,"",IF(B447&gt;=例①!$C$61,$CB$13,""))</f>
        <v/>
      </c>
      <c r="CC447" s="53" t="str">
        <f>IF(B447&gt;例①!$C$64,"",IF(B447&gt;=例①!$C$63,$CC$13,""))</f>
        <v/>
      </c>
      <c r="CD447" s="53" t="str">
        <f>IF(B447&gt;例①!$C$66,"",IF(B447&gt;=例①!$C$65,$CD$13,""))</f>
        <v/>
      </c>
      <c r="CE447" s="50" t="str">
        <f t="shared" si="249"/>
        <v/>
      </c>
      <c r="CF447" s="50" t="str">
        <f t="shared" si="236"/>
        <v xml:space="preserve"> </v>
      </c>
    </row>
    <row r="448" spans="1:84" ht="39" customHeight="1" thickTop="1" thickBot="1" x14ac:dyDescent="0.2">
      <c r="A448" s="81" t="str">
        <f t="shared" si="223"/>
        <v>対象期間外</v>
      </c>
      <c r="B448" s="180" t="str">
        <f>IFERROR(IF(B447=例①!$E$12+IF(WEEKDAY(例①!$E$12)=1,例①!$E$12,(8-WEEKDAY(例①!$E$12))),"-",IF(B447="-","-",B447+1)),"-")</f>
        <v>-</v>
      </c>
      <c r="C448" s="89" t="str">
        <f t="shared" si="237"/>
        <v>-</v>
      </c>
      <c r="D448" s="199" t="str">
        <f t="shared" si="238"/>
        <v>×</v>
      </c>
      <c r="E448" s="200" t="str">
        <f t="shared" si="239"/>
        <v xml:space="preserve"> </v>
      </c>
      <c r="F448" s="201" t="s">
        <v>61</v>
      </c>
      <c r="G448" s="202"/>
      <c r="H448" s="203"/>
      <c r="I448" s="204"/>
      <c r="J448" s="187" t="str">
        <f t="shared" si="240"/>
        <v/>
      </c>
      <c r="K448" s="190" t="str">
        <f t="shared" si="224"/>
        <v/>
      </c>
      <c r="L448" s="190" t="str">
        <f t="shared" si="225"/>
        <v/>
      </c>
      <c r="M448" s="188" t="str">
        <f t="shared" si="241"/>
        <v/>
      </c>
      <c r="N448" s="87" t="str">
        <f t="shared" si="226"/>
        <v/>
      </c>
      <c r="O448" s="108"/>
      <c r="P448" s="156" t="str">
        <f>IF(B448&lt;例①!$E$11,"",IF(B448&gt;例①!$E$12,"",IF(LEN(CE448)=0,"○","")))</f>
        <v/>
      </c>
      <c r="Q448" s="162">
        <f t="shared" si="242"/>
        <v>52</v>
      </c>
      <c r="R448" s="93">
        <f t="shared" si="227"/>
        <v>181</v>
      </c>
      <c r="S448" s="156" t="str">
        <f t="shared" si="228"/>
        <v/>
      </c>
      <c r="T448" s="162">
        <f t="shared" si="229"/>
        <v>51</v>
      </c>
      <c r="U448" s="100">
        <f t="shared" si="243"/>
        <v>52</v>
      </c>
      <c r="V448" s="93" t="str">
        <f t="shared" si="230"/>
        <v/>
      </c>
      <c r="W448" s="169" t="str">
        <f t="shared" si="244"/>
        <v/>
      </c>
      <c r="X448" s="80" t="str">
        <f t="shared" si="245"/>
        <v/>
      </c>
      <c r="Y448" s="80" t="str">
        <f t="shared" si="246"/>
        <v/>
      </c>
      <c r="Z448" s="80" t="str">
        <f t="shared" si="231"/>
        <v>-</v>
      </c>
      <c r="AA448" s="80" t="str">
        <f t="shared" si="232"/>
        <v/>
      </c>
      <c r="AB448" s="80" t="str">
        <f t="shared" si="233"/>
        <v>OK（振替済み）</v>
      </c>
      <c r="AC448" s="154">
        <f t="shared" si="234"/>
        <v>51</v>
      </c>
      <c r="AD448" s="154" t="str">
        <f t="shared" si="247"/>
        <v/>
      </c>
      <c r="AE448" s="106">
        <f t="shared" si="248"/>
        <v>0</v>
      </c>
      <c r="AF448" s="106">
        <f t="shared" si="235"/>
        <v>0</v>
      </c>
      <c r="AG448" s="223" t="str">
        <f>IFERROR(IF(AE448=1,例①!$E$11,IF(AE448=2,例①!$E$11,IF(WEEKDAY(Z448)=2,Z441,AG447))),"")</f>
        <v/>
      </c>
      <c r="AH448" s="224" t="str">
        <f t="shared" si="257"/>
        <v/>
      </c>
      <c r="AI448" s="224" t="str">
        <f t="shared" si="257"/>
        <v/>
      </c>
      <c r="AJ448" s="224" t="str">
        <f t="shared" si="257"/>
        <v/>
      </c>
      <c r="AK448" s="224" t="str">
        <f t="shared" si="257"/>
        <v/>
      </c>
      <c r="AL448" s="224" t="str">
        <f t="shared" si="257"/>
        <v/>
      </c>
      <c r="AM448" s="224" t="str">
        <f t="shared" si="257"/>
        <v/>
      </c>
      <c r="AN448" s="224" t="str">
        <f t="shared" si="257"/>
        <v/>
      </c>
      <c r="AO448" s="224" t="str">
        <f t="shared" si="257"/>
        <v/>
      </c>
      <c r="AP448" s="224" t="str">
        <f t="shared" si="257"/>
        <v/>
      </c>
      <c r="AQ448" s="224" t="str">
        <f t="shared" si="257"/>
        <v/>
      </c>
      <c r="AR448" s="224" t="str">
        <f t="shared" si="257"/>
        <v/>
      </c>
      <c r="AS448" s="224" t="str">
        <f t="shared" si="257"/>
        <v/>
      </c>
      <c r="AT448" s="224" t="str">
        <f t="shared" si="257"/>
        <v/>
      </c>
      <c r="AU448" s="224" t="str">
        <f t="shared" si="257"/>
        <v/>
      </c>
      <c r="AV448" s="224" t="str">
        <f t="shared" si="257"/>
        <v/>
      </c>
      <c r="AW448" s="224" t="str">
        <f t="shared" si="257"/>
        <v/>
      </c>
      <c r="AX448" s="224" t="str">
        <f t="shared" si="257"/>
        <v/>
      </c>
      <c r="AY448" s="224" t="str">
        <f t="shared" si="257"/>
        <v/>
      </c>
      <c r="AZ448" s="224" t="str">
        <f t="shared" si="257"/>
        <v/>
      </c>
      <c r="BA448" s="224" t="str">
        <f t="shared" si="257"/>
        <v/>
      </c>
      <c r="BB448" s="225" t="str">
        <f>IFERROR(IF(IF(Z448=例①!$E$12,例①!$E$12,IF(WEEKDAY(Z448)=1,Z455,BB449))&gt;例①!$E$12,例①!$E$12,IF(Z448=例①!$E$12,例①!$E$12,IF(WEEKDAY(Z448)=1,Z455,BB449))),"")</f>
        <v/>
      </c>
      <c r="BE448" s="53"/>
      <c r="BF448" s="53"/>
      <c r="BG448" s="53" t="str">
        <f>IFERROR(VLOOKUP(B448,例①!$C$11:$D$12,2,FALSE),"")</f>
        <v/>
      </c>
      <c r="BH448" s="53" t="str">
        <f>IFERROR(VLOOKUP(B448,例①!$C$16:$D$21,2,FALSE),"")</f>
        <v/>
      </c>
      <c r="BI448" s="53" t="str">
        <f>IFERROR(VLOOKUP(B448,例①!$C$22:$D$24,2,FALSE),"")</f>
        <v/>
      </c>
      <c r="BJ448" s="53" t="str">
        <f>IF(B448&gt;例①!$C$26,"",IF(B448&gt;=例①!$C$25,$BJ$13,""))</f>
        <v/>
      </c>
      <c r="BK448" s="53" t="str">
        <f>IF(B448&gt;例①!$C$28,"",IF(B448&gt;=例①!$C$27,$BK$13,""))</f>
        <v/>
      </c>
      <c r="BL448" s="53" t="str">
        <f>IF(B448&gt;例①!$C$30,"",IF(B448&gt;=例①!$C$29,$BL$13,""))</f>
        <v/>
      </c>
      <c r="BM448" s="53" t="str">
        <f>IF(B448&gt;例①!$C$32,"",IF(B448&gt;=例①!$C$31,$BM$13,""))</f>
        <v/>
      </c>
      <c r="BN448" s="53" t="str">
        <f>IF(B448&gt;例①!$C$34,"",IF(B448&gt;=例①!$C$33,$BN$13,""))</f>
        <v/>
      </c>
      <c r="BO448" s="53" t="str">
        <f>IF(B448&gt;例①!$C$36,"",IF(B448&gt;=例①!$C$35,$BO$13,""))</f>
        <v/>
      </c>
      <c r="BP448" s="53" t="str">
        <f>IF(B448&gt;例①!$C$38,"",IF(B448&gt;=例①!$C$37,$BP$13,""))</f>
        <v/>
      </c>
      <c r="BQ448" s="53" t="str">
        <f>IF(B448&gt;例①!$C$40,"",IF(B448&gt;=例①!$C$39,$BQ$13,""))</f>
        <v/>
      </c>
      <c r="BR448" s="53" t="str">
        <f>IF(B448&gt;例①!$C$42,"",IF(B448&gt;=例①!$C$41,$BR$13,""))</f>
        <v/>
      </c>
      <c r="BS448" s="53" t="str">
        <f>IF(B448&gt;例①!$C$44,"",IF(B448&gt;=例①!$C$43,$BS$13,""))</f>
        <v/>
      </c>
      <c r="BT448" s="53" t="str">
        <f>IF(B448&gt;例①!$C$46,"",IF(B448&gt;=例①!$C$45,$BT$13,""))</f>
        <v/>
      </c>
      <c r="BU448" s="53" t="str">
        <f>IF(B448&gt;例①!$C$48,"",IF(B448&gt;=例①!$C$47,$BU$13,""))</f>
        <v/>
      </c>
      <c r="BV448" s="53" t="str">
        <f>IF(B448&gt;例①!$C$50,"",IF(B448&gt;=例①!$C$49,$BV$13,""))</f>
        <v/>
      </c>
      <c r="BW448" s="53" t="str">
        <f>IF(B448&gt;例①!$C$52,"",IF(B448&gt;=例①!$C$51,$BW$13,""))</f>
        <v/>
      </c>
      <c r="BX448" s="53" t="str">
        <f>IF(B448&gt;例①!$C$54,"",IF(B448&gt;=例①!$C$53,$BX$13,""))</f>
        <v/>
      </c>
      <c r="BY448" s="53" t="str">
        <f>IF(B448&gt;例①!$C$56,"",IF(B448&gt;=例①!$C$55,$BY$13,""))</f>
        <v/>
      </c>
      <c r="BZ448" s="53" t="str">
        <f>IF(B448&gt;例①!$C$58,"",IF(B448&gt;=例①!$C$57,$BZ$13,""))</f>
        <v/>
      </c>
      <c r="CA448" s="53" t="str">
        <f>IF(B448&gt;例①!$C$60,"",IF(B448&gt;=例①!$C$59,$CA$13,""))</f>
        <v/>
      </c>
      <c r="CB448" s="53" t="str">
        <f>IF(B448&gt;例①!$C$62,"",IF(B448&gt;=例①!$C$61,$CB$13,""))</f>
        <v/>
      </c>
      <c r="CC448" s="53" t="str">
        <f>IF(B448&gt;例①!$C$64,"",IF(B448&gt;=例①!$C$63,$CC$13,""))</f>
        <v/>
      </c>
      <c r="CD448" s="53" t="str">
        <f>IF(B448&gt;例①!$C$66,"",IF(B448&gt;=例①!$C$65,$CD$13,""))</f>
        <v/>
      </c>
      <c r="CE448" s="50" t="str">
        <f t="shared" si="249"/>
        <v/>
      </c>
      <c r="CF448" s="50" t="str">
        <f t="shared" si="236"/>
        <v xml:space="preserve"> </v>
      </c>
    </row>
    <row r="449" spans="1:84" ht="39" customHeight="1" thickTop="1" thickBot="1" x14ac:dyDescent="0.2">
      <c r="A449" s="81" t="str">
        <f t="shared" si="223"/>
        <v>対象期間外</v>
      </c>
      <c r="B449" s="180" t="str">
        <f>IFERROR(IF(B448=例①!$E$12+IF(WEEKDAY(例①!$E$12)=1,例①!$E$12,(8-WEEKDAY(例①!$E$12))),"-",IF(B448="-","-",B448+1)),"-")</f>
        <v>-</v>
      </c>
      <c r="C449" s="89" t="str">
        <f t="shared" si="237"/>
        <v>-</v>
      </c>
      <c r="D449" s="199" t="str">
        <f t="shared" si="238"/>
        <v>×</v>
      </c>
      <c r="E449" s="200" t="str">
        <f t="shared" si="239"/>
        <v xml:space="preserve"> </v>
      </c>
      <c r="F449" s="201" t="s">
        <v>60</v>
      </c>
      <c r="G449" s="202"/>
      <c r="H449" s="203"/>
      <c r="I449" s="204"/>
      <c r="J449" s="187" t="str">
        <f t="shared" si="240"/>
        <v/>
      </c>
      <c r="K449" s="190" t="str">
        <f t="shared" si="224"/>
        <v/>
      </c>
      <c r="L449" s="190" t="str">
        <f t="shared" si="225"/>
        <v/>
      </c>
      <c r="M449" s="188" t="str">
        <f t="shared" si="241"/>
        <v/>
      </c>
      <c r="N449" s="87" t="str">
        <f t="shared" si="226"/>
        <v/>
      </c>
      <c r="O449" s="108"/>
      <c r="P449" s="156" t="str">
        <f>IF(B449&lt;例①!$E$11,"",IF(B449&gt;例①!$E$12,"",IF(LEN(CE449)=0,"○","")))</f>
        <v/>
      </c>
      <c r="Q449" s="162">
        <f t="shared" si="242"/>
        <v>52</v>
      </c>
      <c r="R449" s="93">
        <f t="shared" si="227"/>
        <v>181</v>
      </c>
      <c r="S449" s="156" t="str">
        <f t="shared" si="228"/>
        <v/>
      </c>
      <c r="T449" s="162">
        <f t="shared" si="229"/>
        <v>51</v>
      </c>
      <c r="U449" s="100">
        <f t="shared" si="243"/>
        <v>52</v>
      </c>
      <c r="V449" s="93" t="str">
        <f t="shared" si="230"/>
        <v/>
      </c>
      <c r="W449" s="169" t="str">
        <f t="shared" si="244"/>
        <v/>
      </c>
      <c r="X449" s="80" t="str">
        <f t="shared" si="245"/>
        <v/>
      </c>
      <c r="Y449" s="80" t="str">
        <f t="shared" si="246"/>
        <v/>
      </c>
      <c r="Z449" s="80" t="str">
        <f t="shared" si="231"/>
        <v>-</v>
      </c>
      <c r="AA449" s="80" t="str">
        <f t="shared" si="232"/>
        <v/>
      </c>
      <c r="AB449" s="80" t="str">
        <f t="shared" si="233"/>
        <v>OK（振替済み）</v>
      </c>
      <c r="AC449" s="154">
        <f t="shared" si="234"/>
        <v>51</v>
      </c>
      <c r="AD449" s="154" t="str">
        <f t="shared" si="247"/>
        <v/>
      </c>
      <c r="AE449" s="106">
        <f t="shared" si="248"/>
        <v>0</v>
      </c>
      <c r="AF449" s="106">
        <f t="shared" si="235"/>
        <v>0</v>
      </c>
      <c r="AG449" s="216" t="str">
        <f>IFERROR(IF(AE449=1,例①!$E$11,IF(AE449=2,例①!$E$11,IF(WEEKDAY(Z449)=2,Z442,AG448))),"")</f>
        <v/>
      </c>
      <c r="AH449" s="221" t="str">
        <f t="shared" si="257"/>
        <v/>
      </c>
      <c r="AI449" s="221" t="str">
        <f t="shared" si="257"/>
        <v/>
      </c>
      <c r="AJ449" s="221" t="str">
        <f t="shared" si="257"/>
        <v/>
      </c>
      <c r="AK449" s="221" t="str">
        <f t="shared" si="257"/>
        <v/>
      </c>
      <c r="AL449" s="221" t="str">
        <f t="shared" si="257"/>
        <v/>
      </c>
      <c r="AM449" s="221" t="str">
        <f t="shared" si="257"/>
        <v/>
      </c>
      <c r="AN449" s="221" t="str">
        <f t="shared" si="257"/>
        <v/>
      </c>
      <c r="AO449" s="221" t="str">
        <f t="shared" si="257"/>
        <v/>
      </c>
      <c r="AP449" s="221" t="str">
        <f t="shared" si="257"/>
        <v/>
      </c>
      <c r="AQ449" s="221" t="str">
        <f t="shared" si="257"/>
        <v/>
      </c>
      <c r="AR449" s="221" t="str">
        <f t="shared" si="257"/>
        <v/>
      </c>
      <c r="AS449" s="221" t="str">
        <f t="shared" si="257"/>
        <v/>
      </c>
      <c r="AT449" s="221" t="str">
        <f t="shared" si="257"/>
        <v/>
      </c>
      <c r="AU449" s="221" t="str">
        <f t="shared" si="257"/>
        <v/>
      </c>
      <c r="AV449" s="221" t="str">
        <f t="shared" si="257"/>
        <v/>
      </c>
      <c r="AW449" s="221" t="str">
        <f t="shared" si="257"/>
        <v/>
      </c>
      <c r="AX449" s="221" t="str">
        <f t="shared" si="257"/>
        <v/>
      </c>
      <c r="AY449" s="221" t="str">
        <f t="shared" si="257"/>
        <v/>
      </c>
      <c r="AZ449" s="221" t="str">
        <f t="shared" si="257"/>
        <v/>
      </c>
      <c r="BA449" s="221" t="str">
        <f t="shared" si="257"/>
        <v/>
      </c>
      <c r="BB449" s="217" t="str">
        <f>IFERROR(IF(IF(Z449=例①!$E$12,例①!$E$12,IF(WEEKDAY(Z449)=1,Z456,BB450))&gt;例①!$E$12,例①!$E$12,IF(Z449=例①!$E$12,例①!$E$12,IF(WEEKDAY(Z449)=1,Z456,BB450))),"")</f>
        <v/>
      </c>
      <c r="BE449" s="53"/>
      <c r="BF449" s="53"/>
      <c r="BG449" s="53" t="str">
        <f>IFERROR(VLOOKUP(B449,例①!$C$11:$D$12,2,FALSE),"")</f>
        <v/>
      </c>
      <c r="BH449" s="53" t="str">
        <f>IFERROR(VLOOKUP(B449,例①!$C$16:$D$21,2,FALSE),"")</f>
        <v/>
      </c>
      <c r="BI449" s="53" t="str">
        <f>IFERROR(VLOOKUP(B449,例①!$C$22:$D$24,2,FALSE),"")</f>
        <v/>
      </c>
      <c r="BJ449" s="53" t="str">
        <f>IF(B449&gt;例①!$C$26,"",IF(B449&gt;=例①!$C$25,$BJ$13,""))</f>
        <v/>
      </c>
      <c r="BK449" s="53" t="str">
        <f>IF(B449&gt;例①!$C$28,"",IF(B449&gt;=例①!$C$27,$BK$13,""))</f>
        <v/>
      </c>
      <c r="BL449" s="53" t="str">
        <f>IF(B449&gt;例①!$C$30,"",IF(B449&gt;=例①!$C$29,$BL$13,""))</f>
        <v/>
      </c>
      <c r="BM449" s="53" t="str">
        <f>IF(B449&gt;例①!$C$32,"",IF(B449&gt;=例①!$C$31,$BM$13,""))</f>
        <v/>
      </c>
      <c r="BN449" s="53" t="str">
        <f>IF(B449&gt;例①!$C$34,"",IF(B449&gt;=例①!$C$33,$BN$13,""))</f>
        <v/>
      </c>
      <c r="BO449" s="53" t="str">
        <f>IF(B449&gt;例①!$C$36,"",IF(B449&gt;=例①!$C$35,$BO$13,""))</f>
        <v/>
      </c>
      <c r="BP449" s="53" t="str">
        <f>IF(B449&gt;例①!$C$38,"",IF(B449&gt;=例①!$C$37,$BP$13,""))</f>
        <v/>
      </c>
      <c r="BQ449" s="53" t="str">
        <f>IF(B449&gt;例①!$C$40,"",IF(B449&gt;=例①!$C$39,$BQ$13,""))</f>
        <v/>
      </c>
      <c r="BR449" s="53" t="str">
        <f>IF(B449&gt;例①!$C$42,"",IF(B449&gt;=例①!$C$41,$BR$13,""))</f>
        <v/>
      </c>
      <c r="BS449" s="53" t="str">
        <f>IF(B449&gt;例①!$C$44,"",IF(B449&gt;=例①!$C$43,$BS$13,""))</f>
        <v/>
      </c>
      <c r="BT449" s="53" t="str">
        <f>IF(B449&gt;例①!$C$46,"",IF(B449&gt;=例①!$C$45,$BT$13,""))</f>
        <v/>
      </c>
      <c r="BU449" s="53" t="str">
        <f>IF(B449&gt;例①!$C$48,"",IF(B449&gt;=例①!$C$47,$BU$13,""))</f>
        <v/>
      </c>
      <c r="BV449" s="53" t="str">
        <f>IF(B449&gt;例①!$C$50,"",IF(B449&gt;=例①!$C$49,$BV$13,""))</f>
        <v/>
      </c>
      <c r="BW449" s="53" t="str">
        <f>IF(B449&gt;例①!$C$52,"",IF(B449&gt;=例①!$C$51,$BW$13,""))</f>
        <v/>
      </c>
      <c r="BX449" s="53" t="str">
        <f>IF(B449&gt;例①!$C$54,"",IF(B449&gt;=例①!$C$53,$BX$13,""))</f>
        <v/>
      </c>
      <c r="BY449" s="53" t="str">
        <f>IF(B449&gt;例①!$C$56,"",IF(B449&gt;=例①!$C$55,$BY$13,""))</f>
        <v/>
      </c>
      <c r="BZ449" s="53" t="str">
        <f>IF(B449&gt;例①!$C$58,"",IF(B449&gt;=例①!$C$57,$BZ$13,""))</f>
        <v/>
      </c>
      <c r="CA449" s="53" t="str">
        <f>IF(B449&gt;例①!$C$60,"",IF(B449&gt;=例①!$C$59,$CA$13,""))</f>
        <v/>
      </c>
      <c r="CB449" s="53" t="str">
        <f>IF(B449&gt;例①!$C$62,"",IF(B449&gt;=例①!$C$61,$CB$13,""))</f>
        <v/>
      </c>
      <c r="CC449" s="53" t="str">
        <f>IF(B449&gt;例①!$C$64,"",IF(B449&gt;=例①!$C$63,$CC$13,""))</f>
        <v/>
      </c>
      <c r="CD449" s="53" t="str">
        <f>IF(B449&gt;例①!$C$66,"",IF(B449&gt;=例①!$C$65,$CD$13,""))</f>
        <v/>
      </c>
      <c r="CE449" s="50" t="str">
        <f t="shared" si="249"/>
        <v/>
      </c>
      <c r="CF449" s="50" t="str">
        <f t="shared" si="236"/>
        <v xml:space="preserve"> </v>
      </c>
    </row>
    <row r="450" spans="1:84" ht="39" customHeight="1" thickTop="1" thickBot="1" x14ac:dyDescent="0.2">
      <c r="A450" s="81" t="str">
        <f t="shared" si="223"/>
        <v>対象期間外</v>
      </c>
      <c r="B450" s="180" t="str">
        <f>IFERROR(IF(B449=例①!$E$12+IF(WEEKDAY(例①!$E$12)=1,例①!$E$12,(8-WEEKDAY(例①!$E$12))),"-",IF(B449="-","-",B449+1)),"-")</f>
        <v>-</v>
      </c>
      <c r="C450" s="89" t="str">
        <f t="shared" si="237"/>
        <v>-</v>
      </c>
      <c r="D450" s="199" t="str">
        <f t="shared" si="238"/>
        <v>×</v>
      </c>
      <c r="E450" s="200" t="str">
        <f t="shared" si="239"/>
        <v xml:space="preserve"> </v>
      </c>
      <c r="F450" s="201" t="s">
        <v>60</v>
      </c>
      <c r="G450" s="202"/>
      <c r="H450" s="203"/>
      <c r="I450" s="204"/>
      <c r="J450" s="187" t="str">
        <f t="shared" si="240"/>
        <v/>
      </c>
      <c r="K450" s="190" t="str">
        <f t="shared" si="224"/>
        <v/>
      </c>
      <c r="L450" s="190" t="str">
        <f t="shared" si="225"/>
        <v/>
      </c>
      <c r="M450" s="188" t="str">
        <f t="shared" si="241"/>
        <v/>
      </c>
      <c r="N450" s="87" t="str">
        <f t="shared" si="226"/>
        <v/>
      </c>
      <c r="O450" s="108"/>
      <c r="P450" s="156" t="str">
        <f>IF(B450&lt;例①!$E$11,"",IF(B450&gt;例①!$E$12,"",IF(LEN(CE450)=0,"○","")))</f>
        <v/>
      </c>
      <c r="Q450" s="162">
        <f t="shared" si="242"/>
        <v>52</v>
      </c>
      <c r="R450" s="93">
        <f t="shared" si="227"/>
        <v>181</v>
      </c>
      <c r="S450" s="156" t="str">
        <f t="shared" si="228"/>
        <v/>
      </c>
      <c r="T450" s="162">
        <f t="shared" si="229"/>
        <v>51</v>
      </c>
      <c r="U450" s="100">
        <f t="shared" si="243"/>
        <v>52</v>
      </c>
      <c r="V450" s="93" t="str">
        <f t="shared" si="230"/>
        <v/>
      </c>
      <c r="W450" s="169" t="str">
        <f t="shared" si="244"/>
        <v/>
      </c>
      <c r="X450" s="80" t="str">
        <f t="shared" si="245"/>
        <v/>
      </c>
      <c r="Y450" s="80" t="str">
        <f t="shared" si="246"/>
        <v/>
      </c>
      <c r="Z450" s="80" t="str">
        <f t="shared" si="231"/>
        <v>-</v>
      </c>
      <c r="AA450" s="80" t="str">
        <f t="shared" si="232"/>
        <v/>
      </c>
      <c r="AB450" s="80" t="str">
        <f t="shared" si="233"/>
        <v>OK（振替済み）</v>
      </c>
      <c r="AC450" s="154">
        <f t="shared" si="234"/>
        <v>51</v>
      </c>
      <c r="AD450" s="154" t="str">
        <f t="shared" si="247"/>
        <v/>
      </c>
      <c r="AE450" s="106">
        <f t="shared" si="248"/>
        <v>0</v>
      </c>
      <c r="AF450" s="106">
        <f t="shared" si="235"/>
        <v>0</v>
      </c>
      <c r="AG450" s="218" t="str">
        <f>IFERROR(IF(AE450=1,例①!$E$11,IF(AE450=2,例①!$E$11,IF(WEEKDAY(Z450)=2,Z443,AG449))),"")</f>
        <v/>
      </c>
      <c r="AH450" s="222" t="str">
        <f t="shared" si="257"/>
        <v/>
      </c>
      <c r="AI450" s="222" t="str">
        <f t="shared" si="257"/>
        <v/>
      </c>
      <c r="AJ450" s="222" t="str">
        <f t="shared" si="257"/>
        <v/>
      </c>
      <c r="AK450" s="222" t="str">
        <f t="shared" si="257"/>
        <v/>
      </c>
      <c r="AL450" s="222" t="str">
        <f t="shared" si="257"/>
        <v/>
      </c>
      <c r="AM450" s="222" t="str">
        <f t="shared" si="257"/>
        <v/>
      </c>
      <c r="AN450" s="222" t="str">
        <f t="shared" si="257"/>
        <v/>
      </c>
      <c r="AO450" s="222" t="str">
        <f t="shared" si="257"/>
        <v/>
      </c>
      <c r="AP450" s="222" t="str">
        <f t="shared" si="257"/>
        <v/>
      </c>
      <c r="AQ450" s="222" t="str">
        <f t="shared" si="257"/>
        <v/>
      </c>
      <c r="AR450" s="222" t="str">
        <f t="shared" si="257"/>
        <v/>
      </c>
      <c r="AS450" s="222" t="str">
        <f t="shared" si="257"/>
        <v/>
      </c>
      <c r="AT450" s="222" t="str">
        <f t="shared" si="257"/>
        <v/>
      </c>
      <c r="AU450" s="222" t="str">
        <f t="shared" si="257"/>
        <v/>
      </c>
      <c r="AV450" s="222" t="str">
        <f t="shared" si="257"/>
        <v/>
      </c>
      <c r="AW450" s="222" t="str">
        <f t="shared" si="257"/>
        <v/>
      </c>
      <c r="AX450" s="222" t="str">
        <f t="shared" si="257"/>
        <v/>
      </c>
      <c r="AY450" s="222" t="str">
        <f t="shared" si="257"/>
        <v/>
      </c>
      <c r="AZ450" s="222" t="str">
        <f t="shared" si="257"/>
        <v/>
      </c>
      <c r="BA450" s="222" t="str">
        <f t="shared" si="257"/>
        <v/>
      </c>
      <c r="BB450" s="219" t="str">
        <f>IFERROR(IF(IF(Z450=例①!$E$12,例①!$E$12,IF(WEEKDAY(Z450)=1,Z457,BB451))&gt;例①!$E$12,例①!$E$12,IF(Z450=例①!$E$12,例①!$E$12,IF(WEEKDAY(Z450)=1,Z457,BB451))),"")</f>
        <v/>
      </c>
      <c r="BE450" s="53"/>
      <c r="BF450" s="53"/>
      <c r="BG450" s="53" t="str">
        <f>IFERROR(VLOOKUP(B450,例①!$C$11:$D$12,2,FALSE),"")</f>
        <v/>
      </c>
      <c r="BH450" s="53" t="str">
        <f>IFERROR(VLOOKUP(B450,例①!$C$16:$D$21,2,FALSE),"")</f>
        <v/>
      </c>
      <c r="BI450" s="53" t="str">
        <f>IFERROR(VLOOKUP(B450,例①!$C$22:$D$24,2,FALSE),"")</f>
        <v/>
      </c>
      <c r="BJ450" s="53" t="str">
        <f>IF(B450&gt;例①!$C$26,"",IF(B450&gt;=例①!$C$25,$BJ$13,""))</f>
        <v/>
      </c>
      <c r="BK450" s="53" t="str">
        <f>IF(B450&gt;例①!$C$28,"",IF(B450&gt;=例①!$C$27,$BK$13,""))</f>
        <v/>
      </c>
      <c r="BL450" s="53" t="str">
        <f>IF(B450&gt;例①!$C$30,"",IF(B450&gt;=例①!$C$29,$BL$13,""))</f>
        <v/>
      </c>
      <c r="BM450" s="53" t="str">
        <f>IF(B450&gt;例①!$C$32,"",IF(B450&gt;=例①!$C$31,$BM$13,""))</f>
        <v/>
      </c>
      <c r="BN450" s="53" t="str">
        <f>IF(B450&gt;例①!$C$34,"",IF(B450&gt;=例①!$C$33,$BN$13,""))</f>
        <v/>
      </c>
      <c r="BO450" s="53" t="str">
        <f>IF(B450&gt;例①!$C$36,"",IF(B450&gt;=例①!$C$35,$BO$13,""))</f>
        <v/>
      </c>
      <c r="BP450" s="53" t="str">
        <f>IF(B450&gt;例①!$C$38,"",IF(B450&gt;=例①!$C$37,$BP$13,""))</f>
        <v/>
      </c>
      <c r="BQ450" s="53" t="str">
        <f>IF(B450&gt;例①!$C$40,"",IF(B450&gt;=例①!$C$39,$BQ$13,""))</f>
        <v/>
      </c>
      <c r="BR450" s="53" t="str">
        <f>IF(B450&gt;例①!$C$42,"",IF(B450&gt;=例①!$C$41,$BR$13,""))</f>
        <v/>
      </c>
      <c r="BS450" s="53" t="str">
        <f>IF(B450&gt;例①!$C$44,"",IF(B450&gt;=例①!$C$43,$BS$13,""))</f>
        <v/>
      </c>
      <c r="BT450" s="53" t="str">
        <f>IF(B450&gt;例①!$C$46,"",IF(B450&gt;=例①!$C$45,$BT$13,""))</f>
        <v/>
      </c>
      <c r="BU450" s="53" t="str">
        <f>IF(B450&gt;例①!$C$48,"",IF(B450&gt;=例①!$C$47,$BU$13,""))</f>
        <v/>
      </c>
      <c r="BV450" s="53" t="str">
        <f>IF(B450&gt;例①!$C$50,"",IF(B450&gt;=例①!$C$49,$BV$13,""))</f>
        <v/>
      </c>
      <c r="BW450" s="53" t="str">
        <f>IF(B450&gt;例①!$C$52,"",IF(B450&gt;=例①!$C$51,$BW$13,""))</f>
        <v/>
      </c>
      <c r="BX450" s="53" t="str">
        <f>IF(B450&gt;例①!$C$54,"",IF(B450&gt;=例①!$C$53,$BX$13,""))</f>
        <v/>
      </c>
      <c r="BY450" s="53" t="str">
        <f>IF(B450&gt;例①!$C$56,"",IF(B450&gt;=例①!$C$55,$BY$13,""))</f>
        <v/>
      </c>
      <c r="BZ450" s="53" t="str">
        <f>IF(B450&gt;例①!$C$58,"",IF(B450&gt;=例①!$C$57,$BZ$13,""))</f>
        <v/>
      </c>
      <c r="CA450" s="53" t="str">
        <f>IF(B450&gt;例①!$C$60,"",IF(B450&gt;=例①!$C$59,$CA$13,""))</f>
        <v/>
      </c>
      <c r="CB450" s="53" t="str">
        <f>IF(B450&gt;例①!$C$62,"",IF(B450&gt;=例①!$C$61,$CB$13,""))</f>
        <v/>
      </c>
      <c r="CC450" s="53" t="str">
        <f>IF(B450&gt;例①!$C$64,"",IF(B450&gt;=例①!$C$63,$CC$13,""))</f>
        <v/>
      </c>
      <c r="CD450" s="53" t="str">
        <f>IF(B450&gt;例①!$C$66,"",IF(B450&gt;=例①!$C$65,$CD$13,""))</f>
        <v/>
      </c>
      <c r="CE450" s="50" t="str">
        <f t="shared" si="249"/>
        <v/>
      </c>
      <c r="CF450" s="50" t="str">
        <f t="shared" si="236"/>
        <v xml:space="preserve"> </v>
      </c>
    </row>
    <row r="451" spans="1:84" ht="39" customHeight="1" thickTop="1" thickBot="1" x14ac:dyDescent="0.2">
      <c r="A451" s="81" t="str">
        <f t="shared" si="223"/>
        <v>対象期間外</v>
      </c>
      <c r="B451" s="180" t="str">
        <f>IFERROR(IF(B450=例①!$E$12+IF(WEEKDAY(例①!$E$12)=1,例①!$E$12,(8-WEEKDAY(例①!$E$12))),"-",IF(B450="-","-",B450+1)),"-")</f>
        <v>-</v>
      </c>
      <c r="C451" s="89" t="str">
        <f t="shared" si="237"/>
        <v>-</v>
      </c>
      <c r="D451" s="199" t="str">
        <f t="shared" si="238"/>
        <v>×</v>
      </c>
      <c r="E451" s="200" t="str">
        <f t="shared" si="239"/>
        <v xml:space="preserve"> </v>
      </c>
      <c r="F451" s="201" t="s">
        <v>60</v>
      </c>
      <c r="G451" s="202"/>
      <c r="H451" s="203"/>
      <c r="I451" s="204"/>
      <c r="J451" s="187" t="str">
        <f t="shared" si="240"/>
        <v/>
      </c>
      <c r="K451" s="190" t="str">
        <f t="shared" si="224"/>
        <v/>
      </c>
      <c r="L451" s="190" t="str">
        <f t="shared" si="225"/>
        <v/>
      </c>
      <c r="M451" s="188" t="str">
        <f t="shared" si="241"/>
        <v/>
      </c>
      <c r="N451" s="87" t="str">
        <f t="shared" si="226"/>
        <v/>
      </c>
      <c r="O451" s="108"/>
      <c r="P451" s="156" t="str">
        <f>IF(B451&lt;例①!$E$11,"",IF(B451&gt;例①!$E$12,"",IF(LEN(CE451)=0,"○","")))</f>
        <v/>
      </c>
      <c r="Q451" s="162">
        <f t="shared" si="242"/>
        <v>52</v>
      </c>
      <c r="R451" s="93">
        <f t="shared" si="227"/>
        <v>181</v>
      </c>
      <c r="S451" s="156" t="str">
        <f t="shared" si="228"/>
        <v/>
      </c>
      <c r="T451" s="162">
        <f t="shared" si="229"/>
        <v>51</v>
      </c>
      <c r="U451" s="100">
        <f t="shared" si="243"/>
        <v>52</v>
      </c>
      <c r="V451" s="93" t="str">
        <f t="shared" si="230"/>
        <v/>
      </c>
      <c r="W451" s="169" t="str">
        <f t="shared" si="244"/>
        <v/>
      </c>
      <c r="X451" s="80" t="str">
        <f t="shared" si="245"/>
        <v/>
      </c>
      <c r="Y451" s="80" t="str">
        <f t="shared" si="246"/>
        <v/>
      </c>
      <c r="Z451" s="80" t="str">
        <f t="shared" si="231"/>
        <v>-</v>
      </c>
      <c r="AA451" s="80" t="str">
        <f t="shared" si="232"/>
        <v/>
      </c>
      <c r="AB451" s="80" t="str">
        <f t="shared" si="233"/>
        <v>OK（振替済み）</v>
      </c>
      <c r="AC451" s="154">
        <f t="shared" si="234"/>
        <v>51</v>
      </c>
      <c r="AD451" s="154" t="str">
        <f t="shared" si="247"/>
        <v/>
      </c>
      <c r="AE451" s="106">
        <f t="shared" si="248"/>
        <v>0</v>
      </c>
      <c r="AF451" s="106">
        <f t="shared" si="235"/>
        <v>0</v>
      </c>
      <c r="AG451" s="218" t="str">
        <f>IFERROR(IF(AE451=1,例①!$E$11,IF(AE451=2,例①!$E$11,IF(WEEKDAY(Z451)=2,Z444,AG450))),"")</f>
        <v/>
      </c>
      <c r="AH451" s="222" t="str">
        <f t="shared" si="257"/>
        <v/>
      </c>
      <c r="AI451" s="222" t="str">
        <f t="shared" si="257"/>
        <v/>
      </c>
      <c r="AJ451" s="222" t="str">
        <f t="shared" si="257"/>
        <v/>
      </c>
      <c r="AK451" s="222" t="str">
        <f t="shared" si="257"/>
        <v/>
      </c>
      <c r="AL451" s="222" t="str">
        <f t="shared" si="257"/>
        <v/>
      </c>
      <c r="AM451" s="222" t="str">
        <f t="shared" si="257"/>
        <v/>
      </c>
      <c r="AN451" s="222" t="str">
        <f t="shared" si="257"/>
        <v/>
      </c>
      <c r="AO451" s="222" t="str">
        <f t="shared" si="257"/>
        <v/>
      </c>
      <c r="AP451" s="222" t="str">
        <f t="shared" si="257"/>
        <v/>
      </c>
      <c r="AQ451" s="222" t="str">
        <f t="shared" si="257"/>
        <v/>
      </c>
      <c r="AR451" s="222" t="str">
        <f t="shared" si="257"/>
        <v/>
      </c>
      <c r="AS451" s="222" t="str">
        <f t="shared" si="257"/>
        <v/>
      </c>
      <c r="AT451" s="222" t="str">
        <f t="shared" si="257"/>
        <v/>
      </c>
      <c r="AU451" s="222" t="str">
        <f t="shared" si="257"/>
        <v/>
      </c>
      <c r="AV451" s="222" t="str">
        <f t="shared" si="257"/>
        <v/>
      </c>
      <c r="AW451" s="222" t="str">
        <f t="shared" si="257"/>
        <v/>
      </c>
      <c r="AX451" s="222" t="str">
        <f t="shared" si="257"/>
        <v/>
      </c>
      <c r="AY451" s="222" t="str">
        <f t="shared" si="257"/>
        <v/>
      </c>
      <c r="AZ451" s="222" t="str">
        <f t="shared" si="257"/>
        <v/>
      </c>
      <c r="BA451" s="222" t="str">
        <f t="shared" si="257"/>
        <v/>
      </c>
      <c r="BB451" s="219" t="str">
        <f>IFERROR(IF(IF(Z451=例①!$E$12,例①!$E$12,IF(WEEKDAY(Z451)=1,Z458,BB452))&gt;例①!$E$12,例①!$E$12,IF(Z451=例①!$E$12,例①!$E$12,IF(WEEKDAY(Z451)=1,Z458,BB452))),"")</f>
        <v/>
      </c>
      <c r="BE451" s="53"/>
      <c r="BF451" s="53"/>
      <c r="BG451" s="53" t="str">
        <f>IFERROR(VLOOKUP(B451,例①!$C$11:$D$12,2,FALSE),"")</f>
        <v/>
      </c>
      <c r="BH451" s="53" t="str">
        <f>IFERROR(VLOOKUP(B451,例①!$C$16:$D$21,2,FALSE),"")</f>
        <v/>
      </c>
      <c r="BI451" s="53" t="str">
        <f>IFERROR(VLOOKUP(B451,例①!$C$22:$D$24,2,FALSE),"")</f>
        <v/>
      </c>
      <c r="BJ451" s="53" t="str">
        <f>IF(B451&gt;例①!$C$26,"",IF(B451&gt;=例①!$C$25,$BJ$13,""))</f>
        <v/>
      </c>
      <c r="BK451" s="53" t="str">
        <f>IF(B451&gt;例①!$C$28,"",IF(B451&gt;=例①!$C$27,$BK$13,""))</f>
        <v/>
      </c>
      <c r="BL451" s="53" t="str">
        <f>IF(B451&gt;例①!$C$30,"",IF(B451&gt;=例①!$C$29,$BL$13,""))</f>
        <v/>
      </c>
      <c r="BM451" s="53" t="str">
        <f>IF(B451&gt;例①!$C$32,"",IF(B451&gt;=例①!$C$31,$BM$13,""))</f>
        <v/>
      </c>
      <c r="BN451" s="53" t="str">
        <f>IF(B451&gt;例①!$C$34,"",IF(B451&gt;=例①!$C$33,$BN$13,""))</f>
        <v/>
      </c>
      <c r="BO451" s="53" t="str">
        <f>IF(B451&gt;例①!$C$36,"",IF(B451&gt;=例①!$C$35,$BO$13,""))</f>
        <v/>
      </c>
      <c r="BP451" s="53" t="str">
        <f>IF(B451&gt;例①!$C$38,"",IF(B451&gt;=例①!$C$37,$BP$13,""))</f>
        <v/>
      </c>
      <c r="BQ451" s="53" t="str">
        <f>IF(B451&gt;例①!$C$40,"",IF(B451&gt;=例①!$C$39,$BQ$13,""))</f>
        <v/>
      </c>
      <c r="BR451" s="53" t="str">
        <f>IF(B451&gt;例①!$C$42,"",IF(B451&gt;=例①!$C$41,$BR$13,""))</f>
        <v/>
      </c>
      <c r="BS451" s="53" t="str">
        <f>IF(B451&gt;例①!$C$44,"",IF(B451&gt;=例①!$C$43,$BS$13,""))</f>
        <v/>
      </c>
      <c r="BT451" s="53" t="str">
        <f>IF(B451&gt;例①!$C$46,"",IF(B451&gt;=例①!$C$45,$BT$13,""))</f>
        <v/>
      </c>
      <c r="BU451" s="53" t="str">
        <f>IF(B451&gt;例①!$C$48,"",IF(B451&gt;=例①!$C$47,$BU$13,""))</f>
        <v/>
      </c>
      <c r="BV451" s="53" t="str">
        <f>IF(B451&gt;例①!$C$50,"",IF(B451&gt;=例①!$C$49,$BV$13,""))</f>
        <v/>
      </c>
      <c r="BW451" s="53" t="str">
        <f>IF(B451&gt;例①!$C$52,"",IF(B451&gt;=例①!$C$51,$BW$13,""))</f>
        <v/>
      </c>
      <c r="BX451" s="53" t="str">
        <f>IF(B451&gt;例①!$C$54,"",IF(B451&gt;=例①!$C$53,$BX$13,""))</f>
        <v/>
      </c>
      <c r="BY451" s="53" t="str">
        <f>IF(B451&gt;例①!$C$56,"",IF(B451&gt;=例①!$C$55,$BY$13,""))</f>
        <v/>
      </c>
      <c r="BZ451" s="53" t="str">
        <f>IF(B451&gt;例①!$C$58,"",IF(B451&gt;=例①!$C$57,$BZ$13,""))</f>
        <v/>
      </c>
      <c r="CA451" s="53" t="str">
        <f>IF(B451&gt;例①!$C$60,"",IF(B451&gt;=例①!$C$59,$CA$13,""))</f>
        <v/>
      </c>
      <c r="CB451" s="53" t="str">
        <f>IF(B451&gt;例①!$C$62,"",IF(B451&gt;=例①!$C$61,$CB$13,""))</f>
        <v/>
      </c>
      <c r="CC451" s="53" t="str">
        <f>IF(B451&gt;例①!$C$64,"",IF(B451&gt;=例①!$C$63,$CC$13,""))</f>
        <v/>
      </c>
      <c r="CD451" s="53" t="str">
        <f>IF(B451&gt;例①!$C$66,"",IF(B451&gt;=例①!$C$65,$CD$13,""))</f>
        <v/>
      </c>
      <c r="CE451" s="50" t="str">
        <f t="shared" si="249"/>
        <v/>
      </c>
      <c r="CF451" s="50" t="str">
        <f t="shared" si="236"/>
        <v xml:space="preserve"> </v>
      </c>
    </row>
    <row r="452" spans="1:84" ht="39" customHeight="1" thickTop="1" thickBot="1" x14ac:dyDescent="0.2">
      <c r="A452" s="81" t="str">
        <f t="shared" si="223"/>
        <v>対象期間外</v>
      </c>
      <c r="B452" s="180" t="str">
        <f>IFERROR(IF(B451=例①!$E$12+IF(WEEKDAY(例①!$E$12)=1,例①!$E$12,(8-WEEKDAY(例①!$E$12))),"-",IF(B451="-","-",B451+1)),"-")</f>
        <v>-</v>
      </c>
      <c r="C452" s="89" t="str">
        <f t="shared" si="237"/>
        <v>-</v>
      </c>
      <c r="D452" s="199" t="str">
        <f t="shared" si="238"/>
        <v>×</v>
      </c>
      <c r="E452" s="200" t="str">
        <f t="shared" si="239"/>
        <v xml:space="preserve"> </v>
      </c>
      <c r="F452" s="201" t="s">
        <v>60</v>
      </c>
      <c r="G452" s="202"/>
      <c r="H452" s="203"/>
      <c r="I452" s="204"/>
      <c r="J452" s="187" t="str">
        <f t="shared" si="240"/>
        <v/>
      </c>
      <c r="K452" s="190" t="str">
        <f t="shared" si="224"/>
        <v/>
      </c>
      <c r="L452" s="190" t="str">
        <f t="shared" si="225"/>
        <v/>
      </c>
      <c r="M452" s="188" t="str">
        <f t="shared" si="241"/>
        <v/>
      </c>
      <c r="N452" s="87" t="str">
        <f t="shared" si="226"/>
        <v/>
      </c>
      <c r="O452" s="108"/>
      <c r="P452" s="156" t="str">
        <f>IF(B452&lt;例①!$E$11,"",IF(B452&gt;例①!$E$12,"",IF(LEN(CE452)=0,"○","")))</f>
        <v/>
      </c>
      <c r="Q452" s="162">
        <f t="shared" si="242"/>
        <v>52</v>
      </c>
      <c r="R452" s="93">
        <f t="shared" si="227"/>
        <v>181</v>
      </c>
      <c r="S452" s="156" t="str">
        <f t="shared" si="228"/>
        <v/>
      </c>
      <c r="T452" s="162">
        <f t="shared" si="229"/>
        <v>51</v>
      </c>
      <c r="U452" s="100">
        <f t="shared" si="243"/>
        <v>52</v>
      </c>
      <c r="V452" s="93" t="str">
        <f t="shared" si="230"/>
        <v/>
      </c>
      <c r="W452" s="169" t="str">
        <f t="shared" si="244"/>
        <v/>
      </c>
      <c r="X452" s="80" t="str">
        <f t="shared" si="245"/>
        <v/>
      </c>
      <c r="Y452" s="80" t="str">
        <f t="shared" si="246"/>
        <v/>
      </c>
      <c r="Z452" s="80" t="str">
        <f t="shared" si="231"/>
        <v>-</v>
      </c>
      <c r="AA452" s="80" t="str">
        <f t="shared" si="232"/>
        <v/>
      </c>
      <c r="AB452" s="80" t="str">
        <f t="shared" si="233"/>
        <v>OK（振替済み）</v>
      </c>
      <c r="AC452" s="154">
        <f t="shared" si="234"/>
        <v>51</v>
      </c>
      <c r="AD452" s="154" t="str">
        <f t="shared" si="247"/>
        <v/>
      </c>
      <c r="AE452" s="106">
        <f t="shared" si="248"/>
        <v>0</v>
      </c>
      <c r="AF452" s="106">
        <f t="shared" si="235"/>
        <v>0</v>
      </c>
      <c r="AG452" s="218" t="str">
        <f>IFERROR(IF(AE452=1,例①!$E$11,IF(AE452=2,例①!$E$11,IF(WEEKDAY(Z452)=2,Z445,AG451))),"")</f>
        <v/>
      </c>
      <c r="AH452" s="222" t="str">
        <f t="shared" si="257"/>
        <v/>
      </c>
      <c r="AI452" s="222" t="str">
        <f t="shared" si="257"/>
        <v/>
      </c>
      <c r="AJ452" s="222" t="str">
        <f t="shared" si="257"/>
        <v/>
      </c>
      <c r="AK452" s="222" t="str">
        <f t="shared" si="257"/>
        <v/>
      </c>
      <c r="AL452" s="222" t="str">
        <f t="shared" si="257"/>
        <v/>
      </c>
      <c r="AM452" s="222" t="str">
        <f t="shared" si="257"/>
        <v/>
      </c>
      <c r="AN452" s="222" t="str">
        <f t="shared" si="257"/>
        <v/>
      </c>
      <c r="AO452" s="222" t="str">
        <f t="shared" si="257"/>
        <v/>
      </c>
      <c r="AP452" s="222" t="str">
        <f t="shared" si="257"/>
        <v/>
      </c>
      <c r="AQ452" s="222" t="str">
        <f t="shared" si="257"/>
        <v/>
      </c>
      <c r="AR452" s="222" t="str">
        <f t="shared" si="257"/>
        <v/>
      </c>
      <c r="AS452" s="222" t="str">
        <f t="shared" si="257"/>
        <v/>
      </c>
      <c r="AT452" s="222" t="str">
        <f t="shared" si="257"/>
        <v/>
      </c>
      <c r="AU452" s="222" t="str">
        <f t="shared" si="257"/>
        <v/>
      </c>
      <c r="AV452" s="222" t="str">
        <f t="shared" si="257"/>
        <v/>
      </c>
      <c r="AW452" s="222" t="str">
        <f t="shared" si="257"/>
        <v/>
      </c>
      <c r="AX452" s="222" t="str">
        <f t="shared" si="257"/>
        <v/>
      </c>
      <c r="AY452" s="222" t="str">
        <f t="shared" si="257"/>
        <v/>
      </c>
      <c r="AZ452" s="222" t="str">
        <f t="shared" si="257"/>
        <v/>
      </c>
      <c r="BA452" s="222" t="str">
        <f t="shared" si="257"/>
        <v/>
      </c>
      <c r="BB452" s="219" t="str">
        <f>IFERROR(IF(IF(Z452=例①!$E$12,例①!$E$12,IF(WEEKDAY(Z452)=1,Z459,BB453))&gt;例①!$E$12,例①!$E$12,IF(Z452=例①!$E$12,例①!$E$12,IF(WEEKDAY(Z452)=1,Z459,BB453))),"")</f>
        <v/>
      </c>
      <c r="BE452" s="53"/>
      <c r="BF452" s="53"/>
      <c r="BG452" s="53" t="str">
        <f>IFERROR(VLOOKUP(B452,例①!$C$11:$D$12,2,FALSE),"")</f>
        <v/>
      </c>
      <c r="BH452" s="53" t="str">
        <f>IFERROR(VLOOKUP(B452,例①!$C$16:$D$21,2,FALSE),"")</f>
        <v/>
      </c>
      <c r="BI452" s="53" t="str">
        <f>IFERROR(VLOOKUP(B452,例①!$C$22:$D$24,2,FALSE),"")</f>
        <v/>
      </c>
      <c r="BJ452" s="53" t="str">
        <f>IF(B452&gt;例①!$C$26,"",IF(B452&gt;=例①!$C$25,$BJ$13,""))</f>
        <v/>
      </c>
      <c r="BK452" s="53" t="str">
        <f>IF(B452&gt;例①!$C$28,"",IF(B452&gt;=例①!$C$27,$BK$13,""))</f>
        <v/>
      </c>
      <c r="BL452" s="53" t="str">
        <f>IF(B452&gt;例①!$C$30,"",IF(B452&gt;=例①!$C$29,$BL$13,""))</f>
        <v/>
      </c>
      <c r="BM452" s="53" t="str">
        <f>IF(B452&gt;例①!$C$32,"",IF(B452&gt;=例①!$C$31,$BM$13,""))</f>
        <v/>
      </c>
      <c r="BN452" s="53" t="str">
        <f>IF(B452&gt;例①!$C$34,"",IF(B452&gt;=例①!$C$33,$BN$13,""))</f>
        <v/>
      </c>
      <c r="BO452" s="53" t="str">
        <f>IF(B452&gt;例①!$C$36,"",IF(B452&gt;=例①!$C$35,$BO$13,""))</f>
        <v/>
      </c>
      <c r="BP452" s="53" t="str">
        <f>IF(B452&gt;例①!$C$38,"",IF(B452&gt;=例①!$C$37,$BP$13,""))</f>
        <v/>
      </c>
      <c r="BQ452" s="53" t="str">
        <f>IF(B452&gt;例①!$C$40,"",IF(B452&gt;=例①!$C$39,$BQ$13,""))</f>
        <v/>
      </c>
      <c r="BR452" s="53" t="str">
        <f>IF(B452&gt;例①!$C$42,"",IF(B452&gt;=例①!$C$41,$BR$13,""))</f>
        <v/>
      </c>
      <c r="BS452" s="53" t="str">
        <f>IF(B452&gt;例①!$C$44,"",IF(B452&gt;=例①!$C$43,$BS$13,""))</f>
        <v/>
      </c>
      <c r="BT452" s="53" t="str">
        <f>IF(B452&gt;例①!$C$46,"",IF(B452&gt;=例①!$C$45,$BT$13,""))</f>
        <v/>
      </c>
      <c r="BU452" s="53" t="str">
        <f>IF(B452&gt;例①!$C$48,"",IF(B452&gt;=例①!$C$47,$BU$13,""))</f>
        <v/>
      </c>
      <c r="BV452" s="53" t="str">
        <f>IF(B452&gt;例①!$C$50,"",IF(B452&gt;=例①!$C$49,$BV$13,""))</f>
        <v/>
      </c>
      <c r="BW452" s="53" t="str">
        <f>IF(B452&gt;例①!$C$52,"",IF(B452&gt;=例①!$C$51,$BW$13,""))</f>
        <v/>
      </c>
      <c r="BX452" s="53" t="str">
        <f>IF(B452&gt;例①!$C$54,"",IF(B452&gt;=例①!$C$53,$BX$13,""))</f>
        <v/>
      </c>
      <c r="BY452" s="53" t="str">
        <f>IF(B452&gt;例①!$C$56,"",IF(B452&gt;=例①!$C$55,$BY$13,""))</f>
        <v/>
      </c>
      <c r="BZ452" s="53" t="str">
        <f>IF(B452&gt;例①!$C$58,"",IF(B452&gt;=例①!$C$57,$BZ$13,""))</f>
        <v/>
      </c>
      <c r="CA452" s="53" t="str">
        <f>IF(B452&gt;例①!$C$60,"",IF(B452&gt;=例①!$C$59,$CA$13,""))</f>
        <v/>
      </c>
      <c r="CB452" s="53" t="str">
        <f>IF(B452&gt;例①!$C$62,"",IF(B452&gt;=例①!$C$61,$CB$13,""))</f>
        <v/>
      </c>
      <c r="CC452" s="53" t="str">
        <f>IF(B452&gt;例①!$C$64,"",IF(B452&gt;=例①!$C$63,$CC$13,""))</f>
        <v/>
      </c>
      <c r="CD452" s="53" t="str">
        <f>IF(B452&gt;例①!$C$66,"",IF(B452&gt;=例①!$C$65,$CD$13,""))</f>
        <v/>
      </c>
      <c r="CE452" s="50" t="str">
        <f t="shared" si="249"/>
        <v/>
      </c>
      <c r="CF452" s="50" t="str">
        <f t="shared" si="236"/>
        <v xml:space="preserve"> </v>
      </c>
    </row>
    <row r="453" spans="1:84" ht="39" customHeight="1" thickTop="1" thickBot="1" x14ac:dyDescent="0.2">
      <c r="A453" s="81" t="str">
        <f t="shared" si="223"/>
        <v>対象期間外</v>
      </c>
      <c r="B453" s="180" t="str">
        <f>IFERROR(IF(B452=例①!$E$12+IF(WEEKDAY(例①!$E$12)=1,例①!$E$12,(8-WEEKDAY(例①!$E$12))),"-",IF(B452="-","-",B452+1)),"-")</f>
        <v>-</v>
      </c>
      <c r="C453" s="89" t="str">
        <f t="shared" si="237"/>
        <v>-</v>
      </c>
      <c r="D453" s="199" t="str">
        <f t="shared" si="238"/>
        <v>×</v>
      </c>
      <c r="E453" s="200" t="str">
        <f t="shared" si="239"/>
        <v xml:space="preserve"> </v>
      </c>
      <c r="F453" s="201" t="s">
        <v>60</v>
      </c>
      <c r="G453" s="202"/>
      <c r="H453" s="203"/>
      <c r="I453" s="204"/>
      <c r="J453" s="187" t="str">
        <f t="shared" si="240"/>
        <v/>
      </c>
      <c r="K453" s="190" t="str">
        <f t="shared" si="224"/>
        <v/>
      </c>
      <c r="L453" s="190" t="str">
        <f t="shared" si="225"/>
        <v/>
      </c>
      <c r="M453" s="188" t="str">
        <f t="shared" si="241"/>
        <v/>
      </c>
      <c r="N453" s="87" t="str">
        <f t="shared" si="226"/>
        <v/>
      </c>
      <c r="O453" s="108"/>
      <c r="P453" s="156" t="str">
        <f>IF(B453&lt;例①!$E$11,"",IF(B453&gt;例①!$E$12,"",IF(LEN(CE453)=0,"○","")))</f>
        <v/>
      </c>
      <c r="Q453" s="162">
        <f t="shared" si="242"/>
        <v>52</v>
      </c>
      <c r="R453" s="93">
        <f t="shared" si="227"/>
        <v>181</v>
      </c>
      <c r="S453" s="156" t="str">
        <f t="shared" si="228"/>
        <v/>
      </c>
      <c r="T453" s="162">
        <f t="shared" si="229"/>
        <v>51</v>
      </c>
      <c r="U453" s="100">
        <f t="shared" si="243"/>
        <v>52</v>
      </c>
      <c r="V453" s="93" t="str">
        <f t="shared" si="230"/>
        <v/>
      </c>
      <c r="W453" s="169" t="str">
        <f t="shared" si="244"/>
        <v/>
      </c>
      <c r="X453" s="80" t="str">
        <f t="shared" si="245"/>
        <v/>
      </c>
      <c r="Y453" s="80" t="str">
        <f t="shared" si="246"/>
        <v/>
      </c>
      <c r="Z453" s="80" t="str">
        <f t="shared" si="231"/>
        <v>-</v>
      </c>
      <c r="AA453" s="80" t="str">
        <f t="shared" si="232"/>
        <v/>
      </c>
      <c r="AB453" s="80" t="str">
        <f t="shared" si="233"/>
        <v>OK（振替済み）</v>
      </c>
      <c r="AC453" s="154">
        <f t="shared" si="234"/>
        <v>51</v>
      </c>
      <c r="AD453" s="154" t="str">
        <f t="shared" si="247"/>
        <v/>
      </c>
      <c r="AE453" s="106">
        <f t="shared" si="248"/>
        <v>0</v>
      </c>
      <c r="AF453" s="106">
        <f t="shared" si="235"/>
        <v>0</v>
      </c>
      <c r="AG453" s="218" t="str">
        <f>IFERROR(IF(AE453=1,例①!$E$11,IF(AE453=2,例①!$E$11,IF(WEEKDAY(Z453)=2,Z446,AG452))),"")</f>
        <v/>
      </c>
      <c r="AH453" s="222" t="str">
        <f t="shared" si="257"/>
        <v/>
      </c>
      <c r="AI453" s="222" t="str">
        <f t="shared" si="257"/>
        <v/>
      </c>
      <c r="AJ453" s="222" t="str">
        <f t="shared" si="257"/>
        <v/>
      </c>
      <c r="AK453" s="222" t="str">
        <f t="shared" si="257"/>
        <v/>
      </c>
      <c r="AL453" s="222" t="str">
        <f t="shared" si="257"/>
        <v/>
      </c>
      <c r="AM453" s="222" t="str">
        <f t="shared" si="257"/>
        <v/>
      </c>
      <c r="AN453" s="222" t="str">
        <f t="shared" si="257"/>
        <v/>
      </c>
      <c r="AO453" s="222" t="str">
        <f t="shared" si="257"/>
        <v/>
      </c>
      <c r="AP453" s="222" t="str">
        <f t="shared" si="257"/>
        <v/>
      </c>
      <c r="AQ453" s="222" t="str">
        <f t="shared" si="257"/>
        <v/>
      </c>
      <c r="AR453" s="222" t="str">
        <f t="shared" si="257"/>
        <v/>
      </c>
      <c r="AS453" s="222" t="str">
        <f t="shared" si="257"/>
        <v/>
      </c>
      <c r="AT453" s="222" t="str">
        <f t="shared" si="257"/>
        <v/>
      </c>
      <c r="AU453" s="222" t="str">
        <f t="shared" si="257"/>
        <v/>
      </c>
      <c r="AV453" s="222" t="str">
        <f t="shared" si="257"/>
        <v/>
      </c>
      <c r="AW453" s="222" t="str">
        <f t="shared" si="257"/>
        <v/>
      </c>
      <c r="AX453" s="222" t="str">
        <f t="shared" si="257"/>
        <v/>
      </c>
      <c r="AY453" s="222" t="str">
        <f t="shared" si="257"/>
        <v/>
      </c>
      <c r="AZ453" s="222" t="str">
        <f t="shared" si="257"/>
        <v/>
      </c>
      <c r="BA453" s="222" t="str">
        <f t="shared" si="257"/>
        <v/>
      </c>
      <c r="BB453" s="219" t="str">
        <f>IFERROR(IF(IF(Z453=例①!$E$12,例①!$E$12,IF(WEEKDAY(Z453)=1,Z460,BB454))&gt;例①!$E$12,例①!$E$12,IF(Z453=例①!$E$12,例①!$E$12,IF(WEEKDAY(Z453)=1,Z460,BB454))),"")</f>
        <v/>
      </c>
      <c r="BE453" s="53"/>
      <c r="BF453" s="53"/>
      <c r="BG453" s="53" t="str">
        <f>IFERROR(VLOOKUP(B453,例①!$C$11:$D$12,2,FALSE),"")</f>
        <v/>
      </c>
      <c r="BH453" s="53" t="str">
        <f>IFERROR(VLOOKUP(B453,例①!$C$16:$D$21,2,FALSE),"")</f>
        <v/>
      </c>
      <c r="BI453" s="53" t="str">
        <f>IFERROR(VLOOKUP(B453,例①!$C$22:$D$24,2,FALSE),"")</f>
        <v/>
      </c>
      <c r="BJ453" s="53" t="str">
        <f>IF(B453&gt;例①!$C$26,"",IF(B453&gt;=例①!$C$25,$BJ$13,""))</f>
        <v/>
      </c>
      <c r="BK453" s="53" t="str">
        <f>IF(B453&gt;例①!$C$28,"",IF(B453&gt;=例①!$C$27,$BK$13,""))</f>
        <v/>
      </c>
      <c r="BL453" s="53" t="str">
        <f>IF(B453&gt;例①!$C$30,"",IF(B453&gt;=例①!$C$29,$BL$13,""))</f>
        <v/>
      </c>
      <c r="BM453" s="53" t="str">
        <f>IF(B453&gt;例①!$C$32,"",IF(B453&gt;=例①!$C$31,$BM$13,""))</f>
        <v/>
      </c>
      <c r="BN453" s="53" t="str">
        <f>IF(B453&gt;例①!$C$34,"",IF(B453&gt;=例①!$C$33,$BN$13,""))</f>
        <v/>
      </c>
      <c r="BO453" s="53" t="str">
        <f>IF(B453&gt;例①!$C$36,"",IF(B453&gt;=例①!$C$35,$BO$13,""))</f>
        <v/>
      </c>
      <c r="BP453" s="53" t="str">
        <f>IF(B453&gt;例①!$C$38,"",IF(B453&gt;=例①!$C$37,$BP$13,""))</f>
        <v/>
      </c>
      <c r="BQ453" s="53" t="str">
        <f>IF(B453&gt;例①!$C$40,"",IF(B453&gt;=例①!$C$39,$BQ$13,""))</f>
        <v/>
      </c>
      <c r="BR453" s="53" t="str">
        <f>IF(B453&gt;例①!$C$42,"",IF(B453&gt;=例①!$C$41,$BR$13,""))</f>
        <v/>
      </c>
      <c r="BS453" s="53" t="str">
        <f>IF(B453&gt;例①!$C$44,"",IF(B453&gt;=例①!$C$43,$BS$13,""))</f>
        <v/>
      </c>
      <c r="BT453" s="53" t="str">
        <f>IF(B453&gt;例①!$C$46,"",IF(B453&gt;=例①!$C$45,$BT$13,""))</f>
        <v/>
      </c>
      <c r="BU453" s="53" t="str">
        <f>IF(B453&gt;例①!$C$48,"",IF(B453&gt;=例①!$C$47,$BU$13,""))</f>
        <v/>
      </c>
      <c r="BV453" s="53" t="str">
        <f>IF(B453&gt;例①!$C$50,"",IF(B453&gt;=例①!$C$49,$BV$13,""))</f>
        <v/>
      </c>
      <c r="BW453" s="53" t="str">
        <f>IF(B453&gt;例①!$C$52,"",IF(B453&gt;=例①!$C$51,$BW$13,""))</f>
        <v/>
      </c>
      <c r="BX453" s="53" t="str">
        <f>IF(B453&gt;例①!$C$54,"",IF(B453&gt;=例①!$C$53,$BX$13,""))</f>
        <v/>
      </c>
      <c r="BY453" s="53" t="str">
        <f>IF(B453&gt;例①!$C$56,"",IF(B453&gt;=例①!$C$55,$BY$13,""))</f>
        <v/>
      </c>
      <c r="BZ453" s="53" t="str">
        <f>IF(B453&gt;例①!$C$58,"",IF(B453&gt;=例①!$C$57,$BZ$13,""))</f>
        <v/>
      </c>
      <c r="CA453" s="53" t="str">
        <f>IF(B453&gt;例①!$C$60,"",IF(B453&gt;=例①!$C$59,$CA$13,""))</f>
        <v/>
      </c>
      <c r="CB453" s="53" t="str">
        <f>IF(B453&gt;例①!$C$62,"",IF(B453&gt;=例①!$C$61,$CB$13,""))</f>
        <v/>
      </c>
      <c r="CC453" s="53" t="str">
        <f>IF(B453&gt;例①!$C$64,"",IF(B453&gt;=例①!$C$63,$CC$13,""))</f>
        <v/>
      </c>
      <c r="CD453" s="53" t="str">
        <f>IF(B453&gt;例①!$C$66,"",IF(B453&gt;=例①!$C$65,$CD$13,""))</f>
        <v/>
      </c>
      <c r="CE453" s="50" t="str">
        <f t="shared" si="249"/>
        <v/>
      </c>
      <c r="CF453" s="50" t="str">
        <f t="shared" si="236"/>
        <v xml:space="preserve"> </v>
      </c>
    </row>
    <row r="454" spans="1:84" ht="39" customHeight="1" thickTop="1" thickBot="1" x14ac:dyDescent="0.2">
      <c r="A454" s="81" t="str">
        <f t="shared" si="223"/>
        <v>対象期間外</v>
      </c>
      <c r="B454" s="180" t="str">
        <f>IFERROR(IF(B453=例①!$E$12+IF(WEEKDAY(例①!$E$12)=1,例①!$E$12,(8-WEEKDAY(例①!$E$12))),"-",IF(B453="-","-",B453+1)),"-")</f>
        <v>-</v>
      </c>
      <c r="C454" s="89" t="str">
        <f t="shared" si="237"/>
        <v>-</v>
      </c>
      <c r="D454" s="199" t="str">
        <f t="shared" si="238"/>
        <v>×</v>
      </c>
      <c r="E454" s="200" t="str">
        <f t="shared" si="239"/>
        <v xml:space="preserve"> </v>
      </c>
      <c r="F454" s="201" t="s">
        <v>61</v>
      </c>
      <c r="G454" s="202"/>
      <c r="H454" s="203"/>
      <c r="I454" s="204"/>
      <c r="J454" s="187" t="str">
        <f t="shared" si="240"/>
        <v/>
      </c>
      <c r="K454" s="190" t="str">
        <f t="shared" si="224"/>
        <v/>
      </c>
      <c r="L454" s="190" t="str">
        <f t="shared" si="225"/>
        <v/>
      </c>
      <c r="M454" s="188" t="str">
        <f t="shared" si="241"/>
        <v/>
      </c>
      <c r="N454" s="87" t="str">
        <f t="shared" si="226"/>
        <v/>
      </c>
      <c r="O454" s="108"/>
      <c r="P454" s="156" t="str">
        <f>IF(B454&lt;例①!$E$11,"",IF(B454&gt;例①!$E$12,"",IF(LEN(CE454)=0,"○","")))</f>
        <v/>
      </c>
      <c r="Q454" s="162">
        <f t="shared" si="242"/>
        <v>52</v>
      </c>
      <c r="R454" s="93">
        <f t="shared" si="227"/>
        <v>181</v>
      </c>
      <c r="S454" s="156" t="str">
        <f t="shared" si="228"/>
        <v/>
      </c>
      <c r="T454" s="162">
        <f t="shared" si="229"/>
        <v>51</v>
      </c>
      <c r="U454" s="100">
        <f t="shared" si="243"/>
        <v>52</v>
      </c>
      <c r="V454" s="93" t="str">
        <f t="shared" si="230"/>
        <v/>
      </c>
      <c r="W454" s="169" t="str">
        <f t="shared" si="244"/>
        <v/>
      </c>
      <c r="X454" s="80" t="str">
        <f t="shared" si="245"/>
        <v/>
      </c>
      <c r="Y454" s="80" t="str">
        <f t="shared" si="246"/>
        <v/>
      </c>
      <c r="Z454" s="80" t="str">
        <f t="shared" si="231"/>
        <v>-</v>
      </c>
      <c r="AA454" s="80" t="str">
        <f t="shared" si="232"/>
        <v/>
      </c>
      <c r="AB454" s="80" t="str">
        <f t="shared" si="233"/>
        <v>OK（振替済み）</v>
      </c>
      <c r="AC454" s="154">
        <f t="shared" si="234"/>
        <v>51</v>
      </c>
      <c r="AD454" s="154" t="str">
        <f t="shared" si="247"/>
        <v/>
      </c>
      <c r="AE454" s="106">
        <f t="shared" si="248"/>
        <v>0</v>
      </c>
      <c r="AF454" s="106">
        <f t="shared" si="235"/>
        <v>0</v>
      </c>
      <c r="AG454" s="218" t="str">
        <f>IFERROR(IF(AE454=1,例①!$E$11,IF(AE454=2,例①!$E$11,IF(WEEKDAY(Z454)=2,Z447,AG453))),"")</f>
        <v/>
      </c>
      <c r="AH454" s="222" t="str">
        <f t="shared" si="257"/>
        <v/>
      </c>
      <c r="AI454" s="222" t="str">
        <f t="shared" si="257"/>
        <v/>
      </c>
      <c r="AJ454" s="222" t="str">
        <f t="shared" si="257"/>
        <v/>
      </c>
      <c r="AK454" s="222" t="str">
        <f t="shared" si="257"/>
        <v/>
      </c>
      <c r="AL454" s="222" t="str">
        <f t="shared" si="257"/>
        <v/>
      </c>
      <c r="AM454" s="222" t="str">
        <f t="shared" si="257"/>
        <v/>
      </c>
      <c r="AN454" s="222" t="str">
        <f t="shared" si="257"/>
        <v/>
      </c>
      <c r="AO454" s="222" t="str">
        <f t="shared" si="257"/>
        <v/>
      </c>
      <c r="AP454" s="222" t="str">
        <f t="shared" si="257"/>
        <v/>
      </c>
      <c r="AQ454" s="222" t="str">
        <f t="shared" si="257"/>
        <v/>
      </c>
      <c r="AR454" s="222" t="str">
        <f t="shared" si="257"/>
        <v/>
      </c>
      <c r="AS454" s="222" t="str">
        <f t="shared" si="257"/>
        <v/>
      </c>
      <c r="AT454" s="222" t="str">
        <f t="shared" si="257"/>
        <v/>
      </c>
      <c r="AU454" s="222" t="str">
        <f t="shared" si="257"/>
        <v/>
      </c>
      <c r="AV454" s="222" t="str">
        <f t="shared" si="257"/>
        <v/>
      </c>
      <c r="AW454" s="222" t="str">
        <f t="shared" si="257"/>
        <v/>
      </c>
      <c r="AX454" s="222" t="str">
        <f t="shared" si="257"/>
        <v/>
      </c>
      <c r="AY454" s="222" t="str">
        <f t="shared" si="257"/>
        <v/>
      </c>
      <c r="AZ454" s="222" t="str">
        <f t="shared" si="257"/>
        <v/>
      </c>
      <c r="BA454" s="222" t="str">
        <f t="shared" si="257"/>
        <v/>
      </c>
      <c r="BB454" s="219" t="str">
        <f>IFERROR(IF(IF(Z454=例①!$E$12,例①!$E$12,IF(WEEKDAY(Z454)=1,Z461,BB455))&gt;例①!$E$12,例①!$E$12,IF(Z454=例①!$E$12,例①!$E$12,IF(WEEKDAY(Z454)=1,Z461,BB455))),"")</f>
        <v/>
      </c>
      <c r="BE454" s="53"/>
      <c r="BF454" s="53"/>
      <c r="BG454" s="53" t="str">
        <f>IFERROR(VLOOKUP(B454,例①!$C$11:$D$12,2,FALSE),"")</f>
        <v/>
      </c>
      <c r="BH454" s="53" t="str">
        <f>IFERROR(VLOOKUP(B454,例①!$C$16:$D$21,2,FALSE),"")</f>
        <v/>
      </c>
      <c r="BI454" s="53" t="str">
        <f>IFERROR(VLOOKUP(B454,例①!$C$22:$D$24,2,FALSE),"")</f>
        <v/>
      </c>
      <c r="BJ454" s="53" t="str">
        <f>IF(B454&gt;例①!$C$26,"",IF(B454&gt;=例①!$C$25,$BJ$13,""))</f>
        <v/>
      </c>
      <c r="BK454" s="53" t="str">
        <f>IF(B454&gt;例①!$C$28,"",IF(B454&gt;=例①!$C$27,$BK$13,""))</f>
        <v/>
      </c>
      <c r="BL454" s="53" t="str">
        <f>IF(B454&gt;例①!$C$30,"",IF(B454&gt;=例①!$C$29,$BL$13,""))</f>
        <v/>
      </c>
      <c r="BM454" s="53" t="str">
        <f>IF(B454&gt;例①!$C$32,"",IF(B454&gt;=例①!$C$31,$BM$13,""))</f>
        <v/>
      </c>
      <c r="BN454" s="53" t="str">
        <f>IF(B454&gt;例①!$C$34,"",IF(B454&gt;=例①!$C$33,$BN$13,""))</f>
        <v/>
      </c>
      <c r="BO454" s="53" t="str">
        <f>IF(B454&gt;例①!$C$36,"",IF(B454&gt;=例①!$C$35,$BO$13,""))</f>
        <v/>
      </c>
      <c r="BP454" s="53" t="str">
        <f>IF(B454&gt;例①!$C$38,"",IF(B454&gt;=例①!$C$37,$BP$13,""))</f>
        <v/>
      </c>
      <c r="BQ454" s="53" t="str">
        <f>IF(B454&gt;例①!$C$40,"",IF(B454&gt;=例①!$C$39,$BQ$13,""))</f>
        <v/>
      </c>
      <c r="BR454" s="53" t="str">
        <f>IF(B454&gt;例①!$C$42,"",IF(B454&gt;=例①!$C$41,$BR$13,""))</f>
        <v/>
      </c>
      <c r="BS454" s="53" t="str">
        <f>IF(B454&gt;例①!$C$44,"",IF(B454&gt;=例①!$C$43,$BS$13,""))</f>
        <v/>
      </c>
      <c r="BT454" s="53" t="str">
        <f>IF(B454&gt;例①!$C$46,"",IF(B454&gt;=例①!$C$45,$BT$13,""))</f>
        <v/>
      </c>
      <c r="BU454" s="53" t="str">
        <f>IF(B454&gt;例①!$C$48,"",IF(B454&gt;=例①!$C$47,$BU$13,""))</f>
        <v/>
      </c>
      <c r="BV454" s="53" t="str">
        <f>IF(B454&gt;例①!$C$50,"",IF(B454&gt;=例①!$C$49,$BV$13,""))</f>
        <v/>
      </c>
      <c r="BW454" s="53" t="str">
        <f>IF(B454&gt;例①!$C$52,"",IF(B454&gt;=例①!$C$51,$BW$13,""))</f>
        <v/>
      </c>
      <c r="BX454" s="53" t="str">
        <f>IF(B454&gt;例①!$C$54,"",IF(B454&gt;=例①!$C$53,$BX$13,""))</f>
        <v/>
      </c>
      <c r="BY454" s="53" t="str">
        <f>IF(B454&gt;例①!$C$56,"",IF(B454&gt;=例①!$C$55,$BY$13,""))</f>
        <v/>
      </c>
      <c r="BZ454" s="53" t="str">
        <f>IF(B454&gt;例①!$C$58,"",IF(B454&gt;=例①!$C$57,$BZ$13,""))</f>
        <v/>
      </c>
      <c r="CA454" s="53" t="str">
        <f>IF(B454&gt;例①!$C$60,"",IF(B454&gt;=例①!$C$59,$CA$13,""))</f>
        <v/>
      </c>
      <c r="CB454" s="53" t="str">
        <f>IF(B454&gt;例①!$C$62,"",IF(B454&gt;=例①!$C$61,$CB$13,""))</f>
        <v/>
      </c>
      <c r="CC454" s="53" t="str">
        <f>IF(B454&gt;例①!$C$64,"",IF(B454&gt;=例①!$C$63,$CC$13,""))</f>
        <v/>
      </c>
      <c r="CD454" s="53" t="str">
        <f>IF(B454&gt;例①!$C$66,"",IF(B454&gt;=例①!$C$65,$CD$13,""))</f>
        <v/>
      </c>
      <c r="CE454" s="50" t="str">
        <f t="shared" si="249"/>
        <v/>
      </c>
      <c r="CF454" s="50" t="str">
        <f t="shared" si="236"/>
        <v xml:space="preserve"> </v>
      </c>
    </row>
    <row r="455" spans="1:84" ht="39" customHeight="1" thickTop="1" thickBot="1" x14ac:dyDescent="0.2">
      <c r="A455" s="81" t="str">
        <f t="shared" si="223"/>
        <v>対象期間外</v>
      </c>
      <c r="B455" s="180" t="str">
        <f>IFERROR(IF(B454=例①!$E$12+IF(WEEKDAY(例①!$E$12)=1,例①!$E$12,(8-WEEKDAY(例①!$E$12))),"-",IF(B454="-","-",B454+1)),"-")</f>
        <v>-</v>
      </c>
      <c r="C455" s="89" t="str">
        <f t="shared" si="237"/>
        <v>-</v>
      </c>
      <c r="D455" s="199" t="str">
        <f t="shared" si="238"/>
        <v>×</v>
      </c>
      <c r="E455" s="200" t="str">
        <f t="shared" si="239"/>
        <v xml:space="preserve"> </v>
      </c>
      <c r="F455" s="201" t="s">
        <v>61</v>
      </c>
      <c r="G455" s="202"/>
      <c r="H455" s="203"/>
      <c r="I455" s="204"/>
      <c r="J455" s="187" t="str">
        <f t="shared" si="240"/>
        <v/>
      </c>
      <c r="K455" s="190" t="str">
        <f t="shared" si="224"/>
        <v/>
      </c>
      <c r="L455" s="190" t="str">
        <f t="shared" si="225"/>
        <v/>
      </c>
      <c r="M455" s="188" t="str">
        <f t="shared" si="241"/>
        <v/>
      </c>
      <c r="N455" s="87" t="str">
        <f t="shared" si="226"/>
        <v/>
      </c>
      <c r="O455" s="108"/>
      <c r="P455" s="156" t="str">
        <f>IF(B455&lt;例①!$E$11,"",IF(B455&gt;例①!$E$12,"",IF(LEN(CE455)=0,"○","")))</f>
        <v/>
      </c>
      <c r="Q455" s="162">
        <f t="shared" si="242"/>
        <v>52</v>
      </c>
      <c r="R455" s="93">
        <f t="shared" si="227"/>
        <v>181</v>
      </c>
      <c r="S455" s="156" t="str">
        <f t="shared" si="228"/>
        <v/>
      </c>
      <c r="T455" s="162">
        <f t="shared" si="229"/>
        <v>51</v>
      </c>
      <c r="U455" s="100">
        <f t="shared" si="243"/>
        <v>52</v>
      </c>
      <c r="V455" s="93" t="str">
        <f t="shared" si="230"/>
        <v/>
      </c>
      <c r="W455" s="169" t="str">
        <f t="shared" si="244"/>
        <v/>
      </c>
      <c r="X455" s="80" t="str">
        <f t="shared" si="245"/>
        <v/>
      </c>
      <c r="Y455" s="80" t="str">
        <f t="shared" si="246"/>
        <v/>
      </c>
      <c r="Z455" s="80" t="str">
        <f t="shared" si="231"/>
        <v>-</v>
      </c>
      <c r="AA455" s="80" t="str">
        <f t="shared" si="232"/>
        <v/>
      </c>
      <c r="AB455" s="80" t="str">
        <f t="shared" si="233"/>
        <v>OK（振替済み）</v>
      </c>
      <c r="AC455" s="154">
        <f t="shared" si="234"/>
        <v>51</v>
      </c>
      <c r="AD455" s="154" t="str">
        <f t="shared" si="247"/>
        <v/>
      </c>
      <c r="AE455" s="106">
        <f t="shared" si="248"/>
        <v>0</v>
      </c>
      <c r="AF455" s="106">
        <f t="shared" si="235"/>
        <v>0</v>
      </c>
      <c r="AG455" s="223" t="str">
        <f>IFERROR(IF(AE455=1,例①!$E$11,IF(AE455=2,例①!$E$11,IF(WEEKDAY(Z455)=2,Z448,AG454))),"")</f>
        <v/>
      </c>
      <c r="AH455" s="224" t="str">
        <f t="shared" si="257"/>
        <v/>
      </c>
      <c r="AI455" s="224" t="str">
        <f t="shared" si="257"/>
        <v/>
      </c>
      <c r="AJ455" s="224" t="str">
        <f t="shared" si="257"/>
        <v/>
      </c>
      <c r="AK455" s="224" t="str">
        <f t="shared" si="257"/>
        <v/>
      </c>
      <c r="AL455" s="224" t="str">
        <f t="shared" si="257"/>
        <v/>
      </c>
      <c r="AM455" s="224" t="str">
        <f t="shared" si="257"/>
        <v/>
      </c>
      <c r="AN455" s="224" t="str">
        <f t="shared" si="257"/>
        <v/>
      </c>
      <c r="AO455" s="224" t="str">
        <f t="shared" si="257"/>
        <v/>
      </c>
      <c r="AP455" s="224" t="str">
        <f t="shared" si="257"/>
        <v/>
      </c>
      <c r="AQ455" s="224" t="str">
        <f t="shared" si="257"/>
        <v/>
      </c>
      <c r="AR455" s="224" t="str">
        <f t="shared" si="257"/>
        <v/>
      </c>
      <c r="AS455" s="224" t="str">
        <f t="shared" si="257"/>
        <v/>
      </c>
      <c r="AT455" s="224" t="str">
        <f t="shared" si="257"/>
        <v/>
      </c>
      <c r="AU455" s="224" t="str">
        <f t="shared" si="257"/>
        <v/>
      </c>
      <c r="AV455" s="224" t="str">
        <f t="shared" si="257"/>
        <v/>
      </c>
      <c r="AW455" s="224" t="str">
        <f t="shared" si="257"/>
        <v/>
      </c>
      <c r="AX455" s="224" t="str">
        <f t="shared" si="257"/>
        <v/>
      </c>
      <c r="AY455" s="224" t="str">
        <f t="shared" si="257"/>
        <v/>
      </c>
      <c r="AZ455" s="224" t="str">
        <f t="shared" si="257"/>
        <v/>
      </c>
      <c r="BA455" s="224" t="str">
        <f t="shared" si="257"/>
        <v/>
      </c>
      <c r="BB455" s="225" t="str">
        <f>IFERROR(IF(IF(Z455=例①!$E$12,例①!$E$12,IF(WEEKDAY(Z455)=1,Z462,BB456))&gt;例①!$E$12,例①!$E$12,IF(Z455=例①!$E$12,例①!$E$12,IF(WEEKDAY(Z455)=1,Z462,BB456))),"")</f>
        <v/>
      </c>
      <c r="BE455" s="53"/>
      <c r="BF455" s="53"/>
      <c r="BG455" s="53" t="str">
        <f>IFERROR(VLOOKUP(B455,例①!$C$11:$D$12,2,FALSE),"")</f>
        <v/>
      </c>
      <c r="BH455" s="53" t="str">
        <f>IFERROR(VLOOKUP(B455,例①!$C$16:$D$21,2,FALSE),"")</f>
        <v/>
      </c>
      <c r="BI455" s="53" t="str">
        <f>IFERROR(VLOOKUP(B455,例①!$C$22:$D$24,2,FALSE),"")</f>
        <v/>
      </c>
      <c r="BJ455" s="53" t="str">
        <f>IF(B455&gt;例①!$C$26,"",IF(B455&gt;=例①!$C$25,$BJ$13,""))</f>
        <v/>
      </c>
      <c r="BK455" s="53" t="str">
        <f>IF(B455&gt;例①!$C$28,"",IF(B455&gt;=例①!$C$27,$BK$13,""))</f>
        <v/>
      </c>
      <c r="BL455" s="53" t="str">
        <f>IF(B455&gt;例①!$C$30,"",IF(B455&gt;=例①!$C$29,$BL$13,""))</f>
        <v/>
      </c>
      <c r="BM455" s="53" t="str">
        <f>IF(B455&gt;例①!$C$32,"",IF(B455&gt;=例①!$C$31,$BM$13,""))</f>
        <v/>
      </c>
      <c r="BN455" s="53" t="str">
        <f>IF(B455&gt;例①!$C$34,"",IF(B455&gt;=例①!$C$33,$BN$13,""))</f>
        <v/>
      </c>
      <c r="BO455" s="53" t="str">
        <f>IF(B455&gt;例①!$C$36,"",IF(B455&gt;=例①!$C$35,$BO$13,""))</f>
        <v/>
      </c>
      <c r="BP455" s="53" t="str">
        <f>IF(B455&gt;例①!$C$38,"",IF(B455&gt;=例①!$C$37,$BP$13,""))</f>
        <v/>
      </c>
      <c r="BQ455" s="53" t="str">
        <f>IF(B455&gt;例①!$C$40,"",IF(B455&gt;=例①!$C$39,$BQ$13,""))</f>
        <v/>
      </c>
      <c r="BR455" s="53" t="str">
        <f>IF(B455&gt;例①!$C$42,"",IF(B455&gt;=例①!$C$41,$BR$13,""))</f>
        <v/>
      </c>
      <c r="BS455" s="53" t="str">
        <f>IF(B455&gt;例①!$C$44,"",IF(B455&gt;=例①!$C$43,$BS$13,""))</f>
        <v/>
      </c>
      <c r="BT455" s="53" t="str">
        <f>IF(B455&gt;例①!$C$46,"",IF(B455&gt;=例①!$C$45,$BT$13,""))</f>
        <v/>
      </c>
      <c r="BU455" s="53" t="str">
        <f>IF(B455&gt;例①!$C$48,"",IF(B455&gt;=例①!$C$47,$BU$13,""))</f>
        <v/>
      </c>
      <c r="BV455" s="53" t="str">
        <f>IF(B455&gt;例①!$C$50,"",IF(B455&gt;=例①!$C$49,$BV$13,""))</f>
        <v/>
      </c>
      <c r="BW455" s="53" t="str">
        <f>IF(B455&gt;例①!$C$52,"",IF(B455&gt;=例①!$C$51,$BW$13,""))</f>
        <v/>
      </c>
      <c r="BX455" s="53" t="str">
        <f>IF(B455&gt;例①!$C$54,"",IF(B455&gt;=例①!$C$53,$BX$13,""))</f>
        <v/>
      </c>
      <c r="BY455" s="53" t="str">
        <f>IF(B455&gt;例①!$C$56,"",IF(B455&gt;=例①!$C$55,$BY$13,""))</f>
        <v/>
      </c>
      <c r="BZ455" s="53" t="str">
        <f>IF(B455&gt;例①!$C$58,"",IF(B455&gt;=例①!$C$57,$BZ$13,""))</f>
        <v/>
      </c>
      <c r="CA455" s="53" t="str">
        <f>IF(B455&gt;例①!$C$60,"",IF(B455&gt;=例①!$C$59,$CA$13,""))</f>
        <v/>
      </c>
      <c r="CB455" s="53" t="str">
        <f>IF(B455&gt;例①!$C$62,"",IF(B455&gt;=例①!$C$61,$CB$13,""))</f>
        <v/>
      </c>
      <c r="CC455" s="53" t="str">
        <f>IF(B455&gt;例①!$C$64,"",IF(B455&gt;=例①!$C$63,$CC$13,""))</f>
        <v/>
      </c>
      <c r="CD455" s="53" t="str">
        <f>IF(B455&gt;例①!$C$66,"",IF(B455&gt;=例①!$C$65,$CD$13,""))</f>
        <v/>
      </c>
      <c r="CE455" s="50" t="str">
        <f t="shared" si="249"/>
        <v/>
      </c>
      <c r="CF455" s="50" t="str">
        <f t="shared" si="236"/>
        <v xml:space="preserve"> </v>
      </c>
    </row>
    <row r="456" spans="1:84" ht="39" customHeight="1" thickTop="1" thickBot="1" x14ac:dyDescent="0.2">
      <c r="A456" s="81" t="str">
        <f t="shared" si="223"/>
        <v>対象期間外</v>
      </c>
      <c r="B456" s="180" t="str">
        <f>IFERROR(IF(B455=例①!$E$12+IF(WEEKDAY(例①!$E$12)=1,例①!$E$12,(8-WEEKDAY(例①!$E$12))),"-",IF(B455="-","-",B455+1)),"-")</f>
        <v>-</v>
      </c>
      <c r="C456" s="89" t="str">
        <f t="shared" si="237"/>
        <v>-</v>
      </c>
      <c r="D456" s="199" t="str">
        <f t="shared" si="238"/>
        <v>×</v>
      </c>
      <c r="E456" s="200" t="str">
        <f t="shared" si="239"/>
        <v xml:space="preserve"> </v>
      </c>
      <c r="F456" s="201" t="s">
        <v>60</v>
      </c>
      <c r="G456" s="202"/>
      <c r="H456" s="203"/>
      <c r="I456" s="204"/>
      <c r="J456" s="187" t="str">
        <f t="shared" si="240"/>
        <v/>
      </c>
      <c r="K456" s="190" t="str">
        <f t="shared" si="224"/>
        <v/>
      </c>
      <c r="L456" s="190" t="str">
        <f t="shared" si="225"/>
        <v/>
      </c>
      <c r="M456" s="188" t="str">
        <f t="shared" si="241"/>
        <v/>
      </c>
      <c r="N456" s="87" t="str">
        <f t="shared" si="226"/>
        <v/>
      </c>
      <c r="O456" s="108"/>
      <c r="P456" s="156" t="str">
        <f>IF(B456&lt;例①!$E$11,"",IF(B456&gt;例①!$E$12,"",IF(LEN(CE456)=0,"○","")))</f>
        <v/>
      </c>
      <c r="Q456" s="162">
        <f t="shared" si="242"/>
        <v>52</v>
      </c>
      <c r="R456" s="93">
        <f t="shared" si="227"/>
        <v>181</v>
      </c>
      <c r="S456" s="156" t="str">
        <f t="shared" si="228"/>
        <v/>
      </c>
      <c r="T456" s="162">
        <f t="shared" si="229"/>
        <v>51</v>
      </c>
      <c r="U456" s="100">
        <f t="shared" si="243"/>
        <v>52</v>
      </c>
      <c r="V456" s="93" t="str">
        <f t="shared" si="230"/>
        <v/>
      </c>
      <c r="W456" s="169" t="str">
        <f t="shared" si="244"/>
        <v/>
      </c>
      <c r="X456" s="80" t="str">
        <f t="shared" si="245"/>
        <v/>
      </c>
      <c r="Y456" s="80" t="str">
        <f t="shared" si="246"/>
        <v/>
      </c>
      <c r="Z456" s="80" t="str">
        <f t="shared" si="231"/>
        <v>-</v>
      </c>
      <c r="AA456" s="80" t="str">
        <f t="shared" si="232"/>
        <v/>
      </c>
      <c r="AB456" s="80" t="str">
        <f t="shared" si="233"/>
        <v>OK（振替済み）</v>
      </c>
      <c r="AC456" s="154">
        <f t="shared" si="234"/>
        <v>51</v>
      </c>
      <c r="AD456" s="154" t="str">
        <f t="shared" si="247"/>
        <v/>
      </c>
      <c r="AE456" s="106">
        <f t="shared" si="248"/>
        <v>0</v>
      </c>
      <c r="AF456" s="106">
        <f t="shared" si="235"/>
        <v>0</v>
      </c>
      <c r="AG456" s="216" t="str">
        <f>IFERROR(IF(AE456=1,例①!$E$11,IF(AE456=2,例①!$E$11,IF(WEEKDAY(Z456)=2,Z449,AG455))),"")</f>
        <v/>
      </c>
      <c r="AH456" s="221" t="str">
        <f t="shared" si="257"/>
        <v/>
      </c>
      <c r="AI456" s="221" t="str">
        <f t="shared" si="257"/>
        <v/>
      </c>
      <c r="AJ456" s="221" t="str">
        <f t="shared" si="257"/>
        <v/>
      </c>
      <c r="AK456" s="221" t="str">
        <f t="shared" si="257"/>
        <v/>
      </c>
      <c r="AL456" s="221" t="str">
        <f t="shared" si="257"/>
        <v/>
      </c>
      <c r="AM456" s="221" t="str">
        <f t="shared" si="257"/>
        <v/>
      </c>
      <c r="AN456" s="221" t="str">
        <f t="shared" si="257"/>
        <v/>
      </c>
      <c r="AO456" s="221" t="str">
        <f t="shared" si="257"/>
        <v/>
      </c>
      <c r="AP456" s="221" t="str">
        <f t="shared" si="257"/>
        <v/>
      </c>
      <c r="AQ456" s="221" t="str">
        <f t="shared" si="257"/>
        <v/>
      </c>
      <c r="AR456" s="221" t="str">
        <f t="shared" si="257"/>
        <v/>
      </c>
      <c r="AS456" s="221" t="str">
        <f t="shared" si="257"/>
        <v/>
      </c>
      <c r="AT456" s="221" t="str">
        <f t="shared" si="257"/>
        <v/>
      </c>
      <c r="AU456" s="221" t="str">
        <f t="shared" si="257"/>
        <v/>
      </c>
      <c r="AV456" s="221" t="str">
        <f t="shared" si="257"/>
        <v/>
      </c>
      <c r="AW456" s="221" t="str">
        <f t="shared" si="257"/>
        <v/>
      </c>
      <c r="AX456" s="221" t="str">
        <f t="shared" si="257"/>
        <v/>
      </c>
      <c r="AY456" s="221" t="str">
        <f t="shared" si="257"/>
        <v/>
      </c>
      <c r="AZ456" s="221" t="str">
        <f t="shared" si="257"/>
        <v/>
      </c>
      <c r="BA456" s="221" t="str">
        <f t="shared" si="257"/>
        <v/>
      </c>
      <c r="BB456" s="217" t="str">
        <f>IFERROR(IF(IF(Z456=例①!$E$12,例①!$E$12,IF(WEEKDAY(Z456)=1,Z463,BB457))&gt;例①!$E$12,例①!$E$12,IF(Z456=例①!$E$12,例①!$E$12,IF(WEEKDAY(Z456)=1,Z463,BB457))),"")</f>
        <v/>
      </c>
      <c r="BE456" s="53"/>
      <c r="BF456" s="53"/>
      <c r="BG456" s="53" t="str">
        <f>IFERROR(VLOOKUP(B456,例①!$C$11:$D$12,2,FALSE),"")</f>
        <v/>
      </c>
      <c r="BH456" s="53" t="str">
        <f>IFERROR(VLOOKUP(B456,例①!$C$16:$D$21,2,FALSE),"")</f>
        <v/>
      </c>
      <c r="BI456" s="53" t="str">
        <f>IFERROR(VLOOKUP(B456,例①!$C$22:$D$24,2,FALSE),"")</f>
        <v/>
      </c>
      <c r="BJ456" s="53" t="str">
        <f>IF(B456&gt;例①!$C$26,"",IF(B456&gt;=例①!$C$25,$BJ$13,""))</f>
        <v/>
      </c>
      <c r="BK456" s="53" t="str">
        <f>IF(B456&gt;例①!$C$28,"",IF(B456&gt;=例①!$C$27,$BK$13,""))</f>
        <v/>
      </c>
      <c r="BL456" s="53" t="str">
        <f>IF(B456&gt;例①!$C$30,"",IF(B456&gt;=例①!$C$29,$BL$13,""))</f>
        <v/>
      </c>
      <c r="BM456" s="53" t="str">
        <f>IF(B456&gt;例①!$C$32,"",IF(B456&gt;=例①!$C$31,$BM$13,""))</f>
        <v/>
      </c>
      <c r="BN456" s="53" t="str">
        <f>IF(B456&gt;例①!$C$34,"",IF(B456&gt;=例①!$C$33,$BN$13,""))</f>
        <v/>
      </c>
      <c r="BO456" s="53" t="str">
        <f>IF(B456&gt;例①!$C$36,"",IF(B456&gt;=例①!$C$35,$BO$13,""))</f>
        <v/>
      </c>
      <c r="BP456" s="53" t="str">
        <f>IF(B456&gt;例①!$C$38,"",IF(B456&gt;=例①!$C$37,$BP$13,""))</f>
        <v/>
      </c>
      <c r="BQ456" s="53" t="str">
        <f>IF(B456&gt;例①!$C$40,"",IF(B456&gt;=例①!$C$39,$BQ$13,""))</f>
        <v/>
      </c>
      <c r="BR456" s="53" t="str">
        <f>IF(B456&gt;例①!$C$42,"",IF(B456&gt;=例①!$C$41,$BR$13,""))</f>
        <v/>
      </c>
      <c r="BS456" s="53" t="str">
        <f>IF(B456&gt;例①!$C$44,"",IF(B456&gt;=例①!$C$43,$BS$13,""))</f>
        <v/>
      </c>
      <c r="BT456" s="53" t="str">
        <f>IF(B456&gt;例①!$C$46,"",IF(B456&gt;=例①!$C$45,$BT$13,""))</f>
        <v/>
      </c>
      <c r="BU456" s="53" t="str">
        <f>IF(B456&gt;例①!$C$48,"",IF(B456&gt;=例①!$C$47,$BU$13,""))</f>
        <v/>
      </c>
      <c r="BV456" s="53" t="str">
        <f>IF(B456&gt;例①!$C$50,"",IF(B456&gt;=例①!$C$49,$BV$13,""))</f>
        <v/>
      </c>
      <c r="BW456" s="53" t="str">
        <f>IF(B456&gt;例①!$C$52,"",IF(B456&gt;=例①!$C$51,$BW$13,""))</f>
        <v/>
      </c>
      <c r="BX456" s="53" t="str">
        <f>IF(B456&gt;例①!$C$54,"",IF(B456&gt;=例①!$C$53,$BX$13,""))</f>
        <v/>
      </c>
      <c r="BY456" s="53" t="str">
        <f>IF(B456&gt;例①!$C$56,"",IF(B456&gt;=例①!$C$55,$BY$13,""))</f>
        <v/>
      </c>
      <c r="BZ456" s="53" t="str">
        <f>IF(B456&gt;例①!$C$58,"",IF(B456&gt;=例①!$C$57,$BZ$13,""))</f>
        <v/>
      </c>
      <c r="CA456" s="53" t="str">
        <f>IF(B456&gt;例①!$C$60,"",IF(B456&gt;=例①!$C$59,$CA$13,""))</f>
        <v/>
      </c>
      <c r="CB456" s="53" t="str">
        <f>IF(B456&gt;例①!$C$62,"",IF(B456&gt;=例①!$C$61,$CB$13,""))</f>
        <v/>
      </c>
      <c r="CC456" s="53" t="str">
        <f>IF(B456&gt;例①!$C$64,"",IF(B456&gt;=例①!$C$63,$CC$13,""))</f>
        <v/>
      </c>
      <c r="CD456" s="53" t="str">
        <f>IF(B456&gt;例①!$C$66,"",IF(B456&gt;=例①!$C$65,$CD$13,""))</f>
        <v/>
      </c>
      <c r="CE456" s="50" t="str">
        <f t="shared" si="249"/>
        <v/>
      </c>
      <c r="CF456" s="50" t="str">
        <f t="shared" si="236"/>
        <v xml:space="preserve"> </v>
      </c>
    </row>
    <row r="457" spans="1:84" ht="39" customHeight="1" thickTop="1" thickBot="1" x14ac:dyDescent="0.2">
      <c r="A457" s="81" t="str">
        <f t="shared" si="223"/>
        <v>対象期間外</v>
      </c>
      <c r="B457" s="180" t="str">
        <f>IFERROR(IF(B456=例①!$E$12+IF(WEEKDAY(例①!$E$12)=1,例①!$E$12,(8-WEEKDAY(例①!$E$12))),"-",IF(B456="-","-",B456+1)),"-")</f>
        <v>-</v>
      </c>
      <c r="C457" s="89" t="str">
        <f t="shared" si="237"/>
        <v>-</v>
      </c>
      <c r="D457" s="199" t="str">
        <f t="shared" si="238"/>
        <v>×</v>
      </c>
      <c r="E457" s="200" t="str">
        <f t="shared" si="239"/>
        <v xml:space="preserve"> </v>
      </c>
      <c r="F457" s="201" t="s">
        <v>60</v>
      </c>
      <c r="G457" s="202"/>
      <c r="H457" s="203"/>
      <c r="I457" s="204"/>
      <c r="J457" s="187" t="str">
        <f t="shared" si="240"/>
        <v/>
      </c>
      <c r="K457" s="190" t="str">
        <f t="shared" si="224"/>
        <v/>
      </c>
      <c r="L457" s="190" t="str">
        <f t="shared" si="225"/>
        <v/>
      </c>
      <c r="M457" s="188" t="str">
        <f t="shared" si="241"/>
        <v/>
      </c>
      <c r="N457" s="87" t="str">
        <f t="shared" si="226"/>
        <v/>
      </c>
      <c r="O457" s="108"/>
      <c r="P457" s="156" t="str">
        <f>IF(B457&lt;例①!$E$11,"",IF(B457&gt;例①!$E$12,"",IF(LEN(CE457)=0,"○","")))</f>
        <v/>
      </c>
      <c r="Q457" s="162">
        <f t="shared" si="242"/>
        <v>52</v>
      </c>
      <c r="R457" s="93">
        <f t="shared" si="227"/>
        <v>181</v>
      </c>
      <c r="S457" s="156" t="str">
        <f t="shared" si="228"/>
        <v/>
      </c>
      <c r="T457" s="162">
        <f t="shared" si="229"/>
        <v>51</v>
      </c>
      <c r="U457" s="100">
        <f t="shared" si="243"/>
        <v>52</v>
      </c>
      <c r="V457" s="93" t="str">
        <f t="shared" si="230"/>
        <v/>
      </c>
      <c r="W457" s="169" t="str">
        <f t="shared" si="244"/>
        <v/>
      </c>
      <c r="X457" s="80" t="str">
        <f t="shared" si="245"/>
        <v/>
      </c>
      <c r="Y457" s="80" t="str">
        <f t="shared" si="246"/>
        <v/>
      </c>
      <c r="Z457" s="80" t="str">
        <f t="shared" si="231"/>
        <v>-</v>
      </c>
      <c r="AA457" s="80" t="str">
        <f t="shared" si="232"/>
        <v/>
      </c>
      <c r="AB457" s="80" t="str">
        <f t="shared" si="233"/>
        <v>OK（振替済み）</v>
      </c>
      <c r="AC457" s="154">
        <f t="shared" si="234"/>
        <v>51</v>
      </c>
      <c r="AD457" s="154" t="str">
        <f t="shared" si="247"/>
        <v/>
      </c>
      <c r="AE457" s="106">
        <f t="shared" si="248"/>
        <v>0</v>
      </c>
      <c r="AF457" s="106">
        <f t="shared" si="235"/>
        <v>0</v>
      </c>
      <c r="AG457" s="218" t="str">
        <f>IFERROR(IF(AE457=1,例①!$E$11,IF(AE457=2,例①!$E$11,IF(WEEKDAY(Z457)=2,Z450,AG456))),"")</f>
        <v/>
      </c>
      <c r="AH457" s="222" t="str">
        <f t="shared" si="257"/>
        <v/>
      </c>
      <c r="AI457" s="222" t="str">
        <f t="shared" si="257"/>
        <v/>
      </c>
      <c r="AJ457" s="222" t="str">
        <f t="shared" si="257"/>
        <v/>
      </c>
      <c r="AK457" s="222" t="str">
        <f t="shared" si="257"/>
        <v/>
      </c>
      <c r="AL457" s="222" t="str">
        <f t="shared" si="257"/>
        <v/>
      </c>
      <c r="AM457" s="222" t="str">
        <f t="shared" si="257"/>
        <v/>
      </c>
      <c r="AN457" s="222" t="str">
        <f t="shared" si="257"/>
        <v/>
      </c>
      <c r="AO457" s="222" t="str">
        <f t="shared" si="257"/>
        <v/>
      </c>
      <c r="AP457" s="222" t="str">
        <f t="shared" si="257"/>
        <v/>
      </c>
      <c r="AQ457" s="222" t="str">
        <f t="shared" si="257"/>
        <v/>
      </c>
      <c r="AR457" s="222" t="str">
        <f t="shared" si="257"/>
        <v/>
      </c>
      <c r="AS457" s="222" t="str">
        <f t="shared" si="257"/>
        <v/>
      </c>
      <c r="AT457" s="222" t="str">
        <f t="shared" si="257"/>
        <v/>
      </c>
      <c r="AU457" s="222" t="str">
        <f t="shared" si="257"/>
        <v/>
      </c>
      <c r="AV457" s="222" t="str">
        <f t="shared" si="257"/>
        <v/>
      </c>
      <c r="AW457" s="222" t="str">
        <f t="shared" ref="AW457:BA457" si="258">IFERROR(IF(AV457+1&gt;$BB457,"",AV457+1),"")</f>
        <v/>
      </c>
      <c r="AX457" s="222" t="str">
        <f t="shared" si="258"/>
        <v/>
      </c>
      <c r="AY457" s="222" t="str">
        <f t="shared" si="258"/>
        <v/>
      </c>
      <c r="AZ457" s="222" t="str">
        <f t="shared" si="258"/>
        <v/>
      </c>
      <c r="BA457" s="222" t="str">
        <f t="shared" si="258"/>
        <v/>
      </c>
      <c r="BB457" s="219" t="str">
        <f>IFERROR(IF(IF(Z457=例①!$E$12,例①!$E$12,IF(WEEKDAY(Z457)=1,Z464,BB458))&gt;例①!$E$12,例①!$E$12,IF(Z457=例①!$E$12,例①!$E$12,IF(WEEKDAY(Z457)=1,Z464,BB458))),"")</f>
        <v/>
      </c>
      <c r="BE457" s="53"/>
      <c r="BF457" s="53"/>
      <c r="BG457" s="53" t="str">
        <f>IFERROR(VLOOKUP(B457,例①!$C$11:$D$12,2,FALSE),"")</f>
        <v/>
      </c>
      <c r="BH457" s="53" t="str">
        <f>IFERROR(VLOOKUP(B457,例①!$C$16:$D$21,2,FALSE),"")</f>
        <v/>
      </c>
      <c r="BI457" s="53" t="str">
        <f>IFERROR(VLOOKUP(B457,例①!$C$22:$D$24,2,FALSE),"")</f>
        <v/>
      </c>
      <c r="BJ457" s="53" t="str">
        <f>IF(B457&gt;例①!$C$26,"",IF(B457&gt;=例①!$C$25,$BJ$13,""))</f>
        <v/>
      </c>
      <c r="BK457" s="53" t="str">
        <f>IF(B457&gt;例①!$C$28,"",IF(B457&gt;=例①!$C$27,$BK$13,""))</f>
        <v/>
      </c>
      <c r="BL457" s="53" t="str">
        <f>IF(B457&gt;例①!$C$30,"",IF(B457&gt;=例①!$C$29,$BL$13,""))</f>
        <v/>
      </c>
      <c r="BM457" s="53" t="str">
        <f>IF(B457&gt;例①!$C$32,"",IF(B457&gt;=例①!$C$31,$BM$13,""))</f>
        <v/>
      </c>
      <c r="BN457" s="53" t="str">
        <f>IF(B457&gt;例①!$C$34,"",IF(B457&gt;=例①!$C$33,$BN$13,""))</f>
        <v/>
      </c>
      <c r="BO457" s="53" t="str">
        <f>IF(B457&gt;例①!$C$36,"",IF(B457&gt;=例①!$C$35,$BO$13,""))</f>
        <v/>
      </c>
      <c r="BP457" s="53" t="str">
        <f>IF(B457&gt;例①!$C$38,"",IF(B457&gt;=例①!$C$37,$BP$13,""))</f>
        <v/>
      </c>
      <c r="BQ457" s="53" t="str">
        <f>IF(B457&gt;例①!$C$40,"",IF(B457&gt;=例①!$C$39,$BQ$13,""))</f>
        <v/>
      </c>
      <c r="BR457" s="53" t="str">
        <f>IF(B457&gt;例①!$C$42,"",IF(B457&gt;=例①!$C$41,$BR$13,""))</f>
        <v/>
      </c>
      <c r="BS457" s="53" t="str">
        <f>IF(B457&gt;例①!$C$44,"",IF(B457&gt;=例①!$C$43,$BS$13,""))</f>
        <v/>
      </c>
      <c r="BT457" s="53" t="str">
        <f>IF(B457&gt;例①!$C$46,"",IF(B457&gt;=例①!$C$45,$BT$13,""))</f>
        <v/>
      </c>
      <c r="BU457" s="53" t="str">
        <f>IF(B457&gt;例①!$C$48,"",IF(B457&gt;=例①!$C$47,$BU$13,""))</f>
        <v/>
      </c>
      <c r="BV457" s="53" t="str">
        <f>IF(B457&gt;例①!$C$50,"",IF(B457&gt;=例①!$C$49,$BV$13,""))</f>
        <v/>
      </c>
      <c r="BW457" s="53" t="str">
        <f>IF(B457&gt;例①!$C$52,"",IF(B457&gt;=例①!$C$51,$BW$13,""))</f>
        <v/>
      </c>
      <c r="BX457" s="53" t="str">
        <f>IF(B457&gt;例①!$C$54,"",IF(B457&gt;=例①!$C$53,$BX$13,""))</f>
        <v/>
      </c>
      <c r="BY457" s="53" t="str">
        <f>IF(B457&gt;例①!$C$56,"",IF(B457&gt;=例①!$C$55,$BY$13,""))</f>
        <v/>
      </c>
      <c r="BZ457" s="53" t="str">
        <f>IF(B457&gt;例①!$C$58,"",IF(B457&gt;=例①!$C$57,$BZ$13,""))</f>
        <v/>
      </c>
      <c r="CA457" s="53" t="str">
        <f>IF(B457&gt;例①!$C$60,"",IF(B457&gt;=例①!$C$59,$CA$13,""))</f>
        <v/>
      </c>
      <c r="CB457" s="53" t="str">
        <f>IF(B457&gt;例①!$C$62,"",IF(B457&gt;=例①!$C$61,$CB$13,""))</f>
        <v/>
      </c>
      <c r="CC457" s="53" t="str">
        <f>IF(B457&gt;例①!$C$64,"",IF(B457&gt;=例①!$C$63,$CC$13,""))</f>
        <v/>
      </c>
      <c r="CD457" s="53" t="str">
        <f>IF(B457&gt;例①!$C$66,"",IF(B457&gt;=例①!$C$65,$CD$13,""))</f>
        <v/>
      </c>
      <c r="CE457" s="50" t="str">
        <f t="shared" si="249"/>
        <v/>
      </c>
      <c r="CF457" s="50" t="str">
        <f t="shared" si="236"/>
        <v xml:space="preserve"> </v>
      </c>
    </row>
    <row r="458" spans="1:84" ht="39" customHeight="1" thickTop="1" thickBot="1" x14ac:dyDescent="0.2">
      <c r="A458" s="81" t="str">
        <f t="shared" si="223"/>
        <v>対象期間外</v>
      </c>
      <c r="B458" s="180" t="str">
        <f>IFERROR(IF(B457=例①!$E$12+IF(WEEKDAY(例①!$E$12)=1,例①!$E$12,(8-WEEKDAY(例①!$E$12))),"-",IF(B457="-","-",B457+1)),"-")</f>
        <v>-</v>
      </c>
      <c r="C458" s="89" t="str">
        <f t="shared" si="237"/>
        <v>-</v>
      </c>
      <c r="D458" s="199" t="str">
        <f t="shared" si="238"/>
        <v>×</v>
      </c>
      <c r="E458" s="200" t="str">
        <f t="shared" si="239"/>
        <v xml:space="preserve"> </v>
      </c>
      <c r="F458" s="201" t="s">
        <v>60</v>
      </c>
      <c r="G458" s="202"/>
      <c r="H458" s="203"/>
      <c r="I458" s="204"/>
      <c r="J458" s="187" t="str">
        <f t="shared" si="240"/>
        <v/>
      </c>
      <c r="K458" s="190" t="str">
        <f t="shared" si="224"/>
        <v/>
      </c>
      <c r="L458" s="190" t="str">
        <f t="shared" si="225"/>
        <v/>
      </c>
      <c r="M458" s="188" t="str">
        <f t="shared" si="241"/>
        <v/>
      </c>
      <c r="N458" s="87" t="str">
        <f t="shared" si="226"/>
        <v/>
      </c>
      <c r="O458" s="108"/>
      <c r="P458" s="156" t="str">
        <f>IF(B458&lt;例①!$E$11,"",IF(B458&gt;例①!$E$12,"",IF(LEN(CE458)=0,"○","")))</f>
        <v/>
      </c>
      <c r="Q458" s="162">
        <f t="shared" si="242"/>
        <v>52</v>
      </c>
      <c r="R458" s="93">
        <f t="shared" si="227"/>
        <v>181</v>
      </c>
      <c r="S458" s="156" t="str">
        <f t="shared" si="228"/>
        <v/>
      </c>
      <c r="T458" s="162">
        <f t="shared" si="229"/>
        <v>51</v>
      </c>
      <c r="U458" s="100">
        <f t="shared" si="243"/>
        <v>52</v>
      </c>
      <c r="V458" s="93" t="str">
        <f t="shared" si="230"/>
        <v/>
      </c>
      <c r="W458" s="169" t="str">
        <f t="shared" si="244"/>
        <v/>
      </c>
      <c r="X458" s="80" t="str">
        <f t="shared" si="245"/>
        <v/>
      </c>
      <c r="Y458" s="80" t="str">
        <f t="shared" si="246"/>
        <v/>
      </c>
      <c r="Z458" s="80" t="str">
        <f t="shared" si="231"/>
        <v>-</v>
      </c>
      <c r="AA458" s="80" t="str">
        <f t="shared" si="232"/>
        <v/>
      </c>
      <c r="AB458" s="80" t="str">
        <f t="shared" si="233"/>
        <v>OK（振替済み）</v>
      </c>
      <c r="AC458" s="154">
        <f t="shared" si="234"/>
        <v>51</v>
      </c>
      <c r="AD458" s="154" t="str">
        <f t="shared" si="247"/>
        <v/>
      </c>
      <c r="AE458" s="106">
        <f t="shared" si="248"/>
        <v>0</v>
      </c>
      <c r="AF458" s="106">
        <f t="shared" si="235"/>
        <v>0</v>
      </c>
      <c r="AG458" s="218" t="str">
        <f>IFERROR(IF(AE458=1,例①!$E$11,IF(AE458=2,例①!$E$11,IF(WEEKDAY(Z458)=2,Z451,AG457))),"")</f>
        <v/>
      </c>
      <c r="AH458" s="222" t="str">
        <f t="shared" ref="AH458:BA470" si="259">IFERROR(IF(AG458+1&gt;$BB458,"",AG458+1),"")</f>
        <v/>
      </c>
      <c r="AI458" s="222" t="str">
        <f t="shared" si="259"/>
        <v/>
      </c>
      <c r="AJ458" s="222" t="str">
        <f t="shared" si="259"/>
        <v/>
      </c>
      <c r="AK458" s="222" t="str">
        <f t="shared" si="259"/>
        <v/>
      </c>
      <c r="AL458" s="222" t="str">
        <f t="shared" si="259"/>
        <v/>
      </c>
      <c r="AM458" s="222" t="str">
        <f t="shared" si="259"/>
        <v/>
      </c>
      <c r="AN458" s="222" t="str">
        <f t="shared" si="259"/>
        <v/>
      </c>
      <c r="AO458" s="222" t="str">
        <f t="shared" si="259"/>
        <v/>
      </c>
      <c r="AP458" s="222" t="str">
        <f t="shared" si="259"/>
        <v/>
      </c>
      <c r="AQ458" s="222" t="str">
        <f t="shared" si="259"/>
        <v/>
      </c>
      <c r="AR458" s="222" t="str">
        <f t="shared" si="259"/>
        <v/>
      </c>
      <c r="AS458" s="222" t="str">
        <f t="shared" si="259"/>
        <v/>
      </c>
      <c r="AT458" s="222" t="str">
        <f t="shared" si="259"/>
        <v/>
      </c>
      <c r="AU458" s="222" t="str">
        <f t="shared" si="259"/>
        <v/>
      </c>
      <c r="AV458" s="222" t="str">
        <f t="shared" si="259"/>
        <v/>
      </c>
      <c r="AW458" s="222" t="str">
        <f t="shared" si="259"/>
        <v/>
      </c>
      <c r="AX458" s="222" t="str">
        <f t="shared" si="259"/>
        <v/>
      </c>
      <c r="AY458" s="222" t="str">
        <f t="shared" si="259"/>
        <v/>
      </c>
      <c r="AZ458" s="222" t="str">
        <f t="shared" si="259"/>
        <v/>
      </c>
      <c r="BA458" s="222" t="str">
        <f t="shared" si="259"/>
        <v/>
      </c>
      <c r="BB458" s="219" t="str">
        <f>IFERROR(IF(IF(Z458=例①!$E$12,例①!$E$12,IF(WEEKDAY(Z458)=1,Z465,BB459))&gt;例①!$E$12,例①!$E$12,IF(Z458=例①!$E$12,例①!$E$12,IF(WEEKDAY(Z458)=1,Z465,BB459))),"")</f>
        <v/>
      </c>
      <c r="BE458" s="53"/>
      <c r="BF458" s="53"/>
      <c r="BG458" s="53" t="str">
        <f>IFERROR(VLOOKUP(B458,例①!$C$11:$D$12,2,FALSE),"")</f>
        <v/>
      </c>
      <c r="BH458" s="53" t="str">
        <f>IFERROR(VLOOKUP(B458,例①!$C$16:$D$21,2,FALSE),"")</f>
        <v/>
      </c>
      <c r="BI458" s="53" t="str">
        <f>IFERROR(VLOOKUP(B458,例①!$C$22:$D$24,2,FALSE),"")</f>
        <v/>
      </c>
      <c r="BJ458" s="53" t="str">
        <f>IF(B458&gt;例①!$C$26,"",IF(B458&gt;=例①!$C$25,$BJ$13,""))</f>
        <v/>
      </c>
      <c r="BK458" s="53" t="str">
        <f>IF(B458&gt;例①!$C$28,"",IF(B458&gt;=例①!$C$27,$BK$13,""))</f>
        <v/>
      </c>
      <c r="BL458" s="53" t="str">
        <f>IF(B458&gt;例①!$C$30,"",IF(B458&gt;=例①!$C$29,$BL$13,""))</f>
        <v/>
      </c>
      <c r="BM458" s="53" t="str">
        <f>IF(B458&gt;例①!$C$32,"",IF(B458&gt;=例①!$C$31,$BM$13,""))</f>
        <v/>
      </c>
      <c r="BN458" s="53" t="str">
        <f>IF(B458&gt;例①!$C$34,"",IF(B458&gt;=例①!$C$33,$BN$13,""))</f>
        <v/>
      </c>
      <c r="BO458" s="53" t="str">
        <f>IF(B458&gt;例①!$C$36,"",IF(B458&gt;=例①!$C$35,$BO$13,""))</f>
        <v/>
      </c>
      <c r="BP458" s="53" t="str">
        <f>IF(B458&gt;例①!$C$38,"",IF(B458&gt;=例①!$C$37,$BP$13,""))</f>
        <v/>
      </c>
      <c r="BQ458" s="53" t="str">
        <f>IF(B458&gt;例①!$C$40,"",IF(B458&gt;=例①!$C$39,$BQ$13,""))</f>
        <v/>
      </c>
      <c r="BR458" s="53" t="str">
        <f>IF(B458&gt;例①!$C$42,"",IF(B458&gt;=例①!$C$41,$BR$13,""))</f>
        <v/>
      </c>
      <c r="BS458" s="53" t="str">
        <f>IF(B458&gt;例①!$C$44,"",IF(B458&gt;=例①!$C$43,$BS$13,""))</f>
        <v/>
      </c>
      <c r="BT458" s="53" t="str">
        <f>IF(B458&gt;例①!$C$46,"",IF(B458&gt;=例①!$C$45,$BT$13,""))</f>
        <v/>
      </c>
      <c r="BU458" s="53" t="str">
        <f>IF(B458&gt;例①!$C$48,"",IF(B458&gt;=例①!$C$47,$BU$13,""))</f>
        <v/>
      </c>
      <c r="BV458" s="53" t="str">
        <f>IF(B458&gt;例①!$C$50,"",IF(B458&gt;=例①!$C$49,$BV$13,""))</f>
        <v/>
      </c>
      <c r="BW458" s="53" t="str">
        <f>IF(B458&gt;例①!$C$52,"",IF(B458&gt;=例①!$C$51,$BW$13,""))</f>
        <v/>
      </c>
      <c r="BX458" s="53" t="str">
        <f>IF(B458&gt;例①!$C$54,"",IF(B458&gt;=例①!$C$53,$BX$13,""))</f>
        <v/>
      </c>
      <c r="BY458" s="53" t="str">
        <f>IF(B458&gt;例①!$C$56,"",IF(B458&gt;=例①!$C$55,$BY$13,""))</f>
        <v/>
      </c>
      <c r="BZ458" s="53" t="str">
        <f>IF(B458&gt;例①!$C$58,"",IF(B458&gt;=例①!$C$57,$BZ$13,""))</f>
        <v/>
      </c>
      <c r="CA458" s="53" t="str">
        <f>IF(B458&gt;例①!$C$60,"",IF(B458&gt;=例①!$C$59,$CA$13,""))</f>
        <v/>
      </c>
      <c r="CB458" s="53" t="str">
        <f>IF(B458&gt;例①!$C$62,"",IF(B458&gt;=例①!$C$61,$CB$13,""))</f>
        <v/>
      </c>
      <c r="CC458" s="53" t="str">
        <f>IF(B458&gt;例①!$C$64,"",IF(B458&gt;=例①!$C$63,$CC$13,""))</f>
        <v/>
      </c>
      <c r="CD458" s="53" t="str">
        <f>IF(B458&gt;例①!$C$66,"",IF(B458&gt;=例①!$C$65,$CD$13,""))</f>
        <v/>
      </c>
      <c r="CE458" s="50" t="str">
        <f t="shared" si="249"/>
        <v/>
      </c>
      <c r="CF458" s="50" t="str">
        <f t="shared" si="236"/>
        <v xml:space="preserve"> </v>
      </c>
    </row>
    <row r="459" spans="1:84" ht="39" customHeight="1" thickTop="1" thickBot="1" x14ac:dyDescent="0.2">
      <c r="A459" s="81" t="str">
        <f t="shared" si="223"/>
        <v>対象期間外</v>
      </c>
      <c r="B459" s="180" t="str">
        <f>IFERROR(IF(B458=例①!$E$12+IF(WEEKDAY(例①!$E$12)=1,例①!$E$12,(8-WEEKDAY(例①!$E$12))),"-",IF(B458="-","-",B458+1)),"-")</f>
        <v>-</v>
      </c>
      <c r="C459" s="89" t="str">
        <f t="shared" si="237"/>
        <v>-</v>
      </c>
      <c r="D459" s="199" t="str">
        <f t="shared" si="238"/>
        <v>×</v>
      </c>
      <c r="E459" s="200" t="str">
        <f t="shared" si="239"/>
        <v xml:space="preserve"> </v>
      </c>
      <c r="F459" s="201" t="s">
        <v>60</v>
      </c>
      <c r="G459" s="202"/>
      <c r="H459" s="203"/>
      <c r="I459" s="204"/>
      <c r="J459" s="187" t="str">
        <f t="shared" si="240"/>
        <v/>
      </c>
      <c r="K459" s="190" t="str">
        <f t="shared" si="224"/>
        <v/>
      </c>
      <c r="L459" s="190" t="str">
        <f t="shared" si="225"/>
        <v/>
      </c>
      <c r="M459" s="188" t="str">
        <f t="shared" si="241"/>
        <v/>
      </c>
      <c r="N459" s="87" t="str">
        <f t="shared" si="226"/>
        <v/>
      </c>
      <c r="O459" s="108"/>
      <c r="P459" s="156" t="str">
        <f>IF(B459&lt;例①!$E$11,"",IF(B459&gt;例①!$E$12,"",IF(LEN(CE459)=0,"○","")))</f>
        <v/>
      </c>
      <c r="Q459" s="162">
        <f t="shared" si="242"/>
        <v>52</v>
      </c>
      <c r="R459" s="93">
        <f t="shared" si="227"/>
        <v>181</v>
      </c>
      <c r="S459" s="156" t="str">
        <f t="shared" si="228"/>
        <v/>
      </c>
      <c r="T459" s="162">
        <f t="shared" si="229"/>
        <v>51</v>
      </c>
      <c r="U459" s="100">
        <f t="shared" si="243"/>
        <v>52</v>
      </c>
      <c r="V459" s="93" t="str">
        <f t="shared" si="230"/>
        <v/>
      </c>
      <c r="W459" s="169" t="str">
        <f t="shared" si="244"/>
        <v/>
      </c>
      <c r="X459" s="80" t="str">
        <f t="shared" si="245"/>
        <v/>
      </c>
      <c r="Y459" s="80" t="str">
        <f t="shared" si="246"/>
        <v/>
      </c>
      <c r="Z459" s="80" t="str">
        <f t="shared" si="231"/>
        <v>-</v>
      </c>
      <c r="AA459" s="80" t="str">
        <f t="shared" si="232"/>
        <v/>
      </c>
      <c r="AB459" s="80" t="str">
        <f t="shared" si="233"/>
        <v>OK（振替済み）</v>
      </c>
      <c r="AC459" s="154">
        <f t="shared" si="234"/>
        <v>51</v>
      </c>
      <c r="AD459" s="154" t="str">
        <f t="shared" si="247"/>
        <v/>
      </c>
      <c r="AE459" s="106">
        <f t="shared" si="248"/>
        <v>0</v>
      </c>
      <c r="AF459" s="106">
        <f t="shared" si="235"/>
        <v>0</v>
      </c>
      <c r="AG459" s="218" t="str">
        <f>IFERROR(IF(AE459=1,例①!$E$11,IF(AE459=2,例①!$E$11,IF(WEEKDAY(Z459)=2,Z452,AG458))),"")</f>
        <v/>
      </c>
      <c r="AH459" s="222" t="str">
        <f t="shared" si="259"/>
        <v/>
      </c>
      <c r="AI459" s="222" t="str">
        <f t="shared" si="259"/>
        <v/>
      </c>
      <c r="AJ459" s="222" t="str">
        <f t="shared" si="259"/>
        <v/>
      </c>
      <c r="AK459" s="222" t="str">
        <f t="shared" si="259"/>
        <v/>
      </c>
      <c r="AL459" s="222" t="str">
        <f t="shared" si="259"/>
        <v/>
      </c>
      <c r="AM459" s="222" t="str">
        <f t="shared" si="259"/>
        <v/>
      </c>
      <c r="AN459" s="222" t="str">
        <f t="shared" si="259"/>
        <v/>
      </c>
      <c r="AO459" s="222" t="str">
        <f t="shared" si="259"/>
        <v/>
      </c>
      <c r="AP459" s="222" t="str">
        <f t="shared" si="259"/>
        <v/>
      </c>
      <c r="AQ459" s="222" t="str">
        <f t="shared" si="259"/>
        <v/>
      </c>
      <c r="AR459" s="222" t="str">
        <f t="shared" si="259"/>
        <v/>
      </c>
      <c r="AS459" s="222" t="str">
        <f t="shared" si="259"/>
        <v/>
      </c>
      <c r="AT459" s="222" t="str">
        <f t="shared" si="259"/>
        <v/>
      </c>
      <c r="AU459" s="222" t="str">
        <f t="shared" si="259"/>
        <v/>
      </c>
      <c r="AV459" s="222" t="str">
        <f t="shared" si="259"/>
        <v/>
      </c>
      <c r="AW459" s="222" t="str">
        <f t="shared" si="259"/>
        <v/>
      </c>
      <c r="AX459" s="222" t="str">
        <f t="shared" si="259"/>
        <v/>
      </c>
      <c r="AY459" s="222" t="str">
        <f t="shared" si="259"/>
        <v/>
      </c>
      <c r="AZ459" s="222" t="str">
        <f t="shared" si="259"/>
        <v/>
      </c>
      <c r="BA459" s="222" t="str">
        <f t="shared" si="259"/>
        <v/>
      </c>
      <c r="BB459" s="219" t="str">
        <f>IFERROR(IF(IF(Z459=例①!$E$12,例①!$E$12,IF(WEEKDAY(Z459)=1,Z466,BB460))&gt;例①!$E$12,例①!$E$12,IF(Z459=例①!$E$12,例①!$E$12,IF(WEEKDAY(Z459)=1,Z466,BB460))),"")</f>
        <v/>
      </c>
      <c r="BE459" s="53"/>
      <c r="BF459" s="53"/>
      <c r="BG459" s="53" t="str">
        <f>IFERROR(VLOOKUP(B459,例①!$C$11:$D$12,2,FALSE),"")</f>
        <v/>
      </c>
      <c r="BH459" s="53" t="str">
        <f>IFERROR(VLOOKUP(B459,例①!$C$16:$D$21,2,FALSE),"")</f>
        <v/>
      </c>
      <c r="BI459" s="53" t="str">
        <f>IFERROR(VLOOKUP(B459,例①!$C$22:$D$24,2,FALSE),"")</f>
        <v/>
      </c>
      <c r="BJ459" s="53" t="str">
        <f>IF(B459&gt;例①!$C$26,"",IF(B459&gt;=例①!$C$25,$BJ$13,""))</f>
        <v/>
      </c>
      <c r="BK459" s="53" t="str">
        <f>IF(B459&gt;例①!$C$28,"",IF(B459&gt;=例①!$C$27,$BK$13,""))</f>
        <v/>
      </c>
      <c r="BL459" s="53" t="str">
        <f>IF(B459&gt;例①!$C$30,"",IF(B459&gt;=例①!$C$29,$BL$13,""))</f>
        <v/>
      </c>
      <c r="BM459" s="53" t="str">
        <f>IF(B459&gt;例①!$C$32,"",IF(B459&gt;=例①!$C$31,$BM$13,""))</f>
        <v/>
      </c>
      <c r="BN459" s="53" t="str">
        <f>IF(B459&gt;例①!$C$34,"",IF(B459&gt;=例①!$C$33,$BN$13,""))</f>
        <v/>
      </c>
      <c r="BO459" s="53" t="str">
        <f>IF(B459&gt;例①!$C$36,"",IF(B459&gt;=例①!$C$35,$BO$13,""))</f>
        <v/>
      </c>
      <c r="BP459" s="53" t="str">
        <f>IF(B459&gt;例①!$C$38,"",IF(B459&gt;=例①!$C$37,$BP$13,""))</f>
        <v/>
      </c>
      <c r="BQ459" s="53" t="str">
        <f>IF(B459&gt;例①!$C$40,"",IF(B459&gt;=例①!$C$39,$BQ$13,""))</f>
        <v/>
      </c>
      <c r="BR459" s="53" t="str">
        <f>IF(B459&gt;例①!$C$42,"",IF(B459&gt;=例①!$C$41,$BR$13,""))</f>
        <v/>
      </c>
      <c r="BS459" s="53" t="str">
        <f>IF(B459&gt;例①!$C$44,"",IF(B459&gt;=例①!$C$43,$BS$13,""))</f>
        <v/>
      </c>
      <c r="BT459" s="53" t="str">
        <f>IF(B459&gt;例①!$C$46,"",IF(B459&gt;=例①!$C$45,$BT$13,""))</f>
        <v/>
      </c>
      <c r="BU459" s="53" t="str">
        <f>IF(B459&gt;例①!$C$48,"",IF(B459&gt;=例①!$C$47,$BU$13,""))</f>
        <v/>
      </c>
      <c r="BV459" s="53" t="str">
        <f>IF(B459&gt;例①!$C$50,"",IF(B459&gt;=例①!$C$49,$BV$13,""))</f>
        <v/>
      </c>
      <c r="BW459" s="53" t="str">
        <f>IF(B459&gt;例①!$C$52,"",IF(B459&gt;=例①!$C$51,$BW$13,""))</f>
        <v/>
      </c>
      <c r="BX459" s="53" t="str">
        <f>IF(B459&gt;例①!$C$54,"",IF(B459&gt;=例①!$C$53,$BX$13,""))</f>
        <v/>
      </c>
      <c r="BY459" s="53" t="str">
        <f>IF(B459&gt;例①!$C$56,"",IF(B459&gt;=例①!$C$55,$BY$13,""))</f>
        <v/>
      </c>
      <c r="BZ459" s="53" t="str">
        <f>IF(B459&gt;例①!$C$58,"",IF(B459&gt;=例①!$C$57,$BZ$13,""))</f>
        <v/>
      </c>
      <c r="CA459" s="53" t="str">
        <f>IF(B459&gt;例①!$C$60,"",IF(B459&gt;=例①!$C$59,$CA$13,""))</f>
        <v/>
      </c>
      <c r="CB459" s="53" t="str">
        <f>IF(B459&gt;例①!$C$62,"",IF(B459&gt;=例①!$C$61,$CB$13,""))</f>
        <v/>
      </c>
      <c r="CC459" s="53" t="str">
        <f>IF(B459&gt;例①!$C$64,"",IF(B459&gt;=例①!$C$63,$CC$13,""))</f>
        <v/>
      </c>
      <c r="CD459" s="53" t="str">
        <f>IF(B459&gt;例①!$C$66,"",IF(B459&gt;=例①!$C$65,$CD$13,""))</f>
        <v/>
      </c>
      <c r="CE459" s="50" t="str">
        <f t="shared" si="249"/>
        <v/>
      </c>
      <c r="CF459" s="50" t="str">
        <f t="shared" si="236"/>
        <v xml:space="preserve"> </v>
      </c>
    </row>
    <row r="460" spans="1:84" ht="39" customHeight="1" thickTop="1" thickBot="1" x14ac:dyDescent="0.2">
      <c r="A460" s="81" t="str">
        <f t="shared" si="223"/>
        <v>対象期間外</v>
      </c>
      <c r="B460" s="180" t="str">
        <f>IFERROR(IF(B459=例①!$E$12+IF(WEEKDAY(例①!$E$12)=1,例①!$E$12,(8-WEEKDAY(例①!$E$12))),"-",IF(B459="-","-",B459+1)),"-")</f>
        <v>-</v>
      </c>
      <c r="C460" s="89" t="str">
        <f t="shared" si="237"/>
        <v>-</v>
      </c>
      <c r="D460" s="199" t="str">
        <f t="shared" si="238"/>
        <v>×</v>
      </c>
      <c r="E460" s="200" t="str">
        <f t="shared" si="239"/>
        <v xml:space="preserve"> </v>
      </c>
      <c r="F460" s="201" t="s">
        <v>60</v>
      </c>
      <c r="G460" s="202"/>
      <c r="H460" s="203"/>
      <c r="I460" s="204"/>
      <c r="J460" s="187" t="str">
        <f t="shared" si="240"/>
        <v/>
      </c>
      <c r="K460" s="190" t="str">
        <f t="shared" si="224"/>
        <v/>
      </c>
      <c r="L460" s="190" t="str">
        <f t="shared" si="225"/>
        <v/>
      </c>
      <c r="M460" s="188" t="str">
        <f t="shared" si="241"/>
        <v/>
      </c>
      <c r="N460" s="87" t="str">
        <f t="shared" si="226"/>
        <v/>
      </c>
      <c r="O460" s="108"/>
      <c r="P460" s="156" t="str">
        <f>IF(B460&lt;例①!$E$11,"",IF(B460&gt;例①!$E$12,"",IF(LEN(CE460)=0,"○","")))</f>
        <v/>
      </c>
      <c r="Q460" s="162">
        <f t="shared" si="242"/>
        <v>52</v>
      </c>
      <c r="R460" s="93">
        <f t="shared" si="227"/>
        <v>181</v>
      </c>
      <c r="S460" s="156" t="str">
        <f t="shared" si="228"/>
        <v/>
      </c>
      <c r="T460" s="162">
        <f t="shared" si="229"/>
        <v>51</v>
      </c>
      <c r="U460" s="100">
        <f t="shared" si="243"/>
        <v>52</v>
      </c>
      <c r="V460" s="93" t="str">
        <f t="shared" si="230"/>
        <v/>
      </c>
      <c r="W460" s="169" t="str">
        <f t="shared" si="244"/>
        <v/>
      </c>
      <c r="X460" s="80" t="str">
        <f t="shared" si="245"/>
        <v/>
      </c>
      <c r="Y460" s="80" t="str">
        <f t="shared" si="246"/>
        <v/>
      </c>
      <c r="Z460" s="80" t="str">
        <f t="shared" si="231"/>
        <v>-</v>
      </c>
      <c r="AA460" s="80" t="str">
        <f t="shared" si="232"/>
        <v/>
      </c>
      <c r="AB460" s="80" t="str">
        <f t="shared" si="233"/>
        <v>OK（振替済み）</v>
      </c>
      <c r="AC460" s="154">
        <f t="shared" si="234"/>
        <v>51</v>
      </c>
      <c r="AD460" s="154" t="str">
        <f t="shared" si="247"/>
        <v/>
      </c>
      <c r="AE460" s="106">
        <f t="shared" si="248"/>
        <v>0</v>
      </c>
      <c r="AF460" s="106">
        <f t="shared" si="235"/>
        <v>0</v>
      </c>
      <c r="AG460" s="218" t="str">
        <f>IFERROR(IF(AE460=1,例①!$E$11,IF(AE460=2,例①!$E$11,IF(WEEKDAY(Z460)=2,Z453,AG459))),"")</f>
        <v/>
      </c>
      <c r="AH460" s="222" t="str">
        <f t="shared" si="259"/>
        <v/>
      </c>
      <c r="AI460" s="222" t="str">
        <f t="shared" si="259"/>
        <v/>
      </c>
      <c r="AJ460" s="222" t="str">
        <f t="shared" si="259"/>
        <v/>
      </c>
      <c r="AK460" s="222" t="str">
        <f t="shared" si="259"/>
        <v/>
      </c>
      <c r="AL460" s="222" t="str">
        <f t="shared" si="259"/>
        <v/>
      </c>
      <c r="AM460" s="222" t="str">
        <f t="shared" si="259"/>
        <v/>
      </c>
      <c r="AN460" s="222" t="str">
        <f t="shared" si="259"/>
        <v/>
      </c>
      <c r="AO460" s="222" t="str">
        <f t="shared" si="259"/>
        <v/>
      </c>
      <c r="AP460" s="222" t="str">
        <f t="shared" si="259"/>
        <v/>
      </c>
      <c r="AQ460" s="222" t="str">
        <f t="shared" si="259"/>
        <v/>
      </c>
      <c r="AR460" s="222" t="str">
        <f t="shared" si="259"/>
        <v/>
      </c>
      <c r="AS460" s="222" t="str">
        <f t="shared" si="259"/>
        <v/>
      </c>
      <c r="AT460" s="222" t="str">
        <f t="shared" si="259"/>
        <v/>
      </c>
      <c r="AU460" s="222" t="str">
        <f t="shared" si="259"/>
        <v/>
      </c>
      <c r="AV460" s="222" t="str">
        <f t="shared" si="259"/>
        <v/>
      </c>
      <c r="AW460" s="222" t="str">
        <f t="shared" si="259"/>
        <v/>
      </c>
      <c r="AX460" s="222" t="str">
        <f t="shared" si="259"/>
        <v/>
      </c>
      <c r="AY460" s="222" t="str">
        <f t="shared" si="259"/>
        <v/>
      </c>
      <c r="AZ460" s="222" t="str">
        <f t="shared" si="259"/>
        <v/>
      </c>
      <c r="BA460" s="222" t="str">
        <f t="shared" si="259"/>
        <v/>
      </c>
      <c r="BB460" s="219" t="str">
        <f>IFERROR(IF(IF(Z460=例①!$E$12,例①!$E$12,IF(WEEKDAY(Z460)=1,Z467,BB461))&gt;例①!$E$12,例①!$E$12,IF(Z460=例①!$E$12,例①!$E$12,IF(WEEKDAY(Z460)=1,Z467,BB461))),"")</f>
        <v/>
      </c>
      <c r="BE460" s="53"/>
      <c r="BF460" s="53"/>
      <c r="BG460" s="53" t="str">
        <f>IFERROR(VLOOKUP(B460,例①!$C$11:$D$12,2,FALSE),"")</f>
        <v/>
      </c>
      <c r="BH460" s="53" t="str">
        <f>IFERROR(VLOOKUP(B460,例①!$C$16:$D$21,2,FALSE),"")</f>
        <v/>
      </c>
      <c r="BI460" s="53" t="str">
        <f>IFERROR(VLOOKUP(B460,例①!$C$22:$D$24,2,FALSE),"")</f>
        <v/>
      </c>
      <c r="BJ460" s="53" t="str">
        <f>IF(B460&gt;例①!$C$26,"",IF(B460&gt;=例①!$C$25,$BJ$13,""))</f>
        <v/>
      </c>
      <c r="BK460" s="53" t="str">
        <f>IF(B460&gt;例①!$C$28,"",IF(B460&gt;=例①!$C$27,$BK$13,""))</f>
        <v/>
      </c>
      <c r="BL460" s="53" t="str">
        <f>IF(B460&gt;例①!$C$30,"",IF(B460&gt;=例①!$C$29,$BL$13,""))</f>
        <v/>
      </c>
      <c r="BM460" s="53" t="str">
        <f>IF(B460&gt;例①!$C$32,"",IF(B460&gt;=例①!$C$31,$BM$13,""))</f>
        <v/>
      </c>
      <c r="BN460" s="53" t="str">
        <f>IF(B460&gt;例①!$C$34,"",IF(B460&gt;=例①!$C$33,$BN$13,""))</f>
        <v/>
      </c>
      <c r="BO460" s="53" t="str">
        <f>IF(B460&gt;例①!$C$36,"",IF(B460&gt;=例①!$C$35,$BO$13,""))</f>
        <v/>
      </c>
      <c r="BP460" s="53" t="str">
        <f>IF(B460&gt;例①!$C$38,"",IF(B460&gt;=例①!$C$37,$BP$13,""))</f>
        <v/>
      </c>
      <c r="BQ460" s="53" t="str">
        <f>IF(B460&gt;例①!$C$40,"",IF(B460&gt;=例①!$C$39,$BQ$13,""))</f>
        <v/>
      </c>
      <c r="BR460" s="53" t="str">
        <f>IF(B460&gt;例①!$C$42,"",IF(B460&gt;=例①!$C$41,$BR$13,""))</f>
        <v/>
      </c>
      <c r="BS460" s="53" t="str">
        <f>IF(B460&gt;例①!$C$44,"",IF(B460&gt;=例①!$C$43,$BS$13,""))</f>
        <v/>
      </c>
      <c r="BT460" s="53" t="str">
        <f>IF(B460&gt;例①!$C$46,"",IF(B460&gt;=例①!$C$45,$BT$13,""))</f>
        <v/>
      </c>
      <c r="BU460" s="53" t="str">
        <f>IF(B460&gt;例①!$C$48,"",IF(B460&gt;=例①!$C$47,$BU$13,""))</f>
        <v/>
      </c>
      <c r="BV460" s="53" t="str">
        <f>IF(B460&gt;例①!$C$50,"",IF(B460&gt;=例①!$C$49,$BV$13,""))</f>
        <v/>
      </c>
      <c r="BW460" s="53" t="str">
        <f>IF(B460&gt;例①!$C$52,"",IF(B460&gt;=例①!$C$51,$BW$13,""))</f>
        <v/>
      </c>
      <c r="BX460" s="53" t="str">
        <f>IF(B460&gt;例①!$C$54,"",IF(B460&gt;=例①!$C$53,$BX$13,""))</f>
        <v/>
      </c>
      <c r="BY460" s="53" t="str">
        <f>IF(B460&gt;例①!$C$56,"",IF(B460&gt;=例①!$C$55,$BY$13,""))</f>
        <v/>
      </c>
      <c r="BZ460" s="53" t="str">
        <f>IF(B460&gt;例①!$C$58,"",IF(B460&gt;=例①!$C$57,$BZ$13,""))</f>
        <v/>
      </c>
      <c r="CA460" s="53" t="str">
        <f>IF(B460&gt;例①!$C$60,"",IF(B460&gt;=例①!$C$59,$CA$13,""))</f>
        <v/>
      </c>
      <c r="CB460" s="53" t="str">
        <f>IF(B460&gt;例①!$C$62,"",IF(B460&gt;=例①!$C$61,$CB$13,""))</f>
        <v/>
      </c>
      <c r="CC460" s="53" t="str">
        <f>IF(B460&gt;例①!$C$64,"",IF(B460&gt;=例①!$C$63,$CC$13,""))</f>
        <v/>
      </c>
      <c r="CD460" s="53" t="str">
        <f>IF(B460&gt;例①!$C$66,"",IF(B460&gt;=例①!$C$65,$CD$13,""))</f>
        <v/>
      </c>
      <c r="CE460" s="50" t="str">
        <f t="shared" si="249"/>
        <v/>
      </c>
      <c r="CF460" s="50" t="str">
        <f t="shared" si="236"/>
        <v xml:space="preserve"> </v>
      </c>
    </row>
    <row r="461" spans="1:84" ht="39" customHeight="1" thickTop="1" thickBot="1" x14ac:dyDescent="0.2">
      <c r="A461" s="81" t="str">
        <f t="shared" si="223"/>
        <v>対象期間外</v>
      </c>
      <c r="B461" s="180" t="str">
        <f>IFERROR(IF(B460=例①!$E$12+IF(WEEKDAY(例①!$E$12)=1,例①!$E$12,(8-WEEKDAY(例①!$E$12))),"-",IF(B460="-","-",B460+1)),"-")</f>
        <v>-</v>
      </c>
      <c r="C461" s="89" t="str">
        <f t="shared" si="237"/>
        <v>-</v>
      </c>
      <c r="D461" s="199" t="str">
        <f t="shared" si="238"/>
        <v>×</v>
      </c>
      <c r="E461" s="200" t="str">
        <f t="shared" si="239"/>
        <v xml:space="preserve"> </v>
      </c>
      <c r="F461" s="201" t="s">
        <v>61</v>
      </c>
      <c r="G461" s="202"/>
      <c r="H461" s="203"/>
      <c r="I461" s="204"/>
      <c r="J461" s="187" t="str">
        <f t="shared" si="240"/>
        <v/>
      </c>
      <c r="K461" s="190" t="str">
        <f t="shared" si="224"/>
        <v/>
      </c>
      <c r="L461" s="190" t="str">
        <f t="shared" si="225"/>
        <v/>
      </c>
      <c r="M461" s="188" t="str">
        <f t="shared" si="241"/>
        <v/>
      </c>
      <c r="N461" s="87" t="str">
        <f t="shared" si="226"/>
        <v/>
      </c>
      <c r="O461" s="108"/>
      <c r="P461" s="156" t="str">
        <f>IF(B461&lt;例①!$E$11,"",IF(B461&gt;例①!$E$12,"",IF(LEN(CE461)=0,"○","")))</f>
        <v/>
      </c>
      <c r="Q461" s="162">
        <f t="shared" si="242"/>
        <v>52</v>
      </c>
      <c r="R461" s="93">
        <f t="shared" si="227"/>
        <v>181</v>
      </c>
      <c r="S461" s="156" t="str">
        <f t="shared" si="228"/>
        <v/>
      </c>
      <c r="T461" s="162">
        <f t="shared" si="229"/>
        <v>51</v>
      </c>
      <c r="U461" s="100">
        <f t="shared" si="243"/>
        <v>52</v>
      </c>
      <c r="V461" s="93" t="str">
        <f t="shared" si="230"/>
        <v/>
      </c>
      <c r="W461" s="169" t="str">
        <f t="shared" si="244"/>
        <v/>
      </c>
      <c r="X461" s="80" t="str">
        <f t="shared" si="245"/>
        <v/>
      </c>
      <c r="Y461" s="80" t="str">
        <f t="shared" si="246"/>
        <v/>
      </c>
      <c r="Z461" s="80" t="str">
        <f t="shared" si="231"/>
        <v>-</v>
      </c>
      <c r="AA461" s="80" t="str">
        <f t="shared" si="232"/>
        <v/>
      </c>
      <c r="AB461" s="80" t="str">
        <f t="shared" si="233"/>
        <v>OK（振替済み）</v>
      </c>
      <c r="AC461" s="154">
        <f t="shared" si="234"/>
        <v>51</v>
      </c>
      <c r="AD461" s="154" t="str">
        <f t="shared" si="247"/>
        <v/>
      </c>
      <c r="AE461" s="106">
        <f t="shared" si="248"/>
        <v>0</v>
      </c>
      <c r="AF461" s="106">
        <f t="shared" si="235"/>
        <v>0</v>
      </c>
      <c r="AG461" s="218" t="str">
        <f>IFERROR(IF(AE461=1,例①!$E$11,IF(AE461=2,例①!$E$11,IF(WEEKDAY(Z461)=2,Z454,AG460))),"")</f>
        <v/>
      </c>
      <c r="AH461" s="222" t="str">
        <f t="shared" si="259"/>
        <v/>
      </c>
      <c r="AI461" s="222" t="str">
        <f t="shared" si="259"/>
        <v/>
      </c>
      <c r="AJ461" s="222" t="str">
        <f t="shared" si="259"/>
        <v/>
      </c>
      <c r="AK461" s="222" t="str">
        <f t="shared" si="259"/>
        <v/>
      </c>
      <c r="AL461" s="222" t="str">
        <f t="shared" si="259"/>
        <v/>
      </c>
      <c r="AM461" s="222" t="str">
        <f t="shared" si="259"/>
        <v/>
      </c>
      <c r="AN461" s="222" t="str">
        <f t="shared" si="259"/>
        <v/>
      </c>
      <c r="AO461" s="222" t="str">
        <f t="shared" si="259"/>
        <v/>
      </c>
      <c r="AP461" s="222" t="str">
        <f t="shared" si="259"/>
        <v/>
      </c>
      <c r="AQ461" s="222" t="str">
        <f t="shared" si="259"/>
        <v/>
      </c>
      <c r="AR461" s="222" t="str">
        <f t="shared" si="259"/>
        <v/>
      </c>
      <c r="AS461" s="222" t="str">
        <f t="shared" si="259"/>
        <v/>
      </c>
      <c r="AT461" s="222" t="str">
        <f t="shared" si="259"/>
        <v/>
      </c>
      <c r="AU461" s="222" t="str">
        <f t="shared" si="259"/>
        <v/>
      </c>
      <c r="AV461" s="222" t="str">
        <f t="shared" si="259"/>
        <v/>
      </c>
      <c r="AW461" s="222" t="str">
        <f t="shared" si="259"/>
        <v/>
      </c>
      <c r="AX461" s="222" t="str">
        <f t="shared" si="259"/>
        <v/>
      </c>
      <c r="AY461" s="222" t="str">
        <f t="shared" si="259"/>
        <v/>
      </c>
      <c r="AZ461" s="222" t="str">
        <f t="shared" si="259"/>
        <v/>
      </c>
      <c r="BA461" s="222" t="str">
        <f t="shared" si="259"/>
        <v/>
      </c>
      <c r="BB461" s="219" t="str">
        <f>IFERROR(IF(IF(Z461=例①!$E$12,例①!$E$12,IF(WEEKDAY(Z461)=1,Z468,BB462))&gt;例①!$E$12,例①!$E$12,IF(Z461=例①!$E$12,例①!$E$12,IF(WEEKDAY(Z461)=1,Z468,BB462))),"")</f>
        <v/>
      </c>
      <c r="BE461" s="53"/>
      <c r="BF461" s="53"/>
      <c r="BG461" s="53" t="str">
        <f>IFERROR(VLOOKUP(B461,例①!$C$11:$D$12,2,FALSE),"")</f>
        <v/>
      </c>
      <c r="BH461" s="53" t="str">
        <f>IFERROR(VLOOKUP(B461,例①!$C$16:$D$21,2,FALSE),"")</f>
        <v/>
      </c>
      <c r="BI461" s="53" t="str">
        <f>IFERROR(VLOOKUP(B461,例①!$C$22:$D$24,2,FALSE),"")</f>
        <v/>
      </c>
      <c r="BJ461" s="53" t="str">
        <f>IF(B461&gt;例①!$C$26,"",IF(B461&gt;=例①!$C$25,$BJ$13,""))</f>
        <v/>
      </c>
      <c r="BK461" s="53" t="str">
        <f>IF(B461&gt;例①!$C$28,"",IF(B461&gt;=例①!$C$27,$BK$13,""))</f>
        <v/>
      </c>
      <c r="BL461" s="53" t="str">
        <f>IF(B461&gt;例①!$C$30,"",IF(B461&gt;=例①!$C$29,$BL$13,""))</f>
        <v/>
      </c>
      <c r="BM461" s="53" t="str">
        <f>IF(B461&gt;例①!$C$32,"",IF(B461&gt;=例①!$C$31,$BM$13,""))</f>
        <v/>
      </c>
      <c r="BN461" s="53" t="str">
        <f>IF(B461&gt;例①!$C$34,"",IF(B461&gt;=例①!$C$33,$BN$13,""))</f>
        <v/>
      </c>
      <c r="BO461" s="53" t="str">
        <f>IF(B461&gt;例①!$C$36,"",IF(B461&gt;=例①!$C$35,$BO$13,""))</f>
        <v/>
      </c>
      <c r="BP461" s="53" t="str">
        <f>IF(B461&gt;例①!$C$38,"",IF(B461&gt;=例①!$C$37,$BP$13,""))</f>
        <v/>
      </c>
      <c r="BQ461" s="53" t="str">
        <f>IF(B461&gt;例①!$C$40,"",IF(B461&gt;=例①!$C$39,$BQ$13,""))</f>
        <v/>
      </c>
      <c r="BR461" s="53" t="str">
        <f>IF(B461&gt;例①!$C$42,"",IF(B461&gt;=例①!$C$41,$BR$13,""))</f>
        <v/>
      </c>
      <c r="BS461" s="53" t="str">
        <f>IF(B461&gt;例①!$C$44,"",IF(B461&gt;=例①!$C$43,$BS$13,""))</f>
        <v/>
      </c>
      <c r="BT461" s="53" t="str">
        <f>IF(B461&gt;例①!$C$46,"",IF(B461&gt;=例①!$C$45,$BT$13,""))</f>
        <v/>
      </c>
      <c r="BU461" s="53" t="str">
        <f>IF(B461&gt;例①!$C$48,"",IF(B461&gt;=例①!$C$47,$BU$13,""))</f>
        <v/>
      </c>
      <c r="BV461" s="53" t="str">
        <f>IF(B461&gt;例①!$C$50,"",IF(B461&gt;=例①!$C$49,$BV$13,""))</f>
        <v/>
      </c>
      <c r="BW461" s="53" t="str">
        <f>IF(B461&gt;例①!$C$52,"",IF(B461&gt;=例①!$C$51,$BW$13,""))</f>
        <v/>
      </c>
      <c r="BX461" s="53" t="str">
        <f>IF(B461&gt;例①!$C$54,"",IF(B461&gt;=例①!$C$53,$BX$13,""))</f>
        <v/>
      </c>
      <c r="BY461" s="53" t="str">
        <f>IF(B461&gt;例①!$C$56,"",IF(B461&gt;=例①!$C$55,$BY$13,""))</f>
        <v/>
      </c>
      <c r="BZ461" s="53" t="str">
        <f>IF(B461&gt;例①!$C$58,"",IF(B461&gt;=例①!$C$57,$BZ$13,""))</f>
        <v/>
      </c>
      <c r="CA461" s="53" t="str">
        <f>IF(B461&gt;例①!$C$60,"",IF(B461&gt;=例①!$C$59,$CA$13,""))</f>
        <v/>
      </c>
      <c r="CB461" s="53" t="str">
        <f>IF(B461&gt;例①!$C$62,"",IF(B461&gt;=例①!$C$61,$CB$13,""))</f>
        <v/>
      </c>
      <c r="CC461" s="53" t="str">
        <f>IF(B461&gt;例①!$C$64,"",IF(B461&gt;=例①!$C$63,$CC$13,""))</f>
        <v/>
      </c>
      <c r="CD461" s="53" t="str">
        <f>IF(B461&gt;例①!$C$66,"",IF(B461&gt;=例①!$C$65,$CD$13,""))</f>
        <v/>
      </c>
      <c r="CE461" s="50" t="str">
        <f t="shared" si="249"/>
        <v/>
      </c>
      <c r="CF461" s="50" t="str">
        <f t="shared" si="236"/>
        <v xml:space="preserve"> </v>
      </c>
    </row>
    <row r="462" spans="1:84" ht="39" customHeight="1" thickTop="1" thickBot="1" x14ac:dyDescent="0.2">
      <c r="A462" s="81" t="str">
        <f t="shared" si="223"/>
        <v>対象期間外</v>
      </c>
      <c r="B462" s="180" t="str">
        <f>IFERROR(IF(B461=例①!$E$12+IF(WEEKDAY(例①!$E$12)=1,例①!$E$12,(8-WEEKDAY(例①!$E$12))),"-",IF(B461="-","-",B461+1)),"-")</f>
        <v>-</v>
      </c>
      <c r="C462" s="89" t="str">
        <f t="shared" si="237"/>
        <v>-</v>
      </c>
      <c r="D462" s="199" t="str">
        <f t="shared" si="238"/>
        <v>×</v>
      </c>
      <c r="E462" s="200" t="str">
        <f t="shared" si="239"/>
        <v xml:space="preserve"> </v>
      </c>
      <c r="F462" s="201" t="s">
        <v>61</v>
      </c>
      <c r="G462" s="202"/>
      <c r="H462" s="203"/>
      <c r="I462" s="204"/>
      <c r="J462" s="187" t="str">
        <f t="shared" si="240"/>
        <v/>
      </c>
      <c r="K462" s="190" t="str">
        <f t="shared" si="224"/>
        <v/>
      </c>
      <c r="L462" s="190" t="str">
        <f t="shared" si="225"/>
        <v/>
      </c>
      <c r="M462" s="188" t="str">
        <f t="shared" si="241"/>
        <v/>
      </c>
      <c r="N462" s="87" t="str">
        <f t="shared" si="226"/>
        <v/>
      </c>
      <c r="O462" s="108"/>
      <c r="P462" s="156" t="str">
        <f>IF(B462&lt;例①!$E$11,"",IF(B462&gt;例①!$E$12,"",IF(LEN(CE462)=0,"○","")))</f>
        <v/>
      </c>
      <c r="Q462" s="162">
        <f t="shared" si="242"/>
        <v>52</v>
      </c>
      <c r="R462" s="93">
        <f t="shared" si="227"/>
        <v>181</v>
      </c>
      <c r="S462" s="156" t="str">
        <f t="shared" si="228"/>
        <v/>
      </c>
      <c r="T462" s="162">
        <f t="shared" si="229"/>
        <v>51</v>
      </c>
      <c r="U462" s="100">
        <f t="shared" si="243"/>
        <v>52</v>
      </c>
      <c r="V462" s="93" t="str">
        <f t="shared" si="230"/>
        <v/>
      </c>
      <c r="W462" s="169" t="str">
        <f t="shared" si="244"/>
        <v/>
      </c>
      <c r="X462" s="80" t="str">
        <f t="shared" si="245"/>
        <v/>
      </c>
      <c r="Y462" s="80" t="str">
        <f t="shared" si="246"/>
        <v/>
      </c>
      <c r="Z462" s="80" t="str">
        <f t="shared" si="231"/>
        <v>-</v>
      </c>
      <c r="AA462" s="80" t="str">
        <f t="shared" si="232"/>
        <v/>
      </c>
      <c r="AB462" s="80" t="str">
        <f t="shared" si="233"/>
        <v>OK（振替済み）</v>
      </c>
      <c r="AC462" s="154">
        <f t="shared" si="234"/>
        <v>51</v>
      </c>
      <c r="AD462" s="154" t="str">
        <f t="shared" si="247"/>
        <v/>
      </c>
      <c r="AE462" s="106">
        <f t="shared" si="248"/>
        <v>0</v>
      </c>
      <c r="AF462" s="106">
        <f t="shared" si="235"/>
        <v>0</v>
      </c>
      <c r="AG462" s="223" t="str">
        <f>IFERROR(IF(AE462=1,例①!$E$11,IF(AE462=2,例①!$E$11,IF(WEEKDAY(Z462)=2,Z455,AG461))),"")</f>
        <v/>
      </c>
      <c r="AH462" s="224" t="str">
        <f t="shared" si="259"/>
        <v/>
      </c>
      <c r="AI462" s="224" t="str">
        <f t="shared" si="259"/>
        <v/>
      </c>
      <c r="AJ462" s="224" t="str">
        <f t="shared" si="259"/>
        <v/>
      </c>
      <c r="AK462" s="224" t="str">
        <f t="shared" si="259"/>
        <v/>
      </c>
      <c r="AL462" s="224" t="str">
        <f t="shared" si="259"/>
        <v/>
      </c>
      <c r="AM462" s="224" t="str">
        <f t="shared" si="259"/>
        <v/>
      </c>
      <c r="AN462" s="224" t="str">
        <f t="shared" si="259"/>
        <v/>
      </c>
      <c r="AO462" s="224" t="str">
        <f t="shared" si="259"/>
        <v/>
      </c>
      <c r="AP462" s="224" t="str">
        <f t="shared" si="259"/>
        <v/>
      </c>
      <c r="AQ462" s="224" t="str">
        <f t="shared" si="259"/>
        <v/>
      </c>
      <c r="AR462" s="224" t="str">
        <f t="shared" si="259"/>
        <v/>
      </c>
      <c r="AS462" s="224" t="str">
        <f t="shared" si="259"/>
        <v/>
      </c>
      <c r="AT462" s="224" t="str">
        <f t="shared" si="259"/>
        <v/>
      </c>
      <c r="AU462" s="224" t="str">
        <f t="shared" si="259"/>
        <v/>
      </c>
      <c r="AV462" s="224" t="str">
        <f t="shared" si="259"/>
        <v/>
      </c>
      <c r="AW462" s="224" t="str">
        <f t="shared" si="259"/>
        <v/>
      </c>
      <c r="AX462" s="224" t="str">
        <f t="shared" si="259"/>
        <v/>
      </c>
      <c r="AY462" s="224" t="str">
        <f t="shared" si="259"/>
        <v/>
      </c>
      <c r="AZ462" s="224" t="str">
        <f t="shared" si="259"/>
        <v/>
      </c>
      <c r="BA462" s="224" t="str">
        <f t="shared" si="259"/>
        <v/>
      </c>
      <c r="BB462" s="225" t="str">
        <f>IFERROR(IF(IF(Z462=例①!$E$12,例①!$E$12,IF(WEEKDAY(Z462)=1,Z469,BB463))&gt;例①!$E$12,例①!$E$12,IF(Z462=例①!$E$12,例①!$E$12,IF(WEEKDAY(Z462)=1,Z469,BB463))),"")</f>
        <v/>
      </c>
      <c r="BE462" s="53"/>
      <c r="BF462" s="53"/>
      <c r="BG462" s="53" t="str">
        <f>IFERROR(VLOOKUP(B462,例①!$C$11:$D$12,2,FALSE),"")</f>
        <v/>
      </c>
      <c r="BH462" s="53" t="str">
        <f>IFERROR(VLOOKUP(B462,例①!$C$16:$D$21,2,FALSE),"")</f>
        <v/>
      </c>
      <c r="BI462" s="53" t="str">
        <f>IFERROR(VLOOKUP(B462,例①!$C$22:$D$24,2,FALSE),"")</f>
        <v/>
      </c>
      <c r="BJ462" s="53" t="str">
        <f>IF(B462&gt;例①!$C$26,"",IF(B462&gt;=例①!$C$25,$BJ$13,""))</f>
        <v/>
      </c>
      <c r="BK462" s="53" t="str">
        <f>IF(B462&gt;例①!$C$28,"",IF(B462&gt;=例①!$C$27,$BK$13,""))</f>
        <v/>
      </c>
      <c r="BL462" s="53" t="str">
        <f>IF(B462&gt;例①!$C$30,"",IF(B462&gt;=例①!$C$29,$BL$13,""))</f>
        <v/>
      </c>
      <c r="BM462" s="53" t="str">
        <f>IF(B462&gt;例①!$C$32,"",IF(B462&gt;=例①!$C$31,$BM$13,""))</f>
        <v/>
      </c>
      <c r="BN462" s="53" t="str">
        <f>IF(B462&gt;例①!$C$34,"",IF(B462&gt;=例①!$C$33,$BN$13,""))</f>
        <v/>
      </c>
      <c r="BO462" s="53" t="str">
        <f>IF(B462&gt;例①!$C$36,"",IF(B462&gt;=例①!$C$35,$BO$13,""))</f>
        <v/>
      </c>
      <c r="BP462" s="53" t="str">
        <f>IF(B462&gt;例①!$C$38,"",IF(B462&gt;=例①!$C$37,$BP$13,""))</f>
        <v/>
      </c>
      <c r="BQ462" s="53" t="str">
        <f>IF(B462&gt;例①!$C$40,"",IF(B462&gt;=例①!$C$39,$BQ$13,""))</f>
        <v/>
      </c>
      <c r="BR462" s="53" t="str">
        <f>IF(B462&gt;例①!$C$42,"",IF(B462&gt;=例①!$C$41,$BR$13,""))</f>
        <v/>
      </c>
      <c r="BS462" s="53" t="str">
        <f>IF(B462&gt;例①!$C$44,"",IF(B462&gt;=例①!$C$43,$BS$13,""))</f>
        <v/>
      </c>
      <c r="BT462" s="53" t="str">
        <f>IF(B462&gt;例①!$C$46,"",IF(B462&gt;=例①!$C$45,$BT$13,""))</f>
        <v/>
      </c>
      <c r="BU462" s="53" t="str">
        <f>IF(B462&gt;例①!$C$48,"",IF(B462&gt;=例①!$C$47,$BU$13,""))</f>
        <v/>
      </c>
      <c r="BV462" s="53" t="str">
        <f>IF(B462&gt;例①!$C$50,"",IF(B462&gt;=例①!$C$49,$BV$13,""))</f>
        <v/>
      </c>
      <c r="BW462" s="53" t="str">
        <f>IF(B462&gt;例①!$C$52,"",IF(B462&gt;=例①!$C$51,$BW$13,""))</f>
        <v/>
      </c>
      <c r="BX462" s="53" t="str">
        <f>IF(B462&gt;例①!$C$54,"",IF(B462&gt;=例①!$C$53,$BX$13,""))</f>
        <v/>
      </c>
      <c r="BY462" s="53" t="str">
        <f>IF(B462&gt;例①!$C$56,"",IF(B462&gt;=例①!$C$55,$BY$13,""))</f>
        <v/>
      </c>
      <c r="BZ462" s="53" t="str">
        <f>IF(B462&gt;例①!$C$58,"",IF(B462&gt;=例①!$C$57,$BZ$13,""))</f>
        <v/>
      </c>
      <c r="CA462" s="53" t="str">
        <f>IF(B462&gt;例①!$C$60,"",IF(B462&gt;=例①!$C$59,$CA$13,""))</f>
        <v/>
      </c>
      <c r="CB462" s="53" t="str">
        <f>IF(B462&gt;例①!$C$62,"",IF(B462&gt;=例①!$C$61,$CB$13,""))</f>
        <v/>
      </c>
      <c r="CC462" s="53" t="str">
        <f>IF(B462&gt;例①!$C$64,"",IF(B462&gt;=例①!$C$63,$CC$13,""))</f>
        <v/>
      </c>
      <c r="CD462" s="53" t="str">
        <f>IF(B462&gt;例①!$C$66,"",IF(B462&gt;=例①!$C$65,$CD$13,""))</f>
        <v/>
      </c>
      <c r="CE462" s="50" t="str">
        <f t="shared" si="249"/>
        <v/>
      </c>
      <c r="CF462" s="50" t="str">
        <f t="shared" si="236"/>
        <v xml:space="preserve"> </v>
      </c>
    </row>
    <row r="463" spans="1:84" ht="39" customHeight="1" thickTop="1" thickBot="1" x14ac:dyDescent="0.2">
      <c r="A463" s="81" t="str">
        <f t="shared" ref="A463:A526" si="260">IF(D463="×","対象期間外",IF(D463="〇","対象期間",""))</f>
        <v>対象期間外</v>
      </c>
      <c r="B463" s="180" t="str">
        <f>IFERROR(IF(B462=例①!$E$12+IF(WEEKDAY(例①!$E$12)=1,例①!$E$12,(8-WEEKDAY(例①!$E$12))),"-",IF(B462="-","-",B462+1)),"-")</f>
        <v>-</v>
      </c>
      <c r="C463" s="89" t="str">
        <f t="shared" si="237"/>
        <v>-</v>
      </c>
      <c r="D463" s="199" t="str">
        <f t="shared" si="238"/>
        <v>×</v>
      </c>
      <c r="E463" s="200" t="str">
        <f t="shared" si="239"/>
        <v xml:space="preserve"> </v>
      </c>
      <c r="F463" s="201" t="s">
        <v>60</v>
      </c>
      <c r="G463" s="202"/>
      <c r="H463" s="203"/>
      <c r="I463" s="204"/>
      <c r="J463" s="187" t="str">
        <f t="shared" si="240"/>
        <v/>
      </c>
      <c r="K463" s="190" t="str">
        <f t="shared" ref="K463:K526" si="261">IF(D463="×","",IF(R463&gt;0,R463,""))</f>
        <v/>
      </c>
      <c r="L463" s="190" t="str">
        <f t="shared" ref="L463:L526" si="262">IF(D463="×","",IF(Q463&gt;0,IF(Q463=Q462,"",Q463),""))</f>
        <v/>
      </c>
      <c r="M463" s="188" t="str">
        <f t="shared" si="241"/>
        <v/>
      </c>
      <c r="N463" s="87" t="str">
        <f t="shared" ref="N463:N526" si="263">IFERROR(IF(WEEKDAY(C463)=2,"週の始まり",IF(WEEKDAY(C463)=1,"週の終わり",IF(WEEKDAY(C463)&gt;2,"↓",""))),"")</f>
        <v/>
      </c>
      <c r="O463" s="108"/>
      <c r="P463" s="156" t="str">
        <f>IF(B463&lt;例①!$E$11,"",IF(B463&gt;例①!$E$12,"",IF(LEN(CE463)=0,"○","")))</f>
        <v/>
      </c>
      <c r="Q463" s="162">
        <f t="shared" si="242"/>
        <v>52</v>
      </c>
      <c r="R463" s="93">
        <f t="shared" ref="R463:R526" si="264">IF(D463="〇",R462+1,R462)</f>
        <v>181</v>
      </c>
      <c r="S463" s="156" t="str">
        <f t="shared" ref="S463:S526" si="265">IF(D463="×","",IF(P463="","",IF(G463="休日",IF(W463="作業日","",IF(WEEKDAY(B463)=1,"〇",IF(WEEKDAY(B463)=7,"〇",""))),IF(WEEKDAY(B463)=1,"〇",IF(WEEKDAY(B463)=7,"〇","")))))</f>
        <v/>
      </c>
      <c r="T463" s="162">
        <f t="shared" ref="T463:T526" si="266">IF(J463="OK",T462+1,IF(J463="OK（振替済み）",T462+1,T462))</f>
        <v>51</v>
      </c>
      <c r="U463" s="100">
        <f t="shared" si="243"/>
        <v>52</v>
      </c>
      <c r="V463" s="93" t="str">
        <f t="shared" ref="V463:V526" si="267">IF(D463="〇",G463,"")</f>
        <v/>
      </c>
      <c r="W463" s="169" t="str">
        <f t="shared" si="244"/>
        <v/>
      </c>
      <c r="X463" s="80" t="str">
        <f t="shared" si="245"/>
        <v/>
      </c>
      <c r="Y463" s="80" t="str">
        <f t="shared" si="246"/>
        <v/>
      </c>
      <c r="Z463" s="80" t="str">
        <f t="shared" ref="Z463:Z526" si="268">B463</f>
        <v>-</v>
      </c>
      <c r="AA463" s="80" t="str">
        <f t="shared" ref="AA463:AA526" si="269">IF(F463&amp;W463="休日"&amp;"作業日","NG","")</f>
        <v/>
      </c>
      <c r="AB463" s="80" t="str">
        <f t="shared" ref="AB463:AB526" si="270">IF(AA463="","OK（振替済み）",$BE$15)</f>
        <v>OK（振替済み）</v>
      </c>
      <c r="AC463" s="154">
        <f t="shared" ref="AC463:AC526" si="271">IF(J463="OK",AC462+1,IF(J463="OK（振替済み）",AC462+1,AC462))</f>
        <v>51</v>
      </c>
      <c r="AD463" s="154" t="str">
        <f t="shared" si="247"/>
        <v/>
      </c>
      <c r="AE463" s="106">
        <f t="shared" si="248"/>
        <v>0</v>
      </c>
      <c r="AF463" s="106">
        <f t="shared" ref="AF463:AF526" si="272">IFERROR(VLOOKUP(H463,$B$15:$AE$655,COLUMN(AE463)-COLUMN(B463)+1,FALSE)-AE463,0)</f>
        <v>0</v>
      </c>
      <c r="AG463" s="216" t="str">
        <f>IFERROR(IF(AE463=1,例①!$E$11,IF(AE463=2,例①!$E$11,IF(WEEKDAY(Z463)=2,Z456,AG462))),"")</f>
        <v/>
      </c>
      <c r="AH463" s="221" t="str">
        <f t="shared" si="259"/>
        <v/>
      </c>
      <c r="AI463" s="221" t="str">
        <f t="shared" si="259"/>
        <v/>
      </c>
      <c r="AJ463" s="221" t="str">
        <f t="shared" si="259"/>
        <v/>
      </c>
      <c r="AK463" s="221" t="str">
        <f t="shared" si="259"/>
        <v/>
      </c>
      <c r="AL463" s="221" t="str">
        <f t="shared" si="259"/>
        <v/>
      </c>
      <c r="AM463" s="221" t="str">
        <f t="shared" si="259"/>
        <v/>
      </c>
      <c r="AN463" s="221" t="str">
        <f t="shared" si="259"/>
        <v/>
      </c>
      <c r="AO463" s="221" t="str">
        <f t="shared" si="259"/>
        <v/>
      </c>
      <c r="AP463" s="221" t="str">
        <f t="shared" si="259"/>
        <v/>
      </c>
      <c r="AQ463" s="221" t="str">
        <f t="shared" si="259"/>
        <v/>
      </c>
      <c r="AR463" s="221" t="str">
        <f t="shared" si="259"/>
        <v/>
      </c>
      <c r="AS463" s="221" t="str">
        <f t="shared" si="259"/>
        <v/>
      </c>
      <c r="AT463" s="221" t="str">
        <f t="shared" si="259"/>
        <v/>
      </c>
      <c r="AU463" s="221" t="str">
        <f t="shared" si="259"/>
        <v/>
      </c>
      <c r="AV463" s="221" t="str">
        <f t="shared" si="259"/>
        <v/>
      </c>
      <c r="AW463" s="221" t="str">
        <f t="shared" si="259"/>
        <v/>
      </c>
      <c r="AX463" s="221" t="str">
        <f t="shared" si="259"/>
        <v/>
      </c>
      <c r="AY463" s="221" t="str">
        <f t="shared" si="259"/>
        <v/>
      </c>
      <c r="AZ463" s="221" t="str">
        <f t="shared" si="259"/>
        <v/>
      </c>
      <c r="BA463" s="221" t="str">
        <f t="shared" si="259"/>
        <v/>
      </c>
      <c r="BB463" s="217" t="str">
        <f>IFERROR(IF(IF(Z463=例①!$E$12,例①!$E$12,IF(WEEKDAY(Z463)=1,Z470,BB464))&gt;例①!$E$12,例①!$E$12,IF(Z463=例①!$E$12,例①!$E$12,IF(WEEKDAY(Z463)=1,Z470,BB464))),"")</f>
        <v/>
      </c>
      <c r="BE463" s="53"/>
      <c r="BF463" s="53"/>
      <c r="BG463" s="53" t="str">
        <f>IFERROR(VLOOKUP(B463,例①!$C$11:$D$12,2,FALSE),"")</f>
        <v/>
      </c>
      <c r="BH463" s="53" t="str">
        <f>IFERROR(VLOOKUP(B463,例①!$C$16:$D$21,2,FALSE),"")</f>
        <v/>
      </c>
      <c r="BI463" s="53" t="str">
        <f>IFERROR(VLOOKUP(B463,例①!$C$22:$D$24,2,FALSE),"")</f>
        <v/>
      </c>
      <c r="BJ463" s="53" t="str">
        <f>IF(B463&gt;例①!$C$26,"",IF(B463&gt;=例①!$C$25,$BJ$13,""))</f>
        <v/>
      </c>
      <c r="BK463" s="53" t="str">
        <f>IF(B463&gt;例①!$C$28,"",IF(B463&gt;=例①!$C$27,$BK$13,""))</f>
        <v/>
      </c>
      <c r="BL463" s="53" t="str">
        <f>IF(B463&gt;例①!$C$30,"",IF(B463&gt;=例①!$C$29,$BL$13,""))</f>
        <v/>
      </c>
      <c r="BM463" s="53" t="str">
        <f>IF(B463&gt;例①!$C$32,"",IF(B463&gt;=例①!$C$31,$BM$13,""))</f>
        <v/>
      </c>
      <c r="BN463" s="53" t="str">
        <f>IF(B463&gt;例①!$C$34,"",IF(B463&gt;=例①!$C$33,$BN$13,""))</f>
        <v/>
      </c>
      <c r="BO463" s="53" t="str">
        <f>IF(B463&gt;例①!$C$36,"",IF(B463&gt;=例①!$C$35,$BO$13,""))</f>
        <v/>
      </c>
      <c r="BP463" s="53" t="str">
        <f>IF(B463&gt;例①!$C$38,"",IF(B463&gt;=例①!$C$37,$BP$13,""))</f>
        <v/>
      </c>
      <c r="BQ463" s="53" t="str">
        <f>IF(B463&gt;例①!$C$40,"",IF(B463&gt;=例①!$C$39,$BQ$13,""))</f>
        <v/>
      </c>
      <c r="BR463" s="53" t="str">
        <f>IF(B463&gt;例①!$C$42,"",IF(B463&gt;=例①!$C$41,$BR$13,""))</f>
        <v/>
      </c>
      <c r="BS463" s="53" t="str">
        <f>IF(B463&gt;例①!$C$44,"",IF(B463&gt;=例①!$C$43,$BS$13,""))</f>
        <v/>
      </c>
      <c r="BT463" s="53" t="str">
        <f>IF(B463&gt;例①!$C$46,"",IF(B463&gt;=例①!$C$45,$BT$13,""))</f>
        <v/>
      </c>
      <c r="BU463" s="53" t="str">
        <f>IF(B463&gt;例①!$C$48,"",IF(B463&gt;=例①!$C$47,$BU$13,""))</f>
        <v/>
      </c>
      <c r="BV463" s="53" t="str">
        <f>IF(B463&gt;例①!$C$50,"",IF(B463&gt;=例①!$C$49,$BV$13,""))</f>
        <v/>
      </c>
      <c r="BW463" s="53" t="str">
        <f>IF(B463&gt;例①!$C$52,"",IF(B463&gt;=例①!$C$51,$BW$13,""))</f>
        <v/>
      </c>
      <c r="BX463" s="53" t="str">
        <f>IF(B463&gt;例①!$C$54,"",IF(B463&gt;=例①!$C$53,$BX$13,""))</f>
        <v/>
      </c>
      <c r="BY463" s="53" t="str">
        <f>IF(B463&gt;例①!$C$56,"",IF(B463&gt;=例①!$C$55,$BY$13,""))</f>
        <v/>
      </c>
      <c r="BZ463" s="53" t="str">
        <f>IF(B463&gt;例①!$C$58,"",IF(B463&gt;=例①!$C$57,$BZ$13,""))</f>
        <v/>
      </c>
      <c r="CA463" s="53" t="str">
        <f>IF(B463&gt;例①!$C$60,"",IF(B463&gt;=例①!$C$59,$CA$13,""))</f>
        <v/>
      </c>
      <c r="CB463" s="53" t="str">
        <f>IF(B463&gt;例①!$C$62,"",IF(B463&gt;=例①!$C$61,$CB$13,""))</f>
        <v/>
      </c>
      <c r="CC463" s="53" t="str">
        <f>IF(B463&gt;例①!$C$64,"",IF(B463&gt;=例①!$C$63,$CC$13,""))</f>
        <v/>
      </c>
      <c r="CD463" s="53" t="str">
        <f>IF(B463&gt;例①!$C$66,"",IF(B463&gt;=例①!$C$65,$CD$13,""))</f>
        <v/>
      </c>
      <c r="CE463" s="50" t="str">
        <f t="shared" si="249"/>
        <v/>
      </c>
      <c r="CF463" s="50" t="str">
        <f t="shared" ref="CF463:CF526" si="273">BG463&amp;" "&amp;CE463</f>
        <v xml:space="preserve"> </v>
      </c>
    </row>
    <row r="464" spans="1:84" ht="39" customHeight="1" thickTop="1" thickBot="1" x14ac:dyDescent="0.2">
      <c r="A464" s="81" t="str">
        <f t="shared" si="260"/>
        <v>対象期間外</v>
      </c>
      <c r="B464" s="180" t="str">
        <f>IFERROR(IF(B463=例①!$E$12+IF(WEEKDAY(例①!$E$12)=1,例①!$E$12,(8-WEEKDAY(例①!$E$12))),"-",IF(B463="-","-",B463+1)),"-")</f>
        <v>-</v>
      </c>
      <c r="C464" s="89" t="str">
        <f t="shared" ref="C464:C527" si="274">IFERROR(WEEKDAY(B464),"-")</f>
        <v>-</v>
      </c>
      <c r="D464" s="199" t="str">
        <f t="shared" ref="D464:D527" si="275">IF(P464="","×","〇")</f>
        <v>×</v>
      </c>
      <c r="E464" s="200" t="str">
        <f t="shared" ref="E464:E527" si="276">CF464</f>
        <v xml:space="preserve"> </v>
      </c>
      <c r="F464" s="201" t="s">
        <v>60</v>
      </c>
      <c r="G464" s="202"/>
      <c r="H464" s="203"/>
      <c r="I464" s="204"/>
      <c r="J464" s="187" t="str">
        <f t="shared" ref="J464:J527" si="277">IFERROR(IF(S464="","",IF(G464="","",IF(G464="休日","OK",IF(G464="振替休日",IF(ABS(AF464)&gt;1,"","OK"),IF(G464="作業日",VLOOKUP(B464,$Y$15:$AB$655,4,FALSE),"NG")))))&amp;IF(F464&amp;G464="休日振替休日","当初休日と計画した日に振替ないでください！",IF(F464&amp;G464="休日完全週休2日の振替休日","当初休日と計画した日に振替ないでください！",IF(G464="休日",IF(W464="作業日","週2日を超える休日(現場閉所日数に含めない)",""),""))),"NG")</f>
        <v/>
      </c>
      <c r="K464" s="190" t="str">
        <f t="shared" si="261"/>
        <v/>
      </c>
      <c r="L464" s="190" t="str">
        <f t="shared" si="262"/>
        <v/>
      </c>
      <c r="M464" s="188" t="str">
        <f t="shared" ref="M464:M527" si="278">IF(G464="","",IF(S464="〇",IF(J464="NG","×",T464&amp;"／"&amp;U464),""))</f>
        <v/>
      </c>
      <c r="N464" s="87" t="str">
        <f t="shared" si="263"/>
        <v/>
      </c>
      <c r="O464" s="108"/>
      <c r="P464" s="156" t="str">
        <f>IF(B464&lt;例①!$E$11,"",IF(B464&gt;例①!$E$12,"",IF(LEN(CE464)=0,"○","")))</f>
        <v/>
      </c>
      <c r="Q464" s="162">
        <f t="shared" ref="Q464:Q527" si="279">IF(W464="休日",Q463+1,IF(W464="振替休日",Q463+1,IF(W464="完全週休2日の振替休日",Q463+1,Q463)))</f>
        <v>52</v>
      </c>
      <c r="R464" s="93">
        <f t="shared" si="264"/>
        <v>181</v>
      </c>
      <c r="S464" s="156" t="str">
        <f t="shared" si="265"/>
        <v/>
      </c>
      <c r="T464" s="162">
        <f t="shared" si="266"/>
        <v>51</v>
      </c>
      <c r="U464" s="100">
        <f t="shared" ref="U464:U527" si="280">IF(S464="〇",U463+1,U463)</f>
        <v>52</v>
      </c>
      <c r="V464" s="93" t="str">
        <f t="shared" si="267"/>
        <v/>
      </c>
      <c r="W464" s="169" t="str">
        <f t="shared" ref="W464:W527" si="281">IF(D464="×",IF(G464="完全週休2日の振替休日",G464,""),IF(V464="","",IF(WEEKDAY(B464)=1,V464,IF(WEEKDAY(B464)=7,V464,IF(V464="振替休日",V464,IF(V464="完全週休2日の振替休日",V464,IF(WEEKDAY(B464)=6,IF(COUNTIF(V465:V466,"休日")&lt;2,V464,"作業日"),IF(WEEKDAY(B464)=5,IF(COUNTIF(V465:V467,"休日")&lt;2,V464,"作業日"),IF(WEEKDAY(B464)=4,IF(COUNTIF(V465:V468,"休日")&lt;2,V464,"作業日"),IF(WEEKDAY(B464)=3,IF(COUNTIF(V465:V469,"休日")&lt;2,V464,"作業日"),IF(WEEKDAY(B464)=2,IF(COUNTIF(V465:V470,"休日")&lt;2,V464,"作業日"))))))))))))</f>
        <v/>
      </c>
      <c r="X464" s="80" t="str">
        <f t="shared" ref="X464:X527" si="282">IF(W464="完全週休2日の振替休日",H464,"")</f>
        <v/>
      </c>
      <c r="Y464" s="80" t="str">
        <f t="shared" ref="Y464:Y527" si="283">IF(X464="","",X464)</f>
        <v/>
      </c>
      <c r="Z464" s="80" t="str">
        <f t="shared" si="268"/>
        <v>-</v>
      </c>
      <c r="AA464" s="80" t="str">
        <f t="shared" si="269"/>
        <v/>
      </c>
      <c r="AB464" s="80" t="str">
        <f t="shared" si="270"/>
        <v>OK（振替済み）</v>
      </c>
      <c r="AC464" s="154">
        <f t="shared" si="271"/>
        <v>51</v>
      </c>
      <c r="AD464" s="154" t="str">
        <f t="shared" ref="AD464:AD527" si="284">IF(AC464=AC463,"",AC464)</f>
        <v/>
      </c>
      <c r="AE464" s="106">
        <f t="shared" ref="AE464:AE527" si="285">IFERROR(IF(WEEKDAY(B464)=1,AE457+1,AE465),0)</f>
        <v>0</v>
      </c>
      <c r="AF464" s="106">
        <f t="shared" si="272"/>
        <v>0</v>
      </c>
      <c r="AG464" s="218" t="str">
        <f>IFERROR(IF(AE464=1,例①!$E$11,IF(AE464=2,例①!$E$11,IF(WEEKDAY(Z464)=2,Z457,AG463))),"")</f>
        <v/>
      </c>
      <c r="AH464" s="222" t="str">
        <f t="shared" si="259"/>
        <v/>
      </c>
      <c r="AI464" s="222" t="str">
        <f t="shared" si="259"/>
        <v/>
      </c>
      <c r="AJ464" s="222" t="str">
        <f t="shared" si="259"/>
        <v/>
      </c>
      <c r="AK464" s="222" t="str">
        <f t="shared" si="259"/>
        <v/>
      </c>
      <c r="AL464" s="222" t="str">
        <f t="shared" si="259"/>
        <v/>
      </c>
      <c r="AM464" s="222" t="str">
        <f t="shared" si="259"/>
        <v/>
      </c>
      <c r="AN464" s="222" t="str">
        <f t="shared" si="259"/>
        <v/>
      </c>
      <c r="AO464" s="222" t="str">
        <f t="shared" si="259"/>
        <v/>
      </c>
      <c r="AP464" s="222" t="str">
        <f t="shared" si="259"/>
        <v/>
      </c>
      <c r="AQ464" s="222" t="str">
        <f t="shared" si="259"/>
        <v/>
      </c>
      <c r="AR464" s="222" t="str">
        <f t="shared" si="259"/>
        <v/>
      </c>
      <c r="AS464" s="222" t="str">
        <f t="shared" si="259"/>
        <v/>
      </c>
      <c r="AT464" s="222" t="str">
        <f t="shared" si="259"/>
        <v/>
      </c>
      <c r="AU464" s="222" t="str">
        <f t="shared" si="259"/>
        <v/>
      </c>
      <c r="AV464" s="222" t="str">
        <f t="shared" si="259"/>
        <v/>
      </c>
      <c r="AW464" s="222" t="str">
        <f t="shared" si="259"/>
        <v/>
      </c>
      <c r="AX464" s="222" t="str">
        <f t="shared" si="259"/>
        <v/>
      </c>
      <c r="AY464" s="222" t="str">
        <f t="shared" si="259"/>
        <v/>
      </c>
      <c r="AZ464" s="222" t="str">
        <f t="shared" si="259"/>
        <v/>
      </c>
      <c r="BA464" s="222" t="str">
        <f t="shared" si="259"/>
        <v/>
      </c>
      <c r="BB464" s="219" t="str">
        <f>IFERROR(IF(IF(Z464=例①!$E$12,例①!$E$12,IF(WEEKDAY(Z464)=1,Z471,BB465))&gt;例①!$E$12,例①!$E$12,IF(Z464=例①!$E$12,例①!$E$12,IF(WEEKDAY(Z464)=1,Z471,BB465))),"")</f>
        <v/>
      </c>
      <c r="BE464" s="53"/>
      <c r="BF464" s="53"/>
      <c r="BG464" s="53" t="str">
        <f>IFERROR(VLOOKUP(B464,例①!$C$11:$D$12,2,FALSE),"")</f>
        <v/>
      </c>
      <c r="BH464" s="53" t="str">
        <f>IFERROR(VLOOKUP(B464,例①!$C$16:$D$21,2,FALSE),"")</f>
        <v/>
      </c>
      <c r="BI464" s="53" t="str">
        <f>IFERROR(VLOOKUP(B464,例①!$C$22:$D$24,2,FALSE),"")</f>
        <v/>
      </c>
      <c r="BJ464" s="53" t="str">
        <f>IF(B464&gt;例①!$C$26,"",IF(B464&gt;=例①!$C$25,$BJ$13,""))</f>
        <v/>
      </c>
      <c r="BK464" s="53" t="str">
        <f>IF(B464&gt;例①!$C$28,"",IF(B464&gt;=例①!$C$27,$BK$13,""))</f>
        <v/>
      </c>
      <c r="BL464" s="53" t="str">
        <f>IF(B464&gt;例①!$C$30,"",IF(B464&gt;=例①!$C$29,$BL$13,""))</f>
        <v/>
      </c>
      <c r="BM464" s="53" t="str">
        <f>IF(B464&gt;例①!$C$32,"",IF(B464&gt;=例①!$C$31,$BM$13,""))</f>
        <v/>
      </c>
      <c r="BN464" s="53" t="str">
        <f>IF(B464&gt;例①!$C$34,"",IF(B464&gt;=例①!$C$33,$BN$13,""))</f>
        <v/>
      </c>
      <c r="BO464" s="53" t="str">
        <f>IF(B464&gt;例①!$C$36,"",IF(B464&gt;=例①!$C$35,$BO$13,""))</f>
        <v/>
      </c>
      <c r="BP464" s="53" t="str">
        <f>IF(B464&gt;例①!$C$38,"",IF(B464&gt;=例①!$C$37,$BP$13,""))</f>
        <v/>
      </c>
      <c r="BQ464" s="53" t="str">
        <f>IF(B464&gt;例①!$C$40,"",IF(B464&gt;=例①!$C$39,$BQ$13,""))</f>
        <v/>
      </c>
      <c r="BR464" s="53" t="str">
        <f>IF(B464&gt;例①!$C$42,"",IF(B464&gt;=例①!$C$41,$BR$13,""))</f>
        <v/>
      </c>
      <c r="BS464" s="53" t="str">
        <f>IF(B464&gt;例①!$C$44,"",IF(B464&gt;=例①!$C$43,$BS$13,""))</f>
        <v/>
      </c>
      <c r="BT464" s="53" t="str">
        <f>IF(B464&gt;例①!$C$46,"",IF(B464&gt;=例①!$C$45,$BT$13,""))</f>
        <v/>
      </c>
      <c r="BU464" s="53" t="str">
        <f>IF(B464&gt;例①!$C$48,"",IF(B464&gt;=例①!$C$47,$BU$13,""))</f>
        <v/>
      </c>
      <c r="BV464" s="53" t="str">
        <f>IF(B464&gt;例①!$C$50,"",IF(B464&gt;=例①!$C$49,$BV$13,""))</f>
        <v/>
      </c>
      <c r="BW464" s="53" t="str">
        <f>IF(B464&gt;例①!$C$52,"",IF(B464&gt;=例①!$C$51,$BW$13,""))</f>
        <v/>
      </c>
      <c r="BX464" s="53" t="str">
        <f>IF(B464&gt;例①!$C$54,"",IF(B464&gt;=例①!$C$53,$BX$13,""))</f>
        <v/>
      </c>
      <c r="BY464" s="53" t="str">
        <f>IF(B464&gt;例①!$C$56,"",IF(B464&gt;=例①!$C$55,$BY$13,""))</f>
        <v/>
      </c>
      <c r="BZ464" s="53" t="str">
        <f>IF(B464&gt;例①!$C$58,"",IF(B464&gt;=例①!$C$57,$BZ$13,""))</f>
        <v/>
      </c>
      <c r="CA464" s="53" t="str">
        <f>IF(B464&gt;例①!$C$60,"",IF(B464&gt;=例①!$C$59,$CA$13,""))</f>
        <v/>
      </c>
      <c r="CB464" s="53" t="str">
        <f>IF(B464&gt;例①!$C$62,"",IF(B464&gt;=例①!$C$61,$CB$13,""))</f>
        <v/>
      </c>
      <c r="CC464" s="53" t="str">
        <f>IF(B464&gt;例①!$C$64,"",IF(B464&gt;=例①!$C$63,$CC$13,""))</f>
        <v/>
      </c>
      <c r="CD464" s="53" t="str">
        <f>IF(B464&gt;例①!$C$66,"",IF(B464&gt;=例①!$C$65,$CD$13,""))</f>
        <v/>
      </c>
      <c r="CE464" s="50" t="str">
        <f t="shared" ref="CE464:CE527" si="286">IF(COUNTA(BH464:BP464)=0,"",BH464&amp;BI464&amp;BJ464&amp;BK464&amp;BL464&amp;BM464&amp;BN464&amp;BO464&amp;BP464&amp;BQ464&amp;BR464&amp;BS464&amp;BT464&amp;BU464&amp;BV464&amp;BW464&amp;BX464&amp;BY464&amp;BZ464&amp;CA464&amp;CB464&amp;CC464&amp;CD464)</f>
        <v/>
      </c>
      <c r="CF464" s="50" t="str">
        <f t="shared" si="273"/>
        <v xml:space="preserve"> </v>
      </c>
    </row>
    <row r="465" spans="1:84" ht="39" customHeight="1" thickTop="1" thickBot="1" x14ac:dyDescent="0.2">
      <c r="A465" s="81" t="str">
        <f t="shared" si="260"/>
        <v>対象期間外</v>
      </c>
      <c r="B465" s="180" t="str">
        <f>IFERROR(IF(B464=例①!$E$12+IF(WEEKDAY(例①!$E$12)=1,例①!$E$12,(8-WEEKDAY(例①!$E$12))),"-",IF(B464="-","-",B464+1)),"-")</f>
        <v>-</v>
      </c>
      <c r="C465" s="89" t="str">
        <f t="shared" si="274"/>
        <v>-</v>
      </c>
      <c r="D465" s="199" t="str">
        <f t="shared" si="275"/>
        <v>×</v>
      </c>
      <c r="E465" s="200" t="str">
        <f t="shared" si="276"/>
        <v xml:space="preserve"> </v>
      </c>
      <c r="F465" s="201" t="s">
        <v>60</v>
      </c>
      <c r="G465" s="202"/>
      <c r="H465" s="203"/>
      <c r="I465" s="204"/>
      <c r="J465" s="187" t="str">
        <f t="shared" si="277"/>
        <v/>
      </c>
      <c r="K465" s="190" t="str">
        <f t="shared" si="261"/>
        <v/>
      </c>
      <c r="L465" s="190" t="str">
        <f t="shared" si="262"/>
        <v/>
      </c>
      <c r="M465" s="188" t="str">
        <f t="shared" si="278"/>
        <v/>
      </c>
      <c r="N465" s="87" t="str">
        <f t="shared" si="263"/>
        <v/>
      </c>
      <c r="O465" s="108"/>
      <c r="P465" s="156" t="str">
        <f>IF(B465&lt;例①!$E$11,"",IF(B465&gt;例①!$E$12,"",IF(LEN(CE465)=0,"○","")))</f>
        <v/>
      </c>
      <c r="Q465" s="162">
        <f t="shared" si="279"/>
        <v>52</v>
      </c>
      <c r="R465" s="93">
        <f t="shared" si="264"/>
        <v>181</v>
      </c>
      <c r="S465" s="156" t="str">
        <f t="shared" si="265"/>
        <v/>
      </c>
      <c r="T465" s="162">
        <f t="shared" si="266"/>
        <v>51</v>
      </c>
      <c r="U465" s="100">
        <f t="shared" si="280"/>
        <v>52</v>
      </c>
      <c r="V465" s="93" t="str">
        <f t="shared" si="267"/>
        <v/>
      </c>
      <c r="W465" s="169" t="str">
        <f t="shared" si="281"/>
        <v/>
      </c>
      <c r="X465" s="80" t="str">
        <f t="shared" si="282"/>
        <v/>
      </c>
      <c r="Y465" s="80" t="str">
        <f t="shared" si="283"/>
        <v/>
      </c>
      <c r="Z465" s="80" t="str">
        <f t="shared" si="268"/>
        <v>-</v>
      </c>
      <c r="AA465" s="80" t="str">
        <f t="shared" si="269"/>
        <v/>
      </c>
      <c r="AB465" s="80" t="str">
        <f t="shared" si="270"/>
        <v>OK（振替済み）</v>
      </c>
      <c r="AC465" s="154">
        <f t="shared" si="271"/>
        <v>51</v>
      </c>
      <c r="AD465" s="154" t="str">
        <f t="shared" si="284"/>
        <v/>
      </c>
      <c r="AE465" s="106">
        <f t="shared" si="285"/>
        <v>0</v>
      </c>
      <c r="AF465" s="106">
        <f t="shared" si="272"/>
        <v>0</v>
      </c>
      <c r="AG465" s="218" t="str">
        <f>IFERROR(IF(AE465=1,例①!$E$11,IF(AE465=2,例①!$E$11,IF(WEEKDAY(Z465)=2,Z458,AG464))),"")</f>
        <v/>
      </c>
      <c r="AH465" s="222" t="str">
        <f t="shared" si="259"/>
        <v/>
      </c>
      <c r="AI465" s="222" t="str">
        <f t="shared" si="259"/>
        <v/>
      </c>
      <c r="AJ465" s="222" t="str">
        <f t="shared" si="259"/>
        <v/>
      </c>
      <c r="AK465" s="222" t="str">
        <f t="shared" si="259"/>
        <v/>
      </c>
      <c r="AL465" s="222" t="str">
        <f t="shared" si="259"/>
        <v/>
      </c>
      <c r="AM465" s="222" t="str">
        <f t="shared" si="259"/>
        <v/>
      </c>
      <c r="AN465" s="222" t="str">
        <f t="shared" si="259"/>
        <v/>
      </c>
      <c r="AO465" s="222" t="str">
        <f t="shared" si="259"/>
        <v/>
      </c>
      <c r="AP465" s="222" t="str">
        <f t="shared" si="259"/>
        <v/>
      </c>
      <c r="AQ465" s="222" t="str">
        <f t="shared" si="259"/>
        <v/>
      </c>
      <c r="AR465" s="222" t="str">
        <f t="shared" si="259"/>
        <v/>
      </c>
      <c r="AS465" s="222" t="str">
        <f t="shared" si="259"/>
        <v/>
      </c>
      <c r="AT465" s="222" t="str">
        <f t="shared" si="259"/>
        <v/>
      </c>
      <c r="AU465" s="222" t="str">
        <f t="shared" si="259"/>
        <v/>
      </c>
      <c r="AV465" s="222" t="str">
        <f t="shared" si="259"/>
        <v/>
      </c>
      <c r="AW465" s="222" t="str">
        <f t="shared" si="259"/>
        <v/>
      </c>
      <c r="AX465" s="222" t="str">
        <f t="shared" si="259"/>
        <v/>
      </c>
      <c r="AY465" s="222" t="str">
        <f t="shared" si="259"/>
        <v/>
      </c>
      <c r="AZ465" s="222" t="str">
        <f t="shared" si="259"/>
        <v/>
      </c>
      <c r="BA465" s="222" t="str">
        <f t="shared" si="259"/>
        <v/>
      </c>
      <c r="BB465" s="219" t="str">
        <f>IFERROR(IF(IF(Z465=例①!$E$12,例①!$E$12,IF(WEEKDAY(Z465)=1,Z472,BB466))&gt;例①!$E$12,例①!$E$12,IF(Z465=例①!$E$12,例①!$E$12,IF(WEEKDAY(Z465)=1,Z472,BB466))),"")</f>
        <v/>
      </c>
      <c r="BE465" s="53"/>
      <c r="BF465" s="53"/>
      <c r="BG465" s="53" t="str">
        <f>IFERROR(VLOOKUP(B465,例①!$C$11:$D$12,2,FALSE),"")</f>
        <v/>
      </c>
      <c r="BH465" s="53" t="str">
        <f>IFERROR(VLOOKUP(B465,例①!$C$16:$D$21,2,FALSE),"")</f>
        <v/>
      </c>
      <c r="BI465" s="53" t="str">
        <f>IFERROR(VLOOKUP(B465,例①!$C$22:$D$24,2,FALSE),"")</f>
        <v/>
      </c>
      <c r="BJ465" s="53" t="str">
        <f>IF(B465&gt;例①!$C$26,"",IF(B465&gt;=例①!$C$25,$BJ$13,""))</f>
        <v/>
      </c>
      <c r="BK465" s="53" t="str">
        <f>IF(B465&gt;例①!$C$28,"",IF(B465&gt;=例①!$C$27,$BK$13,""))</f>
        <v/>
      </c>
      <c r="BL465" s="53" t="str">
        <f>IF(B465&gt;例①!$C$30,"",IF(B465&gt;=例①!$C$29,$BL$13,""))</f>
        <v/>
      </c>
      <c r="BM465" s="53" t="str">
        <f>IF(B465&gt;例①!$C$32,"",IF(B465&gt;=例①!$C$31,$BM$13,""))</f>
        <v/>
      </c>
      <c r="BN465" s="53" t="str">
        <f>IF(B465&gt;例①!$C$34,"",IF(B465&gt;=例①!$C$33,$BN$13,""))</f>
        <v/>
      </c>
      <c r="BO465" s="53" t="str">
        <f>IF(B465&gt;例①!$C$36,"",IF(B465&gt;=例①!$C$35,$BO$13,""))</f>
        <v/>
      </c>
      <c r="BP465" s="53" t="str">
        <f>IF(B465&gt;例①!$C$38,"",IF(B465&gt;=例①!$C$37,$BP$13,""))</f>
        <v/>
      </c>
      <c r="BQ465" s="53" t="str">
        <f>IF(B465&gt;例①!$C$40,"",IF(B465&gt;=例①!$C$39,$BQ$13,""))</f>
        <v/>
      </c>
      <c r="BR465" s="53" t="str">
        <f>IF(B465&gt;例①!$C$42,"",IF(B465&gt;=例①!$C$41,$BR$13,""))</f>
        <v/>
      </c>
      <c r="BS465" s="53" t="str">
        <f>IF(B465&gt;例①!$C$44,"",IF(B465&gt;=例①!$C$43,$BS$13,""))</f>
        <v/>
      </c>
      <c r="BT465" s="53" t="str">
        <f>IF(B465&gt;例①!$C$46,"",IF(B465&gt;=例①!$C$45,$BT$13,""))</f>
        <v/>
      </c>
      <c r="BU465" s="53" t="str">
        <f>IF(B465&gt;例①!$C$48,"",IF(B465&gt;=例①!$C$47,$BU$13,""))</f>
        <v/>
      </c>
      <c r="BV465" s="53" t="str">
        <f>IF(B465&gt;例①!$C$50,"",IF(B465&gt;=例①!$C$49,$BV$13,""))</f>
        <v/>
      </c>
      <c r="BW465" s="53" t="str">
        <f>IF(B465&gt;例①!$C$52,"",IF(B465&gt;=例①!$C$51,$BW$13,""))</f>
        <v/>
      </c>
      <c r="BX465" s="53" t="str">
        <f>IF(B465&gt;例①!$C$54,"",IF(B465&gt;=例①!$C$53,$BX$13,""))</f>
        <v/>
      </c>
      <c r="BY465" s="53" t="str">
        <f>IF(B465&gt;例①!$C$56,"",IF(B465&gt;=例①!$C$55,$BY$13,""))</f>
        <v/>
      </c>
      <c r="BZ465" s="53" t="str">
        <f>IF(B465&gt;例①!$C$58,"",IF(B465&gt;=例①!$C$57,$BZ$13,""))</f>
        <v/>
      </c>
      <c r="CA465" s="53" t="str">
        <f>IF(B465&gt;例①!$C$60,"",IF(B465&gt;=例①!$C$59,$CA$13,""))</f>
        <v/>
      </c>
      <c r="CB465" s="53" t="str">
        <f>IF(B465&gt;例①!$C$62,"",IF(B465&gt;=例①!$C$61,$CB$13,""))</f>
        <v/>
      </c>
      <c r="CC465" s="53" t="str">
        <f>IF(B465&gt;例①!$C$64,"",IF(B465&gt;=例①!$C$63,$CC$13,""))</f>
        <v/>
      </c>
      <c r="CD465" s="53" t="str">
        <f>IF(B465&gt;例①!$C$66,"",IF(B465&gt;=例①!$C$65,$CD$13,""))</f>
        <v/>
      </c>
      <c r="CE465" s="50" t="str">
        <f t="shared" si="286"/>
        <v/>
      </c>
      <c r="CF465" s="50" t="str">
        <f t="shared" si="273"/>
        <v xml:space="preserve"> </v>
      </c>
    </row>
    <row r="466" spans="1:84" ht="39" customHeight="1" thickTop="1" thickBot="1" x14ac:dyDescent="0.2">
      <c r="A466" s="81" t="str">
        <f t="shared" si="260"/>
        <v>対象期間外</v>
      </c>
      <c r="B466" s="180" t="str">
        <f>IFERROR(IF(B465=例①!$E$12+IF(WEEKDAY(例①!$E$12)=1,例①!$E$12,(8-WEEKDAY(例①!$E$12))),"-",IF(B465="-","-",B465+1)),"-")</f>
        <v>-</v>
      </c>
      <c r="C466" s="89" t="str">
        <f t="shared" si="274"/>
        <v>-</v>
      </c>
      <c r="D466" s="199" t="str">
        <f t="shared" si="275"/>
        <v>×</v>
      </c>
      <c r="E466" s="200" t="str">
        <f t="shared" si="276"/>
        <v xml:space="preserve"> </v>
      </c>
      <c r="F466" s="201" t="s">
        <v>60</v>
      </c>
      <c r="G466" s="202"/>
      <c r="H466" s="203"/>
      <c r="I466" s="204"/>
      <c r="J466" s="187" t="str">
        <f t="shared" si="277"/>
        <v/>
      </c>
      <c r="K466" s="190" t="str">
        <f t="shared" si="261"/>
        <v/>
      </c>
      <c r="L466" s="190" t="str">
        <f t="shared" si="262"/>
        <v/>
      </c>
      <c r="M466" s="188" t="str">
        <f t="shared" si="278"/>
        <v/>
      </c>
      <c r="N466" s="87" t="str">
        <f t="shared" si="263"/>
        <v/>
      </c>
      <c r="O466" s="108"/>
      <c r="P466" s="156" t="str">
        <f>IF(B466&lt;例①!$E$11,"",IF(B466&gt;例①!$E$12,"",IF(LEN(CE466)=0,"○","")))</f>
        <v/>
      </c>
      <c r="Q466" s="162">
        <f t="shared" si="279"/>
        <v>52</v>
      </c>
      <c r="R466" s="93">
        <f t="shared" si="264"/>
        <v>181</v>
      </c>
      <c r="S466" s="156" t="str">
        <f t="shared" si="265"/>
        <v/>
      </c>
      <c r="T466" s="162">
        <f t="shared" si="266"/>
        <v>51</v>
      </c>
      <c r="U466" s="100">
        <f t="shared" si="280"/>
        <v>52</v>
      </c>
      <c r="V466" s="93" t="str">
        <f t="shared" si="267"/>
        <v/>
      </c>
      <c r="W466" s="169" t="str">
        <f t="shared" si="281"/>
        <v/>
      </c>
      <c r="X466" s="80" t="str">
        <f t="shared" si="282"/>
        <v/>
      </c>
      <c r="Y466" s="80" t="str">
        <f t="shared" si="283"/>
        <v/>
      </c>
      <c r="Z466" s="80" t="str">
        <f t="shared" si="268"/>
        <v>-</v>
      </c>
      <c r="AA466" s="80" t="str">
        <f t="shared" si="269"/>
        <v/>
      </c>
      <c r="AB466" s="80" t="str">
        <f t="shared" si="270"/>
        <v>OK（振替済み）</v>
      </c>
      <c r="AC466" s="154">
        <f t="shared" si="271"/>
        <v>51</v>
      </c>
      <c r="AD466" s="154" t="str">
        <f t="shared" si="284"/>
        <v/>
      </c>
      <c r="AE466" s="106">
        <f t="shared" si="285"/>
        <v>0</v>
      </c>
      <c r="AF466" s="106">
        <f t="shared" si="272"/>
        <v>0</v>
      </c>
      <c r="AG466" s="218" t="str">
        <f>IFERROR(IF(AE466=1,例①!$E$11,IF(AE466=2,例①!$E$11,IF(WEEKDAY(Z466)=2,Z459,AG465))),"")</f>
        <v/>
      </c>
      <c r="AH466" s="222" t="str">
        <f t="shared" si="259"/>
        <v/>
      </c>
      <c r="AI466" s="222" t="str">
        <f t="shared" si="259"/>
        <v/>
      </c>
      <c r="AJ466" s="222" t="str">
        <f t="shared" si="259"/>
        <v/>
      </c>
      <c r="AK466" s="222" t="str">
        <f t="shared" si="259"/>
        <v/>
      </c>
      <c r="AL466" s="222" t="str">
        <f t="shared" si="259"/>
        <v/>
      </c>
      <c r="AM466" s="222" t="str">
        <f t="shared" si="259"/>
        <v/>
      </c>
      <c r="AN466" s="222" t="str">
        <f t="shared" si="259"/>
        <v/>
      </c>
      <c r="AO466" s="222" t="str">
        <f t="shared" si="259"/>
        <v/>
      </c>
      <c r="AP466" s="222" t="str">
        <f t="shared" si="259"/>
        <v/>
      </c>
      <c r="AQ466" s="222" t="str">
        <f t="shared" si="259"/>
        <v/>
      </c>
      <c r="AR466" s="222" t="str">
        <f t="shared" si="259"/>
        <v/>
      </c>
      <c r="AS466" s="222" t="str">
        <f t="shared" si="259"/>
        <v/>
      </c>
      <c r="AT466" s="222" t="str">
        <f t="shared" si="259"/>
        <v/>
      </c>
      <c r="AU466" s="222" t="str">
        <f t="shared" si="259"/>
        <v/>
      </c>
      <c r="AV466" s="222" t="str">
        <f t="shared" si="259"/>
        <v/>
      </c>
      <c r="AW466" s="222" t="str">
        <f t="shared" si="259"/>
        <v/>
      </c>
      <c r="AX466" s="222" t="str">
        <f t="shared" si="259"/>
        <v/>
      </c>
      <c r="AY466" s="222" t="str">
        <f t="shared" si="259"/>
        <v/>
      </c>
      <c r="AZ466" s="222" t="str">
        <f t="shared" si="259"/>
        <v/>
      </c>
      <c r="BA466" s="222" t="str">
        <f t="shared" si="259"/>
        <v/>
      </c>
      <c r="BB466" s="219" t="str">
        <f>IFERROR(IF(IF(Z466=例①!$E$12,例①!$E$12,IF(WEEKDAY(Z466)=1,Z473,BB467))&gt;例①!$E$12,例①!$E$12,IF(Z466=例①!$E$12,例①!$E$12,IF(WEEKDAY(Z466)=1,Z473,BB467))),"")</f>
        <v/>
      </c>
      <c r="BE466" s="53"/>
      <c r="BF466" s="53"/>
      <c r="BG466" s="53" t="str">
        <f>IFERROR(VLOOKUP(B466,例①!$C$11:$D$12,2,FALSE),"")</f>
        <v/>
      </c>
      <c r="BH466" s="53" t="str">
        <f>IFERROR(VLOOKUP(B466,例①!$C$16:$D$21,2,FALSE),"")</f>
        <v/>
      </c>
      <c r="BI466" s="53" t="str">
        <f>IFERROR(VLOOKUP(B466,例①!$C$22:$D$24,2,FALSE),"")</f>
        <v/>
      </c>
      <c r="BJ466" s="53" t="str">
        <f>IF(B466&gt;例①!$C$26,"",IF(B466&gt;=例①!$C$25,$BJ$13,""))</f>
        <v/>
      </c>
      <c r="BK466" s="53" t="str">
        <f>IF(B466&gt;例①!$C$28,"",IF(B466&gt;=例①!$C$27,$BK$13,""))</f>
        <v/>
      </c>
      <c r="BL466" s="53" t="str">
        <f>IF(B466&gt;例①!$C$30,"",IF(B466&gt;=例①!$C$29,$BL$13,""))</f>
        <v/>
      </c>
      <c r="BM466" s="53" t="str">
        <f>IF(B466&gt;例①!$C$32,"",IF(B466&gt;=例①!$C$31,$BM$13,""))</f>
        <v/>
      </c>
      <c r="BN466" s="53" t="str">
        <f>IF(B466&gt;例①!$C$34,"",IF(B466&gt;=例①!$C$33,$BN$13,""))</f>
        <v/>
      </c>
      <c r="BO466" s="53" t="str">
        <f>IF(B466&gt;例①!$C$36,"",IF(B466&gt;=例①!$C$35,$BO$13,""))</f>
        <v/>
      </c>
      <c r="BP466" s="53" t="str">
        <f>IF(B466&gt;例①!$C$38,"",IF(B466&gt;=例①!$C$37,$BP$13,""))</f>
        <v/>
      </c>
      <c r="BQ466" s="53" t="str">
        <f>IF(B466&gt;例①!$C$40,"",IF(B466&gt;=例①!$C$39,$BQ$13,""))</f>
        <v/>
      </c>
      <c r="BR466" s="53" t="str">
        <f>IF(B466&gt;例①!$C$42,"",IF(B466&gt;=例①!$C$41,$BR$13,""))</f>
        <v/>
      </c>
      <c r="BS466" s="53" t="str">
        <f>IF(B466&gt;例①!$C$44,"",IF(B466&gt;=例①!$C$43,$BS$13,""))</f>
        <v/>
      </c>
      <c r="BT466" s="53" t="str">
        <f>IF(B466&gt;例①!$C$46,"",IF(B466&gt;=例①!$C$45,$BT$13,""))</f>
        <v/>
      </c>
      <c r="BU466" s="53" t="str">
        <f>IF(B466&gt;例①!$C$48,"",IF(B466&gt;=例①!$C$47,$BU$13,""))</f>
        <v/>
      </c>
      <c r="BV466" s="53" t="str">
        <f>IF(B466&gt;例①!$C$50,"",IF(B466&gt;=例①!$C$49,$BV$13,""))</f>
        <v/>
      </c>
      <c r="BW466" s="53" t="str">
        <f>IF(B466&gt;例①!$C$52,"",IF(B466&gt;=例①!$C$51,$BW$13,""))</f>
        <v/>
      </c>
      <c r="BX466" s="53" t="str">
        <f>IF(B466&gt;例①!$C$54,"",IF(B466&gt;=例①!$C$53,$BX$13,""))</f>
        <v/>
      </c>
      <c r="BY466" s="53" t="str">
        <f>IF(B466&gt;例①!$C$56,"",IF(B466&gt;=例①!$C$55,$BY$13,""))</f>
        <v/>
      </c>
      <c r="BZ466" s="53" t="str">
        <f>IF(B466&gt;例①!$C$58,"",IF(B466&gt;=例①!$C$57,$BZ$13,""))</f>
        <v/>
      </c>
      <c r="CA466" s="53" t="str">
        <f>IF(B466&gt;例①!$C$60,"",IF(B466&gt;=例①!$C$59,$CA$13,""))</f>
        <v/>
      </c>
      <c r="CB466" s="53" t="str">
        <f>IF(B466&gt;例①!$C$62,"",IF(B466&gt;=例①!$C$61,$CB$13,""))</f>
        <v/>
      </c>
      <c r="CC466" s="53" t="str">
        <f>IF(B466&gt;例①!$C$64,"",IF(B466&gt;=例①!$C$63,$CC$13,""))</f>
        <v/>
      </c>
      <c r="CD466" s="53" t="str">
        <f>IF(B466&gt;例①!$C$66,"",IF(B466&gt;=例①!$C$65,$CD$13,""))</f>
        <v/>
      </c>
      <c r="CE466" s="50" t="str">
        <f t="shared" si="286"/>
        <v/>
      </c>
      <c r="CF466" s="50" t="str">
        <f t="shared" si="273"/>
        <v xml:space="preserve"> </v>
      </c>
    </row>
    <row r="467" spans="1:84" ht="39" customHeight="1" thickTop="1" thickBot="1" x14ac:dyDescent="0.2">
      <c r="A467" s="81" t="str">
        <f t="shared" si="260"/>
        <v>対象期間外</v>
      </c>
      <c r="B467" s="180" t="str">
        <f>IFERROR(IF(B466=例①!$E$12+IF(WEEKDAY(例①!$E$12)=1,例①!$E$12,(8-WEEKDAY(例①!$E$12))),"-",IF(B466="-","-",B466+1)),"-")</f>
        <v>-</v>
      </c>
      <c r="C467" s="89" t="str">
        <f t="shared" si="274"/>
        <v>-</v>
      </c>
      <c r="D467" s="199" t="str">
        <f t="shared" si="275"/>
        <v>×</v>
      </c>
      <c r="E467" s="200" t="str">
        <f t="shared" si="276"/>
        <v xml:space="preserve"> </v>
      </c>
      <c r="F467" s="201" t="s">
        <v>60</v>
      </c>
      <c r="G467" s="202"/>
      <c r="H467" s="203"/>
      <c r="I467" s="204"/>
      <c r="J467" s="187" t="str">
        <f t="shared" si="277"/>
        <v/>
      </c>
      <c r="K467" s="190" t="str">
        <f t="shared" si="261"/>
        <v/>
      </c>
      <c r="L467" s="190" t="str">
        <f t="shared" si="262"/>
        <v/>
      </c>
      <c r="M467" s="188" t="str">
        <f t="shared" si="278"/>
        <v/>
      </c>
      <c r="N467" s="87" t="str">
        <f t="shared" si="263"/>
        <v/>
      </c>
      <c r="O467" s="108"/>
      <c r="P467" s="156" t="str">
        <f>IF(B467&lt;例①!$E$11,"",IF(B467&gt;例①!$E$12,"",IF(LEN(CE467)=0,"○","")))</f>
        <v/>
      </c>
      <c r="Q467" s="162">
        <f t="shared" si="279"/>
        <v>52</v>
      </c>
      <c r="R467" s="93">
        <f t="shared" si="264"/>
        <v>181</v>
      </c>
      <c r="S467" s="156" t="str">
        <f t="shared" si="265"/>
        <v/>
      </c>
      <c r="T467" s="162">
        <f t="shared" si="266"/>
        <v>51</v>
      </c>
      <c r="U467" s="100">
        <f t="shared" si="280"/>
        <v>52</v>
      </c>
      <c r="V467" s="93" t="str">
        <f t="shared" si="267"/>
        <v/>
      </c>
      <c r="W467" s="169" t="str">
        <f t="shared" si="281"/>
        <v/>
      </c>
      <c r="X467" s="80" t="str">
        <f t="shared" si="282"/>
        <v/>
      </c>
      <c r="Y467" s="80" t="str">
        <f t="shared" si="283"/>
        <v/>
      </c>
      <c r="Z467" s="80" t="str">
        <f t="shared" si="268"/>
        <v>-</v>
      </c>
      <c r="AA467" s="80" t="str">
        <f t="shared" si="269"/>
        <v/>
      </c>
      <c r="AB467" s="80" t="str">
        <f t="shared" si="270"/>
        <v>OK（振替済み）</v>
      </c>
      <c r="AC467" s="154">
        <f t="shared" si="271"/>
        <v>51</v>
      </c>
      <c r="AD467" s="154" t="str">
        <f t="shared" si="284"/>
        <v/>
      </c>
      <c r="AE467" s="106">
        <f t="shared" si="285"/>
        <v>0</v>
      </c>
      <c r="AF467" s="106">
        <f t="shared" si="272"/>
        <v>0</v>
      </c>
      <c r="AG467" s="218" t="str">
        <f>IFERROR(IF(AE467=1,例①!$E$11,IF(AE467=2,例①!$E$11,IF(WEEKDAY(Z467)=2,Z460,AG466))),"")</f>
        <v/>
      </c>
      <c r="AH467" s="222" t="str">
        <f t="shared" si="259"/>
        <v/>
      </c>
      <c r="AI467" s="222" t="str">
        <f t="shared" si="259"/>
        <v/>
      </c>
      <c r="AJ467" s="222" t="str">
        <f t="shared" si="259"/>
        <v/>
      </c>
      <c r="AK467" s="222" t="str">
        <f t="shared" si="259"/>
        <v/>
      </c>
      <c r="AL467" s="222" t="str">
        <f t="shared" si="259"/>
        <v/>
      </c>
      <c r="AM467" s="222" t="str">
        <f t="shared" si="259"/>
        <v/>
      </c>
      <c r="AN467" s="222" t="str">
        <f t="shared" si="259"/>
        <v/>
      </c>
      <c r="AO467" s="222" t="str">
        <f t="shared" si="259"/>
        <v/>
      </c>
      <c r="AP467" s="222" t="str">
        <f t="shared" si="259"/>
        <v/>
      </c>
      <c r="AQ467" s="222" t="str">
        <f t="shared" si="259"/>
        <v/>
      </c>
      <c r="AR467" s="222" t="str">
        <f t="shared" si="259"/>
        <v/>
      </c>
      <c r="AS467" s="222" t="str">
        <f t="shared" si="259"/>
        <v/>
      </c>
      <c r="AT467" s="222" t="str">
        <f t="shared" si="259"/>
        <v/>
      </c>
      <c r="AU467" s="222" t="str">
        <f t="shared" si="259"/>
        <v/>
      </c>
      <c r="AV467" s="222" t="str">
        <f t="shared" si="259"/>
        <v/>
      </c>
      <c r="AW467" s="222" t="str">
        <f t="shared" si="259"/>
        <v/>
      </c>
      <c r="AX467" s="222" t="str">
        <f t="shared" si="259"/>
        <v/>
      </c>
      <c r="AY467" s="222" t="str">
        <f t="shared" si="259"/>
        <v/>
      </c>
      <c r="AZ467" s="222" t="str">
        <f t="shared" si="259"/>
        <v/>
      </c>
      <c r="BA467" s="222" t="str">
        <f t="shared" si="259"/>
        <v/>
      </c>
      <c r="BB467" s="219" t="str">
        <f>IFERROR(IF(IF(Z467=例①!$E$12,例①!$E$12,IF(WEEKDAY(Z467)=1,Z474,BB468))&gt;例①!$E$12,例①!$E$12,IF(Z467=例①!$E$12,例①!$E$12,IF(WEEKDAY(Z467)=1,Z474,BB468))),"")</f>
        <v/>
      </c>
      <c r="BE467" s="53"/>
      <c r="BF467" s="53"/>
      <c r="BG467" s="53" t="str">
        <f>IFERROR(VLOOKUP(B467,例①!$C$11:$D$12,2,FALSE),"")</f>
        <v/>
      </c>
      <c r="BH467" s="53" t="str">
        <f>IFERROR(VLOOKUP(B467,例①!$C$16:$D$21,2,FALSE),"")</f>
        <v/>
      </c>
      <c r="BI467" s="53" t="str">
        <f>IFERROR(VLOOKUP(B467,例①!$C$22:$D$24,2,FALSE),"")</f>
        <v/>
      </c>
      <c r="BJ467" s="53" t="str">
        <f>IF(B467&gt;例①!$C$26,"",IF(B467&gt;=例①!$C$25,$BJ$13,""))</f>
        <v/>
      </c>
      <c r="BK467" s="53" t="str">
        <f>IF(B467&gt;例①!$C$28,"",IF(B467&gt;=例①!$C$27,$BK$13,""))</f>
        <v/>
      </c>
      <c r="BL467" s="53" t="str">
        <f>IF(B467&gt;例①!$C$30,"",IF(B467&gt;=例①!$C$29,$BL$13,""))</f>
        <v/>
      </c>
      <c r="BM467" s="53" t="str">
        <f>IF(B467&gt;例①!$C$32,"",IF(B467&gt;=例①!$C$31,$BM$13,""))</f>
        <v/>
      </c>
      <c r="BN467" s="53" t="str">
        <f>IF(B467&gt;例①!$C$34,"",IF(B467&gt;=例①!$C$33,$BN$13,""))</f>
        <v/>
      </c>
      <c r="BO467" s="53" t="str">
        <f>IF(B467&gt;例①!$C$36,"",IF(B467&gt;=例①!$C$35,$BO$13,""))</f>
        <v/>
      </c>
      <c r="BP467" s="53" t="str">
        <f>IF(B467&gt;例①!$C$38,"",IF(B467&gt;=例①!$C$37,$BP$13,""))</f>
        <v/>
      </c>
      <c r="BQ467" s="53" t="str">
        <f>IF(B467&gt;例①!$C$40,"",IF(B467&gt;=例①!$C$39,$BQ$13,""))</f>
        <v/>
      </c>
      <c r="BR467" s="53" t="str">
        <f>IF(B467&gt;例①!$C$42,"",IF(B467&gt;=例①!$C$41,$BR$13,""))</f>
        <v/>
      </c>
      <c r="BS467" s="53" t="str">
        <f>IF(B467&gt;例①!$C$44,"",IF(B467&gt;=例①!$C$43,$BS$13,""))</f>
        <v/>
      </c>
      <c r="BT467" s="53" t="str">
        <f>IF(B467&gt;例①!$C$46,"",IF(B467&gt;=例①!$C$45,$BT$13,""))</f>
        <v/>
      </c>
      <c r="BU467" s="53" t="str">
        <f>IF(B467&gt;例①!$C$48,"",IF(B467&gt;=例①!$C$47,$BU$13,""))</f>
        <v/>
      </c>
      <c r="BV467" s="53" t="str">
        <f>IF(B467&gt;例①!$C$50,"",IF(B467&gt;=例①!$C$49,$BV$13,""))</f>
        <v/>
      </c>
      <c r="BW467" s="53" t="str">
        <f>IF(B467&gt;例①!$C$52,"",IF(B467&gt;=例①!$C$51,$BW$13,""))</f>
        <v/>
      </c>
      <c r="BX467" s="53" t="str">
        <f>IF(B467&gt;例①!$C$54,"",IF(B467&gt;=例①!$C$53,$BX$13,""))</f>
        <v/>
      </c>
      <c r="BY467" s="53" t="str">
        <f>IF(B467&gt;例①!$C$56,"",IF(B467&gt;=例①!$C$55,$BY$13,""))</f>
        <v/>
      </c>
      <c r="BZ467" s="53" t="str">
        <f>IF(B467&gt;例①!$C$58,"",IF(B467&gt;=例①!$C$57,$BZ$13,""))</f>
        <v/>
      </c>
      <c r="CA467" s="53" t="str">
        <f>IF(B467&gt;例①!$C$60,"",IF(B467&gt;=例①!$C$59,$CA$13,""))</f>
        <v/>
      </c>
      <c r="CB467" s="53" t="str">
        <f>IF(B467&gt;例①!$C$62,"",IF(B467&gt;=例①!$C$61,$CB$13,""))</f>
        <v/>
      </c>
      <c r="CC467" s="53" t="str">
        <f>IF(B467&gt;例①!$C$64,"",IF(B467&gt;=例①!$C$63,$CC$13,""))</f>
        <v/>
      </c>
      <c r="CD467" s="53" t="str">
        <f>IF(B467&gt;例①!$C$66,"",IF(B467&gt;=例①!$C$65,$CD$13,""))</f>
        <v/>
      </c>
      <c r="CE467" s="50" t="str">
        <f t="shared" si="286"/>
        <v/>
      </c>
      <c r="CF467" s="50" t="str">
        <f t="shared" si="273"/>
        <v xml:space="preserve"> </v>
      </c>
    </row>
    <row r="468" spans="1:84" ht="39" customHeight="1" thickTop="1" thickBot="1" x14ac:dyDescent="0.2">
      <c r="A468" s="81" t="str">
        <f t="shared" si="260"/>
        <v>対象期間外</v>
      </c>
      <c r="B468" s="180" t="str">
        <f>IFERROR(IF(B467=例①!$E$12+IF(WEEKDAY(例①!$E$12)=1,例①!$E$12,(8-WEEKDAY(例①!$E$12))),"-",IF(B467="-","-",B467+1)),"-")</f>
        <v>-</v>
      </c>
      <c r="C468" s="89" t="str">
        <f t="shared" si="274"/>
        <v>-</v>
      </c>
      <c r="D468" s="199" t="str">
        <f t="shared" si="275"/>
        <v>×</v>
      </c>
      <c r="E468" s="200" t="str">
        <f t="shared" si="276"/>
        <v xml:space="preserve"> </v>
      </c>
      <c r="F468" s="201" t="s">
        <v>61</v>
      </c>
      <c r="G468" s="202"/>
      <c r="H468" s="203"/>
      <c r="I468" s="204"/>
      <c r="J468" s="187" t="str">
        <f t="shared" si="277"/>
        <v/>
      </c>
      <c r="K468" s="190" t="str">
        <f t="shared" si="261"/>
        <v/>
      </c>
      <c r="L468" s="190" t="str">
        <f t="shared" si="262"/>
        <v/>
      </c>
      <c r="M468" s="188" t="str">
        <f t="shared" si="278"/>
        <v/>
      </c>
      <c r="N468" s="87" t="str">
        <f t="shared" si="263"/>
        <v/>
      </c>
      <c r="O468" s="108"/>
      <c r="P468" s="156" t="str">
        <f>IF(B468&lt;例①!$E$11,"",IF(B468&gt;例①!$E$12,"",IF(LEN(CE468)=0,"○","")))</f>
        <v/>
      </c>
      <c r="Q468" s="162">
        <f t="shared" si="279"/>
        <v>52</v>
      </c>
      <c r="R468" s="93">
        <f t="shared" si="264"/>
        <v>181</v>
      </c>
      <c r="S468" s="156" t="str">
        <f t="shared" si="265"/>
        <v/>
      </c>
      <c r="T468" s="162">
        <f t="shared" si="266"/>
        <v>51</v>
      </c>
      <c r="U468" s="100">
        <f t="shared" si="280"/>
        <v>52</v>
      </c>
      <c r="V468" s="93" t="str">
        <f t="shared" si="267"/>
        <v/>
      </c>
      <c r="W468" s="169" t="str">
        <f t="shared" si="281"/>
        <v/>
      </c>
      <c r="X468" s="80" t="str">
        <f t="shared" si="282"/>
        <v/>
      </c>
      <c r="Y468" s="80" t="str">
        <f t="shared" si="283"/>
        <v/>
      </c>
      <c r="Z468" s="80" t="str">
        <f t="shared" si="268"/>
        <v>-</v>
      </c>
      <c r="AA468" s="80" t="str">
        <f t="shared" si="269"/>
        <v/>
      </c>
      <c r="AB468" s="80" t="str">
        <f t="shared" si="270"/>
        <v>OK（振替済み）</v>
      </c>
      <c r="AC468" s="154">
        <f t="shared" si="271"/>
        <v>51</v>
      </c>
      <c r="AD468" s="154" t="str">
        <f t="shared" si="284"/>
        <v/>
      </c>
      <c r="AE468" s="106">
        <f t="shared" si="285"/>
        <v>0</v>
      </c>
      <c r="AF468" s="106">
        <f t="shared" si="272"/>
        <v>0</v>
      </c>
      <c r="AG468" s="218" t="str">
        <f>IFERROR(IF(AE468=1,例①!$E$11,IF(AE468=2,例①!$E$11,IF(WEEKDAY(Z468)=2,Z461,AG467))),"")</f>
        <v/>
      </c>
      <c r="AH468" s="222" t="str">
        <f t="shared" si="259"/>
        <v/>
      </c>
      <c r="AI468" s="222" t="str">
        <f t="shared" si="259"/>
        <v/>
      </c>
      <c r="AJ468" s="222" t="str">
        <f t="shared" si="259"/>
        <v/>
      </c>
      <c r="AK468" s="222" t="str">
        <f t="shared" si="259"/>
        <v/>
      </c>
      <c r="AL468" s="222" t="str">
        <f t="shared" si="259"/>
        <v/>
      </c>
      <c r="AM468" s="222" t="str">
        <f t="shared" si="259"/>
        <v/>
      </c>
      <c r="AN468" s="222" t="str">
        <f t="shared" si="259"/>
        <v/>
      </c>
      <c r="AO468" s="222" t="str">
        <f t="shared" si="259"/>
        <v/>
      </c>
      <c r="AP468" s="222" t="str">
        <f t="shared" si="259"/>
        <v/>
      </c>
      <c r="AQ468" s="222" t="str">
        <f t="shared" si="259"/>
        <v/>
      </c>
      <c r="AR468" s="222" t="str">
        <f t="shared" si="259"/>
        <v/>
      </c>
      <c r="AS468" s="222" t="str">
        <f t="shared" si="259"/>
        <v/>
      </c>
      <c r="AT468" s="222" t="str">
        <f t="shared" si="259"/>
        <v/>
      </c>
      <c r="AU468" s="222" t="str">
        <f t="shared" si="259"/>
        <v/>
      </c>
      <c r="AV468" s="222" t="str">
        <f t="shared" si="259"/>
        <v/>
      </c>
      <c r="AW468" s="222" t="str">
        <f t="shared" si="259"/>
        <v/>
      </c>
      <c r="AX468" s="222" t="str">
        <f t="shared" si="259"/>
        <v/>
      </c>
      <c r="AY468" s="222" t="str">
        <f t="shared" si="259"/>
        <v/>
      </c>
      <c r="AZ468" s="222" t="str">
        <f t="shared" si="259"/>
        <v/>
      </c>
      <c r="BA468" s="222" t="str">
        <f t="shared" si="259"/>
        <v/>
      </c>
      <c r="BB468" s="219" t="str">
        <f>IFERROR(IF(IF(Z468=例①!$E$12,例①!$E$12,IF(WEEKDAY(Z468)=1,Z475,BB469))&gt;例①!$E$12,例①!$E$12,IF(Z468=例①!$E$12,例①!$E$12,IF(WEEKDAY(Z468)=1,Z475,BB469))),"")</f>
        <v/>
      </c>
      <c r="BE468" s="53"/>
      <c r="BF468" s="53"/>
      <c r="BG468" s="53" t="str">
        <f>IFERROR(VLOOKUP(B468,例①!$C$11:$D$12,2,FALSE),"")</f>
        <v/>
      </c>
      <c r="BH468" s="53" t="str">
        <f>IFERROR(VLOOKUP(B468,例①!$C$16:$D$21,2,FALSE),"")</f>
        <v/>
      </c>
      <c r="BI468" s="53" t="str">
        <f>IFERROR(VLOOKUP(B468,例①!$C$22:$D$24,2,FALSE),"")</f>
        <v/>
      </c>
      <c r="BJ468" s="53" t="str">
        <f>IF(B468&gt;例①!$C$26,"",IF(B468&gt;=例①!$C$25,$BJ$13,""))</f>
        <v/>
      </c>
      <c r="BK468" s="53" t="str">
        <f>IF(B468&gt;例①!$C$28,"",IF(B468&gt;=例①!$C$27,$BK$13,""))</f>
        <v/>
      </c>
      <c r="BL468" s="53" t="str">
        <f>IF(B468&gt;例①!$C$30,"",IF(B468&gt;=例①!$C$29,$BL$13,""))</f>
        <v/>
      </c>
      <c r="BM468" s="53" t="str">
        <f>IF(B468&gt;例①!$C$32,"",IF(B468&gt;=例①!$C$31,$BM$13,""))</f>
        <v/>
      </c>
      <c r="BN468" s="53" t="str">
        <f>IF(B468&gt;例①!$C$34,"",IF(B468&gt;=例①!$C$33,$BN$13,""))</f>
        <v/>
      </c>
      <c r="BO468" s="53" t="str">
        <f>IF(B468&gt;例①!$C$36,"",IF(B468&gt;=例①!$C$35,$BO$13,""))</f>
        <v/>
      </c>
      <c r="BP468" s="53" t="str">
        <f>IF(B468&gt;例①!$C$38,"",IF(B468&gt;=例①!$C$37,$BP$13,""))</f>
        <v/>
      </c>
      <c r="BQ468" s="53" t="str">
        <f>IF(B468&gt;例①!$C$40,"",IF(B468&gt;=例①!$C$39,$BQ$13,""))</f>
        <v/>
      </c>
      <c r="BR468" s="53" t="str">
        <f>IF(B468&gt;例①!$C$42,"",IF(B468&gt;=例①!$C$41,$BR$13,""))</f>
        <v/>
      </c>
      <c r="BS468" s="53" t="str">
        <f>IF(B468&gt;例①!$C$44,"",IF(B468&gt;=例①!$C$43,$BS$13,""))</f>
        <v/>
      </c>
      <c r="BT468" s="53" t="str">
        <f>IF(B468&gt;例①!$C$46,"",IF(B468&gt;=例①!$C$45,$BT$13,""))</f>
        <v/>
      </c>
      <c r="BU468" s="53" t="str">
        <f>IF(B468&gt;例①!$C$48,"",IF(B468&gt;=例①!$C$47,$BU$13,""))</f>
        <v/>
      </c>
      <c r="BV468" s="53" t="str">
        <f>IF(B468&gt;例①!$C$50,"",IF(B468&gt;=例①!$C$49,$BV$13,""))</f>
        <v/>
      </c>
      <c r="BW468" s="53" t="str">
        <f>IF(B468&gt;例①!$C$52,"",IF(B468&gt;=例①!$C$51,$BW$13,""))</f>
        <v/>
      </c>
      <c r="BX468" s="53" t="str">
        <f>IF(B468&gt;例①!$C$54,"",IF(B468&gt;=例①!$C$53,$BX$13,""))</f>
        <v/>
      </c>
      <c r="BY468" s="53" t="str">
        <f>IF(B468&gt;例①!$C$56,"",IF(B468&gt;=例①!$C$55,$BY$13,""))</f>
        <v/>
      </c>
      <c r="BZ468" s="53" t="str">
        <f>IF(B468&gt;例①!$C$58,"",IF(B468&gt;=例①!$C$57,$BZ$13,""))</f>
        <v/>
      </c>
      <c r="CA468" s="53" t="str">
        <f>IF(B468&gt;例①!$C$60,"",IF(B468&gt;=例①!$C$59,$CA$13,""))</f>
        <v/>
      </c>
      <c r="CB468" s="53" t="str">
        <f>IF(B468&gt;例①!$C$62,"",IF(B468&gt;=例①!$C$61,$CB$13,""))</f>
        <v/>
      </c>
      <c r="CC468" s="53" t="str">
        <f>IF(B468&gt;例①!$C$64,"",IF(B468&gt;=例①!$C$63,$CC$13,""))</f>
        <v/>
      </c>
      <c r="CD468" s="53" t="str">
        <f>IF(B468&gt;例①!$C$66,"",IF(B468&gt;=例①!$C$65,$CD$13,""))</f>
        <v/>
      </c>
      <c r="CE468" s="50" t="str">
        <f t="shared" si="286"/>
        <v/>
      </c>
      <c r="CF468" s="50" t="str">
        <f t="shared" si="273"/>
        <v xml:space="preserve"> </v>
      </c>
    </row>
    <row r="469" spans="1:84" ht="39" customHeight="1" thickTop="1" thickBot="1" x14ac:dyDescent="0.2">
      <c r="A469" s="81" t="str">
        <f t="shared" si="260"/>
        <v>対象期間外</v>
      </c>
      <c r="B469" s="180" t="str">
        <f>IFERROR(IF(B468=例①!$E$12+IF(WEEKDAY(例①!$E$12)=1,例①!$E$12,(8-WEEKDAY(例①!$E$12))),"-",IF(B468="-","-",B468+1)),"-")</f>
        <v>-</v>
      </c>
      <c r="C469" s="89" t="str">
        <f t="shared" si="274"/>
        <v>-</v>
      </c>
      <c r="D469" s="199" t="str">
        <f t="shared" si="275"/>
        <v>×</v>
      </c>
      <c r="E469" s="200" t="str">
        <f t="shared" si="276"/>
        <v xml:space="preserve"> </v>
      </c>
      <c r="F469" s="201" t="s">
        <v>61</v>
      </c>
      <c r="G469" s="202"/>
      <c r="H469" s="203"/>
      <c r="I469" s="204"/>
      <c r="J469" s="187" t="str">
        <f t="shared" si="277"/>
        <v/>
      </c>
      <c r="K469" s="190" t="str">
        <f t="shared" si="261"/>
        <v/>
      </c>
      <c r="L469" s="190" t="str">
        <f t="shared" si="262"/>
        <v/>
      </c>
      <c r="M469" s="188" t="str">
        <f t="shared" si="278"/>
        <v/>
      </c>
      <c r="N469" s="87" t="str">
        <f t="shared" si="263"/>
        <v/>
      </c>
      <c r="O469" s="108"/>
      <c r="P469" s="156" t="str">
        <f>IF(B469&lt;例①!$E$11,"",IF(B469&gt;例①!$E$12,"",IF(LEN(CE469)=0,"○","")))</f>
        <v/>
      </c>
      <c r="Q469" s="162">
        <f t="shared" si="279"/>
        <v>52</v>
      </c>
      <c r="R469" s="93">
        <f t="shared" si="264"/>
        <v>181</v>
      </c>
      <c r="S469" s="156" t="str">
        <f t="shared" si="265"/>
        <v/>
      </c>
      <c r="T469" s="162">
        <f t="shared" si="266"/>
        <v>51</v>
      </c>
      <c r="U469" s="100">
        <f t="shared" si="280"/>
        <v>52</v>
      </c>
      <c r="V469" s="93" t="str">
        <f t="shared" si="267"/>
        <v/>
      </c>
      <c r="W469" s="169" t="str">
        <f t="shared" si="281"/>
        <v/>
      </c>
      <c r="X469" s="80" t="str">
        <f t="shared" si="282"/>
        <v/>
      </c>
      <c r="Y469" s="80" t="str">
        <f t="shared" si="283"/>
        <v/>
      </c>
      <c r="Z469" s="80" t="str">
        <f t="shared" si="268"/>
        <v>-</v>
      </c>
      <c r="AA469" s="80" t="str">
        <f t="shared" si="269"/>
        <v/>
      </c>
      <c r="AB469" s="80" t="str">
        <f t="shared" si="270"/>
        <v>OK（振替済み）</v>
      </c>
      <c r="AC469" s="154">
        <f t="shared" si="271"/>
        <v>51</v>
      </c>
      <c r="AD469" s="154" t="str">
        <f t="shared" si="284"/>
        <v/>
      </c>
      <c r="AE469" s="106">
        <f t="shared" si="285"/>
        <v>0</v>
      </c>
      <c r="AF469" s="106">
        <f t="shared" si="272"/>
        <v>0</v>
      </c>
      <c r="AG469" s="223" t="str">
        <f>IFERROR(IF(AE469=1,例①!$E$11,IF(AE469=2,例①!$E$11,IF(WEEKDAY(Z469)=2,Z462,AG468))),"")</f>
        <v/>
      </c>
      <c r="AH469" s="224" t="str">
        <f t="shared" si="259"/>
        <v/>
      </c>
      <c r="AI469" s="224" t="str">
        <f t="shared" si="259"/>
        <v/>
      </c>
      <c r="AJ469" s="224" t="str">
        <f t="shared" si="259"/>
        <v/>
      </c>
      <c r="AK469" s="224" t="str">
        <f t="shared" si="259"/>
        <v/>
      </c>
      <c r="AL469" s="224" t="str">
        <f t="shared" si="259"/>
        <v/>
      </c>
      <c r="AM469" s="224" t="str">
        <f t="shared" si="259"/>
        <v/>
      </c>
      <c r="AN469" s="224" t="str">
        <f t="shared" si="259"/>
        <v/>
      </c>
      <c r="AO469" s="224" t="str">
        <f t="shared" si="259"/>
        <v/>
      </c>
      <c r="AP469" s="224" t="str">
        <f t="shared" si="259"/>
        <v/>
      </c>
      <c r="AQ469" s="224" t="str">
        <f t="shared" si="259"/>
        <v/>
      </c>
      <c r="AR469" s="224" t="str">
        <f t="shared" si="259"/>
        <v/>
      </c>
      <c r="AS469" s="224" t="str">
        <f t="shared" si="259"/>
        <v/>
      </c>
      <c r="AT469" s="224" t="str">
        <f t="shared" si="259"/>
        <v/>
      </c>
      <c r="AU469" s="224" t="str">
        <f t="shared" si="259"/>
        <v/>
      </c>
      <c r="AV469" s="224" t="str">
        <f t="shared" si="259"/>
        <v/>
      </c>
      <c r="AW469" s="224" t="str">
        <f t="shared" si="259"/>
        <v/>
      </c>
      <c r="AX469" s="224" t="str">
        <f t="shared" si="259"/>
        <v/>
      </c>
      <c r="AY469" s="224" t="str">
        <f t="shared" si="259"/>
        <v/>
      </c>
      <c r="AZ469" s="224" t="str">
        <f t="shared" si="259"/>
        <v/>
      </c>
      <c r="BA469" s="224" t="str">
        <f t="shared" si="259"/>
        <v/>
      </c>
      <c r="BB469" s="225" t="str">
        <f>IFERROR(IF(IF(Z469=例①!$E$12,例①!$E$12,IF(WEEKDAY(Z469)=1,Z476,BB470))&gt;例①!$E$12,例①!$E$12,IF(Z469=例①!$E$12,例①!$E$12,IF(WEEKDAY(Z469)=1,Z476,BB470))),"")</f>
        <v/>
      </c>
      <c r="BE469" s="53"/>
      <c r="BF469" s="53"/>
      <c r="BG469" s="53" t="str">
        <f>IFERROR(VLOOKUP(B469,例①!$C$11:$D$12,2,FALSE),"")</f>
        <v/>
      </c>
      <c r="BH469" s="53" t="str">
        <f>IFERROR(VLOOKUP(B469,例①!$C$16:$D$21,2,FALSE),"")</f>
        <v/>
      </c>
      <c r="BI469" s="53" t="str">
        <f>IFERROR(VLOOKUP(B469,例①!$C$22:$D$24,2,FALSE),"")</f>
        <v/>
      </c>
      <c r="BJ469" s="53" t="str">
        <f>IF(B469&gt;例①!$C$26,"",IF(B469&gt;=例①!$C$25,$BJ$13,""))</f>
        <v/>
      </c>
      <c r="BK469" s="53" t="str">
        <f>IF(B469&gt;例①!$C$28,"",IF(B469&gt;=例①!$C$27,$BK$13,""))</f>
        <v/>
      </c>
      <c r="BL469" s="53" t="str">
        <f>IF(B469&gt;例①!$C$30,"",IF(B469&gt;=例①!$C$29,$BL$13,""))</f>
        <v/>
      </c>
      <c r="BM469" s="53" t="str">
        <f>IF(B469&gt;例①!$C$32,"",IF(B469&gt;=例①!$C$31,$BM$13,""))</f>
        <v/>
      </c>
      <c r="BN469" s="53" t="str">
        <f>IF(B469&gt;例①!$C$34,"",IF(B469&gt;=例①!$C$33,$BN$13,""))</f>
        <v/>
      </c>
      <c r="BO469" s="53" t="str">
        <f>IF(B469&gt;例①!$C$36,"",IF(B469&gt;=例①!$C$35,$BO$13,""))</f>
        <v/>
      </c>
      <c r="BP469" s="53" t="str">
        <f>IF(B469&gt;例①!$C$38,"",IF(B469&gt;=例①!$C$37,$BP$13,""))</f>
        <v/>
      </c>
      <c r="BQ469" s="53" t="str">
        <f>IF(B469&gt;例①!$C$40,"",IF(B469&gt;=例①!$C$39,$BQ$13,""))</f>
        <v/>
      </c>
      <c r="BR469" s="53" t="str">
        <f>IF(B469&gt;例①!$C$42,"",IF(B469&gt;=例①!$C$41,$BR$13,""))</f>
        <v/>
      </c>
      <c r="BS469" s="53" t="str">
        <f>IF(B469&gt;例①!$C$44,"",IF(B469&gt;=例①!$C$43,$BS$13,""))</f>
        <v/>
      </c>
      <c r="BT469" s="53" t="str">
        <f>IF(B469&gt;例①!$C$46,"",IF(B469&gt;=例①!$C$45,$BT$13,""))</f>
        <v/>
      </c>
      <c r="BU469" s="53" t="str">
        <f>IF(B469&gt;例①!$C$48,"",IF(B469&gt;=例①!$C$47,$BU$13,""))</f>
        <v/>
      </c>
      <c r="BV469" s="53" t="str">
        <f>IF(B469&gt;例①!$C$50,"",IF(B469&gt;=例①!$C$49,$BV$13,""))</f>
        <v/>
      </c>
      <c r="BW469" s="53" t="str">
        <f>IF(B469&gt;例①!$C$52,"",IF(B469&gt;=例①!$C$51,$BW$13,""))</f>
        <v/>
      </c>
      <c r="BX469" s="53" t="str">
        <f>IF(B469&gt;例①!$C$54,"",IF(B469&gt;=例①!$C$53,$BX$13,""))</f>
        <v/>
      </c>
      <c r="BY469" s="53" t="str">
        <f>IF(B469&gt;例①!$C$56,"",IF(B469&gt;=例①!$C$55,$BY$13,""))</f>
        <v/>
      </c>
      <c r="BZ469" s="53" t="str">
        <f>IF(B469&gt;例①!$C$58,"",IF(B469&gt;=例①!$C$57,$BZ$13,""))</f>
        <v/>
      </c>
      <c r="CA469" s="53" t="str">
        <f>IF(B469&gt;例①!$C$60,"",IF(B469&gt;=例①!$C$59,$CA$13,""))</f>
        <v/>
      </c>
      <c r="CB469" s="53" t="str">
        <f>IF(B469&gt;例①!$C$62,"",IF(B469&gt;=例①!$C$61,$CB$13,""))</f>
        <v/>
      </c>
      <c r="CC469" s="53" t="str">
        <f>IF(B469&gt;例①!$C$64,"",IF(B469&gt;=例①!$C$63,$CC$13,""))</f>
        <v/>
      </c>
      <c r="CD469" s="53" t="str">
        <f>IF(B469&gt;例①!$C$66,"",IF(B469&gt;=例①!$C$65,$CD$13,""))</f>
        <v/>
      </c>
      <c r="CE469" s="50" t="str">
        <f t="shared" si="286"/>
        <v/>
      </c>
      <c r="CF469" s="50" t="str">
        <f t="shared" si="273"/>
        <v xml:space="preserve"> </v>
      </c>
    </row>
    <row r="470" spans="1:84" ht="39" customHeight="1" thickTop="1" thickBot="1" x14ac:dyDescent="0.2">
      <c r="A470" s="81" t="str">
        <f t="shared" si="260"/>
        <v>対象期間外</v>
      </c>
      <c r="B470" s="180" t="str">
        <f>IFERROR(IF(B469=例①!$E$12+IF(WEEKDAY(例①!$E$12)=1,例①!$E$12,(8-WEEKDAY(例①!$E$12))),"-",IF(B469="-","-",B469+1)),"-")</f>
        <v>-</v>
      </c>
      <c r="C470" s="89" t="str">
        <f t="shared" si="274"/>
        <v>-</v>
      </c>
      <c r="D470" s="199" t="str">
        <f t="shared" si="275"/>
        <v>×</v>
      </c>
      <c r="E470" s="200" t="str">
        <f t="shared" si="276"/>
        <v xml:space="preserve"> </v>
      </c>
      <c r="F470" s="201" t="s">
        <v>60</v>
      </c>
      <c r="G470" s="202"/>
      <c r="H470" s="203"/>
      <c r="I470" s="204"/>
      <c r="J470" s="187" t="str">
        <f t="shared" si="277"/>
        <v/>
      </c>
      <c r="K470" s="190" t="str">
        <f t="shared" si="261"/>
        <v/>
      </c>
      <c r="L470" s="190" t="str">
        <f t="shared" si="262"/>
        <v/>
      </c>
      <c r="M470" s="188" t="str">
        <f t="shared" si="278"/>
        <v/>
      </c>
      <c r="N470" s="87" t="str">
        <f t="shared" si="263"/>
        <v/>
      </c>
      <c r="O470" s="108"/>
      <c r="P470" s="156" t="str">
        <f>IF(B470&lt;例①!$E$11,"",IF(B470&gt;例①!$E$12,"",IF(LEN(CE470)=0,"○","")))</f>
        <v/>
      </c>
      <c r="Q470" s="162">
        <f t="shared" si="279"/>
        <v>52</v>
      </c>
      <c r="R470" s="93">
        <f t="shared" si="264"/>
        <v>181</v>
      </c>
      <c r="S470" s="156" t="str">
        <f t="shared" si="265"/>
        <v/>
      </c>
      <c r="T470" s="162">
        <f t="shared" si="266"/>
        <v>51</v>
      </c>
      <c r="U470" s="100">
        <f t="shared" si="280"/>
        <v>52</v>
      </c>
      <c r="V470" s="93" t="str">
        <f t="shared" si="267"/>
        <v/>
      </c>
      <c r="W470" s="169" t="str">
        <f t="shared" si="281"/>
        <v/>
      </c>
      <c r="X470" s="80" t="str">
        <f t="shared" si="282"/>
        <v/>
      </c>
      <c r="Y470" s="80" t="str">
        <f t="shared" si="283"/>
        <v/>
      </c>
      <c r="Z470" s="80" t="str">
        <f t="shared" si="268"/>
        <v>-</v>
      </c>
      <c r="AA470" s="80" t="str">
        <f t="shared" si="269"/>
        <v/>
      </c>
      <c r="AB470" s="80" t="str">
        <f t="shared" si="270"/>
        <v>OK（振替済み）</v>
      </c>
      <c r="AC470" s="154">
        <f t="shared" si="271"/>
        <v>51</v>
      </c>
      <c r="AD470" s="154" t="str">
        <f t="shared" si="284"/>
        <v/>
      </c>
      <c r="AE470" s="106">
        <f t="shared" si="285"/>
        <v>0</v>
      </c>
      <c r="AF470" s="106">
        <f t="shared" si="272"/>
        <v>0</v>
      </c>
      <c r="AG470" s="216" t="str">
        <f>IFERROR(IF(AE470=1,例①!$E$11,IF(AE470=2,例①!$E$11,IF(WEEKDAY(Z470)=2,Z463,AG469))),"")</f>
        <v/>
      </c>
      <c r="AH470" s="221" t="str">
        <f t="shared" si="259"/>
        <v/>
      </c>
      <c r="AI470" s="221" t="str">
        <f t="shared" si="259"/>
        <v/>
      </c>
      <c r="AJ470" s="221" t="str">
        <f t="shared" si="259"/>
        <v/>
      </c>
      <c r="AK470" s="221" t="str">
        <f t="shared" si="259"/>
        <v/>
      </c>
      <c r="AL470" s="221" t="str">
        <f t="shared" si="259"/>
        <v/>
      </c>
      <c r="AM470" s="221" t="str">
        <f t="shared" si="259"/>
        <v/>
      </c>
      <c r="AN470" s="221" t="str">
        <f t="shared" si="259"/>
        <v/>
      </c>
      <c r="AO470" s="221" t="str">
        <f t="shared" si="259"/>
        <v/>
      </c>
      <c r="AP470" s="221" t="str">
        <f t="shared" si="259"/>
        <v/>
      </c>
      <c r="AQ470" s="221" t="str">
        <f t="shared" si="259"/>
        <v/>
      </c>
      <c r="AR470" s="221" t="str">
        <f t="shared" si="259"/>
        <v/>
      </c>
      <c r="AS470" s="221" t="str">
        <f t="shared" si="259"/>
        <v/>
      </c>
      <c r="AT470" s="221" t="str">
        <f t="shared" si="259"/>
        <v/>
      </c>
      <c r="AU470" s="221" t="str">
        <f t="shared" si="259"/>
        <v/>
      </c>
      <c r="AV470" s="221" t="str">
        <f t="shared" si="259"/>
        <v/>
      </c>
      <c r="AW470" s="221" t="str">
        <f t="shared" ref="AW470:BA470" si="287">IFERROR(IF(AV470+1&gt;$BB470,"",AV470+1),"")</f>
        <v/>
      </c>
      <c r="AX470" s="221" t="str">
        <f t="shared" si="287"/>
        <v/>
      </c>
      <c r="AY470" s="221" t="str">
        <f t="shared" si="287"/>
        <v/>
      </c>
      <c r="AZ470" s="221" t="str">
        <f t="shared" si="287"/>
        <v/>
      </c>
      <c r="BA470" s="221" t="str">
        <f t="shared" si="287"/>
        <v/>
      </c>
      <c r="BB470" s="217" t="str">
        <f>IFERROR(IF(IF(Z470=例①!$E$12,例①!$E$12,IF(WEEKDAY(Z470)=1,Z477,BB471))&gt;例①!$E$12,例①!$E$12,IF(Z470=例①!$E$12,例①!$E$12,IF(WEEKDAY(Z470)=1,Z477,BB471))),"")</f>
        <v/>
      </c>
      <c r="BE470" s="53"/>
      <c r="BF470" s="53"/>
      <c r="BG470" s="53" t="str">
        <f>IFERROR(VLOOKUP(B470,例①!$C$11:$D$12,2,FALSE),"")</f>
        <v/>
      </c>
      <c r="BH470" s="53" t="str">
        <f>IFERROR(VLOOKUP(B470,例①!$C$16:$D$21,2,FALSE),"")</f>
        <v/>
      </c>
      <c r="BI470" s="53" t="str">
        <f>IFERROR(VLOOKUP(B470,例①!$C$22:$D$24,2,FALSE),"")</f>
        <v/>
      </c>
      <c r="BJ470" s="53" t="str">
        <f>IF(B470&gt;例①!$C$26,"",IF(B470&gt;=例①!$C$25,$BJ$13,""))</f>
        <v/>
      </c>
      <c r="BK470" s="53" t="str">
        <f>IF(B470&gt;例①!$C$28,"",IF(B470&gt;=例①!$C$27,$BK$13,""))</f>
        <v/>
      </c>
      <c r="BL470" s="53" t="str">
        <f>IF(B470&gt;例①!$C$30,"",IF(B470&gt;=例①!$C$29,$BL$13,""))</f>
        <v/>
      </c>
      <c r="BM470" s="53" t="str">
        <f>IF(B470&gt;例①!$C$32,"",IF(B470&gt;=例①!$C$31,$BM$13,""))</f>
        <v/>
      </c>
      <c r="BN470" s="53" t="str">
        <f>IF(B470&gt;例①!$C$34,"",IF(B470&gt;=例①!$C$33,$BN$13,""))</f>
        <v/>
      </c>
      <c r="BO470" s="53" t="str">
        <f>IF(B470&gt;例①!$C$36,"",IF(B470&gt;=例①!$C$35,$BO$13,""))</f>
        <v/>
      </c>
      <c r="BP470" s="53" t="str">
        <f>IF(B470&gt;例①!$C$38,"",IF(B470&gt;=例①!$C$37,$BP$13,""))</f>
        <v/>
      </c>
      <c r="BQ470" s="53" t="str">
        <f>IF(B470&gt;例①!$C$40,"",IF(B470&gt;=例①!$C$39,$BQ$13,""))</f>
        <v/>
      </c>
      <c r="BR470" s="53" t="str">
        <f>IF(B470&gt;例①!$C$42,"",IF(B470&gt;=例①!$C$41,$BR$13,""))</f>
        <v/>
      </c>
      <c r="BS470" s="53" t="str">
        <f>IF(B470&gt;例①!$C$44,"",IF(B470&gt;=例①!$C$43,$BS$13,""))</f>
        <v/>
      </c>
      <c r="BT470" s="53" t="str">
        <f>IF(B470&gt;例①!$C$46,"",IF(B470&gt;=例①!$C$45,$BT$13,""))</f>
        <v/>
      </c>
      <c r="BU470" s="53" t="str">
        <f>IF(B470&gt;例①!$C$48,"",IF(B470&gt;=例①!$C$47,$BU$13,""))</f>
        <v/>
      </c>
      <c r="BV470" s="53" t="str">
        <f>IF(B470&gt;例①!$C$50,"",IF(B470&gt;=例①!$C$49,$BV$13,""))</f>
        <v/>
      </c>
      <c r="BW470" s="53" t="str">
        <f>IF(B470&gt;例①!$C$52,"",IF(B470&gt;=例①!$C$51,$BW$13,""))</f>
        <v/>
      </c>
      <c r="BX470" s="53" t="str">
        <f>IF(B470&gt;例①!$C$54,"",IF(B470&gt;=例①!$C$53,$BX$13,""))</f>
        <v/>
      </c>
      <c r="BY470" s="53" t="str">
        <f>IF(B470&gt;例①!$C$56,"",IF(B470&gt;=例①!$C$55,$BY$13,""))</f>
        <v/>
      </c>
      <c r="BZ470" s="53" t="str">
        <f>IF(B470&gt;例①!$C$58,"",IF(B470&gt;=例①!$C$57,$BZ$13,""))</f>
        <v/>
      </c>
      <c r="CA470" s="53" t="str">
        <f>IF(B470&gt;例①!$C$60,"",IF(B470&gt;=例①!$C$59,$CA$13,""))</f>
        <v/>
      </c>
      <c r="CB470" s="53" t="str">
        <f>IF(B470&gt;例①!$C$62,"",IF(B470&gt;=例①!$C$61,$CB$13,""))</f>
        <v/>
      </c>
      <c r="CC470" s="53" t="str">
        <f>IF(B470&gt;例①!$C$64,"",IF(B470&gt;=例①!$C$63,$CC$13,""))</f>
        <v/>
      </c>
      <c r="CD470" s="53" t="str">
        <f>IF(B470&gt;例①!$C$66,"",IF(B470&gt;=例①!$C$65,$CD$13,""))</f>
        <v/>
      </c>
      <c r="CE470" s="50" t="str">
        <f t="shared" si="286"/>
        <v/>
      </c>
      <c r="CF470" s="50" t="str">
        <f t="shared" si="273"/>
        <v xml:space="preserve"> </v>
      </c>
    </row>
    <row r="471" spans="1:84" ht="39" customHeight="1" thickTop="1" thickBot="1" x14ac:dyDescent="0.2">
      <c r="A471" s="81" t="str">
        <f t="shared" si="260"/>
        <v>対象期間外</v>
      </c>
      <c r="B471" s="180" t="str">
        <f>IFERROR(IF(B470=例①!$E$12+IF(WEEKDAY(例①!$E$12)=1,例①!$E$12,(8-WEEKDAY(例①!$E$12))),"-",IF(B470="-","-",B470+1)),"-")</f>
        <v>-</v>
      </c>
      <c r="C471" s="89" t="str">
        <f t="shared" si="274"/>
        <v>-</v>
      </c>
      <c r="D471" s="199" t="str">
        <f t="shared" si="275"/>
        <v>×</v>
      </c>
      <c r="E471" s="200" t="str">
        <f t="shared" si="276"/>
        <v xml:space="preserve"> </v>
      </c>
      <c r="F471" s="201" t="s">
        <v>60</v>
      </c>
      <c r="G471" s="202"/>
      <c r="H471" s="203"/>
      <c r="I471" s="204"/>
      <c r="J471" s="187" t="str">
        <f t="shared" si="277"/>
        <v/>
      </c>
      <c r="K471" s="190" t="str">
        <f t="shared" si="261"/>
        <v/>
      </c>
      <c r="L471" s="190" t="str">
        <f t="shared" si="262"/>
        <v/>
      </c>
      <c r="M471" s="188" t="str">
        <f t="shared" si="278"/>
        <v/>
      </c>
      <c r="N471" s="87" t="str">
        <f t="shared" si="263"/>
        <v/>
      </c>
      <c r="O471" s="108"/>
      <c r="P471" s="156" t="str">
        <f>IF(B471&lt;例①!$E$11,"",IF(B471&gt;例①!$E$12,"",IF(LEN(CE471)=0,"○","")))</f>
        <v/>
      </c>
      <c r="Q471" s="162">
        <f t="shared" si="279"/>
        <v>52</v>
      </c>
      <c r="R471" s="93">
        <f t="shared" si="264"/>
        <v>181</v>
      </c>
      <c r="S471" s="156" t="str">
        <f t="shared" si="265"/>
        <v/>
      </c>
      <c r="T471" s="162">
        <f t="shared" si="266"/>
        <v>51</v>
      </c>
      <c r="U471" s="100">
        <f t="shared" si="280"/>
        <v>52</v>
      </c>
      <c r="V471" s="93" t="str">
        <f t="shared" si="267"/>
        <v/>
      </c>
      <c r="W471" s="169" t="str">
        <f t="shared" si="281"/>
        <v/>
      </c>
      <c r="X471" s="80" t="str">
        <f t="shared" si="282"/>
        <v/>
      </c>
      <c r="Y471" s="80" t="str">
        <f t="shared" si="283"/>
        <v/>
      </c>
      <c r="Z471" s="80" t="str">
        <f t="shared" si="268"/>
        <v>-</v>
      </c>
      <c r="AA471" s="80" t="str">
        <f t="shared" si="269"/>
        <v/>
      </c>
      <c r="AB471" s="80" t="str">
        <f t="shared" si="270"/>
        <v>OK（振替済み）</v>
      </c>
      <c r="AC471" s="154">
        <f t="shared" si="271"/>
        <v>51</v>
      </c>
      <c r="AD471" s="154" t="str">
        <f t="shared" si="284"/>
        <v/>
      </c>
      <c r="AE471" s="106">
        <f t="shared" si="285"/>
        <v>0</v>
      </c>
      <c r="AF471" s="106">
        <f t="shared" si="272"/>
        <v>0</v>
      </c>
      <c r="AG471" s="218" t="str">
        <f>IFERROR(IF(AE471=1,例①!$E$11,IF(AE471=2,例①!$E$11,IF(WEEKDAY(Z471)=2,Z464,AG470))),"")</f>
        <v/>
      </c>
      <c r="AH471" s="222" t="str">
        <f t="shared" ref="AH471:BA483" si="288">IFERROR(IF(AG471+1&gt;$BB471,"",AG471+1),"")</f>
        <v/>
      </c>
      <c r="AI471" s="222" t="str">
        <f t="shared" si="288"/>
        <v/>
      </c>
      <c r="AJ471" s="222" t="str">
        <f t="shared" si="288"/>
        <v/>
      </c>
      <c r="AK471" s="222" t="str">
        <f t="shared" si="288"/>
        <v/>
      </c>
      <c r="AL471" s="222" t="str">
        <f t="shared" si="288"/>
        <v/>
      </c>
      <c r="AM471" s="222" t="str">
        <f t="shared" si="288"/>
        <v/>
      </c>
      <c r="AN471" s="222" t="str">
        <f t="shared" si="288"/>
        <v/>
      </c>
      <c r="AO471" s="222" t="str">
        <f t="shared" si="288"/>
        <v/>
      </c>
      <c r="AP471" s="222" t="str">
        <f t="shared" si="288"/>
        <v/>
      </c>
      <c r="AQ471" s="222" t="str">
        <f t="shared" si="288"/>
        <v/>
      </c>
      <c r="AR471" s="222" t="str">
        <f t="shared" si="288"/>
        <v/>
      </c>
      <c r="AS471" s="222" t="str">
        <f t="shared" si="288"/>
        <v/>
      </c>
      <c r="AT471" s="222" t="str">
        <f t="shared" si="288"/>
        <v/>
      </c>
      <c r="AU471" s="222" t="str">
        <f t="shared" si="288"/>
        <v/>
      </c>
      <c r="AV471" s="222" t="str">
        <f t="shared" si="288"/>
        <v/>
      </c>
      <c r="AW471" s="222" t="str">
        <f t="shared" si="288"/>
        <v/>
      </c>
      <c r="AX471" s="222" t="str">
        <f t="shared" si="288"/>
        <v/>
      </c>
      <c r="AY471" s="222" t="str">
        <f t="shared" si="288"/>
        <v/>
      </c>
      <c r="AZ471" s="222" t="str">
        <f t="shared" si="288"/>
        <v/>
      </c>
      <c r="BA471" s="222" t="str">
        <f t="shared" si="288"/>
        <v/>
      </c>
      <c r="BB471" s="219" t="str">
        <f>IFERROR(IF(IF(Z471=例①!$E$12,例①!$E$12,IF(WEEKDAY(Z471)=1,Z478,BB472))&gt;例①!$E$12,例①!$E$12,IF(Z471=例①!$E$12,例①!$E$12,IF(WEEKDAY(Z471)=1,Z478,BB472))),"")</f>
        <v/>
      </c>
      <c r="BE471" s="53"/>
      <c r="BF471" s="53"/>
      <c r="BG471" s="53" t="str">
        <f>IFERROR(VLOOKUP(B471,例①!$C$11:$D$12,2,FALSE),"")</f>
        <v/>
      </c>
      <c r="BH471" s="53" t="str">
        <f>IFERROR(VLOOKUP(B471,例①!$C$16:$D$21,2,FALSE),"")</f>
        <v/>
      </c>
      <c r="BI471" s="53" t="str">
        <f>IFERROR(VLOOKUP(B471,例①!$C$22:$D$24,2,FALSE),"")</f>
        <v/>
      </c>
      <c r="BJ471" s="53" t="str">
        <f>IF(B471&gt;例①!$C$26,"",IF(B471&gt;=例①!$C$25,$BJ$13,""))</f>
        <v/>
      </c>
      <c r="BK471" s="53" t="str">
        <f>IF(B471&gt;例①!$C$28,"",IF(B471&gt;=例①!$C$27,$BK$13,""))</f>
        <v/>
      </c>
      <c r="BL471" s="53" t="str">
        <f>IF(B471&gt;例①!$C$30,"",IF(B471&gt;=例①!$C$29,$BL$13,""))</f>
        <v/>
      </c>
      <c r="BM471" s="53" t="str">
        <f>IF(B471&gt;例①!$C$32,"",IF(B471&gt;=例①!$C$31,$BM$13,""))</f>
        <v/>
      </c>
      <c r="BN471" s="53" t="str">
        <f>IF(B471&gt;例①!$C$34,"",IF(B471&gt;=例①!$C$33,$BN$13,""))</f>
        <v/>
      </c>
      <c r="BO471" s="53" t="str">
        <f>IF(B471&gt;例①!$C$36,"",IF(B471&gt;=例①!$C$35,$BO$13,""))</f>
        <v/>
      </c>
      <c r="BP471" s="53" t="str">
        <f>IF(B471&gt;例①!$C$38,"",IF(B471&gt;=例①!$C$37,$BP$13,""))</f>
        <v/>
      </c>
      <c r="BQ471" s="53" t="str">
        <f>IF(B471&gt;例①!$C$40,"",IF(B471&gt;=例①!$C$39,$BQ$13,""))</f>
        <v/>
      </c>
      <c r="BR471" s="53" t="str">
        <f>IF(B471&gt;例①!$C$42,"",IF(B471&gt;=例①!$C$41,$BR$13,""))</f>
        <v/>
      </c>
      <c r="BS471" s="53" t="str">
        <f>IF(B471&gt;例①!$C$44,"",IF(B471&gt;=例①!$C$43,$BS$13,""))</f>
        <v/>
      </c>
      <c r="BT471" s="53" t="str">
        <f>IF(B471&gt;例①!$C$46,"",IF(B471&gt;=例①!$C$45,$BT$13,""))</f>
        <v/>
      </c>
      <c r="BU471" s="53" t="str">
        <f>IF(B471&gt;例①!$C$48,"",IF(B471&gt;=例①!$C$47,$BU$13,""))</f>
        <v/>
      </c>
      <c r="BV471" s="53" t="str">
        <f>IF(B471&gt;例①!$C$50,"",IF(B471&gt;=例①!$C$49,$BV$13,""))</f>
        <v/>
      </c>
      <c r="BW471" s="53" t="str">
        <f>IF(B471&gt;例①!$C$52,"",IF(B471&gt;=例①!$C$51,$BW$13,""))</f>
        <v/>
      </c>
      <c r="BX471" s="53" t="str">
        <f>IF(B471&gt;例①!$C$54,"",IF(B471&gt;=例①!$C$53,$BX$13,""))</f>
        <v/>
      </c>
      <c r="BY471" s="53" t="str">
        <f>IF(B471&gt;例①!$C$56,"",IF(B471&gt;=例①!$C$55,$BY$13,""))</f>
        <v/>
      </c>
      <c r="BZ471" s="53" t="str">
        <f>IF(B471&gt;例①!$C$58,"",IF(B471&gt;=例①!$C$57,$BZ$13,""))</f>
        <v/>
      </c>
      <c r="CA471" s="53" t="str">
        <f>IF(B471&gt;例①!$C$60,"",IF(B471&gt;=例①!$C$59,$CA$13,""))</f>
        <v/>
      </c>
      <c r="CB471" s="53" t="str">
        <f>IF(B471&gt;例①!$C$62,"",IF(B471&gt;=例①!$C$61,$CB$13,""))</f>
        <v/>
      </c>
      <c r="CC471" s="53" t="str">
        <f>IF(B471&gt;例①!$C$64,"",IF(B471&gt;=例①!$C$63,$CC$13,""))</f>
        <v/>
      </c>
      <c r="CD471" s="53" t="str">
        <f>IF(B471&gt;例①!$C$66,"",IF(B471&gt;=例①!$C$65,$CD$13,""))</f>
        <v/>
      </c>
      <c r="CE471" s="50" t="str">
        <f t="shared" si="286"/>
        <v/>
      </c>
      <c r="CF471" s="50" t="str">
        <f t="shared" si="273"/>
        <v xml:space="preserve"> </v>
      </c>
    </row>
    <row r="472" spans="1:84" ht="39" customHeight="1" thickTop="1" thickBot="1" x14ac:dyDescent="0.2">
      <c r="A472" s="81" t="str">
        <f t="shared" si="260"/>
        <v>対象期間外</v>
      </c>
      <c r="B472" s="180" t="str">
        <f>IFERROR(IF(B471=例①!$E$12+IF(WEEKDAY(例①!$E$12)=1,例①!$E$12,(8-WEEKDAY(例①!$E$12))),"-",IF(B471="-","-",B471+1)),"-")</f>
        <v>-</v>
      </c>
      <c r="C472" s="89" t="str">
        <f t="shared" si="274"/>
        <v>-</v>
      </c>
      <c r="D472" s="199" t="str">
        <f t="shared" si="275"/>
        <v>×</v>
      </c>
      <c r="E472" s="200" t="str">
        <f t="shared" si="276"/>
        <v xml:space="preserve"> </v>
      </c>
      <c r="F472" s="201" t="s">
        <v>60</v>
      </c>
      <c r="G472" s="202"/>
      <c r="H472" s="203"/>
      <c r="I472" s="204"/>
      <c r="J472" s="187" t="str">
        <f t="shared" si="277"/>
        <v/>
      </c>
      <c r="K472" s="190" t="str">
        <f t="shared" si="261"/>
        <v/>
      </c>
      <c r="L472" s="190" t="str">
        <f t="shared" si="262"/>
        <v/>
      </c>
      <c r="M472" s="188" t="str">
        <f t="shared" si="278"/>
        <v/>
      </c>
      <c r="N472" s="87" t="str">
        <f t="shared" si="263"/>
        <v/>
      </c>
      <c r="O472" s="108"/>
      <c r="P472" s="156" t="str">
        <f>IF(B472&lt;例①!$E$11,"",IF(B472&gt;例①!$E$12,"",IF(LEN(CE472)=0,"○","")))</f>
        <v/>
      </c>
      <c r="Q472" s="162">
        <f t="shared" si="279"/>
        <v>52</v>
      </c>
      <c r="R472" s="93">
        <f t="shared" si="264"/>
        <v>181</v>
      </c>
      <c r="S472" s="156" t="str">
        <f t="shared" si="265"/>
        <v/>
      </c>
      <c r="T472" s="162">
        <f t="shared" si="266"/>
        <v>51</v>
      </c>
      <c r="U472" s="100">
        <f t="shared" si="280"/>
        <v>52</v>
      </c>
      <c r="V472" s="93" t="str">
        <f t="shared" si="267"/>
        <v/>
      </c>
      <c r="W472" s="169" t="str">
        <f t="shared" si="281"/>
        <v/>
      </c>
      <c r="X472" s="80" t="str">
        <f t="shared" si="282"/>
        <v/>
      </c>
      <c r="Y472" s="80" t="str">
        <f t="shared" si="283"/>
        <v/>
      </c>
      <c r="Z472" s="80" t="str">
        <f t="shared" si="268"/>
        <v>-</v>
      </c>
      <c r="AA472" s="80" t="str">
        <f t="shared" si="269"/>
        <v/>
      </c>
      <c r="AB472" s="80" t="str">
        <f t="shared" si="270"/>
        <v>OK（振替済み）</v>
      </c>
      <c r="AC472" s="154">
        <f t="shared" si="271"/>
        <v>51</v>
      </c>
      <c r="AD472" s="154" t="str">
        <f t="shared" si="284"/>
        <v/>
      </c>
      <c r="AE472" s="106">
        <f t="shared" si="285"/>
        <v>0</v>
      </c>
      <c r="AF472" s="106">
        <f t="shared" si="272"/>
        <v>0</v>
      </c>
      <c r="AG472" s="218" t="str">
        <f>IFERROR(IF(AE472=1,例①!$E$11,IF(AE472=2,例①!$E$11,IF(WEEKDAY(Z472)=2,Z465,AG471))),"")</f>
        <v/>
      </c>
      <c r="AH472" s="222" t="str">
        <f t="shared" si="288"/>
        <v/>
      </c>
      <c r="AI472" s="222" t="str">
        <f t="shared" si="288"/>
        <v/>
      </c>
      <c r="AJ472" s="222" t="str">
        <f t="shared" si="288"/>
        <v/>
      </c>
      <c r="AK472" s="222" t="str">
        <f t="shared" si="288"/>
        <v/>
      </c>
      <c r="AL472" s="222" t="str">
        <f t="shared" si="288"/>
        <v/>
      </c>
      <c r="AM472" s="222" t="str">
        <f t="shared" si="288"/>
        <v/>
      </c>
      <c r="AN472" s="222" t="str">
        <f t="shared" si="288"/>
        <v/>
      </c>
      <c r="AO472" s="222" t="str">
        <f t="shared" si="288"/>
        <v/>
      </c>
      <c r="AP472" s="222" t="str">
        <f t="shared" si="288"/>
        <v/>
      </c>
      <c r="AQ472" s="222" t="str">
        <f t="shared" si="288"/>
        <v/>
      </c>
      <c r="AR472" s="222" t="str">
        <f t="shared" si="288"/>
        <v/>
      </c>
      <c r="AS472" s="222" t="str">
        <f t="shared" si="288"/>
        <v/>
      </c>
      <c r="AT472" s="222" t="str">
        <f t="shared" si="288"/>
        <v/>
      </c>
      <c r="AU472" s="222" t="str">
        <f t="shared" si="288"/>
        <v/>
      </c>
      <c r="AV472" s="222" t="str">
        <f t="shared" si="288"/>
        <v/>
      </c>
      <c r="AW472" s="222" t="str">
        <f t="shared" si="288"/>
        <v/>
      </c>
      <c r="AX472" s="222" t="str">
        <f t="shared" si="288"/>
        <v/>
      </c>
      <c r="AY472" s="222" t="str">
        <f t="shared" si="288"/>
        <v/>
      </c>
      <c r="AZ472" s="222" t="str">
        <f t="shared" si="288"/>
        <v/>
      </c>
      <c r="BA472" s="222" t="str">
        <f t="shared" si="288"/>
        <v/>
      </c>
      <c r="BB472" s="219" t="str">
        <f>IFERROR(IF(IF(Z472=例①!$E$12,例①!$E$12,IF(WEEKDAY(Z472)=1,Z479,BB473))&gt;例①!$E$12,例①!$E$12,IF(Z472=例①!$E$12,例①!$E$12,IF(WEEKDAY(Z472)=1,Z479,BB473))),"")</f>
        <v/>
      </c>
      <c r="BE472" s="53"/>
      <c r="BF472" s="53"/>
      <c r="BG472" s="53" t="str">
        <f>IFERROR(VLOOKUP(B472,例①!$C$11:$D$12,2,FALSE),"")</f>
        <v/>
      </c>
      <c r="BH472" s="53" t="str">
        <f>IFERROR(VLOOKUP(B472,例①!$C$16:$D$21,2,FALSE),"")</f>
        <v/>
      </c>
      <c r="BI472" s="53" t="str">
        <f>IFERROR(VLOOKUP(B472,例①!$C$22:$D$24,2,FALSE),"")</f>
        <v/>
      </c>
      <c r="BJ472" s="53" t="str">
        <f>IF(B472&gt;例①!$C$26,"",IF(B472&gt;=例①!$C$25,$BJ$13,""))</f>
        <v/>
      </c>
      <c r="BK472" s="53" t="str">
        <f>IF(B472&gt;例①!$C$28,"",IF(B472&gt;=例①!$C$27,$BK$13,""))</f>
        <v/>
      </c>
      <c r="BL472" s="53" t="str">
        <f>IF(B472&gt;例①!$C$30,"",IF(B472&gt;=例①!$C$29,$BL$13,""))</f>
        <v/>
      </c>
      <c r="BM472" s="53" t="str">
        <f>IF(B472&gt;例①!$C$32,"",IF(B472&gt;=例①!$C$31,$BM$13,""))</f>
        <v/>
      </c>
      <c r="BN472" s="53" t="str">
        <f>IF(B472&gt;例①!$C$34,"",IF(B472&gt;=例①!$C$33,$BN$13,""))</f>
        <v/>
      </c>
      <c r="BO472" s="53" t="str">
        <f>IF(B472&gt;例①!$C$36,"",IF(B472&gt;=例①!$C$35,$BO$13,""))</f>
        <v/>
      </c>
      <c r="BP472" s="53" t="str">
        <f>IF(B472&gt;例①!$C$38,"",IF(B472&gt;=例①!$C$37,$BP$13,""))</f>
        <v/>
      </c>
      <c r="BQ472" s="53" t="str">
        <f>IF(B472&gt;例①!$C$40,"",IF(B472&gt;=例①!$C$39,$BQ$13,""))</f>
        <v/>
      </c>
      <c r="BR472" s="53" t="str">
        <f>IF(B472&gt;例①!$C$42,"",IF(B472&gt;=例①!$C$41,$BR$13,""))</f>
        <v/>
      </c>
      <c r="BS472" s="53" t="str">
        <f>IF(B472&gt;例①!$C$44,"",IF(B472&gt;=例①!$C$43,$BS$13,""))</f>
        <v/>
      </c>
      <c r="BT472" s="53" t="str">
        <f>IF(B472&gt;例①!$C$46,"",IF(B472&gt;=例①!$C$45,$BT$13,""))</f>
        <v/>
      </c>
      <c r="BU472" s="53" t="str">
        <f>IF(B472&gt;例①!$C$48,"",IF(B472&gt;=例①!$C$47,$BU$13,""))</f>
        <v/>
      </c>
      <c r="BV472" s="53" t="str">
        <f>IF(B472&gt;例①!$C$50,"",IF(B472&gt;=例①!$C$49,$BV$13,""))</f>
        <v/>
      </c>
      <c r="BW472" s="53" t="str">
        <f>IF(B472&gt;例①!$C$52,"",IF(B472&gt;=例①!$C$51,$BW$13,""))</f>
        <v/>
      </c>
      <c r="BX472" s="53" t="str">
        <f>IF(B472&gt;例①!$C$54,"",IF(B472&gt;=例①!$C$53,$BX$13,""))</f>
        <v/>
      </c>
      <c r="BY472" s="53" t="str">
        <f>IF(B472&gt;例①!$C$56,"",IF(B472&gt;=例①!$C$55,$BY$13,""))</f>
        <v/>
      </c>
      <c r="BZ472" s="53" t="str">
        <f>IF(B472&gt;例①!$C$58,"",IF(B472&gt;=例①!$C$57,$BZ$13,""))</f>
        <v/>
      </c>
      <c r="CA472" s="53" t="str">
        <f>IF(B472&gt;例①!$C$60,"",IF(B472&gt;=例①!$C$59,$CA$13,""))</f>
        <v/>
      </c>
      <c r="CB472" s="53" t="str">
        <f>IF(B472&gt;例①!$C$62,"",IF(B472&gt;=例①!$C$61,$CB$13,""))</f>
        <v/>
      </c>
      <c r="CC472" s="53" t="str">
        <f>IF(B472&gt;例①!$C$64,"",IF(B472&gt;=例①!$C$63,$CC$13,""))</f>
        <v/>
      </c>
      <c r="CD472" s="53" t="str">
        <f>IF(B472&gt;例①!$C$66,"",IF(B472&gt;=例①!$C$65,$CD$13,""))</f>
        <v/>
      </c>
      <c r="CE472" s="50" t="str">
        <f t="shared" si="286"/>
        <v/>
      </c>
      <c r="CF472" s="50" t="str">
        <f t="shared" si="273"/>
        <v xml:space="preserve"> </v>
      </c>
    </row>
    <row r="473" spans="1:84" ht="39" customHeight="1" thickTop="1" thickBot="1" x14ac:dyDescent="0.2">
      <c r="A473" s="81" t="str">
        <f t="shared" si="260"/>
        <v>対象期間外</v>
      </c>
      <c r="B473" s="180" t="str">
        <f>IFERROR(IF(B472=例①!$E$12+IF(WEEKDAY(例①!$E$12)=1,例①!$E$12,(8-WEEKDAY(例①!$E$12))),"-",IF(B472="-","-",B472+1)),"-")</f>
        <v>-</v>
      </c>
      <c r="C473" s="89" t="str">
        <f t="shared" si="274"/>
        <v>-</v>
      </c>
      <c r="D473" s="199" t="str">
        <f t="shared" si="275"/>
        <v>×</v>
      </c>
      <c r="E473" s="200" t="str">
        <f t="shared" si="276"/>
        <v xml:space="preserve"> </v>
      </c>
      <c r="F473" s="201" t="s">
        <v>60</v>
      </c>
      <c r="G473" s="202"/>
      <c r="H473" s="203"/>
      <c r="I473" s="204"/>
      <c r="J473" s="187" t="str">
        <f t="shared" si="277"/>
        <v/>
      </c>
      <c r="K473" s="190" t="str">
        <f t="shared" si="261"/>
        <v/>
      </c>
      <c r="L473" s="190" t="str">
        <f t="shared" si="262"/>
        <v/>
      </c>
      <c r="M473" s="188" t="str">
        <f t="shared" si="278"/>
        <v/>
      </c>
      <c r="N473" s="87" t="str">
        <f t="shared" si="263"/>
        <v/>
      </c>
      <c r="O473" s="108"/>
      <c r="P473" s="156" t="str">
        <f>IF(B473&lt;例①!$E$11,"",IF(B473&gt;例①!$E$12,"",IF(LEN(CE473)=0,"○","")))</f>
        <v/>
      </c>
      <c r="Q473" s="162">
        <f t="shared" si="279"/>
        <v>52</v>
      </c>
      <c r="R473" s="93">
        <f t="shared" si="264"/>
        <v>181</v>
      </c>
      <c r="S473" s="156" t="str">
        <f t="shared" si="265"/>
        <v/>
      </c>
      <c r="T473" s="162">
        <f t="shared" si="266"/>
        <v>51</v>
      </c>
      <c r="U473" s="100">
        <f t="shared" si="280"/>
        <v>52</v>
      </c>
      <c r="V473" s="93" t="str">
        <f t="shared" si="267"/>
        <v/>
      </c>
      <c r="W473" s="169" t="str">
        <f t="shared" si="281"/>
        <v/>
      </c>
      <c r="X473" s="80" t="str">
        <f t="shared" si="282"/>
        <v/>
      </c>
      <c r="Y473" s="80" t="str">
        <f t="shared" si="283"/>
        <v/>
      </c>
      <c r="Z473" s="80" t="str">
        <f t="shared" si="268"/>
        <v>-</v>
      </c>
      <c r="AA473" s="80" t="str">
        <f t="shared" si="269"/>
        <v/>
      </c>
      <c r="AB473" s="80" t="str">
        <f t="shared" si="270"/>
        <v>OK（振替済み）</v>
      </c>
      <c r="AC473" s="154">
        <f t="shared" si="271"/>
        <v>51</v>
      </c>
      <c r="AD473" s="154" t="str">
        <f t="shared" si="284"/>
        <v/>
      </c>
      <c r="AE473" s="106">
        <f t="shared" si="285"/>
        <v>0</v>
      </c>
      <c r="AF473" s="106">
        <f t="shared" si="272"/>
        <v>0</v>
      </c>
      <c r="AG473" s="218" t="str">
        <f>IFERROR(IF(AE473=1,例①!$E$11,IF(AE473=2,例①!$E$11,IF(WEEKDAY(Z473)=2,Z466,AG472))),"")</f>
        <v/>
      </c>
      <c r="AH473" s="222" t="str">
        <f t="shared" si="288"/>
        <v/>
      </c>
      <c r="AI473" s="222" t="str">
        <f t="shared" si="288"/>
        <v/>
      </c>
      <c r="AJ473" s="222" t="str">
        <f t="shared" si="288"/>
        <v/>
      </c>
      <c r="AK473" s="222" t="str">
        <f t="shared" si="288"/>
        <v/>
      </c>
      <c r="AL473" s="222" t="str">
        <f t="shared" si="288"/>
        <v/>
      </c>
      <c r="AM473" s="222" t="str">
        <f t="shared" si="288"/>
        <v/>
      </c>
      <c r="AN473" s="222" t="str">
        <f t="shared" si="288"/>
        <v/>
      </c>
      <c r="AO473" s="222" t="str">
        <f t="shared" si="288"/>
        <v/>
      </c>
      <c r="AP473" s="222" t="str">
        <f t="shared" si="288"/>
        <v/>
      </c>
      <c r="AQ473" s="222" t="str">
        <f t="shared" si="288"/>
        <v/>
      </c>
      <c r="AR473" s="222" t="str">
        <f t="shared" si="288"/>
        <v/>
      </c>
      <c r="AS473" s="222" t="str">
        <f t="shared" si="288"/>
        <v/>
      </c>
      <c r="AT473" s="222" t="str">
        <f t="shared" si="288"/>
        <v/>
      </c>
      <c r="AU473" s="222" t="str">
        <f t="shared" si="288"/>
        <v/>
      </c>
      <c r="AV473" s="222" t="str">
        <f t="shared" si="288"/>
        <v/>
      </c>
      <c r="AW473" s="222" t="str">
        <f t="shared" si="288"/>
        <v/>
      </c>
      <c r="AX473" s="222" t="str">
        <f t="shared" si="288"/>
        <v/>
      </c>
      <c r="AY473" s="222" t="str">
        <f t="shared" si="288"/>
        <v/>
      </c>
      <c r="AZ473" s="222" t="str">
        <f t="shared" si="288"/>
        <v/>
      </c>
      <c r="BA473" s="222" t="str">
        <f t="shared" si="288"/>
        <v/>
      </c>
      <c r="BB473" s="219" t="str">
        <f>IFERROR(IF(IF(Z473=例①!$E$12,例①!$E$12,IF(WEEKDAY(Z473)=1,Z480,BB474))&gt;例①!$E$12,例①!$E$12,IF(Z473=例①!$E$12,例①!$E$12,IF(WEEKDAY(Z473)=1,Z480,BB474))),"")</f>
        <v/>
      </c>
      <c r="BE473" s="53"/>
      <c r="BF473" s="53"/>
      <c r="BG473" s="53" t="str">
        <f>IFERROR(VLOOKUP(B473,例①!$C$11:$D$12,2,FALSE),"")</f>
        <v/>
      </c>
      <c r="BH473" s="53" t="str">
        <f>IFERROR(VLOOKUP(B473,例①!$C$16:$D$21,2,FALSE),"")</f>
        <v/>
      </c>
      <c r="BI473" s="53" t="str">
        <f>IFERROR(VLOOKUP(B473,例①!$C$22:$D$24,2,FALSE),"")</f>
        <v/>
      </c>
      <c r="BJ473" s="53" t="str">
        <f>IF(B473&gt;例①!$C$26,"",IF(B473&gt;=例①!$C$25,$BJ$13,""))</f>
        <v/>
      </c>
      <c r="BK473" s="53" t="str">
        <f>IF(B473&gt;例①!$C$28,"",IF(B473&gt;=例①!$C$27,$BK$13,""))</f>
        <v/>
      </c>
      <c r="BL473" s="53" t="str">
        <f>IF(B473&gt;例①!$C$30,"",IF(B473&gt;=例①!$C$29,$BL$13,""))</f>
        <v/>
      </c>
      <c r="BM473" s="53" t="str">
        <f>IF(B473&gt;例①!$C$32,"",IF(B473&gt;=例①!$C$31,$BM$13,""))</f>
        <v/>
      </c>
      <c r="BN473" s="53" t="str">
        <f>IF(B473&gt;例①!$C$34,"",IF(B473&gt;=例①!$C$33,$BN$13,""))</f>
        <v/>
      </c>
      <c r="BO473" s="53" t="str">
        <f>IF(B473&gt;例①!$C$36,"",IF(B473&gt;=例①!$C$35,$BO$13,""))</f>
        <v/>
      </c>
      <c r="BP473" s="53" t="str">
        <f>IF(B473&gt;例①!$C$38,"",IF(B473&gt;=例①!$C$37,$BP$13,""))</f>
        <v/>
      </c>
      <c r="BQ473" s="53" t="str">
        <f>IF(B473&gt;例①!$C$40,"",IF(B473&gt;=例①!$C$39,$BQ$13,""))</f>
        <v/>
      </c>
      <c r="BR473" s="53" t="str">
        <f>IF(B473&gt;例①!$C$42,"",IF(B473&gt;=例①!$C$41,$BR$13,""))</f>
        <v/>
      </c>
      <c r="BS473" s="53" t="str">
        <f>IF(B473&gt;例①!$C$44,"",IF(B473&gt;=例①!$C$43,$BS$13,""))</f>
        <v/>
      </c>
      <c r="BT473" s="53" t="str">
        <f>IF(B473&gt;例①!$C$46,"",IF(B473&gt;=例①!$C$45,$BT$13,""))</f>
        <v/>
      </c>
      <c r="BU473" s="53" t="str">
        <f>IF(B473&gt;例①!$C$48,"",IF(B473&gt;=例①!$C$47,$BU$13,""))</f>
        <v/>
      </c>
      <c r="BV473" s="53" t="str">
        <f>IF(B473&gt;例①!$C$50,"",IF(B473&gt;=例①!$C$49,$BV$13,""))</f>
        <v/>
      </c>
      <c r="BW473" s="53" t="str">
        <f>IF(B473&gt;例①!$C$52,"",IF(B473&gt;=例①!$C$51,$BW$13,""))</f>
        <v/>
      </c>
      <c r="BX473" s="53" t="str">
        <f>IF(B473&gt;例①!$C$54,"",IF(B473&gt;=例①!$C$53,$BX$13,""))</f>
        <v/>
      </c>
      <c r="BY473" s="53" t="str">
        <f>IF(B473&gt;例①!$C$56,"",IF(B473&gt;=例①!$C$55,$BY$13,""))</f>
        <v/>
      </c>
      <c r="BZ473" s="53" t="str">
        <f>IF(B473&gt;例①!$C$58,"",IF(B473&gt;=例①!$C$57,$BZ$13,""))</f>
        <v/>
      </c>
      <c r="CA473" s="53" t="str">
        <f>IF(B473&gt;例①!$C$60,"",IF(B473&gt;=例①!$C$59,$CA$13,""))</f>
        <v/>
      </c>
      <c r="CB473" s="53" t="str">
        <f>IF(B473&gt;例①!$C$62,"",IF(B473&gt;=例①!$C$61,$CB$13,""))</f>
        <v/>
      </c>
      <c r="CC473" s="53" t="str">
        <f>IF(B473&gt;例①!$C$64,"",IF(B473&gt;=例①!$C$63,$CC$13,""))</f>
        <v/>
      </c>
      <c r="CD473" s="53" t="str">
        <f>IF(B473&gt;例①!$C$66,"",IF(B473&gt;=例①!$C$65,$CD$13,""))</f>
        <v/>
      </c>
      <c r="CE473" s="50" t="str">
        <f t="shared" si="286"/>
        <v/>
      </c>
      <c r="CF473" s="50" t="str">
        <f t="shared" si="273"/>
        <v xml:space="preserve"> </v>
      </c>
    </row>
    <row r="474" spans="1:84" ht="39" customHeight="1" thickTop="1" thickBot="1" x14ac:dyDescent="0.2">
      <c r="A474" s="81" t="str">
        <f t="shared" si="260"/>
        <v>対象期間外</v>
      </c>
      <c r="B474" s="180" t="str">
        <f>IFERROR(IF(B473=例①!$E$12+IF(WEEKDAY(例①!$E$12)=1,例①!$E$12,(8-WEEKDAY(例①!$E$12))),"-",IF(B473="-","-",B473+1)),"-")</f>
        <v>-</v>
      </c>
      <c r="C474" s="89" t="str">
        <f t="shared" si="274"/>
        <v>-</v>
      </c>
      <c r="D474" s="199" t="str">
        <f t="shared" si="275"/>
        <v>×</v>
      </c>
      <c r="E474" s="200" t="str">
        <f t="shared" si="276"/>
        <v xml:space="preserve"> </v>
      </c>
      <c r="F474" s="201" t="s">
        <v>60</v>
      </c>
      <c r="G474" s="202"/>
      <c r="H474" s="203"/>
      <c r="I474" s="204"/>
      <c r="J474" s="187" t="str">
        <f t="shared" si="277"/>
        <v/>
      </c>
      <c r="K474" s="190" t="str">
        <f t="shared" si="261"/>
        <v/>
      </c>
      <c r="L474" s="190" t="str">
        <f t="shared" si="262"/>
        <v/>
      </c>
      <c r="M474" s="188" t="str">
        <f t="shared" si="278"/>
        <v/>
      </c>
      <c r="N474" s="87" t="str">
        <f t="shared" si="263"/>
        <v/>
      </c>
      <c r="O474" s="108"/>
      <c r="P474" s="156" t="str">
        <f>IF(B474&lt;例①!$E$11,"",IF(B474&gt;例①!$E$12,"",IF(LEN(CE474)=0,"○","")))</f>
        <v/>
      </c>
      <c r="Q474" s="162">
        <f t="shared" si="279"/>
        <v>52</v>
      </c>
      <c r="R474" s="93">
        <f t="shared" si="264"/>
        <v>181</v>
      </c>
      <c r="S474" s="156" t="str">
        <f t="shared" si="265"/>
        <v/>
      </c>
      <c r="T474" s="162">
        <f t="shared" si="266"/>
        <v>51</v>
      </c>
      <c r="U474" s="100">
        <f t="shared" si="280"/>
        <v>52</v>
      </c>
      <c r="V474" s="93" t="str">
        <f t="shared" si="267"/>
        <v/>
      </c>
      <c r="W474" s="169" t="str">
        <f t="shared" si="281"/>
        <v/>
      </c>
      <c r="X474" s="80" t="str">
        <f t="shared" si="282"/>
        <v/>
      </c>
      <c r="Y474" s="80" t="str">
        <f t="shared" si="283"/>
        <v/>
      </c>
      <c r="Z474" s="80" t="str">
        <f t="shared" si="268"/>
        <v>-</v>
      </c>
      <c r="AA474" s="80" t="str">
        <f t="shared" si="269"/>
        <v/>
      </c>
      <c r="AB474" s="80" t="str">
        <f t="shared" si="270"/>
        <v>OK（振替済み）</v>
      </c>
      <c r="AC474" s="154">
        <f t="shared" si="271"/>
        <v>51</v>
      </c>
      <c r="AD474" s="154" t="str">
        <f t="shared" si="284"/>
        <v/>
      </c>
      <c r="AE474" s="106">
        <f t="shared" si="285"/>
        <v>0</v>
      </c>
      <c r="AF474" s="106">
        <f t="shared" si="272"/>
        <v>0</v>
      </c>
      <c r="AG474" s="218" t="str">
        <f>IFERROR(IF(AE474=1,例①!$E$11,IF(AE474=2,例①!$E$11,IF(WEEKDAY(Z474)=2,Z467,AG473))),"")</f>
        <v/>
      </c>
      <c r="AH474" s="222" t="str">
        <f t="shared" si="288"/>
        <v/>
      </c>
      <c r="AI474" s="222" t="str">
        <f t="shared" si="288"/>
        <v/>
      </c>
      <c r="AJ474" s="222" t="str">
        <f t="shared" si="288"/>
        <v/>
      </c>
      <c r="AK474" s="222" t="str">
        <f t="shared" si="288"/>
        <v/>
      </c>
      <c r="AL474" s="222" t="str">
        <f t="shared" si="288"/>
        <v/>
      </c>
      <c r="AM474" s="222" t="str">
        <f t="shared" si="288"/>
        <v/>
      </c>
      <c r="AN474" s="222" t="str">
        <f t="shared" si="288"/>
        <v/>
      </c>
      <c r="AO474" s="222" t="str">
        <f t="shared" si="288"/>
        <v/>
      </c>
      <c r="AP474" s="222" t="str">
        <f t="shared" si="288"/>
        <v/>
      </c>
      <c r="AQ474" s="222" t="str">
        <f t="shared" si="288"/>
        <v/>
      </c>
      <c r="AR474" s="222" t="str">
        <f t="shared" si="288"/>
        <v/>
      </c>
      <c r="AS474" s="222" t="str">
        <f t="shared" si="288"/>
        <v/>
      </c>
      <c r="AT474" s="222" t="str">
        <f t="shared" si="288"/>
        <v/>
      </c>
      <c r="AU474" s="222" t="str">
        <f t="shared" si="288"/>
        <v/>
      </c>
      <c r="AV474" s="222" t="str">
        <f t="shared" si="288"/>
        <v/>
      </c>
      <c r="AW474" s="222" t="str">
        <f t="shared" si="288"/>
        <v/>
      </c>
      <c r="AX474" s="222" t="str">
        <f t="shared" si="288"/>
        <v/>
      </c>
      <c r="AY474" s="222" t="str">
        <f t="shared" si="288"/>
        <v/>
      </c>
      <c r="AZ474" s="222" t="str">
        <f t="shared" si="288"/>
        <v/>
      </c>
      <c r="BA474" s="222" t="str">
        <f t="shared" si="288"/>
        <v/>
      </c>
      <c r="BB474" s="219" t="str">
        <f>IFERROR(IF(IF(Z474=例①!$E$12,例①!$E$12,IF(WEEKDAY(Z474)=1,Z481,BB475))&gt;例①!$E$12,例①!$E$12,IF(Z474=例①!$E$12,例①!$E$12,IF(WEEKDAY(Z474)=1,Z481,BB475))),"")</f>
        <v/>
      </c>
      <c r="BE474" s="53"/>
      <c r="BF474" s="53"/>
      <c r="BG474" s="53" t="str">
        <f>IFERROR(VLOOKUP(B474,例①!$C$11:$D$12,2,FALSE),"")</f>
        <v/>
      </c>
      <c r="BH474" s="53" t="str">
        <f>IFERROR(VLOOKUP(B474,例①!$C$16:$D$21,2,FALSE),"")</f>
        <v/>
      </c>
      <c r="BI474" s="53" t="str">
        <f>IFERROR(VLOOKUP(B474,例①!$C$22:$D$24,2,FALSE),"")</f>
        <v/>
      </c>
      <c r="BJ474" s="53" t="str">
        <f>IF(B474&gt;例①!$C$26,"",IF(B474&gt;=例①!$C$25,$BJ$13,""))</f>
        <v/>
      </c>
      <c r="BK474" s="53" t="str">
        <f>IF(B474&gt;例①!$C$28,"",IF(B474&gt;=例①!$C$27,$BK$13,""))</f>
        <v/>
      </c>
      <c r="BL474" s="53" t="str">
        <f>IF(B474&gt;例①!$C$30,"",IF(B474&gt;=例①!$C$29,$BL$13,""))</f>
        <v/>
      </c>
      <c r="BM474" s="53" t="str">
        <f>IF(B474&gt;例①!$C$32,"",IF(B474&gt;=例①!$C$31,$BM$13,""))</f>
        <v/>
      </c>
      <c r="BN474" s="53" t="str">
        <f>IF(B474&gt;例①!$C$34,"",IF(B474&gt;=例①!$C$33,$BN$13,""))</f>
        <v/>
      </c>
      <c r="BO474" s="53" t="str">
        <f>IF(B474&gt;例①!$C$36,"",IF(B474&gt;=例①!$C$35,$BO$13,""))</f>
        <v/>
      </c>
      <c r="BP474" s="53" t="str">
        <f>IF(B474&gt;例①!$C$38,"",IF(B474&gt;=例①!$C$37,$BP$13,""))</f>
        <v/>
      </c>
      <c r="BQ474" s="53" t="str">
        <f>IF(B474&gt;例①!$C$40,"",IF(B474&gt;=例①!$C$39,$BQ$13,""))</f>
        <v/>
      </c>
      <c r="BR474" s="53" t="str">
        <f>IF(B474&gt;例①!$C$42,"",IF(B474&gt;=例①!$C$41,$BR$13,""))</f>
        <v/>
      </c>
      <c r="BS474" s="53" t="str">
        <f>IF(B474&gt;例①!$C$44,"",IF(B474&gt;=例①!$C$43,$BS$13,""))</f>
        <v/>
      </c>
      <c r="BT474" s="53" t="str">
        <f>IF(B474&gt;例①!$C$46,"",IF(B474&gt;=例①!$C$45,$BT$13,""))</f>
        <v/>
      </c>
      <c r="BU474" s="53" t="str">
        <f>IF(B474&gt;例①!$C$48,"",IF(B474&gt;=例①!$C$47,$BU$13,""))</f>
        <v/>
      </c>
      <c r="BV474" s="53" t="str">
        <f>IF(B474&gt;例①!$C$50,"",IF(B474&gt;=例①!$C$49,$BV$13,""))</f>
        <v/>
      </c>
      <c r="BW474" s="53" t="str">
        <f>IF(B474&gt;例①!$C$52,"",IF(B474&gt;=例①!$C$51,$BW$13,""))</f>
        <v/>
      </c>
      <c r="BX474" s="53" t="str">
        <f>IF(B474&gt;例①!$C$54,"",IF(B474&gt;=例①!$C$53,$BX$13,""))</f>
        <v/>
      </c>
      <c r="BY474" s="53" t="str">
        <f>IF(B474&gt;例①!$C$56,"",IF(B474&gt;=例①!$C$55,$BY$13,""))</f>
        <v/>
      </c>
      <c r="BZ474" s="53" t="str">
        <f>IF(B474&gt;例①!$C$58,"",IF(B474&gt;=例①!$C$57,$BZ$13,""))</f>
        <v/>
      </c>
      <c r="CA474" s="53" t="str">
        <f>IF(B474&gt;例①!$C$60,"",IF(B474&gt;=例①!$C$59,$CA$13,""))</f>
        <v/>
      </c>
      <c r="CB474" s="53" t="str">
        <f>IF(B474&gt;例①!$C$62,"",IF(B474&gt;=例①!$C$61,$CB$13,""))</f>
        <v/>
      </c>
      <c r="CC474" s="53" t="str">
        <f>IF(B474&gt;例①!$C$64,"",IF(B474&gt;=例①!$C$63,$CC$13,""))</f>
        <v/>
      </c>
      <c r="CD474" s="53" t="str">
        <f>IF(B474&gt;例①!$C$66,"",IF(B474&gt;=例①!$C$65,$CD$13,""))</f>
        <v/>
      </c>
      <c r="CE474" s="50" t="str">
        <f t="shared" si="286"/>
        <v/>
      </c>
      <c r="CF474" s="50" t="str">
        <f t="shared" si="273"/>
        <v xml:space="preserve"> </v>
      </c>
    </row>
    <row r="475" spans="1:84" ht="39" customHeight="1" thickTop="1" thickBot="1" x14ac:dyDescent="0.2">
      <c r="A475" s="81" t="str">
        <f t="shared" si="260"/>
        <v>対象期間外</v>
      </c>
      <c r="B475" s="180" t="str">
        <f>IFERROR(IF(B474=例①!$E$12+IF(WEEKDAY(例①!$E$12)=1,例①!$E$12,(8-WEEKDAY(例①!$E$12))),"-",IF(B474="-","-",B474+1)),"-")</f>
        <v>-</v>
      </c>
      <c r="C475" s="89" t="str">
        <f t="shared" si="274"/>
        <v>-</v>
      </c>
      <c r="D475" s="199" t="str">
        <f t="shared" si="275"/>
        <v>×</v>
      </c>
      <c r="E475" s="200" t="str">
        <f t="shared" si="276"/>
        <v xml:space="preserve"> </v>
      </c>
      <c r="F475" s="201" t="s">
        <v>61</v>
      </c>
      <c r="G475" s="202"/>
      <c r="H475" s="203"/>
      <c r="I475" s="204"/>
      <c r="J475" s="187" t="str">
        <f t="shared" si="277"/>
        <v/>
      </c>
      <c r="K475" s="190" t="str">
        <f t="shared" si="261"/>
        <v/>
      </c>
      <c r="L475" s="190" t="str">
        <f t="shared" si="262"/>
        <v/>
      </c>
      <c r="M475" s="188" t="str">
        <f t="shared" si="278"/>
        <v/>
      </c>
      <c r="N475" s="87" t="str">
        <f t="shared" si="263"/>
        <v/>
      </c>
      <c r="O475" s="108"/>
      <c r="P475" s="156" t="str">
        <f>IF(B475&lt;例①!$E$11,"",IF(B475&gt;例①!$E$12,"",IF(LEN(CE475)=0,"○","")))</f>
        <v/>
      </c>
      <c r="Q475" s="162">
        <f t="shared" si="279"/>
        <v>52</v>
      </c>
      <c r="R475" s="93">
        <f t="shared" si="264"/>
        <v>181</v>
      </c>
      <c r="S475" s="156" t="str">
        <f t="shared" si="265"/>
        <v/>
      </c>
      <c r="T475" s="162">
        <f t="shared" si="266"/>
        <v>51</v>
      </c>
      <c r="U475" s="100">
        <f t="shared" si="280"/>
        <v>52</v>
      </c>
      <c r="V475" s="93" t="str">
        <f t="shared" si="267"/>
        <v/>
      </c>
      <c r="W475" s="169" t="str">
        <f t="shared" si="281"/>
        <v/>
      </c>
      <c r="X475" s="80" t="str">
        <f t="shared" si="282"/>
        <v/>
      </c>
      <c r="Y475" s="80" t="str">
        <f t="shared" si="283"/>
        <v/>
      </c>
      <c r="Z475" s="80" t="str">
        <f t="shared" si="268"/>
        <v>-</v>
      </c>
      <c r="AA475" s="80" t="str">
        <f t="shared" si="269"/>
        <v/>
      </c>
      <c r="AB475" s="80" t="str">
        <f t="shared" si="270"/>
        <v>OK（振替済み）</v>
      </c>
      <c r="AC475" s="154">
        <f t="shared" si="271"/>
        <v>51</v>
      </c>
      <c r="AD475" s="154" t="str">
        <f t="shared" si="284"/>
        <v/>
      </c>
      <c r="AE475" s="106">
        <f t="shared" si="285"/>
        <v>0</v>
      </c>
      <c r="AF475" s="106">
        <f t="shared" si="272"/>
        <v>0</v>
      </c>
      <c r="AG475" s="218" t="str">
        <f>IFERROR(IF(AE475=1,例①!$E$11,IF(AE475=2,例①!$E$11,IF(WEEKDAY(Z475)=2,Z468,AG474))),"")</f>
        <v/>
      </c>
      <c r="AH475" s="222" t="str">
        <f t="shared" si="288"/>
        <v/>
      </c>
      <c r="AI475" s="222" t="str">
        <f t="shared" si="288"/>
        <v/>
      </c>
      <c r="AJ475" s="222" t="str">
        <f t="shared" si="288"/>
        <v/>
      </c>
      <c r="AK475" s="222" t="str">
        <f t="shared" si="288"/>
        <v/>
      </c>
      <c r="AL475" s="222" t="str">
        <f t="shared" si="288"/>
        <v/>
      </c>
      <c r="AM475" s="222" t="str">
        <f t="shared" si="288"/>
        <v/>
      </c>
      <c r="AN475" s="222" t="str">
        <f t="shared" si="288"/>
        <v/>
      </c>
      <c r="AO475" s="222" t="str">
        <f t="shared" si="288"/>
        <v/>
      </c>
      <c r="AP475" s="222" t="str">
        <f t="shared" si="288"/>
        <v/>
      </c>
      <c r="AQ475" s="222" t="str">
        <f t="shared" si="288"/>
        <v/>
      </c>
      <c r="AR475" s="222" t="str">
        <f t="shared" si="288"/>
        <v/>
      </c>
      <c r="AS475" s="222" t="str">
        <f t="shared" si="288"/>
        <v/>
      </c>
      <c r="AT475" s="222" t="str">
        <f t="shared" si="288"/>
        <v/>
      </c>
      <c r="AU475" s="222" t="str">
        <f t="shared" si="288"/>
        <v/>
      </c>
      <c r="AV475" s="222" t="str">
        <f t="shared" si="288"/>
        <v/>
      </c>
      <c r="AW475" s="222" t="str">
        <f t="shared" si="288"/>
        <v/>
      </c>
      <c r="AX475" s="222" t="str">
        <f t="shared" si="288"/>
        <v/>
      </c>
      <c r="AY475" s="222" t="str">
        <f t="shared" si="288"/>
        <v/>
      </c>
      <c r="AZ475" s="222" t="str">
        <f t="shared" si="288"/>
        <v/>
      </c>
      <c r="BA475" s="222" t="str">
        <f t="shared" si="288"/>
        <v/>
      </c>
      <c r="BB475" s="219" t="str">
        <f>IFERROR(IF(IF(Z475=例①!$E$12,例①!$E$12,IF(WEEKDAY(Z475)=1,Z482,BB476))&gt;例①!$E$12,例①!$E$12,IF(Z475=例①!$E$12,例①!$E$12,IF(WEEKDAY(Z475)=1,Z482,BB476))),"")</f>
        <v/>
      </c>
      <c r="BE475" s="53"/>
      <c r="BF475" s="53"/>
      <c r="BG475" s="53" t="str">
        <f>IFERROR(VLOOKUP(B475,例①!$C$11:$D$12,2,FALSE),"")</f>
        <v/>
      </c>
      <c r="BH475" s="53" t="str">
        <f>IFERROR(VLOOKUP(B475,例①!$C$16:$D$21,2,FALSE),"")</f>
        <v/>
      </c>
      <c r="BI475" s="53" t="str">
        <f>IFERROR(VLOOKUP(B475,例①!$C$22:$D$24,2,FALSE),"")</f>
        <v/>
      </c>
      <c r="BJ475" s="53" t="str">
        <f>IF(B475&gt;例①!$C$26,"",IF(B475&gt;=例①!$C$25,$BJ$13,""))</f>
        <v/>
      </c>
      <c r="BK475" s="53" t="str">
        <f>IF(B475&gt;例①!$C$28,"",IF(B475&gt;=例①!$C$27,$BK$13,""))</f>
        <v/>
      </c>
      <c r="BL475" s="53" t="str">
        <f>IF(B475&gt;例①!$C$30,"",IF(B475&gt;=例①!$C$29,$BL$13,""))</f>
        <v/>
      </c>
      <c r="BM475" s="53" t="str">
        <f>IF(B475&gt;例①!$C$32,"",IF(B475&gt;=例①!$C$31,$BM$13,""))</f>
        <v/>
      </c>
      <c r="BN475" s="53" t="str">
        <f>IF(B475&gt;例①!$C$34,"",IF(B475&gt;=例①!$C$33,$BN$13,""))</f>
        <v/>
      </c>
      <c r="BO475" s="53" t="str">
        <f>IF(B475&gt;例①!$C$36,"",IF(B475&gt;=例①!$C$35,$BO$13,""))</f>
        <v/>
      </c>
      <c r="BP475" s="53" t="str">
        <f>IF(B475&gt;例①!$C$38,"",IF(B475&gt;=例①!$C$37,$BP$13,""))</f>
        <v/>
      </c>
      <c r="BQ475" s="53" t="str">
        <f>IF(B475&gt;例①!$C$40,"",IF(B475&gt;=例①!$C$39,$BQ$13,""))</f>
        <v/>
      </c>
      <c r="BR475" s="53" t="str">
        <f>IF(B475&gt;例①!$C$42,"",IF(B475&gt;=例①!$C$41,$BR$13,""))</f>
        <v/>
      </c>
      <c r="BS475" s="53" t="str">
        <f>IF(B475&gt;例①!$C$44,"",IF(B475&gt;=例①!$C$43,$BS$13,""))</f>
        <v/>
      </c>
      <c r="BT475" s="53" t="str">
        <f>IF(B475&gt;例①!$C$46,"",IF(B475&gt;=例①!$C$45,$BT$13,""))</f>
        <v/>
      </c>
      <c r="BU475" s="53" t="str">
        <f>IF(B475&gt;例①!$C$48,"",IF(B475&gt;=例①!$C$47,$BU$13,""))</f>
        <v/>
      </c>
      <c r="BV475" s="53" t="str">
        <f>IF(B475&gt;例①!$C$50,"",IF(B475&gt;=例①!$C$49,$BV$13,""))</f>
        <v/>
      </c>
      <c r="BW475" s="53" t="str">
        <f>IF(B475&gt;例①!$C$52,"",IF(B475&gt;=例①!$C$51,$BW$13,""))</f>
        <v/>
      </c>
      <c r="BX475" s="53" t="str">
        <f>IF(B475&gt;例①!$C$54,"",IF(B475&gt;=例①!$C$53,$BX$13,""))</f>
        <v/>
      </c>
      <c r="BY475" s="53" t="str">
        <f>IF(B475&gt;例①!$C$56,"",IF(B475&gt;=例①!$C$55,$BY$13,""))</f>
        <v/>
      </c>
      <c r="BZ475" s="53" t="str">
        <f>IF(B475&gt;例①!$C$58,"",IF(B475&gt;=例①!$C$57,$BZ$13,""))</f>
        <v/>
      </c>
      <c r="CA475" s="53" t="str">
        <f>IF(B475&gt;例①!$C$60,"",IF(B475&gt;=例①!$C$59,$CA$13,""))</f>
        <v/>
      </c>
      <c r="CB475" s="53" t="str">
        <f>IF(B475&gt;例①!$C$62,"",IF(B475&gt;=例①!$C$61,$CB$13,""))</f>
        <v/>
      </c>
      <c r="CC475" s="53" t="str">
        <f>IF(B475&gt;例①!$C$64,"",IF(B475&gt;=例①!$C$63,$CC$13,""))</f>
        <v/>
      </c>
      <c r="CD475" s="53" t="str">
        <f>IF(B475&gt;例①!$C$66,"",IF(B475&gt;=例①!$C$65,$CD$13,""))</f>
        <v/>
      </c>
      <c r="CE475" s="50" t="str">
        <f t="shared" si="286"/>
        <v/>
      </c>
      <c r="CF475" s="50" t="str">
        <f t="shared" si="273"/>
        <v xml:space="preserve"> </v>
      </c>
    </row>
    <row r="476" spans="1:84" ht="39" customHeight="1" thickTop="1" thickBot="1" x14ac:dyDescent="0.2">
      <c r="A476" s="81" t="str">
        <f t="shared" si="260"/>
        <v>対象期間外</v>
      </c>
      <c r="B476" s="180" t="str">
        <f>IFERROR(IF(B475=例①!$E$12+IF(WEEKDAY(例①!$E$12)=1,例①!$E$12,(8-WEEKDAY(例①!$E$12))),"-",IF(B475="-","-",B475+1)),"-")</f>
        <v>-</v>
      </c>
      <c r="C476" s="89" t="str">
        <f t="shared" si="274"/>
        <v>-</v>
      </c>
      <c r="D476" s="199" t="str">
        <f t="shared" si="275"/>
        <v>×</v>
      </c>
      <c r="E476" s="200" t="str">
        <f t="shared" si="276"/>
        <v xml:space="preserve"> </v>
      </c>
      <c r="F476" s="201" t="s">
        <v>61</v>
      </c>
      <c r="G476" s="202"/>
      <c r="H476" s="203"/>
      <c r="I476" s="204"/>
      <c r="J476" s="187" t="str">
        <f t="shared" si="277"/>
        <v/>
      </c>
      <c r="K476" s="190" t="str">
        <f t="shared" si="261"/>
        <v/>
      </c>
      <c r="L476" s="190" t="str">
        <f t="shared" si="262"/>
        <v/>
      </c>
      <c r="M476" s="188" t="str">
        <f t="shared" si="278"/>
        <v/>
      </c>
      <c r="N476" s="87" t="str">
        <f t="shared" si="263"/>
        <v/>
      </c>
      <c r="O476" s="108"/>
      <c r="P476" s="156" t="str">
        <f>IF(B476&lt;例①!$E$11,"",IF(B476&gt;例①!$E$12,"",IF(LEN(CE476)=0,"○","")))</f>
        <v/>
      </c>
      <c r="Q476" s="162">
        <f t="shared" si="279"/>
        <v>52</v>
      </c>
      <c r="R476" s="93">
        <f t="shared" si="264"/>
        <v>181</v>
      </c>
      <c r="S476" s="156" t="str">
        <f t="shared" si="265"/>
        <v/>
      </c>
      <c r="T476" s="162">
        <f t="shared" si="266"/>
        <v>51</v>
      </c>
      <c r="U476" s="100">
        <f t="shared" si="280"/>
        <v>52</v>
      </c>
      <c r="V476" s="93" t="str">
        <f t="shared" si="267"/>
        <v/>
      </c>
      <c r="W476" s="169" t="str">
        <f t="shared" si="281"/>
        <v/>
      </c>
      <c r="X476" s="80" t="str">
        <f t="shared" si="282"/>
        <v/>
      </c>
      <c r="Y476" s="80" t="str">
        <f t="shared" si="283"/>
        <v/>
      </c>
      <c r="Z476" s="80" t="str">
        <f t="shared" si="268"/>
        <v>-</v>
      </c>
      <c r="AA476" s="80" t="str">
        <f t="shared" si="269"/>
        <v/>
      </c>
      <c r="AB476" s="80" t="str">
        <f t="shared" si="270"/>
        <v>OK（振替済み）</v>
      </c>
      <c r="AC476" s="154">
        <f t="shared" si="271"/>
        <v>51</v>
      </c>
      <c r="AD476" s="154" t="str">
        <f t="shared" si="284"/>
        <v/>
      </c>
      <c r="AE476" s="106">
        <f t="shared" si="285"/>
        <v>0</v>
      </c>
      <c r="AF476" s="106">
        <f t="shared" si="272"/>
        <v>0</v>
      </c>
      <c r="AG476" s="223" t="str">
        <f>IFERROR(IF(AE476=1,例①!$E$11,IF(AE476=2,例①!$E$11,IF(WEEKDAY(Z476)=2,Z469,AG475))),"")</f>
        <v/>
      </c>
      <c r="AH476" s="224" t="str">
        <f t="shared" si="288"/>
        <v/>
      </c>
      <c r="AI476" s="224" t="str">
        <f t="shared" si="288"/>
        <v/>
      </c>
      <c r="AJ476" s="224" t="str">
        <f t="shared" si="288"/>
        <v/>
      </c>
      <c r="AK476" s="224" t="str">
        <f t="shared" si="288"/>
        <v/>
      </c>
      <c r="AL476" s="224" t="str">
        <f t="shared" si="288"/>
        <v/>
      </c>
      <c r="AM476" s="224" t="str">
        <f t="shared" si="288"/>
        <v/>
      </c>
      <c r="AN476" s="224" t="str">
        <f t="shared" si="288"/>
        <v/>
      </c>
      <c r="AO476" s="224" t="str">
        <f t="shared" si="288"/>
        <v/>
      </c>
      <c r="AP476" s="224" t="str">
        <f t="shared" si="288"/>
        <v/>
      </c>
      <c r="AQ476" s="224" t="str">
        <f t="shared" si="288"/>
        <v/>
      </c>
      <c r="AR476" s="224" t="str">
        <f t="shared" si="288"/>
        <v/>
      </c>
      <c r="AS476" s="224" t="str">
        <f t="shared" si="288"/>
        <v/>
      </c>
      <c r="AT476" s="224" t="str">
        <f t="shared" si="288"/>
        <v/>
      </c>
      <c r="AU476" s="224" t="str">
        <f t="shared" si="288"/>
        <v/>
      </c>
      <c r="AV476" s="224" t="str">
        <f t="shared" si="288"/>
        <v/>
      </c>
      <c r="AW476" s="224" t="str">
        <f t="shared" si="288"/>
        <v/>
      </c>
      <c r="AX476" s="224" t="str">
        <f t="shared" si="288"/>
        <v/>
      </c>
      <c r="AY476" s="224" t="str">
        <f t="shared" si="288"/>
        <v/>
      </c>
      <c r="AZ476" s="224" t="str">
        <f t="shared" si="288"/>
        <v/>
      </c>
      <c r="BA476" s="224" t="str">
        <f t="shared" si="288"/>
        <v/>
      </c>
      <c r="BB476" s="225" t="str">
        <f>IFERROR(IF(IF(Z476=例①!$E$12,例①!$E$12,IF(WEEKDAY(Z476)=1,Z483,BB477))&gt;例①!$E$12,例①!$E$12,IF(Z476=例①!$E$12,例①!$E$12,IF(WEEKDAY(Z476)=1,Z483,BB477))),"")</f>
        <v/>
      </c>
      <c r="BE476" s="53"/>
      <c r="BF476" s="53"/>
      <c r="BG476" s="53" t="str">
        <f>IFERROR(VLOOKUP(B476,例①!$C$11:$D$12,2,FALSE),"")</f>
        <v/>
      </c>
      <c r="BH476" s="53" t="str">
        <f>IFERROR(VLOOKUP(B476,例①!$C$16:$D$21,2,FALSE),"")</f>
        <v/>
      </c>
      <c r="BI476" s="53" t="str">
        <f>IFERROR(VLOOKUP(B476,例①!$C$22:$D$24,2,FALSE),"")</f>
        <v/>
      </c>
      <c r="BJ476" s="53" t="str">
        <f>IF(B476&gt;例①!$C$26,"",IF(B476&gt;=例①!$C$25,$BJ$13,""))</f>
        <v/>
      </c>
      <c r="BK476" s="53" t="str">
        <f>IF(B476&gt;例①!$C$28,"",IF(B476&gt;=例①!$C$27,$BK$13,""))</f>
        <v/>
      </c>
      <c r="BL476" s="53" t="str">
        <f>IF(B476&gt;例①!$C$30,"",IF(B476&gt;=例①!$C$29,$BL$13,""))</f>
        <v/>
      </c>
      <c r="BM476" s="53" t="str">
        <f>IF(B476&gt;例①!$C$32,"",IF(B476&gt;=例①!$C$31,$BM$13,""))</f>
        <v/>
      </c>
      <c r="BN476" s="53" t="str">
        <f>IF(B476&gt;例①!$C$34,"",IF(B476&gt;=例①!$C$33,$BN$13,""))</f>
        <v/>
      </c>
      <c r="BO476" s="53" t="str">
        <f>IF(B476&gt;例①!$C$36,"",IF(B476&gt;=例①!$C$35,$BO$13,""))</f>
        <v/>
      </c>
      <c r="BP476" s="53" t="str">
        <f>IF(B476&gt;例①!$C$38,"",IF(B476&gt;=例①!$C$37,$BP$13,""))</f>
        <v/>
      </c>
      <c r="BQ476" s="53" t="str">
        <f>IF(B476&gt;例①!$C$40,"",IF(B476&gt;=例①!$C$39,$BQ$13,""))</f>
        <v/>
      </c>
      <c r="BR476" s="53" t="str">
        <f>IF(B476&gt;例①!$C$42,"",IF(B476&gt;=例①!$C$41,$BR$13,""))</f>
        <v/>
      </c>
      <c r="BS476" s="53" t="str">
        <f>IF(B476&gt;例①!$C$44,"",IF(B476&gt;=例①!$C$43,$BS$13,""))</f>
        <v/>
      </c>
      <c r="BT476" s="53" t="str">
        <f>IF(B476&gt;例①!$C$46,"",IF(B476&gt;=例①!$C$45,$BT$13,""))</f>
        <v/>
      </c>
      <c r="BU476" s="53" t="str">
        <f>IF(B476&gt;例①!$C$48,"",IF(B476&gt;=例①!$C$47,$BU$13,""))</f>
        <v/>
      </c>
      <c r="BV476" s="53" t="str">
        <f>IF(B476&gt;例①!$C$50,"",IF(B476&gt;=例①!$C$49,$BV$13,""))</f>
        <v/>
      </c>
      <c r="BW476" s="53" t="str">
        <f>IF(B476&gt;例①!$C$52,"",IF(B476&gt;=例①!$C$51,$BW$13,""))</f>
        <v/>
      </c>
      <c r="BX476" s="53" t="str">
        <f>IF(B476&gt;例①!$C$54,"",IF(B476&gt;=例①!$C$53,$BX$13,""))</f>
        <v/>
      </c>
      <c r="BY476" s="53" t="str">
        <f>IF(B476&gt;例①!$C$56,"",IF(B476&gt;=例①!$C$55,$BY$13,""))</f>
        <v/>
      </c>
      <c r="BZ476" s="53" t="str">
        <f>IF(B476&gt;例①!$C$58,"",IF(B476&gt;=例①!$C$57,$BZ$13,""))</f>
        <v/>
      </c>
      <c r="CA476" s="53" t="str">
        <f>IF(B476&gt;例①!$C$60,"",IF(B476&gt;=例①!$C$59,$CA$13,""))</f>
        <v/>
      </c>
      <c r="CB476" s="53" t="str">
        <f>IF(B476&gt;例①!$C$62,"",IF(B476&gt;=例①!$C$61,$CB$13,""))</f>
        <v/>
      </c>
      <c r="CC476" s="53" t="str">
        <f>IF(B476&gt;例①!$C$64,"",IF(B476&gt;=例①!$C$63,$CC$13,""))</f>
        <v/>
      </c>
      <c r="CD476" s="53" t="str">
        <f>IF(B476&gt;例①!$C$66,"",IF(B476&gt;=例①!$C$65,$CD$13,""))</f>
        <v/>
      </c>
      <c r="CE476" s="50" t="str">
        <f t="shared" si="286"/>
        <v/>
      </c>
      <c r="CF476" s="50" t="str">
        <f t="shared" si="273"/>
        <v xml:space="preserve"> </v>
      </c>
    </row>
    <row r="477" spans="1:84" ht="39" customHeight="1" thickTop="1" thickBot="1" x14ac:dyDescent="0.2">
      <c r="A477" s="81" t="str">
        <f t="shared" si="260"/>
        <v>対象期間外</v>
      </c>
      <c r="B477" s="180" t="str">
        <f>IFERROR(IF(B476=例①!$E$12+IF(WEEKDAY(例①!$E$12)=1,例①!$E$12,(8-WEEKDAY(例①!$E$12))),"-",IF(B476="-","-",B476+1)),"-")</f>
        <v>-</v>
      </c>
      <c r="C477" s="89" t="str">
        <f t="shared" si="274"/>
        <v>-</v>
      </c>
      <c r="D477" s="199" t="str">
        <f t="shared" si="275"/>
        <v>×</v>
      </c>
      <c r="E477" s="200" t="str">
        <f t="shared" si="276"/>
        <v xml:space="preserve"> </v>
      </c>
      <c r="F477" s="201" t="s">
        <v>60</v>
      </c>
      <c r="G477" s="202"/>
      <c r="H477" s="203"/>
      <c r="I477" s="204"/>
      <c r="J477" s="187" t="str">
        <f t="shared" si="277"/>
        <v/>
      </c>
      <c r="K477" s="190" t="str">
        <f t="shared" si="261"/>
        <v/>
      </c>
      <c r="L477" s="190" t="str">
        <f t="shared" si="262"/>
        <v/>
      </c>
      <c r="M477" s="188" t="str">
        <f t="shared" si="278"/>
        <v/>
      </c>
      <c r="N477" s="87" t="str">
        <f t="shared" si="263"/>
        <v/>
      </c>
      <c r="O477" s="108"/>
      <c r="P477" s="156" t="str">
        <f>IF(B477&lt;例①!$E$11,"",IF(B477&gt;例①!$E$12,"",IF(LEN(CE477)=0,"○","")))</f>
        <v/>
      </c>
      <c r="Q477" s="162">
        <f t="shared" si="279"/>
        <v>52</v>
      </c>
      <c r="R477" s="93">
        <f t="shared" si="264"/>
        <v>181</v>
      </c>
      <c r="S477" s="156" t="str">
        <f t="shared" si="265"/>
        <v/>
      </c>
      <c r="T477" s="162">
        <f t="shared" si="266"/>
        <v>51</v>
      </c>
      <c r="U477" s="100">
        <f t="shared" si="280"/>
        <v>52</v>
      </c>
      <c r="V477" s="93" t="str">
        <f t="shared" si="267"/>
        <v/>
      </c>
      <c r="W477" s="169" t="str">
        <f t="shared" si="281"/>
        <v/>
      </c>
      <c r="X477" s="80" t="str">
        <f t="shared" si="282"/>
        <v/>
      </c>
      <c r="Y477" s="80" t="str">
        <f t="shared" si="283"/>
        <v/>
      </c>
      <c r="Z477" s="80" t="str">
        <f t="shared" si="268"/>
        <v>-</v>
      </c>
      <c r="AA477" s="80" t="str">
        <f t="shared" si="269"/>
        <v/>
      </c>
      <c r="AB477" s="80" t="str">
        <f t="shared" si="270"/>
        <v>OK（振替済み）</v>
      </c>
      <c r="AC477" s="154">
        <f t="shared" si="271"/>
        <v>51</v>
      </c>
      <c r="AD477" s="154" t="str">
        <f t="shared" si="284"/>
        <v/>
      </c>
      <c r="AE477" s="106">
        <f t="shared" si="285"/>
        <v>0</v>
      </c>
      <c r="AF477" s="106">
        <f t="shared" si="272"/>
        <v>0</v>
      </c>
      <c r="AG477" s="216" t="str">
        <f>IFERROR(IF(AE477=1,例①!$E$11,IF(AE477=2,例①!$E$11,IF(WEEKDAY(Z477)=2,Z470,AG476))),"")</f>
        <v/>
      </c>
      <c r="AH477" s="221" t="str">
        <f t="shared" si="288"/>
        <v/>
      </c>
      <c r="AI477" s="221" t="str">
        <f t="shared" si="288"/>
        <v/>
      </c>
      <c r="AJ477" s="221" t="str">
        <f t="shared" si="288"/>
        <v/>
      </c>
      <c r="AK477" s="221" t="str">
        <f t="shared" si="288"/>
        <v/>
      </c>
      <c r="AL477" s="221" t="str">
        <f t="shared" si="288"/>
        <v/>
      </c>
      <c r="AM477" s="221" t="str">
        <f t="shared" si="288"/>
        <v/>
      </c>
      <c r="AN477" s="221" t="str">
        <f t="shared" si="288"/>
        <v/>
      </c>
      <c r="AO477" s="221" t="str">
        <f t="shared" si="288"/>
        <v/>
      </c>
      <c r="AP477" s="221" t="str">
        <f t="shared" si="288"/>
        <v/>
      </c>
      <c r="AQ477" s="221" t="str">
        <f t="shared" si="288"/>
        <v/>
      </c>
      <c r="AR477" s="221" t="str">
        <f t="shared" si="288"/>
        <v/>
      </c>
      <c r="AS477" s="221" t="str">
        <f t="shared" si="288"/>
        <v/>
      </c>
      <c r="AT477" s="221" t="str">
        <f t="shared" si="288"/>
        <v/>
      </c>
      <c r="AU477" s="221" t="str">
        <f t="shared" si="288"/>
        <v/>
      </c>
      <c r="AV477" s="221" t="str">
        <f t="shared" si="288"/>
        <v/>
      </c>
      <c r="AW477" s="221" t="str">
        <f t="shared" si="288"/>
        <v/>
      </c>
      <c r="AX477" s="221" t="str">
        <f t="shared" si="288"/>
        <v/>
      </c>
      <c r="AY477" s="221" t="str">
        <f t="shared" si="288"/>
        <v/>
      </c>
      <c r="AZ477" s="221" t="str">
        <f t="shared" si="288"/>
        <v/>
      </c>
      <c r="BA477" s="221" t="str">
        <f t="shared" si="288"/>
        <v/>
      </c>
      <c r="BB477" s="217" t="str">
        <f>IFERROR(IF(IF(Z477=例①!$E$12,例①!$E$12,IF(WEEKDAY(Z477)=1,Z484,BB478))&gt;例①!$E$12,例①!$E$12,IF(Z477=例①!$E$12,例①!$E$12,IF(WEEKDAY(Z477)=1,Z484,BB478))),"")</f>
        <v/>
      </c>
      <c r="BE477" s="53"/>
      <c r="BF477" s="53"/>
      <c r="BG477" s="53" t="str">
        <f>IFERROR(VLOOKUP(B477,例①!$C$11:$D$12,2,FALSE),"")</f>
        <v/>
      </c>
      <c r="BH477" s="53" t="str">
        <f>IFERROR(VLOOKUP(B477,例①!$C$16:$D$21,2,FALSE),"")</f>
        <v/>
      </c>
      <c r="BI477" s="53" t="str">
        <f>IFERROR(VLOOKUP(B477,例①!$C$22:$D$24,2,FALSE),"")</f>
        <v/>
      </c>
      <c r="BJ477" s="53" t="str">
        <f>IF(B477&gt;例①!$C$26,"",IF(B477&gt;=例①!$C$25,$BJ$13,""))</f>
        <v/>
      </c>
      <c r="BK477" s="53" t="str">
        <f>IF(B477&gt;例①!$C$28,"",IF(B477&gt;=例①!$C$27,$BK$13,""))</f>
        <v/>
      </c>
      <c r="BL477" s="53" t="str">
        <f>IF(B477&gt;例①!$C$30,"",IF(B477&gt;=例①!$C$29,$BL$13,""))</f>
        <v/>
      </c>
      <c r="BM477" s="53" t="str">
        <f>IF(B477&gt;例①!$C$32,"",IF(B477&gt;=例①!$C$31,$BM$13,""))</f>
        <v/>
      </c>
      <c r="BN477" s="53" t="str">
        <f>IF(B477&gt;例①!$C$34,"",IF(B477&gt;=例①!$C$33,$BN$13,""))</f>
        <v/>
      </c>
      <c r="BO477" s="53" t="str">
        <f>IF(B477&gt;例①!$C$36,"",IF(B477&gt;=例①!$C$35,$BO$13,""))</f>
        <v/>
      </c>
      <c r="BP477" s="53" t="str">
        <f>IF(B477&gt;例①!$C$38,"",IF(B477&gt;=例①!$C$37,$BP$13,""))</f>
        <v/>
      </c>
      <c r="BQ477" s="53" t="str">
        <f>IF(B477&gt;例①!$C$40,"",IF(B477&gt;=例①!$C$39,$BQ$13,""))</f>
        <v/>
      </c>
      <c r="BR477" s="53" t="str">
        <f>IF(B477&gt;例①!$C$42,"",IF(B477&gt;=例①!$C$41,$BR$13,""))</f>
        <v/>
      </c>
      <c r="BS477" s="53" t="str">
        <f>IF(B477&gt;例①!$C$44,"",IF(B477&gt;=例①!$C$43,$BS$13,""))</f>
        <v/>
      </c>
      <c r="BT477" s="53" t="str">
        <f>IF(B477&gt;例①!$C$46,"",IF(B477&gt;=例①!$C$45,$BT$13,""))</f>
        <v/>
      </c>
      <c r="BU477" s="53" t="str">
        <f>IF(B477&gt;例①!$C$48,"",IF(B477&gt;=例①!$C$47,$BU$13,""))</f>
        <v/>
      </c>
      <c r="BV477" s="53" t="str">
        <f>IF(B477&gt;例①!$C$50,"",IF(B477&gt;=例①!$C$49,$BV$13,""))</f>
        <v/>
      </c>
      <c r="BW477" s="53" t="str">
        <f>IF(B477&gt;例①!$C$52,"",IF(B477&gt;=例①!$C$51,$BW$13,""))</f>
        <v/>
      </c>
      <c r="BX477" s="53" t="str">
        <f>IF(B477&gt;例①!$C$54,"",IF(B477&gt;=例①!$C$53,$BX$13,""))</f>
        <v/>
      </c>
      <c r="BY477" s="53" t="str">
        <f>IF(B477&gt;例①!$C$56,"",IF(B477&gt;=例①!$C$55,$BY$13,""))</f>
        <v/>
      </c>
      <c r="BZ477" s="53" t="str">
        <f>IF(B477&gt;例①!$C$58,"",IF(B477&gt;=例①!$C$57,$BZ$13,""))</f>
        <v/>
      </c>
      <c r="CA477" s="53" t="str">
        <f>IF(B477&gt;例①!$C$60,"",IF(B477&gt;=例①!$C$59,$CA$13,""))</f>
        <v/>
      </c>
      <c r="CB477" s="53" t="str">
        <f>IF(B477&gt;例①!$C$62,"",IF(B477&gt;=例①!$C$61,$CB$13,""))</f>
        <v/>
      </c>
      <c r="CC477" s="53" t="str">
        <f>IF(B477&gt;例①!$C$64,"",IF(B477&gt;=例①!$C$63,$CC$13,""))</f>
        <v/>
      </c>
      <c r="CD477" s="53" t="str">
        <f>IF(B477&gt;例①!$C$66,"",IF(B477&gt;=例①!$C$65,$CD$13,""))</f>
        <v/>
      </c>
      <c r="CE477" s="50" t="str">
        <f t="shared" si="286"/>
        <v/>
      </c>
      <c r="CF477" s="50" t="str">
        <f t="shared" si="273"/>
        <v xml:space="preserve"> </v>
      </c>
    </row>
    <row r="478" spans="1:84" ht="39" customHeight="1" thickTop="1" thickBot="1" x14ac:dyDescent="0.2">
      <c r="A478" s="81" t="str">
        <f t="shared" si="260"/>
        <v>対象期間外</v>
      </c>
      <c r="B478" s="180" t="str">
        <f>IFERROR(IF(B477=例①!$E$12+IF(WEEKDAY(例①!$E$12)=1,例①!$E$12,(8-WEEKDAY(例①!$E$12))),"-",IF(B477="-","-",B477+1)),"-")</f>
        <v>-</v>
      </c>
      <c r="C478" s="89" t="str">
        <f t="shared" si="274"/>
        <v>-</v>
      </c>
      <c r="D478" s="199" t="str">
        <f t="shared" si="275"/>
        <v>×</v>
      </c>
      <c r="E478" s="200" t="str">
        <f t="shared" si="276"/>
        <v xml:space="preserve"> </v>
      </c>
      <c r="F478" s="201" t="s">
        <v>60</v>
      </c>
      <c r="G478" s="202"/>
      <c r="H478" s="203"/>
      <c r="I478" s="204"/>
      <c r="J478" s="187" t="str">
        <f t="shared" si="277"/>
        <v/>
      </c>
      <c r="K478" s="190" t="str">
        <f t="shared" si="261"/>
        <v/>
      </c>
      <c r="L478" s="190" t="str">
        <f t="shared" si="262"/>
        <v/>
      </c>
      <c r="M478" s="188" t="str">
        <f t="shared" si="278"/>
        <v/>
      </c>
      <c r="N478" s="87" t="str">
        <f t="shared" si="263"/>
        <v/>
      </c>
      <c r="O478" s="108"/>
      <c r="P478" s="156" t="str">
        <f>IF(B478&lt;例①!$E$11,"",IF(B478&gt;例①!$E$12,"",IF(LEN(CE478)=0,"○","")))</f>
        <v/>
      </c>
      <c r="Q478" s="162">
        <f t="shared" si="279"/>
        <v>52</v>
      </c>
      <c r="R478" s="93">
        <f t="shared" si="264"/>
        <v>181</v>
      </c>
      <c r="S478" s="156" t="str">
        <f t="shared" si="265"/>
        <v/>
      </c>
      <c r="T478" s="162">
        <f t="shared" si="266"/>
        <v>51</v>
      </c>
      <c r="U478" s="100">
        <f t="shared" si="280"/>
        <v>52</v>
      </c>
      <c r="V478" s="93" t="str">
        <f t="shared" si="267"/>
        <v/>
      </c>
      <c r="W478" s="169" t="str">
        <f t="shared" si="281"/>
        <v/>
      </c>
      <c r="X478" s="80" t="str">
        <f t="shared" si="282"/>
        <v/>
      </c>
      <c r="Y478" s="80" t="str">
        <f t="shared" si="283"/>
        <v/>
      </c>
      <c r="Z478" s="80" t="str">
        <f t="shared" si="268"/>
        <v>-</v>
      </c>
      <c r="AA478" s="80" t="str">
        <f t="shared" si="269"/>
        <v/>
      </c>
      <c r="AB478" s="80" t="str">
        <f t="shared" si="270"/>
        <v>OK（振替済み）</v>
      </c>
      <c r="AC478" s="154">
        <f t="shared" si="271"/>
        <v>51</v>
      </c>
      <c r="AD478" s="154" t="str">
        <f t="shared" si="284"/>
        <v/>
      </c>
      <c r="AE478" s="106">
        <f t="shared" si="285"/>
        <v>0</v>
      </c>
      <c r="AF478" s="106">
        <f t="shared" si="272"/>
        <v>0</v>
      </c>
      <c r="AG478" s="218" t="str">
        <f>IFERROR(IF(AE478=1,例①!$E$11,IF(AE478=2,例①!$E$11,IF(WEEKDAY(Z478)=2,Z471,AG477))),"")</f>
        <v/>
      </c>
      <c r="AH478" s="222" t="str">
        <f t="shared" si="288"/>
        <v/>
      </c>
      <c r="AI478" s="222" t="str">
        <f t="shared" si="288"/>
        <v/>
      </c>
      <c r="AJ478" s="222" t="str">
        <f t="shared" si="288"/>
        <v/>
      </c>
      <c r="AK478" s="222" t="str">
        <f t="shared" si="288"/>
        <v/>
      </c>
      <c r="AL478" s="222" t="str">
        <f t="shared" si="288"/>
        <v/>
      </c>
      <c r="AM478" s="222" t="str">
        <f t="shared" si="288"/>
        <v/>
      </c>
      <c r="AN478" s="222" t="str">
        <f t="shared" si="288"/>
        <v/>
      </c>
      <c r="AO478" s="222" t="str">
        <f t="shared" si="288"/>
        <v/>
      </c>
      <c r="AP478" s="222" t="str">
        <f t="shared" si="288"/>
        <v/>
      </c>
      <c r="AQ478" s="222" t="str">
        <f t="shared" si="288"/>
        <v/>
      </c>
      <c r="AR478" s="222" t="str">
        <f t="shared" si="288"/>
        <v/>
      </c>
      <c r="AS478" s="222" t="str">
        <f t="shared" si="288"/>
        <v/>
      </c>
      <c r="AT478" s="222" t="str">
        <f t="shared" si="288"/>
        <v/>
      </c>
      <c r="AU478" s="222" t="str">
        <f t="shared" si="288"/>
        <v/>
      </c>
      <c r="AV478" s="222" t="str">
        <f t="shared" si="288"/>
        <v/>
      </c>
      <c r="AW478" s="222" t="str">
        <f t="shared" si="288"/>
        <v/>
      </c>
      <c r="AX478" s="222" t="str">
        <f t="shared" si="288"/>
        <v/>
      </c>
      <c r="AY478" s="222" t="str">
        <f t="shared" si="288"/>
        <v/>
      </c>
      <c r="AZ478" s="222" t="str">
        <f t="shared" si="288"/>
        <v/>
      </c>
      <c r="BA478" s="222" t="str">
        <f t="shared" si="288"/>
        <v/>
      </c>
      <c r="BB478" s="219" t="str">
        <f>IFERROR(IF(IF(Z478=例①!$E$12,例①!$E$12,IF(WEEKDAY(Z478)=1,Z485,BB479))&gt;例①!$E$12,例①!$E$12,IF(Z478=例①!$E$12,例①!$E$12,IF(WEEKDAY(Z478)=1,Z485,BB479))),"")</f>
        <v/>
      </c>
      <c r="BE478" s="53"/>
      <c r="BF478" s="53"/>
      <c r="BG478" s="53" t="str">
        <f>IFERROR(VLOOKUP(B478,例①!$C$11:$D$12,2,FALSE),"")</f>
        <v/>
      </c>
      <c r="BH478" s="53" t="str">
        <f>IFERROR(VLOOKUP(B478,例①!$C$16:$D$21,2,FALSE),"")</f>
        <v/>
      </c>
      <c r="BI478" s="53" t="str">
        <f>IFERROR(VLOOKUP(B478,例①!$C$22:$D$24,2,FALSE),"")</f>
        <v/>
      </c>
      <c r="BJ478" s="53" t="str">
        <f>IF(B478&gt;例①!$C$26,"",IF(B478&gt;=例①!$C$25,$BJ$13,""))</f>
        <v/>
      </c>
      <c r="BK478" s="53" t="str">
        <f>IF(B478&gt;例①!$C$28,"",IF(B478&gt;=例①!$C$27,$BK$13,""))</f>
        <v/>
      </c>
      <c r="BL478" s="53" t="str">
        <f>IF(B478&gt;例①!$C$30,"",IF(B478&gt;=例①!$C$29,$BL$13,""))</f>
        <v/>
      </c>
      <c r="BM478" s="53" t="str">
        <f>IF(B478&gt;例①!$C$32,"",IF(B478&gt;=例①!$C$31,$BM$13,""))</f>
        <v/>
      </c>
      <c r="BN478" s="53" t="str">
        <f>IF(B478&gt;例①!$C$34,"",IF(B478&gt;=例①!$C$33,$BN$13,""))</f>
        <v/>
      </c>
      <c r="BO478" s="53" t="str">
        <f>IF(B478&gt;例①!$C$36,"",IF(B478&gt;=例①!$C$35,$BO$13,""))</f>
        <v/>
      </c>
      <c r="BP478" s="53" t="str">
        <f>IF(B478&gt;例①!$C$38,"",IF(B478&gt;=例①!$C$37,$BP$13,""))</f>
        <v/>
      </c>
      <c r="BQ478" s="53" t="str">
        <f>IF(B478&gt;例①!$C$40,"",IF(B478&gt;=例①!$C$39,$BQ$13,""))</f>
        <v/>
      </c>
      <c r="BR478" s="53" t="str">
        <f>IF(B478&gt;例①!$C$42,"",IF(B478&gt;=例①!$C$41,$BR$13,""))</f>
        <v/>
      </c>
      <c r="BS478" s="53" t="str">
        <f>IF(B478&gt;例①!$C$44,"",IF(B478&gt;=例①!$C$43,$BS$13,""))</f>
        <v/>
      </c>
      <c r="BT478" s="53" t="str">
        <f>IF(B478&gt;例①!$C$46,"",IF(B478&gt;=例①!$C$45,$BT$13,""))</f>
        <v/>
      </c>
      <c r="BU478" s="53" t="str">
        <f>IF(B478&gt;例①!$C$48,"",IF(B478&gt;=例①!$C$47,$BU$13,""))</f>
        <v/>
      </c>
      <c r="BV478" s="53" t="str">
        <f>IF(B478&gt;例①!$C$50,"",IF(B478&gt;=例①!$C$49,$BV$13,""))</f>
        <v/>
      </c>
      <c r="BW478" s="53" t="str">
        <f>IF(B478&gt;例①!$C$52,"",IF(B478&gt;=例①!$C$51,$BW$13,""))</f>
        <v/>
      </c>
      <c r="BX478" s="53" t="str">
        <f>IF(B478&gt;例①!$C$54,"",IF(B478&gt;=例①!$C$53,$BX$13,""))</f>
        <v/>
      </c>
      <c r="BY478" s="53" t="str">
        <f>IF(B478&gt;例①!$C$56,"",IF(B478&gt;=例①!$C$55,$BY$13,""))</f>
        <v/>
      </c>
      <c r="BZ478" s="53" t="str">
        <f>IF(B478&gt;例①!$C$58,"",IF(B478&gt;=例①!$C$57,$BZ$13,""))</f>
        <v/>
      </c>
      <c r="CA478" s="53" t="str">
        <f>IF(B478&gt;例①!$C$60,"",IF(B478&gt;=例①!$C$59,$CA$13,""))</f>
        <v/>
      </c>
      <c r="CB478" s="53" t="str">
        <f>IF(B478&gt;例①!$C$62,"",IF(B478&gt;=例①!$C$61,$CB$13,""))</f>
        <v/>
      </c>
      <c r="CC478" s="53" t="str">
        <f>IF(B478&gt;例①!$C$64,"",IF(B478&gt;=例①!$C$63,$CC$13,""))</f>
        <v/>
      </c>
      <c r="CD478" s="53" t="str">
        <f>IF(B478&gt;例①!$C$66,"",IF(B478&gt;=例①!$C$65,$CD$13,""))</f>
        <v/>
      </c>
      <c r="CE478" s="50" t="str">
        <f t="shared" si="286"/>
        <v/>
      </c>
      <c r="CF478" s="50" t="str">
        <f t="shared" si="273"/>
        <v xml:space="preserve"> </v>
      </c>
    </row>
    <row r="479" spans="1:84" ht="39" customHeight="1" thickTop="1" thickBot="1" x14ac:dyDescent="0.2">
      <c r="A479" s="81" t="str">
        <f t="shared" si="260"/>
        <v>対象期間外</v>
      </c>
      <c r="B479" s="180" t="str">
        <f>IFERROR(IF(B478=例①!$E$12+IF(WEEKDAY(例①!$E$12)=1,例①!$E$12,(8-WEEKDAY(例①!$E$12))),"-",IF(B478="-","-",B478+1)),"-")</f>
        <v>-</v>
      </c>
      <c r="C479" s="89" t="str">
        <f t="shared" si="274"/>
        <v>-</v>
      </c>
      <c r="D479" s="199" t="str">
        <f t="shared" si="275"/>
        <v>×</v>
      </c>
      <c r="E479" s="200" t="str">
        <f t="shared" si="276"/>
        <v xml:space="preserve"> </v>
      </c>
      <c r="F479" s="201" t="s">
        <v>60</v>
      </c>
      <c r="G479" s="202"/>
      <c r="H479" s="203"/>
      <c r="I479" s="204"/>
      <c r="J479" s="187" t="str">
        <f t="shared" si="277"/>
        <v/>
      </c>
      <c r="K479" s="190" t="str">
        <f t="shared" si="261"/>
        <v/>
      </c>
      <c r="L479" s="190" t="str">
        <f t="shared" si="262"/>
        <v/>
      </c>
      <c r="M479" s="188" t="str">
        <f t="shared" si="278"/>
        <v/>
      </c>
      <c r="N479" s="87" t="str">
        <f t="shared" si="263"/>
        <v/>
      </c>
      <c r="O479" s="108"/>
      <c r="P479" s="156" t="str">
        <f>IF(B479&lt;例①!$E$11,"",IF(B479&gt;例①!$E$12,"",IF(LEN(CE479)=0,"○","")))</f>
        <v/>
      </c>
      <c r="Q479" s="162">
        <f t="shared" si="279"/>
        <v>52</v>
      </c>
      <c r="R479" s="93">
        <f t="shared" si="264"/>
        <v>181</v>
      </c>
      <c r="S479" s="156" t="str">
        <f t="shared" si="265"/>
        <v/>
      </c>
      <c r="T479" s="162">
        <f t="shared" si="266"/>
        <v>51</v>
      </c>
      <c r="U479" s="100">
        <f t="shared" si="280"/>
        <v>52</v>
      </c>
      <c r="V479" s="93" t="str">
        <f t="shared" si="267"/>
        <v/>
      </c>
      <c r="W479" s="169" t="str">
        <f t="shared" si="281"/>
        <v/>
      </c>
      <c r="X479" s="80" t="str">
        <f t="shared" si="282"/>
        <v/>
      </c>
      <c r="Y479" s="80" t="str">
        <f t="shared" si="283"/>
        <v/>
      </c>
      <c r="Z479" s="80" t="str">
        <f t="shared" si="268"/>
        <v>-</v>
      </c>
      <c r="AA479" s="80" t="str">
        <f t="shared" si="269"/>
        <v/>
      </c>
      <c r="AB479" s="80" t="str">
        <f t="shared" si="270"/>
        <v>OK（振替済み）</v>
      </c>
      <c r="AC479" s="154">
        <f t="shared" si="271"/>
        <v>51</v>
      </c>
      <c r="AD479" s="154" t="str">
        <f t="shared" si="284"/>
        <v/>
      </c>
      <c r="AE479" s="106">
        <f t="shared" si="285"/>
        <v>0</v>
      </c>
      <c r="AF479" s="106">
        <f t="shared" si="272"/>
        <v>0</v>
      </c>
      <c r="AG479" s="218" t="str">
        <f>IFERROR(IF(AE479=1,例①!$E$11,IF(AE479=2,例①!$E$11,IF(WEEKDAY(Z479)=2,Z472,AG478))),"")</f>
        <v/>
      </c>
      <c r="AH479" s="222" t="str">
        <f t="shared" si="288"/>
        <v/>
      </c>
      <c r="AI479" s="222" t="str">
        <f t="shared" si="288"/>
        <v/>
      </c>
      <c r="AJ479" s="222" t="str">
        <f t="shared" si="288"/>
        <v/>
      </c>
      <c r="AK479" s="222" t="str">
        <f t="shared" si="288"/>
        <v/>
      </c>
      <c r="AL479" s="222" t="str">
        <f t="shared" si="288"/>
        <v/>
      </c>
      <c r="AM479" s="222" t="str">
        <f t="shared" si="288"/>
        <v/>
      </c>
      <c r="AN479" s="222" t="str">
        <f t="shared" si="288"/>
        <v/>
      </c>
      <c r="AO479" s="222" t="str">
        <f t="shared" si="288"/>
        <v/>
      </c>
      <c r="AP479" s="222" t="str">
        <f t="shared" si="288"/>
        <v/>
      </c>
      <c r="AQ479" s="222" t="str">
        <f t="shared" si="288"/>
        <v/>
      </c>
      <c r="AR479" s="222" t="str">
        <f t="shared" si="288"/>
        <v/>
      </c>
      <c r="AS479" s="222" t="str">
        <f t="shared" si="288"/>
        <v/>
      </c>
      <c r="AT479" s="222" t="str">
        <f t="shared" si="288"/>
        <v/>
      </c>
      <c r="AU479" s="222" t="str">
        <f t="shared" si="288"/>
        <v/>
      </c>
      <c r="AV479" s="222" t="str">
        <f t="shared" si="288"/>
        <v/>
      </c>
      <c r="AW479" s="222" t="str">
        <f t="shared" si="288"/>
        <v/>
      </c>
      <c r="AX479" s="222" t="str">
        <f t="shared" si="288"/>
        <v/>
      </c>
      <c r="AY479" s="222" t="str">
        <f t="shared" si="288"/>
        <v/>
      </c>
      <c r="AZ479" s="222" t="str">
        <f t="shared" si="288"/>
        <v/>
      </c>
      <c r="BA479" s="222" t="str">
        <f t="shared" si="288"/>
        <v/>
      </c>
      <c r="BB479" s="219" t="str">
        <f>IFERROR(IF(IF(Z479=例①!$E$12,例①!$E$12,IF(WEEKDAY(Z479)=1,Z486,BB480))&gt;例①!$E$12,例①!$E$12,IF(Z479=例①!$E$12,例①!$E$12,IF(WEEKDAY(Z479)=1,Z486,BB480))),"")</f>
        <v/>
      </c>
      <c r="BE479" s="53"/>
      <c r="BF479" s="53"/>
      <c r="BG479" s="53" t="str">
        <f>IFERROR(VLOOKUP(B479,例①!$C$11:$D$12,2,FALSE),"")</f>
        <v/>
      </c>
      <c r="BH479" s="53" t="str">
        <f>IFERROR(VLOOKUP(B479,例①!$C$16:$D$21,2,FALSE),"")</f>
        <v/>
      </c>
      <c r="BI479" s="53" t="str">
        <f>IFERROR(VLOOKUP(B479,例①!$C$22:$D$24,2,FALSE),"")</f>
        <v/>
      </c>
      <c r="BJ479" s="53" t="str">
        <f>IF(B479&gt;例①!$C$26,"",IF(B479&gt;=例①!$C$25,$BJ$13,""))</f>
        <v/>
      </c>
      <c r="BK479" s="53" t="str">
        <f>IF(B479&gt;例①!$C$28,"",IF(B479&gt;=例①!$C$27,$BK$13,""))</f>
        <v/>
      </c>
      <c r="BL479" s="53" t="str">
        <f>IF(B479&gt;例①!$C$30,"",IF(B479&gt;=例①!$C$29,$BL$13,""))</f>
        <v/>
      </c>
      <c r="BM479" s="53" t="str">
        <f>IF(B479&gt;例①!$C$32,"",IF(B479&gt;=例①!$C$31,$BM$13,""))</f>
        <v/>
      </c>
      <c r="BN479" s="53" t="str">
        <f>IF(B479&gt;例①!$C$34,"",IF(B479&gt;=例①!$C$33,$BN$13,""))</f>
        <v/>
      </c>
      <c r="BO479" s="53" t="str">
        <f>IF(B479&gt;例①!$C$36,"",IF(B479&gt;=例①!$C$35,$BO$13,""))</f>
        <v/>
      </c>
      <c r="BP479" s="53" t="str">
        <f>IF(B479&gt;例①!$C$38,"",IF(B479&gt;=例①!$C$37,$BP$13,""))</f>
        <v/>
      </c>
      <c r="BQ479" s="53" t="str">
        <f>IF(B479&gt;例①!$C$40,"",IF(B479&gt;=例①!$C$39,$BQ$13,""))</f>
        <v/>
      </c>
      <c r="BR479" s="53" t="str">
        <f>IF(B479&gt;例①!$C$42,"",IF(B479&gt;=例①!$C$41,$BR$13,""))</f>
        <v/>
      </c>
      <c r="BS479" s="53" t="str">
        <f>IF(B479&gt;例①!$C$44,"",IF(B479&gt;=例①!$C$43,$BS$13,""))</f>
        <v/>
      </c>
      <c r="BT479" s="53" t="str">
        <f>IF(B479&gt;例①!$C$46,"",IF(B479&gt;=例①!$C$45,$BT$13,""))</f>
        <v/>
      </c>
      <c r="BU479" s="53" t="str">
        <f>IF(B479&gt;例①!$C$48,"",IF(B479&gt;=例①!$C$47,$BU$13,""))</f>
        <v/>
      </c>
      <c r="BV479" s="53" t="str">
        <f>IF(B479&gt;例①!$C$50,"",IF(B479&gt;=例①!$C$49,$BV$13,""))</f>
        <v/>
      </c>
      <c r="BW479" s="53" t="str">
        <f>IF(B479&gt;例①!$C$52,"",IF(B479&gt;=例①!$C$51,$BW$13,""))</f>
        <v/>
      </c>
      <c r="BX479" s="53" t="str">
        <f>IF(B479&gt;例①!$C$54,"",IF(B479&gt;=例①!$C$53,$BX$13,""))</f>
        <v/>
      </c>
      <c r="BY479" s="53" t="str">
        <f>IF(B479&gt;例①!$C$56,"",IF(B479&gt;=例①!$C$55,$BY$13,""))</f>
        <v/>
      </c>
      <c r="BZ479" s="53" t="str">
        <f>IF(B479&gt;例①!$C$58,"",IF(B479&gt;=例①!$C$57,$BZ$13,""))</f>
        <v/>
      </c>
      <c r="CA479" s="53" t="str">
        <f>IF(B479&gt;例①!$C$60,"",IF(B479&gt;=例①!$C$59,$CA$13,""))</f>
        <v/>
      </c>
      <c r="CB479" s="53" t="str">
        <f>IF(B479&gt;例①!$C$62,"",IF(B479&gt;=例①!$C$61,$CB$13,""))</f>
        <v/>
      </c>
      <c r="CC479" s="53" t="str">
        <f>IF(B479&gt;例①!$C$64,"",IF(B479&gt;=例①!$C$63,$CC$13,""))</f>
        <v/>
      </c>
      <c r="CD479" s="53" t="str">
        <f>IF(B479&gt;例①!$C$66,"",IF(B479&gt;=例①!$C$65,$CD$13,""))</f>
        <v/>
      </c>
      <c r="CE479" s="50" t="str">
        <f t="shared" si="286"/>
        <v/>
      </c>
      <c r="CF479" s="50" t="str">
        <f t="shared" si="273"/>
        <v xml:space="preserve"> </v>
      </c>
    </row>
    <row r="480" spans="1:84" ht="39" customHeight="1" thickTop="1" thickBot="1" x14ac:dyDescent="0.2">
      <c r="A480" s="81" t="str">
        <f t="shared" si="260"/>
        <v>対象期間外</v>
      </c>
      <c r="B480" s="180" t="str">
        <f>IFERROR(IF(B479=例①!$E$12+IF(WEEKDAY(例①!$E$12)=1,例①!$E$12,(8-WEEKDAY(例①!$E$12))),"-",IF(B479="-","-",B479+1)),"-")</f>
        <v>-</v>
      </c>
      <c r="C480" s="89" t="str">
        <f t="shared" si="274"/>
        <v>-</v>
      </c>
      <c r="D480" s="199" t="str">
        <f t="shared" si="275"/>
        <v>×</v>
      </c>
      <c r="E480" s="200" t="str">
        <f t="shared" si="276"/>
        <v xml:space="preserve"> </v>
      </c>
      <c r="F480" s="201" t="s">
        <v>60</v>
      </c>
      <c r="G480" s="202"/>
      <c r="H480" s="203"/>
      <c r="I480" s="204"/>
      <c r="J480" s="187" t="str">
        <f t="shared" si="277"/>
        <v/>
      </c>
      <c r="K480" s="190" t="str">
        <f t="shared" si="261"/>
        <v/>
      </c>
      <c r="L480" s="190" t="str">
        <f t="shared" si="262"/>
        <v/>
      </c>
      <c r="M480" s="188" t="str">
        <f t="shared" si="278"/>
        <v/>
      </c>
      <c r="N480" s="87" t="str">
        <f t="shared" si="263"/>
        <v/>
      </c>
      <c r="O480" s="108"/>
      <c r="P480" s="156" t="str">
        <f>IF(B480&lt;例①!$E$11,"",IF(B480&gt;例①!$E$12,"",IF(LEN(CE480)=0,"○","")))</f>
        <v/>
      </c>
      <c r="Q480" s="162">
        <f t="shared" si="279"/>
        <v>52</v>
      </c>
      <c r="R480" s="93">
        <f t="shared" si="264"/>
        <v>181</v>
      </c>
      <c r="S480" s="156" t="str">
        <f t="shared" si="265"/>
        <v/>
      </c>
      <c r="T480" s="162">
        <f t="shared" si="266"/>
        <v>51</v>
      </c>
      <c r="U480" s="100">
        <f t="shared" si="280"/>
        <v>52</v>
      </c>
      <c r="V480" s="93" t="str">
        <f t="shared" si="267"/>
        <v/>
      </c>
      <c r="W480" s="169" t="str">
        <f t="shared" si="281"/>
        <v/>
      </c>
      <c r="X480" s="80" t="str">
        <f t="shared" si="282"/>
        <v/>
      </c>
      <c r="Y480" s="80" t="str">
        <f t="shared" si="283"/>
        <v/>
      </c>
      <c r="Z480" s="80" t="str">
        <f t="shared" si="268"/>
        <v>-</v>
      </c>
      <c r="AA480" s="80" t="str">
        <f t="shared" si="269"/>
        <v/>
      </c>
      <c r="AB480" s="80" t="str">
        <f t="shared" si="270"/>
        <v>OK（振替済み）</v>
      </c>
      <c r="AC480" s="154">
        <f t="shared" si="271"/>
        <v>51</v>
      </c>
      <c r="AD480" s="154" t="str">
        <f t="shared" si="284"/>
        <v/>
      </c>
      <c r="AE480" s="106">
        <f t="shared" si="285"/>
        <v>0</v>
      </c>
      <c r="AF480" s="106">
        <f t="shared" si="272"/>
        <v>0</v>
      </c>
      <c r="AG480" s="218" t="str">
        <f>IFERROR(IF(AE480=1,例①!$E$11,IF(AE480=2,例①!$E$11,IF(WEEKDAY(Z480)=2,Z473,AG479))),"")</f>
        <v/>
      </c>
      <c r="AH480" s="222" t="str">
        <f t="shared" si="288"/>
        <v/>
      </c>
      <c r="AI480" s="222" t="str">
        <f t="shared" si="288"/>
        <v/>
      </c>
      <c r="AJ480" s="222" t="str">
        <f t="shared" si="288"/>
        <v/>
      </c>
      <c r="AK480" s="222" t="str">
        <f t="shared" si="288"/>
        <v/>
      </c>
      <c r="AL480" s="222" t="str">
        <f t="shared" si="288"/>
        <v/>
      </c>
      <c r="AM480" s="222" t="str">
        <f t="shared" si="288"/>
        <v/>
      </c>
      <c r="AN480" s="222" t="str">
        <f t="shared" si="288"/>
        <v/>
      </c>
      <c r="AO480" s="222" t="str">
        <f t="shared" si="288"/>
        <v/>
      </c>
      <c r="AP480" s="222" t="str">
        <f t="shared" si="288"/>
        <v/>
      </c>
      <c r="AQ480" s="222" t="str">
        <f t="shared" si="288"/>
        <v/>
      </c>
      <c r="AR480" s="222" t="str">
        <f t="shared" si="288"/>
        <v/>
      </c>
      <c r="AS480" s="222" t="str">
        <f t="shared" si="288"/>
        <v/>
      </c>
      <c r="AT480" s="222" t="str">
        <f t="shared" si="288"/>
        <v/>
      </c>
      <c r="AU480" s="222" t="str">
        <f t="shared" si="288"/>
        <v/>
      </c>
      <c r="AV480" s="222" t="str">
        <f t="shared" si="288"/>
        <v/>
      </c>
      <c r="AW480" s="222" t="str">
        <f t="shared" si="288"/>
        <v/>
      </c>
      <c r="AX480" s="222" t="str">
        <f t="shared" si="288"/>
        <v/>
      </c>
      <c r="AY480" s="222" t="str">
        <f t="shared" si="288"/>
        <v/>
      </c>
      <c r="AZ480" s="222" t="str">
        <f t="shared" si="288"/>
        <v/>
      </c>
      <c r="BA480" s="222" t="str">
        <f t="shared" si="288"/>
        <v/>
      </c>
      <c r="BB480" s="219" t="str">
        <f>IFERROR(IF(IF(Z480=例①!$E$12,例①!$E$12,IF(WEEKDAY(Z480)=1,Z487,BB481))&gt;例①!$E$12,例①!$E$12,IF(Z480=例①!$E$12,例①!$E$12,IF(WEEKDAY(Z480)=1,Z487,BB481))),"")</f>
        <v/>
      </c>
      <c r="BE480" s="53"/>
      <c r="BF480" s="53"/>
      <c r="BG480" s="53" t="str">
        <f>IFERROR(VLOOKUP(B480,例①!$C$11:$D$12,2,FALSE),"")</f>
        <v/>
      </c>
      <c r="BH480" s="53" t="str">
        <f>IFERROR(VLOOKUP(B480,例①!$C$16:$D$21,2,FALSE),"")</f>
        <v/>
      </c>
      <c r="BI480" s="53" t="str">
        <f>IFERROR(VLOOKUP(B480,例①!$C$22:$D$24,2,FALSE),"")</f>
        <v/>
      </c>
      <c r="BJ480" s="53" t="str">
        <f>IF(B480&gt;例①!$C$26,"",IF(B480&gt;=例①!$C$25,$BJ$13,""))</f>
        <v/>
      </c>
      <c r="BK480" s="53" t="str">
        <f>IF(B480&gt;例①!$C$28,"",IF(B480&gt;=例①!$C$27,$BK$13,""))</f>
        <v/>
      </c>
      <c r="BL480" s="53" t="str">
        <f>IF(B480&gt;例①!$C$30,"",IF(B480&gt;=例①!$C$29,$BL$13,""))</f>
        <v/>
      </c>
      <c r="BM480" s="53" t="str">
        <f>IF(B480&gt;例①!$C$32,"",IF(B480&gt;=例①!$C$31,$BM$13,""))</f>
        <v/>
      </c>
      <c r="BN480" s="53" t="str">
        <f>IF(B480&gt;例①!$C$34,"",IF(B480&gt;=例①!$C$33,$BN$13,""))</f>
        <v/>
      </c>
      <c r="BO480" s="53" t="str">
        <f>IF(B480&gt;例①!$C$36,"",IF(B480&gt;=例①!$C$35,$BO$13,""))</f>
        <v/>
      </c>
      <c r="BP480" s="53" t="str">
        <f>IF(B480&gt;例①!$C$38,"",IF(B480&gt;=例①!$C$37,$BP$13,""))</f>
        <v/>
      </c>
      <c r="BQ480" s="53" t="str">
        <f>IF(B480&gt;例①!$C$40,"",IF(B480&gt;=例①!$C$39,$BQ$13,""))</f>
        <v/>
      </c>
      <c r="BR480" s="53" t="str">
        <f>IF(B480&gt;例①!$C$42,"",IF(B480&gt;=例①!$C$41,$BR$13,""))</f>
        <v/>
      </c>
      <c r="BS480" s="53" t="str">
        <f>IF(B480&gt;例①!$C$44,"",IF(B480&gt;=例①!$C$43,$BS$13,""))</f>
        <v/>
      </c>
      <c r="BT480" s="53" t="str">
        <f>IF(B480&gt;例①!$C$46,"",IF(B480&gt;=例①!$C$45,$BT$13,""))</f>
        <v/>
      </c>
      <c r="BU480" s="53" t="str">
        <f>IF(B480&gt;例①!$C$48,"",IF(B480&gt;=例①!$C$47,$BU$13,""))</f>
        <v/>
      </c>
      <c r="BV480" s="53" t="str">
        <f>IF(B480&gt;例①!$C$50,"",IF(B480&gt;=例①!$C$49,$BV$13,""))</f>
        <v/>
      </c>
      <c r="BW480" s="53" t="str">
        <f>IF(B480&gt;例①!$C$52,"",IF(B480&gt;=例①!$C$51,$BW$13,""))</f>
        <v/>
      </c>
      <c r="BX480" s="53" t="str">
        <f>IF(B480&gt;例①!$C$54,"",IF(B480&gt;=例①!$C$53,$BX$13,""))</f>
        <v/>
      </c>
      <c r="BY480" s="53" t="str">
        <f>IF(B480&gt;例①!$C$56,"",IF(B480&gt;=例①!$C$55,$BY$13,""))</f>
        <v/>
      </c>
      <c r="BZ480" s="53" t="str">
        <f>IF(B480&gt;例①!$C$58,"",IF(B480&gt;=例①!$C$57,$BZ$13,""))</f>
        <v/>
      </c>
      <c r="CA480" s="53" t="str">
        <f>IF(B480&gt;例①!$C$60,"",IF(B480&gt;=例①!$C$59,$CA$13,""))</f>
        <v/>
      </c>
      <c r="CB480" s="53" t="str">
        <f>IF(B480&gt;例①!$C$62,"",IF(B480&gt;=例①!$C$61,$CB$13,""))</f>
        <v/>
      </c>
      <c r="CC480" s="53" t="str">
        <f>IF(B480&gt;例①!$C$64,"",IF(B480&gt;=例①!$C$63,$CC$13,""))</f>
        <v/>
      </c>
      <c r="CD480" s="53" t="str">
        <f>IF(B480&gt;例①!$C$66,"",IF(B480&gt;=例①!$C$65,$CD$13,""))</f>
        <v/>
      </c>
      <c r="CE480" s="50" t="str">
        <f t="shared" si="286"/>
        <v/>
      </c>
      <c r="CF480" s="50" t="str">
        <f t="shared" si="273"/>
        <v xml:space="preserve"> </v>
      </c>
    </row>
    <row r="481" spans="1:84" ht="39" customHeight="1" thickTop="1" thickBot="1" x14ac:dyDescent="0.2">
      <c r="A481" s="81" t="str">
        <f t="shared" si="260"/>
        <v>対象期間外</v>
      </c>
      <c r="B481" s="180" t="str">
        <f>IFERROR(IF(B480=例①!$E$12+IF(WEEKDAY(例①!$E$12)=1,例①!$E$12,(8-WEEKDAY(例①!$E$12))),"-",IF(B480="-","-",B480+1)),"-")</f>
        <v>-</v>
      </c>
      <c r="C481" s="89" t="str">
        <f t="shared" si="274"/>
        <v>-</v>
      </c>
      <c r="D481" s="199" t="str">
        <f t="shared" si="275"/>
        <v>×</v>
      </c>
      <c r="E481" s="200" t="str">
        <f t="shared" si="276"/>
        <v xml:space="preserve"> </v>
      </c>
      <c r="F481" s="201" t="s">
        <v>60</v>
      </c>
      <c r="G481" s="202"/>
      <c r="H481" s="203"/>
      <c r="I481" s="204"/>
      <c r="J481" s="187" t="str">
        <f t="shared" si="277"/>
        <v/>
      </c>
      <c r="K481" s="190" t="str">
        <f t="shared" si="261"/>
        <v/>
      </c>
      <c r="L481" s="190" t="str">
        <f t="shared" si="262"/>
        <v/>
      </c>
      <c r="M481" s="188" t="str">
        <f t="shared" si="278"/>
        <v/>
      </c>
      <c r="N481" s="87" t="str">
        <f t="shared" si="263"/>
        <v/>
      </c>
      <c r="O481" s="108"/>
      <c r="P481" s="156" t="str">
        <f>IF(B481&lt;例①!$E$11,"",IF(B481&gt;例①!$E$12,"",IF(LEN(CE481)=0,"○","")))</f>
        <v/>
      </c>
      <c r="Q481" s="162">
        <f t="shared" si="279"/>
        <v>52</v>
      </c>
      <c r="R481" s="93">
        <f t="shared" si="264"/>
        <v>181</v>
      </c>
      <c r="S481" s="156" t="str">
        <f t="shared" si="265"/>
        <v/>
      </c>
      <c r="T481" s="162">
        <f t="shared" si="266"/>
        <v>51</v>
      </c>
      <c r="U481" s="100">
        <f t="shared" si="280"/>
        <v>52</v>
      </c>
      <c r="V481" s="93" t="str">
        <f t="shared" si="267"/>
        <v/>
      </c>
      <c r="W481" s="169" t="str">
        <f t="shared" si="281"/>
        <v/>
      </c>
      <c r="X481" s="80" t="str">
        <f t="shared" si="282"/>
        <v/>
      </c>
      <c r="Y481" s="80" t="str">
        <f t="shared" si="283"/>
        <v/>
      </c>
      <c r="Z481" s="80" t="str">
        <f t="shared" si="268"/>
        <v>-</v>
      </c>
      <c r="AA481" s="80" t="str">
        <f t="shared" si="269"/>
        <v/>
      </c>
      <c r="AB481" s="80" t="str">
        <f t="shared" si="270"/>
        <v>OK（振替済み）</v>
      </c>
      <c r="AC481" s="154">
        <f t="shared" si="271"/>
        <v>51</v>
      </c>
      <c r="AD481" s="154" t="str">
        <f t="shared" si="284"/>
        <v/>
      </c>
      <c r="AE481" s="106">
        <f t="shared" si="285"/>
        <v>0</v>
      </c>
      <c r="AF481" s="106">
        <f t="shared" si="272"/>
        <v>0</v>
      </c>
      <c r="AG481" s="218" t="str">
        <f>IFERROR(IF(AE481=1,例①!$E$11,IF(AE481=2,例①!$E$11,IF(WEEKDAY(Z481)=2,Z474,AG480))),"")</f>
        <v/>
      </c>
      <c r="AH481" s="222" t="str">
        <f t="shared" si="288"/>
        <v/>
      </c>
      <c r="AI481" s="222" t="str">
        <f t="shared" si="288"/>
        <v/>
      </c>
      <c r="AJ481" s="222" t="str">
        <f t="shared" si="288"/>
        <v/>
      </c>
      <c r="AK481" s="222" t="str">
        <f t="shared" si="288"/>
        <v/>
      </c>
      <c r="AL481" s="222" t="str">
        <f t="shared" si="288"/>
        <v/>
      </c>
      <c r="AM481" s="222" t="str">
        <f t="shared" si="288"/>
        <v/>
      </c>
      <c r="AN481" s="222" t="str">
        <f t="shared" si="288"/>
        <v/>
      </c>
      <c r="AO481" s="222" t="str">
        <f t="shared" si="288"/>
        <v/>
      </c>
      <c r="AP481" s="222" t="str">
        <f t="shared" si="288"/>
        <v/>
      </c>
      <c r="AQ481" s="222" t="str">
        <f t="shared" si="288"/>
        <v/>
      </c>
      <c r="AR481" s="222" t="str">
        <f t="shared" si="288"/>
        <v/>
      </c>
      <c r="AS481" s="222" t="str">
        <f t="shared" si="288"/>
        <v/>
      </c>
      <c r="AT481" s="222" t="str">
        <f t="shared" si="288"/>
        <v/>
      </c>
      <c r="AU481" s="222" t="str">
        <f t="shared" si="288"/>
        <v/>
      </c>
      <c r="AV481" s="222" t="str">
        <f t="shared" si="288"/>
        <v/>
      </c>
      <c r="AW481" s="222" t="str">
        <f t="shared" si="288"/>
        <v/>
      </c>
      <c r="AX481" s="222" t="str">
        <f t="shared" si="288"/>
        <v/>
      </c>
      <c r="AY481" s="222" t="str">
        <f t="shared" si="288"/>
        <v/>
      </c>
      <c r="AZ481" s="222" t="str">
        <f t="shared" si="288"/>
        <v/>
      </c>
      <c r="BA481" s="222" t="str">
        <f t="shared" si="288"/>
        <v/>
      </c>
      <c r="BB481" s="219" t="str">
        <f>IFERROR(IF(IF(Z481=例①!$E$12,例①!$E$12,IF(WEEKDAY(Z481)=1,Z488,BB482))&gt;例①!$E$12,例①!$E$12,IF(Z481=例①!$E$12,例①!$E$12,IF(WEEKDAY(Z481)=1,Z488,BB482))),"")</f>
        <v/>
      </c>
      <c r="BE481" s="53"/>
      <c r="BF481" s="53"/>
      <c r="BG481" s="53" t="str">
        <f>IFERROR(VLOOKUP(B481,例①!$C$11:$D$12,2,FALSE),"")</f>
        <v/>
      </c>
      <c r="BH481" s="53" t="str">
        <f>IFERROR(VLOOKUP(B481,例①!$C$16:$D$21,2,FALSE),"")</f>
        <v/>
      </c>
      <c r="BI481" s="53" t="str">
        <f>IFERROR(VLOOKUP(B481,例①!$C$22:$D$24,2,FALSE),"")</f>
        <v/>
      </c>
      <c r="BJ481" s="53" t="str">
        <f>IF(B481&gt;例①!$C$26,"",IF(B481&gt;=例①!$C$25,$BJ$13,""))</f>
        <v/>
      </c>
      <c r="BK481" s="53" t="str">
        <f>IF(B481&gt;例①!$C$28,"",IF(B481&gt;=例①!$C$27,$BK$13,""))</f>
        <v/>
      </c>
      <c r="BL481" s="53" t="str">
        <f>IF(B481&gt;例①!$C$30,"",IF(B481&gt;=例①!$C$29,$BL$13,""))</f>
        <v/>
      </c>
      <c r="BM481" s="53" t="str">
        <f>IF(B481&gt;例①!$C$32,"",IF(B481&gt;=例①!$C$31,$BM$13,""))</f>
        <v/>
      </c>
      <c r="BN481" s="53" t="str">
        <f>IF(B481&gt;例①!$C$34,"",IF(B481&gt;=例①!$C$33,$BN$13,""))</f>
        <v/>
      </c>
      <c r="BO481" s="53" t="str">
        <f>IF(B481&gt;例①!$C$36,"",IF(B481&gt;=例①!$C$35,$BO$13,""))</f>
        <v/>
      </c>
      <c r="BP481" s="53" t="str">
        <f>IF(B481&gt;例①!$C$38,"",IF(B481&gt;=例①!$C$37,$BP$13,""))</f>
        <v/>
      </c>
      <c r="BQ481" s="53" t="str">
        <f>IF(B481&gt;例①!$C$40,"",IF(B481&gt;=例①!$C$39,$BQ$13,""))</f>
        <v/>
      </c>
      <c r="BR481" s="53" t="str">
        <f>IF(B481&gt;例①!$C$42,"",IF(B481&gt;=例①!$C$41,$BR$13,""))</f>
        <v/>
      </c>
      <c r="BS481" s="53" t="str">
        <f>IF(B481&gt;例①!$C$44,"",IF(B481&gt;=例①!$C$43,$BS$13,""))</f>
        <v/>
      </c>
      <c r="BT481" s="53" t="str">
        <f>IF(B481&gt;例①!$C$46,"",IF(B481&gt;=例①!$C$45,$BT$13,""))</f>
        <v/>
      </c>
      <c r="BU481" s="53" t="str">
        <f>IF(B481&gt;例①!$C$48,"",IF(B481&gt;=例①!$C$47,$BU$13,""))</f>
        <v/>
      </c>
      <c r="BV481" s="53" t="str">
        <f>IF(B481&gt;例①!$C$50,"",IF(B481&gt;=例①!$C$49,$BV$13,""))</f>
        <v/>
      </c>
      <c r="BW481" s="53" t="str">
        <f>IF(B481&gt;例①!$C$52,"",IF(B481&gt;=例①!$C$51,$BW$13,""))</f>
        <v/>
      </c>
      <c r="BX481" s="53" t="str">
        <f>IF(B481&gt;例①!$C$54,"",IF(B481&gt;=例①!$C$53,$BX$13,""))</f>
        <v/>
      </c>
      <c r="BY481" s="53" t="str">
        <f>IF(B481&gt;例①!$C$56,"",IF(B481&gt;=例①!$C$55,$BY$13,""))</f>
        <v/>
      </c>
      <c r="BZ481" s="53" t="str">
        <f>IF(B481&gt;例①!$C$58,"",IF(B481&gt;=例①!$C$57,$BZ$13,""))</f>
        <v/>
      </c>
      <c r="CA481" s="53" t="str">
        <f>IF(B481&gt;例①!$C$60,"",IF(B481&gt;=例①!$C$59,$CA$13,""))</f>
        <v/>
      </c>
      <c r="CB481" s="53" t="str">
        <f>IF(B481&gt;例①!$C$62,"",IF(B481&gt;=例①!$C$61,$CB$13,""))</f>
        <v/>
      </c>
      <c r="CC481" s="53" t="str">
        <f>IF(B481&gt;例①!$C$64,"",IF(B481&gt;=例①!$C$63,$CC$13,""))</f>
        <v/>
      </c>
      <c r="CD481" s="53" t="str">
        <f>IF(B481&gt;例①!$C$66,"",IF(B481&gt;=例①!$C$65,$CD$13,""))</f>
        <v/>
      </c>
      <c r="CE481" s="50" t="str">
        <f t="shared" si="286"/>
        <v/>
      </c>
      <c r="CF481" s="50" t="str">
        <f t="shared" si="273"/>
        <v xml:space="preserve"> </v>
      </c>
    </row>
    <row r="482" spans="1:84" ht="39" customHeight="1" thickTop="1" thickBot="1" x14ac:dyDescent="0.2">
      <c r="A482" s="81" t="str">
        <f t="shared" si="260"/>
        <v>対象期間外</v>
      </c>
      <c r="B482" s="180" t="str">
        <f>IFERROR(IF(B481=例①!$E$12+IF(WEEKDAY(例①!$E$12)=1,例①!$E$12,(8-WEEKDAY(例①!$E$12))),"-",IF(B481="-","-",B481+1)),"-")</f>
        <v>-</v>
      </c>
      <c r="C482" s="89" t="str">
        <f t="shared" si="274"/>
        <v>-</v>
      </c>
      <c r="D482" s="199" t="str">
        <f t="shared" si="275"/>
        <v>×</v>
      </c>
      <c r="E482" s="200" t="str">
        <f t="shared" si="276"/>
        <v xml:space="preserve"> </v>
      </c>
      <c r="F482" s="201" t="s">
        <v>61</v>
      </c>
      <c r="G482" s="202"/>
      <c r="H482" s="203"/>
      <c r="I482" s="204"/>
      <c r="J482" s="187" t="str">
        <f t="shared" si="277"/>
        <v/>
      </c>
      <c r="K482" s="190" t="str">
        <f t="shared" si="261"/>
        <v/>
      </c>
      <c r="L482" s="190" t="str">
        <f t="shared" si="262"/>
        <v/>
      </c>
      <c r="M482" s="188" t="str">
        <f t="shared" si="278"/>
        <v/>
      </c>
      <c r="N482" s="87" t="str">
        <f t="shared" si="263"/>
        <v/>
      </c>
      <c r="O482" s="108"/>
      <c r="P482" s="156" t="str">
        <f>IF(B482&lt;例①!$E$11,"",IF(B482&gt;例①!$E$12,"",IF(LEN(CE482)=0,"○","")))</f>
        <v/>
      </c>
      <c r="Q482" s="162">
        <f t="shared" si="279"/>
        <v>52</v>
      </c>
      <c r="R482" s="93">
        <f t="shared" si="264"/>
        <v>181</v>
      </c>
      <c r="S482" s="156" t="str">
        <f t="shared" si="265"/>
        <v/>
      </c>
      <c r="T482" s="162">
        <f t="shared" si="266"/>
        <v>51</v>
      </c>
      <c r="U482" s="100">
        <f t="shared" si="280"/>
        <v>52</v>
      </c>
      <c r="V482" s="93" t="str">
        <f t="shared" si="267"/>
        <v/>
      </c>
      <c r="W482" s="169" t="str">
        <f t="shared" si="281"/>
        <v/>
      </c>
      <c r="X482" s="80" t="str">
        <f t="shared" si="282"/>
        <v/>
      </c>
      <c r="Y482" s="80" t="str">
        <f t="shared" si="283"/>
        <v/>
      </c>
      <c r="Z482" s="80" t="str">
        <f t="shared" si="268"/>
        <v>-</v>
      </c>
      <c r="AA482" s="80" t="str">
        <f t="shared" si="269"/>
        <v/>
      </c>
      <c r="AB482" s="80" t="str">
        <f t="shared" si="270"/>
        <v>OK（振替済み）</v>
      </c>
      <c r="AC482" s="154">
        <f t="shared" si="271"/>
        <v>51</v>
      </c>
      <c r="AD482" s="154" t="str">
        <f t="shared" si="284"/>
        <v/>
      </c>
      <c r="AE482" s="106">
        <f t="shared" si="285"/>
        <v>0</v>
      </c>
      <c r="AF482" s="106">
        <f t="shared" si="272"/>
        <v>0</v>
      </c>
      <c r="AG482" s="218" t="str">
        <f>IFERROR(IF(AE482=1,例①!$E$11,IF(AE482=2,例①!$E$11,IF(WEEKDAY(Z482)=2,Z475,AG481))),"")</f>
        <v/>
      </c>
      <c r="AH482" s="222" t="str">
        <f t="shared" si="288"/>
        <v/>
      </c>
      <c r="AI482" s="222" t="str">
        <f t="shared" si="288"/>
        <v/>
      </c>
      <c r="AJ482" s="222" t="str">
        <f t="shared" si="288"/>
        <v/>
      </c>
      <c r="AK482" s="222" t="str">
        <f t="shared" si="288"/>
        <v/>
      </c>
      <c r="AL482" s="222" t="str">
        <f t="shared" si="288"/>
        <v/>
      </c>
      <c r="AM482" s="222" t="str">
        <f t="shared" si="288"/>
        <v/>
      </c>
      <c r="AN482" s="222" t="str">
        <f t="shared" si="288"/>
        <v/>
      </c>
      <c r="AO482" s="222" t="str">
        <f t="shared" si="288"/>
        <v/>
      </c>
      <c r="AP482" s="222" t="str">
        <f t="shared" si="288"/>
        <v/>
      </c>
      <c r="AQ482" s="222" t="str">
        <f t="shared" si="288"/>
        <v/>
      </c>
      <c r="AR482" s="222" t="str">
        <f t="shared" si="288"/>
        <v/>
      </c>
      <c r="AS482" s="222" t="str">
        <f t="shared" si="288"/>
        <v/>
      </c>
      <c r="AT482" s="222" t="str">
        <f t="shared" si="288"/>
        <v/>
      </c>
      <c r="AU482" s="222" t="str">
        <f t="shared" si="288"/>
        <v/>
      </c>
      <c r="AV482" s="222" t="str">
        <f t="shared" si="288"/>
        <v/>
      </c>
      <c r="AW482" s="222" t="str">
        <f t="shared" si="288"/>
        <v/>
      </c>
      <c r="AX482" s="222" t="str">
        <f t="shared" si="288"/>
        <v/>
      </c>
      <c r="AY482" s="222" t="str">
        <f t="shared" si="288"/>
        <v/>
      </c>
      <c r="AZ482" s="222" t="str">
        <f t="shared" si="288"/>
        <v/>
      </c>
      <c r="BA482" s="222" t="str">
        <f t="shared" si="288"/>
        <v/>
      </c>
      <c r="BB482" s="219" t="str">
        <f>IFERROR(IF(IF(Z482=例①!$E$12,例①!$E$12,IF(WEEKDAY(Z482)=1,Z489,BB483))&gt;例①!$E$12,例①!$E$12,IF(Z482=例①!$E$12,例①!$E$12,IF(WEEKDAY(Z482)=1,Z489,BB483))),"")</f>
        <v/>
      </c>
      <c r="BE482" s="53"/>
      <c r="BF482" s="53"/>
      <c r="BG482" s="53" t="str">
        <f>IFERROR(VLOOKUP(B482,例①!$C$11:$D$12,2,FALSE),"")</f>
        <v/>
      </c>
      <c r="BH482" s="53" t="str">
        <f>IFERROR(VLOOKUP(B482,例①!$C$16:$D$21,2,FALSE),"")</f>
        <v/>
      </c>
      <c r="BI482" s="53" t="str">
        <f>IFERROR(VLOOKUP(B482,例①!$C$22:$D$24,2,FALSE),"")</f>
        <v/>
      </c>
      <c r="BJ482" s="53" t="str">
        <f>IF(B482&gt;例①!$C$26,"",IF(B482&gt;=例①!$C$25,$BJ$13,""))</f>
        <v/>
      </c>
      <c r="BK482" s="53" t="str">
        <f>IF(B482&gt;例①!$C$28,"",IF(B482&gt;=例①!$C$27,$BK$13,""))</f>
        <v/>
      </c>
      <c r="BL482" s="53" t="str">
        <f>IF(B482&gt;例①!$C$30,"",IF(B482&gt;=例①!$C$29,$BL$13,""))</f>
        <v/>
      </c>
      <c r="BM482" s="53" t="str">
        <f>IF(B482&gt;例①!$C$32,"",IF(B482&gt;=例①!$C$31,$BM$13,""))</f>
        <v/>
      </c>
      <c r="BN482" s="53" t="str">
        <f>IF(B482&gt;例①!$C$34,"",IF(B482&gt;=例①!$C$33,$BN$13,""))</f>
        <v/>
      </c>
      <c r="BO482" s="53" t="str">
        <f>IF(B482&gt;例①!$C$36,"",IF(B482&gt;=例①!$C$35,$BO$13,""))</f>
        <v/>
      </c>
      <c r="BP482" s="53" t="str">
        <f>IF(B482&gt;例①!$C$38,"",IF(B482&gt;=例①!$C$37,$BP$13,""))</f>
        <v/>
      </c>
      <c r="BQ482" s="53" t="str">
        <f>IF(B482&gt;例①!$C$40,"",IF(B482&gt;=例①!$C$39,$BQ$13,""))</f>
        <v/>
      </c>
      <c r="BR482" s="53" t="str">
        <f>IF(B482&gt;例①!$C$42,"",IF(B482&gt;=例①!$C$41,$BR$13,""))</f>
        <v/>
      </c>
      <c r="BS482" s="53" t="str">
        <f>IF(B482&gt;例①!$C$44,"",IF(B482&gt;=例①!$C$43,$BS$13,""))</f>
        <v/>
      </c>
      <c r="BT482" s="53" t="str">
        <f>IF(B482&gt;例①!$C$46,"",IF(B482&gt;=例①!$C$45,$BT$13,""))</f>
        <v/>
      </c>
      <c r="BU482" s="53" t="str">
        <f>IF(B482&gt;例①!$C$48,"",IF(B482&gt;=例①!$C$47,$BU$13,""))</f>
        <v/>
      </c>
      <c r="BV482" s="53" t="str">
        <f>IF(B482&gt;例①!$C$50,"",IF(B482&gt;=例①!$C$49,$BV$13,""))</f>
        <v/>
      </c>
      <c r="BW482" s="53" t="str">
        <f>IF(B482&gt;例①!$C$52,"",IF(B482&gt;=例①!$C$51,$BW$13,""))</f>
        <v/>
      </c>
      <c r="BX482" s="53" t="str">
        <f>IF(B482&gt;例①!$C$54,"",IF(B482&gt;=例①!$C$53,$BX$13,""))</f>
        <v/>
      </c>
      <c r="BY482" s="53" t="str">
        <f>IF(B482&gt;例①!$C$56,"",IF(B482&gt;=例①!$C$55,$BY$13,""))</f>
        <v/>
      </c>
      <c r="BZ482" s="53" t="str">
        <f>IF(B482&gt;例①!$C$58,"",IF(B482&gt;=例①!$C$57,$BZ$13,""))</f>
        <v/>
      </c>
      <c r="CA482" s="53" t="str">
        <f>IF(B482&gt;例①!$C$60,"",IF(B482&gt;=例①!$C$59,$CA$13,""))</f>
        <v/>
      </c>
      <c r="CB482" s="53" t="str">
        <f>IF(B482&gt;例①!$C$62,"",IF(B482&gt;=例①!$C$61,$CB$13,""))</f>
        <v/>
      </c>
      <c r="CC482" s="53" t="str">
        <f>IF(B482&gt;例①!$C$64,"",IF(B482&gt;=例①!$C$63,$CC$13,""))</f>
        <v/>
      </c>
      <c r="CD482" s="53" t="str">
        <f>IF(B482&gt;例①!$C$66,"",IF(B482&gt;=例①!$C$65,$CD$13,""))</f>
        <v/>
      </c>
      <c r="CE482" s="50" t="str">
        <f t="shared" si="286"/>
        <v/>
      </c>
      <c r="CF482" s="50" t="str">
        <f t="shared" si="273"/>
        <v xml:space="preserve"> </v>
      </c>
    </row>
    <row r="483" spans="1:84" ht="39" customHeight="1" thickTop="1" thickBot="1" x14ac:dyDescent="0.2">
      <c r="A483" s="81" t="str">
        <f t="shared" si="260"/>
        <v>対象期間外</v>
      </c>
      <c r="B483" s="180" t="str">
        <f>IFERROR(IF(B482=例①!$E$12+IF(WEEKDAY(例①!$E$12)=1,例①!$E$12,(8-WEEKDAY(例①!$E$12))),"-",IF(B482="-","-",B482+1)),"-")</f>
        <v>-</v>
      </c>
      <c r="C483" s="89" t="str">
        <f t="shared" si="274"/>
        <v>-</v>
      </c>
      <c r="D483" s="199" t="str">
        <f t="shared" si="275"/>
        <v>×</v>
      </c>
      <c r="E483" s="200" t="str">
        <f t="shared" si="276"/>
        <v xml:space="preserve"> </v>
      </c>
      <c r="F483" s="201" t="s">
        <v>61</v>
      </c>
      <c r="G483" s="202"/>
      <c r="H483" s="203"/>
      <c r="I483" s="204"/>
      <c r="J483" s="187" t="str">
        <f t="shared" si="277"/>
        <v/>
      </c>
      <c r="K483" s="190" t="str">
        <f t="shared" si="261"/>
        <v/>
      </c>
      <c r="L483" s="190" t="str">
        <f t="shared" si="262"/>
        <v/>
      </c>
      <c r="M483" s="188" t="str">
        <f t="shared" si="278"/>
        <v/>
      </c>
      <c r="N483" s="87" t="str">
        <f t="shared" si="263"/>
        <v/>
      </c>
      <c r="O483" s="108"/>
      <c r="P483" s="156" t="str">
        <f>IF(B483&lt;例①!$E$11,"",IF(B483&gt;例①!$E$12,"",IF(LEN(CE483)=0,"○","")))</f>
        <v/>
      </c>
      <c r="Q483" s="162">
        <f t="shared" si="279"/>
        <v>52</v>
      </c>
      <c r="R483" s="93">
        <f t="shared" si="264"/>
        <v>181</v>
      </c>
      <c r="S483" s="156" t="str">
        <f t="shared" si="265"/>
        <v/>
      </c>
      <c r="T483" s="162">
        <f t="shared" si="266"/>
        <v>51</v>
      </c>
      <c r="U483" s="100">
        <f t="shared" si="280"/>
        <v>52</v>
      </c>
      <c r="V483" s="93" t="str">
        <f t="shared" si="267"/>
        <v/>
      </c>
      <c r="W483" s="169" t="str">
        <f t="shared" si="281"/>
        <v/>
      </c>
      <c r="X483" s="80" t="str">
        <f t="shared" si="282"/>
        <v/>
      </c>
      <c r="Y483" s="80" t="str">
        <f t="shared" si="283"/>
        <v/>
      </c>
      <c r="Z483" s="80" t="str">
        <f t="shared" si="268"/>
        <v>-</v>
      </c>
      <c r="AA483" s="80" t="str">
        <f t="shared" si="269"/>
        <v/>
      </c>
      <c r="AB483" s="80" t="str">
        <f t="shared" si="270"/>
        <v>OK（振替済み）</v>
      </c>
      <c r="AC483" s="154">
        <f t="shared" si="271"/>
        <v>51</v>
      </c>
      <c r="AD483" s="154" t="str">
        <f t="shared" si="284"/>
        <v/>
      </c>
      <c r="AE483" s="106">
        <f t="shared" si="285"/>
        <v>0</v>
      </c>
      <c r="AF483" s="106">
        <f t="shared" si="272"/>
        <v>0</v>
      </c>
      <c r="AG483" s="223" t="str">
        <f>IFERROR(IF(AE483=1,例①!$E$11,IF(AE483=2,例①!$E$11,IF(WEEKDAY(Z483)=2,Z476,AG482))),"")</f>
        <v/>
      </c>
      <c r="AH483" s="224" t="str">
        <f t="shared" si="288"/>
        <v/>
      </c>
      <c r="AI483" s="224" t="str">
        <f t="shared" si="288"/>
        <v/>
      </c>
      <c r="AJ483" s="224" t="str">
        <f t="shared" si="288"/>
        <v/>
      </c>
      <c r="AK483" s="224" t="str">
        <f t="shared" si="288"/>
        <v/>
      </c>
      <c r="AL483" s="224" t="str">
        <f t="shared" si="288"/>
        <v/>
      </c>
      <c r="AM483" s="224" t="str">
        <f t="shared" si="288"/>
        <v/>
      </c>
      <c r="AN483" s="224" t="str">
        <f t="shared" si="288"/>
        <v/>
      </c>
      <c r="AO483" s="224" t="str">
        <f t="shared" si="288"/>
        <v/>
      </c>
      <c r="AP483" s="224" t="str">
        <f t="shared" si="288"/>
        <v/>
      </c>
      <c r="AQ483" s="224" t="str">
        <f t="shared" si="288"/>
        <v/>
      </c>
      <c r="AR483" s="224" t="str">
        <f t="shared" si="288"/>
        <v/>
      </c>
      <c r="AS483" s="224" t="str">
        <f t="shared" si="288"/>
        <v/>
      </c>
      <c r="AT483" s="224" t="str">
        <f t="shared" si="288"/>
        <v/>
      </c>
      <c r="AU483" s="224" t="str">
        <f t="shared" si="288"/>
        <v/>
      </c>
      <c r="AV483" s="224" t="str">
        <f t="shared" si="288"/>
        <v/>
      </c>
      <c r="AW483" s="224" t="str">
        <f t="shared" ref="AW483:BA483" si="289">IFERROR(IF(AV483+1&gt;$BB483,"",AV483+1),"")</f>
        <v/>
      </c>
      <c r="AX483" s="224" t="str">
        <f t="shared" si="289"/>
        <v/>
      </c>
      <c r="AY483" s="224" t="str">
        <f t="shared" si="289"/>
        <v/>
      </c>
      <c r="AZ483" s="224" t="str">
        <f t="shared" si="289"/>
        <v/>
      </c>
      <c r="BA483" s="224" t="str">
        <f t="shared" si="289"/>
        <v/>
      </c>
      <c r="BB483" s="225" t="str">
        <f>IFERROR(IF(IF(Z483=例①!$E$12,例①!$E$12,IF(WEEKDAY(Z483)=1,Z490,BB484))&gt;例①!$E$12,例①!$E$12,IF(Z483=例①!$E$12,例①!$E$12,IF(WEEKDAY(Z483)=1,Z490,BB484))),"")</f>
        <v/>
      </c>
      <c r="BE483" s="53"/>
      <c r="BF483" s="53"/>
      <c r="BG483" s="53" t="str">
        <f>IFERROR(VLOOKUP(B483,例①!$C$11:$D$12,2,FALSE),"")</f>
        <v/>
      </c>
      <c r="BH483" s="53" t="str">
        <f>IFERROR(VLOOKUP(B483,例①!$C$16:$D$21,2,FALSE),"")</f>
        <v/>
      </c>
      <c r="BI483" s="53" t="str">
        <f>IFERROR(VLOOKUP(B483,例①!$C$22:$D$24,2,FALSE),"")</f>
        <v/>
      </c>
      <c r="BJ483" s="53" t="str">
        <f>IF(B483&gt;例①!$C$26,"",IF(B483&gt;=例①!$C$25,$BJ$13,""))</f>
        <v/>
      </c>
      <c r="BK483" s="53" t="str">
        <f>IF(B483&gt;例①!$C$28,"",IF(B483&gt;=例①!$C$27,$BK$13,""))</f>
        <v/>
      </c>
      <c r="BL483" s="53" t="str">
        <f>IF(B483&gt;例①!$C$30,"",IF(B483&gt;=例①!$C$29,$BL$13,""))</f>
        <v/>
      </c>
      <c r="BM483" s="53" t="str">
        <f>IF(B483&gt;例①!$C$32,"",IF(B483&gt;=例①!$C$31,$BM$13,""))</f>
        <v/>
      </c>
      <c r="BN483" s="53" t="str">
        <f>IF(B483&gt;例①!$C$34,"",IF(B483&gt;=例①!$C$33,$BN$13,""))</f>
        <v/>
      </c>
      <c r="BO483" s="53" t="str">
        <f>IF(B483&gt;例①!$C$36,"",IF(B483&gt;=例①!$C$35,$BO$13,""))</f>
        <v/>
      </c>
      <c r="BP483" s="53" t="str">
        <f>IF(B483&gt;例①!$C$38,"",IF(B483&gt;=例①!$C$37,$BP$13,""))</f>
        <v/>
      </c>
      <c r="BQ483" s="53" t="str">
        <f>IF(B483&gt;例①!$C$40,"",IF(B483&gt;=例①!$C$39,$BQ$13,""))</f>
        <v/>
      </c>
      <c r="BR483" s="53" t="str">
        <f>IF(B483&gt;例①!$C$42,"",IF(B483&gt;=例①!$C$41,$BR$13,""))</f>
        <v/>
      </c>
      <c r="BS483" s="53" t="str">
        <f>IF(B483&gt;例①!$C$44,"",IF(B483&gt;=例①!$C$43,$BS$13,""))</f>
        <v/>
      </c>
      <c r="BT483" s="53" t="str">
        <f>IF(B483&gt;例①!$C$46,"",IF(B483&gt;=例①!$C$45,$BT$13,""))</f>
        <v/>
      </c>
      <c r="BU483" s="53" t="str">
        <f>IF(B483&gt;例①!$C$48,"",IF(B483&gt;=例①!$C$47,$BU$13,""))</f>
        <v/>
      </c>
      <c r="BV483" s="53" t="str">
        <f>IF(B483&gt;例①!$C$50,"",IF(B483&gt;=例①!$C$49,$BV$13,""))</f>
        <v/>
      </c>
      <c r="BW483" s="53" t="str">
        <f>IF(B483&gt;例①!$C$52,"",IF(B483&gt;=例①!$C$51,$BW$13,""))</f>
        <v/>
      </c>
      <c r="BX483" s="53" t="str">
        <f>IF(B483&gt;例①!$C$54,"",IF(B483&gt;=例①!$C$53,$BX$13,""))</f>
        <v/>
      </c>
      <c r="BY483" s="53" t="str">
        <f>IF(B483&gt;例①!$C$56,"",IF(B483&gt;=例①!$C$55,$BY$13,""))</f>
        <v/>
      </c>
      <c r="BZ483" s="53" t="str">
        <f>IF(B483&gt;例①!$C$58,"",IF(B483&gt;=例①!$C$57,$BZ$13,""))</f>
        <v/>
      </c>
      <c r="CA483" s="53" t="str">
        <f>IF(B483&gt;例①!$C$60,"",IF(B483&gt;=例①!$C$59,$CA$13,""))</f>
        <v/>
      </c>
      <c r="CB483" s="53" t="str">
        <f>IF(B483&gt;例①!$C$62,"",IF(B483&gt;=例①!$C$61,$CB$13,""))</f>
        <v/>
      </c>
      <c r="CC483" s="53" t="str">
        <f>IF(B483&gt;例①!$C$64,"",IF(B483&gt;=例①!$C$63,$CC$13,""))</f>
        <v/>
      </c>
      <c r="CD483" s="53" t="str">
        <f>IF(B483&gt;例①!$C$66,"",IF(B483&gt;=例①!$C$65,$CD$13,""))</f>
        <v/>
      </c>
      <c r="CE483" s="50" t="str">
        <f t="shared" si="286"/>
        <v/>
      </c>
      <c r="CF483" s="50" t="str">
        <f t="shared" si="273"/>
        <v xml:space="preserve"> </v>
      </c>
    </row>
    <row r="484" spans="1:84" ht="39" customHeight="1" thickTop="1" thickBot="1" x14ac:dyDescent="0.2">
      <c r="A484" s="81" t="str">
        <f t="shared" si="260"/>
        <v>対象期間外</v>
      </c>
      <c r="B484" s="180" t="str">
        <f>IFERROR(IF(B483=例①!$E$12+IF(WEEKDAY(例①!$E$12)=1,例①!$E$12,(8-WEEKDAY(例①!$E$12))),"-",IF(B483="-","-",B483+1)),"-")</f>
        <v>-</v>
      </c>
      <c r="C484" s="89" t="str">
        <f t="shared" si="274"/>
        <v>-</v>
      </c>
      <c r="D484" s="199" t="str">
        <f t="shared" si="275"/>
        <v>×</v>
      </c>
      <c r="E484" s="200" t="str">
        <f t="shared" si="276"/>
        <v xml:space="preserve"> </v>
      </c>
      <c r="F484" s="201" t="s">
        <v>60</v>
      </c>
      <c r="G484" s="202"/>
      <c r="H484" s="203"/>
      <c r="I484" s="204"/>
      <c r="J484" s="187" t="str">
        <f t="shared" si="277"/>
        <v/>
      </c>
      <c r="K484" s="190" t="str">
        <f t="shared" si="261"/>
        <v/>
      </c>
      <c r="L484" s="190" t="str">
        <f t="shared" si="262"/>
        <v/>
      </c>
      <c r="M484" s="188" t="str">
        <f t="shared" si="278"/>
        <v/>
      </c>
      <c r="N484" s="87" t="str">
        <f t="shared" si="263"/>
        <v/>
      </c>
      <c r="O484" s="108"/>
      <c r="P484" s="156" t="str">
        <f>IF(B484&lt;例①!$E$11,"",IF(B484&gt;例①!$E$12,"",IF(LEN(CE484)=0,"○","")))</f>
        <v/>
      </c>
      <c r="Q484" s="162">
        <f t="shared" si="279"/>
        <v>52</v>
      </c>
      <c r="R484" s="93">
        <f t="shared" si="264"/>
        <v>181</v>
      </c>
      <c r="S484" s="156" t="str">
        <f t="shared" si="265"/>
        <v/>
      </c>
      <c r="T484" s="162">
        <f t="shared" si="266"/>
        <v>51</v>
      </c>
      <c r="U484" s="100">
        <f t="shared" si="280"/>
        <v>52</v>
      </c>
      <c r="V484" s="93" t="str">
        <f t="shared" si="267"/>
        <v/>
      </c>
      <c r="W484" s="169" t="str">
        <f t="shared" si="281"/>
        <v/>
      </c>
      <c r="X484" s="80" t="str">
        <f t="shared" si="282"/>
        <v/>
      </c>
      <c r="Y484" s="80" t="str">
        <f t="shared" si="283"/>
        <v/>
      </c>
      <c r="Z484" s="80" t="str">
        <f t="shared" si="268"/>
        <v>-</v>
      </c>
      <c r="AA484" s="80" t="str">
        <f t="shared" si="269"/>
        <v/>
      </c>
      <c r="AB484" s="80" t="str">
        <f t="shared" si="270"/>
        <v>OK（振替済み）</v>
      </c>
      <c r="AC484" s="154">
        <f t="shared" si="271"/>
        <v>51</v>
      </c>
      <c r="AD484" s="154" t="str">
        <f t="shared" si="284"/>
        <v/>
      </c>
      <c r="AE484" s="106">
        <f t="shared" si="285"/>
        <v>0</v>
      </c>
      <c r="AF484" s="106">
        <f t="shared" si="272"/>
        <v>0</v>
      </c>
      <c r="AG484" s="216" t="str">
        <f>IFERROR(IF(AE484=1,例①!$E$11,IF(AE484=2,例①!$E$11,IF(WEEKDAY(Z484)=2,Z477,AG483))),"")</f>
        <v/>
      </c>
      <c r="AH484" s="221" t="str">
        <f t="shared" ref="AH484:BA496" si="290">IFERROR(IF(AG484+1&gt;$BB484,"",AG484+1),"")</f>
        <v/>
      </c>
      <c r="AI484" s="221" t="str">
        <f t="shared" si="290"/>
        <v/>
      </c>
      <c r="AJ484" s="221" t="str">
        <f t="shared" si="290"/>
        <v/>
      </c>
      <c r="AK484" s="221" t="str">
        <f t="shared" si="290"/>
        <v/>
      </c>
      <c r="AL484" s="221" t="str">
        <f t="shared" si="290"/>
        <v/>
      </c>
      <c r="AM484" s="221" t="str">
        <f t="shared" si="290"/>
        <v/>
      </c>
      <c r="AN484" s="221" t="str">
        <f t="shared" si="290"/>
        <v/>
      </c>
      <c r="AO484" s="221" t="str">
        <f t="shared" si="290"/>
        <v/>
      </c>
      <c r="AP484" s="221" t="str">
        <f t="shared" si="290"/>
        <v/>
      </c>
      <c r="AQ484" s="221" t="str">
        <f t="shared" si="290"/>
        <v/>
      </c>
      <c r="AR484" s="221" t="str">
        <f t="shared" si="290"/>
        <v/>
      </c>
      <c r="AS484" s="221" t="str">
        <f t="shared" si="290"/>
        <v/>
      </c>
      <c r="AT484" s="221" t="str">
        <f t="shared" si="290"/>
        <v/>
      </c>
      <c r="AU484" s="221" t="str">
        <f t="shared" si="290"/>
        <v/>
      </c>
      <c r="AV484" s="221" t="str">
        <f t="shared" si="290"/>
        <v/>
      </c>
      <c r="AW484" s="221" t="str">
        <f t="shared" si="290"/>
        <v/>
      </c>
      <c r="AX484" s="221" t="str">
        <f t="shared" si="290"/>
        <v/>
      </c>
      <c r="AY484" s="221" t="str">
        <f t="shared" si="290"/>
        <v/>
      </c>
      <c r="AZ484" s="221" t="str">
        <f t="shared" si="290"/>
        <v/>
      </c>
      <c r="BA484" s="221" t="str">
        <f t="shared" si="290"/>
        <v/>
      </c>
      <c r="BB484" s="217" t="str">
        <f>IFERROR(IF(IF(Z484=例①!$E$12,例①!$E$12,IF(WEEKDAY(Z484)=1,Z491,BB485))&gt;例①!$E$12,例①!$E$12,IF(Z484=例①!$E$12,例①!$E$12,IF(WEEKDAY(Z484)=1,Z491,BB485))),"")</f>
        <v/>
      </c>
      <c r="BE484" s="53"/>
      <c r="BF484" s="53"/>
      <c r="BG484" s="53" t="str">
        <f>IFERROR(VLOOKUP(B484,例①!$C$11:$D$12,2,FALSE),"")</f>
        <v/>
      </c>
      <c r="BH484" s="53" t="str">
        <f>IFERROR(VLOOKUP(B484,例①!$C$16:$D$21,2,FALSE),"")</f>
        <v/>
      </c>
      <c r="BI484" s="53" t="str">
        <f>IFERROR(VLOOKUP(B484,例①!$C$22:$D$24,2,FALSE),"")</f>
        <v/>
      </c>
      <c r="BJ484" s="53" t="str">
        <f>IF(B484&gt;例①!$C$26,"",IF(B484&gt;=例①!$C$25,$BJ$13,""))</f>
        <v/>
      </c>
      <c r="BK484" s="53" t="str">
        <f>IF(B484&gt;例①!$C$28,"",IF(B484&gt;=例①!$C$27,$BK$13,""))</f>
        <v/>
      </c>
      <c r="BL484" s="53" t="str">
        <f>IF(B484&gt;例①!$C$30,"",IF(B484&gt;=例①!$C$29,$BL$13,""))</f>
        <v/>
      </c>
      <c r="BM484" s="53" t="str">
        <f>IF(B484&gt;例①!$C$32,"",IF(B484&gt;=例①!$C$31,$BM$13,""))</f>
        <v/>
      </c>
      <c r="BN484" s="53" t="str">
        <f>IF(B484&gt;例①!$C$34,"",IF(B484&gt;=例①!$C$33,$BN$13,""))</f>
        <v/>
      </c>
      <c r="BO484" s="53" t="str">
        <f>IF(B484&gt;例①!$C$36,"",IF(B484&gt;=例①!$C$35,$BO$13,""))</f>
        <v/>
      </c>
      <c r="BP484" s="53" t="str">
        <f>IF(B484&gt;例①!$C$38,"",IF(B484&gt;=例①!$C$37,$BP$13,""))</f>
        <v/>
      </c>
      <c r="BQ484" s="53" t="str">
        <f>IF(B484&gt;例①!$C$40,"",IF(B484&gt;=例①!$C$39,$BQ$13,""))</f>
        <v/>
      </c>
      <c r="BR484" s="53" t="str">
        <f>IF(B484&gt;例①!$C$42,"",IF(B484&gt;=例①!$C$41,$BR$13,""))</f>
        <v/>
      </c>
      <c r="BS484" s="53" t="str">
        <f>IF(B484&gt;例①!$C$44,"",IF(B484&gt;=例①!$C$43,$BS$13,""))</f>
        <v/>
      </c>
      <c r="BT484" s="53" t="str">
        <f>IF(B484&gt;例①!$C$46,"",IF(B484&gt;=例①!$C$45,$BT$13,""))</f>
        <v/>
      </c>
      <c r="BU484" s="53" t="str">
        <f>IF(B484&gt;例①!$C$48,"",IF(B484&gt;=例①!$C$47,$BU$13,""))</f>
        <v/>
      </c>
      <c r="BV484" s="53" t="str">
        <f>IF(B484&gt;例①!$C$50,"",IF(B484&gt;=例①!$C$49,$BV$13,""))</f>
        <v/>
      </c>
      <c r="BW484" s="53" t="str">
        <f>IF(B484&gt;例①!$C$52,"",IF(B484&gt;=例①!$C$51,$BW$13,""))</f>
        <v/>
      </c>
      <c r="BX484" s="53" t="str">
        <f>IF(B484&gt;例①!$C$54,"",IF(B484&gt;=例①!$C$53,$BX$13,""))</f>
        <v/>
      </c>
      <c r="BY484" s="53" t="str">
        <f>IF(B484&gt;例①!$C$56,"",IF(B484&gt;=例①!$C$55,$BY$13,""))</f>
        <v/>
      </c>
      <c r="BZ484" s="53" t="str">
        <f>IF(B484&gt;例①!$C$58,"",IF(B484&gt;=例①!$C$57,$BZ$13,""))</f>
        <v/>
      </c>
      <c r="CA484" s="53" t="str">
        <f>IF(B484&gt;例①!$C$60,"",IF(B484&gt;=例①!$C$59,$CA$13,""))</f>
        <v/>
      </c>
      <c r="CB484" s="53" t="str">
        <f>IF(B484&gt;例①!$C$62,"",IF(B484&gt;=例①!$C$61,$CB$13,""))</f>
        <v/>
      </c>
      <c r="CC484" s="53" t="str">
        <f>IF(B484&gt;例①!$C$64,"",IF(B484&gt;=例①!$C$63,$CC$13,""))</f>
        <v/>
      </c>
      <c r="CD484" s="53" t="str">
        <f>IF(B484&gt;例①!$C$66,"",IF(B484&gt;=例①!$C$65,$CD$13,""))</f>
        <v/>
      </c>
      <c r="CE484" s="50" t="str">
        <f t="shared" si="286"/>
        <v/>
      </c>
      <c r="CF484" s="50" t="str">
        <f t="shared" si="273"/>
        <v xml:space="preserve"> </v>
      </c>
    </row>
    <row r="485" spans="1:84" ht="39" customHeight="1" thickTop="1" thickBot="1" x14ac:dyDescent="0.2">
      <c r="A485" s="81" t="str">
        <f t="shared" si="260"/>
        <v>対象期間外</v>
      </c>
      <c r="B485" s="180" t="str">
        <f>IFERROR(IF(B484=例①!$E$12+IF(WEEKDAY(例①!$E$12)=1,例①!$E$12,(8-WEEKDAY(例①!$E$12))),"-",IF(B484="-","-",B484+1)),"-")</f>
        <v>-</v>
      </c>
      <c r="C485" s="89" t="str">
        <f t="shared" si="274"/>
        <v>-</v>
      </c>
      <c r="D485" s="199" t="str">
        <f t="shared" si="275"/>
        <v>×</v>
      </c>
      <c r="E485" s="200" t="str">
        <f t="shared" si="276"/>
        <v xml:space="preserve"> </v>
      </c>
      <c r="F485" s="201" t="s">
        <v>60</v>
      </c>
      <c r="G485" s="202"/>
      <c r="H485" s="203"/>
      <c r="I485" s="204"/>
      <c r="J485" s="187" t="str">
        <f t="shared" si="277"/>
        <v/>
      </c>
      <c r="K485" s="190" t="str">
        <f t="shared" si="261"/>
        <v/>
      </c>
      <c r="L485" s="190" t="str">
        <f t="shared" si="262"/>
        <v/>
      </c>
      <c r="M485" s="188" t="str">
        <f t="shared" si="278"/>
        <v/>
      </c>
      <c r="N485" s="87" t="str">
        <f t="shared" si="263"/>
        <v/>
      </c>
      <c r="O485" s="108"/>
      <c r="P485" s="156" t="str">
        <f>IF(B485&lt;例①!$E$11,"",IF(B485&gt;例①!$E$12,"",IF(LEN(CE485)=0,"○","")))</f>
        <v/>
      </c>
      <c r="Q485" s="162">
        <f t="shared" si="279"/>
        <v>52</v>
      </c>
      <c r="R485" s="93">
        <f t="shared" si="264"/>
        <v>181</v>
      </c>
      <c r="S485" s="156" t="str">
        <f t="shared" si="265"/>
        <v/>
      </c>
      <c r="T485" s="162">
        <f t="shared" si="266"/>
        <v>51</v>
      </c>
      <c r="U485" s="100">
        <f t="shared" si="280"/>
        <v>52</v>
      </c>
      <c r="V485" s="93" t="str">
        <f t="shared" si="267"/>
        <v/>
      </c>
      <c r="W485" s="169" t="str">
        <f t="shared" si="281"/>
        <v/>
      </c>
      <c r="X485" s="80" t="str">
        <f t="shared" si="282"/>
        <v/>
      </c>
      <c r="Y485" s="80" t="str">
        <f t="shared" si="283"/>
        <v/>
      </c>
      <c r="Z485" s="80" t="str">
        <f t="shared" si="268"/>
        <v>-</v>
      </c>
      <c r="AA485" s="80" t="str">
        <f t="shared" si="269"/>
        <v/>
      </c>
      <c r="AB485" s="80" t="str">
        <f t="shared" si="270"/>
        <v>OK（振替済み）</v>
      </c>
      <c r="AC485" s="154">
        <f t="shared" si="271"/>
        <v>51</v>
      </c>
      <c r="AD485" s="154" t="str">
        <f t="shared" si="284"/>
        <v/>
      </c>
      <c r="AE485" s="106">
        <f t="shared" si="285"/>
        <v>0</v>
      </c>
      <c r="AF485" s="106">
        <f t="shared" si="272"/>
        <v>0</v>
      </c>
      <c r="AG485" s="218" t="str">
        <f>IFERROR(IF(AE485=1,例①!$E$11,IF(AE485=2,例①!$E$11,IF(WEEKDAY(Z485)=2,Z478,AG484))),"")</f>
        <v/>
      </c>
      <c r="AH485" s="222" t="str">
        <f t="shared" si="290"/>
        <v/>
      </c>
      <c r="AI485" s="222" t="str">
        <f t="shared" si="290"/>
        <v/>
      </c>
      <c r="AJ485" s="222" t="str">
        <f t="shared" si="290"/>
        <v/>
      </c>
      <c r="AK485" s="222" t="str">
        <f t="shared" si="290"/>
        <v/>
      </c>
      <c r="AL485" s="222" t="str">
        <f t="shared" si="290"/>
        <v/>
      </c>
      <c r="AM485" s="222" t="str">
        <f t="shared" si="290"/>
        <v/>
      </c>
      <c r="AN485" s="222" t="str">
        <f t="shared" si="290"/>
        <v/>
      </c>
      <c r="AO485" s="222" t="str">
        <f t="shared" si="290"/>
        <v/>
      </c>
      <c r="AP485" s="222" t="str">
        <f t="shared" si="290"/>
        <v/>
      </c>
      <c r="AQ485" s="222" t="str">
        <f t="shared" si="290"/>
        <v/>
      </c>
      <c r="AR485" s="222" t="str">
        <f t="shared" si="290"/>
        <v/>
      </c>
      <c r="AS485" s="222" t="str">
        <f t="shared" si="290"/>
        <v/>
      </c>
      <c r="AT485" s="222" t="str">
        <f t="shared" si="290"/>
        <v/>
      </c>
      <c r="AU485" s="222" t="str">
        <f t="shared" si="290"/>
        <v/>
      </c>
      <c r="AV485" s="222" t="str">
        <f t="shared" si="290"/>
        <v/>
      </c>
      <c r="AW485" s="222" t="str">
        <f t="shared" si="290"/>
        <v/>
      </c>
      <c r="AX485" s="222" t="str">
        <f t="shared" si="290"/>
        <v/>
      </c>
      <c r="AY485" s="222" t="str">
        <f t="shared" si="290"/>
        <v/>
      </c>
      <c r="AZ485" s="222" t="str">
        <f t="shared" si="290"/>
        <v/>
      </c>
      <c r="BA485" s="222" t="str">
        <f t="shared" si="290"/>
        <v/>
      </c>
      <c r="BB485" s="219" t="str">
        <f>IFERROR(IF(IF(Z485=例①!$E$12,例①!$E$12,IF(WEEKDAY(Z485)=1,Z492,BB486))&gt;例①!$E$12,例①!$E$12,IF(Z485=例①!$E$12,例①!$E$12,IF(WEEKDAY(Z485)=1,Z492,BB486))),"")</f>
        <v/>
      </c>
      <c r="BE485" s="53"/>
      <c r="BF485" s="53"/>
      <c r="BG485" s="53" t="str">
        <f>IFERROR(VLOOKUP(B485,例①!$C$11:$D$12,2,FALSE),"")</f>
        <v/>
      </c>
      <c r="BH485" s="53" t="str">
        <f>IFERROR(VLOOKUP(B485,例①!$C$16:$D$21,2,FALSE),"")</f>
        <v/>
      </c>
      <c r="BI485" s="53" t="str">
        <f>IFERROR(VLOOKUP(B485,例①!$C$22:$D$24,2,FALSE),"")</f>
        <v/>
      </c>
      <c r="BJ485" s="53" t="str">
        <f>IF(B485&gt;例①!$C$26,"",IF(B485&gt;=例①!$C$25,$BJ$13,""))</f>
        <v/>
      </c>
      <c r="BK485" s="53" t="str">
        <f>IF(B485&gt;例①!$C$28,"",IF(B485&gt;=例①!$C$27,$BK$13,""))</f>
        <v/>
      </c>
      <c r="BL485" s="53" t="str">
        <f>IF(B485&gt;例①!$C$30,"",IF(B485&gt;=例①!$C$29,$BL$13,""))</f>
        <v/>
      </c>
      <c r="BM485" s="53" t="str">
        <f>IF(B485&gt;例①!$C$32,"",IF(B485&gt;=例①!$C$31,$BM$13,""))</f>
        <v/>
      </c>
      <c r="BN485" s="53" t="str">
        <f>IF(B485&gt;例①!$C$34,"",IF(B485&gt;=例①!$C$33,$BN$13,""))</f>
        <v/>
      </c>
      <c r="BO485" s="53" t="str">
        <f>IF(B485&gt;例①!$C$36,"",IF(B485&gt;=例①!$C$35,$BO$13,""))</f>
        <v/>
      </c>
      <c r="BP485" s="53" t="str">
        <f>IF(B485&gt;例①!$C$38,"",IF(B485&gt;=例①!$C$37,$BP$13,""))</f>
        <v/>
      </c>
      <c r="BQ485" s="53" t="str">
        <f>IF(B485&gt;例①!$C$40,"",IF(B485&gt;=例①!$C$39,$BQ$13,""))</f>
        <v/>
      </c>
      <c r="BR485" s="53" t="str">
        <f>IF(B485&gt;例①!$C$42,"",IF(B485&gt;=例①!$C$41,$BR$13,""))</f>
        <v/>
      </c>
      <c r="BS485" s="53" t="str">
        <f>IF(B485&gt;例①!$C$44,"",IF(B485&gt;=例①!$C$43,$BS$13,""))</f>
        <v/>
      </c>
      <c r="BT485" s="53" t="str">
        <f>IF(B485&gt;例①!$C$46,"",IF(B485&gt;=例①!$C$45,$BT$13,""))</f>
        <v/>
      </c>
      <c r="BU485" s="53" t="str">
        <f>IF(B485&gt;例①!$C$48,"",IF(B485&gt;=例①!$C$47,$BU$13,""))</f>
        <v/>
      </c>
      <c r="BV485" s="53" t="str">
        <f>IF(B485&gt;例①!$C$50,"",IF(B485&gt;=例①!$C$49,$BV$13,""))</f>
        <v/>
      </c>
      <c r="BW485" s="53" t="str">
        <f>IF(B485&gt;例①!$C$52,"",IF(B485&gt;=例①!$C$51,$BW$13,""))</f>
        <v/>
      </c>
      <c r="BX485" s="53" t="str">
        <f>IF(B485&gt;例①!$C$54,"",IF(B485&gt;=例①!$C$53,$BX$13,""))</f>
        <v/>
      </c>
      <c r="BY485" s="53" t="str">
        <f>IF(B485&gt;例①!$C$56,"",IF(B485&gt;=例①!$C$55,$BY$13,""))</f>
        <v/>
      </c>
      <c r="BZ485" s="53" t="str">
        <f>IF(B485&gt;例①!$C$58,"",IF(B485&gt;=例①!$C$57,$BZ$13,""))</f>
        <v/>
      </c>
      <c r="CA485" s="53" t="str">
        <f>IF(B485&gt;例①!$C$60,"",IF(B485&gt;=例①!$C$59,$CA$13,""))</f>
        <v/>
      </c>
      <c r="CB485" s="53" t="str">
        <f>IF(B485&gt;例①!$C$62,"",IF(B485&gt;=例①!$C$61,$CB$13,""))</f>
        <v/>
      </c>
      <c r="CC485" s="53" t="str">
        <f>IF(B485&gt;例①!$C$64,"",IF(B485&gt;=例①!$C$63,$CC$13,""))</f>
        <v/>
      </c>
      <c r="CD485" s="53" t="str">
        <f>IF(B485&gt;例①!$C$66,"",IF(B485&gt;=例①!$C$65,$CD$13,""))</f>
        <v/>
      </c>
      <c r="CE485" s="50" t="str">
        <f t="shared" si="286"/>
        <v/>
      </c>
      <c r="CF485" s="50" t="str">
        <f t="shared" si="273"/>
        <v xml:space="preserve"> </v>
      </c>
    </row>
    <row r="486" spans="1:84" ht="39" customHeight="1" thickTop="1" thickBot="1" x14ac:dyDescent="0.2">
      <c r="A486" s="81" t="str">
        <f t="shared" si="260"/>
        <v>対象期間外</v>
      </c>
      <c r="B486" s="180" t="str">
        <f>IFERROR(IF(B485=例①!$E$12+IF(WEEKDAY(例①!$E$12)=1,例①!$E$12,(8-WEEKDAY(例①!$E$12))),"-",IF(B485="-","-",B485+1)),"-")</f>
        <v>-</v>
      </c>
      <c r="C486" s="89" t="str">
        <f t="shared" si="274"/>
        <v>-</v>
      </c>
      <c r="D486" s="199" t="str">
        <f t="shared" si="275"/>
        <v>×</v>
      </c>
      <c r="E486" s="200" t="str">
        <f t="shared" si="276"/>
        <v xml:space="preserve"> </v>
      </c>
      <c r="F486" s="201" t="s">
        <v>60</v>
      </c>
      <c r="G486" s="202"/>
      <c r="H486" s="203"/>
      <c r="I486" s="204"/>
      <c r="J486" s="187" t="str">
        <f t="shared" si="277"/>
        <v/>
      </c>
      <c r="K486" s="190" t="str">
        <f t="shared" si="261"/>
        <v/>
      </c>
      <c r="L486" s="190" t="str">
        <f t="shared" si="262"/>
        <v/>
      </c>
      <c r="M486" s="188" t="str">
        <f t="shared" si="278"/>
        <v/>
      </c>
      <c r="N486" s="87" t="str">
        <f t="shared" si="263"/>
        <v/>
      </c>
      <c r="O486" s="108"/>
      <c r="P486" s="156" t="str">
        <f>IF(B486&lt;例①!$E$11,"",IF(B486&gt;例①!$E$12,"",IF(LEN(CE486)=0,"○","")))</f>
        <v/>
      </c>
      <c r="Q486" s="162">
        <f t="shared" si="279"/>
        <v>52</v>
      </c>
      <c r="R486" s="93">
        <f t="shared" si="264"/>
        <v>181</v>
      </c>
      <c r="S486" s="156" t="str">
        <f t="shared" si="265"/>
        <v/>
      </c>
      <c r="T486" s="162">
        <f t="shared" si="266"/>
        <v>51</v>
      </c>
      <c r="U486" s="100">
        <f t="shared" si="280"/>
        <v>52</v>
      </c>
      <c r="V486" s="93" t="str">
        <f t="shared" si="267"/>
        <v/>
      </c>
      <c r="W486" s="169" t="str">
        <f t="shared" si="281"/>
        <v/>
      </c>
      <c r="X486" s="80" t="str">
        <f t="shared" si="282"/>
        <v/>
      </c>
      <c r="Y486" s="80" t="str">
        <f t="shared" si="283"/>
        <v/>
      </c>
      <c r="Z486" s="80" t="str">
        <f t="shared" si="268"/>
        <v>-</v>
      </c>
      <c r="AA486" s="80" t="str">
        <f t="shared" si="269"/>
        <v/>
      </c>
      <c r="AB486" s="80" t="str">
        <f t="shared" si="270"/>
        <v>OK（振替済み）</v>
      </c>
      <c r="AC486" s="154">
        <f t="shared" si="271"/>
        <v>51</v>
      </c>
      <c r="AD486" s="154" t="str">
        <f t="shared" si="284"/>
        <v/>
      </c>
      <c r="AE486" s="106">
        <f t="shared" si="285"/>
        <v>0</v>
      </c>
      <c r="AF486" s="106">
        <f t="shared" si="272"/>
        <v>0</v>
      </c>
      <c r="AG486" s="218" t="str">
        <f>IFERROR(IF(AE486=1,例①!$E$11,IF(AE486=2,例①!$E$11,IF(WEEKDAY(Z486)=2,Z479,AG485))),"")</f>
        <v/>
      </c>
      <c r="AH486" s="222" t="str">
        <f t="shared" si="290"/>
        <v/>
      </c>
      <c r="AI486" s="222" t="str">
        <f t="shared" si="290"/>
        <v/>
      </c>
      <c r="AJ486" s="222" t="str">
        <f t="shared" si="290"/>
        <v/>
      </c>
      <c r="AK486" s="222" t="str">
        <f t="shared" si="290"/>
        <v/>
      </c>
      <c r="AL486" s="222" t="str">
        <f t="shared" si="290"/>
        <v/>
      </c>
      <c r="AM486" s="222" t="str">
        <f t="shared" si="290"/>
        <v/>
      </c>
      <c r="AN486" s="222" t="str">
        <f t="shared" si="290"/>
        <v/>
      </c>
      <c r="AO486" s="222" t="str">
        <f t="shared" si="290"/>
        <v/>
      </c>
      <c r="AP486" s="222" t="str">
        <f t="shared" si="290"/>
        <v/>
      </c>
      <c r="AQ486" s="222" t="str">
        <f t="shared" si="290"/>
        <v/>
      </c>
      <c r="AR486" s="222" t="str">
        <f t="shared" si="290"/>
        <v/>
      </c>
      <c r="AS486" s="222" t="str">
        <f t="shared" si="290"/>
        <v/>
      </c>
      <c r="AT486" s="222" t="str">
        <f t="shared" si="290"/>
        <v/>
      </c>
      <c r="AU486" s="222" t="str">
        <f t="shared" si="290"/>
        <v/>
      </c>
      <c r="AV486" s="222" t="str">
        <f t="shared" si="290"/>
        <v/>
      </c>
      <c r="AW486" s="222" t="str">
        <f t="shared" si="290"/>
        <v/>
      </c>
      <c r="AX486" s="222" t="str">
        <f t="shared" si="290"/>
        <v/>
      </c>
      <c r="AY486" s="222" t="str">
        <f t="shared" si="290"/>
        <v/>
      </c>
      <c r="AZ486" s="222" t="str">
        <f t="shared" si="290"/>
        <v/>
      </c>
      <c r="BA486" s="222" t="str">
        <f t="shared" si="290"/>
        <v/>
      </c>
      <c r="BB486" s="219" t="str">
        <f>IFERROR(IF(IF(Z486=例①!$E$12,例①!$E$12,IF(WEEKDAY(Z486)=1,Z493,BB487))&gt;例①!$E$12,例①!$E$12,IF(Z486=例①!$E$12,例①!$E$12,IF(WEEKDAY(Z486)=1,Z493,BB487))),"")</f>
        <v/>
      </c>
      <c r="BE486" s="53"/>
      <c r="BF486" s="53"/>
      <c r="BG486" s="53" t="str">
        <f>IFERROR(VLOOKUP(B486,例①!$C$11:$D$12,2,FALSE),"")</f>
        <v/>
      </c>
      <c r="BH486" s="53" t="str">
        <f>IFERROR(VLOOKUP(B486,例①!$C$16:$D$21,2,FALSE),"")</f>
        <v/>
      </c>
      <c r="BI486" s="53" t="str">
        <f>IFERROR(VLOOKUP(B486,例①!$C$22:$D$24,2,FALSE),"")</f>
        <v/>
      </c>
      <c r="BJ486" s="53" t="str">
        <f>IF(B486&gt;例①!$C$26,"",IF(B486&gt;=例①!$C$25,$BJ$13,""))</f>
        <v/>
      </c>
      <c r="BK486" s="53" t="str">
        <f>IF(B486&gt;例①!$C$28,"",IF(B486&gt;=例①!$C$27,$BK$13,""))</f>
        <v/>
      </c>
      <c r="BL486" s="53" t="str">
        <f>IF(B486&gt;例①!$C$30,"",IF(B486&gt;=例①!$C$29,$BL$13,""))</f>
        <v/>
      </c>
      <c r="BM486" s="53" t="str">
        <f>IF(B486&gt;例①!$C$32,"",IF(B486&gt;=例①!$C$31,$BM$13,""))</f>
        <v/>
      </c>
      <c r="BN486" s="53" t="str">
        <f>IF(B486&gt;例①!$C$34,"",IF(B486&gt;=例①!$C$33,$BN$13,""))</f>
        <v/>
      </c>
      <c r="BO486" s="53" t="str">
        <f>IF(B486&gt;例①!$C$36,"",IF(B486&gt;=例①!$C$35,$BO$13,""))</f>
        <v/>
      </c>
      <c r="BP486" s="53" t="str">
        <f>IF(B486&gt;例①!$C$38,"",IF(B486&gt;=例①!$C$37,$BP$13,""))</f>
        <v/>
      </c>
      <c r="BQ486" s="53" t="str">
        <f>IF(B486&gt;例①!$C$40,"",IF(B486&gt;=例①!$C$39,$BQ$13,""))</f>
        <v/>
      </c>
      <c r="BR486" s="53" t="str">
        <f>IF(B486&gt;例①!$C$42,"",IF(B486&gt;=例①!$C$41,$BR$13,""))</f>
        <v/>
      </c>
      <c r="BS486" s="53" t="str">
        <f>IF(B486&gt;例①!$C$44,"",IF(B486&gt;=例①!$C$43,$BS$13,""))</f>
        <v/>
      </c>
      <c r="BT486" s="53" t="str">
        <f>IF(B486&gt;例①!$C$46,"",IF(B486&gt;=例①!$C$45,$BT$13,""))</f>
        <v/>
      </c>
      <c r="BU486" s="53" t="str">
        <f>IF(B486&gt;例①!$C$48,"",IF(B486&gt;=例①!$C$47,$BU$13,""))</f>
        <v/>
      </c>
      <c r="BV486" s="53" t="str">
        <f>IF(B486&gt;例①!$C$50,"",IF(B486&gt;=例①!$C$49,$BV$13,""))</f>
        <v/>
      </c>
      <c r="BW486" s="53" t="str">
        <f>IF(B486&gt;例①!$C$52,"",IF(B486&gt;=例①!$C$51,$BW$13,""))</f>
        <v/>
      </c>
      <c r="BX486" s="53" t="str">
        <f>IF(B486&gt;例①!$C$54,"",IF(B486&gt;=例①!$C$53,$BX$13,""))</f>
        <v/>
      </c>
      <c r="BY486" s="53" t="str">
        <f>IF(B486&gt;例①!$C$56,"",IF(B486&gt;=例①!$C$55,$BY$13,""))</f>
        <v/>
      </c>
      <c r="BZ486" s="53" t="str">
        <f>IF(B486&gt;例①!$C$58,"",IF(B486&gt;=例①!$C$57,$BZ$13,""))</f>
        <v/>
      </c>
      <c r="CA486" s="53" t="str">
        <f>IF(B486&gt;例①!$C$60,"",IF(B486&gt;=例①!$C$59,$CA$13,""))</f>
        <v/>
      </c>
      <c r="CB486" s="53" t="str">
        <f>IF(B486&gt;例①!$C$62,"",IF(B486&gt;=例①!$C$61,$CB$13,""))</f>
        <v/>
      </c>
      <c r="CC486" s="53" t="str">
        <f>IF(B486&gt;例①!$C$64,"",IF(B486&gt;=例①!$C$63,$CC$13,""))</f>
        <v/>
      </c>
      <c r="CD486" s="53" t="str">
        <f>IF(B486&gt;例①!$C$66,"",IF(B486&gt;=例①!$C$65,$CD$13,""))</f>
        <v/>
      </c>
      <c r="CE486" s="50" t="str">
        <f t="shared" si="286"/>
        <v/>
      </c>
      <c r="CF486" s="50" t="str">
        <f t="shared" si="273"/>
        <v xml:space="preserve"> </v>
      </c>
    </row>
    <row r="487" spans="1:84" ht="39" customHeight="1" thickTop="1" thickBot="1" x14ac:dyDescent="0.2">
      <c r="A487" s="81" t="str">
        <f t="shared" si="260"/>
        <v>対象期間外</v>
      </c>
      <c r="B487" s="180" t="str">
        <f>IFERROR(IF(B486=例①!$E$12+IF(WEEKDAY(例①!$E$12)=1,例①!$E$12,(8-WEEKDAY(例①!$E$12))),"-",IF(B486="-","-",B486+1)),"-")</f>
        <v>-</v>
      </c>
      <c r="C487" s="89" t="str">
        <f t="shared" si="274"/>
        <v>-</v>
      </c>
      <c r="D487" s="199" t="str">
        <f t="shared" si="275"/>
        <v>×</v>
      </c>
      <c r="E487" s="200" t="str">
        <f t="shared" si="276"/>
        <v xml:space="preserve"> </v>
      </c>
      <c r="F487" s="201" t="s">
        <v>60</v>
      </c>
      <c r="G487" s="202"/>
      <c r="H487" s="203"/>
      <c r="I487" s="204"/>
      <c r="J487" s="187" t="str">
        <f t="shared" si="277"/>
        <v/>
      </c>
      <c r="K487" s="190" t="str">
        <f t="shared" si="261"/>
        <v/>
      </c>
      <c r="L487" s="190" t="str">
        <f t="shared" si="262"/>
        <v/>
      </c>
      <c r="M487" s="188" t="str">
        <f t="shared" si="278"/>
        <v/>
      </c>
      <c r="N487" s="87" t="str">
        <f t="shared" si="263"/>
        <v/>
      </c>
      <c r="O487" s="108"/>
      <c r="P487" s="156" t="str">
        <f>IF(B487&lt;例①!$E$11,"",IF(B487&gt;例①!$E$12,"",IF(LEN(CE487)=0,"○","")))</f>
        <v/>
      </c>
      <c r="Q487" s="162">
        <f t="shared" si="279"/>
        <v>52</v>
      </c>
      <c r="R487" s="93">
        <f t="shared" si="264"/>
        <v>181</v>
      </c>
      <c r="S487" s="156" t="str">
        <f t="shared" si="265"/>
        <v/>
      </c>
      <c r="T487" s="162">
        <f t="shared" si="266"/>
        <v>51</v>
      </c>
      <c r="U487" s="100">
        <f t="shared" si="280"/>
        <v>52</v>
      </c>
      <c r="V487" s="93" t="str">
        <f t="shared" si="267"/>
        <v/>
      </c>
      <c r="W487" s="169" t="str">
        <f t="shared" si="281"/>
        <v/>
      </c>
      <c r="X487" s="80" t="str">
        <f t="shared" si="282"/>
        <v/>
      </c>
      <c r="Y487" s="80" t="str">
        <f t="shared" si="283"/>
        <v/>
      </c>
      <c r="Z487" s="80" t="str">
        <f t="shared" si="268"/>
        <v>-</v>
      </c>
      <c r="AA487" s="80" t="str">
        <f t="shared" si="269"/>
        <v/>
      </c>
      <c r="AB487" s="80" t="str">
        <f t="shared" si="270"/>
        <v>OK（振替済み）</v>
      </c>
      <c r="AC487" s="154">
        <f t="shared" si="271"/>
        <v>51</v>
      </c>
      <c r="AD487" s="154" t="str">
        <f t="shared" si="284"/>
        <v/>
      </c>
      <c r="AE487" s="106">
        <f t="shared" si="285"/>
        <v>0</v>
      </c>
      <c r="AF487" s="106">
        <f t="shared" si="272"/>
        <v>0</v>
      </c>
      <c r="AG487" s="218" t="str">
        <f>IFERROR(IF(AE487=1,例①!$E$11,IF(AE487=2,例①!$E$11,IF(WEEKDAY(Z487)=2,Z480,AG486))),"")</f>
        <v/>
      </c>
      <c r="AH487" s="222" t="str">
        <f t="shared" si="290"/>
        <v/>
      </c>
      <c r="AI487" s="222" t="str">
        <f t="shared" si="290"/>
        <v/>
      </c>
      <c r="AJ487" s="222" t="str">
        <f t="shared" si="290"/>
        <v/>
      </c>
      <c r="AK487" s="222" t="str">
        <f t="shared" si="290"/>
        <v/>
      </c>
      <c r="AL487" s="222" t="str">
        <f t="shared" si="290"/>
        <v/>
      </c>
      <c r="AM487" s="222" t="str">
        <f t="shared" si="290"/>
        <v/>
      </c>
      <c r="AN487" s="222" t="str">
        <f t="shared" si="290"/>
        <v/>
      </c>
      <c r="AO487" s="222" t="str">
        <f t="shared" si="290"/>
        <v/>
      </c>
      <c r="AP487" s="222" t="str">
        <f t="shared" si="290"/>
        <v/>
      </c>
      <c r="AQ487" s="222" t="str">
        <f t="shared" si="290"/>
        <v/>
      </c>
      <c r="AR487" s="222" t="str">
        <f t="shared" si="290"/>
        <v/>
      </c>
      <c r="AS487" s="222" t="str">
        <f t="shared" si="290"/>
        <v/>
      </c>
      <c r="AT487" s="222" t="str">
        <f t="shared" si="290"/>
        <v/>
      </c>
      <c r="AU487" s="222" t="str">
        <f t="shared" si="290"/>
        <v/>
      </c>
      <c r="AV487" s="222" t="str">
        <f t="shared" si="290"/>
        <v/>
      </c>
      <c r="AW487" s="222" t="str">
        <f t="shared" si="290"/>
        <v/>
      </c>
      <c r="AX487" s="222" t="str">
        <f t="shared" si="290"/>
        <v/>
      </c>
      <c r="AY487" s="222" t="str">
        <f t="shared" si="290"/>
        <v/>
      </c>
      <c r="AZ487" s="222" t="str">
        <f t="shared" si="290"/>
        <v/>
      </c>
      <c r="BA487" s="222" t="str">
        <f t="shared" si="290"/>
        <v/>
      </c>
      <c r="BB487" s="219" t="str">
        <f>IFERROR(IF(IF(Z487=例①!$E$12,例①!$E$12,IF(WEEKDAY(Z487)=1,Z494,BB488))&gt;例①!$E$12,例①!$E$12,IF(Z487=例①!$E$12,例①!$E$12,IF(WEEKDAY(Z487)=1,Z494,BB488))),"")</f>
        <v/>
      </c>
      <c r="BE487" s="53"/>
      <c r="BF487" s="53"/>
      <c r="BG487" s="53" t="str">
        <f>IFERROR(VLOOKUP(B487,例①!$C$11:$D$12,2,FALSE),"")</f>
        <v/>
      </c>
      <c r="BH487" s="53" t="str">
        <f>IFERROR(VLOOKUP(B487,例①!$C$16:$D$21,2,FALSE),"")</f>
        <v/>
      </c>
      <c r="BI487" s="53" t="str">
        <f>IFERROR(VLOOKUP(B487,例①!$C$22:$D$24,2,FALSE),"")</f>
        <v/>
      </c>
      <c r="BJ487" s="53" t="str">
        <f>IF(B487&gt;例①!$C$26,"",IF(B487&gt;=例①!$C$25,$BJ$13,""))</f>
        <v/>
      </c>
      <c r="BK487" s="53" t="str">
        <f>IF(B487&gt;例①!$C$28,"",IF(B487&gt;=例①!$C$27,$BK$13,""))</f>
        <v/>
      </c>
      <c r="BL487" s="53" t="str">
        <f>IF(B487&gt;例①!$C$30,"",IF(B487&gt;=例①!$C$29,$BL$13,""))</f>
        <v/>
      </c>
      <c r="BM487" s="53" t="str">
        <f>IF(B487&gt;例①!$C$32,"",IF(B487&gt;=例①!$C$31,$BM$13,""))</f>
        <v/>
      </c>
      <c r="BN487" s="53" t="str">
        <f>IF(B487&gt;例①!$C$34,"",IF(B487&gt;=例①!$C$33,$BN$13,""))</f>
        <v/>
      </c>
      <c r="BO487" s="53" t="str">
        <f>IF(B487&gt;例①!$C$36,"",IF(B487&gt;=例①!$C$35,$BO$13,""))</f>
        <v/>
      </c>
      <c r="BP487" s="53" t="str">
        <f>IF(B487&gt;例①!$C$38,"",IF(B487&gt;=例①!$C$37,$BP$13,""))</f>
        <v/>
      </c>
      <c r="BQ487" s="53" t="str">
        <f>IF(B487&gt;例①!$C$40,"",IF(B487&gt;=例①!$C$39,$BQ$13,""))</f>
        <v/>
      </c>
      <c r="BR487" s="53" t="str">
        <f>IF(B487&gt;例①!$C$42,"",IF(B487&gt;=例①!$C$41,$BR$13,""))</f>
        <v/>
      </c>
      <c r="BS487" s="53" t="str">
        <f>IF(B487&gt;例①!$C$44,"",IF(B487&gt;=例①!$C$43,$BS$13,""))</f>
        <v/>
      </c>
      <c r="BT487" s="53" t="str">
        <f>IF(B487&gt;例①!$C$46,"",IF(B487&gt;=例①!$C$45,$BT$13,""))</f>
        <v/>
      </c>
      <c r="BU487" s="53" t="str">
        <f>IF(B487&gt;例①!$C$48,"",IF(B487&gt;=例①!$C$47,$BU$13,""))</f>
        <v/>
      </c>
      <c r="BV487" s="53" t="str">
        <f>IF(B487&gt;例①!$C$50,"",IF(B487&gt;=例①!$C$49,$BV$13,""))</f>
        <v/>
      </c>
      <c r="BW487" s="53" t="str">
        <f>IF(B487&gt;例①!$C$52,"",IF(B487&gt;=例①!$C$51,$BW$13,""))</f>
        <v/>
      </c>
      <c r="BX487" s="53" t="str">
        <f>IF(B487&gt;例①!$C$54,"",IF(B487&gt;=例①!$C$53,$BX$13,""))</f>
        <v/>
      </c>
      <c r="BY487" s="53" t="str">
        <f>IF(B487&gt;例①!$C$56,"",IF(B487&gt;=例①!$C$55,$BY$13,""))</f>
        <v/>
      </c>
      <c r="BZ487" s="53" t="str">
        <f>IF(B487&gt;例①!$C$58,"",IF(B487&gt;=例①!$C$57,$BZ$13,""))</f>
        <v/>
      </c>
      <c r="CA487" s="53" t="str">
        <f>IF(B487&gt;例①!$C$60,"",IF(B487&gt;=例①!$C$59,$CA$13,""))</f>
        <v/>
      </c>
      <c r="CB487" s="53" t="str">
        <f>IF(B487&gt;例①!$C$62,"",IF(B487&gt;=例①!$C$61,$CB$13,""))</f>
        <v/>
      </c>
      <c r="CC487" s="53" t="str">
        <f>IF(B487&gt;例①!$C$64,"",IF(B487&gt;=例①!$C$63,$CC$13,""))</f>
        <v/>
      </c>
      <c r="CD487" s="53" t="str">
        <f>IF(B487&gt;例①!$C$66,"",IF(B487&gt;=例①!$C$65,$CD$13,""))</f>
        <v/>
      </c>
      <c r="CE487" s="50" t="str">
        <f t="shared" si="286"/>
        <v/>
      </c>
      <c r="CF487" s="50" t="str">
        <f t="shared" si="273"/>
        <v xml:space="preserve"> </v>
      </c>
    </row>
    <row r="488" spans="1:84" ht="39" customHeight="1" thickTop="1" thickBot="1" x14ac:dyDescent="0.2">
      <c r="A488" s="81" t="str">
        <f t="shared" si="260"/>
        <v>対象期間外</v>
      </c>
      <c r="B488" s="180" t="str">
        <f>IFERROR(IF(B487=例①!$E$12+IF(WEEKDAY(例①!$E$12)=1,例①!$E$12,(8-WEEKDAY(例①!$E$12))),"-",IF(B487="-","-",B487+1)),"-")</f>
        <v>-</v>
      </c>
      <c r="C488" s="89" t="str">
        <f t="shared" si="274"/>
        <v>-</v>
      </c>
      <c r="D488" s="199" t="str">
        <f t="shared" si="275"/>
        <v>×</v>
      </c>
      <c r="E488" s="200" t="str">
        <f t="shared" si="276"/>
        <v xml:space="preserve"> </v>
      </c>
      <c r="F488" s="201" t="s">
        <v>60</v>
      </c>
      <c r="G488" s="202"/>
      <c r="H488" s="203"/>
      <c r="I488" s="204"/>
      <c r="J488" s="187" t="str">
        <f t="shared" si="277"/>
        <v/>
      </c>
      <c r="K488" s="190" t="str">
        <f t="shared" si="261"/>
        <v/>
      </c>
      <c r="L488" s="190" t="str">
        <f t="shared" si="262"/>
        <v/>
      </c>
      <c r="M488" s="188" t="str">
        <f t="shared" si="278"/>
        <v/>
      </c>
      <c r="N488" s="87" t="str">
        <f t="shared" si="263"/>
        <v/>
      </c>
      <c r="O488" s="108"/>
      <c r="P488" s="156" t="str">
        <f>IF(B488&lt;例①!$E$11,"",IF(B488&gt;例①!$E$12,"",IF(LEN(CE488)=0,"○","")))</f>
        <v/>
      </c>
      <c r="Q488" s="162">
        <f t="shared" si="279"/>
        <v>52</v>
      </c>
      <c r="R488" s="93">
        <f t="shared" si="264"/>
        <v>181</v>
      </c>
      <c r="S488" s="156" t="str">
        <f t="shared" si="265"/>
        <v/>
      </c>
      <c r="T488" s="162">
        <f t="shared" si="266"/>
        <v>51</v>
      </c>
      <c r="U488" s="100">
        <f t="shared" si="280"/>
        <v>52</v>
      </c>
      <c r="V488" s="93" t="str">
        <f t="shared" si="267"/>
        <v/>
      </c>
      <c r="W488" s="169" t="str">
        <f t="shared" si="281"/>
        <v/>
      </c>
      <c r="X488" s="80" t="str">
        <f t="shared" si="282"/>
        <v/>
      </c>
      <c r="Y488" s="80" t="str">
        <f t="shared" si="283"/>
        <v/>
      </c>
      <c r="Z488" s="80" t="str">
        <f t="shared" si="268"/>
        <v>-</v>
      </c>
      <c r="AA488" s="80" t="str">
        <f t="shared" si="269"/>
        <v/>
      </c>
      <c r="AB488" s="80" t="str">
        <f t="shared" si="270"/>
        <v>OK（振替済み）</v>
      </c>
      <c r="AC488" s="154">
        <f t="shared" si="271"/>
        <v>51</v>
      </c>
      <c r="AD488" s="154" t="str">
        <f t="shared" si="284"/>
        <v/>
      </c>
      <c r="AE488" s="106">
        <f t="shared" si="285"/>
        <v>0</v>
      </c>
      <c r="AF488" s="106">
        <f t="shared" si="272"/>
        <v>0</v>
      </c>
      <c r="AG488" s="218" t="str">
        <f>IFERROR(IF(AE488=1,例①!$E$11,IF(AE488=2,例①!$E$11,IF(WEEKDAY(Z488)=2,Z481,AG487))),"")</f>
        <v/>
      </c>
      <c r="AH488" s="222" t="str">
        <f t="shared" si="290"/>
        <v/>
      </c>
      <c r="AI488" s="222" t="str">
        <f t="shared" si="290"/>
        <v/>
      </c>
      <c r="AJ488" s="222" t="str">
        <f t="shared" si="290"/>
        <v/>
      </c>
      <c r="AK488" s="222" t="str">
        <f t="shared" si="290"/>
        <v/>
      </c>
      <c r="AL488" s="222" t="str">
        <f t="shared" si="290"/>
        <v/>
      </c>
      <c r="AM488" s="222" t="str">
        <f t="shared" si="290"/>
        <v/>
      </c>
      <c r="AN488" s="222" t="str">
        <f t="shared" si="290"/>
        <v/>
      </c>
      <c r="AO488" s="222" t="str">
        <f t="shared" si="290"/>
        <v/>
      </c>
      <c r="AP488" s="222" t="str">
        <f t="shared" si="290"/>
        <v/>
      </c>
      <c r="AQ488" s="222" t="str">
        <f t="shared" si="290"/>
        <v/>
      </c>
      <c r="AR488" s="222" t="str">
        <f t="shared" si="290"/>
        <v/>
      </c>
      <c r="AS488" s="222" t="str">
        <f t="shared" si="290"/>
        <v/>
      </c>
      <c r="AT488" s="222" t="str">
        <f t="shared" si="290"/>
        <v/>
      </c>
      <c r="AU488" s="222" t="str">
        <f t="shared" si="290"/>
        <v/>
      </c>
      <c r="AV488" s="222" t="str">
        <f t="shared" si="290"/>
        <v/>
      </c>
      <c r="AW488" s="222" t="str">
        <f t="shared" si="290"/>
        <v/>
      </c>
      <c r="AX488" s="222" t="str">
        <f t="shared" si="290"/>
        <v/>
      </c>
      <c r="AY488" s="222" t="str">
        <f t="shared" si="290"/>
        <v/>
      </c>
      <c r="AZ488" s="222" t="str">
        <f t="shared" si="290"/>
        <v/>
      </c>
      <c r="BA488" s="222" t="str">
        <f t="shared" si="290"/>
        <v/>
      </c>
      <c r="BB488" s="219" t="str">
        <f>IFERROR(IF(IF(Z488=例①!$E$12,例①!$E$12,IF(WEEKDAY(Z488)=1,Z495,BB489))&gt;例①!$E$12,例①!$E$12,IF(Z488=例①!$E$12,例①!$E$12,IF(WEEKDAY(Z488)=1,Z495,BB489))),"")</f>
        <v/>
      </c>
      <c r="BE488" s="53"/>
      <c r="BF488" s="53"/>
      <c r="BG488" s="53" t="str">
        <f>IFERROR(VLOOKUP(B488,例①!$C$11:$D$12,2,FALSE),"")</f>
        <v/>
      </c>
      <c r="BH488" s="53" t="str">
        <f>IFERROR(VLOOKUP(B488,例①!$C$16:$D$21,2,FALSE),"")</f>
        <v/>
      </c>
      <c r="BI488" s="53" t="str">
        <f>IFERROR(VLOOKUP(B488,例①!$C$22:$D$24,2,FALSE),"")</f>
        <v/>
      </c>
      <c r="BJ488" s="53" t="str">
        <f>IF(B488&gt;例①!$C$26,"",IF(B488&gt;=例①!$C$25,$BJ$13,""))</f>
        <v/>
      </c>
      <c r="BK488" s="53" t="str">
        <f>IF(B488&gt;例①!$C$28,"",IF(B488&gt;=例①!$C$27,$BK$13,""))</f>
        <v/>
      </c>
      <c r="BL488" s="53" t="str">
        <f>IF(B488&gt;例①!$C$30,"",IF(B488&gt;=例①!$C$29,$BL$13,""))</f>
        <v/>
      </c>
      <c r="BM488" s="53" t="str">
        <f>IF(B488&gt;例①!$C$32,"",IF(B488&gt;=例①!$C$31,$BM$13,""))</f>
        <v/>
      </c>
      <c r="BN488" s="53" t="str">
        <f>IF(B488&gt;例①!$C$34,"",IF(B488&gt;=例①!$C$33,$BN$13,""))</f>
        <v/>
      </c>
      <c r="BO488" s="53" t="str">
        <f>IF(B488&gt;例①!$C$36,"",IF(B488&gt;=例①!$C$35,$BO$13,""))</f>
        <v/>
      </c>
      <c r="BP488" s="53" t="str">
        <f>IF(B488&gt;例①!$C$38,"",IF(B488&gt;=例①!$C$37,$BP$13,""))</f>
        <v/>
      </c>
      <c r="BQ488" s="53" t="str">
        <f>IF(B488&gt;例①!$C$40,"",IF(B488&gt;=例①!$C$39,$BQ$13,""))</f>
        <v/>
      </c>
      <c r="BR488" s="53" t="str">
        <f>IF(B488&gt;例①!$C$42,"",IF(B488&gt;=例①!$C$41,$BR$13,""))</f>
        <v/>
      </c>
      <c r="BS488" s="53" t="str">
        <f>IF(B488&gt;例①!$C$44,"",IF(B488&gt;=例①!$C$43,$BS$13,""))</f>
        <v/>
      </c>
      <c r="BT488" s="53" t="str">
        <f>IF(B488&gt;例①!$C$46,"",IF(B488&gt;=例①!$C$45,$BT$13,""))</f>
        <v/>
      </c>
      <c r="BU488" s="53" t="str">
        <f>IF(B488&gt;例①!$C$48,"",IF(B488&gt;=例①!$C$47,$BU$13,""))</f>
        <v/>
      </c>
      <c r="BV488" s="53" t="str">
        <f>IF(B488&gt;例①!$C$50,"",IF(B488&gt;=例①!$C$49,$BV$13,""))</f>
        <v/>
      </c>
      <c r="BW488" s="53" t="str">
        <f>IF(B488&gt;例①!$C$52,"",IF(B488&gt;=例①!$C$51,$BW$13,""))</f>
        <v/>
      </c>
      <c r="BX488" s="53" t="str">
        <f>IF(B488&gt;例①!$C$54,"",IF(B488&gt;=例①!$C$53,$BX$13,""))</f>
        <v/>
      </c>
      <c r="BY488" s="53" t="str">
        <f>IF(B488&gt;例①!$C$56,"",IF(B488&gt;=例①!$C$55,$BY$13,""))</f>
        <v/>
      </c>
      <c r="BZ488" s="53" t="str">
        <f>IF(B488&gt;例①!$C$58,"",IF(B488&gt;=例①!$C$57,$BZ$13,""))</f>
        <v/>
      </c>
      <c r="CA488" s="53" t="str">
        <f>IF(B488&gt;例①!$C$60,"",IF(B488&gt;=例①!$C$59,$CA$13,""))</f>
        <v/>
      </c>
      <c r="CB488" s="53" t="str">
        <f>IF(B488&gt;例①!$C$62,"",IF(B488&gt;=例①!$C$61,$CB$13,""))</f>
        <v/>
      </c>
      <c r="CC488" s="53" t="str">
        <f>IF(B488&gt;例①!$C$64,"",IF(B488&gt;=例①!$C$63,$CC$13,""))</f>
        <v/>
      </c>
      <c r="CD488" s="53" t="str">
        <f>IF(B488&gt;例①!$C$66,"",IF(B488&gt;=例①!$C$65,$CD$13,""))</f>
        <v/>
      </c>
      <c r="CE488" s="50" t="str">
        <f t="shared" si="286"/>
        <v/>
      </c>
      <c r="CF488" s="50" t="str">
        <f t="shared" si="273"/>
        <v xml:space="preserve"> </v>
      </c>
    </row>
    <row r="489" spans="1:84" ht="39" customHeight="1" thickTop="1" thickBot="1" x14ac:dyDescent="0.2">
      <c r="A489" s="81" t="str">
        <f t="shared" si="260"/>
        <v>対象期間外</v>
      </c>
      <c r="B489" s="180" t="str">
        <f>IFERROR(IF(B488=例①!$E$12+IF(WEEKDAY(例①!$E$12)=1,例①!$E$12,(8-WEEKDAY(例①!$E$12))),"-",IF(B488="-","-",B488+1)),"-")</f>
        <v>-</v>
      </c>
      <c r="C489" s="89" t="str">
        <f t="shared" si="274"/>
        <v>-</v>
      </c>
      <c r="D489" s="199" t="str">
        <f t="shared" si="275"/>
        <v>×</v>
      </c>
      <c r="E489" s="200" t="str">
        <f t="shared" si="276"/>
        <v xml:space="preserve"> </v>
      </c>
      <c r="F489" s="201" t="s">
        <v>61</v>
      </c>
      <c r="G489" s="202"/>
      <c r="H489" s="203"/>
      <c r="I489" s="204"/>
      <c r="J489" s="187" t="str">
        <f t="shared" si="277"/>
        <v/>
      </c>
      <c r="K489" s="190" t="str">
        <f t="shared" si="261"/>
        <v/>
      </c>
      <c r="L489" s="190" t="str">
        <f t="shared" si="262"/>
        <v/>
      </c>
      <c r="M489" s="188" t="str">
        <f t="shared" si="278"/>
        <v/>
      </c>
      <c r="N489" s="87" t="str">
        <f t="shared" si="263"/>
        <v/>
      </c>
      <c r="O489" s="108"/>
      <c r="P489" s="156" t="str">
        <f>IF(B489&lt;例①!$E$11,"",IF(B489&gt;例①!$E$12,"",IF(LEN(CE489)=0,"○","")))</f>
        <v/>
      </c>
      <c r="Q489" s="162">
        <f t="shared" si="279"/>
        <v>52</v>
      </c>
      <c r="R489" s="93">
        <f t="shared" si="264"/>
        <v>181</v>
      </c>
      <c r="S489" s="156" t="str">
        <f t="shared" si="265"/>
        <v/>
      </c>
      <c r="T489" s="162">
        <f t="shared" si="266"/>
        <v>51</v>
      </c>
      <c r="U489" s="100">
        <f t="shared" si="280"/>
        <v>52</v>
      </c>
      <c r="V489" s="93" t="str">
        <f t="shared" si="267"/>
        <v/>
      </c>
      <c r="W489" s="169" t="str">
        <f t="shared" si="281"/>
        <v/>
      </c>
      <c r="X489" s="80" t="str">
        <f t="shared" si="282"/>
        <v/>
      </c>
      <c r="Y489" s="80" t="str">
        <f t="shared" si="283"/>
        <v/>
      </c>
      <c r="Z489" s="80" t="str">
        <f t="shared" si="268"/>
        <v>-</v>
      </c>
      <c r="AA489" s="80" t="str">
        <f t="shared" si="269"/>
        <v/>
      </c>
      <c r="AB489" s="80" t="str">
        <f t="shared" si="270"/>
        <v>OK（振替済み）</v>
      </c>
      <c r="AC489" s="154">
        <f t="shared" si="271"/>
        <v>51</v>
      </c>
      <c r="AD489" s="154" t="str">
        <f t="shared" si="284"/>
        <v/>
      </c>
      <c r="AE489" s="106">
        <f t="shared" si="285"/>
        <v>0</v>
      </c>
      <c r="AF489" s="106">
        <f t="shared" si="272"/>
        <v>0</v>
      </c>
      <c r="AG489" s="218" t="str">
        <f>IFERROR(IF(AE489=1,例①!$E$11,IF(AE489=2,例①!$E$11,IF(WEEKDAY(Z489)=2,Z482,AG488))),"")</f>
        <v/>
      </c>
      <c r="AH489" s="222" t="str">
        <f t="shared" si="290"/>
        <v/>
      </c>
      <c r="AI489" s="222" t="str">
        <f t="shared" si="290"/>
        <v/>
      </c>
      <c r="AJ489" s="222" t="str">
        <f t="shared" si="290"/>
        <v/>
      </c>
      <c r="AK489" s="222" t="str">
        <f t="shared" si="290"/>
        <v/>
      </c>
      <c r="AL489" s="222" t="str">
        <f t="shared" si="290"/>
        <v/>
      </c>
      <c r="AM489" s="222" t="str">
        <f t="shared" si="290"/>
        <v/>
      </c>
      <c r="AN489" s="222" t="str">
        <f t="shared" si="290"/>
        <v/>
      </c>
      <c r="AO489" s="222" t="str">
        <f t="shared" si="290"/>
        <v/>
      </c>
      <c r="AP489" s="222" t="str">
        <f t="shared" si="290"/>
        <v/>
      </c>
      <c r="AQ489" s="222" t="str">
        <f t="shared" si="290"/>
        <v/>
      </c>
      <c r="AR489" s="222" t="str">
        <f t="shared" si="290"/>
        <v/>
      </c>
      <c r="AS489" s="222" t="str">
        <f t="shared" si="290"/>
        <v/>
      </c>
      <c r="AT489" s="222" t="str">
        <f t="shared" si="290"/>
        <v/>
      </c>
      <c r="AU489" s="222" t="str">
        <f t="shared" si="290"/>
        <v/>
      </c>
      <c r="AV489" s="222" t="str">
        <f t="shared" si="290"/>
        <v/>
      </c>
      <c r="AW489" s="222" t="str">
        <f t="shared" si="290"/>
        <v/>
      </c>
      <c r="AX489" s="222" t="str">
        <f t="shared" si="290"/>
        <v/>
      </c>
      <c r="AY489" s="222" t="str">
        <f t="shared" si="290"/>
        <v/>
      </c>
      <c r="AZ489" s="222" t="str">
        <f t="shared" si="290"/>
        <v/>
      </c>
      <c r="BA489" s="222" t="str">
        <f t="shared" si="290"/>
        <v/>
      </c>
      <c r="BB489" s="219" t="str">
        <f>IFERROR(IF(IF(Z489=例①!$E$12,例①!$E$12,IF(WEEKDAY(Z489)=1,Z496,BB490))&gt;例①!$E$12,例①!$E$12,IF(Z489=例①!$E$12,例①!$E$12,IF(WEEKDAY(Z489)=1,Z496,BB490))),"")</f>
        <v/>
      </c>
      <c r="BE489" s="53"/>
      <c r="BF489" s="53"/>
      <c r="BG489" s="53" t="str">
        <f>IFERROR(VLOOKUP(B489,例①!$C$11:$D$12,2,FALSE),"")</f>
        <v/>
      </c>
      <c r="BH489" s="53" t="str">
        <f>IFERROR(VLOOKUP(B489,例①!$C$16:$D$21,2,FALSE),"")</f>
        <v/>
      </c>
      <c r="BI489" s="53" t="str">
        <f>IFERROR(VLOOKUP(B489,例①!$C$22:$D$24,2,FALSE),"")</f>
        <v/>
      </c>
      <c r="BJ489" s="53" t="str">
        <f>IF(B489&gt;例①!$C$26,"",IF(B489&gt;=例①!$C$25,$BJ$13,""))</f>
        <v/>
      </c>
      <c r="BK489" s="53" t="str">
        <f>IF(B489&gt;例①!$C$28,"",IF(B489&gt;=例①!$C$27,$BK$13,""))</f>
        <v/>
      </c>
      <c r="BL489" s="53" t="str">
        <f>IF(B489&gt;例①!$C$30,"",IF(B489&gt;=例①!$C$29,$BL$13,""))</f>
        <v/>
      </c>
      <c r="BM489" s="53" t="str">
        <f>IF(B489&gt;例①!$C$32,"",IF(B489&gt;=例①!$C$31,$BM$13,""))</f>
        <v/>
      </c>
      <c r="BN489" s="53" t="str">
        <f>IF(B489&gt;例①!$C$34,"",IF(B489&gt;=例①!$C$33,$BN$13,""))</f>
        <v/>
      </c>
      <c r="BO489" s="53" t="str">
        <f>IF(B489&gt;例①!$C$36,"",IF(B489&gt;=例①!$C$35,$BO$13,""))</f>
        <v/>
      </c>
      <c r="BP489" s="53" t="str">
        <f>IF(B489&gt;例①!$C$38,"",IF(B489&gt;=例①!$C$37,$BP$13,""))</f>
        <v/>
      </c>
      <c r="BQ489" s="53" t="str">
        <f>IF(B489&gt;例①!$C$40,"",IF(B489&gt;=例①!$C$39,$BQ$13,""))</f>
        <v/>
      </c>
      <c r="BR489" s="53" t="str">
        <f>IF(B489&gt;例①!$C$42,"",IF(B489&gt;=例①!$C$41,$BR$13,""))</f>
        <v/>
      </c>
      <c r="BS489" s="53" t="str">
        <f>IF(B489&gt;例①!$C$44,"",IF(B489&gt;=例①!$C$43,$BS$13,""))</f>
        <v/>
      </c>
      <c r="BT489" s="53" t="str">
        <f>IF(B489&gt;例①!$C$46,"",IF(B489&gt;=例①!$C$45,$BT$13,""))</f>
        <v/>
      </c>
      <c r="BU489" s="53" t="str">
        <f>IF(B489&gt;例①!$C$48,"",IF(B489&gt;=例①!$C$47,$BU$13,""))</f>
        <v/>
      </c>
      <c r="BV489" s="53" t="str">
        <f>IF(B489&gt;例①!$C$50,"",IF(B489&gt;=例①!$C$49,$BV$13,""))</f>
        <v/>
      </c>
      <c r="BW489" s="53" t="str">
        <f>IF(B489&gt;例①!$C$52,"",IF(B489&gt;=例①!$C$51,$BW$13,""))</f>
        <v/>
      </c>
      <c r="BX489" s="53" t="str">
        <f>IF(B489&gt;例①!$C$54,"",IF(B489&gt;=例①!$C$53,$BX$13,""))</f>
        <v/>
      </c>
      <c r="BY489" s="53" t="str">
        <f>IF(B489&gt;例①!$C$56,"",IF(B489&gt;=例①!$C$55,$BY$13,""))</f>
        <v/>
      </c>
      <c r="BZ489" s="53" t="str">
        <f>IF(B489&gt;例①!$C$58,"",IF(B489&gt;=例①!$C$57,$BZ$13,""))</f>
        <v/>
      </c>
      <c r="CA489" s="53" t="str">
        <f>IF(B489&gt;例①!$C$60,"",IF(B489&gt;=例①!$C$59,$CA$13,""))</f>
        <v/>
      </c>
      <c r="CB489" s="53" t="str">
        <f>IF(B489&gt;例①!$C$62,"",IF(B489&gt;=例①!$C$61,$CB$13,""))</f>
        <v/>
      </c>
      <c r="CC489" s="53" t="str">
        <f>IF(B489&gt;例①!$C$64,"",IF(B489&gt;=例①!$C$63,$CC$13,""))</f>
        <v/>
      </c>
      <c r="CD489" s="53" t="str">
        <f>IF(B489&gt;例①!$C$66,"",IF(B489&gt;=例①!$C$65,$CD$13,""))</f>
        <v/>
      </c>
      <c r="CE489" s="50" t="str">
        <f t="shared" si="286"/>
        <v/>
      </c>
      <c r="CF489" s="50" t="str">
        <f t="shared" si="273"/>
        <v xml:space="preserve"> </v>
      </c>
    </row>
    <row r="490" spans="1:84" ht="39" customHeight="1" thickTop="1" thickBot="1" x14ac:dyDescent="0.2">
      <c r="A490" s="81" t="str">
        <f t="shared" si="260"/>
        <v>対象期間外</v>
      </c>
      <c r="B490" s="180" t="str">
        <f>IFERROR(IF(B489=例①!$E$12+IF(WEEKDAY(例①!$E$12)=1,例①!$E$12,(8-WEEKDAY(例①!$E$12))),"-",IF(B489="-","-",B489+1)),"-")</f>
        <v>-</v>
      </c>
      <c r="C490" s="89" t="str">
        <f t="shared" si="274"/>
        <v>-</v>
      </c>
      <c r="D490" s="199" t="str">
        <f t="shared" si="275"/>
        <v>×</v>
      </c>
      <c r="E490" s="200" t="str">
        <f t="shared" si="276"/>
        <v xml:space="preserve"> </v>
      </c>
      <c r="F490" s="201" t="s">
        <v>61</v>
      </c>
      <c r="G490" s="202"/>
      <c r="H490" s="203"/>
      <c r="I490" s="204"/>
      <c r="J490" s="187" t="str">
        <f t="shared" si="277"/>
        <v/>
      </c>
      <c r="K490" s="190" t="str">
        <f t="shared" si="261"/>
        <v/>
      </c>
      <c r="L490" s="190" t="str">
        <f t="shared" si="262"/>
        <v/>
      </c>
      <c r="M490" s="188" t="str">
        <f t="shared" si="278"/>
        <v/>
      </c>
      <c r="N490" s="87" t="str">
        <f t="shared" si="263"/>
        <v/>
      </c>
      <c r="O490" s="108"/>
      <c r="P490" s="156" t="str">
        <f>IF(B490&lt;例①!$E$11,"",IF(B490&gt;例①!$E$12,"",IF(LEN(CE490)=0,"○","")))</f>
        <v/>
      </c>
      <c r="Q490" s="162">
        <f t="shared" si="279"/>
        <v>52</v>
      </c>
      <c r="R490" s="93">
        <f t="shared" si="264"/>
        <v>181</v>
      </c>
      <c r="S490" s="156" t="str">
        <f t="shared" si="265"/>
        <v/>
      </c>
      <c r="T490" s="162">
        <f t="shared" si="266"/>
        <v>51</v>
      </c>
      <c r="U490" s="100">
        <f t="shared" si="280"/>
        <v>52</v>
      </c>
      <c r="V490" s="93" t="str">
        <f t="shared" si="267"/>
        <v/>
      </c>
      <c r="W490" s="169" t="str">
        <f t="shared" si="281"/>
        <v/>
      </c>
      <c r="X490" s="80" t="str">
        <f t="shared" si="282"/>
        <v/>
      </c>
      <c r="Y490" s="80" t="str">
        <f t="shared" si="283"/>
        <v/>
      </c>
      <c r="Z490" s="80" t="str">
        <f t="shared" si="268"/>
        <v>-</v>
      </c>
      <c r="AA490" s="80" t="str">
        <f t="shared" si="269"/>
        <v/>
      </c>
      <c r="AB490" s="80" t="str">
        <f t="shared" si="270"/>
        <v>OK（振替済み）</v>
      </c>
      <c r="AC490" s="154">
        <f t="shared" si="271"/>
        <v>51</v>
      </c>
      <c r="AD490" s="154" t="str">
        <f t="shared" si="284"/>
        <v/>
      </c>
      <c r="AE490" s="106">
        <f t="shared" si="285"/>
        <v>0</v>
      </c>
      <c r="AF490" s="106">
        <f t="shared" si="272"/>
        <v>0</v>
      </c>
      <c r="AG490" s="223" t="str">
        <f>IFERROR(IF(AE490=1,例①!$E$11,IF(AE490=2,例①!$E$11,IF(WEEKDAY(Z490)=2,Z483,AG489))),"")</f>
        <v/>
      </c>
      <c r="AH490" s="224" t="str">
        <f t="shared" si="290"/>
        <v/>
      </c>
      <c r="AI490" s="224" t="str">
        <f t="shared" si="290"/>
        <v/>
      </c>
      <c r="AJ490" s="224" t="str">
        <f t="shared" si="290"/>
        <v/>
      </c>
      <c r="AK490" s="224" t="str">
        <f t="shared" si="290"/>
        <v/>
      </c>
      <c r="AL490" s="224" t="str">
        <f t="shared" si="290"/>
        <v/>
      </c>
      <c r="AM490" s="224" t="str">
        <f t="shared" si="290"/>
        <v/>
      </c>
      <c r="AN490" s="224" t="str">
        <f t="shared" si="290"/>
        <v/>
      </c>
      <c r="AO490" s="224" t="str">
        <f t="shared" si="290"/>
        <v/>
      </c>
      <c r="AP490" s="224" t="str">
        <f t="shared" si="290"/>
        <v/>
      </c>
      <c r="AQ490" s="224" t="str">
        <f t="shared" si="290"/>
        <v/>
      </c>
      <c r="AR490" s="224" t="str">
        <f t="shared" si="290"/>
        <v/>
      </c>
      <c r="AS490" s="224" t="str">
        <f t="shared" si="290"/>
        <v/>
      </c>
      <c r="AT490" s="224" t="str">
        <f t="shared" si="290"/>
        <v/>
      </c>
      <c r="AU490" s="224" t="str">
        <f t="shared" si="290"/>
        <v/>
      </c>
      <c r="AV490" s="224" t="str">
        <f t="shared" si="290"/>
        <v/>
      </c>
      <c r="AW490" s="224" t="str">
        <f t="shared" si="290"/>
        <v/>
      </c>
      <c r="AX490" s="224" t="str">
        <f t="shared" si="290"/>
        <v/>
      </c>
      <c r="AY490" s="224" t="str">
        <f t="shared" si="290"/>
        <v/>
      </c>
      <c r="AZ490" s="224" t="str">
        <f t="shared" si="290"/>
        <v/>
      </c>
      <c r="BA490" s="224" t="str">
        <f t="shared" si="290"/>
        <v/>
      </c>
      <c r="BB490" s="225" t="str">
        <f>IFERROR(IF(IF(Z490=例①!$E$12,例①!$E$12,IF(WEEKDAY(Z490)=1,Z497,BB491))&gt;例①!$E$12,例①!$E$12,IF(Z490=例①!$E$12,例①!$E$12,IF(WEEKDAY(Z490)=1,Z497,BB491))),"")</f>
        <v/>
      </c>
      <c r="BE490" s="53"/>
      <c r="BF490" s="53"/>
      <c r="BG490" s="53" t="str">
        <f>IFERROR(VLOOKUP(B490,例①!$C$11:$D$12,2,FALSE),"")</f>
        <v/>
      </c>
      <c r="BH490" s="53" t="str">
        <f>IFERROR(VLOOKUP(B490,例①!$C$16:$D$21,2,FALSE),"")</f>
        <v/>
      </c>
      <c r="BI490" s="53" t="str">
        <f>IFERROR(VLOOKUP(B490,例①!$C$22:$D$24,2,FALSE),"")</f>
        <v/>
      </c>
      <c r="BJ490" s="53" t="str">
        <f>IF(B490&gt;例①!$C$26,"",IF(B490&gt;=例①!$C$25,$BJ$13,""))</f>
        <v/>
      </c>
      <c r="BK490" s="53" t="str">
        <f>IF(B490&gt;例①!$C$28,"",IF(B490&gt;=例①!$C$27,$BK$13,""))</f>
        <v/>
      </c>
      <c r="BL490" s="53" t="str">
        <f>IF(B490&gt;例①!$C$30,"",IF(B490&gt;=例①!$C$29,$BL$13,""))</f>
        <v/>
      </c>
      <c r="BM490" s="53" t="str">
        <f>IF(B490&gt;例①!$C$32,"",IF(B490&gt;=例①!$C$31,$BM$13,""))</f>
        <v/>
      </c>
      <c r="BN490" s="53" t="str">
        <f>IF(B490&gt;例①!$C$34,"",IF(B490&gt;=例①!$C$33,$BN$13,""))</f>
        <v/>
      </c>
      <c r="BO490" s="53" t="str">
        <f>IF(B490&gt;例①!$C$36,"",IF(B490&gt;=例①!$C$35,$BO$13,""))</f>
        <v/>
      </c>
      <c r="BP490" s="53" t="str">
        <f>IF(B490&gt;例①!$C$38,"",IF(B490&gt;=例①!$C$37,$BP$13,""))</f>
        <v/>
      </c>
      <c r="BQ490" s="53" t="str">
        <f>IF(B490&gt;例①!$C$40,"",IF(B490&gt;=例①!$C$39,$BQ$13,""))</f>
        <v/>
      </c>
      <c r="BR490" s="53" t="str">
        <f>IF(B490&gt;例①!$C$42,"",IF(B490&gt;=例①!$C$41,$BR$13,""))</f>
        <v/>
      </c>
      <c r="BS490" s="53" t="str">
        <f>IF(B490&gt;例①!$C$44,"",IF(B490&gt;=例①!$C$43,$BS$13,""))</f>
        <v/>
      </c>
      <c r="BT490" s="53" t="str">
        <f>IF(B490&gt;例①!$C$46,"",IF(B490&gt;=例①!$C$45,$BT$13,""))</f>
        <v/>
      </c>
      <c r="BU490" s="53" t="str">
        <f>IF(B490&gt;例①!$C$48,"",IF(B490&gt;=例①!$C$47,$BU$13,""))</f>
        <v/>
      </c>
      <c r="BV490" s="53" t="str">
        <f>IF(B490&gt;例①!$C$50,"",IF(B490&gt;=例①!$C$49,$BV$13,""))</f>
        <v/>
      </c>
      <c r="BW490" s="53" t="str">
        <f>IF(B490&gt;例①!$C$52,"",IF(B490&gt;=例①!$C$51,$BW$13,""))</f>
        <v/>
      </c>
      <c r="BX490" s="53" t="str">
        <f>IF(B490&gt;例①!$C$54,"",IF(B490&gt;=例①!$C$53,$BX$13,""))</f>
        <v/>
      </c>
      <c r="BY490" s="53" t="str">
        <f>IF(B490&gt;例①!$C$56,"",IF(B490&gt;=例①!$C$55,$BY$13,""))</f>
        <v/>
      </c>
      <c r="BZ490" s="53" t="str">
        <f>IF(B490&gt;例①!$C$58,"",IF(B490&gt;=例①!$C$57,$BZ$13,""))</f>
        <v/>
      </c>
      <c r="CA490" s="53" t="str">
        <f>IF(B490&gt;例①!$C$60,"",IF(B490&gt;=例①!$C$59,$CA$13,""))</f>
        <v/>
      </c>
      <c r="CB490" s="53" t="str">
        <f>IF(B490&gt;例①!$C$62,"",IF(B490&gt;=例①!$C$61,$CB$13,""))</f>
        <v/>
      </c>
      <c r="CC490" s="53" t="str">
        <f>IF(B490&gt;例①!$C$64,"",IF(B490&gt;=例①!$C$63,$CC$13,""))</f>
        <v/>
      </c>
      <c r="CD490" s="53" t="str">
        <f>IF(B490&gt;例①!$C$66,"",IF(B490&gt;=例①!$C$65,$CD$13,""))</f>
        <v/>
      </c>
      <c r="CE490" s="50" t="str">
        <f t="shared" si="286"/>
        <v/>
      </c>
      <c r="CF490" s="50" t="str">
        <f t="shared" si="273"/>
        <v xml:space="preserve"> </v>
      </c>
    </row>
    <row r="491" spans="1:84" ht="39" customHeight="1" thickTop="1" thickBot="1" x14ac:dyDescent="0.2">
      <c r="A491" s="81" t="str">
        <f t="shared" si="260"/>
        <v>対象期間外</v>
      </c>
      <c r="B491" s="180" t="str">
        <f>IFERROR(IF(B490=例①!$E$12+IF(WEEKDAY(例①!$E$12)=1,例①!$E$12,(8-WEEKDAY(例①!$E$12))),"-",IF(B490="-","-",B490+1)),"-")</f>
        <v>-</v>
      </c>
      <c r="C491" s="89" t="str">
        <f t="shared" si="274"/>
        <v>-</v>
      </c>
      <c r="D491" s="199" t="str">
        <f t="shared" si="275"/>
        <v>×</v>
      </c>
      <c r="E491" s="200" t="str">
        <f t="shared" si="276"/>
        <v xml:space="preserve"> </v>
      </c>
      <c r="F491" s="201" t="s">
        <v>60</v>
      </c>
      <c r="G491" s="202"/>
      <c r="H491" s="203"/>
      <c r="I491" s="204"/>
      <c r="J491" s="187" t="str">
        <f t="shared" si="277"/>
        <v/>
      </c>
      <c r="K491" s="190" t="str">
        <f t="shared" si="261"/>
        <v/>
      </c>
      <c r="L491" s="190" t="str">
        <f t="shared" si="262"/>
        <v/>
      </c>
      <c r="M491" s="188" t="str">
        <f t="shared" si="278"/>
        <v/>
      </c>
      <c r="N491" s="87" t="str">
        <f t="shared" si="263"/>
        <v/>
      </c>
      <c r="O491" s="108"/>
      <c r="P491" s="156" t="str">
        <f>IF(B491&lt;例①!$E$11,"",IF(B491&gt;例①!$E$12,"",IF(LEN(CE491)=0,"○","")))</f>
        <v/>
      </c>
      <c r="Q491" s="162">
        <f t="shared" si="279"/>
        <v>52</v>
      </c>
      <c r="R491" s="93">
        <f t="shared" si="264"/>
        <v>181</v>
      </c>
      <c r="S491" s="156" t="str">
        <f t="shared" si="265"/>
        <v/>
      </c>
      <c r="T491" s="162">
        <f t="shared" si="266"/>
        <v>51</v>
      </c>
      <c r="U491" s="100">
        <f t="shared" si="280"/>
        <v>52</v>
      </c>
      <c r="V491" s="93" t="str">
        <f t="shared" si="267"/>
        <v/>
      </c>
      <c r="W491" s="169" t="str">
        <f t="shared" si="281"/>
        <v/>
      </c>
      <c r="X491" s="80" t="str">
        <f t="shared" si="282"/>
        <v/>
      </c>
      <c r="Y491" s="80" t="str">
        <f t="shared" si="283"/>
        <v/>
      </c>
      <c r="Z491" s="80" t="str">
        <f t="shared" si="268"/>
        <v>-</v>
      </c>
      <c r="AA491" s="80" t="str">
        <f t="shared" si="269"/>
        <v/>
      </c>
      <c r="AB491" s="80" t="str">
        <f t="shared" si="270"/>
        <v>OK（振替済み）</v>
      </c>
      <c r="AC491" s="154">
        <f t="shared" si="271"/>
        <v>51</v>
      </c>
      <c r="AD491" s="154" t="str">
        <f t="shared" si="284"/>
        <v/>
      </c>
      <c r="AE491" s="106">
        <f t="shared" si="285"/>
        <v>0</v>
      </c>
      <c r="AF491" s="106">
        <f t="shared" si="272"/>
        <v>0</v>
      </c>
      <c r="AG491" s="216" t="str">
        <f>IFERROR(IF(AE491=1,例①!$E$11,IF(AE491=2,例①!$E$11,IF(WEEKDAY(Z491)=2,Z484,AG490))),"")</f>
        <v/>
      </c>
      <c r="AH491" s="221" t="str">
        <f t="shared" si="290"/>
        <v/>
      </c>
      <c r="AI491" s="221" t="str">
        <f t="shared" si="290"/>
        <v/>
      </c>
      <c r="AJ491" s="221" t="str">
        <f t="shared" si="290"/>
        <v/>
      </c>
      <c r="AK491" s="221" t="str">
        <f t="shared" si="290"/>
        <v/>
      </c>
      <c r="AL491" s="221" t="str">
        <f t="shared" si="290"/>
        <v/>
      </c>
      <c r="AM491" s="221" t="str">
        <f t="shared" si="290"/>
        <v/>
      </c>
      <c r="AN491" s="221" t="str">
        <f t="shared" si="290"/>
        <v/>
      </c>
      <c r="AO491" s="221" t="str">
        <f t="shared" si="290"/>
        <v/>
      </c>
      <c r="AP491" s="221" t="str">
        <f t="shared" si="290"/>
        <v/>
      </c>
      <c r="AQ491" s="221" t="str">
        <f t="shared" si="290"/>
        <v/>
      </c>
      <c r="AR491" s="221" t="str">
        <f t="shared" si="290"/>
        <v/>
      </c>
      <c r="AS491" s="221" t="str">
        <f t="shared" si="290"/>
        <v/>
      </c>
      <c r="AT491" s="221" t="str">
        <f t="shared" si="290"/>
        <v/>
      </c>
      <c r="AU491" s="221" t="str">
        <f t="shared" si="290"/>
        <v/>
      </c>
      <c r="AV491" s="221" t="str">
        <f t="shared" si="290"/>
        <v/>
      </c>
      <c r="AW491" s="221" t="str">
        <f t="shared" si="290"/>
        <v/>
      </c>
      <c r="AX491" s="221" t="str">
        <f t="shared" si="290"/>
        <v/>
      </c>
      <c r="AY491" s="221" t="str">
        <f t="shared" si="290"/>
        <v/>
      </c>
      <c r="AZ491" s="221" t="str">
        <f t="shared" si="290"/>
        <v/>
      </c>
      <c r="BA491" s="221" t="str">
        <f t="shared" si="290"/>
        <v/>
      </c>
      <c r="BB491" s="217" t="str">
        <f>IFERROR(IF(IF(Z491=例①!$E$12,例①!$E$12,IF(WEEKDAY(Z491)=1,Z498,BB492))&gt;例①!$E$12,例①!$E$12,IF(Z491=例①!$E$12,例①!$E$12,IF(WEEKDAY(Z491)=1,Z498,BB492))),"")</f>
        <v/>
      </c>
      <c r="BE491" s="53"/>
      <c r="BF491" s="53"/>
      <c r="BG491" s="53" t="str">
        <f>IFERROR(VLOOKUP(B491,例①!$C$11:$D$12,2,FALSE),"")</f>
        <v/>
      </c>
      <c r="BH491" s="53" t="str">
        <f>IFERROR(VLOOKUP(B491,例①!$C$16:$D$21,2,FALSE),"")</f>
        <v/>
      </c>
      <c r="BI491" s="53" t="str">
        <f>IFERROR(VLOOKUP(B491,例①!$C$22:$D$24,2,FALSE),"")</f>
        <v/>
      </c>
      <c r="BJ491" s="53" t="str">
        <f>IF(B491&gt;例①!$C$26,"",IF(B491&gt;=例①!$C$25,$BJ$13,""))</f>
        <v/>
      </c>
      <c r="BK491" s="53" t="str">
        <f>IF(B491&gt;例①!$C$28,"",IF(B491&gt;=例①!$C$27,$BK$13,""))</f>
        <v/>
      </c>
      <c r="BL491" s="53" t="str">
        <f>IF(B491&gt;例①!$C$30,"",IF(B491&gt;=例①!$C$29,$BL$13,""))</f>
        <v/>
      </c>
      <c r="BM491" s="53" t="str">
        <f>IF(B491&gt;例①!$C$32,"",IF(B491&gt;=例①!$C$31,$BM$13,""))</f>
        <v/>
      </c>
      <c r="BN491" s="53" t="str">
        <f>IF(B491&gt;例①!$C$34,"",IF(B491&gt;=例①!$C$33,$BN$13,""))</f>
        <v/>
      </c>
      <c r="BO491" s="53" t="str">
        <f>IF(B491&gt;例①!$C$36,"",IF(B491&gt;=例①!$C$35,$BO$13,""))</f>
        <v/>
      </c>
      <c r="BP491" s="53" t="str">
        <f>IF(B491&gt;例①!$C$38,"",IF(B491&gt;=例①!$C$37,$BP$13,""))</f>
        <v/>
      </c>
      <c r="BQ491" s="53" t="str">
        <f>IF(B491&gt;例①!$C$40,"",IF(B491&gt;=例①!$C$39,$BQ$13,""))</f>
        <v/>
      </c>
      <c r="BR491" s="53" t="str">
        <f>IF(B491&gt;例①!$C$42,"",IF(B491&gt;=例①!$C$41,$BR$13,""))</f>
        <v/>
      </c>
      <c r="BS491" s="53" t="str">
        <f>IF(B491&gt;例①!$C$44,"",IF(B491&gt;=例①!$C$43,$BS$13,""))</f>
        <v/>
      </c>
      <c r="BT491" s="53" t="str">
        <f>IF(B491&gt;例①!$C$46,"",IF(B491&gt;=例①!$C$45,$BT$13,""))</f>
        <v/>
      </c>
      <c r="BU491" s="53" t="str">
        <f>IF(B491&gt;例①!$C$48,"",IF(B491&gt;=例①!$C$47,$BU$13,""))</f>
        <v/>
      </c>
      <c r="BV491" s="53" t="str">
        <f>IF(B491&gt;例①!$C$50,"",IF(B491&gt;=例①!$C$49,$BV$13,""))</f>
        <v/>
      </c>
      <c r="BW491" s="53" t="str">
        <f>IF(B491&gt;例①!$C$52,"",IF(B491&gt;=例①!$C$51,$BW$13,""))</f>
        <v/>
      </c>
      <c r="BX491" s="53" t="str">
        <f>IF(B491&gt;例①!$C$54,"",IF(B491&gt;=例①!$C$53,$BX$13,""))</f>
        <v/>
      </c>
      <c r="BY491" s="53" t="str">
        <f>IF(B491&gt;例①!$C$56,"",IF(B491&gt;=例①!$C$55,$BY$13,""))</f>
        <v/>
      </c>
      <c r="BZ491" s="53" t="str">
        <f>IF(B491&gt;例①!$C$58,"",IF(B491&gt;=例①!$C$57,$BZ$13,""))</f>
        <v/>
      </c>
      <c r="CA491" s="53" t="str">
        <f>IF(B491&gt;例①!$C$60,"",IF(B491&gt;=例①!$C$59,$CA$13,""))</f>
        <v/>
      </c>
      <c r="CB491" s="53" t="str">
        <f>IF(B491&gt;例①!$C$62,"",IF(B491&gt;=例①!$C$61,$CB$13,""))</f>
        <v/>
      </c>
      <c r="CC491" s="53" t="str">
        <f>IF(B491&gt;例①!$C$64,"",IF(B491&gt;=例①!$C$63,$CC$13,""))</f>
        <v/>
      </c>
      <c r="CD491" s="53" t="str">
        <f>IF(B491&gt;例①!$C$66,"",IF(B491&gt;=例①!$C$65,$CD$13,""))</f>
        <v/>
      </c>
      <c r="CE491" s="50" t="str">
        <f t="shared" si="286"/>
        <v/>
      </c>
      <c r="CF491" s="50" t="str">
        <f t="shared" si="273"/>
        <v xml:space="preserve"> </v>
      </c>
    </row>
    <row r="492" spans="1:84" ht="39" customHeight="1" thickTop="1" thickBot="1" x14ac:dyDescent="0.2">
      <c r="A492" s="81" t="str">
        <f t="shared" si="260"/>
        <v>対象期間外</v>
      </c>
      <c r="B492" s="180" t="str">
        <f>IFERROR(IF(B491=例①!$E$12+IF(WEEKDAY(例①!$E$12)=1,例①!$E$12,(8-WEEKDAY(例①!$E$12))),"-",IF(B491="-","-",B491+1)),"-")</f>
        <v>-</v>
      </c>
      <c r="C492" s="89" t="str">
        <f t="shared" si="274"/>
        <v>-</v>
      </c>
      <c r="D492" s="199" t="str">
        <f t="shared" si="275"/>
        <v>×</v>
      </c>
      <c r="E492" s="200" t="str">
        <f t="shared" si="276"/>
        <v xml:space="preserve"> </v>
      </c>
      <c r="F492" s="201" t="s">
        <v>60</v>
      </c>
      <c r="G492" s="202"/>
      <c r="H492" s="203"/>
      <c r="I492" s="204"/>
      <c r="J492" s="187" t="str">
        <f t="shared" si="277"/>
        <v/>
      </c>
      <c r="K492" s="190" t="str">
        <f t="shared" si="261"/>
        <v/>
      </c>
      <c r="L492" s="190" t="str">
        <f t="shared" si="262"/>
        <v/>
      </c>
      <c r="M492" s="188" t="str">
        <f t="shared" si="278"/>
        <v/>
      </c>
      <c r="N492" s="87" t="str">
        <f t="shared" si="263"/>
        <v/>
      </c>
      <c r="O492" s="108"/>
      <c r="P492" s="156" t="str">
        <f>IF(B492&lt;例①!$E$11,"",IF(B492&gt;例①!$E$12,"",IF(LEN(CE492)=0,"○","")))</f>
        <v/>
      </c>
      <c r="Q492" s="162">
        <f t="shared" si="279"/>
        <v>52</v>
      </c>
      <c r="R492" s="93">
        <f t="shared" si="264"/>
        <v>181</v>
      </c>
      <c r="S492" s="156" t="str">
        <f t="shared" si="265"/>
        <v/>
      </c>
      <c r="T492" s="162">
        <f t="shared" si="266"/>
        <v>51</v>
      </c>
      <c r="U492" s="100">
        <f t="shared" si="280"/>
        <v>52</v>
      </c>
      <c r="V492" s="93" t="str">
        <f t="shared" si="267"/>
        <v/>
      </c>
      <c r="W492" s="169" t="str">
        <f t="shared" si="281"/>
        <v/>
      </c>
      <c r="X492" s="80" t="str">
        <f t="shared" si="282"/>
        <v/>
      </c>
      <c r="Y492" s="80" t="str">
        <f t="shared" si="283"/>
        <v/>
      </c>
      <c r="Z492" s="80" t="str">
        <f t="shared" si="268"/>
        <v>-</v>
      </c>
      <c r="AA492" s="80" t="str">
        <f t="shared" si="269"/>
        <v/>
      </c>
      <c r="AB492" s="80" t="str">
        <f t="shared" si="270"/>
        <v>OK（振替済み）</v>
      </c>
      <c r="AC492" s="154">
        <f t="shared" si="271"/>
        <v>51</v>
      </c>
      <c r="AD492" s="154" t="str">
        <f t="shared" si="284"/>
        <v/>
      </c>
      <c r="AE492" s="106">
        <f t="shared" si="285"/>
        <v>0</v>
      </c>
      <c r="AF492" s="106">
        <f t="shared" si="272"/>
        <v>0</v>
      </c>
      <c r="AG492" s="218" t="str">
        <f>IFERROR(IF(AE492=1,例①!$E$11,IF(AE492=2,例①!$E$11,IF(WEEKDAY(Z492)=2,Z485,AG491))),"")</f>
        <v/>
      </c>
      <c r="AH492" s="222" t="str">
        <f t="shared" si="290"/>
        <v/>
      </c>
      <c r="AI492" s="222" t="str">
        <f t="shared" si="290"/>
        <v/>
      </c>
      <c r="AJ492" s="222" t="str">
        <f t="shared" si="290"/>
        <v/>
      </c>
      <c r="AK492" s="222" t="str">
        <f t="shared" si="290"/>
        <v/>
      </c>
      <c r="AL492" s="222" t="str">
        <f t="shared" si="290"/>
        <v/>
      </c>
      <c r="AM492" s="222" t="str">
        <f t="shared" si="290"/>
        <v/>
      </c>
      <c r="AN492" s="222" t="str">
        <f t="shared" si="290"/>
        <v/>
      </c>
      <c r="AO492" s="222" t="str">
        <f t="shared" si="290"/>
        <v/>
      </c>
      <c r="AP492" s="222" t="str">
        <f t="shared" si="290"/>
        <v/>
      </c>
      <c r="AQ492" s="222" t="str">
        <f t="shared" si="290"/>
        <v/>
      </c>
      <c r="AR492" s="222" t="str">
        <f t="shared" si="290"/>
        <v/>
      </c>
      <c r="AS492" s="222" t="str">
        <f t="shared" si="290"/>
        <v/>
      </c>
      <c r="AT492" s="222" t="str">
        <f t="shared" si="290"/>
        <v/>
      </c>
      <c r="AU492" s="222" t="str">
        <f t="shared" si="290"/>
        <v/>
      </c>
      <c r="AV492" s="222" t="str">
        <f t="shared" si="290"/>
        <v/>
      </c>
      <c r="AW492" s="222" t="str">
        <f t="shared" si="290"/>
        <v/>
      </c>
      <c r="AX492" s="222" t="str">
        <f t="shared" si="290"/>
        <v/>
      </c>
      <c r="AY492" s="222" t="str">
        <f t="shared" si="290"/>
        <v/>
      </c>
      <c r="AZ492" s="222" t="str">
        <f t="shared" si="290"/>
        <v/>
      </c>
      <c r="BA492" s="222" t="str">
        <f t="shared" si="290"/>
        <v/>
      </c>
      <c r="BB492" s="219" t="str">
        <f>IFERROR(IF(IF(Z492=例①!$E$12,例①!$E$12,IF(WEEKDAY(Z492)=1,Z499,BB493))&gt;例①!$E$12,例①!$E$12,IF(Z492=例①!$E$12,例①!$E$12,IF(WEEKDAY(Z492)=1,Z499,BB493))),"")</f>
        <v/>
      </c>
      <c r="BE492" s="53"/>
      <c r="BF492" s="53"/>
      <c r="BG492" s="53" t="str">
        <f>IFERROR(VLOOKUP(B492,例①!$C$11:$D$12,2,FALSE),"")</f>
        <v/>
      </c>
      <c r="BH492" s="53" t="str">
        <f>IFERROR(VLOOKUP(B492,例①!$C$16:$D$21,2,FALSE),"")</f>
        <v/>
      </c>
      <c r="BI492" s="53" t="str">
        <f>IFERROR(VLOOKUP(B492,例①!$C$22:$D$24,2,FALSE),"")</f>
        <v/>
      </c>
      <c r="BJ492" s="53" t="str">
        <f>IF(B492&gt;例①!$C$26,"",IF(B492&gt;=例①!$C$25,$BJ$13,""))</f>
        <v/>
      </c>
      <c r="BK492" s="53" t="str">
        <f>IF(B492&gt;例①!$C$28,"",IF(B492&gt;=例①!$C$27,$BK$13,""))</f>
        <v/>
      </c>
      <c r="BL492" s="53" t="str">
        <f>IF(B492&gt;例①!$C$30,"",IF(B492&gt;=例①!$C$29,$BL$13,""))</f>
        <v/>
      </c>
      <c r="BM492" s="53" t="str">
        <f>IF(B492&gt;例①!$C$32,"",IF(B492&gt;=例①!$C$31,$BM$13,""))</f>
        <v/>
      </c>
      <c r="BN492" s="53" t="str">
        <f>IF(B492&gt;例①!$C$34,"",IF(B492&gt;=例①!$C$33,$BN$13,""))</f>
        <v/>
      </c>
      <c r="BO492" s="53" t="str">
        <f>IF(B492&gt;例①!$C$36,"",IF(B492&gt;=例①!$C$35,$BO$13,""))</f>
        <v/>
      </c>
      <c r="BP492" s="53" t="str">
        <f>IF(B492&gt;例①!$C$38,"",IF(B492&gt;=例①!$C$37,$BP$13,""))</f>
        <v/>
      </c>
      <c r="BQ492" s="53" t="str">
        <f>IF(B492&gt;例①!$C$40,"",IF(B492&gt;=例①!$C$39,$BQ$13,""))</f>
        <v/>
      </c>
      <c r="BR492" s="53" t="str">
        <f>IF(B492&gt;例①!$C$42,"",IF(B492&gt;=例①!$C$41,$BR$13,""))</f>
        <v/>
      </c>
      <c r="BS492" s="53" t="str">
        <f>IF(B492&gt;例①!$C$44,"",IF(B492&gt;=例①!$C$43,$BS$13,""))</f>
        <v/>
      </c>
      <c r="BT492" s="53" t="str">
        <f>IF(B492&gt;例①!$C$46,"",IF(B492&gt;=例①!$C$45,$BT$13,""))</f>
        <v/>
      </c>
      <c r="BU492" s="53" t="str">
        <f>IF(B492&gt;例①!$C$48,"",IF(B492&gt;=例①!$C$47,$BU$13,""))</f>
        <v/>
      </c>
      <c r="BV492" s="53" t="str">
        <f>IF(B492&gt;例①!$C$50,"",IF(B492&gt;=例①!$C$49,$BV$13,""))</f>
        <v/>
      </c>
      <c r="BW492" s="53" t="str">
        <f>IF(B492&gt;例①!$C$52,"",IF(B492&gt;=例①!$C$51,$BW$13,""))</f>
        <v/>
      </c>
      <c r="BX492" s="53" t="str">
        <f>IF(B492&gt;例①!$C$54,"",IF(B492&gt;=例①!$C$53,$BX$13,""))</f>
        <v/>
      </c>
      <c r="BY492" s="53" t="str">
        <f>IF(B492&gt;例①!$C$56,"",IF(B492&gt;=例①!$C$55,$BY$13,""))</f>
        <v/>
      </c>
      <c r="BZ492" s="53" t="str">
        <f>IF(B492&gt;例①!$C$58,"",IF(B492&gt;=例①!$C$57,$BZ$13,""))</f>
        <v/>
      </c>
      <c r="CA492" s="53" t="str">
        <f>IF(B492&gt;例①!$C$60,"",IF(B492&gt;=例①!$C$59,$CA$13,""))</f>
        <v/>
      </c>
      <c r="CB492" s="53" t="str">
        <f>IF(B492&gt;例①!$C$62,"",IF(B492&gt;=例①!$C$61,$CB$13,""))</f>
        <v/>
      </c>
      <c r="CC492" s="53" t="str">
        <f>IF(B492&gt;例①!$C$64,"",IF(B492&gt;=例①!$C$63,$CC$13,""))</f>
        <v/>
      </c>
      <c r="CD492" s="53" t="str">
        <f>IF(B492&gt;例①!$C$66,"",IF(B492&gt;=例①!$C$65,$CD$13,""))</f>
        <v/>
      </c>
      <c r="CE492" s="50" t="str">
        <f t="shared" si="286"/>
        <v/>
      </c>
      <c r="CF492" s="50" t="str">
        <f t="shared" si="273"/>
        <v xml:space="preserve"> </v>
      </c>
    </row>
    <row r="493" spans="1:84" ht="39" customHeight="1" thickTop="1" thickBot="1" x14ac:dyDescent="0.2">
      <c r="A493" s="81" t="str">
        <f t="shared" si="260"/>
        <v>対象期間外</v>
      </c>
      <c r="B493" s="180" t="str">
        <f>IFERROR(IF(B492=例①!$E$12+IF(WEEKDAY(例①!$E$12)=1,例①!$E$12,(8-WEEKDAY(例①!$E$12))),"-",IF(B492="-","-",B492+1)),"-")</f>
        <v>-</v>
      </c>
      <c r="C493" s="89" t="str">
        <f t="shared" si="274"/>
        <v>-</v>
      </c>
      <c r="D493" s="199" t="str">
        <f t="shared" si="275"/>
        <v>×</v>
      </c>
      <c r="E493" s="200" t="str">
        <f t="shared" si="276"/>
        <v xml:space="preserve"> </v>
      </c>
      <c r="F493" s="201" t="s">
        <v>60</v>
      </c>
      <c r="G493" s="202"/>
      <c r="H493" s="203"/>
      <c r="I493" s="204"/>
      <c r="J493" s="187" t="str">
        <f t="shared" si="277"/>
        <v/>
      </c>
      <c r="K493" s="190" t="str">
        <f t="shared" si="261"/>
        <v/>
      </c>
      <c r="L493" s="190" t="str">
        <f t="shared" si="262"/>
        <v/>
      </c>
      <c r="M493" s="188" t="str">
        <f t="shared" si="278"/>
        <v/>
      </c>
      <c r="N493" s="87" t="str">
        <f t="shared" si="263"/>
        <v/>
      </c>
      <c r="O493" s="108"/>
      <c r="P493" s="156" t="str">
        <f>IF(B493&lt;例①!$E$11,"",IF(B493&gt;例①!$E$12,"",IF(LEN(CE493)=0,"○","")))</f>
        <v/>
      </c>
      <c r="Q493" s="162">
        <f t="shared" si="279"/>
        <v>52</v>
      </c>
      <c r="R493" s="93">
        <f t="shared" si="264"/>
        <v>181</v>
      </c>
      <c r="S493" s="156" t="str">
        <f t="shared" si="265"/>
        <v/>
      </c>
      <c r="T493" s="162">
        <f t="shared" si="266"/>
        <v>51</v>
      </c>
      <c r="U493" s="100">
        <f t="shared" si="280"/>
        <v>52</v>
      </c>
      <c r="V493" s="93" t="str">
        <f t="shared" si="267"/>
        <v/>
      </c>
      <c r="W493" s="169" t="str">
        <f t="shared" si="281"/>
        <v/>
      </c>
      <c r="X493" s="80" t="str">
        <f t="shared" si="282"/>
        <v/>
      </c>
      <c r="Y493" s="80" t="str">
        <f t="shared" si="283"/>
        <v/>
      </c>
      <c r="Z493" s="80" t="str">
        <f t="shared" si="268"/>
        <v>-</v>
      </c>
      <c r="AA493" s="80" t="str">
        <f t="shared" si="269"/>
        <v/>
      </c>
      <c r="AB493" s="80" t="str">
        <f t="shared" si="270"/>
        <v>OK（振替済み）</v>
      </c>
      <c r="AC493" s="154">
        <f t="shared" si="271"/>
        <v>51</v>
      </c>
      <c r="AD493" s="154" t="str">
        <f t="shared" si="284"/>
        <v/>
      </c>
      <c r="AE493" s="106">
        <f t="shared" si="285"/>
        <v>0</v>
      </c>
      <c r="AF493" s="106">
        <f t="shared" si="272"/>
        <v>0</v>
      </c>
      <c r="AG493" s="218" t="str">
        <f>IFERROR(IF(AE493=1,例①!$E$11,IF(AE493=2,例①!$E$11,IF(WEEKDAY(Z493)=2,Z486,AG492))),"")</f>
        <v/>
      </c>
      <c r="AH493" s="222" t="str">
        <f t="shared" si="290"/>
        <v/>
      </c>
      <c r="AI493" s="222" t="str">
        <f t="shared" si="290"/>
        <v/>
      </c>
      <c r="AJ493" s="222" t="str">
        <f t="shared" si="290"/>
        <v/>
      </c>
      <c r="AK493" s="222" t="str">
        <f t="shared" si="290"/>
        <v/>
      </c>
      <c r="AL493" s="222" t="str">
        <f t="shared" si="290"/>
        <v/>
      </c>
      <c r="AM493" s="222" t="str">
        <f t="shared" si="290"/>
        <v/>
      </c>
      <c r="AN493" s="222" t="str">
        <f t="shared" si="290"/>
        <v/>
      </c>
      <c r="AO493" s="222" t="str">
        <f t="shared" si="290"/>
        <v/>
      </c>
      <c r="AP493" s="222" t="str">
        <f t="shared" si="290"/>
        <v/>
      </c>
      <c r="AQ493" s="222" t="str">
        <f t="shared" si="290"/>
        <v/>
      </c>
      <c r="AR493" s="222" t="str">
        <f t="shared" si="290"/>
        <v/>
      </c>
      <c r="AS493" s="222" t="str">
        <f t="shared" si="290"/>
        <v/>
      </c>
      <c r="AT493" s="222" t="str">
        <f t="shared" si="290"/>
        <v/>
      </c>
      <c r="AU493" s="222" t="str">
        <f t="shared" si="290"/>
        <v/>
      </c>
      <c r="AV493" s="222" t="str">
        <f t="shared" si="290"/>
        <v/>
      </c>
      <c r="AW493" s="222" t="str">
        <f t="shared" si="290"/>
        <v/>
      </c>
      <c r="AX493" s="222" t="str">
        <f t="shared" si="290"/>
        <v/>
      </c>
      <c r="AY493" s="222" t="str">
        <f t="shared" si="290"/>
        <v/>
      </c>
      <c r="AZ493" s="222" t="str">
        <f t="shared" si="290"/>
        <v/>
      </c>
      <c r="BA493" s="222" t="str">
        <f t="shared" si="290"/>
        <v/>
      </c>
      <c r="BB493" s="219" t="str">
        <f>IFERROR(IF(IF(Z493=例①!$E$12,例①!$E$12,IF(WEEKDAY(Z493)=1,Z500,BB494))&gt;例①!$E$12,例①!$E$12,IF(Z493=例①!$E$12,例①!$E$12,IF(WEEKDAY(Z493)=1,Z500,BB494))),"")</f>
        <v/>
      </c>
      <c r="BE493" s="53"/>
      <c r="BF493" s="53"/>
      <c r="BG493" s="53" t="str">
        <f>IFERROR(VLOOKUP(B493,例①!$C$11:$D$12,2,FALSE),"")</f>
        <v/>
      </c>
      <c r="BH493" s="53" t="str">
        <f>IFERROR(VLOOKUP(B493,例①!$C$16:$D$21,2,FALSE),"")</f>
        <v/>
      </c>
      <c r="BI493" s="53" t="str">
        <f>IFERROR(VLOOKUP(B493,例①!$C$22:$D$24,2,FALSE),"")</f>
        <v/>
      </c>
      <c r="BJ493" s="53" t="str">
        <f>IF(B493&gt;例①!$C$26,"",IF(B493&gt;=例①!$C$25,$BJ$13,""))</f>
        <v/>
      </c>
      <c r="BK493" s="53" t="str">
        <f>IF(B493&gt;例①!$C$28,"",IF(B493&gt;=例①!$C$27,$BK$13,""))</f>
        <v/>
      </c>
      <c r="BL493" s="53" t="str">
        <f>IF(B493&gt;例①!$C$30,"",IF(B493&gt;=例①!$C$29,$BL$13,""))</f>
        <v/>
      </c>
      <c r="BM493" s="53" t="str">
        <f>IF(B493&gt;例①!$C$32,"",IF(B493&gt;=例①!$C$31,$BM$13,""))</f>
        <v/>
      </c>
      <c r="BN493" s="53" t="str">
        <f>IF(B493&gt;例①!$C$34,"",IF(B493&gt;=例①!$C$33,$BN$13,""))</f>
        <v/>
      </c>
      <c r="BO493" s="53" t="str">
        <f>IF(B493&gt;例①!$C$36,"",IF(B493&gt;=例①!$C$35,$BO$13,""))</f>
        <v/>
      </c>
      <c r="BP493" s="53" t="str">
        <f>IF(B493&gt;例①!$C$38,"",IF(B493&gt;=例①!$C$37,$BP$13,""))</f>
        <v/>
      </c>
      <c r="BQ493" s="53" t="str">
        <f>IF(B493&gt;例①!$C$40,"",IF(B493&gt;=例①!$C$39,$BQ$13,""))</f>
        <v/>
      </c>
      <c r="BR493" s="53" t="str">
        <f>IF(B493&gt;例①!$C$42,"",IF(B493&gt;=例①!$C$41,$BR$13,""))</f>
        <v/>
      </c>
      <c r="BS493" s="53" t="str">
        <f>IF(B493&gt;例①!$C$44,"",IF(B493&gt;=例①!$C$43,$BS$13,""))</f>
        <v/>
      </c>
      <c r="BT493" s="53" t="str">
        <f>IF(B493&gt;例①!$C$46,"",IF(B493&gt;=例①!$C$45,$BT$13,""))</f>
        <v/>
      </c>
      <c r="BU493" s="53" t="str">
        <f>IF(B493&gt;例①!$C$48,"",IF(B493&gt;=例①!$C$47,$BU$13,""))</f>
        <v/>
      </c>
      <c r="BV493" s="53" t="str">
        <f>IF(B493&gt;例①!$C$50,"",IF(B493&gt;=例①!$C$49,$BV$13,""))</f>
        <v/>
      </c>
      <c r="BW493" s="53" t="str">
        <f>IF(B493&gt;例①!$C$52,"",IF(B493&gt;=例①!$C$51,$BW$13,""))</f>
        <v/>
      </c>
      <c r="BX493" s="53" t="str">
        <f>IF(B493&gt;例①!$C$54,"",IF(B493&gt;=例①!$C$53,$BX$13,""))</f>
        <v/>
      </c>
      <c r="BY493" s="53" t="str">
        <f>IF(B493&gt;例①!$C$56,"",IF(B493&gt;=例①!$C$55,$BY$13,""))</f>
        <v/>
      </c>
      <c r="BZ493" s="53" t="str">
        <f>IF(B493&gt;例①!$C$58,"",IF(B493&gt;=例①!$C$57,$BZ$13,""))</f>
        <v/>
      </c>
      <c r="CA493" s="53" t="str">
        <f>IF(B493&gt;例①!$C$60,"",IF(B493&gt;=例①!$C$59,$CA$13,""))</f>
        <v/>
      </c>
      <c r="CB493" s="53" t="str">
        <f>IF(B493&gt;例①!$C$62,"",IF(B493&gt;=例①!$C$61,$CB$13,""))</f>
        <v/>
      </c>
      <c r="CC493" s="53" t="str">
        <f>IF(B493&gt;例①!$C$64,"",IF(B493&gt;=例①!$C$63,$CC$13,""))</f>
        <v/>
      </c>
      <c r="CD493" s="53" t="str">
        <f>IF(B493&gt;例①!$C$66,"",IF(B493&gt;=例①!$C$65,$CD$13,""))</f>
        <v/>
      </c>
      <c r="CE493" s="50" t="str">
        <f t="shared" si="286"/>
        <v/>
      </c>
      <c r="CF493" s="50" t="str">
        <f t="shared" si="273"/>
        <v xml:space="preserve"> </v>
      </c>
    </row>
    <row r="494" spans="1:84" ht="39" customHeight="1" thickTop="1" thickBot="1" x14ac:dyDescent="0.2">
      <c r="A494" s="81" t="str">
        <f t="shared" si="260"/>
        <v>対象期間外</v>
      </c>
      <c r="B494" s="180" t="str">
        <f>IFERROR(IF(B493=例①!$E$12+IF(WEEKDAY(例①!$E$12)=1,例①!$E$12,(8-WEEKDAY(例①!$E$12))),"-",IF(B493="-","-",B493+1)),"-")</f>
        <v>-</v>
      </c>
      <c r="C494" s="89" t="str">
        <f t="shared" si="274"/>
        <v>-</v>
      </c>
      <c r="D494" s="199" t="str">
        <f t="shared" si="275"/>
        <v>×</v>
      </c>
      <c r="E494" s="200" t="str">
        <f t="shared" si="276"/>
        <v xml:space="preserve"> </v>
      </c>
      <c r="F494" s="201" t="s">
        <v>60</v>
      </c>
      <c r="G494" s="202"/>
      <c r="H494" s="203"/>
      <c r="I494" s="204"/>
      <c r="J494" s="187" t="str">
        <f t="shared" si="277"/>
        <v/>
      </c>
      <c r="K494" s="190" t="str">
        <f t="shared" si="261"/>
        <v/>
      </c>
      <c r="L494" s="190" t="str">
        <f t="shared" si="262"/>
        <v/>
      </c>
      <c r="M494" s="188" t="str">
        <f t="shared" si="278"/>
        <v/>
      </c>
      <c r="N494" s="87" t="str">
        <f t="shared" si="263"/>
        <v/>
      </c>
      <c r="O494" s="108"/>
      <c r="P494" s="156" t="str">
        <f>IF(B494&lt;例①!$E$11,"",IF(B494&gt;例①!$E$12,"",IF(LEN(CE494)=0,"○","")))</f>
        <v/>
      </c>
      <c r="Q494" s="162">
        <f t="shared" si="279"/>
        <v>52</v>
      </c>
      <c r="R494" s="93">
        <f t="shared" si="264"/>
        <v>181</v>
      </c>
      <c r="S494" s="156" t="str">
        <f t="shared" si="265"/>
        <v/>
      </c>
      <c r="T494" s="162">
        <f t="shared" si="266"/>
        <v>51</v>
      </c>
      <c r="U494" s="100">
        <f t="shared" si="280"/>
        <v>52</v>
      </c>
      <c r="V494" s="93" t="str">
        <f t="shared" si="267"/>
        <v/>
      </c>
      <c r="W494" s="169" t="str">
        <f t="shared" si="281"/>
        <v/>
      </c>
      <c r="X494" s="80" t="str">
        <f t="shared" si="282"/>
        <v/>
      </c>
      <c r="Y494" s="80" t="str">
        <f t="shared" si="283"/>
        <v/>
      </c>
      <c r="Z494" s="80" t="str">
        <f t="shared" si="268"/>
        <v>-</v>
      </c>
      <c r="AA494" s="80" t="str">
        <f t="shared" si="269"/>
        <v/>
      </c>
      <c r="AB494" s="80" t="str">
        <f t="shared" si="270"/>
        <v>OK（振替済み）</v>
      </c>
      <c r="AC494" s="154">
        <f t="shared" si="271"/>
        <v>51</v>
      </c>
      <c r="AD494" s="154" t="str">
        <f t="shared" si="284"/>
        <v/>
      </c>
      <c r="AE494" s="106">
        <f t="shared" si="285"/>
        <v>0</v>
      </c>
      <c r="AF494" s="106">
        <f t="shared" si="272"/>
        <v>0</v>
      </c>
      <c r="AG494" s="218" t="str">
        <f>IFERROR(IF(AE494=1,例①!$E$11,IF(AE494=2,例①!$E$11,IF(WEEKDAY(Z494)=2,Z487,AG493))),"")</f>
        <v/>
      </c>
      <c r="AH494" s="222" t="str">
        <f t="shared" si="290"/>
        <v/>
      </c>
      <c r="AI494" s="222" t="str">
        <f t="shared" si="290"/>
        <v/>
      </c>
      <c r="AJ494" s="222" t="str">
        <f t="shared" si="290"/>
        <v/>
      </c>
      <c r="AK494" s="222" t="str">
        <f t="shared" si="290"/>
        <v/>
      </c>
      <c r="AL494" s="222" t="str">
        <f t="shared" si="290"/>
        <v/>
      </c>
      <c r="AM494" s="222" t="str">
        <f t="shared" si="290"/>
        <v/>
      </c>
      <c r="AN494" s="222" t="str">
        <f t="shared" si="290"/>
        <v/>
      </c>
      <c r="AO494" s="222" t="str">
        <f t="shared" si="290"/>
        <v/>
      </c>
      <c r="AP494" s="222" t="str">
        <f t="shared" si="290"/>
        <v/>
      </c>
      <c r="AQ494" s="222" t="str">
        <f t="shared" si="290"/>
        <v/>
      </c>
      <c r="AR494" s="222" t="str">
        <f t="shared" si="290"/>
        <v/>
      </c>
      <c r="AS494" s="222" t="str">
        <f t="shared" si="290"/>
        <v/>
      </c>
      <c r="AT494" s="222" t="str">
        <f t="shared" si="290"/>
        <v/>
      </c>
      <c r="AU494" s="222" t="str">
        <f t="shared" si="290"/>
        <v/>
      </c>
      <c r="AV494" s="222" t="str">
        <f t="shared" si="290"/>
        <v/>
      </c>
      <c r="AW494" s="222" t="str">
        <f t="shared" si="290"/>
        <v/>
      </c>
      <c r="AX494" s="222" t="str">
        <f t="shared" si="290"/>
        <v/>
      </c>
      <c r="AY494" s="222" t="str">
        <f t="shared" si="290"/>
        <v/>
      </c>
      <c r="AZ494" s="222" t="str">
        <f t="shared" si="290"/>
        <v/>
      </c>
      <c r="BA494" s="222" t="str">
        <f t="shared" si="290"/>
        <v/>
      </c>
      <c r="BB494" s="219" t="str">
        <f>IFERROR(IF(IF(Z494=例①!$E$12,例①!$E$12,IF(WEEKDAY(Z494)=1,Z501,BB495))&gt;例①!$E$12,例①!$E$12,IF(Z494=例①!$E$12,例①!$E$12,IF(WEEKDAY(Z494)=1,Z501,BB495))),"")</f>
        <v/>
      </c>
      <c r="BE494" s="53"/>
      <c r="BF494" s="53"/>
      <c r="BG494" s="53" t="str">
        <f>IFERROR(VLOOKUP(B494,例①!$C$11:$D$12,2,FALSE),"")</f>
        <v/>
      </c>
      <c r="BH494" s="53" t="str">
        <f>IFERROR(VLOOKUP(B494,例①!$C$16:$D$21,2,FALSE),"")</f>
        <v/>
      </c>
      <c r="BI494" s="53" t="str">
        <f>IFERROR(VLOOKUP(B494,例①!$C$22:$D$24,2,FALSE),"")</f>
        <v/>
      </c>
      <c r="BJ494" s="53" t="str">
        <f>IF(B494&gt;例①!$C$26,"",IF(B494&gt;=例①!$C$25,$BJ$13,""))</f>
        <v/>
      </c>
      <c r="BK494" s="53" t="str">
        <f>IF(B494&gt;例①!$C$28,"",IF(B494&gt;=例①!$C$27,$BK$13,""))</f>
        <v/>
      </c>
      <c r="BL494" s="53" t="str">
        <f>IF(B494&gt;例①!$C$30,"",IF(B494&gt;=例①!$C$29,$BL$13,""))</f>
        <v/>
      </c>
      <c r="BM494" s="53" t="str">
        <f>IF(B494&gt;例①!$C$32,"",IF(B494&gt;=例①!$C$31,$BM$13,""))</f>
        <v/>
      </c>
      <c r="BN494" s="53" t="str">
        <f>IF(B494&gt;例①!$C$34,"",IF(B494&gt;=例①!$C$33,$BN$13,""))</f>
        <v/>
      </c>
      <c r="BO494" s="53" t="str">
        <f>IF(B494&gt;例①!$C$36,"",IF(B494&gt;=例①!$C$35,$BO$13,""))</f>
        <v/>
      </c>
      <c r="BP494" s="53" t="str">
        <f>IF(B494&gt;例①!$C$38,"",IF(B494&gt;=例①!$C$37,$BP$13,""))</f>
        <v/>
      </c>
      <c r="BQ494" s="53" t="str">
        <f>IF(B494&gt;例①!$C$40,"",IF(B494&gt;=例①!$C$39,$BQ$13,""))</f>
        <v/>
      </c>
      <c r="BR494" s="53" t="str">
        <f>IF(B494&gt;例①!$C$42,"",IF(B494&gt;=例①!$C$41,$BR$13,""))</f>
        <v/>
      </c>
      <c r="BS494" s="53" t="str">
        <f>IF(B494&gt;例①!$C$44,"",IF(B494&gt;=例①!$C$43,$BS$13,""))</f>
        <v/>
      </c>
      <c r="BT494" s="53" t="str">
        <f>IF(B494&gt;例①!$C$46,"",IF(B494&gt;=例①!$C$45,$BT$13,""))</f>
        <v/>
      </c>
      <c r="BU494" s="53" t="str">
        <f>IF(B494&gt;例①!$C$48,"",IF(B494&gt;=例①!$C$47,$BU$13,""))</f>
        <v/>
      </c>
      <c r="BV494" s="53" t="str">
        <f>IF(B494&gt;例①!$C$50,"",IF(B494&gt;=例①!$C$49,$BV$13,""))</f>
        <v/>
      </c>
      <c r="BW494" s="53" t="str">
        <f>IF(B494&gt;例①!$C$52,"",IF(B494&gt;=例①!$C$51,$BW$13,""))</f>
        <v/>
      </c>
      <c r="BX494" s="53" t="str">
        <f>IF(B494&gt;例①!$C$54,"",IF(B494&gt;=例①!$C$53,$BX$13,""))</f>
        <v/>
      </c>
      <c r="BY494" s="53" t="str">
        <f>IF(B494&gt;例①!$C$56,"",IF(B494&gt;=例①!$C$55,$BY$13,""))</f>
        <v/>
      </c>
      <c r="BZ494" s="53" t="str">
        <f>IF(B494&gt;例①!$C$58,"",IF(B494&gt;=例①!$C$57,$BZ$13,""))</f>
        <v/>
      </c>
      <c r="CA494" s="53" t="str">
        <f>IF(B494&gt;例①!$C$60,"",IF(B494&gt;=例①!$C$59,$CA$13,""))</f>
        <v/>
      </c>
      <c r="CB494" s="53" t="str">
        <f>IF(B494&gt;例①!$C$62,"",IF(B494&gt;=例①!$C$61,$CB$13,""))</f>
        <v/>
      </c>
      <c r="CC494" s="53" t="str">
        <f>IF(B494&gt;例①!$C$64,"",IF(B494&gt;=例①!$C$63,$CC$13,""))</f>
        <v/>
      </c>
      <c r="CD494" s="53" t="str">
        <f>IF(B494&gt;例①!$C$66,"",IF(B494&gt;=例①!$C$65,$CD$13,""))</f>
        <v/>
      </c>
      <c r="CE494" s="50" t="str">
        <f t="shared" si="286"/>
        <v/>
      </c>
      <c r="CF494" s="50" t="str">
        <f t="shared" si="273"/>
        <v xml:space="preserve"> </v>
      </c>
    </row>
    <row r="495" spans="1:84" ht="39" customHeight="1" thickTop="1" thickBot="1" x14ac:dyDescent="0.2">
      <c r="A495" s="81" t="str">
        <f t="shared" si="260"/>
        <v>対象期間外</v>
      </c>
      <c r="B495" s="180" t="str">
        <f>IFERROR(IF(B494=例①!$E$12+IF(WEEKDAY(例①!$E$12)=1,例①!$E$12,(8-WEEKDAY(例①!$E$12))),"-",IF(B494="-","-",B494+1)),"-")</f>
        <v>-</v>
      </c>
      <c r="C495" s="89" t="str">
        <f t="shared" si="274"/>
        <v>-</v>
      </c>
      <c r="D495" s="199" t="str">
        <f t="shared" si="275"/>
        <v>×</v>
      </c>
      <c r="E495" s="200" t="str">
        <f t="shared" si="276"/>
        <v xml:space="preserve"> </v>
      </c>
      <c r="F495" s="201" t="s">
        <v>60</v>
      </c>
      <c r="G495" s="202"/>
      <c r="H495" s="203"/>
      <c r="I495" s="204"/>
      <c r="J495" s="187" t="str">
        <f t="shared" si="277"/>
        <v/>
      </c>
      <c r="K495" s="190" t="str">
        <f t="shared" si="261"/>
        <v/>
      </c>
      <c r="L495" s="190" t="str">
        <f t="shared" si="262"/>
        <v/>
      </c>
      <c r="M495" s="188" t="str">
        <f t="shared" si="278"/>
        <v/>
      </c>
      <c r="N495" s="87" t="str">
        <f t="shared" si="263"/>
        <v/>
      </c>
      <c r="O495" s="108"/>
      <c r="P495" s="156" t="str">
        <f>IF(B495&lt;例①!$E$11,"",IF(B495&gt;例①!$E$12,"",IF(LEN(CE495)=0,"○","")))</f>
        <v/>
      </c>
      <c r="Q495" s="162">
        <f t="shared" si="279"/>
        <v>52</v>
      </c>
      <c r="R495" s="93">
        <f t="shared" si="264"/>
        <v>181</v>
      </c>
      <c r="S495" s="156" t="str">
        <f t="shared" si="265"/>
        <v/>
      </c>
      <c r="T495" s="162">
        <f t="shared" si="266"/>
        <v>51</v>
      </c>
      <c r="U495" s="100">
        <f t="shared" si="280"/>
        <v>52</v>
      </c>
      <c r="V495" s="93" t="str">
        <f t="shared" si="267"/>
        <v/>
      </c>
      <c r="W495" s="169" t="str">
        <f t="shared" si="281"/>
        <v/>
      </c>
      <c r="X495" s="80" t="str">
        <f t="shared" si="282"/>
        <v/>
      </c>
      <c r="Y495" s="80" t="str">
        <f t="shared" si="283"/>
        <v/>
      </c>
      <c r="Z495" s="80" t="str">
        <f t="shared" si="268"/>
        <v>-</v>
      </c>
      <c r="AA495" s="80" t="str">
        <f t="shared" si="269"/>
        <v/>
      </c>
      <c r="AB495" s="80" t="str">
        <f t="shared" si="270"/>
        <v>OK（振替済み）</v>
      </c>
      <c r="AC495" s="154">
        <f t="shared" si="271"/>
        <v>51</v>
      </c>
      <c r="AD495" s="154" t="str">
        <f t="shared" si="284"/>
        <v/>
      </c>
      <c r="AE495" s="106">
        <f t="shared" si="285"/>
        <v>0</v>
      </c>
      <c r="AF495" s="106">
        <f t="shared" si="272"/>
        <v>0</v>
      </c>
      <c r="AG495" s="218" t="str">
        <f>IFERROR(IF(AE495=1,例①!$E$11,IF(AE495=2,例①!$E$11,IF(WEEKDAY(Z495)=2,Z488,AG494))),"")</f>
        <v/>
      </c>
      <c r="AH495" s="222" t="str">
        <f t="shared" si="290"/>
        <v/>
      </c>
      <c r="AI495" s="222" t="str">
        <f t="shared" si="290"/>
        <v/>
      </c>
      <c r="AJ495" s="222" t="str">
        <f t="shared" si="290"/>
        <v/>
      </c>
      <c r="AK495" s="222" t="str">
        <f t="shared" si="290"/>
        <v/>
      </c>
      <c r="AL495" s="222" t="str">
        <f t="shared" si="290"/>
        <v/>
      </c>
      <c r="AM495" s="222" t="str">
        <f t="shared" si="290"/>
        <v/>
      </c>
      <c r="AN495" s="222" t="str">
        <f t="shared" si="290"/>
        <v/>
      </c>
      <c r="AO495" s="222" t="str">
        <f t="shared" si="290"/>
        <v/>
      </c>
      <c r="AP495" s="222" t="str">
        <f t="shared" si="290"/>
        <v/>
      </c>
      <c r="AQ495" s="222" t="str">
        <f t="shared" si="290"/>
        <v/>
      </c>
      <c r="AR495" s="222" t="str">
        <f t="shared" si="290"/>
        <v/>
      </c>
      <c r="AS495" s="222" t="str">
        <f t="shared" si="290"/>
        <v/>
      </c>
      <c r="AT495" s="222" t="str">
        <f t="shared" si="290"/>
        <v/>
      </c>
      <c r="AU495" s="222" t="str">
        <f t="shared" si="290"/>
        <v/>
      </c>
      <c r="AV495" s="222" t="str">
        <f t="shared" si="290"/>
        <v/>
      </c>
      <c r="AW495" s="222" t="str">
        <f t="shared" si="290"/>
        <v/>
      </c>
      <c r="AX495" s="222" t="str">
        <f t="shared" si="290"/>
        <v/>
      </c>
      <c r="AY495" s="222" t="str">
        <f t="shared" si="290"/>
        <v/>
      </c>
      <c r="AZ495" s="222" t="str">
        <f t="shared" si="290"/>
        <v/>
      </c>
      <c r="BA495" s="222" t="str">
        <f t="shared" si="290"/>
        <v/>
      </c>
      <c r="BB495" s="219" t="str">
        <f>IFERROR(IF(IF(Z495=例①!$E$12,例①!$E$12,IF(WEEKDAY(Z495)=1,Z502,BB496))&gt;例①!$E$12,例①!$E$12,IF(Z495=例①!$E$12,例①!$E$12,IF(WEEKDAY(Z495)=1,Z502,BB496))),"")</f>
        <v/>
      </c>
      <c r="BE495" s="53"/>
      <c r="BF495" s="53"/>
      <c r="BG495" s="53" t="str">
        <f>IFERROR(VLOOKUP(B495,例①!$C$11:$D$12,2,FALSE),"")</f>
        <v/>
      </c>
      <c r="BH495" s="53" t="str">
        <f>IFERROR(VLOOKUP(B495,例①!$C$16:$D$21,2,FALSE),"")</f>
        <v/>
      </c>
      <c r="BI495" s="53" t="str">
        <f>IFERROR(VLOOKUP(B495,例①!$C$22:$D$24,2,FALSE),"")</f>
        <v/>
      </c>
      <c r="BJ495" s="53" t="str">
        <f>IF(B495&gt;例①!$C$26,"",IF(B495&gt;=例①!$C$25,$BJ$13,""))</f>
        <v/>
      </c>
      <c r="BK495" s="53" t="str">
        <f>IF(B495&gt;例①!$C$28,"",IF(B495&gt;=例①!$C$27,$BK$13,""))</f>
        <v/>
      </c>
      <c r="BL495" s="53" t="str">
        <f>IF(B495&gt;例①!$C$30,"",IF(B495&gt;=例①!$C$29,$BL$13,""))</f>
        <v/>
      </c>
      <c r="BM495" s="53" t="str">
        <f>IF(B495&gt;例①!$C$32,"",IF(B495&gt;=例①!$C$31,$BM$13,""))</f>
        <v/>
      </c>
      <c r="BN495" s="53" t="str">
        <f>IF(B495&gt;例①!$C$34,"",IF(B495&gt;=例①!$C$33,$BN$13,""))</f>
        <v/>
      </c>
      <c r="BO495" s="53" t="str">
        <f>IF(B495&gt;例①!$C$36,"",IF(B495&gt;=例①!$C$35,$BO$13,""))</f>
        <v/>
      </c>
      <c r="BP495" s="53" t="str">
        <f>IF(B495&gt;例①!$C$38,"",IF(B495&gt;=例①!$C$37,$BP$13,""))</f>
        <v/>
      </c>
      <c r="BQ495" s="53" t="str">
        <f>IF(B495&gt;例①!$C$40,"",IF(B495&gt;=例①!$C$39,$BQ$13,""))</f>
        <v/>
      </c>
      <c r="BR495" s="53" t="str">
        <f>IF(B495&gt;例①!$C$42,"",IF(B495&gt;=例①!$C$41,$BR$13,""))</f>
        <v/>
      </c>
      <c r="BS495" s="53" t="str">
        <f>IF(B495&gt;例①!$C$44,"",IF(B495&gt;=例①!$C$43,$BS$13,""))</f>
        <v/>
      </c>
      <c r="BT495" s="53" t="str">
        <f>IF(B495&gt;例①!$C$46,"",IF(B495&gt;=例①!$C$45,$BT$13,""))</f>
        <v/>
      </c>
      <c r="BU495" s="53" t="str">
        <f>IF(B495&gt;例①!$C$48,"",IF(B495&gt;=例①!$C$47,$BU$13,""))</f>
        <v/>
      </c>
      <c r="BV495" s="53" t="str">
        <f>IF(B495&gt;例①!$C$50,"",IF(B495&gt;=例①!$C$49,$BV$13,""))</f>
        <v/>
      </c>
      <c r="BW495" s="53" t="str">
        <f>IF(B495&gt;例①!$C$52,"",IF(B495&gt;=例①!$C$51,$BW$13,""))</f>
        <v/>
      </c>
      <c r="BX495" s="53" t="str">
        <f>IF(B495&gt;例①!$C$54,"",IF(B495&gt;=例①!$C$53,$BX$13,""))</f>
        <v/>
      </c>
      <c r="BY495" s="53" t="str">
        <f>IF(B495&gt;例①!$C$56,"",IF(B495&gt;=例①!$C$55,$BY$13,""))</f>
        <v/>
      </c>
      <c r="BZ495" s="53" t="str">
        <f>IF(B495&gt;例①!$C$58,"",IF(B495&gt;=例①!$C$57,$BZ$13,""))</f>
        <v/>
      </c>
      <c r="CA495" s="53" t="str">
        <f>IF(B495&gt;例①!$C$60,"",IF(B495&gt;=例①!$C$59,$CA$13,""))</f>
        <v/>
      </c>
      <c r="CB495" s="53" t="str">
        <f>IF(B495&gt;例①!$C$62,"",IF(B495&gt;=例①!$C$61,$CB$13,""))</f>
        <v/>
      </c>
      <c r="CC495" s="53" t="str">
        <f>IF(B495&gt;例①!$C$64,"",IF(B495&gt;=例①!$C$63,$CC$13,""))</f>
        <v/>
      </c>
      <c r="CD495" s="53" t="str">
        <f>IF(B495&gt;例①!$C$66,"",IF(B495&gt;=例①!$C$65,$CD$13,""))</f>
        <v/>
      </c>
      <c r="CE495" s="50" t="str">
        <f t="shared" si="286"/>
        <v/>
      </c>
      <c r="CF495" s="50" t="str">
        <f t="shared" si="273"/>
        <v xml:space="preserve"> </v>
      </c>
    </row>
    <row r="496" spans="1:84" ht="39" customHeight="1" thickTop="1" thickBot="1" x14ac:dyDescent="0.2">
      <c r="A496" s="81" t="str">
        <f t="shared" si="260"/>
        <v>対象期間外</v>
      </c>
      <c r="B496" s="180" t="str">
        <f>IFERROR(IF(B495=例①!$E$12+IF(WEEKDAY(例①!$E$12)=1,例①!$E$12,(8-WEEKDAY(例①!$E$12))),"-",IF(B495="-","-",B495+1)),"-")</f>
        <v>-</v>
      </c>
      <c r="C496" s="89" t="str">
        <f t="shared" si="274"/>
        <v>-</v>
      </c>
      <c r="D496" s="199" t="str">
        <f t="shared" si="275"/>
        <v>×</v>
      </c>
      <c r="E496" s="200" t="str">
        <f t="shared" si="276"/>
        <v xml:space="preserve"> </v>
      </c>
      <c r="F496" s="201" t="s">
        <v>61</v>
      </c>
      <c r="G496" s="202"/>
      <c r="H496" s="203"/>
      <c r="I496" s="204"/>
      <c r="J496" s="187" t="str">
        <f t="shared" si="277"/>
        <v/>
      </c>
      <c r="K496" s="190" t="str">
        <f t="shared" si="261"/>
        <v/>
      </c>
      <c r="L496" s="190" t="str">
        <f t="shared" si="262"/>
        <v/>
      </c>
      <c r="M496" s="188" t="str">
        <f t="shared" si="278"/>
        <v/>
      </c>
      <c r="N496" s="87" t="str">
        <f t="shared" si="263"/>
        <v/>
      </c>
      <c r="O496" s="108"/>
      <c r="P496" s="156" t="str">
        <f>IF(B496&lt;例①!$E$11,"",IF(B496&gt;例①!$E$12,"",IF(LEN(CE496)=0,"○","")))</f>
        <v/>
      </c>
      <c r="Q496" s="162">
        <f t="shared" si="279"/>
        <v>52</v>
      </c>
      <c r="R496" s="93">
        <f t="shared" si="264"/>
        <v>181</v>
      </c>
      <c r="S496" s="156" t="str">
        <f t="shared" si="265"/>
        <v/>
      </c>
      <c r="T496" s="162">
        <f t="shared" si="266"/>
        <v>51</v>
      </c>
      <c r="U496" s="100">
        <f t="shared" si="280"/>
        <v>52</v>
      </c>
      <c r="V496" s="93" t="str">
        <f t="shared" si="267"/>
        <v/>
      </c>
      <c r="W496" s="169" t="str">
        <f t="shared" si="281"/>
        <v/>
      </c>
      <c r="X496" s="80" t="str">
        <f t="shared" si="282"/>
        <v/>
      </c>
      <c r="Y496" s="80" t="str">
        <f t="shared" si="283"/>
        <v/>
      </c>
      <c r="Z496" s="80" t="str">
        <f t="shared" si="268"/>
        <v>-</v>
      </c>
      <c r="AA496" s="80" t="str">
        <f t="shared" si="269"/>
        <v/>
      </c>
      <c r="AB496" s="80" t="str">
        <f t="shared" si="270"/>
        <v>OK（振替済み）</v>
      </c>
      <c r="AC496" s="154">
        <f t="shared" si="271"/>
        <v>51</v>
      </c>
      <c r="AD496" s="154" t="str">
        <f t="shared" si="284"/>
        <v/>
      </c>
      <c r="AE496" s="106">
        <f t="shared" si="285"/>
        <v>0</v>
      </c>
      <c r="AF496" s="106">
        <f t="shared" si="272"/>
        <v>0</v>
      </c>
      <c r="AG496" s="218" t="str">
        <f>IFERROR(IF(AE496=1,例①!$E$11,IF(AE496=2,例①!$E$11,IF(WEEKDAY(Z496)=2,Z489,AG495))),"")</f>
        <v/>
      </c>
      <c r="AH496" s="222" t="str">
        <f t="shared" si="290"/>
        <v/>
      </c>
      <c r="AI496" s="222" t="str">
        <f t="shared" si="290"/>
        <v/>
      </c>
      <c r="AJ496" s="222" t="str">
        <f t="shared" si="290"/>
        <v/>
      </c>
      <c r="AK496" s="222" t="str">
        <f t="shared" si="290"/>
        <v/>
      </c>
      <c r="AL496" s="222" t="str">
        <f t="shared" si="290"/>
        <v/>
      </c>
      <c r="AM496" s="222" t="str">
        <f t="shared" si="290"/>
        <v/>
      </c>
      <c r="AN496" s="222" t="str">
        <f t="shared" si="290"/>
        <v/>
      </c>
      <c r="AO496" s="222" t="str">
        <f t="shared" si="290"/>
        <v/>
      </c>
      <c r="AP496" s="222" t="str">
        <f t="shared" si="290"/>
        <v/>
      </c>
      <c r="AQ496" s="222" t="str">
        <f t="shared" si="290"/>
        <v/>
      </c>
      <c r="AR496" s="222" t="str">
        <f t="shared" si="290"/>
        <v/>
      </c>
      <c r="AS496" s="222" t="str">
        <f t="shared" si="290"/>
        <v/>
      </c>
      <c r="AT496" s="222" t="str">
        <f t="shared" si="290"/>
        <v/>
      </c>
      <c r="AU496" s="222" t="str">
        <f t="shared" si="290"/>
        <v/>
      </c>
      <c r="AV496" s="222" t="str">
        <f t="shared" si="290"/>
        <v/>
      </c>
      <c r="AW496" s="222" t="str">
        <f t="shared" ref="AW496:BA496" si="291">IFERROR(IF(AV496+1&gt;$BB496,"",AV496+1),"")</f>
        <v/>
      </c>
      <c r="AX496" s="222" t="str">
        <f t="shared" si="291"/>
        <v/>
      </c>
      <c r="AY496" s="222" t="str">
        <f t="shared" si="291"/>
        <v/>
      </c>
      <c r="AZ496" s="222" t="str">
        <f t="shared" si="291"/>
        <v/>
      </c>
      <c r="BA496" s="222" t="str">
        <f t="shared" si="291"/>
        <v/>
      </c>
      <c r="BB496" s="219" t="str">
        <f>IFERROR(IF(IF(Z496=例①!$E$12,例①!$E$12,IF(WEEKDAY(Z496)=1,Z503,BB497))&gt;例①!$E$12,例①!$E$12,IF(Z496=例①!$E$12,例①!$E$12,IF(WEEKDAY(Z496)=1,Z503,BB497))),"")</f>
        <v/>
      </c>
      <c r="BE496" s="53"/>
      <c r="BF496" s="53"/>
      <c r="BG496" s="53" t="str">
        <f>IFERROR(VLOOKUP(B496,例①!$C$11:$D$12,2,FALSE),"")</f>
        <v/>
      </c>
      <c r="BH496" s="53" t="str">
        <f>IFERROR(VLOOKUP(B496,例①!$C$16:$D$21,2,FALSE),"")</f>
        <v/>
      </c>
      <c r="BI496" s="53" t="str">
        <f>IFERROR(VLOOKUP(B496,例①!$C$22:$D$24,2,FALSE),"")</f>
        <v/>
      </c>
      <c r="BJ496" s="53" t="str">
        <f>IF(B496&gt;例①!$C$26,"",IF(B496&gt;=例①!$C$25,$BJ$13,""))</f>
        <v/>
      </c>
      <c r="BK496" s="53" t="str">
        <f>IF(B496&gt;例①!$C$28,"",IF(B496&gt;=例①!$C$27,$BK$13,""))</f>
        <v/>
      </c>
      <c r="BL496" s="53" t="str">
        <f>IF(B496&gt;例①!$C$30,"",IF(B496&gt;=例①!$C$29,$BL$13,""))</f>
        <v/>
      </c>
      <c r="BM496" s="53" t="str">
        <f>IF(B496&gt;例①!$C$32,"",IF(B496&gt;=例①!$C$31,$BM$13,""))</f>
        <v/>
      </c>
      <c r="BN496" s="53" t="str">
        <f>IF(B496&gt;例①!$C$34,"",IF(B496&gt;=例①!$C$33,$BN$13,""))</f>
        <v/>
      </c>
      <c r="BO496" s="53" t="str">
        <f>IF(B496&gt;例①!$C$36,"",IF(B496&gt;=例①!$C$35,$BO$13,""))</f>
        <v/>
      </c>
      <c r="BP496" s="53" t="str">
        <f>IF(B496&gt;例①!$C$38,"",IF(B496&gt;=例①!$C$37,$BP$13,""))</f>
        <v/>
      </c>
      <c r="BQ496" s="53" t="str">
        <f>IF(B496&gt;例①!$C$40,"",IF(B496&gt;=例①!$C$39,$BQ$13,""))</f>
        <v/>
      </c>
      <c r="BR496" s="53" t="str">
        <f>IF(B496&gt;例①!$C$42,"",IF(B496&gt;=例①!$C$41,$BR$13,""))</f>
        <v/>
      </c>
      <c r="BS496" s="53" t="str">
        <f>IF(B496&gt;例①!$C$44,"",IF(B496&gt;=例①!$C$43,$BS$13,""))</f>
        <v/>
      </c>
      <c r="BT496" s="53" t="str">
        <f>IF(B496&gt;例①!$C$46,"",IF(B496&gt;=例①!$C$45,$BT$13,""))</f>
        <v/>
      </c>
      <c r="BU496" s="53" t="str">
        <f>IF(B496&gt;例①!$C$48,"",IF(B496&gt;=例①!$C$47,$BU$13,""))</f>
        <v/>
      </c>
      <c r="BV496" s="53" t="str">
        <f>IF(B496&gt;例①!$C$50,"",IF(B496&gt;=例①!$C$49,$BV$13,""))</f>
        <v/>
      </c>
      <c r="BW496" s="53" t="str">
        <f>IF(B496&gt;例①!$C$52,"",IF(B496&gt;=例①!$C$51,$BW$13,""))</f>
        <v/>
      </c>
      <c r="BX496" s="53" t="str">
        <f>IF(B496&gt;例①!$C$54,"",IF(B496&gt;=例①!$C$53,$BX$13,""))</f>
        <v/>
      </c>
      <c r="BY496" s="53" t="str">
        <f>IF(B496&gt;例①!$C$56,"",IF(B496&gt;=例①!$C$55,$BY$13,""))</f>
        <v/>
      </c>
      <c r="BZ496" s="53" t="str">
        <f>IF(B496&gt;例①!$C$58,"",IF(B496&gt;=例①!$C$57,$BZ$13,""))</f>
        <v/>
      </c>
      <c r="CA496" s="53" t="str">
        <f>IF(B496&gt;例①!$C$60,"",IF(B496&gt;=例①!$C$59,$CA$13,""))</f>
        <v/>
      </c>
      <c r="CB496" s="53" t="str">
        <f>IF(B496&gt;例①!$C$62,"",IF(B496&gt;=例①!$C$61,$CB$13,""))</f>
        <v/>
      </c>
      <c r="CC496" s="53" t="str">
        <f>IF(B496&gt;例①!$C$64,"",IF(B496&gt;=例①!$C$63,$CC$13,""))</f>
        <v/>
      </c>
      <c r="CD496" s="53" t="str">
        <f>IF(B496&gt;例①!$C$66,"",IF(B496&gt;=例①!$C$65,$CD$13,""))</f>
        <v/>
      </c>
      <c r="CE496" s="50" t="str">
        <f t="shared" si="286"/>
        <v/>
      </c>
      <c r="CF496" s="50" t="str">
        <f t="shared" si="273"/>
        <v xml:space="preserve"> </v>
      </c>
    </row>
    <row r="497" spans="1:84" ht="39" customHeight="1" thickTop="1" thickBot="1" x14ac:dyDescent="0.2">
      <c r="A497" s="81" t="str">
        <f t="shared" si="260"/>
        <v>対象期間外</v>
      </c>
      <c r="B497" s="180" t="str">
        <f>IFERROR(IF(B496=例①!$E$12+IF(WEEKDAY(例①!$E$12)=1,例①!$E$12,(8-WEEKDAY(例①!$E$12))),"-",IF(B496="-","-",B496+1)),"-")</f>
        <v>-</v>
      </c>
      <c r="C497" s="89" t="str">
        <f t="shared" si="274"/>
        <v>-</v>
      </c>
      <c r="D497" s="199" t="str">
        <f t="shared" si="275"/>
        <v>×</v>
      </c>
      <c r="E497" s="200" t="str">
        <f t="shared" si="276"/>
        <v xml:space="preserve"> </v>
      </c>
      <c r="F497" s="201" t="s">
        <v>61</v>
      </c>
      <c r="G497" s="202"/>
      <c r="H497" s="203"/>
      <c r="I497" s="204"/>
      <c r="J497" s="187" t="str">
        <f t="shared" si="277"/>
        <v/>
      </c>
      <c r="K497" s="190" t="str">
        <f t="shared" si="261"/>
        <v/>
      </c>
      <c r="L497" s="190" t="str">
        <f t="shared" si="262"/>
        <v/>
      </c>
      <c r="M497" s="188" t="str">
        <f t="shared" si="278"/>
        <v/>
      </c>
      <c r="N497" s="87" t="str">
        <f t="shared" si="263"/>
        <v/>
      </c>
      <c r="O497" s="108"/>
      <c r="P497" s="156" t="str">
        <f>IF(B497&lt;例①!$E$11,"",IF(B497&gt;例①!$E$12,"",IF(LEN(CE497)=0,"○","")))</f>
        <v/>
      </c>
      <c r="Q497" s="162">
        <f t="shared" si="279"/>
        <v>52</v>
      </c>
      <c r="R497" s="93">
        <f t="shared" si="264"/>
        <v>181</v>
      </c>
      <c r="S497" s="156" t="str">
        <f t="shared" si="265"/>
        <v/>
      </c>
      <c r="T497" s="162">
        <f t="shared" si="266"/>
        <v>51</v>
      </c>
      <c r="U497" s="100">
        <f t="shared" si="280"/>
        <v>52</v>
      </c>
      <c r="V497" s="93" t="str">
        <f t="shared" si="267"/>
        <v/>
      </c>
      <c r="W497" s="169" t="str">
        <f t="shared" si="281"/>
        <v/>
      </c>
      <c r="X497" s="80" t="str">
        <f t="shared" si="282"/>
        <v/>
      </c>
      <c r="Y497" s="80" t="str">
        <f t="shared" si="283"/>
        <v/>
      </c>
      <c r="Z497" s="80" t="str">
        <f t="shared" si="268"/>
        <v>-</v>
      </c>
      <c r="AA497" s="80" t="str">
        <f t="shared" si="269"/>
        <v/>
      </c>
      <c r="AB497" s="80" t="str">
        <f t="shared" si="270"/>
        <v>OK（振替済み）</v>
      </c>
      <c r="AC497" s="154">
        <f t="shared" si="271"/>
        <v>51</v>
      </c>
      <c r="AD497" s="154" t="str">
        <f t="shared" si="284"/>
        <v/>
      </c>
      <c r="AE497" s="106">
        <f t="shared" si="285"/>
        <v>0</v>
      </c>
      <c r="AF497" s="106">
        <f t="shared" si="272"/>
        <v>0</v>
      </c>
      <c r="AG497" s="223" t="str">
        <f>IFERROR(IF(AE497=1,例①!$E$11,IF(AE497=2,例①!$E$11,IF(WEEKDAY(Z497)=2,Z490,AG496))),"")</f>
        <v/>
      </c>
      <c r="AH497" s="224" t="str">
        <f t="shared" ref="AH497:BA509" si="292">IFERROR(IF(AG497+1&gt;$BB497,"",AG497+1),"")</f>
        <v/>
      </c>
      <c r="AI497" s="224" t="str">
        <f t="shared" si="292"/>
        <v/>
      </c>
      <c r="AJ497" s="224" t="str">
        <f t="shared" si="292"/>
        <v/>
      </c>
      <c r="AK497" s="224" t="str">
        <f t="shared" si="292"/>
        <v/>
      </c>
      <c r="AL497" s="224" t="str">
        <f t="shared" si="292"/>
        <v/>
      </c>
      <c r="AM497" s="224" t="str">
        <f t="shared" si="292"/>
        <v/>
      </c>
      <c r="AN497" s="224" t="str">
        <f t="shared" si="292"/>
        <v/>
      </c>
      <c r="AO497" s="224" t="str">
        <f t="shared" si="292"/>
        <v/>
      </c>
      <c r="AP497" s="224" t="str">
        <f t="shared" si="292"/>
        <v/>
      </c>
      <c r="AQ497" s="224" t="str">
        <f t="shared" si="292"/>
        <v/>
      </c>
      <c r="AR497" s="224" t="str">
        <f t="shared" si="292"/>
        <v/>
      </c>
      <c r="AS497" s="224" t="str">
        <f t="shared" si="292"/>
        <v/>
      </c>
      <c r="AT497" s="224" t="str">
        <f t="shared" si="292"/>
        <v/>
      </c>
      <c r="AU497" s="224" t="str">
        <f t="shared" si="292"/>
        <v/>
      </c>
      <c r="AV497" s="224" t="str">
        <f t="shared" si="292"/>
        <v/>
      </c>
      <c r="AW497" s="224" t="str">
        <f t="shared" si="292"/>
        <v/>
      </c>
      <c r="AX497" s="224" t="str">
        <f t="shared" si="292"/>
        <v/>
      </c>
      <c r="AY497" s="224" t="str">
        <f t="shared" si="292"/>
        <v/>
      </c>
      <c r="AZ497" s="224" t="str">
        <f t="shared" si="292"/>
        <v/>
      </c>
      <c r="BA497" s="224" t="str">
        <f t="shared" si="292"/>
        <v/>
      </c>
      <c r="BB497" s="225" t="str">
        <f>IFERROR(IF(IF(Z497=例①!$E$12,例①!$E$12,IF(WEEKDAY(Z497)=1,Z504,BB498))&gt;例①!$E$12,例①!$E$12,IF(Z497=例①!$E$12,例①!$E$12,IF(WEEKDAY(Z497)=1,Z504,BB498))),"")</f>
        <v/>
      </c>
      <c r="BE497" s="53"/>
      <c r="BF497" s="53"/>
      <c r="BG497" s="53" t="str">
        <f>IFERROR(VLOOKUP(B497,例①!$C$11:$D$12,2,FALSE),"")</f>
        <v/>
      </c>
      <c r="BH497" s="53" t="str">
        <f>IFERROR(VLOOKUP(B497,例①!$C$16:$D$21,2,FALSE),"")</f>
        <v/>
      </c>
      <c r="BI497" s="53" t="str">
        <f>IFERROR(VLOOKUP(B497,例①!$C$22:$D$24,2,FALSE),"")</f>
        <v/>
      </c>
      <c r="BJ497" s="53" t="str">
        <f>IF(B497&gt;例①!$C$26,"",IF(B497&gt;=例①!$C$25,$BJ$13,""))</f>
        <v/>
      </c>
      <c r="BK497" s="53" t="str">
        <f>IF(B497&gt;例①!$C$28,"",IF(B497&gt;=例①!$C$27,$BK$13,""))</f>
        <v/>
      </c>
      <c r="BL497" s="53" t="str">
        <f>IF(B497&gt;例①!$C$30,"",IF(B497&gt;=例①!$C$29,$BL$13,""))</f>
        <v/>
      </c>
      <c r="BM497" s="53" t="str">
        <f>IF(B497&gt;例①!$C$32,"",IF(B497&gt;=例①!$C$31,$BM$13,""))</f>
        <v/>
      </c>
      <c r="BN497" s="53" t="str">
        <f>IF(B497&gt;例①!$C$34,"",IF(B497&gt;=例①!$C$33,$BN$13,""))</f>
        <v/>
      </c>
      <c r="BO497" s="53" t="str">
        <f>IF(B497&gt;例①!$C$36,"",IF(B497&gt;=例①!$C$35,$BO$13,""))</f>
        <v/>
      </c>
      <c r="BP497" s="53" t="str">
        <f>IF(B497&gt;例①!$C$38,"",IF(B497&gt;=例①!$C$37,$BP$13,""))</f>
        <v/>
      </c>
      <c r="BQ497" s="53" t="str">
        <f>IF(B497&gt;例①!$C$40,"",IF(B497&gt;=例①!$C$39,$BQ$13,""))</f>
        <v/>
      </c>
      <c r="BR497" s="53" t="str">
        <f>IF(B497&gt;例①!$C$42,"",IF(B497&gt;=例①!$C$41,$BR$13,""))</f>
        <v/>
      </c>
      <c r="BS497" s="53" t="str">
        <f>IF(B497&gt;例①!$C$44,"",IF(B497&gt;=例①!$C$43,$BS$13,""))</f>
        <v/>
      </c>
      <c r="BT497" s="53" t="str">
        <f>IF(B497&gt;例①!$C$46,"",IF(B497&gt;=例①!$C$45,$BT$13,""))</f>
        <v/>
      </c>
      <c r="BU497" s="53" t="str">
        <f>IF(B497&gt;例①!$C$48,"",IF(B497&gt;=例①!$C$47,$BU$13,""))</f>
        <v/>
      </c>
      <c r="BV497" s="53" t="str">
        <f>IF(B497&gt;例①!$C$50,"",IF(B497&gt;=例①!$C$49,$BV$13,""))</f>
        <v/>
      </c>
      <c r="BW497" s="53" t="str">
        <f>IF(B497&gt;例①!$C$52,"",IF(B497&gt;=例①!$C$51,$BW$13,""))</f>
        <v/>
      </c>
      <c r="BX497" s="53" t="str">
        <f>IF(B497&gt;例①!$C$54,"",IF(B497&gt;=例①!$C$53,$BX$13,""))</f>
        <v/>
      </c>
      <c r="BY497" s="53" t="str">
        <f>IF(B497&gt;例①!$C$56,"",IF(B497&gt;=例①!$C$55,$BY$13,""))</f>
        <v/>
      </c>
      <c r="BZ497" s="53" t="str">
        <f>IF(B497&gt;例①!$C$58,"",IF(B497&gt;=例①!$C$57,$BZ$13,""))</f>
        <v/>
      </c>
      <c r="CA497" s="53" t="str">
        <f>IF(B497&gt;例①!$C$60,"",IF(B497&gt;=例①!$C$59,$CA$13,""))</f>
        <v/>
      </c>
      <c r="CB497" s="53" t="str">
        <f>IF(B497&gt;例①!$C$62,"",IF(B497&gt;=例①!$C$61,$CB$13,""))</f>
        <v/>
      </c>
      <c r="CC497" s="53" t="str">
        <f>IF(B497&gt;例①!$C$64,"",IF(B497&gt;=例①!$C$63,$CC$13,""))</f>
        <v/>
      </c>
      <c r="CD497" s="53" t="str">
        <f>IF(B497&gt;例①!$C$66,"",IF(B497&gt;=例①!$C$65,$CD$13,""))</f>
        <v/>
      </c>
      <c r="CE497" s="50" t="str">
        <f t="shared" si="286"/>
        <v/>
      </c>
      <c r="CF497" s="50" t="str">
        <f t="shared" si="273"/>
        <v xml:space="preserve"> </v>
      </c>
    </row>
    <row r="498" spans="1:84" ht="39" customHeight="1" thickTop="1" thickBot="1" x14ac:dyDescent="0.2">
      <c r="A498" s="81" t="str">
        <f t="shared" si="260"/>
        <v>対象期間外</v>
      </c>
      <c r="B498" s="180" t="str">
        <f>IFERROR(IF(B497=例①!$E$12+IF(WEEKDAY(例①!$E$12)=1,例①!$E$12,(8-WEEKDAY(例①!$E$12))),"-",IF(B497="-","-",B497+1)),"-")</f>
        <v>-</v>
      </c>
      <c r="C498" s="89" t="str">
        <f t="shared" si="274"/>
        <v>-</v>
      </c>
      <c r="D498" s="199" t="str">
        <f t="shared" si="275"/>
        <v>×</v>
      </c>
      <c r="E498" s="200" t="str">
        <f t="shared" si="276"/>
        <v xml:space="preserve"> </v>
      </c>
      <c r="F498" s="201" t="s">
        <v>60</v>
      </c>
      <c r="G498" s="202"/>
      <c r="H498" s="203"/>
      <c r="I498" s="204"/>
      <c r="J498" s="187" t="str">
        <f t="shared" si="277"/>
        <v/>
      </c>
      <c r="K498" s="190" t="str">
        <f t="shared" si="261"/>
        <v/>
      </c>
      <c r="L498" s="190" t="str">
        <f t="shared" si="262"/>
        <v/>
      </c>
      <c r="M498" s="188" t="str">
        <f t="shared" si="278"/>
        <v/>
      </c>
      <c r="N498" s="87" t="str">
        <f t="shared" si="263"/>
        <v/>
      </c>
      <c r="O498" s="108"/>
      <c r="P498" s="156" t="str">
        <f>IF(B498&lt;例①!$E$11,"",IF(B498&gt;例①!$E$12,"",IF(LEN(CE498)=0,"○","")))</f>
        <v/>
      </c>
      <c r="Q498" s="162">
        <f t="shared" si="279"/>
        <v>52</v>
      </c>
      <c r="R498" s="93">
        <f t="shared" si="264"/>
        <v>181</v>
      </c>
      <c r="S498" s="156" t="str">
        <f t="shared" si="265"/>
        <v/>
      </c>
      <c r="T498" s="162">
        <f t="shared" si="266"/>
        <v>51</v>
      </c>
      <c r="U498" s="100">
        <f t="shared" si="280"/>
        <v>52</v>
      </c>
      <c r="V498" s="93" t="str">
        <f t="shared" si="267"/>
        <v/>
      </c>
      <c r="W498" s="169" t="str">
        <f t="shared" si="281"/>
        <v/>
      </c>
      <c r="X498" s="80" t="str">
        <f t="shared" si="282"/>
        <v/>
      </c>
      <c r="Y498" s="80" t="str">
        <f t="shared" si="283"/>
        <v/>
      </c>
      <c r="Z498" s="80" t="str">
        <f t="shared" si="268"/>
        <v>-</v>
      </c>
      <c r="AA498" s="80" t="str">
        <f t="shared" si="269"/>
        <v/>
      </c>
      <c r="AB498" s="80" t="str">
        <f t="shared" si="270"/>
        <v>OK（振替済み）</v>
      </c>
      <c r="AC498" s="154">
        <f t="shared" si="271"/>
        <v>51</v>
      </c>
      <c r="AD498" s="154" t="str">
        <f t="shared" si="284"/>
        <v/>
      </c>
      <c r="AE498" s="106">
        <f t="shared" si="285"/>
        <v>0</v>
      </c>
      <c r="AF498" s="106">
        <f t="shared" si="272"/>
        <v>0</v>
      </c>
      <c r="AG498" s="216" t="str">
        <f>IFERROR(IF(AE498=1,例①!$E$11,IF(AE498=2,例①!$E$11,IF(WEEKDAY(Z498)=2,Z491,AG497))),"")</f>
        <v/>
      </c>
      <c r="AH498" s="221" t="str">
        <f t="shared" si="292"/>
        <v/>
      </c>
      <c r="AI498" s="221" t="str">
        <f t="shared" si="292"/>
        <v/>
      </c>
      <c r="AJ498" s="221" t="str">
        <f t="shared" si="292"/>
        <v/>
      </c>
      <c r="AK498" s="221" t="str">
        <f t="shared" si="292"/>
        <v/>
      </c>
      <c r="AL498" s="221" t="str">
        <f t="shared" si="292"/>
        <v/>
      </c>
      <c r="AM498" s="221" t="str">
        <f t="shared" si="292"/>
        <v/>
      </c>
      <c r="AN498" s="221" t="str">
        <f t="shared" si="292"/>
        <v/>
      </c>
      <c r="AO498" s="221" t="str">
        <f t="shared" si="292"/>
        <v/>
      </c>
      <c r="AP498" s="221" t="str">
        <f t="shared" si="292"/>
        <v/>
      </c>
      <c r="AQ498" s="221" t="str">
        <f t="shared" si="292"/>
        <v/>
      </c>
      <c r="AR498" s="221" t="str">
        <f t="shared" si="292"/>
        <v/>
      </c>
      <c r="AS498" s="221" t="str">
        <f t="shared" si="292"/>
        <v/>
      </c>
      <c r="AT498" s="221" t="str">
        <f t="shared" si="292"/>
        <v/>
      </c>
      <c r="AU498" s="221" t="str">
        <f t="shared" si="292"/>
        <v/>
      </c>
      <c r="AV498" s="221" t="str">
        <f t="shared" si="292"/>
        <v/>
      </c>
      <c r="AW498" s="221" t="str">
        <f t="shared" si="292"/>
        <v/>
      </c>
      <c r="AX498" s="221" t="str">
        <f t="shared" si="292"/>
        <v/>
      </c>
      <c r="AY498" s="221" t="str">
        <f t="shared" si="292"/>
        <v/>
      </c>
      <c r="AZ498" s="221" t="str">
        <f t="shared" si="292"/>
        <v/>
      </c>
      <c r="BA498" s="221" t="str">
        <f t="shared" si="292"/>
        <v/>
      </c>
      <c r="BB498" s="217" t="str">
        <f>IFERROR(IF(IF(Z498=例①!$E$12,例①!$E$12,IF(WEEKDAY(Z498)=1,Z505,BB499))&gt;例①!$E$12,例①!$E$12,IF(Z498=例①!$E$12,例①!$E$12,IF(WEEKDAY(Z498)=1,Z505,BB499))),"")</f>
        <v/>
      </c>
      <c r="BE498" s="53"/>
      <c r="BF498" s="53"/>
      <c r="BG498" s="53" t="str">
        <f>IFERROR(VLOOKUP(B498,例①!$C$11:$D$12,2,FALSE),"")</f>
        <v/>
      </c>
      <c r="BH498" s="53" t="str">
        <f>IFERROR(VLOOKUP(B498,例①!$C$16:$D$21,2,FALSE),"")</f>
        <v/>
      </c>
      <c r="BI498" s="53" t="str">
        <f>IFERROR(VLOOKUP(B498,例①!$C$22:$D$24,2,FALSE),"")</f>
        <v/>
      </c>
      <c r="BJ498" s="53" t="str">
        <f>IF(B498&gt;例①!$C$26,"",IF(B498&gt;=例①!$C$25,$BJ$13,""))</f>
        <v/>
      </c>
      <c r="BK498" s="53" t="str">
        <f>IF(B498&gt;例①!$C$28,"",IF(B498&gt;=例①!$C$27,$BK$13,""))</f>
        <v/>
      </c>
      <c r="BL498" s="53" t="str">
        <f>IF(B498&gt;例①!$C$30,"",IF(B498&gt;=例①!$C$29,$BL$13,""))</f>
        <v/>
      </c>
      <c r="BM498" s="53" t="str">
        <f>IF(B498&gt;例①!$C$32,"",IF(B498&gt;=例①!$C$31,$BM$13,""))</f>
        <v/>
      </c>
      <c r="BN498" s="53" t="str">
        <f>IF(B498&gt;例①!$C$34,"",IF(B498&gt;=例①!$C$33,$BN$13,""))</f>
        <v/>
      </c>
      <c r="BO498" s="53" t="str">
        <f>IF(B498&gt;例①!$C$36,"",IF(B498&gt;=例①!$C$35,$BO$13,""))</f>
        <v/>
      </c>
      <c r="BP498" s="53" t="str">
        <f>IF(B498&gt;例①!$C$38,"",IF(B498&gt;=例①!$C$37,$BP$13,""))</f>
        <v/>
      </c>
      <c r="BQ498" s="53" t="str">
        <f>IF(B498&gt;例①!$C$40,"",IF(B498&gt;=例①!$C$39,$BQ$13,""))</f>
        <v/>
      </c>
      <c r="BR498" s="53" t="str">
        <f>IF(B498&gt;例①!$C$42,"",IF(B498&gt;=例①!$C$41,$BR$13,""))</f>
        <v/>
      </c>
      <c r="BS498" s="53" t="str">
        <f>IF(B498&gt;例①!$C$44,"",IF(B498&gt;=例①!$C$43,$BS$13,""))</f>
        <v/>
      </c>
      <c r="BT498" s="53" t="str">
        <f>IF(B498&gt;例①!$C$46,"",IF(B498&gt;=例①!$C$45,$BT$13,""))</f>
        <v/>
      </c>
      <c r="BU498" s="53" t="str">
        <f>IF(B498&gt;例①!$C$48,"",IF(B498&gt;=例①!$C$47,$BU$13,""))</f>
        <v/>
      </c>
      <c r="BV498" s="53" t="str">
        <f>IF(B498&gt;例①!$C$50,"",IF(B498&gt;=例①!$C$49,$BV$13,""))</f>
        <v/>
      </c>
      <c r="BW498" s="53" t="str">
        <f>IF(B498&gt;例①!$C$52,"",IF(B498&gt;=例①!$C$51,$BW$13,""))</f>
        <v/>
      </c>
      <c r="BX498" s="53" t="str">
        <f>IF(B498&gt;例①!$C$54,"",IF(B498&gt;=例①!$C$53,$BX$13,""))</f>
        <v/>
      </c>
      <c r="BY498" s="53" t="str">
        <f>IF(B498&gt;例①!$C$56,"",IF(B498&gt;=例①!$C$55,$BY$13,""))</f>
        <v/>
      </c>
      <c r="BZ498" s="53" t="str">
        <f>IF(B498&gt;例①!$C$58,"",IF(B498&gt;=例①!$C$57,$BZ$13,""))</f>
        <v/>
      </c>
      <c r="CA498" s="53" t="str">
        <f>IF(B498&gt;例①!$C$60,"",IF(B498&gt;=例①!$C$59,$CA$13,""))</f>
        <v/>
      </c>
      <c r="CB498" s="53" t="str">
        <f>IF(B498&gt;例①!$C$62,"",IF(B498&gt;=例①!$C$61,$CB$13,""))</f>
        <v/>
      </c>
      <c r="CC498" s="53" t="str">
        <f>IF(B498&gt;例①!$C$64,"",IF(B498&gt;=例①!$C$63,$CC$13,""))</f>
        <v/>
      </c>
      <c r="CD498" s="53" t="str">
        <f>IF(B498&gt;例①!$C$66,"",IF(B498&gt;=例①!$C$65,$CD$13,""))</f>
        <v/>
      </c>
      <c r="CE498" s="50" t="str">
        <f t="shared" si="286"/>
        <v/>
      </c>
      <c r="CF498" s="50" t="str">
        <f t="shared" si="273"/>
        <v xml:space="preserve"> </v>
      </c>
    </row>
    <row r="499" spans="1:84" ht="39" customHeight="1" thickTop="1" thickBot="1" x14ac:dyDescent="0.2">
      <c r="A499" s="81" t="str">
        <f t="shared" si="260"/>
        <v>対象期間外</v>
      </c>
      <c r="B499" s="180" t="str">
        <f>IFERROR(IF(B498=例①!$E$12+IF(WEEKDAY(例①!$E$12)=1,例①!$E$12,(8-WEEKDAY(例①!$E$12))),"-",IF(B498="-","-",B498+1)),"-")</f>
        <v>-</v>
      </c>
      <c r="C499" s="89" t="str">
        <f t="shared" si="274"/>
        <v>-</v>
      </c>
      <c r="D499" s="199" t="str">
        <f t="shared" si="275"/>
        <v>×</v>
      </c>
      <c r="E499" s="200" t="str">
        <f t="shared" si="276"/>
        <v xml:space="preserve"> </v>
      </c>
      <c r="F499" s="201" t="s">
        <v>60</v>
      </c>
      <c r="G499" s="202"/>
      <c r="H499" s="203"/>
      <c r="I499" s="204"/>
      <c r="J499" s="187" t="str">
        <f t="shared" si="277"/>
        <v/>
      </c>
      <c r="K499" s="190" t="str">
        <f t="shared" si="261"/>
        <v/>
      </c>
      <c r="L499" s="190" t="str">
        <f t="shared" si="262"/>
        <v/>
      </c>
      <c r="M499" s="188" t="str">
        <f t="shared" si="278"/>
        <v/>
      </c>
      <c r="N499" s="87" t="str">
        <f t="shared" si="263"/>
        <v/>
      </c>
      <c r="O499" s="108"/>
      <c r="P499" s="156" t="str">
        <f>IF(B499&lt;例①!$E$11,"",IF(B499&gt;例①!$E$12,"",IF(LEN(CE499)=0,"○","")))</f>
        <v/>
      </c>
      <c r="Q499" s="162">
        <f t="shared" si="279"/>
        <v>52</v>
      </c>
      <c r="R499" s="93">
        <f t="shared" si="264"/>
        <v>181</v>
      </c>
      <c r="S499" s="156" t="str">
        <f t="shared" si="265"/>
        <v/>
      </c>
      <c r="T499" s="162">
        <f t="shared" si="266"/>
        <v>51</v>
      </c>
      <c r="U499" s="100">
        <f t="shared" si="280"/>
        <v>52</v>
      </c>
      <c r="V499" s="93" t="str">
        <f t="shared" si="267"/>
        <v/>
      </c>
      <c r="W499" s="169" t="str">
        <f t="shared" si="281"/>
        <v/>
      </c>
      <c r="X499" s="80" t="str">
        <f t="shared" si="282"/>
        <v/>
      </c>
      <c r="Y499" s="80" t="str">
        <f t="shared" si="283"/>
        <v/>
      </c>
      <c r="Z499" s="80" t="str">
        <f t="shared" si="268"/>
        <v>-</v>
      </c>
      <c r="AA499" s="80" t="str">
        <f t="shared" si="269"/>
        <v/>
      </c>
      <c r="AB499" s="80" t="str">
        <f t="shared" si="270"/>
        <v>OK（振替済み）</v>
      </c>
      <c r="AC499" s="154">
        <f t="shared" si="271"/>
        <v>51</v>
      </c>
      <c r="AD499" s="154" t="str">
        <f t="shared" si="284"/>
        <v/>
      </c>
      <c r="AE499" s="106">
        <f t="shared" si="285"/>
        <v>0</v>
      </c>
      <c r="AF499" s="106">
        <f t="shared" si="272"/>
        <v>0</v>
      </c>
      <c r="AG499" s="218" t="str">
        <f>IFERROR(IF(AE499=1,例①!$E$11,IF(AE499=2,例①!$E$11,IF(WEEKDAY(Z499)=2,Z492,AG498))),"")</f>
        <v/>
      </c>
      <c r="AH499" s="222" t="str">
        <f t="shared" si="292"/>
        <v/>
      </c>
      <c r="AI499" s="222" t="str">
        <f t="shared" si="292"/>
        <v/>
      </c>
      <c r="AJ499" s="222" t="str">
        <f t="shared" si="292"/>
        <v/>
      </c>
      <c r="AK499" s="222" t="str">
        <f t="shared" si="292"/>
        <v/>
      </c>
      <c r="AL499" s="222" t="str">
        <f t="shared" si="292"/>
        <v/>
      </c>
      <c r="AM499" s="222" t="str">
        <f t="shared" si="292"/>
        <v/>
      </c>
      <c r="AN499" s="222" t="str">
        <f t="shared" si="292"/>
        <v/>
      </c>
      <c r="AO499" s="222" t="str">
        <f t="shared" si="292"/>
        <v/>
      </c>
      <c r="AP499" s="222" t="str">
        <f t="shared" si="292"/>
        <v/>
      </c>
      <c r="AQ499" s="222" t="str">
        <f t="shared" si="292"/>
        <v/>
      </c>
      <c r="AR499" s="222" t="str">
        <f t="shared" si="292"/>
        <v/>
      </c>
      <c r="AS499" s="222" t="str">
        <f t="shared" si="292"/>
        <v/>
      </c>
      <c r="AT499" s="222" t="str">
        <f t="shared" si="292"/>
        <v/>
      </c>
      <c r="AU499" s="222" t="str">
        <f t="shared" si="292"/>
        <v/>
      </c>
      <c r="AV499" s="222" t="str">
        <f t="shared" si="292"/>
        <v/>
      </c>
      <c r="AW499" s="222" t="str">
        <f t="shared" si="292"/>
        <v/>
      </c>
      <c r="AX499" s="222" t="str">
        <f t="shared" si="292"/>
        <v/>
      </c>
      <c r="AY499" s="222" t="str">
        <f t="shared" si="292"/>
        <v/>
      </c>
      <c r="AZ499" s="222" t="str">
        <f t="shared" si="292"/>
        <v/>
      </c>
      <c r="BA499" s="222" t="str">
        <f t="shared" si="292"/>
        <v/>
      </c>
      <c r="BB499" s="219" t="str">
        <f>IFERROR(IF(IF(Z499=例①!$E$12,例①!$E$12,IF(WEEKDAY(Z499)=1,Z506,BB500))&gt;例①!$E$12,例①!$E$12,IF(Z499=例①!$E$12,例①!$E$12,IF(WEEKDAY(Z499)=1,Z506,BB500))),"")</f>
        <v/>
      </c>
      <c r="BE499" s="53"/>
      <c r="BF499" s="53"/>
      <c r="BG499" s="53" t="str">
        <f>IFERROR(VLOOKUP(B499,例①!$C$11:$D$12,2,FALSE),"")</f>
        <v/>
      </c>
      <c r="BH499" s="53" t="str">
        <f>IFERROR(VLOOKUP(B499,例①!$C$16:$D$21,2,FALSE),"")</f>
        <v/>
      </c>
      <c r="BI499" s="53" t="str">
        <f>IFERROR(VLOOKUP(B499,例①!$C$22:$D$24,2,FALSE),"")</f>
        <v/>
      </c>
      <c r="BJ499" s="53" t="str">
        <f>IF(B499&gt;例①!$C$26,"",IF(B499&gt;=例①!$C$25,$BJ$13,""))</f>
        <v/>
      </c>
      <c r="BK499" s="53" t="str">
        <f>IF(B499&gt;例①!$C$28,"",IF(B499&gt;=例①!$C$27,$BK$13,""))</f>
        <v/>
      </c>
      <c r="BL499" s="53" t="str">
        <f>IF(B499&gt;例①!$C$30,"",IF(B499&gt;=例①!$C$29,$BL$13,""))</f>
        <v/>
      </c>
      <c r="BM499" s="53" t="str">
        <f>IF(B499&gt;例①!$C$32,"",IF(B499&gt;=例①!$C$31,$BM$13,""))</f>
        <v/>
      </c>
      <c r="BN499" s="53" t="str">
        <f>IF(B499&gt;例①!$C$34,"",IF(B499&gt;=例①!$C$33,$BN$13,""))</f>
        <v/>
      </c>
      <c r="BO499" s="53" t="str">
        <f>IF(B499&gt;例①!$C$36,"",IF(B499&gt;=例①!$C$35,$BO$13,""))</f>
        <v/>
      </c>
      <c r="BP499" s="53" t="str">
        <f>IF(B499&gt;例①!$C$38,"",IF(B499&gt;=例①!$C$37,$BP$13,""))</f>
        <v/>
      </c>
      <c r="BQ499" s="53" t="str">
        <f>IF(B499&gt;例①!$C$40,"",IF(B499&gt;=例①!$C$39,$BQ$13,""))</f>
        <v/>
      </c>
      <c r="BR499" s="53" t="str">
        <f>IF(B499&gt;例①!$C$42,"",IF(B499&gt;=例①!$C$41,$BR$13,""))</f>
        <v/>
      </c>
      <c r="BS499" s="53" t="str">
        <f>IF(B499&gt;例①!$C$44,"",IF(B499&gt;=例①!$C$43,$BS$13,""))</f>
        <v/>
      </c>
      <c r="BT499" s="53" t="str">
        <f>IF(B499&gt;例①!$C$46,"",IF(B499&gt;=例①!$C$45,$BT$13,""))</f>
        <v/>
      </c>
      <c r="BU499" s="53" t="str">
        <f>IF(B499&gt;例①!$C$48,"",IF(B499&gt;=例①!$C$47,$BU$13,""))</f>
        <v/>
      </c>
      <c r="BV499" s="53" t="str">
        <f>IF(B499&gt;例①!$C$50,"",IF(B499&gt;=例①!$C$49,$BV$13,""))</f>
        <v/>
      </c>
      <c r="BW499" s="53" t="str">
        <f>IF(B499&gt;例①!$C$52,"",IF(B499&gt;=例①!$C$51,$BW$13,""))</f>
        <v/>
      </c>
      <c r="BX499" s="53" t="str">
        <f>IF(B499&gt;例①!$C$54,"",IF(B499&gt;=例①!$C$53,$BX$13,""))</f>
        <v/>
      </c>
      <c r="BY499" s="53" t="str">
        <f>IF(B499&gt;例①!$C$56,"",IF(B499&gt;=例①!$C$55,$BY$13,""))</f>
        <v/>
      </c>
      <c r="BZ499" s="53" t="str">
        <f>IF(B499&gt;例①!$C$58,"",IF(B499&gt;=例①!$C$57,$BZ$13,""))</f>
        <v/>
      </c>
      <c r="CA499" s="53" t="str">
        <f>IF(B499&gt;例①!$C$60,"",IF(B499&gt;=例①!$C$59,$CA$13,""))</f>
        <v/>
      </c>
      <c r="CB499" s="53" t="str">
        <f>IF(B499&gt;例①!$C$62,"",IF(B499&gt;=例①!$C$61,$CB$13,""))</f>
        <v/>
      </c>
      <c r="CC499" s="53" t="str">
        <f>IF(B499&gt;例①!$C$64,"",IF(B499&gt;=例①!$C$63,$CC$13,""))</f>
        <v/>
      </c>
      <c r="CD499" s="53" t="str">
        <f>IF(B499&gt;例①!$C$66,"",IF(B499&gt;=例①!$C$65,$CD$13,""))</f>
        <v/>
      </c>
      <c r="CE499" s="50" t="str">
        <f t="shared" si="286"/>
        <v/>
      </c>
      <c r="CF499" s="50" t="str">
        <f t="shared" si="273"/>
        <v xml:space="preserve"> </v>
      </c>
    </row>
    <row r="500" spans="1:84" ht="39" customHeight="1" thickTop="1" thickBot="1" x14ac:dyDescent="0.2">
      <c r="A500" s="81" t="str">
        <f t="shared" si="260"/>
        <v>対象期間外</v>
      </c>
      <c r="B500" s="180" t="str">
        <f>IFERROR(IF(B499=例①!$E$12+IF(WEEKDAY(例①!$E$12)=1,例①!$E$12,(8-WEEKDAY(例①!$E$12))),"-",IF(B499="-","-",B499+1)),"-")</f>
        <v>-</v>
      </c>
      <c r="C500" s="89" t="str">
        <f t="shared" si="274"/>
        <v>-</v>
      </c>
      <c r="D500" s="199" t="str">
        <f t="shared" si="275"/>
        <v>×</v>
      </c>
      <c r="E500" s="200" t="str">
        <f t="shared" si="276"/>
        <v xml:space="preserve"> </v>
      </c>
      <c r="F500" s="201" t="s">
        <v>60</v>
      </c>
      <c r="G500" s="202"/>
      <c r="H500" s="203"/>
      <c r="I500" s="204"/>
      <c r="J500" s="187" t="str">
        <f t="shared" si="277"/>
        <v/>
      </c>
      <c r="K500" s="190" t="str">
        <f t="shared" si="261"/>
        <v/>
      </c>
      <c r="L500" s="190" t="str">
        <f t="shared" si="262"/>
        <v/>
      </c>
      <c r="M500" s="188" t="str">
        <f t="shared" si="278"/>
        <v/>
      </c>
      <c r="N500" s="87" t="str">
        <f t="shared" si="263"/>
        <v/>
      </c>
      <c r="O500" s="108"/>
      <c r="P500" s="156" t="str">
        <f>IF(B500&lt;例①!$E$11,"",IF(B500&gt;例①!$E$12,"",IF(LEN(CE500)=0,"○","")))</f>
        <v/>
      </c>
      <c r="Q500" s="162">
        <f t="shared" si="279"/>
        <v>52</v>
      </c>
      <c r="R500" s="93">
        <f t="shared" si="264"/>
        <v>181</v>
      </c>
      <c r="S500" s="156" t="str">
        <f t="shared" si="265"/>
        <v/>
      </c>
      <c r="T500" s="162">
        <f t="shared" si="266"/>
        <v>51</v>
      </c>
      <c r="U500" s="100">
        <f t="shared" si="280"/>
        <v>52</v>
      </c>
      <c r="V500" s="93" t="str">
        <f t="shared" si="267"/>
        <v/>
      </c>
      <c r="W500" s="169" t="str">
        <f t="shared" si="281"/>
        <v/>
      </c>
      <c r="X500" s="80" t="str">
        <f t="shared" si="282"/>
        <v/>
      </c>
      <c r="Y500" s="80" t="str">
        <f t="shared" si="283"/>
        <v/>
      </c>
      <c r="Z500" s="80" t="str">
        <f t="shared" si="268"/>
        <v>-</v>
      </c>
      <c r="AA500" s="80" t="str">
        <f t="shared" si="269"/>
        <v/>
      </c>
      <c r="AB500" s="80" t="str">
        <f t="shared" si="270"/>
        <v>OK（振替済み）</v>
      </c>
      <c r="AC500" s="154">
        <f t="shared" si="271"/>
        <v>51</v>
      </c>
      <c r="AD500" s="154" t="str">
        <f t="shared" si="284"/>
        <v/>
      </c>
      <c r="AE500" s="106">
        <f t="shared" si="285"/>
        <v>0</v>
      </c>
      <c r="AF500" s="106">
        <f t="shared" si="272"/>
        <v>0</v>
      </c>
      <c r="AG500" s="218" t="str">
        <f>IFERROR(IF(AE500=1,例①!$E$11,IF(AE500=2,例①!$E$11,IF(WEEKDAY(Z500)=2,Z493,AG499))),"")</f>
        <v/>
      </c>
      <c r="AH500" s="222" t="str">
        <f t="shared" si="292"/>
        <v/>
      </c>
      <c r="AI500" s="222" t="str">
        <f t="shared" si="292"/>
        <v/>
      </c>
      <c r="AJ500" s="222" t="str">
        <f t="shared" si="292"/>
        <v/>
      </c>
      <c r="AK500" s="222" t="str">
        <f t="shared" si="292"/>
        <v/>
      </c>
      <c r="AL500" s="222" t="str">
        <f t="shared" si="292"/>
        <v/>
      </c>
      <c r="AM500" s="222" t="str">
        <f t="shared" si="292"/>
        <v/>
      </c>
      <c r="AN500" s="222" t="str">
        <f t="shared" si="292"/>
        <v/>
      </c>
      <c r="AO500" s="222" t="str">
        <f t="shared" si="292"/>
        <v/>
      </c>
      <c r="AP500" s="222" t="str">
        <f t="shared" si="292"/>
        <v/>
      </c>
      <c r="AQ500" s="222" t="str">
        <f t="shared" si="292"/>
        <v/>
      </c>
      <c r="AR500" s="222" t="str">
        <f t="shared" si="292"/>
        <v/>
      </c>
      <c r="AS500" s="222" t="str">
        <f t="shared" si="292"/>
        <v/>
      </c>
      <c r="AT500" s="222" t="str">
        <f t="shared" si="292"/>
        <v/>
      </c>
      <c r="AU500" s="222" t="str">
        <f t="shared" si="292"/>
        <v/>
      </c>
      <c r="AV500" s="222" t="str">
        <f t="shared" si="292"/>
        <v/>
      </c>
      <c r="AW500" s="222" t="str">
        <f t="shared" si="292"/>
        <v/>
      </c>
      <c r="AX500" s="222" t="str">
        <f t="shared" si="292"/>
        <v/>
      </c>
      <c r="AY500" s="222" t="str">
        <f t="shared" si="292"/>
        <v/>
      </c>
      <c r="AZ500" s="222" t="str">
        <f t="shared" si="292"/>
        <v/>
      </c>
      <c r="BA500" s="222" t="str">
        <f t="shared" si="292"/>
        <v/>
      </c>
      <c r="BB500" s="219" t="str">
        <f>IFERROR(IF(IF(Z500=例①!$E$12,例①!$E$12,IF(WEEKDAY(Z500)=1,Z507,BB501))&gt;例①!$E$12,例①!$E$12,IF(Z500=例①!$E$12,例①!$E$12,IF(WEEKDAY(Z500)=1,Z507,BB501))),"")</f>
        <v/>
      </c>
      <c r="BE500" s="53"/>
      <c r="BF500" s="53"/>
      <c r="BG500" s="53" t="str">
        <f>IFERROR(VLOOKUP(B500,例①!$C$11:$D$12,2,FALSE),"")</f>
        <v/>
      </c>
      <c r="BH500" s="53" t="str">
        <f>IFERROR(VLOOKUP(B500,例①!$C$16:$D$21,2,FALSE),"")</f>
        <v/>
      </c>
      <c r="BI500" s="53" t="str">
        <f>IFERROR(VLOOKUP(B500,例①!$C$22:$D$24,2,FALSE),"")</f>
        <v/>
      </c>
      <c r="BJ500" s="53" t="str">
        <f>IF(B500&gt;例①!$C$26,"",IF(B500&gt;=例①!$C$25,$BJ$13,""))</f>
        <v/>
      </c>
      <c r="BK500" s="53" t="str">
        <f>IF(B500&gt;例①!$C$28,"",IF(B500&gt;=例①!$C$27,$BK$13,""))</f>
        <v/>
      </c>
      <c r="BL500" s="53" t="str">
        <f>IF(B500&gt;例①!$C$30,"",IF(B500&gt;=例①!$C$29,$BL$13,""))</f>
        <v/>
      </c>
      <c r="BM500" s="53" t="str">
        <f>IF(B500&gt;例①!$C$32,"",IF(B500&gt;=例①!$C$31,$BM$13,""))</f>
        <v/>
      </c>
      <c r="BN500" s="53" t="str">
        <f>IF(B500&gt;例①!$C$34,"",IF(B500&gt;=例①!$C$33,$BN$13,""))</f>
        <v/>
      </c>
      <c r="BO500" s="53" t="str">
        <f>IF(B500&gt;例①!$C$36,"",IF(B500&gt;=例①!$C$35,$BO$13,""))</f>
        <v/>
      </c>
      <c r="BP500" s="53" t="str">
        <f>IF(B500&gt;例①!$C$38,"",IF(B500&gt;=例①!$C$37,$BP$13,""))</f>
        <v/>
      </c>
      <c r="BQ500" s="53" t="str">
        <f>IF(B500&gt;例①!$C$40,"",IF(B500&gt;=例①!$C$39,$BQ$13,""))</f>
        <v/>
      </c>
      <c r="BR500" s="53" t="str">
        <f>IF(B500&gt;例①!$C$42,"",IF(B500&gt;=例①!$C$41,$BR$13,""))</f>
        <v/>
      </c>
      <c r="BS500" s="53" t="str">
        <f>IF(B500&gt;例①!$C$44,"",IF(B500&gt;=例①!$C$43,$BS$13,""))</f>
        <v/>
      </c>
      <c r="BT500" s="53" t="str">
        <f>IF(B500&gt;例①!$C$46,"",IF(B500&gt;=例①!$C$45,$BT$13,""))</f>
        <v/>
      </c>
      <c r="BU500" s="53" t="str">
        <f>IF(B500&gt;例①!$C$48,"",IF(B500&gt;=例①!$C$47,$BU$13,""))</f>
        <v/>
      </c>
      <c r="BV500" s="53" t="str">
        <f>IF(B500&gt;例①!$C$50,"",IF(B500&gt;=例①!$C$49,$BV$13,""))</f>
        <v/>
      </c>
      <c r="BW500" s="53" t="str">
        <f>IF(B500&gt;例①!$C$52,"",IF(B500&gt;=例①!$C$51,$BW$13,""))</f>
        <v/>
      </c>
      <c r="BX500" s="53" t="str">
        <f>IF(B500&gt;例①!$C$54,"",IF(B500&gt;=例①!$C$53,$BX$13,""))</f>
        <v/>
      </c>
      <c r="BY500" s="53" t="str">
        <f>IF(B500&gt;例①!$C$56,"",IF(B500&gt;=例①!$C$55,$BY$13,""))</f>
        <v/>
      </c>
      <c r="BZ500" s="53" t="str">
        <f>IF(B500&gt;例①!$C$58,"",IF(B500&gt;=例①!$C$57,$BZ$13,""))</f>
        <v/>
      </c>
      <c r="CA500" s="53" t="str">
        <f>IF(B500&gt;例①!$C$60,"",IF(B500&gt;=例①!$C$59,$CA$13,""))</f>
        <v/>
      </c>
      <c r="CB500" s="53" t="str">
        <f>IF(B500&gt;例①!$C$62,"",IF(B500&gt;=例①!$C$61,$CB$13,""))</f>
        <v/>
      </c>
      <c r="CC500" s="53" t="str">
        <f>IF(B500&gt;例①!$C$64,"",IF(B500&gt;=例①!$C$63,$CC$13,""))</f>
        <v/>
      </c>
      <c r="CD500" s="53" t="str">
        <f>IF(B500&gt;例①!$C$66,"",IF(B500&gt;=例①!$C$65,$CD$13,""))</f>
        <v/>
      </c>
      <c r="CE500" s="50" t="str">
        <f t="shared" si="286"/>
        <v/>
      </c>
      <c r="CF500" s="50" t="str">
        <f t="shared" si="273"/>
        <v xml:space="preserve"> </v>
      </c>
    </row>
    <row r="501" spans="1:84" ht="39" customHeight="1" thickTop="1" thickBot="1" x14ac:dyDescent="0.2">
      <c r="A501" s="81" t="str">
        <f t="shared" si="260"/>
        <v>対象期間外</v>
      </c>
      <c r="B501" s="180" t="str">
        <f>IFERROR(IF(B500=例①!$E$12+IF(WEEKDAY(例①!$E$12)=1,例①!$E$12,(8-WEEKDAY(例①!$E$12))),"-",IF(B500="-","-",B500+1)),"-")</f>
        <v>-</v>
      </c>
      <c r="C501" s="89" t="str">
        <f t="shared" si="274"/>
        <v>-</v>
      </c>
      <c r="D501" s="199" t="str">
        <f t="shared" si="275"/>
        <v>×</v>
      </c>
      <c r="E501" s="200" t="str">
        <f t="shared" si="276"/>
        <v xml:space="preserve"> </v>
      </c>
      <c r="F501" s="201" t="s">
        <v>60</v>
      </c>
      <c r="G501" s="202"/>
      <c r="H501" s="203"/>
      <c r="I501" s="204"/>
      <c r="J501" s="187" t="str">
        <f t="shared" si="277"/>
        <v/>
      </c>
      <c r="K501" s="190" t="str">
        <f t="shared" si="261"/>
        <v/>
      </c>
      <c r="L501" s="190" t="str">
        <f t="shared" si="262"/>
        <v/>
      </c>
      <c r="M501" s="188" t="str">
        <f t="shared" si="278"/>
        <v/>
      </c>
      <c r="N501" s="87" t="str">
        <f t="shared" si="263"/>
        <v/>
      </c>
      <c r="O501" s="108"/>
      <c r="P501" s="156" t="str">
        <f>IF(B501&lt;例①!$E$11,"",IF(B501&gt;例①!$E$12,"",IF(LEN(CE501)=0,"○","")))</f>
        <v/>
      </c>
      <c r="Q501" s="162">
        <f t="shared" si="279"/>
        <v>52</v>
      </c>
      <c r="R501" s="93">
        <f t="shared" si="264"/>
        <v>181</v>
      </c>
      <c r="S501" s="156" t="str">
        <f t="shared" si="265"/>
        <v/>
      </c>
      <c r="T501" s="162">
        <f t="shared" si="266"/>
        <v>51</v>
      </c>
      <c r="U501" s="100">
        <f t="shared" si="280"/>
        <v>52</v>
      </c>
      <c r="V501" s="93" t="str">
        <f t="shared" si="267"/>
        <v/>
      </c>
      <c r="W501" s="169" t="str">
        <f t="shared" si="281"/>
        <v/>
      </c>
      <c r="X501" s="80" t="str">
        <f t="shared" si="282"/>
        <v/>
      </c>
      <c r="Y501" s="80" t="str">
        <f t="shared" si="283"/>
        <v/>
      </c>
      <c r="Z501" s="80" t="str">
        <f t="shared" si="268"/>
        <v>-</v>
      </c>
      <c r="AA501" s="80" t="str">
        <f t="shared" si="269"/>
        <v/>
      </c>
      <c r="AB501" s="80" t="str">
        <f t="shared" si="270"/>
        <v>OK（振替済み）</v>
      </c>
      <c r="AC501" s="154">
        <f t="shared" si="271"/>
        <v>51</v>
      </c>
      <c r="AD501" s="154" t="str">
        <f t="shared" si="284"/>
        <v/>
      </c>
      <c r="AE501" s="106">
        <f t="shared" si="285"/>
        <v>0</v>
      </c>
      <c r="AF501" s="106">
        <f t="shared" si="272"/>
        <v>0</v>
      </c>
      <c r="AG501" s="218" t="str">
        <f>IFERROR(IF(AE501=1,例①!$E$11,IF(AE501=2,例①!$E$11,IF(WEEKDAY(Z501)=2,Z494,AG500))),"")</f>
        <v/>
      </c>
      <c r="AH501" s="222" t="str">
        <f t="shared" si="292"/>
        <v/>
      </c>
      <c r="AI501" s="222" t="str">
        <f t="shared" si="292"/>
        <v/>
      </c>
      <c r="AJ501" s="222" t="str">
        <f t="shared" si="292"/>
        <v/>
      </c>
      <c r="AK501" s="222" t="str">
        <f t="shared" si="292"/>
        <v/>
      </c>
      <c r="AL501" s="222" t="str">
        <f t="shared" si="292"/>
        <v/>
      </c>
      <c r="AM501" s="222" t="str">
        <f t="shared" si="292"/>
        <v/>
      </c>
      <c r="AN501" s="222" t="str">
        <f t="shared" si="292"/>
        <v/>
      </c>
      <c r="AO501" s="222" t="str">
        <f t="shared" si="292"/>
        <v/>
      </c>
      <c r="AP501" s="222" t="str">
        <f t="shared" si="292"/>
        <v/>
      </c>
      <c r="AQ501" s="222" t="str">
        <f t="shared" si="292"/>
        <v/>
      </c>
      <c r="AR501" s="222" t="str">
        <f t="shared" si="292"/>
        <v/>
      </c>
      <c r="AS501" s="222" t="str">
        <f t="shared" si="292"/>
        <v/>
      </c>
      <c r="AT501" s="222" t="str">
        <f t="shared" si="292"/>
        <v/>
      </c>
      <c r="AU501" s="222" t="str">
        <f t="shared" si="292"/>
        <v/>
      </c>
      <c r="AV501" s="222" t="str">
        <f t="shared" si="292"/>
        <v/>
      </c>
      <c r="AW501" s="222" t="str">
        <f t="shared" si="292"/>
        <v/>
      </c>
      <c r="AX501" s="222" t="str">
        <f t="shared" si="292"/>
        <v/>
      </c>
      <c r="AY501" s="222" t="str">
        <f t="shared" si="292"/>
        <v/>
      </c>
      <c r="AZ501" s="222" t="str">
        <f t="shared" si="292"/>
        <v/>
      </c>
      <c r="BA501" s="222" t="str">
        <f t="shared" si="292"/>
        <v/>
      </c>
      <c r="BB501" s="219" t="str">
        <f>IFERROR(IF(IF(Z501=例①!$E$12,例①!$E$12,IF(WEEKDAY(Z501)=1,Z508,BB502))&gt;例①!$E$12,例①!$E$12,IF(Z501=例①!$E$12,例①!$E$12,IF(WEEKDAY(Z501)=1,Z508,BB502))),"")</f>
        <v/>
      </c>
      <c r="BE501" s="53"/>
      <c r="BF501" s="53"/>
      <c r="BG501" s="53" t="str">
        <f>IFERROR(VLOOKUP(B501,例①!$C$11:$D$12,2,FALSE),"")</f>
        <v/>
      </c>
      <c r="BH501" s="53" t="str">
        <f>IFERROR(VLOOKUP(B501,例①!$C$16:$D$21,2,FALSE),"")</f>
        <v/>
      </c>
      <c r="BI501" s="53" t="str">
        <f>IFERROR(VLOOKUP(B501,例①!$C$22:$D$24,2,FALSE),"")</f>
        <v/>
      </c>
      <c r="BJ501" s="53" t="str">
        <f>IF(B501&gt;例①!$C$26,"",IF(B501&gt;=例①!$C$25,$BJ$13,""))</f>
        <v/>
      </c>
      <c r="BK501" s="53" t="str">
        <f>IF(B501&gt;例①!$C$28,"",IF(B501&gt;=例①!$C$27,$BK$13,""))</f>
        <v/>
      </c>
      <c r="BL501" s="53" t="str">
        <f>IF(B501&gt;例①!$C$30,"",IF(B501&gt;=例①!$C$29,$BL$13,""))</f>
        <v/>
      </c>
      <c r="BM501" s="53" t="str">
        <f>IF(B501&gt;例①!$C$32,"",IF(B501&gt;=例①!$C$31,$BM$13,""))</f>
        <v/>
      </c>
      <c r="BN501" s="53" t="str">
        <f>IF(B501&gt;例①!$C$34,"",IF(B501&gt;=例①!$C$33,$BN$13,""))</f>
        <v/>
      </c>
      <c r="BO501" s="53" t="str">
        <f>IF(B501&gt;例①!$C$36,"",IF(B501&gt;=例①!$C$35,$BO$13,""))</f>
        <v/>
      </c>
      <c r="BP501" s="53" t="str">
        <f>IF(B501&gt;例①!$C$38,"",IF(B501&gt;=例①!$C$37,$BP$13,""))</f>
        <v/>
      </c>
      <c r="BQ501" s="53" t="str">
        <f>IF(B501&gt;例①!$C$40,"",IF(B501&gt;=例①!$C$39,$BQ$13,""))</f>
        <v/>
      </c>
      <c r="BR501" s="53" t="str">
        <f>IF(B501&gt;例①!$C$42,"",IF(B501&gt;=例①!$C$41,$BR$13,""))</f>
        <v/>
      </c>
      <c r="BS501" s="53" t="str">
        <f>IF(B501&gt;例①!$C$44,"",IF(B501&gt;=例①!$C$43,$BS$13,""))</f>
        <v/>
      </c>
      <c r="BT501" s="53" t="str">
        <f>IF(B501&gt;例①!$C$46,"",IF(B501&gt;=例①!$C$45,$BT$13,""))</f>
        <v/>
      </c>
      <c r="BU501" s="53" t="str">
        <f>IF(B501&gt;例①!$C$48,"",IF(B501&gt;=例①!$C$47,$BU$13,""))</f>
        <v/>
      </c>
      <c r="BV501" s="53" t="str">
        <f>IF(B501&gt;例①!$C$50,"",IF(B501&gt;=例①!$C$49,$BV$13,""))</f>
        <v/>
      </c>
      <c r="BW501" s="53" t="str">
        <f>IF(B501&gt;例①!$C$52,"",IF(B501&gt;=例①!$C$51,$BW$13,""))</f>
        <v/>
      </c>
      <c r="BX501" s="53" t="str">
        <f>IF(B501&gt;例①!$C$54,"",IF(B501&gt;=例①!$C$53,$BX$13,""))</f>
        <v/>
      </c>
      <c r="BY501" s="53" t="str">
        <f>IF(B501&gt;例①!$C$56,"",IF(B501&gt;=例①!$C$55,$BY$13,""))</f>
        <v/>
      </c>
      <c r="BZ501" s="53" t="str">
        <f>IF(B501&gt;例①!$C$58,"",IF(B501&gt;=例①!$C$57,$BZ$13,""))</f>
        <v/>
      </c>
      <c r="CA501" s="53" t="str">
        <f>IF(B501&gt;例①!$C$60,"",IF(B501&gt;=例①!$C$59,$CA$13,""))</f>
        <v/>
      </c>
      <c r="CB501" s="53" t="str">
        <f>IF(B501&gt;例①!$C$62,"",IF(B501&gt;=例①!$C$61,$CB$13,""))</f>
        <v/>
      </c>
      <c r="CC501" s="53" t="str">
        <f>IF(B501&gt;例①!$C$64,"",IF(B501&gt;=例①!$C$63,$CC$13,""))</f>
        <v/>
      </c>
      <c r="CD501" s="53" t="str">
        <f>IF(B501&gt;例①!$C$66,"",IF(B501&gt;=例①!$C$65,$CD$13,""))</f>
        <v/>
      </c>
      <c r="CE501" s="50" t="str">
        <f t="shared" si="286"/>
        <v/>
      </c>
      <c r="CF501" s="50" t="str">
        <f t="shared" si="273"/>
        <v xml:space="preserve"> </v>
      </c>
    </row>
    <row r="502" spans="1:84" ht="39" customHeight="1" thickTop="1" thickBot="1" x14ac:dyDescent="0.2">
      <c r="A502" s="81" t="str">
        <f t="shared" si="260"/>
        <v>対象期間外</v>
      </c>
      <c r="B502" s="180" t="str">
        <f>IFERROR(IF(B501=例①!$E$12+IF(WEEKDAY(例①!$E$12)=1,例①!$E$12,(8-WEEKDAY(例①!$E$12))),"-",IF(B501="-","-",B501+1)),"-")</f>
        <v>-</v>
      </c>
      <c r="C502" s="89" t="str">
        <f t="shared" si="274"/>
        <v>-</v>
      </c>
      <c r="D502" s="199" t="str">
        <f t="shared" si="275"/>
        <v>×</v>
      </c>
      <c r="E502" s="200" t="str">
        <f t="shared" si="276"/>
        <v xml:space="preserve"> </v>
      </c>
      <c r="F502" s="201" t="s">
        <v>60</v>
      </c>
      <c r="G502" s="202"/>
      <c r="H502" s="203"/>
      <c r="I502" s="204"/>
      <c r="J502" s="187" t="str">
        <f t="shared" si="277"/>
        <v/>
      </c>
      <c r="K502" s="190" t="str">
        <f t="shared" si="261"/>
        <v/>
      </c>
      <c r="L502" s="190" t="str">
        <f t="shared" si="262"/>
        <v/>
      </c>
      <c r="M502" s="188" t="str">
        <f t="shared" si="278"/>
        <v/>
      </c>
      <c r="N502" s="87" t="str">
        <f t="shared" si="263"/>
        <v/>
      </c>
      <c r="O502" s="108"/>
      <c r="P502" s="156" t="str">
        <f>IF(B502&lt;例①!$E$11,"",IF(B502&gt;例①!$E$12,"",IF(LEN(CE502)=0,"○","")))</f>
        <v/>
      </c>
      <c r="Q502" s="162">
        <f t="shared" si="279"/>
        <v>52</v>
      </c>
      <c r="R502" s="93">
        <f t="shared" si="264"/>
        <v>181</v>
      </c>
      <c r="S502" s="156" t="str">
        <f t="shared" si="265"/>
        <v/>
      </c>
      <c r="T502" s="162">
        <f t="shared" si="266"/>
        <v>51</v>
      </c>
      <c r="U502" s="100">
        <f t="shared" si="280"/>
        <v>52</v>
      </c>
      <c r="V502" s="93" t="str">
        <f t="shared" si="267"/>
        <v/>
      </c>
      <c r="W502" s="169" t="str">
        <f t="shared" si="281"/>
        <v/>
      </c>
      <c r="X502" s="80" t="str">
        <f t="shared" si="282"/>
        <v/>
      </c>
      <c r="Y502" s="80" t="str">
        <f t="shared" si="283"/>
        <v/>
      </c>
      <c r="Z502" s="80" t="str">
        <f t="shared" si="268"/>
        <v>-</v>
      </c>
      <c r="AA502" s="80" t="str">
        <f t="shared" si="269"/>
        <v/>
      </c>
      <c r="AB502" s="80" t="str">
        <f t="shared" si="270"/>
        <v>OK（振替済み）</v>
      </c>
      <c r="AC502" s="154">
        <f t="shared" si="271"/>
        <v>51</v>
      </c>
      <c r="AD502" s="154" t="str">
        <f t="shared" si="284"/>
        <v/>
      </c>
      <c r="AE502" s="106">
        <f t="shared" si="285"/>
        <v>0</v>
      </c>
      <c r="AF502" s="106">
        <f t="shared" si="272"/>
        <v>0</v>
      </c>
      <c r="AG502" s="218" t="str">
        <f>IFERROR(IF(AE502=1,例①!$E$11,IF(AE502=2,例①!$E$11,IF(WEEKDAY(Z502)=2,Z495,AG501))),"")</f>
        <v/>
      </c>
      <c r="AH502" s="222" t="str">
        <f t="shared" si="292"/>
        <v/>
      </c>
      <c r="AI502" s="222" t="str">
        <f t="shared" si="292"/>
        <v/>
      </c>
      <c r="AJ502" s="222" t="str">
        <f t="shared" si="292"/>
        <v/>
      </c>
      <c r="AK502" s="222" t="str">
        <f t="shared" si="292"/>
        <v/>
      </c>
      <c r="AL502" s="222" t="str">
        <f t="shared" si="292"/>
        <v/>
      </c>
      <c r="AM502" s="222" t="str">
        <f t="shared" si="292"/>
        <v/>
      </c>
      <c r="AN502" s="222" t="str">
        <f t="shared" si="292"/>
        <v/>
      </c>
      <c r="AO502" s="222" t="str">
        <f t="shared" si="292"/>
        <v/>
      </c>
      <c r="AP502" s="222" t="str">
        <f t="shared" si="292"/>
        <v/>
      </c>
      <c r="AQ502" s="222" t="str">
        <f t="shared" si="292"/>
        <v/>
      </c>
      <c r="AR502" s="222" t="str">
        <f t="shared" si="292"/>
        <v/>
      </c>
      <c r="AS502" s="222" t="str">
        <f t="shared" si="292"/>
        <v/>
      </c>
      <c r="AT502" s="222" t="str">
        <f t="shared" si="292"/>
        <v/>
      </c>
      <c r="AU502" s="222" t="str">
        <f t="shared" si="292"/>
        <v/>
      </c>
      <c r="AV502" s="222" t="str">
        <f t="shared" si="292"/>
        <v/>
      </c>
      <c r="AW502" s="222" t="str">
        <f t="shared" si="292"/>
        <v/>
      </c>
      <c r="AX502" s="222" t="str">
        <f t="shared" si="292"/>
        <v/>
      </c>
      <c r="AY502" s="222" t="str">
        <f t="shared" si="292"/>
        <v/>
      </c>
      <c r="AZ502" s="222" t="str">
        <f t="shared" si="292"/>
        <v/>
      </c>
      <c r="BA502" s="222" t="str">
        <f t="shared" si="292"/>
        <v/>
      </c>
      <c r="BB502" s="219" t="str">
        <f>IFERROR(IF(IF(Z502=例①!$E$12,例①!$E$12,IF(WEEKDAY(Z502)=1,Z509,BB503))&gt;例①!$E$12,例①!$E$12,IF(Z502=例①!$E$12,例①!$E$12,IF(WEEKDAY(Z502)=1,Z509,BB503))),"")</f>
        <v/>
      </c>
      <c r="BE502" s="53"/>
      <c r="BF502" s="53"/>
      <c r="BG502" s="53" t="str">
        <f>IFERROR(VLOOKUP(B502,例①!$C$11:$D$12,2,FALSE),"")</f>
        <v/>
      </c>
      <c r="BH502" s="53" t="str">
        <f>IFERROR(VLOOKUP(B502,例①!$C$16:$D$21,2,FALSE),"")</f>
        <v/>
      </c>
      <c r="BI502" s="53" t="str">
        <f>IFERROR(VLOOKUP(B502,例①!$C$22:$D$24,2,FALSE),"")</f>
        <v/>
      </c>
      <c r="BJ502" s="53" t="str">
        <f>IF(B502&gt;例①!$C$26,"",IF(B502&gt;=例①!$C$25,$BJ$13,""))</f>
        <v/>
      </c>
      <c r="BK502" s="53" t="str">
        <f>IF(B502&gt;例①!$C$28,"",IF(B502&gt;=例①!$C$27,$BK$13,""))</f>
        <v/>
      </c>
      <c r="BL502" s="53" t="str">
        <f>IF(B502&gt;例①!$C$30,"",IF(B502&gt;=例①!$C$29,$BL$13,""))</f>
        <v/>
      </c>
      <c r="BM502" s="53" t="str">
        <f>IF(B502&gt;例①!$C$32,"",IF(B502&gt;=例①!$C$31,$BM$13,""))</f>
        <v/>
      </c>
      <c r="BN502" s="53" t="str">
        <f>IF(B502&gt;例①!$C$34,"",IF(B502&gt;=例①!$C$33,$BN$13,""))</f>
        <v/>
      </c>
      <c r="BO502" s="53" t="str">
        <f>IF(B502&gt;例①!$C$36,"",IF(B502&gt;=例①!$C$35,$BO$13,""))</f>
        <v/>
      </c>
      <c r="BP502" s="53" t="str">
        <f>IF(B502&gt;例①!$C$38,"",IF(B502&gt;=例①!$C$37,$BP$13,""))</f>
        <v/>
      </c>
      <c r="BQ502" s="53" t="str">
        <f>IF(B502&gt;例①!$C$40,"",IF(B502&gt;=例①!$C$39,$BQ$13,""))</f>
        <v/>
      </c>
      <c r="BR502" s="53" t="str">
        <f>IF(B502&gt;例①!$C$42,"",IF(B502&gt;=例①!$C$41,$BR$13,""))</f>
        <v/>
      </c>
      <c r="BS502" s="53" t="str">
        <f>IF(B502&gt;例①!$C$44,"",IF(B502&gt;=例①!$C$43,$BS$13,""))</f>
        <v/>
      </c>
      <c r="BT502" s="53" t="str">
        <f>IF(B502&gt;例①!$C$46,"",IF(B502&gt;=例①!$C$45,$BT$13,""))</f>
        <v/>
      </c>
      <c r="BU502" s="53" t="str">
        <f>IF(B502&gt;例①!$C$48,"",IF(B502&gt;=例①!$C$47,$BU$13,""))</f>
        <v/>
      </c>
      <c r="BV502" s="53" t="str">
        <f>IF(B502&gt;例①!$C$50,"",IF(B502&gt;=例①!$C$49,$BV$13,""))</f>
        <v/>
      </c>
      <c r="BW502" s="53" t="str">
        <f>IF(B502&gt;例①!$C$52,"",IF(B502&gt;=例①!$C$51,$BW$13,""))</f>
        <v/>
      </c>
      <c r="BX502" s="53" t="str">
        <f>IF(B502&gt;例①!$C$54,"",IF(B502&gt;=例①!$C$53,$BX$13,""))</f>
        <v/>
      </c>
      <c r="BY502" s="53" t="str">
        <f>IF(B502&gt;例①!$C$56,"",IF(B502&gt;=例①!$C$55,$BY$13,""))</f>
        <v/>
      </c>
      <c r="BZ502" s="53" t="str">
        <f>IF(B502&gt;例①!$C$58,"",IF(B502&gt;=例①!$C$57,$BZ$13,""))</f>
        <v/>
      </c>
      <c r="CA502" s="53" t="str">
        <f>IF(B502&gt;例①!$C$60,"",IF(B502&gt;=例①!$C$59,$CA$13,""))</f>
        <v/>
      </c>
      <c r="CB502" s="53" t="str">
        <f>IF(B502&gt;例①!$C$62,"",IF(B502&gt;=例①!$C$61,$CB$13,""))</f>
        <v/>
      </c>
      <c r="CC502" s="53" t="str">
        <f>IF(B502&gt;例①!$C$64,"",IF(B502&gt;=例①!$C$63,$CC$13,""))</f>
        <v/>
      </c>
      <c r="CD502" s="53" t="str">
        <f>IF(B502&gt;例①!$C$66,"",IF(B502&gt;=例①!$C$65,$CD$13,""))</f>
        <v/>
      </c>
      <c r="CE502" s="50" t="str">
        <f t="shared" si="286"/>
        <v/>
      </c>
      <c r="CF502" s="50" t="str">
        <f t="shared" si="273"/>
        <v xml:space="preserve"> </v>
      </c>
    </row>
    <row r="503" spans="1:84" ht="39" customHeight="1" thickTop="1" thickBot="1" x14ac:dyDescent="0.2">
      <c r="A503" s="81" t="str">
        <f t="shared" si="260"/>
        <v>対象期間外</v>
      </c>
      <c r="B503" s="180" t="str">
        <f>IFERROR(IF(B502=例①!$E$12+IF(WEEKDAY(例①!$E$12)=1,例①!$E$12,(8-WEEKDAY(例①!$E$12))),"-",IF(B502="-","-",B502+1)),"-")</f>
        <v>-</v>
      </c>
      <c r="C503" s="89" t="str">
        <f t="shared" si="274"/>
        <v>-</v>
      </c>
      <c r="D503" s="199" t="str">
        <f t="shared" si="275"/>
        <v>×</v>
      </c>
      <c r="E503" s="200" t="str">
        <f t="shared" si="276"/>
        <v xml:space="preserve"> </v>
      </c>
      <c r="F503" s="201" t="s">
        <v>61</v>
      </c>
      <c r="G503" s="202"/>
      <c r="H503" s="203"/>
      <c r="I503" s="204"/>
      <c r="J503" s="187" t="str">
        <f t="shared" si="277"/>
        <v/>
      </c>
      <c r="K503" s="190" t="str">
        <f t="shared" si="261"/>
        <v/>
      </c>
      <c r="L503" s="190" t="str">
        <f t="shared" si="262"/>
        <v/>
      </c>
      <c r="M503" s="188" t="str">
        <f t="shared" si="278"/>
        <v/>
      </c>
      <c r="N503" s="87" t="str">
        <f t="shared" si="263"/>
        <v/>
      </c>
      <c r="O503" s="108"/>
      <c r="P503" s="156" t="str">
        <f>IF(B503&lt;例①!$E$11,"",IF(B503&gt;例①!$E$12,"",IF(LEN(CE503)=0,"○","")))</f>
        <v/>
      </c>
      <c r="Q503" s="162">
        <f t="shared" si="279"/>
        <v>52</v>
      </c>
      <c r="R503" s="93">
        <f t="shared" si="264"/>
        <v>181</v>
      </c>
      <c r="S503" s="156" t="str">
        <f t="shared" si="265"/>
        <v/>
      </c>
      <c r="T503" s="162">
        <f t="shared" si="266"/>
        <v>51</v>
      </c>
      <c r="U503" s="100">
        <f t="shared" si="280"/>
        <v>52</v>
      </c>
      <c r="V503" s="93" t="str">
        <f t="shared" si="267"/>
        <v/>
      </c>
      <c r="W503" s="169" t="str">
        <f t="shared" si="281"/>
        <v/>
      </c>
      <c r="X503" s="80" t="str">
        <f t="shared" si="282"/>
        <v/>
      </c>
      <c r="Y503" s="80" t="str">
        <f t="shared" si="283"/>
        <v/>
      </c>
      <c r="Z503" s="80" t="str">
        <f t="shared" si="268"/>
        <v>-</v>
      </c>
      <c r="AA503" s="80" t="str">
        <f t="shared" si="269"/>
        <v/>
      </c>
      <c r="AB503" s="80" t="str">
        <f t="shared" si="270"/>
        <v>OK（振替済み）</v>
      </c>
      <c r="AC503" s="154">
        <f t="shared" si="271"/>
        <v>51</v>
      </c>
      <c r="AD503" s="154" t="str">
        <f t="shared" si="284"/>
        <v/>
      </c>
      <c r="AE503" s="106">
        <f t="shared" si="285"/>
        <v>0</v>
      </c>
      <c r="AF503" s="106">
        <f t="shared" si="272"/>
        <v>0</v>
      </c>
      <c r="AG503" s="218" t="str">
        <f>IFERROR(IF(AE503=1,例①!$E$11,IF(AE503=2,例①!$E$11,IF(WEEKDAY(Z503)=2,Z496,AG502))),"")</f>
        <v/>
      </c>
      <c r="AH503" s="222" t="str">
        <f t="shared" si="292"/>
        <v/>
      </c>
      <c r="AI503" s="222" t="str">
        <f t="shared" si="292"/>
        <v/>
      </c>
      <c r="AJ503" s="222" t="str">
        <f t="shared" si="292"/>
        <v/>
      </c>
      <c r="AK503" s="222" t="str">
        <f t="shared" si="292"/>
        <v/>
      </c>
      <c r="AL503" s="222" t="str">
        <f t="shared" si="292"/>
        <v/>
      </c>
      <c r="AM503" s="222" t="str">
        <f t="shared" si="292"/>
        <v/>
      </c>
      <c r="AN503" s="222" t="str">
        <f t="shared" si="292"/>
        <v/>
      </c>
      <c r="AO503" s="222" t="str">
        <f t="shared" si="292"/>
        <v/>
      </c>
      <c r="AP503" s="222" t="str">
        <f t="shared" si="292"/>
        <v/>
      </c>
      <c r="AQ503" s="222" t="str">
        <f t="shared" si="292"/>
        <v/>
      </c>
      <c r="AR503" s="222" t="str">
        <f t="shared" si="292"/>
        <v/>
      </c>
      <c r="AS503" s="222" t="str">
        <f t="shared" si="292"/>
        <v/>
      </c>
      <c r="AT503" s="222" t="str">
        <f t="shared" si="292"/>
        <v/>
      </c>
      <c r="AU503" s="222" t="str">
        <f t="shared" si="292"/>
        <v/>
      </c>
      <c r="AV503" s="222" t="str">
        <f t="shared" si="292"/>
        <v/>
      </c>
      <c r="AW503" s="222" t="str">
        <f t="shared" si="292"/>
        <v/>
      </c>
      <c r="AX503" s="222" t="str">
        <f t="shared" si="292"/>
        <v/>
      </c>
      <c r="AY503" s="222" t="str">
        <f t="shared" si="292"/>
        <v/>
      </c>
      <c r="AZ503" s="222" t="str">
        <f t="shared" si="292"/>
        <v/>
      </c>
      <c r="BA503" s="222" t="str">
        <f t="shared" si="292"/>
        <v/>
      </c>
      <c r="BB503" s="219" t="str">
        <f>IFERROR(IF(IF(Z503=例①!$E$12,例①!$E$12,IF(WEEKDAY(Z503)=1,Z510,BB504))&gt;例①!$E$12,例①!$E$12,IF(Z503=例①!$E$12,例①!$E$12,IF(WEEKDAY(Z503)=1,Z510,BB504))),"")</f>
        <v/>
      </c>
      <c r="BE503" s="53"/>
      <c r="BF503" s="53"/>
      <c r="BG503" s="53" t="str">
        <f>IFERROR(VLOOKUP(B503,例①!$C$11:$D$12,2,FALSE),"")</f>
        <v/>
      </c>
      <c r="BH503" s="53" t="str">
        <f>IFERROR(VLOOKUP(B503,例①!$C$16:$D$21,2,FALSE),"")</f>
        <v/>
      </c>
      <c r="BI503" s="53" t="str">
        <f>IFERROR(VLOOKUP(B503,例①!$C$22:$D$24,2,FALSE),"")</f>
        <v/>
      </c>
      <c r="BJ503" s="53" t="str">
        <f>IF(B503&gt;例①!$C$26,"",IF(B503&gt;=例①!$C$25,$BJ$13,""))</f>
        <v/>
      </c>
      <c r="BK503" s="53" t="str">
        <f>IF(B503&gt;例①!$C$28,"",IF(B503&gt;=例①!$C$27,$BK$13,""))</f>
        <v/>
      </c>
      <c r="BL503" s="53" t="str">
        <f>IF(B503&gt;例①!$C$30,"",IF(B503&gt;=例①!$C$29,$BL$13,""))</f>
        <v/>
      </c>
      <c r="BM503" s="53" t="str">
        <f>IF(B503&gt;例①!$C$32,"",IF(B503&gt;=例①!$C$31,$BM$13,""))</f>
        <v/>
      </c>
      <c r="BN503" s="53" t="str">
        <f>IF(B503&gt;例①!$C$34,"",IF(B503&gt;=例①!$C$33,$BN$13,""))</f>
        <v/>
      </c>
      <c r="BO503" s="53" t="str">
        <f>IF(B503&gt;例①!$C$36,"",IF(B503&gt;=例①!$C$35,$BO$13,""))</f>
        <v/>
      </c>
      <c r="BP503" s="53" t="str">
        <f>IF(B503&gt;例①!$C$38,"",IF(B503&gt;=例①!$C$37,$BP$13,""))</f>
        <v/>
      </c>
      <c r="BQ503" s="53" t="str">
        <f>IF(B503&gt;例①!$C$40,"",IF(B503&gt;=例①!$C$39,$BQ$13,""))</f>
        <v/>
      </c>
      <c r="BR503" s="53" t="str">
        <f>IF(B503&gt;例①!$C$42,"",IF(B503&gt;=例①!$C$41,$BR$13,""))</f>
        <v/>
      </c>
      <c r="BS503" s="53" t="str">
        <f>IF(B503&gt;例①!$C$44,"",IF(B503&gt;=例①!$C$43,$BS$13,""))</f>
        <v/>
      </c>
      <c r="BT503" s="53" t="str">
        <f>IF(B503&gt;例①!$C$46,"",IF(B503&gt;=例①!$C$45,$BT$13,""))</f>
        <v/>
      </c>
      <c r="BU503" s="53" t="str">
        <f>IF(B503&gt;例①!$C$48,"",IF(B503&gt;=例①!$C$47,$BU$13,""))</f>
        <v/>
      </c>
      <c r="BV503" s="53" t="str">
        <f>IF(B503&gt;例①!$C$50,"",IF(B503&gt;=例①!$C$49,$BV$13,""))</f>
        <v/>
      </c>
      <c r="BW503" s="53" t="str">
        <f>IF(B503&gt;例①!$C$52,"",IF(B503&gt;=例①!$C$51,$BW$13,""))</f>
        <v/>
      </c>
      <c r="BX503" s="53" t="str">
        <f>IF(B503&gt;例①!$C$54,"",IF(B503&gt;=例①!$C$53,$BX$13,""))</f>
        <v/>
      </c>
      <c r="BY503" s="53" t="str">
        <f>IF(B503&gt;例①!$C$56,"",IF(B503&gt;=例①!$C$55,$BY$13,""))</f>
        <v/>
      </c>
      <c r="BZ503" s="53" t="str">
        <f>IF(B503&gt;例①!$C$58,"",IF(B503&gt;=例①!$C$57,$BZ$13,""))</f>
        <v/>
      </c>
      <c r="CA503" s="53" t="str">
        <f>IF(B503&gt;例①!$C$60,"",IF(B503&gt;=例①!$C$59,$CA$13,""))</f>
        <v/>
      </c>
      <c r="CB503" s="53" t="str">
        <f>IF(B503&gt;例①!$C$62,"",IF(B503&gt;=例①!$C$61,$CB$13,""))</f>
        <v/>
      </c>
      <c r="CC503" s="53" t="str">
        <f>IF(B503&gt;例①!$C$64,"",IF(B503&gt;=例①!$C$63,$CC$13,""))</f>
        <v/>
      </c>
      <c r="CD503" s="53" t="str">
        <f>IF(B503&gt;例①!$C$66,"",IF(B503&gt;=例①!$C$65,$CD$13,""))</f>
        <v/>
      </c>
      <c r="CE503" s="50" t="str">
        <f t="shared" si="286"/>
        <v/>
      </c>
      <c r="CF503" s="50" t="str">
        <f t="shared" si="273"/>
        <v xml:space="preserve"> </v>
      </c>
    </row>
    <row r="504" spans="1:84" ht="39" customHeight="1" thickTop="1" thickBot="1" x14ac:dyDescent="0.2">
      <c r="A504" s="81" t="str">
        <f t="shared" si="260"/>
        <v>対象期間外</v>
      </c>
      <c r="B504" s="180" t="str">
        <f>IFERROR(IF(B503=例①!$E$12+IF(WEEKDAY(例①!$E$12)=1,例①!$E$12,(8-WEEKDAY(例①!$E$12))),"-",IF(B503="-","-",B503+1)),"-")</f>
        <v>-</v>
      </c>
      <c r="C504" s="89" t="str">
        <f t="shared" si="274"/>
        <v>-</v>
      </c>
      <c r="D504" s="199" t="str">
        <f t="shared" si="275"/>
        <v>×</v>
      </c>
      <c r="E504" s="200" t="str">
        <f t="shared" si="276"/>
        <v xml:space="preserve"> </v>
      </c>
      <c r="F504" s="201" t="s">
        <v>61</v>
      </c>
      <c r="G504" s="202"/>
      <c r="H504" s="203"/>
      <c r="I504" s="204"/>
      <c r="J504" s="187" t="str">
        <f t="shared" si="277"/>
        <v/>
      </c>
      <c r="K504" s="190" t="str">
        <f t="shared" si="261"/>
        <v/>
      </c>
      <c r="L504" s="190" t="str">
        <f t="shared" si="262"/>
        <v/>
      </c>
      <c r="M504" s="188" t="str">
        <f t="shared" si="278"/>
        <v/>
      </c>
      <c r="N504" s="87" t="str">
        <f t="shared" si="263"/>
        <v/>
      </c>
      <c r="O504" s="108"/>
      <c r="P504" s="156" t="str">
        <f>IF(B504&lt;例①!$E$11,"",IF(B504&gt;例①!$E$12,"",IF(LEN(CE504)=0,"○","")))</f>
        <v/>
      </c>
      <c r="Q504" s="162">
        <f t="shared" si="279"/>
        <v>52</v>
      </c>
      <c r="R504" s="93">
        <f t="shared" si="264"/>
        <v>181</v>
      </c>
      <c r="S504" s="156" t="str">
        <f t="shared" si="265"/>
        <v/>
      </c>
      <c r="T504" s="162">
        <f t="shared" si="266"/>
        <v>51</v>
      </c>
      <c r="U504" s="100">
        <f t="shared" si="280"/>
        <v>52</v>
      </c>
      <c r="V504" s="93" t="str">
        <f t="shared" si="267"/>
        <v/>
      </c>
      <c r="W504" s="169" t="str">
        <f t="shared" si="281"/>
        <v/>
      </c>
      <c r="X504" s="80" t="str">
        <f t="shared" si="282"/>
        <v/>
      </c>
      <c r="Y504" s="80" t="str">
        <f t="shared" si="283"/>
        <v/>
      </c>
      <c r="Z504" s="80" t="str">
        <f t="shared" si="268"/>
        <v>-</v>
      </c>
      <c r="AA504" s="80" t="str">
        <f t="shared" si="269"/>
        <v/>
      </c>
      <c r="AB504" s="80" t="str">
        <f t="shared" si="270"/>
        <v>OK（振替済み）</v>
      </c>
      <c r="AC504" s="154">
        <f t="shared" si="271"/>
        <v>51</v>
      </c>
      <c r="AD504" s="154" t="str">
        <f t="shared" si="284"/>
        <v/>
      </c>
      <c r="AE504" s="106">
        <f t="shared" si="285"/>
        <v>0</v>
      </c>
      <c r="AF504" s="106">
        <f t="shared" si="272"/>
        <v>0</v>
      </c>
      <c r="AG504" s="223" t="str">
        <f>IFERROR(IF(AE504=1,例①!$E$11,IF(AE504=2,例①!$E$11,IF(WEEKDAY(Z504)=2,Z497,AG503))),"")</f>
        <v/>
      </c>
      <c r="AH504" s="224" t="str">
        <f t="shared" si="292"/>
        <v/>
      </c>
      <c r="AI504" s="224" t="str">
        <f t="shared" si="292"/>
        <v/>
      </c>
      <c r="AJ504" s="224" t="str">
        <f t="shared" si="292"/>
        <v/>
      </c>
      <c r="AK504" s="224" t="str">
        <f t="shared" si="292"/>
        <v/>
      </c>
      <c r="AL504" s="224" t="str">
        <f t="shared" si="292"/>
        <v/>
      </c>
      <c r="AM504" s="224" t="str">
        <f t="shared" si="292"/>
        <v/>
      </c>
      <c r="AN504" s="224" t="str">
        <f t="shared" si="292"/>
        <v/>
      </c>
      <c r="AO504" s="224" t="str">
        <f t="shared" si="292"/>
        <v/>
      </c>
      <c r="AP504" s="224" t="str">
        <f t="shared" si="292"/>
        <v/>
      </c>
      <c r="AQ504" s="224" t="str">
        <f t="shared" si="292"/>
        <v/>
      </c>
      <c r="AR504" s="224" t="str">
        <f t="shared" si="292"/>
        <v/>
      </c>
      <c r="AS504" s="224" t="str">
        <f t="shared" si="292"/>
        <v/>
      </c>
      <c r="AT504" s="224" t="str">
        <f t="shared" si="292"/>
        <v/>
      </c>
      <c r="AU504" s="224" t="str">
        <f t="shared" si="292"/>
        <v/>
      </c>
      <c r="AV504" s="224" t="str">
        <f t="shared" si="292"/>
        <v/>
      </c>
      <c r="AW504" s="224" t="str">
        <f t="shared" si="292"/>
        <v/>
      </c>
      <c r="AX504" s="224" t="str">
        <f t="shared" si="292"/>
        <v/>
      </c>
      <c r="AY504" s="224" t="str">
        <f t="shared" si="292"/>
        <v/>
      </c>
      <c r="AZ504" s="224" t="str">
        <f t="shared" si="292"/>
        <v/>
      </c>
      <c r="BA504" s="224" t="str">
        <f t="shared" si="292"/>
        <v/>
      </c>
      <c r="BB504" s="225" t="str">
        <f>IFERROR(IF(IF(Z504=例①!$E$12,例①!$E$12,IF(WEEKDAY(Z504)=1,Z511,BB505))&gt;例①!$E$12,例①!$E$12,IF(Z504=例①!$E$12,例①!$E$12,IF(WEEKDAY(Z504)=1,Z511,BB505))),"")</f>
        <v/>
      </c>
      <c r="BE504" s="53"/>
      <c r="BF504" s="53"/>
      <c r="BG504" s="53" t="str">
        <f>IFERROR(VLOOKUP(B504,例①!$C$11:$D$12,2,FALSE),"")</f>
        <v/>
      </c>
      <c r="BH504" s="53" t="str">
        <f>IFERROR(VLOOKUP(B504,例①!$C$16:$D$21,2,FALSE),"")</f>
        <v/>
      </c>
      <c r="BI504" s="53" t="str">
        <f>IFERROR(VLOOKUP(B504,例①!$C$22:$D$24,2,FALSE),"")</f>
        <v/>
      </c>
      <c r="BJ504" s="53" t="str">
        <f>IF(B504&gt;例①!$C$26,"",IF(B504&gt;=例①!$C$25,$BJ$13,""))</f>
        <v/>
      </c>
      <c r="BK504" s="53" t="str">
        <f>IF(B504&gt;例①!$C$28,"",IF(B504&gt;=例①!$C$27,$BK$13,""))</f>
        <v/>
      </c>
      <c r="BL504" s="53" t="str">
        <f>IF(B504&gt;例①!$C$30,"",IF(B504&gt;=例①!$C$29,$BL$13,""))</f>
        <v/>
      </c>
      <c r="BM504" s="53" t="str">
        <f>IF(B504&gt;例①!$C$32,"",IF(B504&gt;=例①!$C$31,$BM$13,""))</f>
        <v/>
      </c>
      <c r="BN504" s="53" t="str">
        <f>IF(B504&gt;例①!$C$34,"",IF(B504&gt;=例①!$C$33,$BN$13,""))</f>
        <v/>
      </c>
      <c r="BO504" s="53" t="str">
        <f>IF(B504&gt;例①!$C$36,"",IF(B504&gt;=例①!$C$35,$BO$13,""))</f>
        <v/>
      </c>
      <c r="BP504" s="53" t="str">
        <f>IF(B504&gt;例①!$C$38,"",IF(B504&gt;=例①!$C$37,$BP$13,""))</f>
        <v/>
      </c>
      <c r="BQ504" s="53" t="str">
        <f>IF(B504&gt;例①!$C$40,"",IF(B504&gt;=例①!$C$39,$BQ$13,""))</f>
        <v/>
      </c>
      <c r="BR504" s="53" t="str">
        <f>IF(B504&gt;例①!$C$42,"",IF(B504&gt;=例①!$C$41,$BR$13,""))</f>
        <v/>
      </c>
      <c r="BS504" s="53" t="str">
        <f>IF(B504&gt;例①!$C$44,"",IF(B504&gt;=例①!$C$43,$BS$13,""))</f>
        <v/>
      </c>
      <c r="BT504" s="53" t="str">
        <f>IF(B504&gt;例①!$C$46,"",IF(B504&gt;=例①!$C$45,$BT$13,""))</f>
        <v/>
      </c>
      <c r="BU504" s="53" t="str">
        <f>IF(B504&gt;例①!$C$48,"",IF(B504&gt;=例①!$C$47,$BU$13,""))</f>
        <v/>
      </c>
      <c r="BV504" s="53" t="str">
        <f>IF(B504&gt;例①!$C$50,"",IF(B504&gt;=例①!$C$49,$BV$13,""))</f>
        <v/>
      </c>
      <c r="BW504" s="53" t="str">
        <f>IF(B504&gt;例①!$C$52,"",IF(B504&gt;=例①!$C$51,$BW$13,""))</f>
        <v/>
      </c>
      <c r="BX504" s="53" t="str">
        <f>IF(B504&gt;例①!$C$54,"",IF(B504&gt;=例①!$C$53,$BX$13,""))</f>
        <v/>
      </c>
      <c r="BY504" s="53" t="str">
        <f>IF(B504&gt;例①!$C$56,"",IF(B504&gt;=例①!$C$55,$BY$13,""))</f>
        <v/>
      </c>
      <c r="BZ504" s="53" t="str">
        <f>IF(B504&gt;例①!$C$58,"",IF(B504&gt;=例①!$C$57,$BZ$13,""))</f>
        <v/>
      </c>
      <c r="CA504" s="53" t="str">
        <f>IF(B504&gt;例①!$C$60,"",IF(B504&gt;=例①!$C$59,$CA$13,""))</f>
        <v/>
      </c>
      <c r="CB504" s="53" t="str">
        <f>IF(B504&gt;例①!$C$62,"",IF(B504&gt;=例①!$C$61,$CB$13,""))</f>
        <v/>
      </c>
      <c r="CC504" s="53" t="str">
        <f>IF(B504&gt;例①!$C$64,"",IF(B504&gt;=例①!$C$63,$CC$13,""))</f>
        <v/>
      </c>
      <c r="CD504" s="53" t="str">
        <f>IF(B504&gt;例①!$C$66,"",IF(B504&gt;=例①!$C$65,$CD$13,""))</f>
        <v/>
      </c>
      <c r="CE504" s="50" t="str">
        <f t="shared" si="286"/>
        <v/>
      </c>
      <c r="CF504" s="50" t="str">
        <f t="shared" si="273"/>
        <v xml:space="preserve"> </v>
      </c>
    </row>
    <row r="505" spans="1:84" ht="39" customHeight="1" thickTop="1" thickBot="1" x14ac:dyDescent="0.2">
      <c r="A505" s="81" t="str">
        <f t="shared" si="260"/>
        <v>対象期間外</v>
      </c>
      <c r="B505" s="180" t="str">
        <f>IFERROR(IF(B504=例①!$E$12+IF(WEEKDAY(例①!$E$12)=1,例①!$E$12,(8-WEEKDAY(例①!$E$12))),"-",IF(B504="-","-",B504+1)),"-")</f>
        <v>-</v>
      </c>
      <c r="C505" s="89" t="str">
        <f t="shared" si="274"/>
        <v>-</v>
      </c>
      <c r="D505" s="199" t="str">
        <f t="shared" si="275"/>
        <v>×</v>
      </c>
      <c r="E505" s="200" t="str">
        <f t="shared" si="276"/>
        <v xml:space="preserve"> </v>
      </c>
      <c r="F505" s="201" t="s">
        <v>60</v>
      </c>
      <c r="G505" s="202"/>
      <c r="H505" s="203"/>
      <c r="I505" s="204"/>
      <c r="J505" s="187" t="str">
        <f t="shared" si="277"/>
        <v/>
      </c>
      <c r="K505" s="190" t="str">
        <f t="shared" si="261"/>
        <v/>
      </c>
      <c r="L505" s="190" t="str">
        <f t="shared" si="262"/>
        <v/>
      </c>
      <c r="M505" s="188" t="str">
        <f t="shared" si="278"/>
        <v/>
      </c>
      <c r="N505" s="87" t="str">
        <f t="shared" si="263"/>
        <v/>
      </c>
      <c r="O505" s="108"/>
      <c r="P505" s="156" t="str">
        <f>IF(B505&lt;例①!$E$11,"",IF(B505&gt;例①!$E$12,"",IF(LEN(CE505)=0,"○","")))</f>
        <v/>
      </c>
      <c r="Q505" s="162">
        <f t="shared" si="279"/>
        <v>52</v>
      </c>
      <c r="R505" s="93">
        <f t="shared" si="264"/>
        <v>181</v>
      </c>
      <c r="S505" s="156" t="str">
        <f t="shared" si="265"/>
        <v/>
      </c>
      <c r="T505" s="162">
        <f t="shared" si="266"/>
        <v>51</v>
      </c>
      <c r="U505" s="100">
        <f t="shared" si="280"/>
        <v>52</v>
      </c>
      <c r="V505" s="93" t="str">
        <f t="shared" si="267"/>
        <v/>
      </c>
      <c r="W505" s="169" t="str">
        <f t="shared" si="281"/>
        <v/>
      </c>
      <c r="X505" s="80" t="str">
        <f t="shared" si="282"/>
        <v/>
      </c>
      <c r="Y505" s="80" t="str">
        <f t="shared" si="283"/>
        <v/>
      </c>
      <c r="Z505" s="80" t="str">
        <f t="shared" si="268"/>
        <v>-</v>
      </c>
      <c r="AA505" s="80" t="str">
        <f t="shared" si="269"/>
        <v/>
      </c>
      <c r="AB505" s="80" t="str">
        <f t="shared" si="270"/>
        <v>OK（振替済み）</v>
      </c>
      <c r="AC505" s="154">
        <f t="shared" si="271"/>
        <v>51</v>
      </c>
      <c r="AD505" s="154" t="str">
        <f t="shared" si="284"/>
        <v/>
      </c>
      <c r="AE505" s="106">
        <f t="shared" si="285"/>
        <v>0</v>
      </c>
      <c r="AF505" s="106">
        <f t="shared" si="272"/>
        <v>0</v>
      </c>
      <c r="AG505" s="216" t="str">
        <f>IFERROR(IF(AE505=1,例①!$E$11,IF(AE505=2,例①!$E$11,IF(WEEKDAY(Z505)=2,Z498,AG504))),"")</f>
        <v/>
      </c>
      <c r="AH505" s="221" t="str">
        <f t="shared" si="292"/>
        <v/>
      </c>
      <c r="AI505" s="221" t="str">
        <f t="shared" si="292"/>
        <v/>
      </c>
      <c r="AJ505" s="221" t="str">
        <f t="shared" si="292"/>
        <v/>
      </c>
      <c r="AK505" s="221" t="str">
        <f t="shared" si="292"/>
        <v/>
      </c>
      <c r="AL505" s="221" t="str">
        <f t="shared" si="292"/>
        <v/>
      </c>
      <c r="AM505" s="221" t="str">
        <f t="shared" si="292"/>
        <v/>
      </c>
      <c r="AN505" s="221" t="str">
        <f t="shared" si="292"/>
        <v/>
      </c>
      <c r="AO505" s="221" t="str">
        <f t="shared" si="292"/>
        <v/>
      </c>
      <c r="AP505" s="221" t="str">
        <f t="shared" si="292"/>
        <v/>
      </c>
      <c r="AQ505" s="221" t="str">
        <f t="shared" si="292"/>
        <v/>
      </c>
      <c r="AR505" s="221" t="str">
        <f t="shared" si="292"/>
        <v/>
      </c>
      <c r="AS505" s="221" t="str">
        <f t="shared" si="292"/>
        <v/>
      </c>
      <c r="AT505" s="221" t="str">
        <f t="shared" si="292"/>
        <v/>
      </c>
      <c r="AU505" s="221" t="str">
        <f t="shared" si="292"/>
        <v/>
      </c>
      <c r="AV505" s="221" t="str">
        <f t="shared" si="292"/>
        <v/>
      </c>
      <c r="AW505" s="221" t="str">
        <f t="shared" si="292"/>
        <v/>
      </c>
      <c r="AX505" s="221" t="str">
        <f t="shared" si="292"/>
        <v/>
      </c>
      <c r="AY505" s="221" t="str">
        <f t="shared" si="292"/>
        <v/>
      </c>
      <c r="AZ505" s="221" t="str">
        <f t="shared" si="292"/>
        <v/>
      </c>
      <c r="BA505" s="221" t="str">
        <f t="shared" si="292"/>
        <v/>
      </c>
      <c r="BB505" s="217" t="str">
        <f>IFERROR(IF(IF(Z505=例①!$E$12,例①!$E$12,IF(WEEKDAY(Z505)=1,Z512,BB506))&gt;例①!$E$12,例①!$E$12,IF(Z505=例①!$E$12,例①!$E$12,IF(WEEKDAY(Z505)=1,Z512,BB506))),"")</f>
        <v/>
      </c>
      <c r="BE505" s="53"/>
      <c r="BF505" s="53"/>
      <c r="BG505" s="53" t="str">
        <f>IFERROR(VLOOKUP(B505,例①!$C$11:$D$12,2,FALSE),"")</f>
        <v/>
      </c>
      <c r="BH505" s="53" t="str">
        <f>IFERROR(VLOOKUP(B505,例①!$C$16:$D$21,2,FALSE),"")</f>
        <v/>
      </c>
      <c r="BI505" s="53" t="str">
        <f>IFERROR(VLOOKUP(B505,例①!$C$22:$D$24,2,FALSE),"")</f>
        <v/>
      </c>
      <c r="BJ505" s="53" t="str">
        <f>IF(B505&gt;例①!$C$26,"",IF(B505&gt;=例①!$C$25,$BJ$13,""))</f>
        <v/>
      </c>
      <c r="BK505" s="53" t="str">
        <f>IF(B505&gt;例①!$C$28,"",IF(B505&gt;=例①!$C$27,$BK$13,""))</f>
        <v/>
      </c>
      <c r="BL505" s="53" t="str">
        <f>IF(B505&gt;例①!$C$30,"",IF(B505&gt;=例①!$C$29,$BL$13,""))</f>
        <v/>
      </c>
      <c r="BM505" s="53" t="str">
        <f>IF(B505&gt;例①!$C$32,"",IF(B505&gt;=例①!$C$31,$BM$13,""))</f>
        <v/>
      </c>
      <c r="BN505" s="53" t="str">
        <f>IF(B505&gt;例①!$C$34,"",IF(B505&gt;=例①!$C$33,$BN$13,""))</f>
        <v/>
      </c>
      <c r="BO505" s="53" t="str">
        <f>IF(B505&gt;例①!$C$36,"",IF(B505&gt;=例①!$C$35,$BO$13,""))</f>
        <v/>
      </c>
      <c r="BP505" s="53" t="str">
        <f>IF(B505&gt;例①!$C$38,"",IF(B505&gt;=例①!$C$37,$BP$13,""))</f>
        <v/>
      </c>
      <c r="BQ505" s="53" t="str">
        <f>IF(B505&gt;例①!$C$40,"",IF(B505&gt;=例①!$C$39,$BQ$13,""))</f>
        <v/>
      </c>
      <c r="BR505" s="53" t="str">
        <f>IF(B505&gt;例①!$C$42,"",IF(B505&gt;=例①!$C$41,$BR$13,""))</f>
        <v/>
      </c>
      <c r="BS505" s="53" t="str">
        <f>IF(B505&gt;例①!$C$44,"",IF(B505&gt;=例①!$C$43,$BS$13,""))</f>
        <v/>
      </c>
      <c r="BT505" s="53" t="str">
        <f>IF(B505&gt;例①!$C$46,"",IF(B505&gt;=例①!$C$45,$BT$13,""))</f>
        <v/>
      </c>
      <c r="BU505" s="53" t="str">
        <f>IF(B505&gt;例①!$C$48,"",IF(B505&gt;=例①!$C$47,$BU$13,""))</f>
        <v/>
      </c>
      <c r="BV505" s="53" t="str">
        <f>IF(B505&gt;例①!$C$50,"",IF(B505&gt;=例①!$C$49,$BV$13,""))</f>
        <v/>
      </c>
      <c r="BW505" s="53" t="str">
        <f>IF(B505&gt;例①!$C$52,"",IF(B505&gt;=例①!$C$51,$BW$13,""))</f>
        <v/>
      </c>
      <c r="BX505" s="53" t="str">
        <f>IF(B505&gt;例①!$C$54,"",IF(B505&gt;=例①!$C$53,$BX$13,""))</f>
        <v/>
      </c>
      <c r="BY505" s="53" t="str">
        <f>IF(B505&gt;例①!$C$56,"",IF(B505&gt;=例①!$C$55,$BY$13,""))</f>
        <v/>
      </c>
      <c r="BZ505" s="53" t="str">
        <f>IF(B505&gt;例①!$C$58,"",IF(B505&gt;=例①!$C$57,$BZ$13,""))</f>
        <v/>
      </c>
      <c r="CA505" s="53" t="str">
        <f>IF(B505&gt;例①!$C$60,"",IF(B505&gt;=例①!$C$59,$CA$13,""))</f>
        <v/>
      </c>
      <c r="CB505" s="53" t="str">
        <f>IF(B505&gt;例①!$C$62,"",IF(B505&gt;=例①!$C$61,$CB$13,""))</f>
        <v/>
      </c>
      <c r="CC505" s="53" t="str">
        <f>IF(B505&gt;例①!$C$64,"",IF(B505&gt;=例①!$C$63,$CC$13,""))</f>
        <v/>
      </c>
      <c r="CD505" s="53" t="str">
        <f>IF(B505&gt;例①!$C$66,"",IF(B505&gt;=例①!$C$65,$CD$13,""))</f>
        <v/>
      </c>
      <c r="CE505" s="50" t="str">
        <f t="shared" si="286"/>
        <v/>
      </c>
      <c r="CF505" s="50" t="str">
        <f t="shared" si="273"/>
        <v xml:space="preserve"> </v>
      </c>
    </row>
    <row r="506" spans="1:84" ht="39" customHeight="1" thickTop="1" thickBot="1" x14ac:dyDescent="0.2">
      <c r="A506" s="81" t="str">
        <f t="shared" si="260"/>
        <v>対象期間外</v>
      </c>
      <c r="B506" s="180" t="str">
        <f>IFERROR(IF(B505=例①!$E$12+IF(WEEKDAY(例①!$E$12)=1,例①!$E$12,(8-WEEKDAY(例①!$E$12))),"-",IF(B505="-","-",B505+1)),"-")</f>
        <v>-</v>
      </c>
      <c r="C506" s="89" t="str">
        <f t="shared" si="274"/>
        <v>-</v>
      </c>
      <c r="D506" s="199" t="str">
        <f t="shared" si="275"/>
        <v>×</v>
      </c>
      <c r="E506" s="200" t="str">
        <f t="shared" si="276"/>
        <v xml:space="preserve"> </v>
      </c>
      <c r="F506" s="201" t="s">
        <v>60</v>
      </c>
      <c r="G506" s="202"/>
      <c r="H506" s="203"/>
      <c r="I506" s="204"/>
      <c r="J506" s="187" t="str">
        <f t="shared" si="277"/>
        <v/>
      </c>
      <c r="K506" s="190" t="str">
        <f t="shared" si="261"/>
        <v/>
      </c>
      <c r="L506" s="190" t="str">
        <f t="shared" si="262"/>
        <v/>
      </c>
      <c r="M506" s="188" t="str">
        <f t="shared" si="278"/>
        <v/>
      </c>
      <c r="N506" s="87" t="str">
        <f t="shared" si="263"/>
        <v/>
      </c>
      <c r="O506" s="108"/>
      <c r="P506" s="156" t="str">
        <f>IF(B506&lt;例①!$E$11,"",IF(B506&gt;例①!$E$12,"",IF(LEN(CE506)=0,"○","")))</f>
        <v/>
      </c>
      <c r="Q506" s="162">
        <f t="shared" si="279"/>
        <v>52</v>
      </c>
      <c r="R506" s="93">
        <f t="shared" si="264"/>
        <v>181</v>
      </c>
      <c r="S506" s="156" t="str">
        <f t="shared" si="265"/>
        <v/>
      </c>
      <c r="T506" s="162">
        <f t="shared" si="266"/>
        <v>51</v>
      </c>
      <c r="U506" s="100">
        <f t="shared" si="280"/>
        <v>52</v>
      </c>
      <c r="V506" s="93" t="str">
        <f t="shared" si="267"/>
        <v/>
      </c>
      <c r="W506" s="169" t="str">
        <f t="shared" si="281"/>
        <v/>
      </c>
      <c r="X506" s="80" t="str">
        <f t="shared" si="282"/>
        <v/>
      </c>
      <c r="Y506" s="80" t="str">
        <f t="shared" si="283"/>
        <v/>
      </c>
      <c r="Z506" s="80" t="str">
        <f t="shared" si="268"/>
        <v>-</v>
      </c>
      <c r="AA506" s="80" t="str">
        <f t="shared" si="269"/>
        <v/>
      </c>
      <c r="AB506" s="80" t="str">
        <f t="shared" si="270"/>
        <v>OK（振替済み）</v>
      </c>
      <c r="AC506" s="154">
        <f t="shared" si="271"/>
        <v>51</v>
      </c>
      <c r="AD506" s="154" t="str">
        <f t="shared" si="284"/>
        <v/>
      </c>
      <c r="AE506" s="106">
        <f t="shared" si="285"/>
        <v>0</v>
      </c>
      <c r="AF506" s="106">
        <f t="shared" si="272"/>
        <v>0</v>
      </c>
      <c r="AG506" s="218" t="str">
        <f>IFERROR(IF(AE506=1,例①!$E$11,IF(AE506=2,例①!$E$11,IF(WEEKDAY(Z506)=2,Z499,AG505))),"")</f>
        <v/>
      </c>
      <c r="AH506" s="222" t="str">
        <f t="shared" si="292"/>
        <v/>
      </c>
      <c r="AI506" s="222" t="str">
        <f t="shared" si="292"/>
        <v/>
      </c>
      <c r="AJ506" s="222" t="str">
        <f t="shared" si="292"/>
        <v/>
      </c>
      <c r="AK506" s="222" t="str">
        <f t="shared" si="292"/>
        <v/>
      </c>
      <c r="AL506" s="222" t="str">
        <f t="shared" si="292"/>
        <v/>
      </c>
      <c r="AM506" s="222" t="str">
        <f t="shared" si="292"/>
        <v/>
      </c>
      <c r="AN506" s="222" t="str">
        <f t="shared" si="292"/>
        <v/>
      </c>
      <c r="AO506" s="222" t="str">
        <f t="shared" si="292"/>
        <v/>
      </c>
      <c r="AP506" s="222" t="str">
        <f t="shared" si="292"/>
        <v/>
      </c>
      <c r="AQ506" s="222" t="str">
        <f t="shared" si="292"/>
        <v/>
      </c>
      <c r="AR506" s="222" t="str">
        <f t="shared" si="292"/>
        <v/>
      </c>
      <c r="AS506" s="222" t="str">
        <f t="shared" si="292"/>
        <v/>
      </c>
      <c r="AT506" s="222" t="str">
        <f t="shared" si="292"/>
        <v/>
      </c>
      <c r="AU506" s="222" t="str">
        <f t="shared" si="292"/>
        <v/>
      </c>
      <c r="AV506" s="222" t="str">
        <f t="shared" si="292"/>
        <v/>
      </c>
      <c r="AW506" s="222" t="str">
        <f t="shared" si="292"/>
        <v/>
      </c>
      <c r="AX506" s="222" t="str">
        <f t="shared" si="292"/>
        <v/>
      </c>
      <c r="AY506" s="222" t="str">
        <f t="shared" si="292"/>
        <v/>
      </c>
      <c r="AZ506" s="222" t="str">
        <f t="shared" si="292"/>
        <v/>
      </c>
      <c r="BA506" s="222" t="str">
        <f t="shared" si="292"/>
        <v/>
      </c>
      <c r="BB506" s="219" t="str">
        <f>IFERROR(IF(IF(Z506=例①!$E$12,例①!$E$12,IF(WEEKDAY(Z506)=1,Z513,BB507))&gt;例①!$E$12,例①!$E$12,IF(Z506=例①!$E$12,例①!$E$12,IF(WEEKDAY(Z506)=1,Z513,BB507))),"")</f>
        <v/>
      </c>
      <c r="BE506" s="53"/>
      <c r="BF506" s="53"/>
      <c r="BG506" s="53" t="str">
        <f>IFERROR(VLOOKUP(B506,例①!$C$11:$D$12,2,FALSE),"")</f>
        <v/>
      </c>
      <c r="BH506" s="53" t="str">
        <f>IFERROR(VLOOKUP(B506,例①!$C$16:$D$21,2,FALSE),"")</f>
        <v/>
      </c>
      <c r="BI506" s="53" t="str">
        <f>IFERROR(VLOOKUP(B506,例①!$C$22:$D$24,2,FALSE),"")</f>
        <v/>
      </c>
      <c r="BJ506" s="53" t="str">
        <f>IF(B506&gt;例①!$C$26,"",IF(B506&gt;=例①!$C$25,$BJ$13,""))</f>
        <v/>
      </c>
      <c r="BK506" s="53" t="str">
        <f>IF(B506&gt;例①!$C$28,"",IF(B506&gt;=例①!$C$27,$BK$13,""))</f>
        <v/>
      </c>
      <c r="BL506" s="53" t="str">
        <f>IF(B506&gt;例①!$C$30,"",IF(B506&gt;=例①!$C$29,$BL$13,""))</f>
        <v/>
      </c>
      <c r="BM506" s="53" t="str">
        <f>IF(B506&gt;例①!$C$32,"",IF(B506&gt;=例①!$C$31,$BM$13,""))</f>
        <v/>
      </c>
      <c r="BN506" s="53" t="str">
        <f>IF(B506&gt;例①!$C$34,"",IF(B506&gt;=例①!$C$33,$BN$13,""))</f>
        <v/>
      </c>
      <c r="BO506" s="53" t="str">
        <f>IF(B506&gt;例①!$C$36,"",IF(B506&gt;=例①!$C$35,$BO$13,""))</f>
        <v/>
      </c>
      <c r="BP506" s="53" t="str">
        <f>IF(B506&gt;例①!$C$38,"",IF(B506&gt;=例①!$C$37,$BP$13,""))</f>
        <v/>
      </c>
      <c r="BQ506" s="53" t="str">
        <f>IF(B506&gt;例①!$C$40,"",IF(B506&gt;=例①!$C$39,$BQ$13,""))</f>
        <v/>
      </c>
      <c r="BR506" s="53" t="str">
        <f>IF(B506&gt;例①!$C$42,"",IF(B506&gt;=例①!$C$41,$BR$13,""))</f>
        <v/>
      </c>
      <c r="BS506" s="53" t="str">
        <f>IF(B506&gt;例①!$C$44,"",IF(B506&gt;=例①!$C$43,$BS$13,""))</f>
        <v/>
      </c>
      <c r="BT506" s="53" t="str">
        <f>IF(B506&gt;例①!$C$46,"",IF(B506&gt;=例①!$C$45,$BT$13,""))</f>
        <v/>
      </c>
      <c r="BU506" s="53" t="str">
        <f>IF(B506&gt;例①!$C$48,"",IF(B506&gt;=例①!$C$47,$BU$13,""))</f>
        <v/>
      </c>
      <c r="BV506" s="53" t="str">
        <f>IF(B506&gt;例①!$C$50,"",IF(B506&gt;=例①!$C$49,$BV$13,""))</f>
        <v/>
      </c>
      <c r="BW506" s="53" t="str">
        <f>IF(B506&gt;例①!$C$52,"",IF(B506&gt;=例①!$C$51,$BW$13,""))</f>
        <v/>
      </c>
      <c r="BX506" s="53" t="str">
        <f>IF(B506&gt;例①!$C$54,"",IF(B506&gt;=例①!$C$53,$BX$13,""))</f>
        <v/>
      </c>
      <c r="BY506" s="53" t="str">
        <f>IF(B506&gt;例①!$C$56,"",IF(B506&gt;=例①!$C$55,$BY$13,""))</f>
        <v/>
      </c>
      <c r="BZ506" s="53" t="str">
        <f>IF(B506&gt;例①!$C$58,"",IF(B506&gt;=例①!$C$57,$BZ$13,""))</f>
        <v/>
      </c>
      <c r="CA506" s="53" t="str">
        <f>IF(B506&gt;例①!$C$60,"",IF(B506&gt;=例①!$C$59,$CA$13,""))</f>
        <v/>
      </c>
      <c r="CB506" s="53" t="str">
        <f>IF(B506&gt;例①!$C$62,"",IF(B506&gt;=例①!$C$61,$CB$13,""))</f>
        <v/>
      </c>
      <c r="CC506" s="53" t="str">
        <f>IF(B506&gt;例①!$C$64,"",IF(B506&gt;=例①!$C$63,$CC$13,""))</f>
        <v/>
      </c>
      <c r="CD506" s="53" t="str">
        <f>IF(B506&gt;例①!$C$66,"",IF(B506&gt;=例①!$C$65,$CD$13,""))</f>
        <v/>
      </c>
      <c r="CE506" s="50" t="str">
        <f t="shared" si="286"/>
        <v/>
      </c>
      <c r="CF506" s="50" t="str">
        <f t="shared" si="273"/>
        <v xml:space="preserve"> </v>
      </c>
    </row>
    <row r="507" spans="1:84" ht="39" customHeight="1" thickTop="1" thickBot="1" x14ac:dyDescent="0.2">
      <c r="A507" s="81" t="str">
        <f t="shared" si="260"/>
        <v>対象期間外</v>
      </c>
      <c r="B507" s="180" t="str">
        <f>IFERROR(IF(B506=例①!$E$12+IF(WEEKDAY(例①!$E$12)=1,例①!$E$12,(8-WEEKDAY(例①!$E$12))),"-",IF(B506="-","-",B506+1)),"-")</f>
        <v>-</v>
      </c>
      <c r="C507" s="89" t="str">
        <f t="shared" si="274"/>
        <v>-</v>
      </c>
      <c r="D507" s="199" t="str">
        <f t="shared" si="275"/>
        <v>×</v>
      </c>
      <c r="E507" s="200" t="str">
        <f t="shared" si="276"/>
        <v xml:space="preserve"> </v>
      </c>
      <c r="F507" s="201" t="s">
        <v>60</v>
      </c>
      <c r="G507" s="202"/>
      <c r="H507" s="203"/>
      <c r="I507" s="204"/>
      <c r="J507" s="187" t="str">
        <f t="shared" si="277"/>
        <v/>
      </c>
      <c r="K507" s="190" t="str">
        <f t="shared" si="261"/>
        <v/>
      </c>
      <c r="L507" s="190" t="str">
        <f t="shared" si="262"/>
        <v/>
      </c>
      <c r="M507" s="188" t="str">
        <f t="shared" si="278"/>
        <v/>
      </c>
      <c r="N507" s="87" t="str">
        <f t="shared" si="263"/>
        <v/>
      </c>
      <c r="O507" s="108"/>
      <c r="P507" s="156" t="str">
        <f>IF(B507&lt;例①!$E$11,"",IF(B507&gt;例①!$E$12,"",IF(LEN(CE507)=0,"○","")))</f>
        <v/>
      </c>
      <c r="Q507" s="162">
        <f t="shared" si="279"/>
        <v>52</v>
      </c>
      <c r="R507" s="93">
        <f t="shared" si="264"/>
        <v>181</v>
      </c>
      <c r="S507" s="156" t="str">
        <f t="shared" si="265"/>
        <v/>
      </c>
      <c r="T507" s="162">
        <f t="shared" si="266"/>
        <v>51</v>
      </c>
      <c r="U507" s="100">
        <f t="shared" si="280"/>
        <v>52</v>
      </c>
      <c r="V507" s="93" t="str">
        <f t="shared" si="267"/>
        <v/>
      </c>
      <c r="W507" s="169" t="str">
        <f t="shared" si="281"/>
        <v/>
      </c>
      <c r="X507" s="80" t="str">
        <f t="shared" si="282"/>
        <v/>
      </c>
      <c r="Y507" s="80" t="str">
        <f t="shared" si="283"/>
        <v/>
      </c>
      <c r="Z507" s="80" t="str">
        <f t="shared" si="268"/>
        <v>-</v>
      </c>
      <c r="AA507" s="80" t="str">
        <f t="shared" si="269"/>
        <v/>
      </c>
      <c r="AB507" s="80" t="str">
        <f t="shared" si="270"/>
        <v>OK（振替済み）</v>
      </c>
      <c r="AC507" s="154">
        <f t="shared" si="271"/>
        <v>51</v>
      </c>
      <c r="AD507" s="154" t="str">
        <f t="shared" si="284"/>
        <v/>
      </c>
      <c r="AE507" s="106">
        <f t="shared" si="285"/>
        <v>0</v>
      </c>
      <c r="AF507" s="106">
        <f t="shared" si="272"/>
        <v>0</v>
      </c>
      <c r="AG507" s="218" t="str">
        <f>IFERROR(IF(AE507=1,例①!$E$11,IF(AE507=2,例①!$E$11,IF(WEEKDAY(Z507)=2,Z500,AG506))),"")</f>
        <v/>
      </c>
      <c r="AH507" s="222" t="str">
        <f t="shared" si="292"/>
        <v/>
      </c>
      <c r="AI507" s="222" t="str">
        <f t="shared" si="292"/>
        <v/>
      </c>
      <c r="AJ507" s="222" t="str">
        <f t="shared" si="292"/>
        <v/>
      </c>
      <c r="AK507" s="222" t="str">
        <f t="shared" si="292"/>
        <v/>
      </c>
      <c r="AL507" s="222" t="str">
        <f t="shared" si="292"/>
        <v/>
      </c>
      <c r="AM507" s="222" t="str">
        <f t="shared" si="292"/>
        <v/>
      </c>
      <c r="AN507" s="222" t="str">
        <f t="shared" si="292"/>
        <v/>
      </c>
      <c r="AO507" s="222" t="str">
        <f t="shared" si="292"/>
        <v/>
      </c>
      <c r="AP507" s="222" t="str">
        <f t="shared" si="292"/>
        <v/>
      </c>
      <c r="AQ507" s="222" t="str">
        <f t="shared" si="292"/>
        <v/>
      </c>
      <c r="AR507" s="222" t="str">
        <f t="shared" si="292"/>
        <v/>
      </c>
      <c r="AS507" s="222" t="str">
        <f t="shared" si="292"/>
        <v/>
      </c>
      <c r="AT507" s="222" t="str">
        <f t="shared" si="292"/>
        <v/>
      </c>
      <c r="AU507" s="222" t="str">
        <f t="shared" si="292"/>
        <v/>
      </c>
      <c r="AV507" s="222" t="str">
        <f t="shared" si="292"/>
        <v/>
      </c>
      <c r="AW507" s="222" t="str">
        <f t="shared" si="292"/>
        <v/>
      </c>
      <c r="AX507" s="222" t="str">
        <f t="shared" si="292"/>
        <v/>
      </c>
      <c r="AY507" s="222" t="str">
        <f t="shared" si="292"/>
        <v/>
      </c>
      <c r="AZ507" s="222" t="str">
        <f t="shared" si="292"/>
        <v/>
      </c>
      <c r="BA507" s="222" t="str">
        <f t="shared" si="292"/>
        <v/>
      </c>
      <c r="BB507" s="219" t="str">
        <f>IFERROR(IF(IF(Z507=例①!$E$12,例①!$E$12,IF(WEEKDAY(Z507)=1,Z514,BB508))&gt;例①!$E$12,例①!$E$12,IF(Z507=例①!$E$12,例①!$E$12,IF(WEEKDAY(Z507)=1,Z514,BB508))),"")</f>
        <v/>
      </c>
      <c r="BE507" s="53"/>
      <c r="BF507" s="53"/>
      <c r="BG507" s="53" t="str">
        <f>IFERROR(VLOOKUP(B507,例①!$C$11:$D$12,2,FALSE),"")</f>
        <v/>
      </c>
      <c r="BH507" s="53" t="str">
        <f>IFERROR(VLOOKUP(B507,例①!$C$16:$D$21,2,FALSE),"")</f>
        <v/>
      </c>
      <c r="BI507" s="53" t="str">
        <f>IFERROR(VLOOKUP(B507,例①!$C$22:$D$24,2,FALSE),"")</f>
        <v/>
      </c>
      <c r="BJ507" s="53" t="str">
        <f>IF(B507&gt;例①!$C$26,"",IF(B507&gt;=例①!$C$25,$BJ$13,""))</f>
        <v/>
      </c>
      <c r="BK507" s="53" t="str">
        <f>IF(B507&gt;例①!$C$28,"",IF(B507&gt;=例①!$C$27,$BK$13,""))</f>
        <v/>
      </c>
      <c r="BL507" s="53" t="str">
        <f>IF(B507&gt;例①!$C$30,"",IF(B507&gt;=例①!$C$29,$BL$13,""))</f>
        <v/>
      </c>
      <c r="BM507" s="53" t="str">
        <f>IF(B507&gt;例①!$C$32,"",IF(B507&gt;=例①!$C$31,$BM$13,""))</f>
        <v/>
      </c>
      <c r="BN507" s="53" t="str">
        <f>IF(B507&gt;例①!$C$34,"",IF(B507&gt;=例①!$C$33,$BN$13,""))</f>
        <v/>
      </c>
      <c r="BO507" s="53" t="str">
        <f>IF(B507&gt;例①!$C$36,"",IF(B507&gt;=例①!$C$35,$BO$13,""))</f>
        <v/>
      </c>
      <c r="BP507" s="53" t="str">
        <f>IF(B507&gt;例①!$C$38,"",IF(B507&gt;=例①!$C$37,$BP$13,""))</f>
        <v/>
      </c>
      <c r="BQ507" s="53" t="str">
        <f>IF(B507&gt;例①!$C$40,"",IF(B507&gt;=例①!$C$39,$BQ$13,""))</f>
        <v/>
      </c>
      <c r="BR507" s="53" t="str">
        <f>IF(B507&gt;例①!$C$42,"",IF(B507&gt;=例①!$C$41,$BR$13,""))</f>
        <v/>
      </c>
      <c r="BS507" s="53" t="str">
        <f>IF(B507&gt;例①!$C$44,"",IF(B507&gt;=例①!$C$43,$BS$13,""))</f>
        <v/>
      </c>
      <c r="BT507" s="53" t="str">
        <f>IF(B507&gt;例①!$C$46,"",IF(B507&gt;=例①!$C$45,$BT$13,""))</f>
        <v/>
      </c>
      <c r="BU507" s="53" t="str">
        <f>IF(B507&gt;例①!$C$48,"",IF(B507&gt;=例①!$C$47,$BU$13,""))</f>
        <v/>
      </c>
      <c r="BV507" s="53" t="str">
        <f>IF(B507&gt;例①!$C$50,"",IF(B507&gt;=例①!$C$49,$BV$13,""))</f>
        <v/>
      </c>
      <c r="BW507" s="53" t="str">
        <f>IF(B507&gt;例①!$C$52,"",IF(B507&gt;=例①!$C$51,$BW$13,""))</f>
        <v/>
      </c>
      <c r="BX507" s="53" t="str">
        <f>IF(B507&gt;例①!$C$54,"",IF(B507&gt;=例①!$C$53,$BX$13,""))</f>
        <v/>
      </c>
      <c r="BY507" s="53" t="str">
        <f>IF(B507&gt;例①!$C$56,"",IF(B507&gt;=例①!$C$55,$BY$13,""))</f>
        <v/>
      </c>
      <c r="BZ507" s="53" t="str">
        <f>IF(B507&gt;例①!$C$58,"",IF(B507&gt;=例①!$C$57,$BZ$13,""))</f>
        <v/>
      </c>
      <c r="CA507" s="53" t="str">
        <f>IF(B507&gt;例①!$C$60,"",IF(B507&gt;=例①!$C$59,$CA$13,""))</f>
        <v/>
      </c>
      <c r="CB507" s="53" t="str">
        <f>IF(B507&gt;例①!$C$62,"",IF(B507&gt;=例①!$C$61,$CB$13,""))</f>
        <v/>
      </c>
      <c r="CC507" s="53" t="str">
        <f>IF(B507&gt;例①!$C$64,"",IF(B507&gt;=例①!$C$63,$CC$13,""))</f>
        <v/>
      </c>
      <c r="CD507" s="53" t="str">
        <f>IF(B507&gt;例①!$C$66,"",IF(B507&gt;=例①!$C$65,$CD$13,""))</f>
        <v/>
      </c>
      <c r="CE507" s="50" t="str">
        <f t="shared" si="286"/>
        <v/>
      </c>
      <c r="CF507" s="50" t="str">
        <f t="shared" si="273"/>
        <v xml:space="preserve"> </v>
      </c>
    </row>
    <row r="508" spans="1:84" ht="39" customHeight="1" thickTop="1" thickBot="1" x14ac:dyDescent="0.2">
      <c r="A508" s="81" t="str">
        <f t="shared" si="260"/>
        <v>対象期間外</v>
      </c>
      <c r="B508" s="180" t="str">
        <f>IFERROR(IF(B507=例①!$E$12+IF(WEEKDAY(例①!$E$12)=1,例①!$E$12,(8-WEEKDAY(例①!$E$12))),"-",IF(B507="-","-",B507+1)),"-")</f>
        <v>-</v>
      </c>
      <c r="C508" s="89" t="str">
        <f t="shared" si="274"/>
        <v>-</v>
      </c>
      <c r="D508" s="199" t="str">
        <f t="shared" si="275"/>
        <v>×</v>
      </c>
      <c r="E508" s="200" t="str">
        <f t="shared" si="276"/>
        <v xml:space="preserve"> </v>
      </c>
      <c r="F508" s="201" t="s">
        <v>60</v>
      </c>
      <c r="G508" s="202"/>
      <c r="H508" s="203"/>
      <c r="I508" s="204"/>
      <c r="J508" s="187" t="str">
        <f t="shared" si="277"/>
        <v/>
      </c>
      <c r="K508" s="190" t="str">
        <f t="shared" si="261"/>
        <v/>
      </c>
      <c r="L508" s="190" t="str">
        <f t="shared" si="262"/>
        <v/>
      </c>
      <c r="M508" s="188" t="str">
        <f t="shared" si="278"/>
        <v/>
      </c>
      <c r="N508" s="87" t="str">
        <f t="shared" si="263"/>
        <v/>
      </c>
      <c r="O508" s="108"/>
      <c r="P508" s="156" t="str">
        <f>IF(B508&lt;例①!$E$11,"",IF(B508&gt;例①!$E$12,"",IF(LEN(CE508)=0,"○","")))</f>
        <v/>
      </c>
      <c r="Q508" s="162">
        <f t="shared" si="279"/>
        <v>52</v>
      </c>
      <c r="R508" s="93">
        <f t="shared" si="264"/>
        <v>181</v>
      </c>
      <c r="S508" s="156" t="str">
        <f t="shared" si="265"/>
        <v/>
      </c>
      <c r="T508" s="162">
        <f t="shared" si="266"/>
        <v>51</v>
      </c>
      <c r="U508" s="100">
        <f t="shared" si="280"/>
        <v>52</v>
      </c>
      <c r="V508" s="93" t="str">
        <f t="shared" si="267"/>
        <v/>
      </c>
      <c r="W508" s="169" t="str">
        <f t="shared" si="281"/>
        <v/>
      </c>
      <c r="X508" s="80" t="str">
        <f t="shared" si="282"/>
        <v/>
      </c>
      <c r="Y508" s="80" t="str">
        <f t="shared" si="283"/>
        <v/>
      </c>
      <c r="Z508" s="80" t="str">
        <f t="shared" si="268"/>
        <v>-</v>
      </c>
      <c r="AA508" s="80" t="str">
        <f t="shared" si="269"/>
        <v/>
      </c>
      <c r="AB508" s="80" t="str">
        <f t="shared" si="270"/>
        <v>OK（振替済み）</v>
      </c>
      <c r="AC508" s="154">
        <f t="shared" si="271"/>
        <v>51</v>
      </c>
      <c r="AD508" s="154" t="str">
        <f t="shared" si="284"/>
        <v/>
      </c>
      <c r="AE508" s="106">
        <f t="shared" si="285"/>
        <v>0</v>
      </c>
      <c r="AF508" s="106">
        <f t="shared" si="272"/>
        <v>0</v>
      </c>
      <c r="AG508" s="218" t="str">
        <f>IFERROR(IF(AE508=1,例①!$E$11,IF(AE508=2,例①!$E$11,IF(WEEKDAY(Z508)=2,Z501,AG507))),"")</f>
        <v/>
      </c>
      <c r="AH508" s="222" t="str">
        <f t="shared" si="292"/>
        <v/>
      </c>
      <c r="AI508" s="222" t="str">
        <f t="shared" si="292"/>
        <v/>
      </c>
      <c r="AJ508" s="222" t="str">
        <f t="shared" si="292"/>
        <v/>
      </c>
      <c r="AK508" s="222" t="str">
        <f t="shared" si="292"/>
        <v/>
      </c>
      <c r="AL508" s="222" t="str">
        <f t="shared" si="292"/>
        <v/>
      </c>
      <c r="AM508" s="222" t="str">
        <f t="shared" si="292"/>
        <v/>
      </c>
      <c r="AN508" s="222" t="str">
        <f t="shared" si="292"/>
        <v/>
      </c>
      <c r="AO508" s="222" t="str">
        <f t="shared" si="292"/>
        <v/>
      </c>
      <c r="AP508" s="222" t="str">
        <f t="shared" si="292"/>
        <v/>
      </c>
      <c r="AQ508" s="222" t="str">
        <f t="shared" si="292"/>
        <v/>
      </c>
      <c r="AR508" s="222" t="str">
        <f t="shared" si="292"/>
        <v/>
      </c>
      <c r="AS508" s="222" t="str">
        <f t="shared" si="292"/>
        <v/>
      </c>
      <c r="AT508" s="222" t="str">
        <f t="shared" si="292"/>
        <v/>
      </c>
      <c r="AU508" s="222" t="str">
        <f t="shared" si="292"/>
        <v/>
      </c>
      <c r="AV508" s="222" t="str">
        <f t="shared" si="292"/>
        <v/>
      </c>
      <c r="AW508" s="222" t="str">
        <f t="shared" si="292"/>
        <v/>
      </c>
      <c r="AX508" s="222" t="str">
        <f t="shared" si="292"/>
        <v/>
      </c>
      <c r="AY508" s="222" t="str">
        <f t="shared" si="292"/>
        <v/>
      </c>
      <c r="AZ508" s="222" t="str">
        <f t="shared" si="292"/>
        <v/>
      </c>
      <c r="BA508" s="222" t="str">
        <f t="shared" si="292"/>
        <v/>
      </c>
      <c r="BB508" s="219" t="str">
        <f>IFERROR(IF(IF(Z508=例①!$E$12,例①!$E$12,IF(WEEKDAY(Z508)=1,Z515,BB509))&gt;例①!$E$12,例①!$E$12,IF(Z508=例①!$E$12,例①!$E$12,IF(WEEKDAY(Z508)=1,Z515,BB509))),"")</f>
        <v/>
      </c>
      <c r="BE508" s="53"/>
      <c r="BF508" s="53"/>
      <c r="BG508" s="53" t="str">
        <f>IFERROR(VLOOKUP(B508,例①!$C$11:$D$12,2,FALSE),"")</f>
        <v/>
      </c>
      <c r="BH508" s="53" t="str">
        <f>IFERROR(VLOOKUP(B508,例①!$C$16:$D$21,2,FALSE),"")</f>
        <v/>
      </c>
      <c r="BI508" s="53" t="str">
        <f>IFERROR(VLOOKUP(B508,例①!$C$22:$D$24,2,FALSE),"")</f>
        <v/>
      </c>
      <c r="BJ508" s="53" t="str">
        <f>IF(B508&gt;例①!$C$26,"",IF(B508&gt;=例①!$C$25,$BJ$13,""))</f>
        <v/>
      </c>
      <c r="BK508" s="53" t="str">
        <f>IF(B508&gt;例①!$C$28,"",IF(B508&gt;=例①!$C$27,$BK$13,""))</f>
        <v/>
      </c>
      <c r="BL508" s="53" t="str">
        <f>IF(B508&gt;例①!$C$30,"",IF(B508&gt;=例①!$C$29,$BL$13,""))</f>
        <v/>
      </c>
      <c r="BM508" s="53" t="str">
        <f>IF(B508&gt;例①!$C$32,"",IF(B508&gt;=例①!$C$31,$BM$13,""))</f>
        <v/>
      </c>
      <c r="BN508" s="53" t="str">
        <f>IF(B508&gt;例①!$C$34,"",IF(B508&gt;=例①!$C$33,$BN$13,""))</f>
        <v/>
      </c>
      <c r="BO508" s="53" t="str">
        <f>IF(B508&gt;例①!$C$36,"",IF(B508&gt;=例①!$C$35,$BO$13,""))</f>
        <v/>
      </c>
      <c r="BP508" s="53" t="str">
        <f>IF(B508&gt;例①!$C$38,"",IF(B508&gt;=例①!$C$37,$BP$13,""))</f>
        <v/>
      </c>
      <c r="BQ508" s="53" t="str">
        <f>IF(B508&gt;例①!$C$40,"",IF(B508&gt;=例①!$C$39,$BQ$13,""))</f>
        <v/>
      </c>
      <c r="BR508" s="53" t="str">
        <f>IF(B508&gt;例①!$C$42,"",IF(B508&gt;=例①!$C$41,$BR$13,""))</f>
        <v/>
      </c>
      <c r="BS508" s="53" t="str">
        <f>IF(B508&gt;例①!$C$44,"",IF(B508&gt;=例①!$C$43,$BS$13,""))</f>
        <v/>
      </c>
      <c r="BT508" s="53" t="str">
        <f>IF(B508&gt;例①!$C$46,"",IF(B508&gt;=例①!$C$45,$BT$13,""))</f>
        <v/>
      </c>
      <c r="BU508" s="53" t="str">
        <f>IF(B508&gt;例①!$C$48,"",IF(B508&gt;=例①!$C$47,$BU$13,""))</f>
        <v/>
      </c>
      <c r="BV508" s="53" t="str">
        <f>IF(B508&gt;例①!$C$50,"",IF(B508&gt;=例①!$C$49,$BV$13,""))</f>
        <v/>
      </c>
      <c r="BW508" s="53" t="str">
        <f>IF(B508&gt;例①!$C$52,"",IF(B508&gt;=例①!$C$51,$BW$13,""))</f>
        <v/>
      </c>
      <c r="BX508" s="53" t="str">
        <f>IF(B508&gt;例①!$C$54,"",IF(B508&gt;=例①!$C$53,$BX$13,""))</f>
        <v/>
      </c>
      <c r="BY508" s="53" t="str">
        <f>IF(B508&gt;例①!$C$56,"",IF(B508&gt;=例①!$C$55,$BY$13,""))</f>
        <v/>
      </c>
      <c r="BZ508" s="53" t="str">
        <f>IF(B508&gt;例①!$C$58,"",IF(B508&gt;=例①!$C$57,$BZ$13,""))</f>
        <v/>
      </c>
      <c r="CA508" s="53" t="str">
        <f>IF(B508&gt;例①!$C$60,"",IF(B508&gt;=例①!$C$59,$CA$13,""))</f>
        <v/>
      </c>
      <c r="CB508" s="53" t="str">
        <f>IF(B508&gt;例①!$C$62,"",IF(B508&gt;=例①!$C$61,$CB$13,""))</f>
        <v/>
      </c>
      <c r="CC508" s="53" t="str">
        <f>IF(B508&gt;例①!$C$64,"",IF(B508&gt;=例①!$C$63,$CC$13,""))</f>
        <v/>
      </c>
      <c r="CD508" s="53" t="str">
        <f>IF(B508&gt;例①!$C$66,"",IF(B508&gt;=例①!$C$65,$CD$13,""))</f>
        <v/>
      </c>
      <c r="CE508" s="50" t="str">
        <f t="shared" si="286"/>
        <v/>
      </c>
      <c r="CF508" s="50" t="str">
        <f t="shared" si="273"/>
        <v xml:space="preserve"> </v>
      </c>
    </row>
    <row r="509" spans="1:84" ht="39" customHeight="1" thickTop="1" thickBot="1" x14ac:dyDescent="0.2">
      <c r="A509" s="81" t="str">
        <f t="shared" si="260"/>
        <v>対象期間外</v>
      </c>
      <c r="B509" s="180" t="str">
        <f>IFERROR(IF(B508=例①!$E$12+IF(WEEKDAY(例①!$E$12)=1,例①!$E$12,(8-WEEKDAY(例①!$E$12))),"-",IF(B508="-","-",B508+1)),"-")</f>
        <v>-</v>
      </c>
      <c r="C509" s="89" t="str">
        <f t="shared" si="274"/>
        <v>-</v>
      </c>
      <c r="D509" s="199" t="str">
        <f t="shared" si="275"/>
        <v>×</v>
      </c>
      <c r="E509" s="200" t="str">
        <f t="shared" si="276"/>
        <v xml:space="preserve"> </v>
      </c>
      <c r="F509" s="201" t="s">
        <v>60</v>
      </c>
      <c r="G509" s="202"/>
      <c r="H509" s="203"/>
      <c r="I509" s="204"/>
      <c r="J509" s="187" t="str">
        <f t="shared" si="277"/>
        <v/>
      </c>
      <c r="K509" s="190" t="str">
        <f t="shared" si="261"/>
        <v/>
      </c>
      <c r="L509" s="190" t="str">
        <f t="shared" si="262"/>
        <v/>
      </c>
      <c r="M509" s="188" t="str">
        <f t="shared" si="278"/>
        <v/>
      </c>
      <c r="N509" s="87" t="str">
        <f t="shared" si="263"/>
        <v/>
      </c>
      <c r="O509" s="108"/>
      <c r="P509" s="156" t="str">
        <f>IF(B509&lt;例①!$E$11,"",IF(B509&gt;例①!$E$12,"",IF(LEN(CE509)=0,"○","")))</f>
        <v/>
      </c>
      <c r="Q509" s="162">
        <f t="shared" si="279"/>
        <v>52</v>
      </c>
      <c r="R509" s="93">
        <f t="shared" si="264"/>
        <v>181</v>
      </c>
      <c r="S509" s="156" t="str">
        <f t="shared" si="265"/>
        <v/>
      </c>
      <c r="T509" s="162">
        <f t="shared" si="266"/>
        <v>51</v>
      </c>
      <c r="U509" s="100">
        <f t="shared" si="280"/>
        <v>52</v>
      </c>
      <c r="V509" s="93" t="str">
        <f t="shared" si="267"/>
        <v/>
      </c>
      <c r="W509" s="169" t="str">
        <f t="shared" si="281"/>
        <v/>
      </c>
      <c r="X509" s="80" t="str">
        <f t="shared" si="282"/>
        <v/>
      </c>
      <c r="Y509" s="80" t="str">
        <f t="shared" si="283"/>
        <v/>
      </c>
      <c r="Z509" s="80" t="str">
        <f t="shared" si="268"/>
        <v>-</v>
      </c>
      <c r="AA509" s="80" t="str">
        <f t="shared" si="269"/>
        <v/>
      </c>
      <c r="AB509" s="80" t="str">
        <f t="shared" si="270"/>
        <v>OK（振替済み）</v>
      </c>
      <c r="AC509" s="154">
        <f t="shared" si="271"/>
        <v>51</v>
      </c>
      <c r="AD509" s="154" t="str">
        <f t="shared" si="284"/>
        <v/>
      </c>
      <c r="AE509" s="106">
        <f t="shared" si="285"/>
        <v>0</v>
      </c>
      <c r="AF509" s="106">
        <f t="shared" si="272"/>
        <v>0</v>
      </c>
      <c r="AG509" s="218" t="str">
        <f>IFERROR(IF(AE509=1,例①!$E$11,IF(AE509=2,例①!$E$11,IF(WEEKDAY(Z509)=2,Z502,AG508))),"")</f>
        <v/>
      </c>
      <c r="AH509" s="222" t="str">
        <f t="shared" si="292"/>
        <v/>
      </c>
      <c r="AI509" s="222" t="str">
        <f t="shared" si="292"/>
        <v/>
      </c>
      <c r="AJ509" s="222" t="str">
        <f t="shared" si="292"/>
        <v/>
      </c>
      <c r="AK509" s="222" t="str">
        <f t="shared" si="292"/>
        <v/>
      </c>
      <c r="AL509" s="222" t="str">
        <f t="shared" si="292"/>
        <v/>
      </c>
      <c r="AM509" s="222" t="str">
        <f t="shared" si="292"/>
        <v/>
      </c>
      <c r="AN509" s="222" t="str">
        <f t="shared" si="292"/>
        <v/>
      </c>
      <c r="AO509" s="222" t="str">
        <f t="shared" si="292"/>
        <v/>
      </c>
      <c r="AP509" s="222" t="str">
        <f t="shared" si="292"/>
        <v/>
      </c>
      <c r="AQ509" s="222" t="str">
        <f t="shared" si="292"/>
        <v/>
      </c>
      <c r="AR509" s="222" t="str">
        <f t="shared" si="292"/>
        <v/>
      </c>
      <c r="AS509" s="222" t="str">
        <f t="shared" si="292"/>
        <v/>
      </c>
      <c r="AT509" s="222" t="str">
        <f t="shared" si="292"/>
        <v/>
      </c>
      <c r="AU509" s="222" t="str">
        <f t="shared" si="292"/>
        <v/>
      </c>
      <c r="AV509" s="222" t="str">
        <f t="shared" si="292"/>
        <v/>
      </c>
      <c r="AW509" s="222" t="str">
        <f t="shared" ref="AW509:BA509" si="293">IFERROR(IF(AV509+1&gt;$BB509,"",AV509+1),"")</f>
        <v/>
      </c>
      <c r="AX509" s="222" t="str">
        <f t="shared" si="293"/>
        <v/>
      </c>
      <c r="AY509" s="222" t="str">
        <f t="shared" si="293"/>
        <v/>
      </c>
      <c r="AZ509" s="222" t="str">
        <f t="shared" si="293"/>
        <v/>
      </c>
      <c r="BA509" s="222" t="str">
        <f t="shared" si="293"/>
        <v/>
      </c>
      <c r="BB509" s="219" t="str">
        <f>IFERROR(IF(IF(Z509=例①!$E$12,例①!$E$12,IF(WEEKDAY(Z509)=1,Z516,BB510))&gt;例①!$E$12,例①!$E$12,IF(Z509=例①!$E$12,例①!$E$12,IF(WEEKDAY(Z509)=1,Z516,BB510))),"")</f>
        <v/>
      </c>
      <c r="BE509" s="53"/>
      <c r="BF509" s="53"/>
      <c r="BG509" s="53" t="str">
        <f>IFERROR(VLOOKUP(B509,例①!$C$11:$D$12,2,FALSE),"")</f>
        <v/>
      </c>
      <c r="BH509" s="53" t="str">
        <f>IFERROR(VLOOKUP(B509,例①!$C$16:$D$21,2,FALSE),"")</f>
        <v/>
      </c>
      <c r="BI509" s="53" t="str">
        <f>IFERROR(VLOOKUP(B509,例①!$C$22:$D$24,2,FALSE),"")</f>
        <v/>
      </c>
      <c r="BJ509" s="53" t="str">
        <f>IF(B509&gt;例①!$C$26,"",IF(B509&gt;=例①!$C$25,$BJ$13,""))</f>
        <v/>
      </c>
      <c r="BK509" s="53" t="str">
        <f>IF(B509&gt;例①!$C$28,"",IF(B509&gt;=例①!$C$27,$BK$13,""))</f>
        <v/>
      </c>
      <c r="BL509" s="53" t="str">
        <f>IF(B509&gt;例①!$C$30,"",IF(B509&gt;=例①!$C$29,$BL$13,""))</f>
        <v/>
      </c>
      <c r="BM509" s="53" t="str">
        <f>IF(B509&gt;例①!$C$32,"",IF(B509&gt;=例①!$C$31,$BM$13,""))</f>
        <v/>
      </c>
      <c r="BN509" s="53" t="str">
        <f>IF(B509&gt;例①!$C$34,"",IF(B509&gt;=例①!$C$33,$BN$13,""))</f>
        <v/>
      </c>
      <c r="BO509" s="53" t="str">
        <f>IF(B509&gt;例①!$C$36,"",IF(B509&gt;=例①!$C$35,$BO$13,""))</f>
        <v/>
      </c>
      <c r="BP509" s="53" t="str">
        <f>IF(B509&gt;例①!$C$38,"",IF(B509&gt;=例①!$C$37,$BP$13,""))</f>
        <v/>
      </c>
      <c r="BQ509" s="53" t="str">
        <f>IF(B509&gt;例①!$C$40,"",IF(B509&gt;=例①!$C$39,$BQ$13,""))</f>
        <v/>
      </c>
      <c r="BR509" s="53" t="str">
        <f>IF(B509&gt;例①!$C$42,"",IF(B509&gt;=例①!$C$41,$BR$13,""))</f>
        <v/>
      </c>
      <c r="BS509" s="53" t="str">
        <f>IF(B509&gt;例①!$C$44,"",IF(B509&gt;=例①!$C$43,$BS$13,""))</f>
        <v/>
      </c>
      <c r="BT509" s="53" t="str">
        <f>IF(B509&gt;例①!$C$46,"",IF(B509&gt;=例①!$C$45,$BT$13,""))</f>
        <v/>
      </c>
      <c r="BU509" s="53" t="str">
        <f>IF(B509&gt;例①!$C$48,"",IF(B509&gt;=例①!$C$47,$BU$13,""))</f>
        <v/>
      </c>
      <c r="BV509" s="53" t="str">
        <f>IF(B509&gt;例①!$C$50,"",IF(B509&gt;=例①!$C$49,$BV$13,""))</f>
        <v/>
      </c>
      <c r="BW509" s="53" t="str">
        <f>IF(B509&gt;例①!$C$52,"",IF(B509&gt;=例①!$C$51,$BW$13,""))</f>
        <v/>
      </c>
      <c r="BX509" s="53" t="str">
        <f>IF(B509&gt;例①!$C$54,"",IF(B509&gt;=例①!$C$53,$BX$13,""))</f>
        <v/>
      </c>
      <c r="BY509" s="53" t="str">
        <f>IF(B509&gt;例①!$C$56,"",IF(B509&gt;=例①!$C$55,$BY$13,""))</f>
        <v/>
      </c>
      <c r="BZ509" s="53" t="str">
        <f>IF(B509&gt;例①!$C$58,"",IF(B509&gt;=例①!$C$57,$BZ$13,""))</f>
        <v/>
      </c>
      <c r="CA509" s="53" t="str">
        <f>IF(B509&gt;例①!$C$60,"",IF(B509&gt;=例①!$C$59,$CA$13,""))</f>
        <v/>
      </c>
      <c r="CB509" s="53" t="str">
        <f>IF(B509&gt;例①!$C$62,"",IF(B509&gt;=例①!$C$61,$CB$13,""))</f>
        <v/>
      </c>
      <c r="CC509" s="53" t="str">
        <f>IF(B509&gt;例①!$C$64,"",IF(B509&gt;=例①!$C$63,$CC$13,""))</f>
        <v/>
      </c>
      <c r="CD509" s="53" t="str">
        <f>IF(B509&gt;例①!$C$66,"",IF(B509&gt;=例①!$C$65,$CD$13,""))</f>
        <v/>
      </c>
      <c r="CE509" s="50" t="str">
        <f t="shared" si="286"/>
        <v/>
      </c>
      <c r="CF509" s="50" t="str">
        <f t="shared" si="273"/>
        <v xml:space="preserve"> </v>
      </c>
    </row>
    <row r="510" spans="1:84" ht="39" customHeight="1" thickTop="1" thickBot="1" x14ac:dyDescent="0.2">
      <c r="A510" s="81" t="str">
        <f t="shared" si="260"/>
        <v>対象期間外</v>
      </c>
      <c r="B510" s="180" t="str">
        <f>IFERROR(IF(B509=例①!$E$12+IF(WEEKDAY(例①!$E$12)=1,例①!$E$12,(8-WEEKDAY(例①!$E$12))),"-",IF(B509="-","-",B509+1)),"-")</f>
        <v>-</v>
      </c>
      <c r="C510" s="89" t="str">
        <f t="shared" si="274"/>
        <v>-</v>
      </c>
      <c r="D510" s="199" t="str">
        <f t="shared" si="275"/>
        <v>×</v>
      </c>
      <c r="E510" s="200" t="str">
        <f t="shared" si="276"/>
        <v xml:space="preserve"> </v>
      </c>
      <c r="F510" s="201" t="s">
        <v>61</v>
      </c>
      <c r="G510" s="202"/>
      <c r="H510" s="203"/>
      <c r="I510" s="204"/>
      <c r="J510" s="187" t="str">
        <f t="shared" si="277"/>
        <v/>
      </c>
      <c r="K510" s="190" t="str">
        <f t="shared" si="261"/>
        <v/>
      </c>
      <c r="L510" s="190" t="str">
        <f t="shared" si="262"/>
        <v/>
      </c>
      <c r="M510" s="188" t="str">
        <f t="shared" si="278"/>
        <v/>
      </c>
      <c r="N510" s="87" t="str">
        <f t="shared" si="263"/>
        <v/>
      </c>
      <c r="O510" s="108"/>
      <c r="P510" s="156" t="str">
        <f>IF(B510&lt;例①!$E$11,"",IF(B510&gt;例①!$E$12,"",IF(LEN(CE510)=0,"○","")))</f>
        <v/>
      </c>
      <c r="Q510" s="162">
        <f t="shared" si="279"/>
        <v>52</v>
      </c>
      <c r="R510" s="93">
        <f t="shared" si="264"/>
        <v>181</v>
      </c>
      <c r="S510" s="156" t="str">
        <f t="shared" si="265"/>
        <v/>
      </c>
      <c r="T510" s="162">
        <f t="shared" si="266"/>
        <v>51</v>
      </c>
      <c r="U510" s="100">
        <f t="shared" si="280"/>
        <v>52</v>
      </c>
      <c r="V510" s="93" t="str">
        <f t="shared" si="267"/>
        <v/>
      </c>
      <c r="W510" s="169" t="str">
        <f t="shared" si="281"/>
        <v/>
      </c>
      <c r="X510" s="80" t="str">
        <f t="shared" si="282"/>
        <v/>
      </c>
      <c r="Y510" s="80" t="str">
        <f t="shared" si="283"/>
        <v/>
      </c>
      <c r="Z510" s="80" t="str">
        <f t="shared" si="268"/>
        <v>-</v>
      </c>
      <c r="AA510" s="80" t="str">
        <f t="shared" si="269"/>
        <v/>
      </c>
      <c r="AB510" s="80" t="str">
        <f t="shared" si="270"/>
        <v>OK（振替済み）</v>
      </c>
      <c r="AC510" s="154">
        <f t="shared" si="271"/>
        <v>51</v>
      </c>
      <c r="AD510" s="154" t="str">
        <f t="shared" si="284"/>
        <v/>
      </c>
      <c r="AE510" s="106">
        <f t="shared" si="285"/>
        <v>0</v>
      </c>
      <c r="AF510" s="106">
        <f t="shared" si="272"/>
        <v>0</v>
      </c>
      <c r="AG510" s="218" t="str">
        <f>IFERROR(IF(AE510=1,例①!$E$11,IF(AE510=2,例①!$E$11,IF(WEEKDAY(Z510)=2,Z503,AG509))),"")</f>
        <v/>
      </c>
      <c r="AH510" s="222" t="str">
        <f t="shared" ref="AH510:BA522" si="294">IFERROR(IF(AG510+1&gt;$BB510,"",AG510+1),"")</f>
        <v/>
      </c>
      <c r="AI510" s="222" t="str">
        <f t="shared" si="294"/>
        <v/>
      </c>
      <c r="AJ510" s="222" t="str">
        <f t="shared" si="294"/>
        <v/>
      </c>
      <c r="AK510" s="222" t="str">
        <f t="shared" si="294"/>
        <v/>
      </c>
      <c r="AL510" s="222" t="str">
        <f t="shared" si="294"/>
        <v/>
      </c>
      <c r="AM510" s="222" t="str">
        <f t="shared" si="294"/>
        <v/>
      </c>
      <c r="AN510" s="222" t="str">
        <f t="shared" si="294"/>
        <v/>
      </c>
      <c r="AO510" s="222" t="str">
        <f t="shared" si="294"/>
        <v/>
      </c>
      <c r="AP510" s="222" t="str">
        <f t="shared" si="294"/>
        <v/>
      </c>
      <c r="AQ510" s="222" t="str">
        <f t="shared" si="294"/>
        <v/>
      </c>
      <c r="AR510" s="222" t="str">
        <f t="shared" si="294"/>
        <v/>
      </c>
      <c r="AS510" s="222" t="str">
        <f t="shared" si="294"/>
        <v/>
      </c>
      <c r="AT510" s="222" t="str">
        <f t="shared" si="294"/>
        <v/>
      </c>
      <c r="AU510" s="222" t="str">
        <f t="shared" si="294"/>
        <v/>
      </c>
      <c r="AV510" s="222" t="str">
        <f t="shared" si="294"/>
        <v/>
      </c>
      <c r="AW510" s="222" t="str">
        <f t="shared" si="294"/>
        <v/>
      </c>
      <c r="AX510" s="222" t="str">
        <f t="shared" si="294"/>
        <v/>
      </c>
      <c r="AY510" s="222" t="str">
        <f t="shared" si="294"/>
        <v/>
      </c>
      <c r="AZ510" s="222" t="str">
        <f t="shared" si="294"/>
        <v/>
      </c>
      <c r="BA510" s="222" t="str">
        <f t="shared" si="294"/>
        <v/>
      </c>
      <c r="BB510" s="219" t="str">
        <f>IFERROR(IF(IF(Z510=例①!$E$12,例①!$E$12,IF(WEEKDAY(Z510)=1,Z517,BB511))&gt;例①!$E$12,例①!$E$12,IF(Z510=例①!$E$12,例①!$E$12,IF(WEEKDAY(Z510)=1,Z517,BB511))),"")</f>
        <v/>
      </c>
      <c r="BE510" s="53"/>
      <c r="BF510" s="53"/>
      <c r="BG510" s="53" t="str">
        <f>IFERROR(VLOOKUP(B510,例①!$C$11:$D$12,2,FALSE),"")</f>
        <v/>
      </c>
      <c r="BH510" s="53" t="str">
        <f>IFERROR(VLOOKUP(B510,例①!$C$16:$D$21,2,FALSE),"")</f>
        <v/>
      </c>
      <c r="BI510" s="53" t="str">
        <f>IFERROR(VLOOKUP(B510,例①!$C$22:$D$24,2,FALSE),"")</f>
        <v/>
      </c>
      <c r="BJ510" s="53" t="str">
        <f>IF(B510&gt;例①!$C$26,"",IF(B510&gt;=例①!$C$25,$BJ$13,""))</f>
        <v/>
      </c>
      <c r="BK510" s="53" t="str">
        <f>IF(B510&gt;例①!$C$28,"",IF(B510&gt;=例①!$C$27,$BK$13,""))</f>
        <v/>
      </c>
      <c r="BL510" s="53" t="str">
        <f>IF(B510&gt;例①!$C$30,"",IF(B510&gt;=例①!$C$29,$BL$13,""))</f>
        <v/>
      </c>
      <c r="BM510" s="53" t="str">
        <f>IF(B510&gt;例①!$C$32,"",IF(B510&gt;=例①!$C$31,$BM$13,""))</f>
        <v/>
      </c>
      <c r="BN510" s="53" t="str">
        <f>IF(B510&gt;例①!$C$34,"",IF(B510&gt;=例①!$C$33,$BN$13,""))</f>
        <v/>
      </c>
      <c r="BO510" s="53" t="str">
        <f>IF(B510&gt;例①!$C$36,"",IF(B510&gt;=例①!$C$35,$BO$13,""))</f>
        <v/>
      </c>
      <c r="BP510" s="53" t="str">
        <f>IF(B510&gt;例①!$C$38,"",IF(B510&gt;=例①!$C$37,$BP$13,""))</f>
        <v/>
      </c>
      <c r="BQ510" s="53" t="str">
        <f>IF(B510&gt;例①!$C$40,"",IF(B510&gt;=例①!$C$39,$BQ$13,""))</f>
        <v/>
      </c>
      <c r="BR510" s="53" t="str">
        <f>IF(B510&gt;例①!$C$42,"",IF(B510&gt;=例①!$C$41,$BR$13,""))</f>
        <v/>
      </c>
      <c r="BS510" s="53" t="str">
        <f>IF(B510&gt;例①!$C$44,"",IF(B510&gt;=例①!$C$43,$BS$13,""))</f>
        <v/>
      </c>
      <c r="BT510" s="53" t="str">
        <f>IF(B510&gt;例①!$C$46,"",IF(B510&gt;=例①!$C$45,$BT$13,""))</f>
        <v/>
      </c>
      <c r="BU510" s="53" t="str">
        <f>IF(B510&gt;例①!$C$48,"",IF(B510&gt;=例①!$C$47,$BU$13,""))</f>
        <v/>
      </c>
      <c r="BV510" s="53" t="str">
        <f>IF(B510&gt;例①!$C$50,"",IF(B510&gt;=例①!$C$49,$BV$13,""))</f>
        <v/>
      </c>
      <c r="BW510" s="53" t="str">
        <f>IF(B510&gt;例①!$C$52,"",IF(B510&gt;=例①!$C$51,$BW$13,""))</f>
        <v/>
      </c>
      <c r="BX510" s="53" t="str">
        <f>IF(B510&gt;例①!$C$54,"",IF(B510&gt;=例①!$C$53,$BX$13,""))</f>
        <v/>
      </c>
      <c r="BY510" s="53" t="str">
        <f>IF(B510&gt;例①!$C$56,"",IF(B510&gt;=例①!$C$55,$BY$13,""))</f>
        <v/>
      </c>
      <c r="BZ510" s="53" t="str">
        <f>IF(B510&gt;例①!$C$58,"",IF(B510&gt;=例①!$C$57,$BZ$13,""))</f>
        <v/>
      </c>
      <c r="CA510" s="53" t="str">
        <f>IF(B510&gt;例①!$C$60,"",IF(B510&gt;=例①!$C$59,$CA$13,""))</f>
        <v/>
      </c>
      <c r="CB510" s="53" t="str">
        <f>IF(B510&gt;例①!$C$62,"",IF(B510&gt;=例①!$C$61,$CB$13,""))</f>
        <v/>
      </c>
      <c r="CC510" s="53" t="str">
        <f>IF(B510&gt;例①!$C$64,"",IF(B510&gt;=例①!$C$63,$CC$13,""))</f>
        <v/>
      </c>
      <c r="CD510" s="53" t="str">
        <f>IF(B510&gt;例①!$C$66,"",IF(B510&gt;=例①!$C$65,$CD$13,""))</f>
        <v/>
      </c>
      <c r="CE510" s="50" t="str">
        <f t="shared" si="286"/>
        <v/>
      </c>
      <c r="CF510" s="50" t="str">
        <f t="shared" si="273"/>
        <v xml:space="preserve"> </v>
      </c>
    </row>
    <row r="511" spans="1:84" ht="39" customHeight="1" thickTop="1" thickBot="1" x14ac:dyDescent="0.2">
      <c r="A511" s="81" t="str">
        <f t="shared" si="260"/>
        <v>対象期間外</v>
      </c>
      <c r="B511" s="180" t="str">
        <f>IFERROR(IF(B510=例①!$E$12+IF(WEEKDAY(例①!$E$12)=1,例①!$E$12,(8-WEEKDAY(例①!$E$12))),"-",IF(B510="-","-",B510+1)),"-")</f>
        <v>-</v>
      </c>
      <c r="C511" s="89" t="str">
        <f t="shared" si="274"/>
        <v>-</v>
      </c>
      <c r="D511" s="199" t="str">
        <f t="shared" si="275"/>
        <v>×</v>
      </c>
      <c r="E511" s="200" t="str">
        <f t="shared" si="276"/>
        <v xml:space="preserve"> </v>
      </c>
      <c r="F511" s="201" t="s">
        <v>61</v>
      </c>
      <c r="G511" s="202"/>
      <c r="H511" s="203"/>
      <c r="I511" s="204"/>
      <c r="J511" s="187" t="str">
        <f t="shared" si="277"/>
        <v/>
      </c>
      <c r="K511" s="190" t="str">
        <f t="shared" si="261"/>
        <v/>
      </c>
      <c r="L511" s="190" t="str">
        <f t="shared" si="262"/>
        <v/>
      </c>
      <c r="M511" s="188" t="str">
        <f t="shared" si="278"/>
        <v/>
      </c>
      <c r="N511" s="87" t="str">
        <f t="shared" si="263"/>
        <v/>
      </c>
      <c r="O511" s="108"/>
      <c r="P511" s="156" t="str">
        <f>IF(B511&lt;例①!$E$11,"",IF(B511&gt;例①!$E$12,"",IF(LEN(CE511)=0,"○","")))</f>
        <v/>
      </c>
      <c r="Q511" s="162">
        <f t="shared" si="279"/>
        <v>52</v>
      </c>
      <c r="R511" s="93">
        <f t="shared" si="264"/>
        <v>181</v>
      </c>
      <c r="S511" s="156" t="str">
        <f t="shared" si="265"/>
        <v/>
      </c>
      <c r="T511" s="162">
        <f t="shared" si="266"/>
        <v>51</v>
      </c>
      <c r="U511" s="100">
        <f t="shared" si="280"/>
        <v>52</v>
      </c>
      <c r="V511" s="93" t="str">
        <f t="shared" si="267"/>
        <v/>
      </c>
      <c r="W511" s="169" t="str">
        <f t="shared" si="281"/>
        <v/>
      </c>
      <c r="X511" s="80" t="str">
        <f t="shared" si="282"/>
        <v/>
      </c>
      <c r="Y511" s="80" t="str">
        <f t="shared" si="283"/>
        <v/>
      </c>
      <c r="Z511" s="80" t="str">
        <f t="shared" si="268"/>
        <v>-</v>
      </c>
      <c r="AA511" s="80" t="str">
        <f t="shared" si="269"/>
        <v/>
      </c>
      <c r="AB511" s="80" t="str">
        <f t="shared" si="270"/>
        <v>OK（振替済み）</v>
      </c>
      <c r="AC511" s="154">
        <f t="shared" si="271"/>
        <v>51</v>
      </c>
      <c r="AD511" s="154" t="str">
        <f t="shared" si="284"/>
        <v/>
      </c>
      <c r="AE511" s="106">
        <f t="shared" si="285"/>
        <v>0</v>
      </c>
      <c r="AF511" s="106">
        <f t="shared" si="272"/>
        <v>0</v>
      </c>
      <c r="AG511" s="223" t="str">
        <f>IFERROR(IF(AE511=1,例①!$E$11,IF(AE511=2,例①!$E$11,IF(WEEKDAY(Z511)=2,Z504,AG510))),"")</f>
        <v/>
      </c>
      <c r="AH511" s="224" t="str">
        <f t="shared" si="294"/>
        <v/>
      </c>
      <c r="AI511" s="224" t="str">
        <f t="shared" si="294"/>
        <v/>
      </c>
      <c r="AJ511" s="224" t="str">
        <f t="shared" si="294"/>
        <v/>
      </c>
      <c r="AK511" s="224" t="str">
        <f t="shared" si="294"/>
        <v/>
      </c>
      <c r="AL511" s="224" t="str">
        <f t="shared" si="294"/>
        <v/>
      </c>
      <c r="AM511" s="224" t="str">
        <f t="shared" si="294"/>
        <v/>
      </c>
      <c r="AN511" s="224" t="str">
        <f t="shared" si="294"/>
        <v/>
      </c>
      <c r="AO511" s="224" t="str">
        <f t="shared" si="294"/>
        <v/>
      </c>
      <c r="AP511" s="224" t="str">
        <f t="shared" si="294"/>
        <v/>
      </c>
      <c r="AQ511" s="224" t="str">
        <f t="shared" si="294"/>
        <v/>
      </c>
      <c r="AR511" s="224" t="str">
        <f t="shared" si="294"/>
        <v/>
      </c>
      <c r="AS511" s="224" t="str">
        <f t="shared" si="294"/>
        <v/>
      </c>
      <c r="AT511" s="224" t="str">
        <f t="shared" si="294"/>
        <v/>
      </c>
      <c r="AU511" s="224" t="str">
        <f t="shared" si="294"/>
        <v/>
      </c>
      <c r="AV511" s="224" t="str">
        <f t="shared" si="294"/>
        <v/>
      </c>
      <c r="AW511" s="224" t="str">
        <f t="shared" si="294"/>
        <v/>
      </c>
      <c r="AX511" s="224" t="str">
        <f t="shared" si="294"/>
        <v/>
      </c>
      <c r="AY511" s="224" t="str">
        <f t="shared" si="294"/>
        <v/>
      </c>
      <c r="AZ511" s="224" t="str">
        <f t="shared" si="294"/>
        <v/>
      </c>
      <c r="BA511" s="224" t="str">
        <f t="shared" si="294"/>
        <v/>
      </c>
      <c r="BB511" s="225" t="str">
        <f>IFERROR(IF(IF(Z511=例①!$E$12,例①!$E$12,IF(WEEKDAY(Z511)=1,Z518,BB512))&gt;例①!$E$12,例①!$E$12,IF(Z511=例①!$E$12,例①!$E$12,IF(WEEKDAY(Z511)=1,Z518,BB512))),"")</f>
        <v/>
      </c>
      <c r="BE511" s="53"/>
      <c r="BF511" s="53"/>
      <c r="BG511" s="53" t="str">
        <f>IFERROR(VLOOKUP(B511,例①!$C$11:$D$12,2,FALSE),"")</f>
        <v/>
      </c>
      <c r="BH511" s="53" t="str">
        <f>IFERROR(VLOOKUP(B511,例①!$C$16:$D$21,2,FALSE),"")</f>
        <v/>
      </c>
      <c r="BI511" s="53" t="str">
        <f>IFERROR(VLOOKUP(B511,例①!$C$22:$D$24,2,FALSE),"")</f>
        <v/>
      </c>
      <c r="BJ511" s="53" t="str">
        <f>IF(B511&gt;例①!$C$26,"",IF(B511&gt;=例①!$C$25,$BJ$13,""))</f>
        <v/>
      </c>
      <c r="BK511" s="53" t="str">
        <f>IF(B511&gt;例①!$C$28,"",IF(B511&gt;=例①!$C$27,$BK$13,""))</f>
        <v/>
      </c>
      <c r="BL511" s="53" t="str">
        <f>IF(B511&gt;例①!$C$30,"",IF(B511&gt;=例①!$C$29,$BL$13,""))</f>
        <v/>
      </c>
      <c r="BM511" s="53" t="str">
        <f>IF(B511&gt;例①!$C$32,"",IF(B511&gt;=例①!$C$31,$BM$13,""))</f>
        <v/>
      </c>
      <c r="BN511" s="53" t="str">
        <f>IF(B511&gt;例①!$C$34,"",IF(B511&gt;=例①!$C$33,$BN$13,""))</f>
        <v/>
      </c>
      <c r="BO511" s="53" t="str">
        <f>IF(B511&gt;例①!$C$36,"",IF(B511&gt;=例①!$C$35,$BO$13,""))</f>
        <v/>
      </c>
      <c r="BP511" s="53" t="str">
        <f>IF(B511&gt;例①!$C$38,"",IF(B511&gt;=例①!$C$37,$BP$13,""))</f>
        <v/>
      </c>
      <c r="BQ511" s="53" t="str">
        <f>IF(B511&gt;例①!$C$40,"",IF(B511&gt;=例①!$C$39,$BQ$13,""))</f>
        <v/>
      </c>
      <c r="BR511" s="53" t="str">
        <f>IF(B511&gt;例①!$C$42,"",IF(B511&gt;=例①!$C$41,$BR$13,""))</f>
        <v/>
      </c>
      <c r="BS511" s="53" t="str">
        <f>IF(B511&gt;例①!$C$44,"",IF(B511&gt;=例①!$C$43,$BS$13,""))</f>
        <v/>
      </c>
      <c r="BT511" s="53" t="str">
        <f>IF(B511&gt;例①!$C$46,"",IF(B511&gt;=例①!$C$45,$BT$13,""))</f>
        <v/>
      </c>
      <c r="BU511" s="53" t="str">
        <f>IF(B511&gt;例①!$C$48,"",IF(B511&gt;=例①!$C$47,$BU$13,""))</f>
        <v/>
      </c>
      <c r="BV511" s="53" t="str">
        <f>IF(B511&gt;例①!$C$50,"",IF(B511&gt;=例①!$C$49,$BV$13,""))</f>
        <v/>
      </c>
      <c r="BW511" s="53" t="str">
        <f>IF(B511&gt;例①!$C$52,"",IF(B511&gt;=例①!$C$51,$BW$13,""))</f>
        <v/>
      </c>
      <c r="BX511" s="53" t="str">
        <f>IF(B511&gt;例①!$C$54,"",IF(B511&gt;=例①!$C$53,$BX$13,""))</f>
        <v/>
      </c>
      <c r="BY511" s="53" t="str">
        <f>IF(B511&gt;例①!$C$56,"",IF(B511&gt;=例①!$C$55,$BY$13,""))</f>
        <v/>
      </c>
      <c r="BZ511" s="53" t="str">
        <f>IF(B511&gt;例①!$C$58,"",IF(B511&gt;=例①!$C$57,$BZ$13,""))</f>
        <v/>
      </c>
      <c r="CA511" s="53" t="str">
        <f>IF(B511&gt;例①!$C$60,"",IF(B511&gt;=例①!$C$59,$CA$13,""))</f>
        <v/>
      </c>
      <c r="CB511" s="53" t="str">
        <f>IF(B511&gt;例①!$C$62,"",IF(B511&gt;=例①!$C$61,$CB$13,""))</f>
        <v/>
      </c>
      <c r="CC511" s="53" t="str">
        <f>IF(B511&gt;例①!$C$64,"",IF(B511&gt;=例①!$C$63,$CC$13,""))</f>
        <v/>
      </c>
      <c r="CD511" s="53" t="str">
        <f>IF(B511&gt;例①!$C$66,"",IF(B511&gt;=例①!$C$65,$CD$13,""))</f>
        <v/>
      </c>
      <c r="CE511" s="50" t="str">
        <f t="shared" si="286"/>
        <v/>
      </c>
      <c r="CF511" s="50" t="str">
        <f t="shared" si="273"/>
        <v xml:space="preserve"> </v>
      </c>
    </row>
    <row r="512" spans="1:84" ht="39" customHeight="1" thickTop="1" thickBot="1" x14ac:dyDescent="0.2">
      <c r="A512" s="81" t="str">
        <f t="shared" si="260"/>
        <v>対象期間外</v>
      </c>
      <c r="B512" s="180" t="str">
        <f>IFERROR(IF(B511=例①!$E$12+IF(WEEKDAY(例①!$E$12)=1,例①!$E$12,(8-WEEKDAY(例①!$E$12))),"-",IF(B511="-","-",B511+1)),"-")</f>
        <v>-</v>
      </c>
      <c r="C512" s="89" t="str">
        <f t="shared" si="274"/>
        <v>-</v>
      </c>
      <c r="D512" s="199" t="str">
        <f t="shared" si="275"/>
        <v>×</v>
      </c>
      <c r="E512" s="200" t="str">
        <f t="shared" si="276"/>
        <v xml:space="preserve"> </v>
      </c>
      <c r="F512" s="201" t="s">
        <v>60</v>
      </c>
      <c r="G512" s="202"/>
      <c r="H512" s="203"/>
      <c r="I512" s="204"/>
      <c r="J512" s="187" t="str">
        <f t="shared" si="277"/>
        <v/>
      </c>
      <c r="K512" s="190" t="str">
        <f t="shared" si="261"/>
        <v/>
      </c>
      <c r="L512" s="190" t="str">
        <f t="shared" si="262"/>
        <v/>
      </c>
      <c r="M512" s="188" t="str">
        <f t="shared" si="278"/>
        <v/>
      </c>
      <c r="N512" s="87" t="str">
        <f t="shared" si="263"/>
        <v/>
      </c>
      <c r="O512" s="108"/>
      <c r="P512" s="156" t="str">
        <f>IF(B512&lt;例①!$E$11,"",IF(B512&gt;例①!$E$12,"",IF(LEN(CE512)=0,"○","")))</f>
        <v/>
      </c>
      <c r="Q512" s="162">
        <f t="shared" si="279"/>
        <v>52</v>
      </c>
      <c r="R512" s="93">
        <f t="shared" si="264"/>
        <v>181</v>
      </c>
      <c r="S512" s="156" t="str">
        <f t="shared" si="265"/>
        <v/>
      </c>
      <c r="T512" s="162">
        <f t="shared" si="266"/>
        <v>51</v>
      </c>
      <c r="U512" s="100">
        <f t="shared" si="280"/>
        <v>52</v>
      </c>
      <c r="V512" s="93" t="str">
        <f t="shared" si="267"/>
        <v/>
      </c>
      <c r="W512" s="169" t="str">
        <f t="shared" si="281"/>
        <v/>
      </c>
      <c r="X512" s="80" t="str">
        <f t="shared" si="282"/>
        <v/>
      </c>
      <c r="Y512" s="80" t="str">
        <f t="shared" si="283"/>
        <v/>
      </c>
      <c r="Z512" s="80" t="str">
        <f t="shared" si="268"/>
        <v>-</v>
      </c>
      <c r="AA512" s="80" t="str">
        <f t="shared" si="269"/>
        <v/>
      </c>
      <c r="AB512" s="80" t="str">
        <f t="shared" si="270"/>
        <v>OK（振替済み）</v>
      </c>
      <c r="AC512" s="154">
        <f t="shared" si="271"/>
        <v>51</v>
      </c>
      <c r="AD512" s="154" t="str">
        <f t="shared" si="284"/>
        <v/>
      </c>
      <c r="AE512" s="106">
        <f t="shared" si="285"/>
        <v>0</v>
      </c>
      <c r="AF512" s="106">
        <f t="shared" si="272"/>
        <v>0</v>
      </c>
      <c r="AG512" s="216" t="str">
        <f>IFERROR(IF(AE512=1,例①!$E$11,IF(AE512=2,例①!$E$11,IF(WEEKDAY(Z512)=2,Z505,AG511))),"")</f>
        <v/>
      </c>
      <c r="AH512" s="221" t="str">
        <f t="shared" si="294"/>
        <v/>
      </c>
      <c r="AI512" s="221" t="str">
        <f t="shared" si="294"/>
        <v/>
      </c>
      <c r="AJ512" s="221" t="str">
        <f t="shared" si="294"/>
        <v/>
      </c>
      <c r="AK512" s="221" t="str">
        <f t="shared" si="294"/>
        <v/>
      </c>
      <c r="AL512" s="221" t="str">
        <f t="shared" si="294"/>
        <v/>
      </c>
      <c r="AM512" s="221" t="str">
        <f t="shared" si="294"/>
        <v/>
      </c>
      <c r="AN512" s="221" t="str">
        <f t="shared" si="294"/>
        <v/>
      </c>
      <c r="AO512" s="221" t="str">
        <f t="shared" si="294"/>
        <v/>
      </c>
      <c r="AP512" s="221" t="str">
        <f t="shared" si="294"/>
        <v/>
      </c>
      <c r="AQ512" s="221" t="str">
        <f t="shared" si="294"/>
        <v/>
      </c>
      <c r="AR512" s="221" t="str">
        <f t="shared" si="294"/>
        <v/>
      </c>
      <c r="AS512" s="221" t="str">
        <f t="shared" si="294"/>
        <v/>
      </c>
      <c r="AT512" s="221" t="str">
        <f t="shared" si="294"/>
        <v/>
      </c>
      <c r="AU512" s="221" t="str">
        <f t="shared" si="294"/>
        <v/>
      </c>
      <c r="AV512" s="221" t="str">
        <f t="shared" si="294"/>
        <v/>
      </c>
      <c r="AW512" s="221" t="str">
        <f t="shared" si="294"/>
        <v/>
      </c>
      <c r="AX512" s="221" t="str">
        <f t="shared" si="294"/>
        <v/>
      </c>
      <c r="AY512" s="221" t="str">
        <f t="shared" si="294"/>
        <v/>
      </c>
      <c r="AZ512" s="221" t="str">
        <f t="shared" si="294"/>
        <v/>
      </c>
      <c r="BA512" s="221" t="str">
        <f t="shared" si="294"/>
        <v/>
      </c>
      <c r="BB512" s="217" t="str">
        <f>IFERROR(IF(IF(Z512=例①!$E$12,例①!$E$12,IF(WEEKDAY(Z512)=1,Z519,BB513))&gt;例①!$E$12,例①!$E$12,IF(Z512=例①!$E$12,例①!$E$12,IF(WEEKDAY(Z512)=1,Z519,BB513))),"")</f>
        <v/>
      </c>
      <c r="BE512" s="53"/>
      <c r="BF512" s="53"/>
      <c r="BG512" s="53" t="str">
        <f>IFERROR(VLOOKUP(B512,例①!$C$11:$D$12,2,FALSE),"")</f>
        <v/>
      </c>
      <c r="BH512" s="53" t="str">
        <f>IFERROR(VLOOKUP(B512,例①!$C$16:$D$21,2,FALSE),"")</f>
        <v/>
      </c>
      <c r="BI512" s="53" t="str">
        <f>IFERROR(VLOOKUP(B512,例①!$C$22:$D$24,2,FALSE),"")</f>
        <v/>
      </c>
      <c r="BJ512" s="53" t="str">
        <f>IF(B512&gt;例①!$C$26,"",IF(B512&gt;=例①!$C$25,$BJ$13,""))</f>
        <v/>
      </c>
      <c r="BK512" s="53" t="str">
        <f>IF(B512&gt;例①!$C$28,"",IF(B512&gt;=例①!$C$27,$BK$13,""))</f>
        <v/>
      </c>
      <c r="BL512" s="53" t="str">
        <f>IF(B512&gt;例①!$C$30,"",IF(B512&gt;=例①!$C$29,$BL$13,""))</f>
        <v/>
      </c>
      <c r="BM512" s="53" t="str">
        <f>IF(B512&gt;例①!$C$32,"",IF(B512&gt;=例①!$C$31,$BM$13,""))</f>
        <v/>
      </c>
      <c r="BN512" s="53" t="str">
        <f>IF(B512&gt;例①!$C$34,"",IF(B512&gt;=例①!$C$33,$BN$13,""))</f>
        <v/>
      </c>
      <c r="BO512" s="53" t="str">
        <f>IF(B512&gt;例①!$C$36,"",IF(B512&gt;=例①!$C$35,$BO$13,""))</f>
        <v/>
      </c>
      <c r="BP512" s="53" t="str">
        <f>IF(B512&gt;例①!$C$38,"",IF(B512&gt;=例①!$C$37,$BP$13,""))</f>
        <v/>
      </c>
      <c r="BQ512" s="53" t="str">
        <f>IF(B512&gt;例①!$C$40,"",IF(B512&gt;=例①!$C$39,$BQ$13,""))</f>
        <v/>
      </c>
      <c r="BR512" s="53" t="str">
        <f>IF(B512&gt;例①!$C$42,"",IF(B512&gt;=例①!$C$41,$BR$13,""))</f>
        <v/>
      </c>
      <c r="BS512" s="53" t="str">
        <f>IF(B512&gt;例①!$C$44,"",IF(B512&gt;=例①!$C$43,$BS$13,""))</f>
        <v/>
      </c>
      <c r="BT512" s="53" t="str">
        <f>IF(B512&gt;例①!$C$46,"",IF(B512&gt;=例①!$C$45,$BT$13,""))</f>
        <v/>
      </c>
      <c r="BU512" s="53" t="str">
        <f>IF(B512&gt;例①!$C$48,"",IF(B512&gt;=例①!$C$47,$BU$13,""))</f>
        <v/>
      </c>
      <c r="BV512" s="53" t="str">
        <f>IF(B512&gt;例①!$C$50,"",IF(B512&gt;=例①!$C$49,$BV$13,""))</f>
        <v/>
      </c>
      <c r="BW512" s="53" t="str">
        <f>IF(B512&gt;例①!$C$52,"",IF(B512&gt;=例①!$C$51,$BW$13,""))</f>
        <v/>
      </c>
      <c r="BX512" s="53" t="str">
        <f>IF(B512&gt;例①!$C$54,"",IF(B512&gt;=例①!$C$53,$BX$13,""))</f>
        <v/>
      </c>
      <c r="BY512" s="53" t="str">
        <f>IF(B512&gt;例①!$C$56,"",IF(B512&gt;=例①!$C$55,$BY$13,""))</f>
        <v/>
      </c>
      <c r="BZ512" s="53" t="str">
        <f>IF(B512&gt;例①!$C$58,"",IF(B512&gt;=例①!$C$57,$BZ$13,""))</f>
        <v/>
      </c>
      <c r="CA512" s="53" t="str">
        <f>IF(B512&gt;例①!$C$60,"",IF(B512&gt;=例①!$C$59,$CA$13,""))</f>
        <v/>
      </c>
      <c r="CB512" s="53" t="str">
        <f>IF(B512&gt;例①!$C$62,"",IF(B512&gt;=例①!$C$61,$CB$13,""))</f>
        <v/>
      </c>
      <c r="CC512" s="53" t="str">
        <f>IF(B512&gt;例①!$C$64,"",IF(B512&gt;=例①!$C$63,$CC$13,""))</f>
        <v/>
      </c>
      <c r="CD512" s="53" t="str">
        <f>IF(B512&gt;例①!$C$66,"",IF(B512&gt;=例①!$C$65,$CD$13,""))</f>
        <v/>
      </c>
      <c r="CE512" s="50" t="str">
        <f t="shared" si="286"/>
        <v/>
      </c>
      <c r="CF512" s="50" t="str">
        <f t="shared" si="273"/>
        <v xml:space="preserve"> </v>
      </c>
    </row>
    <row r="513" spans="1:84" ht="39" customHeight="1" thickTop="1" thickBot="1" x14ac:dyDescent="0.2">
      <c r="A513" s="81" t="str">
        <f t="shared" si="260"/>
        <v>対象期間外</v>
      </c>
      <c r="B513" s="180" t="str">
        <f>IFERROR(IF(B512=例①!$E$12+IF(WEEKDAY(例①!$E$12)=1,例①!$E$12,(8-WEEKDAY(例①!$E$12))),"-",IF(B512="-","-",B512+1)),"-")</f>
        <v>-</v>
      </c>
      <c r="C513" s="89" t="str">
        <f t="shared" si="274"/>
        <v>-</v>
      </c>
      <c r="D513" s="199" t="str">
        <f t="shared" si="275"/>
        <v>×</v>
      </c>
      <c r="E513" s="200" t="str">
        <f t="shared" si="276"/>
        <v xml:space="preserve"> </v>
      </c>
      <c r="F513" s="201" t="s">
        <v>60</v>
      </c>
      <c r="G513" s="202"/>
      <c r="H513" s="203"/>
      <c r="I513" s="204"/>
      <c r="J513" s="187" t="str">
        <f t="shared" si="277"/>
        <v/>
      </c>
      <c r="K513" s="190" t="str">
        <f t="shared" si="261"/>
        <v/>
      </c>
      <c r="L513" s="190" t="str">
        <f t="shared" si="262"/>
        <v/>
      </c>
      <c r="M513" s="188" t="str">
        <f t="shared" si="278"/>
        <v/>
      </c>
      <c r="N513" s="87" t="str">
        <f t="shared" si="263"/>
        <v/>
      </c>
      <c r="O513" s="108"/>
      <c r="P513" s="156" t="str">
        <f>IF(B513&lt;例①!$E$11,"",IF(B513&gt;例①!$E$12,"",IF(LEN(CE513)=0,"○","")))</f>
        <v/>
      </c>
      <c r="Q513" s="162">
        <f t="shared" si="279"/>
        <v>52</v>
      </c>
      <c r="R513" s="93">
        <f t="shared" si="264"/>
        <v>181</v>
      </c>
      <c r="S513" s="156" t="str">
        <f t="shared" si="265"/>
        <v/>
      </c>
      <c r="T513" s="162">
        <f t="shared" si="266"/>
        <v>51</v>
      </c>
      <c r="U513" s="100">
        <f t="shared" si="280"/>
        <v>52</v>
      </c>
      <c r="V513" s="93" t="str">
        <f t="shared" si="267"/>
        <v/>
      </c>
      <c r="W513" s="169" t="str">
        <f t="shared" si="281"/>
        <v/>
      </c>
      <c r="X513" s="80" t="str">
        <f t="shared" si="282"/>
        <v/>
      </c>
      <c r="Y513" s="80" t="str">
        <f t="shared" si="283"/>
        <v/>
      </c>
      <c r="Z513" s="80" t="str">
        <f t="shared" si="268"/>
        <v>-</v>
      </c>
      <c r="AA513" s="80" t="str">
        <f t="shared" si="269"/>
        <v/>
      </c>
      <c r="AB513" s="80" t="str">
        <f t="shared" si="270"/>
        <v>OK（振替済み）</v>
      </c>
      <c r="AC513" s="154">
        <f t="shared" si="271"/>
        <v>51</v>
      </c>
      <c r="AD513" s="154" t="str">
        <f t="shared" si="284"/>
        <v/>
      </c>
      <c r="AE513" s="106">
        <f t="shared" si="285"/>
        <v>0</v>
      </c>
      <c r="AF513" s="106">
        <f t="shared" si="272"/>
        <v>0</v>
      </c>
      <c r="AG513" s="218" t="str">
        <f>IFERROR(IF(AE513=1,例①!$E$11,IF(AE513=2,例①!$E$11,IF(WEEKDAY(Z513)=2,Z506,AG512))),"")</f>
        <v/>
      </c>
      <c r="AH513" s="222" t="str">
        <f t="shared" si="294"/>
        <v/>
      </c>
      <c r="AI513" s="222" t="str">
        <f t="shared" si="294"/>
        <v/>
      </c>
      <c r="AJ513" s="222" t="str">
        <f t="shared" si="294"/>
        <v/>
      </c>
      <c r="AK513" s="222" t="str">
        <f t="shared" si="294"/>
        <v/>
      </c>
      <c r="AL513" s="222" t="str">
        <f t="shared" si="294"/>
        <v/>
      </c>
      <c r="AM513" s="222" t="str">
        <f t="shared" si="294"/>
        <v/>
      </c>
      <c r="AN513" s="222" t="str">
        <f t="shared" si="294"/>
        <v/>
      </c>
      <c r="AO513" s="222" t="str">
        <f t="shared" si="294"/>
        <v/>
      </c>
      <c r="AP513" s="222" t="str">
        <f t="shared" si="294"/>
        <v/>
      </c>
      <c r="AQ513" s="222" t="str">
        <f t="shared" si="294"/>
        <v/>
      </c>
      <c r="AR513" s="222" t="str">
        <f t="shared" si="294"/>
        <v/>
      </c>
      <c r="AS513" s="222" t="str">
        <f t="shared" si="294"/>
        <v/>
      </c>
      <c r="AT513" s="222" t="str">
        <f t="shared" si="294"/>
        <v/>
      </c>
      <c r="AU513" s="222" t="str">
        <f t="shared" si="294"/>
        <v/>
      </c>
      <c r="AV513" s="222" t="str">
        <f t="shared" si="294"/>
        <v/>
      </c>
      <c r="AW513" s="222" t="str">
        <f t="shared" si="294"/>
        <v/>
      </c>
      <c r="AX513" s="222" t="str">
        <f t="shared" si="294"/>
        <v/>
      </c>
      <c r="AY513" s="222" t="str">
        <f t="shared" si="294"/>
        <v/>
      </c>
      <c r="AZ513" s="222" t="str">
        <f t="shared" si="294"/>
        <v/>
      </c>
      <c r="BA513" s="222" t="str">
        <f t="shared" si="294"/>
        <v/>
      </c>
      <c r="BB513" s="219" t="str">
        <f>IFERROR(IF(IF(Z513=例①!$E$12,例①!$E$12,IF(WEEKDAY(Z513)=1,Z520,BB514))&gt;例①!$E$12,例①!$E$12,IF(Z513=例①!$E$12,例①!$E$12,IF(WEEKDAY(Z513)=1,Z520,BB514))),"")</f>
        <v/>
      </c>
      <c r="BE513" s="53"/>
      <c r="BF513" s="53"/>
      <c r="BG513" s="53" t="str">
        <f>IFERROR(VLOOKUP(B513,例①!$C$11:$D$12,2,FALSE),"")</f>
        <v/>
      </c>
      <c r="BH513" s="53" t="str">
        <f>IFERROR(VLOOKUP(B513,例①!$C$16:$D$21,2,FALSE),"")</f>
        <v/>
      </c>
      <c r="BI513" s="53" t="str">
        <f>IFERROR(VLOOKUP(B513,例①!$C$22:$D$24,2,FALSE),"")</f>
        <v/>
      </c>
      <c r="BJ513" s="53" t="str">
        <f>IF(B513&gt;例①!$C$26,"",IF(B513&gt;=例①!$C$25,$BJ$13,""))</f>
        <v/>
      </c>
      <c r="BK513" s="53" t="str">
        <f>IF(B513&gt;例①!$C$28,"",IF(B513&gt;=例①!$C$27,$BK$13,""))</f>
        <v/>
      </c>
      <c r="BL513" s="53" t="str">
        <f>IF(B513&gt;例①!$C$30,"",IF(B513&gt;=例①!$C$29,$BL$13,""))</f>
        <v/>
      </c>
      <c r="BM513" s="53" t="str">
        <f>IF(B513&gt;例①!$C$32,"",IF(B513&gt;=例①!$C$31,$BM$13,""))</f>
        <v/>
      </c>
      <c r="BN513" s="53" t="str">
        <f>IF(B513&gt;例①!$C$34,"",IF(B513&gt;=例①!$C$33,$BN$13,""))</f>
        <v/>
      </c>
      <c r="BO513" s="53" t="str">
        <f>IF(B513&gt;例①!$C$36,"",IF(B513&gt;=例①!$C$35,$BO$13,""))</f>
        <v/>
      </c>
      <c r="BP513" s="53" t="str">
        <f>IF(B513&gt;例①!$C$38,"",IF(B513&gt;=例①!$C$37,$BP$13,""))</f>
        <v/>
      </c>
      <c r="BQ513" s="53" t="str">
        <f>IF(B513&gt;例①!$C$40,"",IF(B513&gt;=例①!$C$39,$BQ$13,""))</f>
        <v/>
      </c>
      <c r="BR513" s="53" t="str">
        <f>IF(B513&gt;例①!$C$42,"",IF(B513&gt;=例①!$C$41,$BR$13,""))</f>
        <v/>
      </c>
      <c r="BS513" s="53" t="str">
        <f>IF(B513&gt;例①!$C$44,"",IF(B513&gt;=例①!$C$43,$BS$13,""))</f>
        <v/>
      </c>
      <c r="BT513" s="53" t="str">
        <f>IF(B513&gt;例①!$C$46,"",IF(B513&gt;=例①!$C$45,$BT$13,""))</f>
        <v/>
      </c>
      <c r="BU513" s="53" t="str">
        <f>IF(B513&gt;例①!$C$48,"",IF(B513&gt;=例①!$C$47,$BU$13,""))</f>
        <v/>
      </c>
      <c r="BV513" s="53" t="str">
        <f>IF(B513&gt;例①!$C$50,"",IF(B513&gt;=例①!$C$49,$BV$13,""))</f>
        <v/>
      </c>
      <c r="BW513" s="53" t="str">
        <f>IF(B513&gt;例①!$C$52,"",IF(B513&gt;=例①!$C$51,$BW$13,""))</f>
        <v/>
      </c>
      <c r="BX513" s="53" t="str">
        <f>IF(B513&gt;例①!$C$54,"",IF(B513&gt;=例①!$C$53,$BX$13,""))</f>
        <v/>
      </c>
      <c r="BY513" s="53" t="str">
        <f>IF(B513&gt;例①!$C$56,"",IF(B513&gt;=例①!$C$55,$BY$13,""))</f>
        <v/>
      </c>
      <c r="BZ513" s="53" t="str">
        <f>IF(B513&gt;例①!$C$58,"",IF(B513&gt;=例①!$C$57,$BZ$13,""))</f>
        <v/>
      </c>
      <c r="CA513" s="53" t="str">
        <f>IF(B513&gt;例①!$C$60,"",IF(B513&gt;=例①!$C$59,$CA$13,""))</f>
        <v/>
      </c>
      <c r="CB513" s="53" t="str">
        <f>IF(B513&gt;例①!$C$62,"",IF(B513&gt;=例①!$C$61,$CB$13,""))</f>
        <v/>
      </c>
      <c r="CC513" s="53" t="str">
        <f>IF(B513&gt;例①!$C$64,"",IF(B513&gt;=例①!$C$63,$CC$13,""))</f>
        <v/>
      </c>
      <c r="CD513" s="53" t="str">
        <f>IF(B513&gt;例①!$C$66,"",IF(B513&gt;=例①!$C$65,$CD$13,""))</f>
        <v/>
      </c>
      <c r="CE513" s="50" t="str">
        <f t="shared" si="286"/>
        <v/>
      </c>
      <c r="CF513" s="50" t="str">
        <f t="shared" si="273"/>
        <v xml:space="preserve"> </v>
      </c>
    </row>
    <row r="514" spans="1:84" ht="39" customHeight="1" thickTop="1" thickBot="1" x14ac:dyDescent="0.2">
      <c r="A514" s="81" t="str">
        <f t="shared" si="260"/>
        <v>対象期間外</v>
      </c>
      <c r="B514" s="180" t="str">
        <f>IFERROR(IF(B513=例①!$E$12+IF(WEEKDAY(例①!$E$12)=1,例①!$E$12,(8-WEEKDAY(例①!$E$12))),"-",IF(B513="-","-",B513+1)),"-")</f>
        <v>-</v>
      </c>
      <c r="C514" s="89" t="str">
        <f t="shared" si="274"/>
        <v>-</v>
      </c>
      <c r="D514" s="199" t="str">
        <f t="shared" si="275"/>
        <v>×</v>
      </c>
      <c r="E514" s="200" t="str">
        <f t="shared" si="276"/>
        <v xml:space="preserve"> </v>
      </c>
      <c r="F514" s="201" t="s">
        <v>60</v>
      </c>
      <c r="G514" s="202"/>
      <c r="H514" s="203"/>
      <c r="I514" s="204"/>
      <c r="J514" s="187" t="str">
        <f t="shared" si="277"/>
        <v/>
      </c>
      <c r="K514" s="190" t="str">
        <f t="shared" si="261"/>
        <v/>
      </c>
      <c r="L514" s="190" t="str">
        <f t="shared" si="262"/>
        <v/>
      </c>
      <c r="M514" s="188" t="str">
        <f t="shared" si="278"/>
        <v/>
      </c>
      <c r="N514" s="87" t="str">
        <f t="shared" si="263"/>
        <v/>
      </c>
      <c r="O514" s="108"/>
      <c r="P514" s="156" t="str">
        <f>IF(B514&lt;例①!$E$11,"",IF(B514&gt;例①!$E$12,"",IF(LEN(CE514)=0,"○","")))</f>
        <v/>
      </c>
      <c r="Q514" s="162">
        <f t="shared" si="279"/>
        <v>52</v>
      </c>
      <c r="R514" s="93">
        <f t="shared" si="264"/>
        <v>181</v>
      </c>
      <c r="S514" s="156" t="str">
        <f t="shared" si="265"/>
        <v/>
      </c>
      <c r="T514" s="162">
        <f t="shared" si="266"/>
        <v>51</v>
      </c>
      <c r="U514" s="100">
        <f t="shared" si="280"/>
        <v>52</v>
      </c>
      <c r="V514" s="93" t="str">
        <f t="shared" si="267"/>
        <v/>
      </c>
      <c r="W514" s="169" t="str">
        <f t="shared" si="281"/>
        <v/>
      </c>
      <c r="X514" s="80" t="str">
        <f t="shared" si="282"/>
        <v/>
      </c>
      <c r="Y514" s="80" t="str">
        <f t="shared" si="283"/>
        <v/>
      </c>
      <c r="Z514" s="80" t="str">
        <f t="shared" si="268"/>
        <v>-</v>
      </c>
      <c r="AA514" s="80" t="str">
        <f t="shared" si="269"/>
        <v/>
      </c>
      <c r="AB514" s="80" t="str">
        <f t="shared" si="270"/>
        <v>OK（振替済み）</v>
      </c>
      <c r="AC514" s="154">
        <f t="shared" si="271"/>
        <v>51</v>
      </c>
      <c r="AD514" s="154" t="str">
        <f t="shared" si="284"/>
        <v/>
      </c>
      <c r="AE514" s="106">
        <f t="shared" si="285"/>
        <v>0</v>
      </c>
      <c r="AF514" s="106">
        <f t="shared" si="272"/>
        <v>0</v>
      </c>
      <c r="AG514" s="218" t="str">
        <f>IFERROR(IF(AE514=1,例①!$E$11,IF(AE514=2,例①!$E$11,IF(WEEKDAY(Z514)=2,Z507,AG513))),"")</f>
        <v/>
      </c>
      <c r="AH514" s="222" t="str">
        <f t="shared" si="294"/>
        <v/>
      </c>
      <c r="AI514" s="222" t="str">
        <f t="shared" si="294"/>
        <v/>
      </c>
      <c r="AJ514" s="222" t="str">
        <f t="shared" si="294"/>
        <v/>
      </c>
      <c r="AK514" s="222" t="str">
        <f t="shared" si="294"/>
        <v/>
      </c>
      <c r="AL514" s="222" t="str">
        <f t="shared" si="294"/>
        <v/>
      </c>
      <c r="AM514" s="222" t="str">
        <f t="shared" si="294"/>
        <v/>
      </c>
      <c r="AN514" s="222" t="str">
        <f t="shared" si="294"/>
        <v/>
      </c>
      <c r="AO514" s="222" t="str">
        <f t="shared" si="294"/>
        <v/>
      </c>
      <c r="AP514" s="222" t="str">
        <f t="shared" si="294"/>
        <v/>
      </c>
      <c r="AQ514" s="222" t="str">
        <f t="shared" si="294"/>
        <v/>
      </c>
      <c r="AR514" s="222" t="str">
        <f t="shared" si="294"/>
        <v/>
      </c>
      <c r="AS514" s="222" t="str">
        <f t="shared" si="294"/>
        <v/>
      </c>
      <c r="AT514" s="222" t="str">
        <f t="shared" si="294"/>
        <v/>
      </c>
      <c r="AU514" s="222" t="str">
        <f t="shared" si="294"/>
        <v/>
      </c>
      <c r="AV514" s="222" t="str">
        <f t="shared" si="294"/>
        <v/>
      </c>
      <c r="AW514" s="222" t="str">
        <f t="shared" si="294"/>
        <v/>
      </c>
      <c r="AX514" s="222" t="str">
        <f t="shared" si="294"/>
        <v/>
      </c>
      <c r="AY514" s="222" t="str">
        <f t="shared" si="294"/>
        <v/>
      </c>
      <c r="AZ514" s="222" t="str">
        <f t="shared" si="294"/>
        <v/>
      </c>
      <c r="BA514" s="222" t="str">
        <f t="shared" si="294"/>
        <v/>
      </c>
      <c r="BB514" s="219" t="str">
        <f>IFERROR(IF(IF(Z514=例①!$E$12,例①!$E$12,IF(WEEKDAY(Z514)=1,Z521,BB515))&gt;例①!$E$12,例①!$E$12,IF(Z514=例①!$E$12,例①!$E$12,IF(WEEKDAY(Z514)=1,Z521,BB515))),"")</f>
        <v/>
      </c>
      <c r="BE514" s="53"/>
      <c r="BF514" s="53"/>
      <c r="BG514" s="53" t="str">
        <f>IFERROR(VLOOKUP(B514,例①!$C$11:$D$12,2,FALSE),"")</f>
        <v/>
      </c>
      <c r="BH514" s="53" t="str">
        <f>IFERROR(VLOOKUP(B514,例①!$C$16:$D$21,2,FALSE),"")</f>
        <v/>
      </c>
      <c r="BI514" s="53" t="str">
        <f>IFERROR(VLOOKUP(B514,例①!$C$22:$D$24,2,FALSE),"")</f>
        <v/>
      </c>
      <c r="BJ514" s="53" t="str">
        <f>IF(B514&gt;例①!$C$26,"",IF(B514&gt;=例①!$C$25,$BJ$13,""))</f>
        <v/>
      </c>
      <c r="BK514" s="53" t="str">
        <f>IF(B514&gt;例①!$C$28,"",IF(B514&gt;=例①!$C$27,$BK$13,""))</f>
        <v/>
      </c>
      <c r="BL514" s="53" t="str">
        <f>IF(B514&gt;例①!$C$30,"",IF(B514&gt;=例①!$C$29,$BL$13,""))</f>
        <v/>
      </c>
      <c r="BM514" s="53" t="str">
        <f>IF(B514&gt;例①!$C$32,"",IF(B514&gt;=例①!$C$31,$BM$13,""))</f>
        <v/>
      </c>
      <c r="BN514" s="53" t="str">
        <f>IF(B514&gt;例①!$C$34,"",IF(B514&gt;=例①!$C$33,$BN$13,""))</f>
        <v/>
      </c>
      <c r="BO514" s="53" t="str">
        <f>IF(B514&gt;例①!$C$36,"",IF(B514&gt;=例①!$C$35,$BO$13,""))</f>
        <v/>
      </c>
      <c r="BP514" s="53" t="str">
        <f>IF(B514&gt;例①!$C$38,"",IF(B514&gt;=例①!$C$37,$BP$13,""))</f>
        <v/>
      </c>
      <c r="BQ514" s="53" t="str">
        <f>IF(B514&gt;例①!$C$40,"",IF(B514&gt;=例①!$C$39,$BQ$13,""))</f>
        <v/>
      </c>
      <c r="BR514" s="53" t="str">
        <f>IF(B514&gt;例①!$C$42,"",IF(B514&gt;=例①!$C$41,$BR$13,""))</f>
        <v/>
      </c>
      <c r="BS514" s="53" t="str">
        <f>IF(B514&gt;例①!$C$44,"",IF(B514&gt;=例①!$C$43,$BS$13,""))</f>
        <v/>
      </c>
      <c r="BT514" s="53" t="str">
        <f>IF(B514&gt;例①!$C$46,"",IF(B514&gt;=例①!$C$45,$BT$13,""))</f>
        <v/>
      </c>
      <c r="BU514" s="53" t="str">
        <f>IF(B514&gt;例①!$C$48,"",IF(B514&gt;=例①!$C$47,$BU$13,""))</f>
        <v/>
      </c>
      <c r="BV514" s="53" t="str">
        <f>IF(B514&gt;例①!$C$50,"",IF(B514&gt;=例①!$C$49,$BV$13,""))</f>
        <v/>
      </c>
      <c r="BW514" s="53" t="str">
        <f>IF(B514&gt;例①!$C$52,"",IF(B514&gt;=例①!$C$51,$BW$13,""))</f>
        <v/>
      </c>
      <c r="BX514" s="53" t="str">
        <f>IF(B514&gt;例①!$C$54,"",IF(B514&gt;=例①!$C$53,$BX$13,""))</f>
        <v/>
      </c>
      <c r="BY514" s="53" t="str">
        <f>IF(B514&gt;例①!$C$56,"",IF(B514&gt;=例①!$C$55,$BY$13,""))</f>
        <v/>
      </c>
      <c r="BZ514" s="53" t="str">
        <f>IF(B514&gt;例①!$C$58,"",IF(B514&gt;=例①!$C$57,$BZ$13,""))</f>
        <v/>
      </c>
      <c r="CA514" s="53" t="str">
        <f>IF(B514&gt;例①!$C$60,"",IF(B514&gt;=例①!$C$59,$CA$13,""))</f>
        <v/>
      </c>
      <c r="CB514" s="53" t="str">
        <f>IF(B514&gt;例①!$C$62,"",IF(B514&gt;=例①!$C$61,$CB$13,""))</f>
        <v/>
      </c>
      <c r="CC514" s="53" t="str">
        <f>IF(B514&gt;例①!$C$64,"",IF(B514&gt;=例①!$C$63,$CC$13,""))</f>
        <v/>
      </c>
      <c r="CD514" s="53" t="str">
        <f>IF(B514&gt;例①!$C$66,"",IF(B514&gt;=例①!$C$65,$CD$13,""))</f>
        <v/>
      </c>
      <c r="CE514" s="50" t="str">
        <f t="shared" si="286"/>
        <v/>
      </c>
      <c r="CF514" s="50" t="str">
        <f t="shared" si="273"/>
        <v xml:space="preserve"> </v>
      </c>
    </row>
    <row r="515" spans="1:84" ht="39" customHeight="1" thickTop="1" thickBot="1" x14ac:dyDescent="0.2">
      <c r="A515" s="81" t="str">
        <f t="shared" si="260"/>
        <v>対象期間外</v>
      </c>
      <c r="B515" s="180" t="str">
        <f>IFERROR(IF(B514=例①!$E$12+IF(WEEKDAY(例①!$E$12)=1,例①!$E$12,(8-WEEKDAY(例①!$E$12))),"-",IF(B514="-","-",B514+1)),"-")</f>
        <v>-</v>
      </c>
      <c r="C515" s="89" t="str">
        <f t="shared" si="274"/>
        <v>-</v>
      </c>
      <c r="D515" s="199" t="str">
        <f t="shared" si="275"/>
        <v>×</v>
      </c>
      <c r="E515" s="200" t="str">
        <f t="shared" si="276"/>
        <v xml:space="preserve"> </v>
      </c>
      <c r="F515" s="201" t="s">
        <v>60</v>
      </c>
      <c r="G515" s="202"/>
      <c r="H515" s="203"/>
      <c r="I515" s="204"/>
      <c r="J515" s="187" t="str">
        <f t="shared" si="277"/>
        <v/>
      </c>
      <c r="K515" s="190" t="str">
        <f t="shared" si="261"/>
        <v/>
      </c>
      <c r="L515" s="190" t="str">
        <f t="shared" si="262"/>
        <v/>
      </c>
      <c r="M515" s="188" t="str">
        <f t="shared" si="278"/>
        <v/>
      </c>
      <c r="N515" s="87" t="str">
        <f t="shared" si="263"/>
        <v/>
      </c>
      <c r="O515" s="108"/>
      <c r="P515" s="156" t="str">
        <f>IF(B515&lt;例①!$E$11,"",IF(B515&gt;例①!$E$12,"",IF(LEN(CE515)=0,"○","")))</f>
        <v/>
      </c>
      <c r="Q515" s="162">
        <f t="shared" si="279"/>
        <v>52</v>
      </c>
      <c r="R515" s="93">
        <f t="shared" si="264"/>
        <v>181</v>
      </c>
      <c r="S515" s="156" t="str">
        <f t="shared" si="265"/>
        <v/>
      </c>
      <c r="T515" s="162">
        <f t="shared" si="266"/>
        <v>51</v>
      </c>
      <c r="U515" s="100">
        <f t="shared" si="280"/>
        <v>52</v>
      </c>
      <c r="V515" s="93" t="str">
        <f t="shared" si="267"/>
        <v/>
      </c>
      <c r="W515" s="169" t="str">
        <f t="shared" si="281"/>
        <v/>
      </c>
      <c r="X515" s="80" t="str">
        <f t="shared" si="282"/>
        <v/>
      </c>
      <c r="Y515" s="80" t="str">
        <f t="shared" si="283"/>
        <v/>
      </c>
      <c r="Z515" s="80" t="str">
        <f t="shared" si="268"/>
        <v>-</v>
      </c>
      <c r="AA515" s="80" t="str">
        <f t="shared" si="269"/>
        <v/>
      </c>
      <c r="AB515" s="80" t="str">
        <f t="shared" si="270"/>
        <v>OK（振替済み）</v>
      </c>
      <c r="AC515" s="154">
        <f t="shared" si="271"/>
        <v>51</v>
      </c>
      <c r="AD515" s="154" t="str">
        <f t="shared" si="284"/>
        <v/>
      </c>
      <c r="AE515" s="106">
        <f t="shared" si="285"/>
        <v>0</v>
      </c>
      <c r="AF515" s="106">
        <f t="shared" si="272"/>
        <v>0</v>
      </c>
      <c r="AG515" s="218" t="str">
        <f>IFERROR(IF(AE515=1,例①!$E$11,IF(AE515=2,例①!$E$11,IF(WEEKDAY(Z515)=2,Z508,AG514))),"")</f>
        <v/>
      </c>
      <c r="AH515" s="222" t="str">
        <f t="shared" si="294"/>
        <v/>
      </c>
      <c r="AI515" s="222" t="str">
        <f t="shared" si="294"/>
        <v/>
      </c>
      <c r="AJ515" s="222" t="str">
        <f t="shared" si="294"/>
        <v/>
      </c>
      <c r="AK515" s="222" t="str">
        <f t="shared" si="294"/>
        <v/>
      </c>
      <c r="AL515" s="222" t="str">
        <f t="shared" si="294"/>
        <v/>
      </c>
      <c r="AM515" s="222" t="str">
        <f t="shared" si="294"/>
        <v/>
      </c>
      <c r="AN515" s="222" t="str">
        <f t="shared" si="294"/>
        <v/>
      </c>
      <c r="AO515" s="222" t="str">
        <f t="shared" si="294"/>
        <v/>
      </c>
      <c r="AP515" s="222" t="str">
        <f t="shared" si="294"/>
        <v/>
      </c>
      <c r="AQ515" s="222" t="str">
        <f t="shared" si="294"/>
        <v/>
      </c>
      <c r="AR515" s="222" t="str">
        <f t="shared" si="294"/>
        <v/>
      </c>
      <c r="AS515" s="222" t="str">
        <f t="shared" si="294"/>
        <v/>
      </c>
      <c r="AT515" s="222" t="str">
        <f t="shared" si="294"/>
        <v/>
      </c>
      <c r="AU515" s="222" t="str">
        <f t="shared" si="294"/>
        <v/>
      </c>
      <c r="AV515" s="222" t="str">
        <f t="shared" si="294"/>
        <v/>
      </c>
      <c r="AW515" s="222" t="str">
        <f t="shared" si="294"/>
        <v/>
      </c>
      <c r="AX515" s="222" t="str">
        <f t="shared" si="294"/>
        <v/>
      </c>
      <c r="AY515" s="222" t="str">
        <f t="shared" si="294"/>
        <v/>
      </c>
      <c r="AZ515" s="222" t="str">
        <f t="shared" si="294"/>
        <v/>
      </c>
      <c r="BA515" s="222" t="str">
        <f t="shared" si="294"/>
        <v/>
      </c>
      <c r="BB515" s="219" t="str">
        <f>IFERROR(IF(IF(Z515=例①!$E$12,例①!$E$12,IF(WEEKDAY(Z515)=1,Z522,BB516))&gt;例①!$E$12,例①!$E$12,IF(Z515=例①!$E$12,例①!$E$12,IF(WEEKDAY(Z515)=1,Z522,BB516))),"")</f>
        <v/>
      </c>
      <c r="BE515" s="53"/>
      <c r="BF515" s="53"/>
      <c r="BG515" s="53" t="str">
        <f>IFERROR(VLOOKUP(B515,例①!$C$11:$D$12,2,FALSE),"")</f>
        <v/>
      </c>
      <c r="BH515" s="53" t="str">
        <f>IFERROR(VLOOKUP(B515,例①!$C$16:$D$21,2,FALSE),"")</f>
        <v/>
      </c>
      <c r="BI515" s="53" t="str">
        <f>IFERROR(VLOOKUP(B515,例①!$C$22:$D$24,2,FALSE),"")</f>
        <v/>
      </c>
      <c r="BJ515" s="53" t="str">
        <f>IF(B515&gt;例①!$C$26,"",IF(B515&gt;=例①!$C$25,$BJ$13,""))</f>
        <v/>
      </c>
      <c r="BK515" s="53" t="str">
        <f>IF(B515&gt;例①!$C$28,"",IF(B515&gt;=例①!$C$27,$BK$13,""))</f>
        <v/>
      </c>
      <c r="BL515" s="53" t="str">
        <f>IF(B515&gt;例①!$C$30,"",IF(B515&gt;=例①!$C$29,$BL$13,""))</f>
        <v/>
      </c>
      <c r="BM515" s="53" t="str">
        <f>IF(B515&gt;例①!$C$32,"",IF(B515&gt;=例①!$C$31,$BM$13,""))</f>
        <v/>
      </c>
      <c r="BN515" s="53" t="str">
        <f>IF(B515&gt;例①!$C$34,"",IF(B515&gt;=例①!$C$33,$BN$13,""))</f>
        <v/>
      </c>
      <c r="BO515" s="53" t="str">
        <f>IF(B515&gt;例①!$C$36,"",IF(B515&gt;=例①!$C$35,$BO$13,""))</f>
        <v/>
      </c>
      <c r="BP515" s="53" t="str">
        <f>IF(B515&gt;例①!$C$38,"",IF(B515&gt;=例①!$C$37,$BP$13,""))</f>
        <v/>
      </c>
      <c r="BQ515" s="53" t="str">
        <f>IF(B515&gt;例①!$C$40,"",IF(B515&gt;=例①!$C$39,$BQ$13,""))</f>
        <v/>
      </c>
      <c r="BR515" s="53" t="str">
        <f>IF(B515&gt;例①!$C$42,"",IF(B515&gt;=例①!$C$41,$BR$13,""))</f>
        <v/>
      </c>
      <c r="BS515" s="53" t="str">
        <f>IF(B515&gt;例①!$C$44,"",IF(B515&gt;=例①!$C$43,$BS$13,""))</f>
        <v/>
      </c>
      <c r="BT515" s="53" t="str">
        <f>IF(B515&gt;例①!$C$46,"",IF(B515&gt;=例①!$C$45,$BT$13,""))</f>
        <v/>
      </c>
      <c r="BU515" s="53" t="str">
        <f>IF(B515&gt;例①!$C$48,"",IF(B515&gt;=例①!$C$47,$BU$13,""))</f>
        <v/>
      </c>
      <c r="BV515" s="53" t="str">
        <f>IF(B515&gt;例①!$C$50,"",IF(B515&gt;=例①!$C$49,$BV$13,""))</f>
        <v/>
      </c>
      <c r="BW515" s="53" t="str">
        <f>IF(B515&gt;例①!$C$52,"",IF(B515&gt;=例①!$C$51,$BW$13,""))</f>
        <v/>
      </c>
      <c r="BX515" s="53" t="str">
        <f>IF(B515&gt;例①!$C$54,"",IF(B515&gt;=例①!$C$53,$BX$13,""))</f>
        <v/>
      </c>
      <c r="BY515" s="53" t="str">
        <f>IF(B515&gt;例①!$C$56,"",IF(B515&gt;=例①!$C$55,$BY$13,""))</f>
        <v/>
      </c>
      <c r="BZ515" s="53" t="str">
        <f>IF(B515&gt;例①!$C$58,"",IF(B515&gt;=例①!$C$57,$BZ$13,""))</f>
        <v/>
      </c>
      <c r="CA515" s="53" t="str">
        <f>IF(B515&gt;例①!$C$60,"",IF(B515&gt;=例①!$C$59,$CA$13,""))</f>
        <v/>
      </c>
      <c r="CB515" s="53" t="str">
        <f>IF(B515&gt;例①!$C$62,"",IF(B515&gt;=例①!$C$61,$CB$13,""))</f>
        <v/>
      </c>
      <c r="CC515" s="53" t="str">
        <f>IF(B515&gt;例①!$C$64,"",IF(B515&gt;=例①!$C$63,$CC$13,""))</f>
        <v/>
      </c>
      <c r="CD515" s="53" t="str">
        <f>IF(B515&gt;例①!$C$66,"",IF(B515&gt;=例①!$C$65,$CD$13,""))</f>
        <v/>
      </c>
      <c r="CE515" s="50" t="str">
        <f t="shared" si="286"/>
        <v/>
      </c>
      <c r="CF515" s="50" t="str">
        <f t="shared" si="273"/>
        <v xml:space="preserve"> </v>
      </c>
    </row>
    <row r="516" spans="1:84" ht="39" customHeight="1" thickTop="1" thickBot="1" x14ac:dyDescent="0.2">
      <c r="A516" s="81" t="str">
        <f t="shared" si="260"/>
        <v>対象期間外</v>
      </c>
      <c r="B516" s="180" t="str">
        <f>IFERROR(IF(B515=例①!$E$12+IF(WEEKDAY(例①!$E$12)=1,例①!$E$12,(8-WEEKDAY(例①!$E$12))),"-",IF(B515="-","-",B515+1)),"-")</f>
        <v>-</v>
      </c>
      <c r="C516" s="89" t="str">
        <f t="shared" si="274"/>
        <v>-</v>
      </c>
      <c r="D516" s="199" t="str">
        <f t="shared" si="275"/>
        <v>×</v>
      </c>
      <c r="E516" s="200" t="str">
        <f t="shared" si="276"/>
        <v xml:space="preserve"> </v>
      </c>
      <c r="F516" s="201" t="s">
        <v>60</v>
      </c>
      <c r="G516" s="202"/>
      <c r="H516" s="203"/>
      <c r="I516" s="204"/>
      <c r="J516" s="187" t="str">
        <f t="shared" si="277"/>
        <v/>
      </c>
      <c r="K516" s="190" t="str">
        <f t="shared" si="261"/>
        <v/>
      </c>
      <c r="L516" s="190" t="str">
        <f t="shared" si="262"/>
        <v/>
      </c>
      <c r="M516" s="188" t="str">
        <f t="shared" si="278"/>
        <v/>
      </c>
      <c r="N516" s="87" t="str">
        <f t="shared" si="263"/>
        <v/>
      </c>
      <c r="O516" s="108"/>
      <c r="P516" s="156" t="str">
        <f>IF(B516&lt;例①!$E$11,"",IF(B516&gt;例①!$E$12,"",IF(LEN(CE516)=0,"○","")))</f>
        <v/>
      </c>
      <c r="Q516" s="162">
        <f t="shared" si="279"/>
        <v>52</v>
      </c>
      <c r="R516" s="93">
        <f t="shared" si="264"/>
        <v>181</v>
      </c>
      <c r="S516" s="156" t="str">
        <f t="shared" si="265"/>
        <v/>
      </c>
      <c r="T516" s="162">
        <f t="shared" si="266"/>
        <v>51</v>
      </c>
      <c r="U516" s="100">
        <f t="shared" si="280"/>
        <v>52</v>
      </c>
      <c r="V516" s="93" t="str">
        <f t="shared" si="267"/>
        <v/>
      </c>
      <c r="W516" s="169" t="str">
        <f t="shared" si="281"/>
        <v/>
      </c>
      <c r="X516" s="80" t="str">
        <f t="shared" si="282"/>
        <v/>
      </c>
      <c r="Y516" s="80" t="str">
        <f t="shared" si="283"/>
        <v/>
      </c>
      <c r="Z516" s="80" t="str">
        <f t="shared" si="268"/>
        <v>-</v>
      </c>
      <c r="AA516" s="80" t="str">
        <f t="shared" si="269"/>
        <v/>
      </c>
      <c r="AB516" s="80" t="str">
        <f t="shared" si="270"/>
        <v>OK（振替済み）</v>
      </c>
      <c r="AC516" s="154">
        <f t="shared" si="271"/>
        <v>51</v>
      </c>
      <c r="AD516" s="154" t="str">
        <f t="shared" si="284"/>
        <v/>
      </c>
      <c r="AE516" s="106">
        <f t="shared" si="285"/>
        <v>0</v>
      </c>
      <c r="AF516" s="106">
        <f t="shared" si="272"/>
        <v>0</v>
      </c>
      <c r="AG516" s="218" t="str">
        <f>IFERROR(IF(AE516=1,例①!$E$11,IF(AE516=2,例①!$E$11,IF(WEEKDAY(Z516)=2,Z509,AG515))),"")</f>
        <v/>
      </c>
      <c r="AH516" s="222" t="str">
        <f t="shared" si="294"/>
        <v/>
      </c>
      <c r="AI516" s="222" t="str">
        <f t="shared" si="294"/>
        <v/>
      </c>
      <c r="AJ516" s="222" t="str">
        <f t="shared" si="294"/>
        <v/>
      </c>
      <c r="AK516" s="222" t="str">
        <f t="shared" si="294"/>
        <v/>
      </c>
      <c r="AL516" s="222" t="str">
        <f t="shared" si="294"/>
        <v/>
      </c>
      <c r="AM516" s="222" t="str">
        <f t="shared" si="294"/>
        <v/>
      </c>
      <c r="AN516" s="222" t="str">
        <f t="shared" si="294"/>
        <v/>
      </c>
      <c r="AO516" s="222" t="str">
        <f t="shared" si="294"/>
        <v/>
      </c>
      <c r="AP516" s="222" t="str">
        <f t="shared" si="294"/>
        <v/>
      </c>
      <c r="AQ516" s="222" t="str">
        <f t="shared" si="294"/>
        <v/>
      </c>
      <c r="AR516" s="222" t="str">
        <f t="shared" si="294"/>
        <v/>
      </c>
      <c r="AS516" s="222" t="str">
        <f t="shared" si="294"/>
        <v/>
      </c>
      <c r="AT516" s="222" t="str">
        <f t="shared" si="294"/>
        <v/>
      </c>
      <c r="AU516" s="222" t="str">
        <f t="shared" si="294"/>
        <v/>
      </c>
      <c r="AV516" s="222" t="str">
        <f t="shared" si="294"/>
        <v/>
      </c>
      <c r="AW516" s="222" t="str">
        <f t="shared" si="294"/>
        <v/>
      </c>
      <c r="AX516" s="222" t="str">
        <f t="shared" si="294"/>
        <v/>
      </c>
      <c r="AY516" s="222" t="str">
        <f t="shared" si="294"/>
        <v/>
      </c>
      <c r="AZ516" s="222" t="str">
        <f t="shared" si="294"/>
        <v/>
      </c>
      <c r="BA516" s="222" t="str">
        <f t="shared" si="294"/>
        <v/>
      </c>
      <c r="BB516" s="219" t="str">
        <f>IFERROR(IF(IF(Z516=例①!$E$12,例①!$E$12,IF(WEEKDAY(Z516)=1,Z523,BB517))&gt;例①!$E$12,例①!$E$12,IF(Z516=例①!$E$12,例①!$E$12,IF(WEEKDAY(Z516)=1,Z523,BB517))),"")</f>
        <v/>
      </c>
      <c r="BE516" s="53"/>
      <c r="BF516" s="53"/>
      <c r="BG516" s="53" t="str">
        <f>IFERROR(VLOOKUP(B516,例①!$C$11:$D$12,2,FALSE),"")</f>
        <v/>
      </c>
      <c r="BH516" s="53" t="str">
        <f>IFERROR(VLOOKUP(B516,例①!$C$16:$D$21,2,FALSE),"")</f>
        <v/>
      </c>
      <c r="BI516" s="53" t="str">
        <f>IFERROR(VLOOKUP(B516,例①!$C$22:$D$24,2,FALSE),"")</f>
        <v/>
      </c>
      <c r="BJ516" s="53" t="str">
        <f>IF(B516&gt;例①!$C$26,"",IF(B516&gt;=例①!$C$25,$BJ$13,""))</f>
        <v/>
      </c>
      <c r="BK516" s="53" t="str">
        <f>IF(B516&gt;例①!$C$28,"",IF(B516&gt;=例①!$C$27,$BK$13,""))</f>
        <v/>
      </c>
      <c r="BL516" s="53" t="str">
        <f>IF(B516&gt;例①!$C$30,"",IF(B516&gt;=例①!$C$29,$BL$13,""))</f>
        <v/>
      </c>
      <c r="BM516" s="53" t="str">
        <f>IF(B516&gt;例①!$C$32,"",IF(B516&gt;=例①!$C$31,$BM$13,""))</f>
        <v/>
      </c>
      <c r="BN516" s="53" t="str">
        <f>IF(B516&gt;例①!$C$34,"",IF(B516&gt;=例①!$C$33,$BN$13,""))</f>
        <v/>
      </c>
      <c r="BO516" s="53" t="str">
        <f>IF(B516&gt;例①!$C$36,"",IF(B516&gt;=例①!$C$35,$BO$13,""))</f>
        <v/>
      </c>
      <c r="BP516" s="53" t="str">
        <f>IF(B516&gt;例①!$C$38,"",IF(B516&gt;=例①!$C$37,$BP$13,""))</f>
        <v/>
      </c>
      <c r="BQ516" s="53" t="str">
        <f>IF(B516&gt;例①!$C$40,"",IF(B516&gt;=例①!$C$39,$BQ$13,""))</f>
        <v/>
      </c>
      <c r="BR516" s="53" t="str">
        <f>IF(B516&gt;例①!$C$42,"",IF(B516&gt;=例①!$C$41,$BR$13,""))</f>
        <v/>
      </c>
      <c r="BS516" s="53" t="str">
        <f>IF(B516&gt;例①!$C$44,"",IF(B516&gt;=例①!$C$43,$BS$13,""))</f>
        <v/>
      </c>
      <c r="BT516" s="53" t="str">
        <f>IF(B516&gt;例①!$C$46,"",IF(B516&gt;=例①!$C$45,$BT$13,""))</f>
        <v/>
      </c>
      <c r="BU516" s="53" t="str">
        <f>IF(B516&gt;例①!$C$48,"",IF(B516&gt;=例①!$C$47,$BU$13,""))</f>
        <v/>
      </c>
      <c r="BV516" s="53" t="str">
        <f>IF(B516&gt;例①!$C$50,"",IF(B516&gt;=例①!$C$49,$BV$13,""))</f>
        <v/>
      </c>
      <c r="BW516" s="53" t="str">
        <f>IF(B516&gt;例①!$C$52,"",IF(B516&gt;=例①!$C$51,$BW$13,""))</f>
        <v/>
      </c>
      <c r="BX516" s="53" t="str">
        <f>IF(B516&gt;例①!$C$54,"",IF(B516&gt;=例①!$C$53,$BX$13,""))</f>
        <v/>
      </c>
      <c r="BY516" s="53" t="str">
        <f>IF(B516&gt;例①!$C$56,"",IF(B516&gt;=例①!$C$55,$BY$13,""))</f>
        <v/>
      </c>
      <c r="BZ516" s="53" t="str">
        <f>IF(B516&gt;例①!$C$58,"",IF(B516&gt;=例①!$C$57,$BZ$13,""))</f>
        <v/>
      </c>
      <c r="CA516" s="53" t="str">
        <f>IF(B516&gt;例①!$C$60,"",IF(B516&gt;=例①!$C$59,$CA$13,""))</f>
        <v/>
      </c>
      <c r="CB516" s="53" t="str">
        <f>IF(B516&gt;例①!$C$62,"",IF(B516&gt;=例①!$C$61,$CB$13,""))</f>
        <v/>
      </c>
      <c r="CC516" s="53" t="str">
        <f>IF(B516&gt;例①!$C$64,"",IF(B516&gt;=例①!$C$63,$CC$13,""))</f>
        <v/>
      </c>
      <c r="CD516" s="53" t="str">
        <f>IF(B516&gt;例①!$C$66,"",IF(B516&gt;=例①!$C$65,$CD$13,""))</f>
        <v/>
      </c>
      <c r="CE516" s="50" t="str">
        <f t="shared" si="286"/>
        <v/>
      </c>
      <c r="CF516" s="50" t="str">
        <f t="shared" si="273"/>
        <v xml:space="preserve"> </v>
      </c>
    </row>
    <row r="517" spans="1:84" ht="39" customHeight="1" thickTop="1" thickBot="1" x14ac:dyDescent="0.2">
      <c r="A517" s="81" t="str">
        <f t="shared" si="260"/>
        <v>対象期間外</v>
      </c>
      <c r="B517" s="180" t="str">
        <f>IFERROR(IF(B516=例①!$E$12+IF(WEEKDAY(例①!$E$12)=1,例①!$E$12,(8-WEEKDAY(例①!$E$12))),"-",IF(B516="-","-",B516+1)),"-")</f>
        <v>-</v>
      </c>
      <c r="C517" s="89" t="str">
        <f t="shared" si="274"/>
        <v>-</v>
      </c>
      <c r="D517" s="199" t="str">
        <f t="shared" si="275"/>
        <v>×</v>
      </c>
      <c r="E517" s="200" t="str">
        <f t="shared" si="276"/>
        <v xml:space="preserve"> </v>
      </c>
      <c r="F517" s="201" t="s">
        <v>61</v>
      </c>
      <c r="G517" s="202"/>
      <c r="H517" s="203"/>
      <c r="I517" s="204"/>
      <c r="J517" s="187" t="str">
        <f t="shared" si="277"/>
        <v/>
      </c>
      <c r="K517" s="190" t="str">
        <f t="shared" si="261"/>
        <v/>
      </c>
      <c r="L517" s="190" t="str">
        <f t="shared" si="262"/>
        <v/>
      </c>
      <c r="M517" s="188" t="str">
        <f t="shared" si="278"/>
        <v/>
      </c>
      <c r="N517" s="87" t="str">
        <f t="shared" si="263"/>
        <v/>
      </c>
      <c r="O517" s="108"/>
      <c r="P517" s="156" t="str">
        <f>IF(B517&lt;例①!$E$11,"",IF(B517&gt;例①!$E$12,"",IF(LEN(CE517)=0,"○","")))</f>
        <v/>
      </c>
      <c r="Q517" s="162">
        <f t="shared" si="279"/>
        <v>52</v>
      </c>
      <c r="R517" s="93">
        <f t="shared" si="264"/>
        <v>181</v>
      </c>
      <c r="S517" s="156" t="str">
        <f t="shared" si="265"/>
        <v/>
      </c>
      <c r="T517" s="162">
        <f t="shared" si="266"/>
        <v>51</v>
      </c>
      <c r="U517" s="100">
        <f t="shared" si="280"/>
        <v>52</v>
      </c>
      <c r="V517" s="93" t="str">
        <f t="shared" si="267"/>
        <v/>
      </c>
      <c r="W517" s="169" t="str">
        <f t="shared" si="281"/>
        <v/>
      </c>
      <c r="X517" s="80" t="str">
        <f t="shared" si="282"/>
        <v/>
      </c>
      <c r="Y517" s="80" t="str">
        <f t="shared" si="283"/>
        <v/>
      </c>
      <c r="Z517" s="80" t="str">
        <f t="shared" si="268"/>
        <v>-</v>
      </c>
      <c r="AA517" s="80" t="str">
        <f t="shared" si="269"/>
        <v/>
      </c>
      <c r="AB517" s="80" t="str">
        <f t="shared" si="270"/>
        <v>OK（振替済み）</v>
      </c>
      <c r="AC517" s="154">
        <f t="shared" si="271"/>
        <v>51</v>
      </c>
      <c r="AD517" s="154" t="str">
        <f t="shared" si="284"/>
        <v/>
      </c>
      <c r="AE517" s="106">
        <f t="shared" si="285"/>
        <v>0</v>
      </c>
      <c r="AF517" s="106">
        <f t="shared" si="272"/>
        <v>0</v>
      </c>
      <c r="AG517" s="218" t="str">
        <f>IFERROR(IF(AE517=1,例①!$E$11,IF(AE517=2,例①!$E$11,IF(WEEKDAY(Z517)=2,Z510,AG516))),"")</f>
        <v/>
      </c>
      <c r="AH517" s="222" t="str">
        <f t="shared" si="294"/>
        <v/>
      </c>
      <c r="AI517" s="222" t="str">
        <f t="shared" si="294"/>
        <v/>
      </c>
      <c r="AJ517" s="222" t="str">
        <f t="shared" si="294"/>
        <v/>
      </c>
      <c r="AK517" s="222" t="str">
        <f t="shared" si="294"/>
        <v/>
      </c>
      <c r="AL517" s="222" t="str">
        <f t="shared" si="294"/>
        <v/>
      </c>
      <c r="AM517" s="222" t="str">
        <f t="shared" si="294"/>
        <v/>
      </c>
      <c r="AN517" s="222" t="str">
        <f t="shared" si="294"/>
        <v/>
      </c>
      <c r="AO517" s="222" t="str">
        <f t="shared" si="294"/>
        <v/>
      </c>
      <c r="AP517" s="222" t="str">
        <f t="shared" si="294"/>
        <v/>
      </c>
      <c r="AQ517" s="222" t="str">
        <f t="shared" si="294"/>
        <v/>
      </c>
      <c r="AR517" s="222" t="str">
        <f t="shared" si="294"/>
        <v/>
      </c>
      <c r="AS517" s="222" t="str">
        <f t="shared" si="294"/>
        <v/>
      </c>
      <c r="AT517" s="222" t="str">
        <f t="shared" si="294"/>
        <v/>
      </c>
      <c r="AU517" s="222" t="str">
        <f t="shared" si="294"/>
        <v/>
      </c>
      <c r="AV517" s="222" t="str">
        <f t="shared" si="294"/>
        <v/>
      </c>
      <c r="AW517" s="222" t="str">
        <f t="shared" si="294"/>
        <v/>
      </c>
      <c r="AX517" s="222" t="str">
        <f t="shared" si="294"/>
        <v/>
      </c>
      <c r="AY517" s="222" t="str">
        <f t="shared" si="294"/>
        <v/>
      </c>
      <c r="AZ517" s="222" t="str">
        <f t="shared" si="294"/>
        <v/>
      </c>
      <c r="BA517" s="222" t="str">
        <f t="shared" si="294"/>
        <v/>
      </c>
      <c r="BB517" s="219" t="str">
        <f>IFERROR(IF(IF(Z517=例①!$E$12,例①!$E$12,IF(WEEKDAY(Z517)=1,Z524,BB518))&gt;例①!$E$12,例①!$E$12,IF(Z517=例①!$E$12,例①!$E$12,IF(WEEKDAY(Z517)=1,Z524,BB518))),"")</f>
        <v/>
      </c>
      <c r="BE517" s="53"/>
      <c r="BF517" s="53"/>
      <c r="BG517" s="53" t="str">
        <f>IFERROR(VLOOKUP(B517,例①!$C$11:$D$12,2,FALSE),"")</f>
        <v/>
      </c>
      <c r="BH517" s="53" t="str">
        <f>IFERROR(VLOOKUP(B517,例①!$C$16:$D$21,2,FALSE),"")</f>
        <v/>
      </c>
      <c r="BI517" s="53" t="str">
        <f>IFERROR(VLOOKUP(B517,例①!$C$22:$D$24,2,FALSE),"")</f>
        <v/>
      </c>
      <c r="BJ517" s="53" t="str">
        <f>IF(B517&gt;例①!$C$26,"",IF(B517&gt;=例①!$C$25,$BJ$13,""))</f>
        <v/>
      </c>
      <c r="BK517" s="53" t="str">
        <f>IF(B517&gt;例①!$C$28,"",IF(B517&gt;=例①!$C$27,$BK$13,""))</f>
        <v/>
      </c>
      <c r="BL517" s="53" t="str">
        <f>IF(B517&gt;例①!$C$30,"",IF(B517&gt;=例①!$C$29,$BL$13,""))</f>
        <v/>
      </c>
      <c r="BM517" s="53" t="str">
        <f>IF(B517&gt;例①!$C$32,"",IF(B517&gt;=例①!$C$31,$BM$13,""))</f>
        <v/>
      </c>
      <c r="BN517" s="53" t="str">
        <f>IF(B517&gt;例①!$C$34,"",IF(B517&gt;=例①!$C$33,$BN$13,""))</f>
        <v/>
      </c>
      <c r="BO517" s="53" t="str">
        <f>IF(B517&gt;例①!$C$36,"",IF(B517&gt;=例①!$C$35,$BO$13,""))</f>
        <v/>
      </c>
      <c r="BP517" s="53" t="str">
        <f>IF(B517&gt;例①!$C$38,"",IF(B517&gt;=例①!$C$37,$BP$13,""))</f>
        <v/>
      </c>
      <c r="BQ517" s="53" t="str">
        <f>IF(B517&gt;例①!$C$40,"",IF(B517&gt;=例①!$C$39,$BQ$13,""))</f>
        <v/>
      </c>
      <c r="BR517" s="53" t="str">
        <f>IF(B517&gt;例①!$C$42,"",IF(B517&gt;=例①!$C$41,$BR$13,""))</f>
        <v/>
      </c>
      <c r="BS517" s="53" t="str">
        <f>IF(B517&gt;例①!$C$44,"",IF(B517&gt;=例①!$C$43,$BS$13,""))</f>
        <v/>
      </c>
      <c r="BT517" s="53" t="str">
        <f>IF(B517&gt;例①!$C$46,"",IF(B517&gt;=例①!$C$45,$BT$13,""))</f>
        <v/>
      </c>
      <c r="BU517" s="53" t="str">
        <f>IF(B517&gt;例①!$C$48,"",IF(B517&gt;=例①!$C$47,$BU$13,""))</f>
        <v/>
      </c>
      <c r="BV517" s="53" t="str">
        <f>IF(B517&gt;例①!$C$50,"",IF(B517&gt;=例①!$C$49,$BV$13,""))</f>
        <v/>
      </c>
      <c r="BW517" s="53" t="str">
        <f>IF(B517&gt;例①!$C$52,"",IF(B517&gt;=例①!$C$51,$BW$13,""))</f>
        <v/>
      </c>
      <c r="BX517" s="53" t="str">
        <f>IF(B517&gt;例①!$C$54,"",IF(B517&gt;=例①!$C$53,$BX$13,""))</f>
        <v/>
      </c>
      <c r="BY517" s="53" t="str">
        <f>IF(B517&gt;例①!$C$56,"",IF(B517&gt;=例①!$C$55,$BY$13,""))</f>
        <v/>
      </c>
      <c r="BZ517" s="53" t="str">
        <f>IF(B517&gt;例①!$C$58,"",IF(B517&gt;=例①!$C$57,$BZ$13,""))</f>
        <v/>
      </c>
      <c r="CA517" s="53" t="str">
        <f>IF(B517&gt;例①!$C$60,"",IF(B517&gt;=例①!$C$59,$CA$13,""))</f>
        <v/>
      </c>
      <c r="CB517" s="53" t="str">
        <f>IF(B517&gt;例①!$C$62,"",IF(B517&gt;=例①!$C$61,$CB$13,""))</f>
        <v/>
      </c>
      <c r="CC517" s="53" t="str">
        <f>IF(B517&gt;例①!$C$64,"",IF(B517&gt;=例①!$C$63,$CC$13,""))</f>
        <v/>
      </c>
      <c r="CD517" s="53" t="str">
        <f>IF(B517&gt;例①!$C$66,"",IF(B517&gt;=例①!$C$65,$CD$13,""))</f>
        <v/>
      </c>
      <c r="CE517" s="50" t="str">
        <f t="shared" si="286"/>
        <v/>
      </c>
      <c r="CF517" s="50" t="str">
        <f t="shared" si="273"/>
        <v xml:space="preserve"> </v>
      </c>
    </row>
    <row r="518" spans="1:84" ht="39" customHeight="1" thickTop="1" thickBot="1" x14ac:dyDescent="0.2">
      <c r="A518" s="81" t="str">
        <f t="shared" si="260"/>
        <v>対象期間外</v>
      </c>
      <c r="B518" s="180" t="str">
        <f>IFERROR(IF(B517=例①!$E$12+IF(WEEKDAY(例①!$E$12)=1,例①!$E$12,(8-WEEKDAY(例①!$E$12))),"-",IF(B517="-","-",B517+1)),"-")</f>
        <v>-</v>
      </c>
      <c r="C518" s="89" t="str">
        <f t="shared" si="274"/>
        <v>-</v>
      </c>
      <c r="D518" s="199" t="str">
        <f t="shared" si="275"/>
        <v>×</v>
      </c>
      <c r="E518" s="200" t="str">
        <f t="shared" si="276"/>
        <v xml:space="preserve"> </v>
      </c>
      <c r="F518" s="201" t="s">
        <v>61</v>
      </c>
      <c r="G518" s="202"/>
      <c r="H518" s="203"/>
      <c r="I518" s="204"/>
      <c r="J518" s="187" t="str">
        <f t="shared" si="277"/>
        <v/>
      </c>
      <c r="K518" s="190" t="str">
        <f t="shared" si="261"/>
        <v/>
      </c>
      <c r="L518" s="190" t="str">
        <f t="shared" si="262"/>
        <v/>
      </c>
      <c r="M518" s="188" t="str">
        <f t="shared" si="278"/>
        <v/>
      </c>
      <c r="N518" s="87" t="str">
        <f t="shared" si="263"/>
        <v/>
      </c>
      <c r="O518" s="108"/>
      <c r="P518" s="156" t="str">
        <f>IF(B518&lt;例①!$E$11,"",IF(B518&gt;例①!$E$12,"",IF(LEN(CE518)=0,"○","")))</f>
        <v/>
      </c>
      <c r="Q518" s="162">
        <f t="shared" si="279"/>
        <v>52</v>
      </c>
      <c r="R518" s="93">
        <f t="shared" si="264"/>
        <v>181</v>
      </c>
      <c r="S518" s="156" t="str">
        <f t="shared" si="265"/>
        <v/>
      </c>
      <c r="T518" s="162">
        <f t="shared" si="266"/>
        <v>51</v>
      </c>
      <c r="U518" s="100">
        <f t="shared" si="280"/>
        <v>52</v>
      </c>
      <c r="V518" s="93" t="str">
        <f t="shared" si="267"/>
        <v/>
      </c>
      <c r="W518" s="169" t="str">
        <f t="shared" si="281"/>
        <v/>
      </c>
      <c r="X518" s="80" t="str">
        <f t="shared" si="282"/>
        <v/>
      </c>
      <c r="Y518" s="80" t="str">
        <f t="shared" si="283"/>
        <v/>
      </c>
      <c r="Z518" s="80" t="str">
        <f t="shared" si="268"/>
        <v>-</v>
      </c>
      <c r="AA518" s="80" t="str">
        <f t="shared" si="269"/>
        <v/>
      </c>
      <c r="AB518" s="80" t="str">
        <f t="shared" si="270"/>
        <v>OK（振替済み）</v>
      </c>
      <c r="AC518" s="154">
        <f t="shared" si="271"/>
        <v>51</v>
      </c>
      <c r="AD518" s="154" t="str">
        <f t="shared" si="284"/>
        <v/>
      </c>
      <c r="AE518" s="106">
        <f t="shared" si="285"/>
        <v>0</v>
      </c>
      <c r="AF518" s="106">
        <f t="shared" si="272"/>
        <v>0</v>
      </c>
      <c r="AG518" s="223" t="str">
        <f>IFERROR(IF(AE518=1,例①!$E$11,IF(AE518=2,例①!$E$11,IF(WEEKDAY(Z518)=2,Z511,AG517))),"")</f>
        <v/>
      </c>
      <c r="AH518" s="224" t="str">
        <f t="shared" si="294"/>
        <v/>
      </c>
      <c r="AI518" s="224" t="str">
        <f t="shared" si="294"/>
        <v/>
      </c>
      <c r="AJ518" s="224" t="str">
        <f t="shared" si="294"/>
        <v/>
      </c>
      <c r="AK518" s="224" t="str">
        <f t="shared" si="294"/>
        <v/>
      </c>
      <c r="AL518" s="224" t="str">
        <f t="shared" si="294"/>
        <v/>
      </c>
      <c r="AM518" s="224" t="str">
        <f t="shared" si="294"/>
        <v/>
      </c>
      <c r="AN518" s="224" t="str">
        <f t="shared" si="294"/>
        <v/>
      </c>
      <c r="AO518" s="224" t="str">
        <f t="shared" si="294"/>
        <v/>
      </c>
      <c r="AP518" s="224" t="str">
        <f t="shared" si="294"/>
        <v/>
      </c>
      <c r="AQ518" s="224" t="str">
        <f t="shared" si="294"/>
        <v/>
      </c>
      <c r="AR518" s="224" t="str">
        <f t="shared" si="294"/>
        <v/>
      </c>
      <c r="AS518" s="224" t="str">
        <f t="shared" si="294"/>
        <v/>
      </c>
      <c r="AT518" s="224" t="str">
        <f t="shared" si="294"/>
        <v/>
      </c>
      <c r="AU518" s="224" t="str">
        <f t="shared" si="294"/>
        <v/>
      </c>
      <c r="AV518" s="224" t="str">
        <f t="shared" si="294"/>
        <v/>
      </c>
      <c r="AW518" s="224" t="str">
        <f t="shared" si="294"/>
        <v/>
      </c>
      <c r="AX518" s="224" t="str">
        <f t="shared" si="294"/>
        <v/>
      </c>
      <c r="AY518" s="224" t="str">
        <f t="shared" si="294"/>
        <v/>
      </c>
      <c r="AZ518" s="224" t="str">
        <f t="shared" si="294"/>
        <v/>
      </c>
      <c r="BA518" s="224" t="str">
        <f t="shared" si="294"/>
        <v/>
      </c>
      <c r="BB518" s="225" t="str">
        <f>IFERROR(IF(IF(Z518=例①!$E$12,例①!$E$12,IF(WEEKDAY(Z518)=1,Z525,BB519))&gt;例①!$E$12,例①!$E$12,IF(Z518=例①!$E$12,例①!$E$12,IF(WEEKDAY(Z518)=1,Z525,BB519))),"")</f>
        <v/>
      </c>
      <c r="BE518" s="53"/>
      <c r="BF518" s="53"/>
      <c r="BG518" s="53" t="str">
        <f>IFERROR(VLOOKUP(B518,例①!$C$11:$D$12,2,FALSE),"")</f>
        <v/>
      </c>
      <c r="BH518" s="53" t="str">
        <f>IFERROR(VLOOKUP(B518,例①!$C$16:$D$21,2,FALSE),"")</f>
        <v/>
      </c>
      <c r="BI518" s="53" t="str">
        <f>IFERROR(VLOOKUP(B518,例①!$C$22:$D$24,2,FALSE),"")</f>
        <v/>
      </c>
      <c r="BJ518" s="53" t="str">
        <f>IF(B518&gt;例①!$C$26,"",IF(B518&gt;=例①!$C$25,$BJ$13,""))</f>
        <v/>
      </c>
      <c r="BK518" s="53" t="str">
        <f>IF(B518&gt;例①!$C$28,"",IF(B518&gt;=例①!$C$27,$BK$13,""))</f>
        <v/>
      </c>
      <c r="BL518" s="53" t="str">
        <f>IF(B518&gt;例①!$C$30,"",IF(B518&gt;=例①!$C$29,$BL$13,""))</f>
        <v/>
      </c>
      <c r="BM518" s="53" t="str">
        <f>IF(B518&gt;例①!$C$32,"",IF(B518&gt;=例①!$C$31,$BM$13,""))</f>
        <v/>
      </c>
      <c r="BN518" s="53" t="str">
        <f>IF(B518&gt;例①!$C$34,"",IF(B518&gt;=例①!$C$33,$BN$13,""))</f>
        <v/>
      </c>
      <c r="BO518" s="53" t="str">
        <f>IF(B518&gt;例①!$C$36,"",IF(B518&gt;=例①!$C$35,$BO$13,""))</f>
        <v/>
      </c>
      <c r="BP518" s="53" t="str">
        <f>IF(B518&gt;例①!$C$38,"",IF(B518&gt;=例①!$C$37,$BP$13,""))</f>
        <v/>
      </c>
      <c r="BQ518" s="53" t="str">
        <f>IF(B518&gt;例①!$C$40,"",IF(B518&gt;=例①!$C$39,$BQ$13,""))</f>
        <v/>
      </c>
      <c r="BR518" s="53" t="str">
        <f>IF(B518&gt;例①!$C$42,"",IF(B518&gt;=例①!$C$41,$BR$13,""))</f>
        <v/>
      </c>
      <c r="BS518" s="53" t="str">
        <f>IF(B518&gt;例①!$C$44,"",IF(B518&gt;=例①!$C$43,$BS$13,""))</f>
        <v/>
      </c>
      <c r="BT518" s="53" t="str">
        <f>IF(B518&gt;例①!$C$46,"",IF(B518&gt;=例①!$C$45,$BT$13,""))</f>
        <v/>
      </c>
      <c r="BU518" s="53" t="str">
        <f>IF(B518&gt;例①!$C$48,"",IF(B518&gt;=例①!$C$47,$BU$13,""))</f>
        <v/>
      </c>
      <c r="BV518" s="53" t="str">
        <f>IF(B518&gt;例①!$C$50,"",IF(B518&gt;=例①!$C$49,$BV$13,""))</f>
        <v/>
      </c>
      <c r="BW518" s="53" t="str">
        <f>IF(B518&gt;例①!$C$52,"",IF(B518&gt;=例①!$C$51,$BW$13,""))</f>
        <v/>
      </c>
      <c r="BX518" s="53" t="str">
        <f>IF(B518&gt;例①!$C$54,"",IF(B518&gt;=例①!$C$53,$BX$13,""))</f>
        <v/>
      </c>
      <c r="BY518" s="53" t="str">
        <f>IF(B518&gt;例①!$C$56,"",IF(B518&gt;=例①!$C$55,$BY$13,""))</f>
        <v/>
      </c>
      <c r="BZ518" s="53" t="str">
        <f>IF(B518&gt;例①!$C$58,"",IF(B518&gt;=例①!$C$57,$BZ$13,""))</f>
        <v/>
      </c>
      <c r="CA518" s="53" t="str">
        <f>IF(B518&gt;例①!$C$60,"",IF(B518&gt;=例①!$C$59,$CA$13,""))</f>
        <v/>
      </c>
      <c r="CB518" s="53" t="str">
        <f>IF(B518&gt;例①!$C$62,"",IF(B518&gt;=例①!$C$61,$CB$13,""))</f>
        <v/>
      </c>
      <c r="CC518" s="53" t="str">
        <f>IF(B518&gt;例①!$C$64,"",IF(B518&gt;=例①!$C$63,$CC$13,""))</f>
        <v/>
      </c>
      <c r="CD518" s="53" t="str">
        <f>IF(B518&gt;例①!$C$66,"",IF(B518&gt;=例①!$C$65,$CD$13,""))</f>
        <v/>
      </c>
      <c r="CE518" s="50" t="str">
        <f t="shared" si="286"/>
        <v/>
      </c>
      <c r="CF518" s="50" t="str">
        <f t="shared" si="273"/>
        <v xml:space="preserve"> </v>
      </c>
    </row>
    <row r="519" spans="1:84" ht="39" customHeight="1" thickTop="1" thickBot="1" x14ac:dyDescent="0.2">
      <c r="A519" s="81" t="str">
        <f t="shared" si="260"/>
        <v>対象期間外</v>
      </c>
      <c r="B519" s="180" t="str">
        <f>IFERROR(IF(B518=例①!$E$12+IF(WEEKDAY(例①!$E$12)=1,例①!$E$12,(8-WEEKDAY(例①!$E$12))),"-",IF(B518="-","-",B518+1)),"-")</f>
        <v>-</v>
      </c>
      <c r="C519" s="89" t="str">
        <f t="shared" si="274"/>
        <v>-</v>
      </c>
      <c r="D519" s="199" t="str">
        <f t="shared" si="275"/>
        <v>×</v>
      </c>
      <c r="E519" s="200" t="str">
        <f t="shared" si="276"/>
        <v xml:space="preserve"> </v>
      </c>
      <c r="F519" s="201" t="s">
        <v>60</v>
      </c>
      <c r="G519" s="202"/>
      <c r="H519" s="203"/>
      <c r="I519" s="204"/>
      <c r="J519" s="187" t="str">
        <f t="shared" si="277"/>
        <v/>
      </c>
      <c r="K519" s="190" t="str">
        <f t="shared" si="261"/>
        <v/>
      </c>
      <c r="L519" s="190" t="str">
        <f t="shared" si="262"/>
        <v/>
      </c>
      <c r="M519" s="188" t="str">
        <f t="shared" si="278"/>
        <v/>
      </c>
      <c r="N519" s="87" t="str">
        <f t="shared" si="263"/>
        <v/>
      </c>
      <c r="O519" s="108"/>
      <c r="P519" s="156" t="str">
        <f>IF(B519&lt;例①!$E$11,"",IF(B519&gt;例①!$E$12,"",IF(LEN(CE519)=0,"○","")))</f>
        <v/>
      </c>
      <c r="Q519" s="162">
        <f t="shared" si="279"/>
        <v>52</v>
      </c>
      <c r="R519" s="93">
        <f t="shared" si="264"/>
        <v>181</v>
      </c>
      <c r="S519" s="156" t="str">
        <f t="shared" si="265"/>
        <v/>
      </c>
      <c r="T519" s="162">
        <f t="shared" si="266"/>
        <v>51</v>
      </c>
      <c r="U519" s="100">
        <f t="shared" si="280"/>
        <v>52</v>
      </c>
      <c r="V519" s="93" t="str">
        <f t="shared" si="267"/>
        <v/>
      </c>
      <c r="W519" s="169" t="str">
        <f t="shared" si="281"/>
        <v/>
      </c>
      <c r="X519" s="80" t="str">
        <f t="shared" si="282"/>
        <v/>
      </c>
      <c r="Y519" s="80" t="str">
        <f t="shared" si="283"/>
        <v/>
      </c>
      <c r="Z519" s="80" t="str">
        <f t="shared" si="268"/>
        <v>-</v>
      </c>
      <c r="AA519" s="80" t="str">
        <f t="shared" si="269"/>
        <v/>
      </c>
      <c r="AB519" s="80" t="str">
        <f t="shared" si="270"/>
        <v>OK（振替済み）</v>
      </c>
      <c r="AC519" s="154">
        <f t="shared" si="271"/>
        <v>51</v>
      </c>
      <c r="AD519" s="154" t="str">
        <f t="shared" si="284"/>
        <v/>
      </c>
      <c r="AE519" s="106">
        <f t="shared" si="285"/>
        <v>0</v>
      </c>
      <c r="AF519" s="106">
        <f t="shared" si="272"/>
        <v>0</v>
      </c>
      <c r="AG519" s="216" t="str">
        <f>IFERROR(IF(AE519=1,例①!$E$11,IF(AE519=2,例①!$E$11,IF(WEEKDAY(Z519)=2,Z512,AG518))),"")</f>
        <v/>
      </c>
      <c r="AH519" s="221" t="str">
        <f t="shared" si="294"/>
        <v/>
      </c>
      <c r="AI519" s="221" t="str">
        <f t="shared" si="294"/>
        <v/>
      </c>
      <c r="AJ519" s="221" t="str">
        <f t="shared" si="294"/>
        <v/>
      </c>
      <c r="AK519" s="221" t="str">
        <f t="shared" si="294"/>
        <v/>
      </c>
      <c r="AL519" s="221" t="str">
        <f t="shared" si="294"/>
        <v/>
      </c>
      <c r="AM519" s="221" t="str">
        <f t="shared" si="294"/>
        <v/>
      </c>
      <c r="AN519" s="221" t="str">
        <f t="shared" si="294"/>
        <v/>
      </c>
      <c r="AO519" s="221" t="str">
        <f t="shared" si="294"/>
        <v/>
      </c>
      <c r="AP519" s="221" t="str">
        <f t="shared" si="294"/>
        <v/>
      </c>
      <c r="AQ519" s="221" t="str">
        <f t="shared" si="294"/>
        <v/>
      </c>
      <c r="AR519" s="221" t="str">
        <f t="shared" si="294"/>
        <v/>
      </c>
      <c r="AS519" s="221" t="str">
        <f t="shared" si="294"/>
        <v/>
      </c>
      <c r="AT519" s="221" t="str">
        <f t="shared" si="294"/>
        <v/>
      </c>
      <c r="AU519" s="221" t="str">
        <f t="shared" si="294"/>
        <v/>
      </c>
      <c r="AV519" s="221" t="str">
        <f t="shared" si="294"/>
        <v/>
      </c>
      <c r="AW519" s="221" t="str">
        <f t="shared" si="294"/>
        <v/>
      </c>
      <c r="AX519" s="221" t="str">
        <f t="shared" si="294"/>
        <v/>
      </c>
      <c r="AY519" s="221" t="str">
        <f t="shared" si="294"/>
        <v/>
      </c>
      <c r="AZ519" s="221" t="str">
        <f t="shared" si="294"/>
        <v/>
      </c>
      <c r="BA519" s="221" t="str">
        <f t="shared" si="294"/>
        <v/>
      </c>
      <c r="BB519" s="217" t="str">
        <f>IFERROR(IF(IF(IF(Z519=例①!$E$12,例①!$E$12,IF(WEEKDAY(Z519)=1,Z526,BB520))&gt;例①!$E$12,例①!$E$12,IF(Z519=例①!$E$12,例①!$E$12,IF(WEEKDAY(Z519)=1,Z526,BB520)))=0,例①!$E$12,IF(IF(Z519=例①!$E$12,例①!$E$12,IF(WEEKDAY(Z519)=1,Z526,BB520))&gt;例①!$E$12,例①!$E$12,IF(Z519=例①!$E$12,例①!$E$12,IF(WEEKDAY(Z519)=1,Z526,BB520)))),"")</f>
        <v/>
      </c>
      <c r="BE519" s="53"/>
      <c r="BF519" s="53"/>
      <c r="BG519" s="53" t="str">
        <f>IFERROR(VLOOKUP(B519,例①!$C$11:$D$12,2,FALSE),"")</f>
        <v/>
      </c>
      <c r="BH519" s="53" t="str">
        <f>IFERROR(VLOOKUP(B519,例①!$C$16:$D$21,2,FALSE),"")</f>
        <v/>
      </c>
      <c r="BI519" s="53" t="str">
        <f>IFERROR(VLOOKUP(B519,例①!$C$22:$D$24,2,FALSE),"")</f>
        <v/>
      </c>
      <c r="BJ519" s="53" t="str">
        <f>IF(B519&gt;例①!$C$26,"",IF(B519&gt;=例①!$C$25,$BJ$13,""))</f>
        <v/>
      </c>
      <c r="BK519" s="53" t="str">
        <f>IF(B519&gt;例①!$C$28,"",IF(B519&gt;=例①!$C$27,$BK$13,""))</f>
        <v/>
      </c>
      <c r="BL519" s="53" t="str">
        <f>IF(B519&gt;例①!$C$30,"",IF(B519&gt;=例①!$C$29,$BL$13,""))</f>
        <v/>
      </c>
      <c r="BM519" s="53" t="str">
        <f>IF(B519&gt;例①!$C$32,"",IF(B519&gt;=例①!$C$31,$BM$13,""))</f>
        <v/>
      </c>
      <c r="BN519" s="53" t="str">
        <f>IF(B519&gt;例①!$C$34,"",IF(B519&gt;=例①!$C$33,$BN$13,""))</f>
        <v/>
      </c>
      <c r="BO519" s="53" t="str">
        <f>IF(B519&gt;例①!$C$36,"",IF(B519&gt;=例①!$C$35,$BO$13,""))</f>
        <v/>
      </c>
      <c r="BP519" s="53" t="str">
        <f>IF(B519&gt;例①!$C$38,"",IF(B519&gt;=例①!$C$37,$BP$13,""))</f>
        <v/>
      </c>
      <c r="BQ519" s="53" t="str">
        <f>IF(B519&gt;例①!$C$40,"",IF(B519&gt;=例①!$C$39,$BQ$13,""))</f>
        <v/>
      </c>
      <c r="BR519" s="53" t="str">
        <f>IF(B519&gt;例①!$C$42,"",IF(B519&gt;=例①!$C$41,$BR$13,""))</f>
        <v/>
      </c>
      <c r="BS519" s="53" t="str">
        <f>IF(B519&gt;例①!$C$44,"",IF(B519&gt;=例①!$C$43,$BS$13,""))</f>
        <v/>
      </c>
      <c r="BT519" s="53" t="str">
        <f>IF(B519&gt;例①!$C$46,"",IF(B519&gt;=例①!$C$45,$BT$13,""))</f>
        <v/>
      </c>
      <c r="BU519" s="53" t="str">
        <f>IF(B519&gt;例①!$C$48,"",IF(B519&gt;=例①!$C$47,$BU$13,""))</f>
        <v/>
      </c>
      <c r="BV519" s="53" t="str">
        <f>IF(B519&gt;例①!$C$50,"",IF(B519&gt;=例①!$C$49,$BV$13,""))</f>
        <v/>
      </c>
      <c r="BW519" s="53" t="str">
        <f>IF(B519&gt;例①!$C$52,"",IF(B519&gt;=例①!$C$51,$BW$13,""))</f>
        <v/>
      </c>
      <c r="BX519" s="53" t="str">
        <f>IF(B519&gt;例①!$C$54,"",IF(B519&gt;=例①!$C$53,$BX$13,""))</f>
        <v/>
      </c>
      <c r="BY519" s="53" t="str">
        <f>IF(B519&gt;例①!$C$56,"",IF(B519&gt;=例①!$C$55,$BY$13,""))</f>
        <v/>
      </c>
      <c r="BZ519" s="53" t="str">
        <f>IF(B519&gt;例①!$C$58,"",IF(B519&gt;=例①!$C$57,$BZ$13,""))</f>
        <v/>
      </c>
      <c r="CA519" s="53" t="str">
        <f>IF(B519&gt;例①!$C$60,"",IF(B519&gt;=例①!$C$59,$CA$13,""))</f>
        <v/>
      </c>
      <c r="CB519" s="53" t="str">
        <f>IF(B519&gt;例①!$C$62,"",IF(B519&gt;=例①!$C$61,$CB$13,""))</f>
        <v/>
      </c>
      <c r="CC519" s="53" t="str">
        <f>IF(B519&gt;例①!$C$64,"",IF(B519&gt;=例①!$C$63,$CC$13,""))</f>
        <v/>
      </c>
      <c r="CD519" s="53" t="str">
        <f>IF(B519&gt;例①!$C$66,"",IF(B519&gt;=例①!$C$65,$CD$13,""))</f>
        <v/>
      </c>
      <c r="CE519" s="50" t="str">
        <f t="shared" si="286"/>
        <v/>
      </c>
      <c r="CF519" s="50" t="str">
        <f t="shared" si="273"/>
        <v xml:space="preserve"> </v>
      </c>
    </row>
    <row r="520" spans="1:84" ht="39" customHeight="1" thickTop="1" thickBot="1" x14ac:dyDescent="0.2">
      <c r="A520" s="81" t="str">
        <f t="shared" si="260"/>
        <v>対象期間外</v>
      </c>
      <c r="B520" s="180" t="str">
        <f>IFERROR(IF(B519=例①!$E$12+IF(WEEKDAY(例①!$E$12)=1,例①!$E$12,(8-WEEKDAY(例①!$E$12))),"-",IF(B519="-","-",B519+1)),"-")</f>
        <v>-</v>
      </c>
      <c r="C520" s="89" t="str">
        <f t="shared" si="274"/>
        <v>-</v>
      </c>
      <c r="D520" s="199" t="str">
        <f t="shared" si="275"/>
        <v>×</v>
      </c>
      <c r="E520" s="200" t="str">
        <f t="shared" si="276"/>
        <v xml:space="preserve"> </v>
      </c>
      <c r="F520" s="201" t="s">
        <v>60</v>
      </c>
      <c r="G520" s="202"/>
      <c r="H520" s="203"/>
      <c r="I520" s="204"/>
      <c r="J520" s="187" t="str">
        <f t="shared" si="277"/>
        <v/>
      </c>
      <c r="K520" s="190" t="str">
        <f t="shared" si="261"/>
        <v/>
      </c>
      <c r="L520" s="190" t="str">
        <f t="shared" si="262"/>
        <v/>
      </c>
      <c r="M520" s="188" t="str">
        <f t="shared" si="278"/>
        <v/>
      </c>
      <c r="N520" s="87" t="str">
        <f t="shared" si="263"/>
        <v/>
      </c>
      <c r="O520" s="108"/>
      <c r="P520" s="156" t="str">
        <f>IF(B520&lt;例①!$E$11,"",IF(B520&gt;例①!$E$12,"",IF(LEN(CE520)=0,"○","")))</f>
        <v/>
      </c>
      <c r="Q520" s="162">
        <f t="shared" si="279"/>
        <v>52</v>
      </c>
      <c r="R520" s="93">
        <f t="shared" si="264"/>
        <v>181</v>
      </c>
      <c r="S520" s="156" t="str">
        <f t="shared" si="265"/>
        <v/>
      </c>
      <c r="T520" s="162">
        <f t="shared" si="266"/>
        <v>51</v>
      </c>
      <c r="U520" s="100">
        <f t="shared" si="280"/>
        <v>52</v>
      </c>
      <c r="V520" s="93" t="str">
        <f t="shared" si="267"/>
        <v/>
      </c>
      <c r="W520" s="169" t="str">
        <f t="shared" si="281"/>
        <v/>
      </c>
      <c r="X520" s="80" t="str">
        <f t="shared" si="282"/>
        <v/>
      </c>
      <c r="Y520" s="80" t="str">
        <f t="shared" si="283"/>
        <v/>
      </c>
      <c r="Z520" s="80" t="str">
        <f t="shared" si="268"/>
        <v>-</v>
      </c>
      <c r="AA520" s="80" t="str">
        <f t="shared" si="269"/>
        <v/>
      </c>
      <c r="AB520" s="80" t="str">
        <f t="shared" si="270"/>
        <v>OK（振替済み）</v>
      </c>
      <c r="AC520" s="154">
        <f t="shared" si="271"/>
        <v>51</v>
      </c>
      <c r="AD520" s="154" t="str">
        <f t="shared" si="284"/>
        <v/>
      </c>
      <c r="AE520" s="106">
        <f t="shared" si="285"/>
        <v>0</v>
      </c>
      <c r="AF520" s="106">
        <f t="shared" si="272"/>
        <v>0</v>
      </c>
      <c r="AG520" s="218" t="str">
        <f>IFERROR(IF(AE520=1,例①!$E$11,IF(AE520=2,例①!$E$11,IF(WEEKDAY(Z520)=2,Z513,AG519))),"")</f>
        <v/>
      </c>
      <c r="AH520" s="222" t="str">
        <f t="shared" si="294"/>
        <v/>
      </c>
      <c r="AI520" s="222" t="str">
        <f t="shared" si="294"/>
        <v/>
      </c>
      <c r="AJ520" s="222" t="str">
        <f t="shared" si="294"/>
        <v/>
      </c>
      <c r="AK520" s="222" t="str">
        <f t="shared" si="294"/>
        <v/>
      </c>
      <c r="AL520" s="222" t="str">
        <f t="shared" si="294"/>
        <v/>
      </c>
      <c r="AM520" s="222" t="str">
        <f t="shared" si="294"/>
        <v/>
      </c>
      <c r="AN520" s="222" t="str">
        <f t="shared" si="294"/>
        <v/>
      </c>
      <c r="AO520" s="222" t="str">
        <f t="shared" si="294"/>
        <v/>
      </c>
      <c r="AP520" s="222" t="str">
        <f t="shared" si="294"/>
        <v/>
      </c>
      <c r="AQ520" s="222" t="str">
        <f t="shared" si="294"/>
        <v/>
      </c>
      <c r="AR520" s="222" t="str">
        <f t="shared" si="294"/>
        <v/>
      </c>
      <c r="AS520" s="222" t="str">
        <f t="shared" si="294"/>
        <v/>
      </c>
      <c r="AT520" s="222" t="str">
        <f t="shared" si="294"/>
        <v/>
      </c>
      <c r="AU520" s="222" t="str">
        <f t="shared" si="294"/>
        <v/>
      </c>
      <c r="AV520" s="222" t="str">
        <f t="shared" si="294"/>
        <v/>
      </c>
      <c r="AW520" s="222" t="str">
        <f t="shared" si="294"/>
        <v/>
      </c>
      <c r="AX520" s="222" t="str">
        <f t="shared" si="294"/>
        <v/>
      </c>
      <c r="AY520" s="222" t="str">
        <f t="shared" si="294"/>
        <v/>
      </c>
      <c r="AZ520" s="222" t="str">
        <f t="shared" si="294"/>
        <v/>
      </c>
      <c r="BA520" s="222" t="str">
        <f t="shared" si="294"/>
        <v/>
      </c>
      <c r="BB520" s="219" t="str">
        <f>IFERROR(IF(IF(IF(Z520=例①!$E$12,例①!$E$12,IF(WEEKDAY(Z520)=1,Z527,BB521))&gt;例①!$E$12,例①!$E$12,IF(Z520=例①!$E$12,例①!$E$12,IF(WEEKDAY(Z520)=1,Z527,BB521)))=0,例①!$E$12,IF(IF(Z520=例①!$E$12,例①!$E$12,IF(WEEKDAY(Z520)=1,Z527,BB521))&gt;例①!$E$12,例①!$E$12,IF(Z520=例①!$E$12,例①!$E$12,IF(WEEKDAY(Z520)=1,Z527,BB521)))),"")</f>
        <v/>
      </c>
      <c r="BE520" s="53"/>
      <c r="BF520" s="53"/>
      <c r="BG520" s="53" t="str">
        <f>IFERROR(VLOOKUP(B520,例①!$C$11:$D$12,2,FALSE),"")</f>
        <v/>
      </c>
      <c r="BH520" s="53" t="str">
        <f>IFERROR(VLOOKUP(B520,例①!$C$16:$D$21,2,FALSE),"")</f>
        <v/>
      </c>
      <c r="BI520" s="53" t="str">
        <f>IFERROR(VLOOKUP(B520,例①!$C$22:$D$24,2,FALSE),"")</f>
        <v/>
      </c>
      <c r="BJ520" s="53" t="str">
        <f>IF(B520&gt;例①!$C$26,"",IF(B520&gt;=例①!$C$25,$BJ$13,""))</f>
        <v/>
      </c>
      <c r="BK520" s="53" t="str">
        <f>IF(B520&gt;例①!$C$28,"",IF(B520&gt;=例①!$C$27,$BK$13,""))</f>
        <v/>
      </c>
      <c r="BL520" s="53" t="str">
        <f>IF(B520&gt;例①!$C$30,"",IF(B520&gt;=例①!$C$29,$BL$13,""))</f>
        <v/>
      </c>
      <c r="BM520" s="53" t="str">
        <f>IF(B520&gt;例①!$C$32,"",IF(B520&gt;=例①!$C$31,$BM$13,""))</f>
        <v/>
      </c>
      <c r="BN520" s="53" t="str">
        <f>IF(B520&gt;例①!$C$34,"",IF(B520&gt;=例①!$C$33,$BN$13,""))</f>
        <v/>
      </c>
      <c r="BO520" s="53" t="str">
        <f>IF(B520&gt;例①!$C$36,"",IF(B520&gt;=例①!$C$35,$BO$13,""))</f>
        <v/>
      </c>
      <c r="BP520" s="53" t="str">
        <f>IF(B520&gt;例①!$C$38,"",IF(B520&gt;=例①!$C$37,$BP$13,""))</f>
        <v/>
      </c>
      <c r="BQ520" s="53" t="str">
        <f>IF(B520&gt;例①!$C$40,"",IF(B520&gt;=例①!$C$39,$BQ$13,""))</f>
        <v/>
      </c>
      <c r="BR520" s="53" t="str">
        <f>IF(B520&gt;例①!$C$42,"",IF(B520&gt;=例①!$C$41,$BR$13,""))</f>
        <v/>
      </c>
      <c r="BS520" s="53" t="str">
        <f>IF(B520&gt;例①!$C$44,"",IF(B520&gt;=例①!$C$43,$BS$13,""))</f>
        <v/>
      </c>
      <c r="BT520" s="53" t="str">
        <f>IF(B520&gt;例①!$C$46,"",IF(B520&gt;=例①!$C$45,$BT$13,""))</f>
        <v/>
      </c>
      <c r="BU520" s="53" t="str">
        <f>IF(B520&gt;例①!$C$48,"",IF(B520&gt;=例①!$C$47,$BU$13,""))</f>
        <v/>
      </c>
      <c r="BV520" s="53" t="str">
        <f>IF(B520&gt;例①!$C$50,"",IF(B520&gt;=例①!$C$49,$BV$13,""))</f>
        <v/>
      </c>
      <c r="BW520" s="53" t="str">
        <f>IF(B520&gt;例①!$C$52,"",IF(B520&gt;=例①!$C$51,$BW$13,""))</f>
        <v/>
      </c>
      <c r="BX520" s="53" t="str">
        <f>IF(B520&gt;例①!$C$54,"",IF(B520&gt;=例①!$C$53,$BX$13,""))</f>
        <v/>
      </c>
      <c r="BY520" s="53" t="str">
        <f>IF(B520&gt;例①!$C$56,"",IF(B520&gt;=例①!$C$55,$BY$13,""))</f>
        <v/>
      </c>
      <c r="BZ520" s="53" t="str">
        <f>IF(B520&gt;例①!$C$58,"",IF(B520&gt;=例①!$C$57,$BZ$13,""))</f>
        <v/>
      </c>
      <c r="CA520" s="53" t="str">
        <f>IF(B520&gt;例①!$C$60,"",IF(B520&gt;=例①!$C$59,$CA$13,""))</f>
        <v/>
      </c>
      <c r="CB520" s="53" t="str">
        <f>IF(B520&gt;例①!$C$62,"",IF(B520&gt;=例①!$C$61,$CB$13,""))</f>
        <v/>
      </c>
      <c r="CC520" s="53" t="str">
        <f>IF(B520&gt;例①!$C$64,"",IF(B520&gt;=例①!$C$63,$CC$13,""))</f>
        <v/>
      </c>
      <c r="CD520" s="53" t="str">
        <f>IF(B520&gt;例①!$C$66,"",IF(B520&gt;=例①!$C$65,$CD$13,""))</f>
        <v/>
      </c>
      <c r="CE520" s="50" t="str">
        <f t="shared" si="286"/>
        <v/>
      </c>
      <c r="CF520" s="50" t="str">
        <f t="shared" si="273"/>
        <v xml:space="preserve"> </v>
      </c>
    </row>
    <row r="521" spans="1:84" ht="39" customHeight="1" thickTop="1" thickBot="1" x14ac:dyDescent="0.2">
      <c r="A521" s="81" t="str">
        <f t="shared" si="260"/>
        <v>対象期間外</v>
      </c>
      <c r="B521" s="180" t="str">
        <f>IFERROR(IF(B520=例①!$E$12+IF(WEEKDAY(例①!$E$12)=1,例①!$E$12,(8-WEEKDAY(例①!$E$12))),"-",IF(B520="-","-",B520+1)),"-")</f>
        <v>-</v>
      </c>
      <c r="C521" s="89" t="str">
        <f t="shared" si="274"/>
        <v>-</v>
      </c>
      <c r="D521" s="199" t="str">
        <f t="shared" si="275"/>
        <v>×</v>
      </c>
      <c r="E521" s="200" t="str">
        <f t="shared" si="276"/>
        <v xml:space="preserve"> </v>
      </c>
      <c r="F521" s="201" t="s">
        <v>60</v>
      </c>
      <c r="G521" s="202"/>
      <c r="H521" s="203"/>
      <c r="I521" s="204"/>
      <c r="J521" s="187" t="str">
        <f t="shared" si="277"/>
        <v/>
      </c>
      <c r="K521" s="190" t="str">
        <f t="shared" si="261"/>
        <v/>
      </c>
      <c r="L521" s="190" t="str">
        <f t="shared" si="262"/>
        <v/>
      </c>
      <c r="M521" s="188" t="str">
        <f t="shared" si="278"/>
        <v/>
      </c>
      <c r="N521" s="87" t="str">
        <f t="shared" si="263"/>
        <v/>
      </c>
      <c r="O521" s="108"/>
      <c r="P521" s="156" t="str">
        <f>IF(B521&lt;例①!$E$11,"",IF(B521&gt;例①!$E$12,"",IF(LEN(CE521)=0,"○","")))</f>
        <v/>
      </c>
      <c r="Q521" s="162">
        <f t="shared" si="279"/>
        <v>52</v>
      </c>
      <c r="R521" s="93">
        <f t="shared" si="264"/>
        <v>181</v>
      </c>
      <c r="S521" s="156" t="str">
        <f t="shared" si="265"/>
        <v/>
      </c>
      <c r="T521" s="162">
        <f t="shared" si="266"/>
        <v>51</v>
      </c>
      <c r="U521" s="100">
        <f t="shared" si="280"/>
        <v>52</v>
      </c>
      <c r="V521" s="93" t="str">
        <f t="shared" si="267"/>
        <v/>
      </c>
      <c r="W521" s="169" t="str">
        <f t="shared" si="281"/>
        <v/>
      </c>
      <c r="X521" s="80" t="str">
        <f t="shared" si="282"/>
        <v/>
      </c>
      <c r="Y521" s="80" t="str">
        <f t="shared" si="283"/>
        <v/>
      </c>
      <c r="Z521" s="80" t="str">
        <f t="shared" si="268"/>
        <v>-</v>
      </c>
      <c r="AA521" s="80" t="str">
        <f t="shared" si="269"/>
        <v/>
      </c>
      <c r="AB521" s="80" t="str">
        <f t="shared" si="270"/>
        <v>OK（振替済み）</v>
      </c>
      <c r="AC521" s="154">
        <f t="shared" si="271"/>
        <v>51</v>
      </c>
      <c r="AD521" s="154" t="str">
        <f t="shared" si="284"/>
        <v/>
      </c>
      <c r="AE521" s="106">
        <f t="shared" si="285"/>
        <v>0</v>
      </c>
      <c r="AF521" s="106">
        <f t="shared" si="272"/>
        <v>0</v>
      </c>
      <c r="AG521" s="218" t="str">
        <f>IFERROR(IF(AE521=1,例①!$E$11,IF(AE521=2,例①!$E$11,IF(WEEKDAY(Z521)=2,Z514,AG520))),"")</f>
        <v/>
      </c>
      <c r="AH521" s="222" t="str">
        <f t="shared" si="294"/>
        <v/>
      </c>
      <c r="AI521" s="222" t="str">
        <f t="shared" si="294"/>
        <v/>
      </c>
      <c r="AJ521" s="222" t="str">
        <f t="shared" si="294"/>
        <v/>
      </c>
      <c r="AK521" s="222" t="str">
        <f t="shared" si="294"/>
        <v/>
      </c>
      <c r="AL521" s="222" t="str">
        <f t="shared" si="294"/>
        <v/>
      </c>
      <c r="AM521" s="222" t="str">
        <f t="shared" si="294"/>
        <v/>
      </c>
      <c r="AN521" s="222" t="str">
        <f t="shared" si="294"/>
        <v/>
      </c>
      <c r="AO521" s="222" t="str">
        <f t="shared" si="294"/>
        <v/>
      </c>
      <c r="AP521" s="222" t="str">
        <f t="shared" si="294"/>
        <v/>
      </c>
      <c r="AQ521" s="222" t="str">
        <f t="shared" si="294"/>
        <v/>
      </c>
      <c r="AR521" s="222" t="str">
        <f t="shared" si="294"/>
        <v/>
      </c>
      <c r="AS521" s="222" t="str">
        <f t="shared" si="294"/>
        <v/>
      </c>
      <c r="AT521" s="222" t="str">
        <f t="shared" si="294"/>
        <v/>
      </c>
      <c r="AU521" s="222" t="str">
        <f t="shared" si="294"/>
        <v/>
      </c>
      <c r="AV521" s="222" t="str">
        <f t="shared" si="294"/>
        <v/>
      </c>
      <c r="AW521" s="222" t="str">
        <f t="shared" si="294"/>
        <v/>
      </c>
      <c r="AX521" s="222" t="str">
        <f t="shared" si="294"/>
        <v/>
      </c>
      <c r="AY521" s="222" t="str">
        <f t="shared" si="294"/>
        <v/>
      </c>
      <c r="AZ521" s="222" t="str">
        <f t="shared" si="294"/>
        <v/>
      </c>
      <c r="BA521" s="222" t="str">
        <f t="shared" si="294"/>
        <v/>
      </c>
      <c r="BB521" s="219" t="str">
        <f>IFERROR(IF(IF(IF(Z521=例①!$E$12,例①!$E$12,IF(WEEKDAY(Z521)=1,Z528,BB522))&gt;例①!$E$12,例①!$E$12,IF(Z521=例①!$E$12,例①!$E$12,IF(WEEKDAY(Z521)=1,Z528,BB522)))=0,例①!$E$12,IF(IF(Z521=例①!$E$12,例①!$E$12,IF(WEEKDAY(Z521)=1,Z528,BB522))&gt;例①!$E$12,例①!$E$12,IF(Z521=例①!$E$12,例①!$E$12,IF(WEEKDAY(Z521)=1,Z528,BB522)))),"")</f>
        <v/>
      </c>
      <c r="BE521" s="53"/>
      <c r="BF521" s="53"/>
      <c r="BG521" s="53" t="str">
        <f>IFERROR(VLOOKUP(B521,例①!$C$11:$D$12,2,FALSE),"")</f>
        <v/>
      </c>
      <c r="BH521" s="53" t="str">
        <f>IFERROR(VLOOKUP(B521,例①!$C$16:$D$21,2,FALSE),"")</f>
        <v/>
      </c>
      <c r="BI521" s="53" t="str">
        <f>IFERROR(VLOOKUP(B521,例①!$C$22:$D$24,2,FALSE),"")</f>
        <v/>
      </c>
      <c r="BJ521" s="53" t="str">
        <f>IF(B521&gt;例①!$C$26,"",IF(B521&gt;=例①!$C$25,$BJ$13,""))</f>
        <v/>
      </c>
      <c r="BK521" s="53" t="str">
        <f>IF(B521&gt;例①!$C$28,"",IF(B521&gt;=例①!$C$27,$BK$13,""))</f>
        <v/>
      </c>
      <c r="BL521" s="53" t="str">
        <f>IF(B521&gt;例①!$C$30,"",IF(B521&gt;=例①!$C$29,$BL$13,""))</f>
        <v/>
      </c>
      <c r="BM521" s="53" t="str">
        <f>IF(B521&gt;例①!$C$32,"",IF(B521&gt;=例①!$C$31,$BM$13,""))</f>
        <v/>
      </c>
      <c r="BN521" s="53" t="str">
        <f>IF(B521&gt;例①!$C$34,"",IF(B521&gt;=例①!$C$33,$BN$13,""))</f>
        <v/>
      </c>
      <c r="BO521" s="53" t="str">
        <f>IF(B521&gt;例①!$C$36,"",IF(B521&gt;=例①!$C$35,$BO$13,""))</f>
        <v/>
      </c>
      <c r="BP521" s="53" t="str">
        <f>IF(B521&gt;例①!$C$38,"",IF(B521&gt;=例①!$C$37,$BP$13,""))</f>
        <v/>
      </c>
      <c r="BQ521" s="53" t="str">
        <f>IF(B521&gt;例①!$C$40,"",IF(B521&gt;=例①!$C$39,$BQ$13,""))</f>
        <v/>
      </c>
      <c r="BR521" s="53" t="str">
        <f>IF(B521&gt;例①!$C$42,"",IF(B521&gt;=例①!$C$41,$BR$13,""))</f>
        <v/>
      </c>
      <c r="BS521" s="53" t="str">
        <f>IF(B521&gt;例①!$C$44,"",IF(B521&gt;=例①!$C$43,$BS$13,""))</f>
        <v/>
      </c>
      <c r="BT521" s="53" t="str">
        <f>IF(B521&gt;例①!$C$46,"",IF(B521&gt;=例①!$C$45,$BT$13,""))</f>
        <v/>
      </c>
      <c r="BU521" s="53" t="str">
        <f>IF(B521&gt;例①!$C$48,"",IF(B521&gt;=例①!$C$47,$BU$13,""))</f>
        <v/>
      </c>
      <c r="BV521" s="53" t="str">
        <f>IF(B521&gt;例①!$C$50,"",IF(B521&gt;=例①!$C$49,$BV$13,""))</f>
        <v/>
      </c>
      <c r="BW521" s="53" t="str">
        <f>IF(B521&gt;例①!$C$52,"",IF(B521&gt;=例①!$C$51,$BW$13,""))</f>
        <v/>
      </c>
      <c r="BX521" s="53" t="str">
        <f>IF(B521&gt;例①!$C$54,"",IF(B521&gt;=例①!$C$53,$BX$13,""))</f>
        <v/>
      </c>
      <c r="BY521" s="53" t="str">
        <f>IF(B521&gt;例①!$C$56,"",IF(B521&gt;=例①!$C$55,$BY$13,""))</f>
        <v/>
      </c>
      <c r="BZ521" s="53" t="str">
        <f>IF(B521&gt;例①!$C$58,"",IF(B521&gt;=例①!$C$57,$BZ$13,""))</f>
        <v/>
      </c>
      <c r="CA521" s="53" t="str">
        <f>IF(B521&gt;例①!$C$60,"",IF(B521&gt;=例①!$C$59,$CA$13,""))</f>
        <v/>
      </c>
      <c r="CB521" s="53" t="str">
        <f>IF(B521&gt;例①!$C$62,"",IF(B521&gt;=例①!$C$61,$CB$13,""))</f>
        <v/>
      </c>
      <c r="CC521" s="53" t="str">
        <f>IF(B521&gt;例①!$C$64,"",IF(B521&gt;=例①!$C$63,$CC$13,""))</f>
        <v/>
      </c>
      <c r="CD521" s="53" t="str">
        <f>IF(B521&gt;例①!$C$66,"",IF(B521&gt;=例①!$C$65,$CD$13,""))</f>
        <v/>
      </c>
      <c r="CE521" s="50" t="str">
        <f t="shared" si="286"/>
        <v/>
      </c>
      <c r="CF521" s="50" t="str">
        <f t="shared" si="273"/>
        <v xml:space="preserve"> </v>
      </c>
    </row>
    <row r="522" spans="1:84" ht="39" customHeight="1" thickTop="1" thickBot="1" x14ac:dyDescent="0.2">
      <c r="A522" s="81" t="str">
        <f t="shared" si="260"/>
        <v>対象期間外</v>
      </c>
      <c r="B522" s="180" t="str">
        <f>IFERROR(IF(B521=例①!$E$12+IF(WEEKDAY(例①!$E$12)=1,例①!$E$12,(8-WEEKDAY(例①!$E$12))),"-",IF(B521="-","-",B521+1)),"-")</f>
        <v>-</v>
      </c>
      <c r="C522" s="89" t="str">
        <f t="shared" si="274"/>
        <v>-</v>
      </c>
      <c r="D522" s="199" t="str">
        <f t="shared" si="275"/>
        <v>×</v>
      </c>
      <c r="E522" s="200" t="str">
        <f t="shared" si="276"/>
        <v xml:space="preserve"> </v>
      </c>
      <c r="F522" s="201" t="s">
        <v>60</v>
      </c>
      <c r="G522" s="202"/>
      <c r="H522" s="203"/>
      <c r="I522" s="204"/>
      <c r="J522" s="187" t="str">
        <f t="shared" si="277"/>
        <v/>
      </c>
      <c r="K522" s="190" t="str">
        <f t="shared" si="261"/>
        <v/>
      </c>
      <c r="L522" s="190" t="str">
        <f t="shared" si="262"/>
        <v/>
      </c>
      <c r="M522" s="188" t="str">
        <f t="shared" si="278"/>
        <v/>
      </c>
      <c r="N522" s="87" t="str">
        <f t="shared" si="263"/>
        <v/>
      </c>
      <c r="O522" s="108"/>
      <c r="P522" s="156" t="str">
        <f>IF(B522&lt;例①!$E$11,"",IF(B522&gt;例①!$E$12,"",IF(LEN(CE522)=0,"○","")))</f>
        <v/>
      </c>
      <c r="Q522" s="162">
        <f t="shared" si="279"/>
        <v>52</v>
      </c>
      <c r="R522" s="93">
        <f t="shared" si="264"/>
        <v>181</v>
      </c>
      <c r="S522" s="156" t="str">
        <f t="shared" si="265"/>
        <v/>
      </c>
      <c r="T522" s="162">
        <f t="shared" si="266"/>
        <v>51</v>
      </c>
      <c r="U522" s="100">
        <f t="shared" si="280"/>
        <v>52</v>
      </c>
      <c r="V522" s="93" t="str">
        <f t="shared" si="267"/>
        <v/>
      </c>
      <c r="W522" s="169" t="str">
        <f t="shared" si="281"/>
        <v/>
      </c>
      <c r="X522" s="80" t="str">
        <f t="shared" si="282"/>
        <v/>
      </c>
      <c r="Y522" s="80" t="str">
        <f t="shared" si="283"/>
        <v/>
      </c>
      <c r="Z522" s="80" t="str">
        <f t="shared" si="268"/>
        <v>-</v>
      </c>
      <c r="AA522" s="80" t="str">
        <f t="shared" si="269"/>
        <v/>
      </c>
      <c r="AB522" s="80" t="str">
        <f t="shared" si="270"/>
        <v>OK（振替済み）</v>
      </c>
      <c r="AC522" s="154">
        <f t="shared" si="271"/>
        <v>51</v>
      </c>
      <c r="AD522" s="154" t="str">
        <f t="shared" si="284"/>
        <v/>
      </c>
      <c r="AE522" s="106">
        <f t="shared" si="285"/>
        <v>0</v>
      </c>
      <c r="AF522" s="106">
        <f t="shared" si="272"/>
        <v>0</v>
      </c>
      <c r="AG522" s="218" t="str">
        <f>IFERROR(IF(AE522=1,例①!$E$11,IF(AE522=2,例①!$E$11,IF(WEEKDAY(Z522)=2,Z515,AG521))),"")</f>
        <v/>
      </c>
      <c r="AH522" s="222" t="str">
        <f t="shared" si="294"/>
        <v/>
      </c>
      <c r="AI522" s="222" t="str">
        <f t="shared" si="294"/>
        <v/>
      </c>
      <c r="AJ522" s="222" t="str">
        <f t="shared" si="294"/>
        <v/>
      </c>
      <c r="AK522" s="222" t="str">
        <f t="shared" si="294"/>
        <v/>
      </c>
      <c r="AL522" s="222" t="str">
        <f t="shared" si="294"/>
        <v/>
      </c>
      <c r="AM522" s="222" t="str">
        <f t="shared" si="294"/>
        <v/>
      </c>
      <c r="AN522" s="222" t="str">
        <f t="shared" si="294"/>
        <v/>
      </c>
      <c r="AO522" s="222" t="str">
        <f t="shared" si="294"/>
        <v/>
      </c>
      <c r="AP522" s="222" t="str">
        <f t="shared" si="294"/>
        <v/>
      </c>
      <c r="AQ522" s="222" t="str">
        <f t="shared" si="294"/>
        <v/>
      </c>
      <c r="AR522" s="222" t="str">
        <f t="shared" si="294"/>
        <v/>
      </c>
      <c r="AS522" s="222" t="str">
        <f t="shared" si="294"/>
        <v/>
      </c>
      <c r="AT522" s="222" t="str">
        <f t="shared" si="294"/>
        <v/>
      </c>
      <c r="AU522" s="222" t="str">
        <f t="shared" si="294"/>
        <v/>
      </c>
      <c r="AV522" s="222" t="str">
        <f t="shared" si="294"/>
        <v/>
      </c>
      <c r="AW522" s="222" t="str">
        <f t="shared" ref="AW522:BA522" si="295">IFERROR(IF(AV522+1&gt;$BB522,"",AV522+1),"")</f>
        <v/>
      </c>
      <c r="AX522" s="222" t="str">
        <f t="shared" si="295"/>
        <v/>
      </c>
      <c r="AY522" s="222" t="str">
        <f t="shared" si="295"/>
        <v/>
      </c>
      <c r="AZ522" s="222" t="str">
        <f t="shared" si="295"/>
        <v/>
      </c>
      <c r="BA522" s="222" t="str">
        <f t="shared" si="295"/>
        <v/>
      </c>
      <c r="BB522" s="219" t="str">
        <f>IFERROR(IF(IF(IF(Z522=例①!$E$12,例①!$E$12,IF(WEEKDAY(Z522)=1,Z529,BB523))&gt;例①!$E$12,例①!$E$12,IF(Z522=例①!$E$12,例①!$E$12,IF(WEEKDAY(Z522)=1,Z529,BB523)))=0,例①!$E$12,IF(IF(Z522=例①!$E$12,例①!$E$12,IF(WEEKDAY(Z522)=1,Z529,BB523))&gt;例①!$E$12,例①!$E$12,IF(Z522=例①!$E$12,例①!$E$12,IF(WEEKDAY(Z522)=1,Z529,BB523)))),"")</f>
        <v/>
      </c>
      <c r="BE522" s="53"/>
      <c r="BF522" s="53"/>
      <c r="BG522" s="53" t="str">
        <f>IFERROR(VLOOKUP(B522,例①!$C$11:$D$12,2,FALSE),"")</f>
        <v/>
      </c>
      <c r="BH522" s="53" t="str">
        <f>IFERROR(VLOOKUP(B522,例①!$C$16:$D$21,2,FALSE),"")</f>
        <v/>
      </c>
      <c r="BI522" s="53" t="str">
        <f>IFERROR(VLOOKUP(B522,例①!$C$22:$D$24,2,FALSE),"")</f>
        <v/>
      </c>
      <c r="BJ522" s="53" t="str">
        <f>IF(B522&gt;例①!$C$26,"",IF(B522&gt;=例①!$C$25,$BJ$13,""))</f>
        <v/>
      </c>
      <c r="BK522" s="53" t="str">
        <f>IF(B522&gt;例①!$C$28,"",IF(B522&gt;=例①!$C$27,$BK$13,""))</f>
        <v/>
      </c>
      <c r="BL522" s="53" t="str">
        <f>IF(B522&gt;例①!$C$30,"",IF(B522&gt;=例①!$C$29,$BL$13,""))</f>
        <v/>
      </c>
      <c r="BM522" s="53" t="str">
        <f>IF(B522&gt;例①!$C$32,"",IF(B522&gt;=例①!$C$31,$BM$13,""))</f>
        <v/>
      </c>
      <c r="BN522" s="53" t="str">
        <f>IF(B522&gt;例①!$C$34,"",IF(B522&gt;=例①!$C$33,$BN$13,""))</f>
        <v/>
      </c>
      <c r="BO522" s="53" t="str">
        <f>IF(B522&gt;例①!$C$36,"",IF(B522&gt;=例①!$C$35,$BO$13,""))</f>
        <v/>
      </c>
      <c r="BP522" s="53" t="str">
        <f>IF(B522&gt;例①!$C$38,"",IF(B522&gt;=例①!$C$37,$BP$13,""))</f>
        <v/>
      </c>
      <c r="BQ522" s="53" t="str">
        <f>IF(B522&gt;例①!$C$40,"",IF(B522&gt;=例①!$C$39,$BQ$13,""))</f>
        <v/>
      </c>
      <c r="BR522" s="53" t="str">
        <f>IF(B522&gt;例①!$C$42,"",IF(B522&gt;=例①!$C$41,$BR$13,""))</f>
        <v/>
      </c>
      <c r="BS522" s="53" t="str">
        <f>IF(B522&gt;例①!$C$44,"",IF(B522&gt;=例①!$C$43,$BS$13,""))</f>
        <v/>
      </c>
      <c r="BT522" s="53" t="str">
        <f>IF(B522&gt;例①!$C$46,"",IF(B522&gt;=例①!$C$45,$BT$13,""))</f>
        <v/>
      </c>
      <c r="BU522" s="53" t="str">
        <f>IF(B522&gt;例①!$C$48,"",IF(B522&gt;=例①!$C$47,$BU$13,""))</f>
        <v/>
      </c>
      <c r="BV522" s="53" t="str">
        <f>IF(B522&gt;例①!$C$50,"",IF(B522&gt;=例①!$C$49,$BV$13,""))</f>
        <v/>
      </c>
      <c r="BW522" s="53" t="str">
        <f>IF(B522&gt;例①!$C$52,"",IF(B522&gt;=例①!$C$51,$BW$13,""))</f>
        <v/>
      </c>
      <c r="BX522" s="53" t="str">
        <f>IF(B522&gt;例①!$C$54,"",IF(B522&gt;=例①!$C$53,$BX$13,""))</f>
        <v/>
      </c>
      <c r="BY522" s="53" t="str">
        <f>IF(B522&gt;例①!$C$56,"",IF(B522&gt;=例①!$C$55,$BY$13,""))</f>
        <v/>
      </c>
      <c r="BZ522" s="53" t="str">
        <f>IF(B522&gt;例①!$C$58,"",IF(B522&gt;=例①!$C$57,$BZ$13,""))</f>
        <v/>
      </c>
      <c r="CA522" s="53" t="str">
        <f>IF(B522&gt;例①!$C$60,"",IF(B522&gt;=例①!$C$59,$CA$13,""))</f>
        <v/>
      </c>
      <c r="CB522" s="53" t="str">
        <f>IF(B522&gt;例①!$C$62,"",IF(B522&gt;=例①!$C$61,$CB$13,""))</f>
        <v/>
      </c>
      <c r="CC522" s="53" t="str">
        <f>IF(B522&gt;例①!$C$64,"",IF(B522&gt;=例①!$C$63,$CC$13,""))</f>
        <v/>
      </c>
      <c r="CD522" s="53" t="str">
        <f>IF(B522&gt;例①!$C$66,"",IF(B522&gt;=例①!$C$65,$CD$13,""))</f>
        <v/>
      </c>
      <c r="CE522" s="50" t="str">
        <f t="shared" si="286"/>
        <v/>
      </c>
      <c r="CF522" s="50" t="str">
        <f t="shared" si="273"/>
        <v xml:space="preserve"> </v>
      </c>
    </row>
    <row r="523" spans="1:84" ht="39" customHeight="1" thickTop="1" thickBot="1" x14ac:dyDescent="0.2">
      <c r="A523" s="81" t="str">
        <f t="shared" si="260"/>
        <v>対象期間外</v>
      </c>
      <c r="B523" s="180" t="str">
        <f>IFERROR(IF(B522=例①!$E$12+IF(WEEKDAY(例①!$E$12)=1,例①!$E$12,(8-WEEKDAY(例①!$E$12))),"-",IF(B522="-","-",B522+1)),"-")</f>
        <v>-</v>
      </c>
      <c r="C523" s="89" t="str">
        <f t="shared" si="274"/>
        <v>-</v>
      </c>
      <c r="D523" s="199" t="str">
        <f t="shared" si="275"/>
        <v>×</v>
      </c>
      <c r="E523" s="200" t="str">
        <f t="shared" si="276"/>
        <v xml:space="preserve"> </v>
      </c>
      <c r="F523" s="201" t="s">
        <v>60</v>
      </c>
      <c r="G523" s="202"/>
      <c r="H523" s="203"/>
      <c r="I523" s="204"/>
      <c r="J523" s="187" t="str">
        <f t="shared" si="277"/>
        <v/>
      </c>
      <c r="K523" s="190" t="str">
        <f t="shared" si="261"/>
        <v/>
      </c>
      <c r="L523" s="190" t="str">
        <f t="shared" si="262"/>
        <v/>
      </c>
      <c r="M523" s="188" t="str">
        <f t="shared" si="278"/>
        <v/>
      </c>
      <c r="N523" s="87" t="str">
        <f t="shared" si="263"/>
        <v/>
      </c>
      <c r="O523" s="108"/>
      <c r="P523" s="156" t="str">
        <f>IF(B523&lt;例①!$E$11,"",IF(B523&gt;例①!$E$12,"",IF(LEN(CE523)=0,"○","")))</f>
        <v/>
      </c>
      <c r="Q523" s="162">
        <f t="shared" si="279"/>
        <v>52</v>
      </c>
      <c r="R523" s="93">
        <f t="shared" si="264"/>
        <v>181</v>
      </c>
      <c r="S523" s="156" t="str">
        <f t="shared" si="265"/>
        <v/>
      </c>
      <c r="T523" s="162">
        <f t="shared" si="266"/>
        <v>51</v>
      </c>
      <c r="U523" s="100">
        <f t="shared" si="280"/>
        <v>52</v>
      </c>
      <c r="V523" s="93" t="str">
        <f t="shared" si="267"/>
        <v/>
      </c>
      <c r="W523" s="169" t="str">
        <f t="shared" si="281"/>
        <v/>
      </c>
      <c r="X523" s="80" t="str">
        <f t="shared" si="282"/>
        <v/>
      </c>
      <c r="Y523" s="80" t="str">
        <f t="shared" si="283"/>
        <v/>
      </c>
      <c r="Z523" s="80" t="str">
        <f t="shared" si="268"/>
        <v>-</v>
      </c>
      <c r="AA523" s="80" t="str">
        <f t="shared" si="269"/>
        <v/>
      </c>
      <c r="AB523" s="80" t="str">
        <f t="shared" si="270"/>
        <v>OK（振替済み）</v>
      </c>
      <c r="AC523" s="154">
        <f t="shared" si="271"/>
        <v>51</v>
      </c>
      <c r="AD523" s="154" t="str">
        <f t="shared" si="284"/>
        <v/>
      </c>
      <c r="AE523" s="106">
        <f t="shared" si="285"/>
        <v>0</v>
      </c>
      <c r="AF523" s="106">
        <f t="shared" si="272"/>
        <v>0</v>
      </c>
      <c r="AG523" s="218" t="str">
        <f>IFERROR(IF(AE523=1,例①!$E$11,IF(AE523=2,例①!$E$11,IF(WEEKDAY(Z523)=2,Z516,AG522))),"")</f>
        <v/>
      </c>
      <c r="AH523" s="222" t="str">
        <f t="shared" ref="AH523:BA535" si="296">IFERROR(IF(AG523+1&gt;$BB523,"",AG523+1),"")</f>
        <v/>
      </c>
      <c r="AI523" s="222" t="str">
        <f t="shared" si="296"/>
        <v/>
      </c>
      <c r="AJ523" s="222" t="str">
        <f t="shared" si="296"/>
        <v/>
      </c>
      <c r="AK523" s="222" t="str">
        <f t="shared" si="296"/>
        <v/>
      </c>
      <c r="AL523" s="222" t="str">
        <f t="shared" si="296"/>
        <v/>
      </c>
      <c r="AM523" s="222" t="str">
        <f t="shared" si="296"/>
        <v/>
      </c>
      <c r="AN523" s="222" t="str">
        <f t="shared" si="296"/>
        <v/>
      </c>
      <c r="AO523" s="222" t="str">
        <f t="shared" si="296"/>
        <v/>
      </c>
      <c r="AP523" s="222" t="str">
        <f t="shared" si="296"/>
        <v/>
      </c>
      <c r="AQ523" s="222" t="str">
        <f t="shared" si="296"/>
        <v/>
      </c>
      <c r="AR523" s="222" t="str">
        <f t="shared" si="296"/>
        <v/>
      </c>
      <c r="AS523" s="222" t="str">
        <f t="shared" si="296"/>
        <v/>
      </c>
      <c r="AT523" s="222" t="str">
        <f t="shared" si="296"/>
        <v/>
      </c>
      <c r="AU523" s="222" t="str">
        <f t="shared" si="296"/>
        <v/>
      </c>
      <c r="AV523" s="222" t="str">
        <f t="shared" si="296"/>
        <v/>
      </c>
      <c r="AW523" s="222" t="str">
        <f t="shared" si="296"/>
        <v/>
      </c>
      <c r="AX523" s="222" t="str">
        <f t="shared" si="296"/>
        <v/>
      </c>
      <c r="AY523" s="222" t="str">
        <f t="shared" si="296"/>
        <v/>
      </c>
      <c r="AZ523" s="222" t="str">
        <f t="shared" si="296"/>
        <v/>
      </c>
      <c r="BA523" s="222" t="str">
        <f t="shared" si="296"/>
        <v/>
      </c>
      <c r="BB523" s="219" t="str">
        <f>IFERROR(IF(IF(IF(Z523=例①!$E$12,例①!$E$12,IF(WEEKDAY(Z523)=1,Z530,BB524))&gt;例①!$E$12,例①!$E$12,IF(Z523=例①!$E$12,例①!$E$12,IF(WEEKDAY(Z523)=1,Z530,BB524)))=0,例①!$E$12,IF(IF(Z523=例①!$E$12,例①!$E$12,IF(WEEKDAY(Z523)=1,Z530,BB524))&gt;例①!$E$12,例①!$E$12,IF(Z523=例①!$E$12,例①!$E$12,IF(WEEKDAY(Z523)=1,Z530,BB524)))),"")</f>
        <v/>
      </c>
      <c r="BE523" s="53"/>
      <c r="BF523" s="53"/>
      <c r="BG523" s="53" t="str">
        <f>IFERROR(VLOOKUP(B523,例①!$C$11:$D$12,2,FALSE),"")</f>
        <v/>
      </c>
      <c r="BH523" s="53" t="str">
        <f>IFERROR(VLOOKUP(B523,例①!$C$16:$D$21,2,FALSE),"")</f>
        <v/>
      </c>
      <c r="BI523" s="53" t="str">
        <f>IFERROR(VLOOKUP(B523,例①!$C$22:$D$24,2,FALSE),"")</f>
        <v/>
      </c>
      <c r="BJ523" s="53" t="str">
        <f>IF(B523&gt;例①!$C$26,"",IF(B523&gt;=例①!$C$25,$BJ$13,""))</f>
        <v/>
      </c>
      <c r="BK523" s="53" t="str">
        <f>IF(B523&gt;例①!$C$28,"",IF(B523&gt;=例①!$C$27,$BK$13,""))</f>
        <v/>
      </c>
      <c r="BL523" s="53" t="str">
        <f>IF(B523&gt;例①!$C$30,"",IF(B523&gt;=例①!$C$29,$BL$13,""))</f>
        <v/>
      </c>
      <c r="BM523" s="53" t="str">
        <f>IF(B523&gt;例①!$C$32,"",IF(B523&gt;=例①!$C$31,$BM$13,""))</f>
        <v/>
      </c>
      <c r="BN523" s="53" t="str">
        <f>IF(B523&gt;例①!$C$34,"",IF(B523&gt;=例①!$C$33,$BN$13,""))</f>
        <v/>
      </c>
      <c r="BO523" s="53" t="str">
        <f>IF(B523&gt;例①!$C$36,"",IF(B523&gt;=例①!$C$35,$BO$13,""))</f>
        <v/>
      </c>
      <c r="BP523" s="53" t="str">
        <f>IF(B523&gt;例①!$C$38,"",IF(B523&gt;=例①!$C$37,$BP$13,""))</f>
        <v/>
      </c>
      <c r="BQ523" s="53" t="str">
        <f>IF(B523&gt;例①!$C$40,"",IF(B523&gt;=例①!$C$39,$BQ$13,""))</f>
        <v/>
      </c>
      <c r="BR523" s="53" t="str">
        <f>IF(B523&gt;例①!$C$42,"",IF(B523&gt;=例①!$C$41,$BR$13,""))</f>
        <v/>
      </c>
      <c r="BS523" s="53" t="str">
        <f>IF(B523&gt;例①!$C$44,"",IF(B523&gt;=例①!$C$43,$BS$13,""))</f>
        <v/>
      </c>
      <c r="BT523" s="53" t="str">
        <f>IF(B523&gt;例①!$C$46,"",IF(B523&gt;=例①!$C$45,$BT$13,""))</f>
        <v/>
      </c>
      <c r="BU523" s="53" t="str">
        <f>IF(B523&gt;例①!$C$48,"",IF(B523&gt;=例①!$C$47,$BU$13,""))</f>
        <v/>
      </c>
      <c r="BV523" s="53" t="str">
        <f>IF(B523&gt;例①!$C$50,"",IF(B523&gt;=例①!$C$49,$BV$13,""))</f>
        <v/>
      </c>
      <c r="BW523" s="53" t="str">
        <f>IF(B523&gt;例①!$C$52,"",IF(B523&gt;=例①!$C$51,$BW$13,""))</f>
        <v/>
      </c>
      <c r="BX523" s="53" t="str">
        <f>IF(B523&gt;例①!$C$54,"",IF(B523&gt;=例①!$C$53,$BX$13,""))</f>
        <v/>
      </c>
      <c r="BY523" s="53" t="str">
        <f>IF(B523&gt;例①!$C$56,"",IF(B523&gt;=例①!$C$55,$BY$13,""))</f>
        <v/>
      </c>
      <c r="BZ523" s="53" t="str">
        <f>IF(B523&gt;例①!$C$58,"",IF(B523&gt;=例①!$C$57,$BZ$13,""))</f>
        <v/>
      </c>
      <c r="CA523" s="53" t="str">
        <f>IF(B523&gt;例①!$C$60,"",IF(B523&gt;=例①!$C$59,$CA$13,""))</f>
        <v/>
      </c>
      <c r="CB523" s="53" t="str">
        <f>IF(B523&gt;例①!$C$62,"",IF(B523&gt;=例①!$C$61,$CB$13,""))</f>
        <v/>
      </c>
      <c r="CC523" s="53" t="str">
        <f>IF(B523&gt;例①!$C$64,"",IF(B523&gt;=例①!$C$63,$CC$13,""))</f>
        <v/>
      </c>
      <c r="CD523" s="53" t="str">
        <f>IF(B523&gt;例①!$C$66,"",IF(B523&gt;=例①!$C$65,$CD$13,""))</f>
        <v/>
      </c>
      <c r="CE523" s="50" t="str">
        <f t="shared" si="286"/>
        <v/>
      </c>
      <c r="CF523" s="50" t="str">
        <f t="shared" si="273"/>
        <v xml:space="preserve"> </v>
      </c>
    </row>
    <row r="524" spans="1:84" ht="39" customHeight="1" thickTop="1" thickBot="1" x14ac:dyDescent="0.2">
      <c r="A524" s="81" t="str">
        <f t="shared" si="260"/>
        <v>対象期間外</v>
      </c>
      <c r="B524" s="180" t="str">
        <f>IFERROR(IF(B523=例①!$E$12+IF(WEEKDAY(例①!$E$12)=1,例①!$E$12,(8-WEEKDAY(例①!$E$12))),"-",IF(B523="-","-",B523+1)),"-")</f>
        <v>-</v>
      </c>
      <c r="C524" s="89" t="str">
        <f t="shared" si="274"/>
        <v>-</v>
      </c>
      <c r="D524" s="199" t="str">
        <f t="shared" si="275"/>
        <v>×</v>
      </c>
      <c r="E524" s="200" t="str">
        <f t="shared" si="276"/>
        <v xml:space="preserve"> </v>
      </c>
      <c r="F524" s="201" t="s">
        <v>61</v>
      </c>
      <c r="G524" s="202"/>
      <c r="H524" s="203"/>
      <c r="I524" s="204"/>
      <c r="J524" s="187" t="str">
        <f t="shared" si="277"/>
        <v/>
      </c>
      <c r="K524" s="190" t="str">
        <f t="shared" si="261"/>
        <v/>
      </c>
      <c r="L524" s="190" t="str">
        <f t="shared" si="262"/>
        <v/>
      </c>
      <c r="M524" s="188" t="str">
        <f t="shared" si="278"/>
        <v/>
      </c>
      <c r="N524" s="87" t="str">
        <f t="shared" si="263"/>
        <v/>
      </c>
      <c r="O524" s="108"/>
      <c r="P524" s="156" t="str">
        <f>IF(B524&lt;例①!$E$11,"",IF(B524&gt;例①!$E$12,"",IF(LEN(CE524)=0,"○","")))</f>
        <v/>
      </c>
      <c r="Q524" s="162">
        <f t="shared" si="279"/>
        <v>52</v>
      </c>
      <c r="R524" s="93">
        <f t="shared" si="264"/>
        <v>181</v>
      </c>
      <c r="S524" s="156" t="str">
        <f t="shared" si="265"/>
        <v/>
      </c>
      <c r="T524" s="162">
        <f t="shared" si="266"/>
        <v>51</v>
      </c>
      <c r="U524" s="100">
        <f t="shared" si="280"/>
        <v>52</v>
      </c>
      <c r="V524" s="93" t="str">
        <f t="shared" si="267"/>
        <v/>
      </c>
      <c r="W524" s="169" t="str">
        <f t="shared" si="281"/>
        <v/>
      </c>
      <c r="X524" s="80" t="str">
        <f t="shared" si="282"/>
        <v/>
      </c>
      <c r="Y524" s="80" t="str">
        <f t="shared" si="283"/>
        <v/>
      </c>
      <c r="Z524" s="80" t="str">
        <f t="shared" si="268"/>
        <v>-</v>
      </c>
      <c r="AA524" s="80" t="str">
        <f t="shared" si="269"/>
        <v/>
      </c>
      <c r="AB524" s="80" t="str">
        <f t="shared" si="270"/>
        <v>OK（振替済み）</v>
      </c>
      <c r="AC524" s="154">
        <f t="shared" si="271"/>
        <v>51</v>
      </c>
      <c r="AD524" s="154" t="str">
        <f t="shared" si="284"/>
        <v/>
      </c>
      <c r="AE524" s="106">
        <f t="shared" si="285"/>
        <v>0</v>
      </c>
      <c r="AF524" s="106">
        <f t="shared" si="272"/>
        <v>0</v>
      </c>
      <c r="AG524" s="218" t="str">
        <f>IFERROR(IF(AE524=1,例①!$E$11,IF(AE524=2,例①!$E$11,IF(WEEKDAY(Z524)=2,Z517,AG523))),"")</f>
        <v/>
      </c>
      <c r="AH524" s="222" t="str">
        <f t="shared" si="296"/>
        <v/>
      </c>
      <c r="AI524" s="222" t="str">
        <f t="shared" si="296"/>
        <v/>
      </c>
      <c r="AJ524" s="222" t="str">
        <f t="shared" si="296"/>
        <v/>
      </c>
      <c r="AK524" s="222" t="str">
        <f t="shared" si="296"/>
        <v/>
      </c>
      <c r="AL524" s="222" t="str">
        <f t="shared" si="296"/>
        <v/>
      </c>
      <c r="AM524" s="222" t="str">
        <f t="shared" si="296"/>
        <v/>
      </c>
      <c r="AN524" s="222" t="str">
        <f t="shared" si="296"/>
        <v/>
      </c>
      <c r="AO524" s="222" t="str">
        <f t="shared" si="296"/>
        <v/>
      </c>
      <c r="AP524" s="222" t="str">
        <f t="shared" si="296"/>
        <v/>
      </c>
      <c r="AQ524" s="222" t="str">
        <f t="shared" si="296"/>
        <v/>
      </c>
      <c r="AR524" s="222" t="str">
        <f t="shared" si="296"/>
        <v/>
      </c>
      <c r="AS524" s="222" t="str">
        <f t="shared" si="296"/>
        <v/>
      </c>
      <c r="AT524" s="222" t="str">
        <f t="shared" si="296"/>
        <v/>
      </c>
      <c r="AU524" s="222" t="str">
        <f t="shared" si="296"/>
        <v/>
      </c>
      <c r="AV524" s="222" t="str">
        <f t="shared" si="296"/>
        <v/>
      </c>
      <c r="AW524" s="222" t="str">
        <f t="shared" si="296"/>
        <v/>
      </c>
      <c r="AX524" s="222" t="str">
        <f t="shared" si="296"/>
        <v/>
      </c>
      <c r="AY524" s="222" t="str">
        <f t="shared" si="296"/>
        <v/>
      </c>
      <c r="AZ524" s="222" t="str">
        <f t="shared" si="296"/>
        <v/>
      </c>
      <c r="BA524" s="222" t="str">
        <f t="shared" si="296"/>
        <v/>
      </c>
      <c r="BB524" s="219" t="str">
        <f>IFERROR(IF(IF(IF(Z524=例①!$E$12,例①!$E$12,IF(WEEKDAY(Z524)=1,Z531,BB525))&gt;例①!$E$12,例①!$E$12,IF(Z524=例①!$E$12,例①!$E$12,IF(WEEKDAY(Z524)=1,Z531,BB525)))=0,例①!$E$12,IF(IF(Z524=例①!$E$12,例①!$E$12,IF(WEEKDAY(Z524)=1,Z531,BB525))&gt;例①!$E$12,例①!$E$12,IF(Z524=例①!$E$12,例①!$E$12,IF(WEEKDAY(Z524)=1,Z531,BB525)))),"")</f>
        <v/>
      </c>
      <c r="BE524" s="53"/>
      <c r="BF524" s="53"/>
      <c r="BG524" s="53" t="str">
        <f>IFERROR(VLOOKUP(B524,例①!$C$11:$D$12,2,FALSE),"")</f>
        <v/>
      </c>
      <c r="BH524" s="53" t="str">
        <f>IFERROR(VLOOKUP(B524,例①!$C$16:$D$21,2,FALSE),"")</f>
        <v/>
      </c>
      <c r="BI524" s="53" t="str">
        <f>IFERROR(VLOOKUP(B524,例①!$C$22:$D$24,2,FALSE),"")</f>
        <v/>
      </c>
      <c r="BJ524" s="53" t="str">
        <f>IF(B524&gt;例①!$C$26,"",IF(B524&gt;=例①!$C$25,$BJ$13,""))</f>
        <v/>
      </c>
      <c r="BK524" s="53" t="str">
        <f>IF(B524&gt;例①!$C$28,"",IF(B524&gt;=例①!$C$27,$BK$13,""))</f>
        <v/>
      </c>
      <c r="BL524" s="53" t="str">
        <f>IF(B524&gt;例①!$C$30,"",IF(B524&gt;=例①!$C$29,$BL$13,""))</f>
        <v/>
      </c>
      <c r="BM524" s="53" t="str">
        <f>IF(B524&gt;例①!$C$32,"",IF(B524&gt;=例①!$C$31,$BM$13,""))</f>
        <v/>
      </c>
      <c r="BN524" s="53" t="str">
        <f>IF(B524&gt;例①!$C$34,"",IF(B524&gt;=例①!$C$33,$BN$13,""))</f>
        <v/>
      </c>
      <c r="BO524" s="53" t="str">
        <f>IF(B524&gt;例①!$C$36,"",IF(B524&gt;=例①!$C$35,$BO$13,""))</f>
        <v/>
      </c>
      <c r="BP524" s="53" t="str">
        <f>IF(B524&gt;例①!$C$38,"",IF(B524&gt;=例①!$C$37,$BP$13,""))</f>
        <v/>
      </c>
      <c r="BQ524" s="53" t="str">
        <f>IF(B524&gt;例①!$C$40,"",IF(B524&gt;=例①!$C$39,$BQ$13,""))</f>
        <v/>
      </c>
      <c r="BR524" s="53" t="str">
        <f>IF(B524&gt;例①!$C$42,"",IF(B524&gt;=例①!$C$41,$BR$13,""))</f>
        <v/>
      </c>
      <c r="BS524" s="53" t="str">
        <f>IF(B524&gt;例①!$C$44,"",IF(B524&gt;=例①!$C$43,$BS$13,""))</f>
        <v/>
      </c>
      <c r="BT524" s="53" t="str">
        <f>IF(B524&gt;例①!$C$46,"",IF(B524&gt;=例①!$C$45,$BT$13,""))</f>
        <v/>
      </c>
      <c r="BU524" s="53" t="str">
        <f>IF(B524&gt;例①!$C$48,"",IF(B524&gt;=例①!$C$47,$BU$13,""))</f>
        <v/>
      </c>
      <c r="BV524" s="53" t="str">
        <f>IF(B524&gt;例①!$C$50,"",IF(B524&gt;=例①!$C$49,$BV$13,""))</f>
        <v/>
      </c>
      <c r="BW524" s="53" t="str">
        <f>IF(B524&gt;例①!$C$52,"",IF(B524&gt;=例①!$C$51,$BW$13,""))</f>
        <v/>
      </c>
      <c r="BX524" s="53" t="str">
        <f>IF(B524&gt;例①!$C$54,"",IF(B524&gt;=例①!$C$53,$BX$13,""))</f>
        <v/>
      </c>
      <c r="BY524" s="53" t="str">
        <f>IF(B524&gt;例①!$C$56,"",IF(B524&gt;=例①!$C$55,$BY$13,""))</f>
        <v/>
      </c>
      <c r="BZ524" s="53" t="str">
        <f>IF(B524&gt;例①!$C$58,"",IF(B524&gt;=例①!$C$57,$BZ$13,""))</f>
        <v/>
      </c>
      <c r="CA524" s="53" t="str">
        <f>IF(B524&gt;例①!$C$60,"",IF(B524&gt;=例①!$C$59,$CA$13,""))</f>
        <v/>
      </c>
      <c r="CB524" s="53" t="str">
        <f>IF(B524&gt;例①!$C$62,"",IF(B524&gt;=例①!$C$61,$CB$13,""))</f>
        <v/>
      </c>
      <c r="CC524" s="53" t="str">
        <f>IF(B524&gt;例①!$C$64,"",IF(B524&gt;=例①!$C$63,$CC$13,""))</f>
        <v/>
      </c>
      <c r="CD524" s="53" t="str">
        <f>IF(B524&gt;例①!$C$66,"",IF(B524&gt;=例①!$C$65,$CD$13,""))</f>
        <v/>
      </c>
      <c r="CE524" s="50" t="str">
        <f t="shared" si="286"/>
        <v/>
      </c>
      <c r="CF524" s="50" t="str">
        <f t="shared" si="273"/>
        <v xml:space="preserve"> </v>
      </c>
    </row>
    <row r="525" spans="1:84" ht="39" customHeight="1" thickTop="1" thickBot="1" x14ac:dyDescent="0.2">
      <c r="A525" s="81" t="str">
        <f t="shared" si="260"/>
        <v>対象期間外</v>
      </c>
      <c r="B525" s="180" t="str">
        <f>IFERROR(IF(B524=例①!$E$12+IF(WEEKDAY(例①!$E$12)=1,例①!$E$12,(8-WEEKDAY(例①!$E$12))),"-",IF(B524="-","-",B524+1)),"-")</f>
        <v>-</v>
      </c>
      <c r="C525" s="89" t="str">
        <f t="shared" si="274"/>
        <v>-</v>
      </c>
      <c r="D525" s="199" t="str">
        <f t="shared" si="275"/>
        <v>×</v>
      </c>
      <c r="E525" s="200" t="str">
        <f t="shared" si="276"/>
        <v xml:space="preserve"> </v>
      </c>
      <c r="F525" s="201" t="s">
        <v>61</v>
      </c>
      <c r="G525" s="202"/>
      <c r="H525" s="203"/>
      <c r="I525" s="204"/>
      <c r="J525" s="187" t="str">
        <f t="shared" si="277"/>
        <v/>
      </c>
      <c r="K525" s="190" t="str">
        <f t="shared" si="261"/>
        <v/>
      </c>
      <c r="L525" s="190" t="str">
        <f t="shared" si="262"/>
        <v/>
      </c>
      <c r="M525" s="188" t="str">
        <f t="shared" si="278"/>
        <v/>
      </c>
      <c r="N525" s="87" t="str">
        <f t="shared" si="263"/>
        <v/>
      </c>
      <c r="O525" s="108"/>
      <c r="P525" s="156" t="str">
        <f>IF(B525&lt;例①!$E$11,"",IF(B525&gt;例①!$E$12,"",IF(LEN(CE525)=0,"○","")))</f>
        <v/>
      </c>
      <c r="Q525" s="162">
        <f t="shared" si="279"/>
        <v>52</v>
      </c>
      <c r="R525" s="93">
        <f t="shared" si="264"/>
        <v>181</v>
      </c>
      <c r="S525" s="156" t="str">
        <f t="shared" si="265"/>
        <v/>
      </c>
      <c r="T525" s="162">
        <f t="shared" si="266"/>
        <v>51</v>
      </c>
      <c r="U525" s="100">
        <f t="shared" si="280"/>
        <v>52</v>
      </c>
      <c r="V525" s="93" t="str">
        <f t="shared" si="267"/>
        <v/>
      </c>
      <c r="W525" s="169" t="str">
        <f t="shared" si="281"/>
        <v/>
      </c>
      <c r="X525" s="80" t="str">
        <f t="shared" si="282"/>
        <v/>
      </c>
      <c r="Y525" s="80" t="str">
        <f t="shared" si="283"/>
        <v/>
      </c>
      <c r="Z525" s="80" t="str">
        <f t="shared" si="268"/>
        <v>-</v>
      </c>
      <c r="AA525" s="80" t="str">
        <f t="shared" si="269"/>
        <v/>
      </c>
      <c r="AB525" s="80" t="str">
        <f t="shared" si="270"/>
        <v>OK（振替済み）</v>
      </c>
      <c r="AC525" s="154">
        <f t="shared" si="271"/>
        <v>51</v>
      </c>
      <c r="AD525" s="154" t="str">
        <f t="shared" si="284"/>
        <v/>
      </c>
      <c r="AE525" s="106">
        <f t="shared" si="285"/>
        <v>0</v>
      </c>
      <c r="AF525" s="106">
        <f t="shared" si="272"/>
        <v>0</v>
      </c>
      <c r="AG525" s="223" t="str">
        <f>IFERROR(IF(AE525=1,例①!$E$11,IF(AE525=2,例①!$E$11,IF(WEEKDAY(Z525)=2,Z518,AG524))),"")</f>
        <v/>
      </c>
      <c r="AH525" s="224" t="str">
        <f t="shared" si="296"/>
        <v/>
      </c>
      <c r="AI525" s="224" t="str">
        <f t="shared" si="296"/>
        <v/>
      </c>
      <c r="AJ525" s="224" t="str">
        <f t="shared" si="296"/>
        <v/>
      </c>
      <c r="AK525" s="224" t="str">
        <f t="shared" si="296"/>
        <v/>
      </c>
      <c r="AL525" s="224" t="str">
        <f t="shared" si="296"/>
        <v/>
      </c>
      <c r="AM525" s="224" t="str">
        <f t="shared" si="296"/>
        <v/>
      </c>
      <c r="AN525" s="224" t="str">
        <f t="shared" si="296"/>
        <v/>
      </c>
      <c r="AO525" s="224" t="str">
        <f t="shared" si="296"/>
        <v/>
      </c>
      <c r="AP525" s="224" t="str">
        <f t="shared" si="296"/>
        <v/>
      </c>
      <c r="AQ525" s="224" t="str">
        <f t="shared" si="296"/>
        <v/>
      </c>
      <c r="AR525" s="224" t="str">
        <f t="shared" si="296"/>
        <v/>
      </c>
      <c r="AS525" s="224" t="str">
        <f t="shared" si="296"/>
        <v/>
      </c>
      <c r="AT525" s="224" t="str">
        <f t="shared" si="296"/>
        <v/>
      </c>
      <c r="AU525" s="224" t="str">
        <f t="shared" si="296"/>
        <v/>
      </c>
      <c r="AV525" s="224" t="str">
        <f t="shared" si="296"/>
        <v/>
      </c>
      <c r="AW525" s="224" t="str">
        <f t="shared" si="296"/>
        <v/>
      </c>
      <c r="AX525" s="224" t="str">
        <f t="shared" si="296"/>
        <v/>
      </c>
      <c r="AY525" s="224" t="str">
        <f t="shared" si="296"/>
        <v/>
      </c>
      <c r="AZ525" s="224" t="str">
        <f t="shared" si="296"/>
        <v/>
      </c>
      <c r="BA525" s="224" t="str">
        <f t="shared" si="296"/>
        <v/>
      </c>
      <c r="BB525" s="225" t="str">
        <f>IFERROR(IF(IF(IF(Z525=例①!$E$12,例①!$E$12,IF(WEEKDAY(Z525)=1,Z532,BB526))&gt;例①!$E$12,例①!$E$12,IF(Z525=例①!$E$12,例①!$E$12,IF(WEEKDAY(Z525)=1,Z532,BB526)))=0,例①!$E$12,IF(IF(Z525=例①!$E$12,例①!$E$12,IF(WEEKDAY(Z525)=1,Z532,BB526))&gt;例①!$E$12,例①!$E$12,IF(Z525=例①!$E$12,例①!$E$12,IF(WEEKDAY(Z525)=1,Z532,BB526)))),"")</f>
        <v/>
      </c>
      <c r="BE525" s="53"/>
      <c r="BF525" s="53"/>
      <c r="BG525" s="53" t="str">
        <f>IFERROR(VLOOKUP(B525,例①!$C$11:$D$12,2,FALSE),"")</f>
        <v/>
      </c>
      <c r="BH525" s="53" t="str">
        <f>IFERROR(VLOOKUP(B525,例①!$C$16:$D$21,2,FALSE),"")</f>
        <v/>
      </c>
      <c r="BI525" s="53" t="str">
        <f>IFERROR(VLOOKUP(B525,例①!$C$22:$D$24,2,FALSE),"")</f>
        <v/>
      </c>
      <c r="BJ525" s="53" t="str">
        <f>IF(B525&gt;例①!$C$26,"",IF(B525&gt;=例①!$C$25,$BJ$13,""))</f>
        <v/>
      </c>
      <c r="BK525" s="53" t="str">
        <f>IF(B525&gt;例①!$C$28,"",IF(B525&gt;=例①!$C$27,$BK$13,""))</f>
        <v/>
      </c>
      <c r="BL525" s="53" t="str">
        <f>IF(B525&gt;例①!$C$30,"",IF(B525&gt;=例①!$C$29,$BL$13,""))</f>
        <v/>
      </c>
      <c r="BM525" s="53" t="str">
        <f>IF(B525&gt;例①!$C$32,"",IF(B525&gt;=例①!$C$31,$BM$13,""))</f>
        <v/>
      </c>
      <c r="BN525" s="53" t="str">
        <f>IF(B525&gt;例①!$C$34,"",IF(B525&gt;=例①!$C$33,$BN$13,""))</f>
        <v/>
      </c>
      <c r="BO525" s="53" t="str">
        <f>IF(B525&gt;例①!$C$36,"",IF(B525&gt;=例①!$C$35,$BO$13,""))</f>
        <v/>
      </c>
      <c r="BP525" s="53" t="str">
        <f>IF(B525&gt;例①!$C$38,"",IF(B525&gt;=例①!$C$37,$BP$13,""))</f>
        <v/>
      </c>
      <c r="BQ525" s="53" t="str">
        <f>IF(B525&gt;例①!$C$40,"",IF(B525&gt;=例①!$C$39,$BQ$13,""))</f>
        <v/>
      </c>
      <c r="BR525" s="53" t="str">
        <f>IF(B525&gt;例①!$C$42,"",IF(B525&gt;=例①!$C$41,$BR$13,""))</f>
        <v/>
      </c>
      <c r="BS525" s="53" t="str">
        <f>IF(B525&gt;例①!$C$44,"",IF(B525&gt;=例①!$C$43,$BS$13,""))</f>
        <v/>
      </c>
      <c r="BT525" s="53" t="str">
        <f>IF(B525&gt;例①!$C$46,"",IF(B525&gt;=例①!$C$45,$BT$13,""))</f>
        <v/>
      </c>
      <c r="BU525" s="53" t="str">
        <f>IF(B525&gt;例①!$C$48,"",IF(B525&gt;=例①!$C$47,$BU$13,""))</f>
        <v/>
      </c>
      <c r="BV525" s="53" t="str">
        <f>IF(B525&gt;例①!$C$50,"",IF(B525&gt;=例①!$C$49,$BV$13,""))</f>
        <v/>
      </c>
      <c r="BW525" s="53" t="str">
        <f>IF(B525&gt;例①!$C$52,"",IF(B525&gt;=例①!$C$51,$BW$13,""))</f>
        <v/>
      </c>
      <c r="BX525" s="53" t="str">
        <f>IF(B525&gt;例①!$C$54,"",IF(B525&gt;=例①!$C$53,$BX$13,""))</f>
        <v/>
      </c>
      <c r="BY525" s="53" t="str">
        <f>IF(B525&gt;例①!$C$56,"",IF(B525&gt;=例①!$C$55,$BY$13,""))</f>
        <v/>
      </c>
      <c r="BZ525" s="53" t="str">
        <f>IF(B525&gt;例①!$C$58,"",IF(B525&gt;=例①!$C$57,$BZ$13,""))</f>
        <v/>
      </c>
      <c r="CA525" s="53" t="str">
        <f>IF(B525&gt;例①!$C$60,"",IF(B525&gt;=例①!$C$59,$CA$13,""))</f>
        <v/>
      </c>
      <c r="CB525" s="53" t="str">
        <f>IF(B525&gt;例①!$C$62,"",IF(B525&gt;=例①!$C$61,$CB$13,""))</f>
        <v/>
      </c>
      <c r="CC525" s="53" t="str">
        <f>IF(B525&gt;例①!$C$64,"",IF(B525&gt;=例①!$C$63,$CC$13,""))</f>
        <v/>
      </c>
      <c r="CD525" s="53" t="str">
        <f>IF(B525&gt;例①!$C$66,"",IF(B525&gt;=例①!$C$65,$CD$13,""))</f>
        <v/>
      </c>
      <c r="CE525" s="50" t="str">
        <f t="shared" si="286"/>
        <v/>
      </c>
      <c r="CF525" s="50" t="str">
        <f t="shared" si="273"/>
        <v xml:space="preserve"> </v>
      </c>
    </row>
    <row r="526" spans="1:84" ht="39" customHeight="1" thickTop="1" thickBot="1" x14ac:dyDescent="0.2">
      <c r="A526" s="81" t="str">
        <f t="shared" si="260"/>
        <v>対象期間外</v>
      </c>
      <c r="B526" s="180" t="str">
        <f>IFERROR(IF(B525=例①!$E$12+IF(WEEKDAY(例①!$E$12)=1,例①!$E$12,(8-WEEKDAY(例①!$E$12))),"-",IF(B525="-","-",B525+1)),"-")</f>
        <v>-</v>
      </c>
      <c r="C526" s="89" t="str">
        <f t="shared" si="274"/>
        <v>-</v>
      </c>
      <c r="D526" s="199" t="str">
        <f t="shared" si="275"/>
        <v>×</v>
      </c>
      <c r="E526" s="200" t="str">
        <f t="shared" si="276"/>
        <v xml:space="preserve"> </v>
      </c>
      <c r="F526" s="201" t="s">
        <v>60</v>
      </c>
      <c r="G526" s="202"/>
      <c r="H526" s="203"/>
      <c r="I526" s="204"/>
      <c r="J526" s="187" t="str">
        <f t="shared" si="277"/>
        <v/>
      </c>
      <c r="K526" s="190" t="str">
        <f t="shared" si="261"/>
        <v/>
      </c>
      <c r="L526" s="190" t="str">
        <f t="shared" si="262"/>
        <v/>
      </c>
      <c r="M526" s="188" t="str">
        <f t="shared" si="278"/>
        <v/>
      </c>
      <c r="N526" s="87" t="str">
        <f t="shared" si="263"/>
        <v/>
      </c>
      <c r="O526" s="108"/>
      <c r="P526" s="156" t="str">
        <f>IF(B526&lt;例①!$E$11,"",IF(B526&gt;例①!$E$12,"",IF(LEN(CE526)=0,"○","")))</f>
        <v/>
      </c>
      <c r="Q526" s="162">
        <f t="shared" si="279"/>
        <v>52</v>
      </c>
      <c r="R526" s="93">
        <f t="shared" si="264"/>
        <v>181</v>
      </c>
      <c r="S526" s="156" t="str">
        <f t="shared" si="265"/>
        <v/>
      </c>
      <c r="T526" s="162">
        <f t="shared" si="266"/>
        <v>51</v>
      </c>
      <c r="U526" s="100">
        <f t="shared" si="280"/>
        <v>52</v>
      </c>
      <c r="V526" s="93" t="str">
        <f t="shared" si="267"/>
        <v/>
      </c>
      <c r="W526" s="169" t="str">
        <f t="shared" si="281"/>
        <v/>
      </c>
      <c r="X526" s="80" t="str">
        <f t="shared" si="282"/>
        <v/>
      </c>
      <c r="Y526" s="80" t="str">
        <f t="shared" si="283"/>
        <v/>
      </c>
      <c r="Z526" s="80" t="str">
        <f t="shared" si="268"/>
        <v>-</v>
      </c>
      <c r="AA526" s="80" t="str">
        <f t="shared" si="269"/>
        <v/>
      </c>
      <c r="AB526" s="80" t="str">
        <f t="shared" si="270"/>
        <v>OK（振替済み）</v>
      </c>
      <c r="AC526" s="154">
        <f t="shared" si="271"/>
        <v>51</v>
      </c>
      <c r="AD526" s="154" t="str">
        <f t="shared" si="284"/>
        <v/>
      </c>
      <c r="AE526" s="106">
        <f t="shared" si="285"/>
        <v>0</v>
      </c>
      <c r="AF526" s="106">
        <f t="shared" si="272"/>
        <v>0</v>
      </c>
      <c r="AG526" s="216" t="str">
        <f>IFERROR(IF(AE526=1,例①!$E$11,IF(AE526=2,例①!$E$11,IF(WEEKDAY(Z526)=2,Z519,AG525))),"")</f>
        <v/>
      </c>
      <c r="AH526" s="221" t="str">
        <f t="shared" si="296"/>
        <v/>
      </c>
      <c r="AI526" s="221" t="str">
        <f t="shared" si="296"/>
        <v/>
      </c>
      <c r="AJ526" s="221" t="str">
        <f t="shared" si="296"/>
        <v/>
      </c>
      <c r="AK526" s="221" t="str">
        <f t="shared" si="296"/>
        <v/>
      </c>
      <c r="AL526" s="221" t="str">
        <f t="shared" si="296"/>
        <v/>
      </c>
      <c r="AM526" s="221" t="str">
        <f t="shared" si="296"/>
        <v/>
      </c>
      <c r="AN526" s="221" t="str">
        <f t="shared" si="296"/>
        <v/>
      </c>
      <c r="AO526" s="221" t="str">
        <f t="shared" si="296"/>
        <v/>
      </c>
      <c r="AP526" s="221" t="str">
        <f t="shared" si="296"/>
        <v/>
      </c>
      <c r="AQ526" s="221" t="str">
        <f t="shared" si="296"/>
        <v/>
      </c>
      <c r="AR526" s="221" t="str">
        <f t="shared" si="296"/>
        <v/>
      </c>
      <c r="AS526" s="221" t="str">
        <f t="shared" si="296"/>
        <v/>
      </c>
      <c r="AT526" s="221" t="str">
        <f t="shared" si="296"/>
        <v/>
      </c>
      <c r="AU526" s="221" t="str">
        <f t="shared" si="296"/>
        <v/>
      </c>
      <c r="AV526" s="221" t="str">
        <f t="shared" si="296"/>
        <v/>
      </c>
      <c r="AW526" s="221" t="str">
        <f t="shared" si="296"/>
        <v/>
      </c>
      <c r="AX526" s="221" t="str">
        <f t="shared" si="296"/>
        <v/>
      </c>
      <c r="AY526" s="221" t="str">
        <f t="shared" si="296"/>
        <v/>
      </c>
      <c r="AZ526" s="221" t="str">
        <f t="shared" si="296"/>
        <v/>
      </c>
      <c r="BA526" s="221" t="str">
        <f t="shared" si="296"/>
        <v/>
      </c>
      <c r="BB526" s="217" t="str">
        <f>IFERROR(IF(IF(IF(Z526=例①!$E$12,例①!$E$12,IF(WEEKDAY(Z526)=1,Z533,BB527))&gt;例①!$E$12,例①!$E$12,IF(Z526=例①!$E$12,例①!$E$12,IF(WEEKDAY(Z526)=1,Z533,BB527)))=0,例①!$E$12,IF(IF(Z526=例①!$E$12,例①!$E$12,IF(WEEKDAY(Z526)=1,Z533,BB527))&gt;例①!$E$12,例①!$E$12,IF(Z526=例①!$E$12,例①!$E$12,IF(WEEKDAY(Z526)=1,Z533,BB527)))),"")</f>
        <v/>
      </c>
      <c r="BE526" s="53"/>
      <c r="BF526" s="53"/>
      <c r="BG526" s="53" t="str">
        <f>IFERROR(VLOOKUP(B526,例①!$C$11:$D$12,2,FALSE),"")</f>
        <v/>
      </c>
      <c r="BH526" s="53" t="str">
        <f>IFERROR(VLOOKUP(B526,例①!$C$16:$D$21,2,FALSE),"")</f>
        <v/>
      </c>
      <c r="BI526" s="53" t="str">
        <f>IFERROR(VLOOKUP(B526,例①!$C$22:$D$24,2,FALSE),"")</f>
        <v/>
      </c>
      <c r="BJ526" s="53" t="str">
        <f>IF(B526&gt;例①!$C$26,"",IF(B526&gt;=例①!$C$25,$BJ$13,""))</f>
        <v/>
      </c>
      <c r="BK526" s="53" t="str">
        <f>IF(B526&gt;例①!$C$28,"",IF(B526&gt;=例①!$C$27,$BK$13,""))</f>
        <v/>
      </c>
      <c r="BL526" s="53" t="str">
        <f>IF(B526&gt;例①!$C$30,"",IF(B526&gt;=例①!$C$29,$BL$13,""))</f>
        <v/>
      </c>
      <c r="BM526" s="53" t="str">
        <f>IF(B526&gt;例①!$C$32,"",IF(B526&gt;=例①!$C$31,$BM$13,""))</f>
        <v/>
      </c>
      <c r="BN526" s="53" t="str">
        <f>IF(B526&gt;例①!$C$34,"",IF(B526&gt;=例①!$C$33,$BN$13,""))</f>
        <v/>
      </c>
      <c r="BO526" s="53" t="str">
        <f>IF(B526&gt;例①!$C$36,"",IF(B526&gt;=例①!$C$35,$BO$13,""))</f>
        <v/>
      </c>
      <c r="BP526" s="53" t="str">
        <f>IF(B526&gt;例①!$C$38,"",IF(B526&gt;=例①!$C$37,$BP$13,""))</f>
        <v/>
      </c>
      <c r="BQ526" s="53" t="str">
        <f>IF(B526&gt;例①!$C$40,"",IF(B526&gt;=例①!$C$39,$BQ$13,""))</f>
        <v/>
      </c>
      <c r="BR526" s="53" t="str">
        <f>IF(B526&gt;例①!$C$42,"",IF(B526&gt;=例①!$C$41,$BR$13,""))</f>
        <v/>
      </c>
      <c r="BS526" s="53" t="str">
        <f>IF(B526&gt;例①!$C$44,"",IF(B526&gt;=例①!$C$43,$BS$13,""))</f>
        <v/>
      </c>
      <c r="BT526" s="53" t="str">
        <f>IF(B526&gt;例①!$C$46,"",IF(B526&gt;=例①!$C$45,$BT$13,""))</f>
        <v/>
      </c>
      <c r="BU526" s="53" t="str">
        <f>IF(B526&gt;例①!$C$48,"",IF(B526&gt;=例①!$C$47,$BU$13,""))</f>
        <v/>
      </c>
      <c r="BV526" s="53" t="str">
        <f>IF(B526&gt;例①!$C$50,"",IF(B526&gt;=例①!$C$49,$BV$13,""))</f>
        <v/>
      </c>
      <c r="BW526" s="53" t="str">
        <f>IF(B526&gt;例①!$C$52,"",IF(B526&gt;=例①!$C$51,$BW$13,""))</f>
        <v/>
      </c>
      <c r="BX526" s="53" t="str">
        <f>IF(B526&gt;例①!$C$54,"",IF(B526&gt;=例①!$C$53,$BX$13,""))</f>
        <v/>
      </c>
      <c r="BY526" s="53" t="str">
        <f>IF(B526&gt;例①!$C$56,"",IF(B526&gt;=例①!$C$55,$BY$13,""))</f>
        <v/>
      </c>
      <c r="BZ526" s="53" t="str">
        <f>IF(B526&gt;例①!$C$58,"",IF(B526&gt;=例①!$C$57,$BZ$13,""))</f>
        <v/>
      </c>
      <c r="CA526" s="53" t="str">
        <f>IF(B526&gt;例①!$C$60,"",IF(B526&gt;=例①!$C$59,$CA$13,""))</f>
        <v/>
      </c>
      <c r="CB526" s="53" t="str">
        <f>IF(B526&gt;例①!$C$62,"",IF(B526&gt;=例①!$C$61,$CB$13,""))</f>
        <v/>
      </c>
      <c r="CC526" s="53" t="str">
        <f>IF(B526&gt;例①!$C$64,"",IF(B526&gt;=例①!$C$63,$CC$13,""))</f>
        <v/>
      </c>
      <c r="CD526" s="53" t="str">
        <f>IF(B526&gt;例①!$C$66,"",IF(B526&gt;=例①!$C$65,$CD$13,""))</f>
        <v/>
      </c>
      <c r="CE526" s="50" t="str">
        <f t="shared" si="286"/>
        <v/>
      </c>
      <c r="CF526" s="50" t="str">
        <f t="shared" si="273"/>
        <v xml:space="preserve"> </v>
      </c>
    </row>
    <row r="527" spans="1:84" ht="39" customHeight="1" thickTop="1" thickBot="1" x14ac:dyDescent="0.2">
      <c r="A527" s="81" t="str">
        <f t="shared" ref="A527:A590" si="297">IF(D527="×","対象期間外",IF(D527="〇","対象期間",""))</f>
        <v>対象期間外</v>
      </c>
      <c r="B527" s="180" t="str">
        <f>IFERROR(IF(B526=例①!$E$12+IF(WEEKDAY(例①!$E$12)=1,例①!$E$12,(8-WEEKDAY(例①!$E$12))),"-",IF(B526="-","-",B526+1)),"-")</f>
        <v>-</v>
      </c>
      <c r="C527" s="89" t="str">
        <f t="shared" si="274"/>
        <v>-</v>
      </c>
      <c r="D527" s="199" t="str">
        <f t="shared" si="275"/>
        <v>×</v>
      </c>
      <c r="E527" s="200" t="str">
        <f t="shared" si="276"/>
        <v xml:space="preserve"> </v>
      </c>
      <c r="F527" s="201" t="s">
        <v>60</v>
      </c>
      <c r="G527" s="202"/>
      <c r="H527" s="203"/>
      <c r="I527" s="204"/>
      <c r="J527" s="187" t="str">
        <f t="shared" si="277"/>
        <v/>
      </c>
      <c r="K527" s="190" t="str">
        <f t="shared" ref="K527:K590" si="298">IF(D527="×","",IF(R527&gt;0,R527,""))</f>
        <v/>
      </c>
      <c r="L527" s="190" t="str">
        <f t="shared" ref="L527:L590" si="299">IF(D527="×","",IF(Q527&gt;0,IF(Q527=Q526,"",Q527),""))</f>
        <v/>
      </c>
      <c r="M527" s="188" t="str">
        <f t="shared" si="278"/>
        <v/>
      </c>
      <c r="N527" s="87" t="str">
        <f t="shared" ref="N527:N590" si="300">IFERROR(IF(WEEKDAY(C527)=2,"週の始まり",IF(WEEKDAY(C527)=1,"週の終わり",IF(WEEKDAY(C527)&gt;2,"↓",""))),"")</f>
        <v/>
      </c>
      <c r="O527" s="108"/>
      <c r="P527" s="156" t="str">
        <f>IF(B527&lt;例①!$E$11,"",IF(B527&gt;例①!$E$12,"",IF(LEN(CE527)=0,"○","")))</f>
        <v/>
      </c>
      <c r="Q527" s="162">
        <f t="shared" si="279"/>
        <v>52</v>
      </c>
      <c r="R527" s="93">
        <f t="shared" ref="R527:R590" si="301">IF(D527="〇",R526+1,R526)</f>
        <v>181</v>
      </c>
      <c r="S527" s="156" t="str">
        <f t="shared" ref="S527:S590" si="302">IF(D527="×","",IF(P527="","",IF(G527="休日",IF(W527="作業日","",IF(WEEKDAY(B527)=1,"〇",IF(WEEKDAY(B527)=7,"〇",""))),IF(WEEKDAY(B527)=1,"〇",IF(WEEKDAY(B527)=7,"〇","")))))</f>
        <v/>
      </c>
      <c r="T527" s="162">
        <f t="shared" ref="T527:T590" si="303">IF(J527="OK",T526+1,IF(J527="OK（振替済み）",T526+1,T526))</f>
        <v>51</v>
      </c>
      <c r="U527" s="100">
        <f t="shared" si="280"/>
        <v>52</v>
      </c>
      <c r="V527" s="93" t="str">
        <f t="shared" ref="V527:V590" si="304">IF(D527="〇",G527,"")</f>
        <v/>
      </c>
      <c r="W527" s="169" t="str">
        <f t="shared" si="281"/>
        <v/>
      </c>
      <c r="X527" s="80" t="str">
        <f t="shared" si="282"/>
        <v/>
      </c>
      <c r="Y527" s="80" t="str">
        <f t="shared" si="283"/>
        <v/>
      </c>
      <c r="Z527" s="80" t="str">
        <f t="shared" ref="Z527:Z590" si="305">B527</f>
        <v>-</v>
      </c>
      <c r="AA527" s="80" t="str">
        <f t="shared" ref="AA527:AA590" si="306">IF(F527&amp;W527="休日"&amp;"作業日","NG","")</f>
        <v/>
      </c>
      <c r="AB527" s="80" t="str">
        <f t="shared" ref="AB527:AB590" si="307">IF(AA527="","OK（振替済み）",$BE$15)</f>
        <v>OK（振替済み）</v>
      </c>
      <c r="AC527" s="154">
        <f t="shared" ref="AC527:AC590" si="308">IF(J527="OK",AC526+1,IF(J527="OK（振替済み）",AC526+1,AC526))</f>
        <v>51</v>
      </c>
      <c r="AD527" s="154" t="str">
        <f t="shared" si="284"/>
        <v/>
      </c>
      <c r="AE527" s="106">
        <f t="shared" si="285"/>
        <v>0</v>
      </c>
      <c r="AF527" s="106">
        <f t="shared" ref="AF527:AF590" si="309">IFERROR(VLOOKUP(H527,$B$15:$AE$655,COLUMN(AE527)-COLUMN(B527)+1,FALSE)-AE527,0)</f>
        <v>0</v>
      </c>
      <c r="AG527" s="218" t="str">
        <f>IFERROR(IF(AE527=1,例①!$E$11,IF(AE527=2,例①!$E$11,IF(WEEKDAY(Z527)=2,Z520,AG526))),"")</f>
        <v/>
      </c>
      <c r="AH527" s="222" t="str">
        <f t="shared" si="296"/>
        <v/>
      </c>
      <c r="AI527" s="222" t="str">
        <f t="shared" si="296"/>
        <v/>
      </c>
      <c r="AJ527" s="222" t="str">
        <f t="shared" si="296"/>
        <v/>
      </c>
      <c r="AK527" s="222" t="str">
        <f t="shared" si="296"/>
        <v/>
      </c>
      <c r="AL527" s="222" t="str">
        <f t="shared" si="296"/>
        <v/>
      </c>
      <c r="AM527" s="222" t="str">
        <f t="shared" si="296"/>
        <v/>
      </c>
      <c r="AN527" s="222" t="str">
        <f t="shared" si="296"/>
        <v/>
      </c>
      <c r="AO527" s="222" t="str">
        <f t="shared" si="296"/>
        <v/>
      </c>
      <c r="AP527" s="222" t="str">
        <f t="shared" si="296"/>
        <v/>
      </c>
      <c r="AQ527" s="222" t="str">
        <f t="shared" si="296"/>
        <v/>
      </c>
      <c r="AR527" s="222" t="str">
        <f t="shared" si="296"/>
        <v/>
      </c>
      <c r="AS527" s="222" t="str">
        <f t="shared" si="296"/>
        <v/>
      </c>
      <c r="AT527" s="222" t="str">
        <f t="shared" si="296"/>
        <v/>
      </c>
      <c r="AU527" s="222" t="str">
        <f t="shared" si="296"/>
        <v/>
      </c>
      <c r="AV527" s="222" t="str">
        <f t="shared" si="296"/>
        <v/>
      </c>
      <c r="AW527" s="222" t="str">
        <f t="shared" si="296"/>
        <v/>
      </c>
      <c r="AX527" s="222" t="str">
        <f t="shared" si="296"/>
        <v/>
      </c>
      <c r="AY527" s="222" t="str">
        <f t="shared" si="296"/>
        <v/>
      </c>
      <c r="AZ527" s="222" t="str">
        <f t="shared" si="296"/>
        <v/>
      </c>
      <c r="BA527" s="222" t="str">
        <f t="shared" si="296"/>
        <v/>
      </c>
      <c r="BB527" s="219" t="str">
        <f>IFERROR(IF(IF(IF(Z527=例①!$E$12,例①!$E$12,IF(WEEKDAY(Z527)=1,Z534,BB528))&gt;例①!$E$12,例①!$E$12,IF(Z527=例①!$E$12,例①!$E$12,IF(WEEKDAY(Z527)=1,Z534,BB528)))=0,例①!$E$12,IF(IF(Z527=例①!$E$12,例①!$E$12,IF(WEEKDAY(Z527)=1,Z534,BB528))&gt;例①!$E$12,例①!$E$12,IF(Z527=例①!$E$12,例①!$E$12,IF(WEEKDAY(Z527)=1,Z534,BB528)))),"")</f>
        <v/>
      </c>
      <c r="BE527" s="53"/>
      <c r="BF527" s="53"/>
      <c r="BG527" s="53" t="str">
        <f>IFERROR(VLOOKUP(B527,例①!$C$11:$D$12,2,FALSE),"")</f>
        <v/>
      </c>
      <c r="BH527" s="53" t="str">
        <f>IFERROR(VLOOKUP(B527,例①!$C$16:$D$21,2,FALSE),"")</f>
        <v/>
      </c>
      <c r="BI527" s="53" t="str">
        <f>IFERROR(VLOOKUP(B527,例①!$C$22:$D$24,2,FALSE),"")</f>
        <v/>
      </c>
      <c r="BJ527" s="53" t="str">
        <f>IF(B527&gt;例①!$C$26,"",IF(B527&gt;=例①!$C$25,$BJ$13,""))</f>
        <v/>
      </c>
      <c r="BK527" s="53" t="str">
        <f>IF(B527&gt;例①!$C$28,"",IF(B527&gt;=例①!$C$27,$BK$13,""))</f>
        <v/>
      </c>
      <c r="BL527" s="53" t="str">
        <f>IF(B527&gt;例①!$C$30,"",IF(B527&gt;=例①!$C$29,$BL$13,""))</f>
        <v/>
      </c>
      <c r="BM527" s="53" t="str">
        <f>IF(B527&gt;例①!$C$32,"",IF(B527&gt;=例①!$C$31,$BM$13,""))</f>
        <v/>
      </c>
      <c r="BN527" s="53" t="str">
        <f>IF(B527&gt;例①!$C$34,"",IF(B527&gt;=例①!$C$33,$BN$13,""))</f>
        <v/>
      </c>
      <c r="BO527" s="53" t="str">
        <f>IF(B527&gt;例①!$C$36,"",IF(B527&gt;=例①!$C$35,$BO$13,""))</f>
        <v/>
      </c>
      <c r="BP527" s="53" t="str">
        <f>IF(B527&gt;例①!$C$38,"",IF(B527&gt;=例①!$C$37,$BP$13,""))</f>
        <v/>
      </c>
      <c r="BQ527" s="53" t="str">
        <f>IF(B527&gt;例①!$C$40,"",IF(B527&gt;=例①!$C$39,$BQ$13,""))</f>
        <v/>
      </c>
      <c r="BR527" s="53" t="str">
        <f>IF(B527&gt;例①!$C$42,"",IF(B527&gt;=例①!$C$41,$BR$13,""))</f>
        <v/>
      </c>
      <c r="BS527" s="53" t="str">
        <f>IF(B527&gt;例①!$C$44,"",IF(B527&gt;=例①!$C$43,$BS$13,""))</f>
        <v/>
      </c>
      <c r="BT527" s="53" t="str">
        <f>IF(B527&gt;例①!$C$46,"",IF(B527&gt;=例①!$C$45,$BT$13,""))</f>
        <v/>
      </c>
      <c r="BU527" s="53" t="str">
        <f>IF(B527&gt;例①!$C$48,"",IF(B527&gt;=例①!$C$47,$BU$13,""))</f>
        <v/>
      </c>
      <c r="BV527" s="53" t="str">
        <f>IF(B527&gt;例①!$C$50,"",IF(B527&gt;=例①!$C$49,$BV$13,""))</f>
        <v/>
      </c>
      <c r="BW527" s="53" t="str">
        <f>IF(B527&gt;例①!$C$52,"",IF(B527&gt;=例①!$C$51,$BW$13,""))</f>
        <v/>
      </c>
      <c r="BX527" s="53" t="str">
        <f>IF(B527&gt;例①!$C$54,"",IF(B527&gt;=例①!$C$53,$BX$13,""))</f>
        <v/>
      </c>
      <c r="BY527" s="53" t="str">
        <f>IF(B527&gt;例①!$C$56,"",IF(B527&gt;=例①!$C$55,$BY$13,""))</f>
        <v/>
      </c>
      <c r="BZ527" s="53" t="str">
        <f>IF(B527&gt;例①!$C$58,"",IF(B527&gt;=例①!$C$57,$BZ$13,""))</f>
        <v/>
      </c>
      <c r="CA527" s="53" t="str">
        <f>IF(B527&gt;例①!$C$60,"",IF(B527&gt;=例①!$C$59,$CA$13,""))</f>
        <v/>
      </c>
      <c r="CB527" s="53" t="str">
        <f>IF(B527&gt;例①!$C$62,"",IF(B527&gt;=例①!$C$61,$CB$13,""))</f>
        <v/>
      </c>
      <c r="CC527" s="53" t="str">
        <f>IF(B527&gt;例①!$C$64,"",IF(B527&gt;=例①!$C$63,$CC$13,""))</f>
        <v/>
      </c>
      <c r="CD527" s="53" t="str">
        <f>IF(B527&gt;例①!$C$66,"",IF(B527&gt;=例①!$C$65,$CD$13,""))</f>
        <v/>
      </c>
      <c r="CE527" s="50" t="str">
        <f t="shared" si="286"/>
        <v/>
      </c>
      <c r="CF527" s="50" t="str">
        <f t="shared" ref="CF527:CF590" si="310">BG527&amp;" "&amp;CE527</f>
        <v xml:space="preserve"> </v>
      </c>
    </row>
    <row r="528" spans="1:84" ht="39" customHeight="1" thickTop="1" thickBot="1" x14ac:dyDescent="0.2">
      <c r="A528" s="81" t="str">
        <f t="shared" si="297"/>
        <v>対象期間外</v>
      </c>
      <c r="B528" s="180" t="str">
        <f>IFERROR(IF(B527=例①!$E$12+IF(WEEKDAY(例①!$E$12)=1,例①!$E$12,(8-WEEKDAY(例①!$E$12))),"-",IF(B527="-","-",B527+1)),"-")</f>
        <v>-</v>
      </c>
      <c r="C528" s="89" t="str">
        <f t="shared" ref="C528:C591" si="311">IFERROR(WEEKDAY(B528),"-")</f>
        <v>-</v>
      </c>
      <c r="D528" s="199" t="str">
        <f t="shared" ref="D528:D591" si="312">IF(P528="","×","〇")</f>
        <v>×</v>
      </c>
      <c r="E528" s="200" t="str">
        <f t="shared" ref="E528:E591" si="313">CF528</f>
        <v xml:space="preserve"> </v>
      </c>
      <c r="F528" s="201" t="s">
        <v>60</v>
      </c>
      <c r="G528" s="202"/>
      <c r="H528" s="203"/>
      <c r="I528" s="204"/>
      <c r="J528" s="187" t="str">
        <f t="shared" ref="J528:J591" si="314">IFERROR(IF(S528="","",IF(G528="","",IF(G528="休日","OK",IF(G528="振替休日",IF(ABS(AF528)&gt;1,"","OK"),IF(G528="作業日",VLOOKUP(B528,$Y$15:$AB$655,4,FALSE),"NG")))))&amp;IF(F528&amp;G528="休日振替休日","当初休日と計画した日に振替ないでください！",IF(F528&amp;G528="休日完全週休2日の振替休日","当初休日と計画した日に振替ないでください！",IF(G528="休日",IF(W528="作業日","週2日を超える休日(現場閉所日数に含めない)",""),""))),"NG")</f>
        <v/>
      </c>
      <c r="K528" s="190" t="str">
        <f t="shared" si="298"/>
        <v/>
      </c>
      <c r="L528" s="190" t="str">
        <f t="shared" si="299"/>
        <v/>
      </c>
      <c r="M528" s="188" t="str">
        <f t="shared" ref="M528:M591" si="315">IF(G528="","",IF(S528="〇",IF(J528="NG","×",T528&amp;"／"&amp;U528),""))</f>
        <v/>
      </c>
      <c r="N528" s="87" t="str">
        <f t="shared" si="300"/>
        <v/>
      </c>
      <c r="O528" s="108"/>
      <c r="P528" s="156" t="str">
        <f>IF(B528&lt;例①!$E$11,"",IF(B528&gt;例①!$E$12,"",IF(LEN(CE528)=0,"○","")))</f>
        <v/>
      </c>
      <c r="Q528" s="162">
        <f t="shared" ref="Q528:Q591" si="316">IF(W528="休日",Q527+1,IF(W528="振替休日",Q527+1,IF(W528="完全週休2日の振替休日",Q527+1,Q527)))</f>
        <v>52</v>
      </c>
      <c r="R528" s="93">
        <f t="shared" si="301"/>
        <v>181</v>
      </c>
      <c r="S528" s="156" t="str">
        <f t="shared" si="302"/>
        <v/>
      </c>
      <c r="T528" s="162">
        <f t="shared" si="303"/>
        <v>51</v>
      </c>
      <c r="U528" s="100">
        <f t="shared" ref="U528:U591" si="317">IF(S528="〇",U527+1,U527)</f>
        <v>52</v>
      </c>
      <c r="V528" s="93" t="str">
        <f t="shared" si="304"/>
        <v/>
      </c>
      <c r="W528" s="169" t="str">
        <f t="shared" ref="W528:W591" si="318">IF(D528="×",IF(G528="完全週休2日の振替休日",G528,""),IF(V528="","",IF(WEEKDAY(B528)=1,V528,IF(WEEKDAY(B528)=7,V528,IF(V528="振替休日",V528,IF(V528="完全週休2日の振替休日",V528,IF(WEEKDAY(B528)=6,IF(COUNTIF(V529:V530,"休日")&lt;2,V528,"作業日"),IF(WEEKDAY(B528)=5,IF(COUNTIF(V529:V531,"休日")&lt;2,V528,"作業日"),IF(WEEKDAY(B528)=4,IF(COUNTIF(V529:V532,"休日")&lt;2,V528,"作業日"),IF(WEEKDAY(B528)=3,IF(COUNTIF(V529:V533,"休日")&lt;2,V528,"作業日"),IF(WEEKDAY(B528)=2,IF(COUNTIF(V529:V534,"休日")&lt;2,V528,"作業日"))))))))))))</f>
        <v/>
      </c>
      <c r="X528" s="80" t="str">
        <f t="shared" ref="X528:X591" si="319">IF(W528="完全週休2日の振替休日",H528,"")</f>
        <v/>
      </c>
      <c r="Y528" s="80" t="str">
        <f t="shared" ref="Y528:Y591" si="320">IF(X528="","",X528)</f>
        <v/>
      </c>
      <c r="Z528" s="80" t="str">
        <f t="shared" si="305"/>
        <v>-</v>
      </c>
      <c r="AA528" s="80" t="str">
        <f t="shared" si="306"/>
        <v/>
      </c>
      <c r="AB528" s="80" t="str">
        <f t="shared" si="307"/>
        <v>OK（振替済み）</v>
      </c>
      <c r="AC528" s="154">
        <f t="shared" si="308"/>
        <v>51</v>
      </c>
      <c r="AD528" s="154" t="str">
        <f t="shared" ref="AD528:AD591" si="321">IF(AC528=AC527,"",AC528)</f>
        <v/>
      </c>
      <c r="AE528" s="106">
        <f t="shared" ref="AE528:AE591" si="322">IFERROR(IF(WEEKDAY(B528)=1,AE521+1,AE529),0)</f>
        <v>0</v>
      </c>
      <c r="AF528" s="106">
        <f t="shared" si="309"/>
        <v>0</v>
      </c>
      <c r="AG528" s="218" t="str">
        <f>IFERROR(IF(AE528=1,例①!$E$11,IF(AE528=2,例①!$E$11,IF(WEEKDAY(Z528)=2,Z521,AG527))),"")</f>
        <v/>
      </c>
      <c r="AH528" s="222" t="str">
        <f t="shared" si="296"/>
        <v/>
      </c>
      <c r="AI528" s="222" t="str">
        <f t="shared" si="296"/>
        <v/>
      </c>
      <c r="AJ528" s="222" t="str">
        <f t="shared" si="296"/>
        <v/>
      </c>
      <c r="AK528" s="222" t="str">
        <f t="shared" si="296"/>
        <v/>
      </c>
      <c r="AL528" s="222" t="str">
        <f t="shared" si="296"/>
        <v/>
      </c>
      <c r="AM528" s="222" t="str">
        <f t="shared" si="296"/>
        <v/>
      </c>
      <c r="AN528" s="222" t="str">
        <f t="shared" si="296"/>
        <v/>
      </c>
      <c r="AO528" s="222" t="str">
        <f t="shared" si="296"/>
        <v/>
      </c>
      <c r="AP528" s="222" t="str">
        <f t="shared" si="296"/>
        <v/>
      </c>
      <c r="AQ528" s="222" t="str">
        <f t="shared" si="296"/>
        <v/>
      </c>
      <c r="AR528" s="222" t="str">
        <f t="shared" si="296"/>
        <v/>
      </c>
      <c r="AS528" s="222" t="str">
        <f t="shared" si="296"/>
        <v/>
      </c>
      <c r="AT528" s="222" t="str">
        <f t="shared" si="296"/>
        <v/>
      </c>
      <c r="AU528" s="222" t="str">
        <f t="shared" si="296"/>
        <v/>
      </c>
      <c r="AV528" s="222" t="str">
        <f t="shared" si="296"/>
        <v/>
      </c>
      <c r="AW528" s="222" t="str">
        <f t="shared" si="296"/>
        <v/>
      </c>
      <c r="AX528" s="222" t="str">
        <f t="shared" si="296"/>
        <v/>
      </c>
      <c r="AY528" s="222" t="str">
        <f t="shared" si="296"/>
        <v/>
      </c>
      <c r="AZ528" s="222" t="str">
        <f t="shared" si="296"/>
        <v/>
      </c>
      <c r="BA528" s="222" t="str">
        <f t="shared" si="296"/>
        <v/>
      </c>
      <c r="BB528" s="219" t="str">
        <f>IFERROR(IF(IF(IF(Z528=例①!$E$12,例①!$E$12,IF(WEEKDAY(Z528)=1,Z535,BB529))&gt;例①!$E$12,例①!$E$12,IF(Z528=例①!$E$12,例①!$E$12,IF(WEEKDAY(Z528)=1,Z535,BB529)))=0,例①!$E$12,IF(IF(Z528=例①!$E$12,例①!$E$12,IF(WEEKDAY(Z528)=1,Z535,BB529))&gt;例①!$E$12,例①!$E$12,IF(Z528=例①!$E$12,例①!$E$12,IF(WEEKDAY(Z528)=1,Z535,BB529)))),"")</f>
        <v/>
      </c>
      <c r="BE528" s="53"/>
      <c r="BF528" s="53"/>
      <c r="BG528" s="53" t="str">
        <f>IFERROR(VLOOKUP(B528,例①!$C$11:$D$12,2,FALSE),"")</f>
        <v/>
      </c>
      <c r="BH528" s="53" t="str">
        <f>IFERROR(VLOOKUP(B528,例①!$C$16:$D$21,2,FALSE),"")</f>
        <v/>
      </c>
      <c r="BI528" s="53" t="str">
        <f>IFERROR(VLOOKUP(B528,例①!$C$22:$D$24,2,FALSE),"")</f>
        <v/>
      </c>
      <c r="BJ528" s="53" t="str">
        <f>IF(B528&gt;例①!$C$26,"",IF(B528&gt;=例①!$C$25,$BJ$13,""))</f>
        <v/>
      </c>
      <c r="BK528" s="53" t="str">
        <f>IF(B528&gt;例①!$C$28,"",IF(B528&gt;=例①!$C$27,$BK$13,""))</f>
        <v/>
      </c>
      <c r="BL528" s="53" t="str">
        <f>IF(B528&gt;例①!$C$30,"",IF(B528&gt;=例①!$C$29,$BL$13,""))</f>
        <v/>
      </c>
      <c r="BM528" s="53" t="str">
        <f>IF(B528&gt;例①!$C$32,"",IF(B528&gt;=例①!$C$31,$BM$13,""))</f>
        <v/>
      </c>
      <c r="BN528" s="53" t="str">
        <f>IF(B528&gt;例①!$C$34,"",IF(B528&gt;=例①!$C$33,$BN$13,""))</f>
        <v/>
      </c>
      <c r="BO528" s="53" t="str">
        <f>IF(B528&gt;例①!$C$36,"",IF(B528&gt;=例①!$C$35,$BO$13,""))</f>
        <v/>
      </c>
      <c r="BP528" s="53" t="str">
        <f>IF(B528&gt;例①!$C$38,"",IF(B528&gt;=例①!$C$37,$BP$13,""))</f>
        <v/>
      </c>
      <c r="BQ528" s="53" t="str">
        <f>IF(B528&gt;例①!$C$40,"",IF(B528&gt;=例①!$C$39,$BQ$13,""))</f>
        <v/>
      </c>
      <c r="BR528" s="53" t="str">
        <f>IF(B528&gt;例①!$C$42,"",IF(B528&gt;=例①!$C$41,$BR$13,""))</f>
        <v/>
      </c>
      <c r="BS528" s="53" t="str">
        <f>IF(B528&gt;例①!$C$44,"",IF(B528&gt;=例①!$C$43,$BS$13,""))</f>
        <v/>
      </c>
      <c r="BT528" s="53" t="str">
        <f>IF(B528&gt;例①!$C$46,"",IF(B528&gt;=例①!$C$45,$BT$13,""))</f>
        <v/>
      </c>
      <c r="BU528" s="53" t="str">
        <f>IF(B528&gt;例①!$C$48,"",IF(B528&gt;=例①!$C$47,$BU$13,""))</f>
        <v/>
      </c>
      <c r="BV528" s="53" t="str">
        <f>IF(B528&gt;例①!$C$50,"",IF(B528&gt;=例①!$C$49,$BV$13,""))</f>
        <v/>
      </c>
      <c r="BW528" s="53" t="str">
        <f>IF(B528&gt;例①!$C$52,"",IF(B528&gt;=例①!$C$51,$BW$13,""))</f>
        <v/>
      </c>
      <c r="BX528" s="53" t="str">
        <f>IF(B528&gt;例①!$C$54,"",IF(B528&gt;=例①!$C$53,$BX$13,""))</f>
        <v/>
      </c>
      <c r="BY528" s="53" t="str">
        <f>IF(B528&gt;例①!$C$56,"",IF(B528&gt;=例①!$C$55,$BY$13,""))</f>
        <v/>
      </c>
      <c r="BZ528" s="53" t="str">
        <f>IF(B528&gt;例①!$C$58,"",IF(B528&gt;=例①!$C$57,$BZ$13,""))</f>
        <v/>
      </c>
      <c r="CA528" s="53" t="str">
        <f>IF(B528&gt;例①!$C$60,"",IF(B528&gt;=例①!$C$59,$CA$13,""))</f>
        <v/>
      </c>
      <c r="CB528" s="53" t="str">
        <f>IF(B528&gt;例①!$C$62,"",IF(B528&gt;=例①!$C$61,$CB$13,""))</f>
        <v/>
      </c>
      <c r="CC528" s="53" t="str">
        <f>IF(B528&gt;例①!$C$64,"",IF(B528&gt;=例①!$C$63,$CC$13,""))</f>
        <v/>
      </c>
      <c r="CD528" s="53" t="str">
        <f>IF(B528&gt;例①!$C$66,"",IF(B528&gt;=例①!$C$65,$CD$13,""))</f>
        <v/>
      </c>
      <c r="CE528" s="50" t="str">
        <f t="shared" ref="CE528:CE591" si="323">IF(COUNTA(BH528:BP528)=0,"",BH528&amp;BI528&amp;BJ528&amp;BK528&amp;BL528&amp;BM528&amp;BN528&amp;BO528&amp;BP528&amp;BQ528&amp;BR528&amp;BS528&amp;BT528&amp;BU528&amp;BV528&amp;BW528&amp;BX528&amp;BY528&amp;BZ528&amp;CA528&amp;CB528&amp;CC528&amp;CD528)</f>
        <v/>
      </c>
      <c r="CF528" s="50" t="str">
        <f t="shared" si="310"/>
        <v xml:space="preserve"> </v>
      </c>
    </row>
    <row r="529" spans="1:84" ht="39" customHeight="1" thickTop="1" thickBot="1" x14ac:dyDescent="0.2">
      <c r="A529" s="81" t="str">
        <f t="shared" si="297"/>
        <v>対象期間外</v>
      </c>
      <c r="B529" s="180" t="str">
        <f>IFERROR(IF(B528=例①!$E$12+IF(WEEKDAY(例①!$E$12)=1,例①!$E$12,(8-WEEKDAY(例①!$E$12))),"-",IF(B528="-","-",B528+1)),"-")</f>
        <v>-</v>
      </c>
      <c r="C529" s="89" t="str">
        <f t="shared" si="311"/>
        <v>-</v>
      </c>
      <c r="D529" s="199" t="str">
        <f t="shared" si="312"/>
        <v>×</v>
      </c>
      <c r="E529" s="200" t="str">
        <f t="shared" si="313"/>
        <v xml:space="preserve"> </v>
      </c>
      <c r="F529" s="201" t="s">
        <v>60</v>
      </c>
      <c r="G529" s="202"/>
      <c r="H529" s="203"/>
      <c r="I529" s="204"/>
      <c r="J529" s="187" t="str">
        <f t="shared" si="314"/>
        <v/>
      </c>
      <c r="K529" s="190" t="str">
        <f t="shared" si="298"/>
        <v/>
      </c>
      <c r="L529" s="190" t="str">
        <f t="shared" si="299"/>
        <v/>
      </c>
      <c r="M529" s="188" t="str">
        <f t="shared" si="315"/>
        <v/>
      </c>
      <c r="N529" s="87" t="str">
        <f t="shared" si="300"/>
        <v/>
      </c>
      <c r="O529" s="108"/>
      <c r="P529" s="156" t="str">
        <f>IF(B529&lt;例①!$E$11,"",IF(B529&gt;例①!$E$12,"",IF(LEN(CE529)=0,"○","")))</f>
        <v/>
      </c>
      <c r="Q529" s="162">
        <f t="shared" si="316"/>
        <v>52</v>
      </c>
      <c r="R529" s="93">
        <f t="shared" si="301"/>
        <v>181</v>
      </c>
      <c r="S529" s="156" t="str">
        <f t="shared" si="302"/>
        <v/>
      </c>
      <c r="T529" s="162">
        <f t="shared" si="303"/>
        <v>51</v>
      </c>
      <c r="U529" s="100">
        <f t="shared" si="317"/>
        <v>52</v>
      </c>
      <c r="V529" s="93" t="str">
        <f t="shared" si="304"/>
        <v/>
      </c>
      <c r="W529" s="169" t="str">
        <f t="shared" si="318"/>
        <v/>
      </c>
      <c r="X529" s="80" t="str">
        <f t="shared" si="319"/>
        <v/>
      </c>
      <c r="Y529" s="80" t="str">
        <f t="shared" si="320"/>
        <v/>
      </c>
      <c r="Z529" s="80" t="str">
        <f t="shared" si="305"/>
        <v>-</v>
      </c>
      <c r="AA529" s="80" t="str">
        <f t="shared" si="306"/>
        <v/>
      </c>
      <c r="AB529" s="80" t="str">
        <f t="shared" si="307"/>
        <v>OK（振替済み）</v>
      </c>
      <c r="AC529" s="154">
        <f t="shared" si="308"/>
        <v>51</v>
      </c>
      <c r="AD529" s="154" t="str">
        <f t="shared" si="321"/>
        <v/>
      </c>
      <c r="AE529" s="106">
        <f t="shared" si="322"/>
        <v>0</v>
      </c>
      <c r="AF529" s="106">
        <f t="shared" si="309"/>
        <v>0</v>
      </c>
      <c r="AG529" s="218" t="str">
        <f>IFERROR(IF(AE529=1,例①!$E$11,IF(AE529=2,例①!$E$11,IF(WEEKDAY(Z529)=2,Z522,AG528))),"")</f>
        <v/>
      </c>
      <c r="AH529" s="222" t="str">
        <f t="shared" si="296"/>
        <v/>
      </c>
      <c r="AI529" s="222" t="str">
        <f t="shared" si="296"/>
        <v/>
      </c>
      <c r="AJ529" s="222" t="str">
        <f t="shared" si="296"/>
        <v/>
      </c>
      <c r="AK529" s="222" t="str">
        <f t="shared" si="296"/>
        <v/>
      </c>
      <c r="AL529" s="222" t="str">
        <f t="shared" si="296"/>
        <v/>
      </c>
      <c r="AM529" s="222" t="str">
        <f t="shared" si="296"/>
        <v/>
      </c>
      <c r="AN529" s="222" t="str">
        <f t="shared" si="296"/>
        <v/>
      </c>
      <c r="AO529" s="222" t="str">
        <f t="shared" si="296"/>
        <v/>
      </c>
      <c r="AP529" s="222" t="str">
        <f t="shared" si="296"/>
        <v/>
      </c>
      <c r="AQ529" s="222" t="str">
        <f t="shared" si="296"/>
        <v/>
      </c>
      <c r="AR529" s="222" t="str">
        <f t="shared" si="296"/>
        <v/>
      </c>
      <c r="AS529" s="222" t="str">
        <f t="shared" si="296"/>
        <v/>
      </c>
      <c r="AT529" s="222" t="str">
        <f t="shared" si="296"/>
        <v/>
      </c>
      <c r="AU529" s="222" t="str">
        <f t="shared" si="296"/>
        <v/>
      </c>
      <c r="AV529" s="222" t="str">
        <f t="shared" si="296"/>
        <v/>
      </c>
      <c r="AW529" s="222" t="str">
        <f t="shared" si="296"/>
        <v/>
      </c>
      <c r="AX529" s="222" t="str">
        <f t="shared" si="296"/>
        <v/>
      </c>
      <c r="AY529" s="222" t="str">
        <f t="shared" si="296"/>
        <v/>
      </c>
      <c r="AZ529" s="222" t="str">
        <f t="shared" si="296"/>
        <v/>
      </c>
      <c r="BA529" s="222" t="str">
        <f t="shared" si="296"/>
        <v/>
      </c>
      <c r="BB529" s="219" t="str">
        <f>IFERROR(IF(IF(IF(Z529=例①!$E$12,例①!$E$12,IF(WEEKDAY(Z529)=1,Z536,BB530))&gt;例①!$E$12,例①!$E$12,IF(Z529=例①!$E$12,例①!$E$12,IF(WEEKDAY(Z529)=1,Z536,BB530)))=0,例①!$E$12,IF(IF(Z529=例①!$E$12,例①!$E$12,IF(WEEKDAY(Z529)=1,Z536,BB530))&gt;例①!$E$12,例①!$E$12,IF(Z529=例①!$E$12,例①!$E$12,IF(WEEKDAY(Z529)=1,Z536,BB530)))),"")</f>
        <v/>
      </c>
      <c r="BE529" s="53"/>
      <c r="BF529" s="53"/>
      <c r="BG529" s="53" t="str">
        <f>IFERROR(VLOOKUP(B529,例①!$C$11:$D$12,2,FALSE),"")</f>
        <v/>
      </c>
      <c r="BH529" s="53" t="str">
        <f>IFERROR(VLOOKUP(B529,例①!$C$16:$D$21,2,FALSE),"")</f>
        <v/>
      </c>
      <c r="BI529" s="53" t="str">
        <f>IFERROR(VLOOKUP(B529,例①!$C$22:$D$24,2,FALSE),"")</f>
        <v/>
      </c>
      <c r="BJ529" s="53" t="str">
        <f>IF(B529&gt;例①!$C$26,"",IF(B529&gt;=例①!$C$25,$BJ$13,""))</f>
        <v/>
      </c>
      <c r="BK529" s="53" t="str">
        <f>IF(B529&gt;例①!$C$28,"",IF(B529&gt;=例①!$C$27,$BK$13,""))</f>
        <v/>
      </c>
      <c r="BL529" s="53" t="str">
        <f>IF(B529&gt;例①!$C$30,"",IF(B529&gt;=例①!$C$29,$BL$13,""))</f>
        <v/>
      </c>
      <c r="BM529" s="53" t="str">
        <f>IF(B529&gt;例①!$C$32,"",IF(B529&gt;=例①!$C$31,$BM$13,""))</f>
        <v/>
      </c>
      <c r="BN529" s="53" t="str">
        <f>IF(B529&gt;例①!$C$34,"",IF(B529&gt;=例①!$C$33,$BN$13,""))</f>
        <v/>
      </c>
      <c r="BO529" s="53" t="str">
        <f>IF(B529&gt;例①!$C$36,"",IF(B529&gt;=例①!$C$35,$BO$13,""))</f>
        <v/>
      </c>
      <c r="BP529" s="53" t="str">
        <f>IF(B529&gt;例①!$C$38,"",IF(B529&gt;=例①!$C$37,$BP$13,""))</f>
        <v/>
      </c>
      <c r="BQ529" s="53" t="str">
        <f>IF(B529&gt;例①!$C$40,"",IF(B529&gt;=例①!$C$39,$BQ$13,""))</f>
        <v/>
      </c>
      <c r="BR529" s="53" t="str">
        <f>IF(B529&gt;例①!$C$42,"",IF(B529&gt;=例①!$C$41,$BR$13,""))</f>
        <v/>
      </c>
      <c r="BS529" s="53" t="str">
        <f>IF(B529&gt;例①!$C$44,"",IF(B529&gt;=例①!$C$43,$BS$13,""))</f>
        <v/>
      </c>
      <c r="BT529" s="53" t="str">
        <f>IF(B529&gt;例①!$C$46,"",IF(B529&gt;=例①!$C$45,$BT$13,""))</f>
        <v/>
      </c>
      <c r="BU529" s="53" t="str">
        <f>IF(B529&gt;例①!$C$48,"",IF(B529&gt;=例①!$C$47,$BU$13,""))</f>
        <v/>
      </c>
      <c r="BV529" s="53" t="str">
        <f>IF(B529&gt;例①!$C$50,"",IF(B529&gt;=例①!$C$49,$BV$13,""))</f>
        <v/>
      </c>
      <c r="BW529" s="53" t="str">
        <f>IF(B529&gt;例①!$C$52,"",IF(B529&gt;=例①!$C$51,$BW$13,""))</f>
        <v/>
      </c>
      <c r="BX529" s="53" t="str">
        <f>IF(B529&gt;例①!$C$54,"",IF(B529&gt;=例①!$C$53,$BX$13,""))</f>
        <v/>
      </c>
      <c r="BY529" s="53" t="str">
        <f>IF(B529&gt;例①!$C$56,"",IF(B529&gt;=例①!$C$55,$BY$13,""))</f>
        <v/>
      </c>
      <c r="BZ529" s="53" t="str">
        <f>IF(B529&gt;例①!$C$58,"",IF(B529&gt;=例①!$C$57,$BZ$13,""))</f>
        <v/>
      </c>
      <c r="CA529" s="53" t="str">
        <f>IF(B529&gt;例①!$C$60,"",IF(B529&gt;=例①!$C$59,$CA$13,""))</f>
        <v/>
      </c>
      <c r="CB529" s="53" t="str">
        <f>IF(B529&gt;例①!$C$62,"",IF(B529&gt;=例①!$C$61,$CB$13,""))</f>
        <v/>
      </c>
      <c r="CC529" s="53" t="str">
        <f>IF(B529&gt;例①!$C$64,"",IF(B529&gt;=例①!$C$63,$CC$13,""))</f>
        <v/>
      </c>
      <c r="CD529" s="53" t="str">
        <f>IF(B529&gt;例①!$C$66,"",IF(B529&gt;=例①!$C$65,$CD$13,""))</f>
        <v/>
      </c>
      <c r="CE529" s="50" t="str">
        <f t="shared" si="323"/>
        <v/>
      </c>
      <c r="CF529" s="50" t="str">
        <f t="shared" si="310"/>
        <v xml:space="preserve"> </v>
      </c>
    </row>
    <row r="530" spans="1:84" ht="39" customHeight="1" thickTop="1" thickBot="1" x14ac:dyDescent="0.2">
      <c r="A530" s="81" t="str">
        <f t="shared" si="297"/>
        <v>対象期間外</v>
      </c>
      <c r="B530" s="180" t="str">
        <f>IFERROR(IF(B529=例①!$E$12+IF(WEEKDAY(例①!$E$12)=1,例①!$E$12,(8-WEEKDAY(例①!$E$12))),"-",IF(B529="-","-",B529+1)),"-")</f>
        <v>-</v>
      </c>
      <c r="C530" s="89" t="str">
        <f t="shared" si="311"/>
        <v>-</v>
      </c>
      <c r="D530" s="199" t="str">
        <f t="shared" si="312"/>
        <v>×</v>
      </c>
      <c r="E530" s="200" t="str">
        <f t="shared" si="313"/>
        <v xml:space="preserve"> </v>
      </c>
      <c r="F530" s="201" t="s">
        <v>60</v>
      </c>
      <c r="G530" s="202"/>
      <c r="H530" s="203"/>
      <c r="I530" s="204"/>
      <c r="J530" s="187" t="str">
        <f t="shared" si="314"/>
        <v/>
      </c>
      <c r="K530" s="190" t="str">
        <f t="shared" si="298"/>
        <v/>
      </c>
      <c r="L530" s="190" t="str">
        <f t="shared" si="299"/>
        <v/>
      </c>
      <c r="M530" s="188" t="str">
        <f t="shared" si="315"/>
        <v/>
      </c>
      <c r="N530" s="87" t="str">
        <f t="shared" si="300"/>
        <v/>
      </c>
      <c r="O530" s="108"/>
      <c r="P530" s="156" t="str">
        <f>IF(B530&lt;例①!$E$11,"",IF(B530&gt;例①!$E$12,"",IF(LEN(CE530)=0,"○","")))</f>
        <v/>
      </c>
      <c r="Q530" s="162">
        <f t="shared" si="316"/>
        <v>52</v>
      </c>
      <c r="R530" s="93">
        <f t="shared" si="301"/>
        <v>181</v>
      </c>
      <c r="S530" s="156" t="str">
        <f t="shared" si="302"/>
        <v/>
      </c>
      <c r="T530" s="162">
        <f t="shared" si="303"/>
        <v>51</v>
      </c>
      <c r="U530" s="100">
        <f t="shared" si="317"/>
        <v>52</v>
      </c>
      <c r="V530" s="93" t="str">
        <f t="shared" si="304"/>
        <v/>
      </c>
      <c r="W530" s="169" t="str">
        <f t="shared" si="318"/>
        <v/>
      </c>
      <c r="X530" s="80" t="str">
        <f t="shared" si="319"/>
        <v/>
      </c>
      <c r="Y530" s="80" t="str">
        <f t="shared" si="320"/>
        <v/>
      </c>
      <c r="Z530" s="80" t="str">
        <f t="shared" si="305"/>
        <v>-</v>
      </c>
      <c r="AA530" s="80" t="str">
        <f t="shared" si="306"/>
        <v/>
      </c>
      <c r="AB530" s="80" t="str">
        <f t="shared" si="307"/>
        <v>OK（振替済み）</v>
      </c>
      <c r="AC530" s="154">
        <f t="shared" si="308"/>
        <v>51</v>
      </c>
      <c r="AD530" s="154" t="str">
        <f t="shared" si="321"/>
        <v/>
      </c>
      <c r="AE530" s="106">
        <f t="shared" si="322"/>
        <v>0</v>
      </c>
      <c r="AF530" s="106">
        <f t="shared" si="309"/>
        <v>0</v>
      </c>
      <c r="AG530" s="218" t="str">
        <f>IFERROR(IF(AE530=1,例①!$E$11,IF(AE530=2,例①!$E$11,IF(WEEKDAY(Z530)=2,Z523,AG529))),"")</f>
        <v/>
      </c>
      <c r="AH530" s="222" t="str">
        <f t="shared" si="296"/>
        <v/>
      </c>
      <c r="AI530" s="222" t="str">
        <f t="shared" si="296"/>
        <v/>
      </c>
      <c r="AJ530" s="222" t="str">
        <f t="shared" si="296"/>
        <v/>
      </c>
      <c r="AK530" s="222" t="str">
        <f t="shared" si="296"/>
        <v/>
      </c>
      <c r="AL530" s="222" t="str">
        <f t="shared" si="296"/>
        <v/>
      </c>
      <c r="AM530" s="222" t="str">
        <f t="shared" si="296"/>
        <v/>
      </c>
      <c r="AN530" s="222" t="str">
        <f t="shared" si="296"/>
        <v/>
      </c>
      <c r="AO530" s="222" t="str">
        <f t="shared" si="296"/>
        <v/>
      </c>
      <c r="AP530" s="222" t="str">
        <f t="shared" si="296"/>
        <v/>
      </c>
      <c r="AQ530" s="222" t="str">
        <f t="shared" si="296"/>
        <v/>
      </c>
      <c r="AR530" s="222" t="str">
        <f t="shared" si="296"/>
        <v/>
      </c>
      <c r="AS530" s="222" t="str">
        <f t="shared" si="296"/>
        <v/>
      </c>
      <c r="AT530" s="222" t="str">
        <f t="shared" si="296"/>
        <v/>
      </c>
      <c r="AU530" s="222" t="str">
        <f t="shared" si="296"/>
        <v/>
      </c>
      <c r="AV530" s="222" t="str">
        <f t="shared" si="296"/>
        <v/>
      </c>
      <c r="AW530" s="222" t="str">
        <f t="shared" si="296"/>
        <v/>
      </c>
      <c r="AX530" s="222" t="str">
        <f t="shared" si="296"/>
        <v/>
      </c>
      <c r="AY530" s="222" t="str">
        <f t="shared" si="296"/>
        <v/>
      </c>
      <c r="AZ530" s="222" t="str">
        <f t="shared" si="296"/>
        <v/>
      </c>
      <c r="BA530" s="222" t="str">
        <f t="shared" si="296"/>
        <v/>
      </c>
      <c r="BB530" s="219" t="str">
        <f>IFERROR(IF(IF(IF(Z530=例①!$E$12,例①!$E$12,IF(WEEKDAY(Z530)=1,Z537,BB531))&gt;例①!$E$12,例①!$E$12,IF(Z530=例①!$E$12,例①!$E$12,IF(WEEKDAY(Z530)=1,Z537,BB531)))=0,例①!$E$12,IF(IF(Z530=例①!$E$12,例①!$E$12,IF(WEEKDAY(Z530)=1,Z537,BB531))&gt;例①!$E$12,例①!$E$12,IF(Z530=例①!$E$12,例①!$E$12,IF(WEEKDAY(Z530)=1,Z537,BB531)))),"")</f>
        <v/>
      </c>
      <c r="BE530" s="53"/>
      <c r="BF530" s="53"/>
      <c r="BG530" s="53" t="str">
        <f>IFERROR(VLOOKUP(B530,例①!$C$11:$D$12,2,FALSE),"")</f>
        <v/>
      </c>
      <c r="BH530" s="53" t="str">
        <f>IFERROR(VLOOKUP(B530,例①!$C$16:$D$21,2,FALSE),"")</f>
        <v/>
      </c>
      <c r="BI530" s="53" t="str">
        <f>IFERROR(VLOOKUP(B530,例①!$C$22:$D$24,2,FALSE),"")</f>
        <v/>
      </c>
      <c r="BJ530" s="53" t="str">
        <f>IF(B530&gt;例①!$C$26,"",IF(B530&gt;=例①!$C$25,$BJ$13,""))</f>
        <v/>
      </c>
      <c r="BK530" s="53" t="str">
        <f>IF(B530&gt;例①!$C$28,"",IF(B530&gt;=例①!$C$27,$BK$13,""))</f>
        <v/>
      </c>
      <c r="BL530" s="53" t="str">
        <f>IF(B530&gt;例①!$C$30,"",IF(B530&gt;=例①!$C$29,$BL$13,""))</f>
        <v/>
      </c>
      <c r="BM530" s="53" t="str">
        <f>IF(B530&gt;例①!$C$32,"",IF(B530&gt;=例①!$C$31,$BM$13,""))</f>
        <v/>
      </c>
      <c r="BN530" s="53" t="str">
        <f>IF(B530&gt;例①!$C$34,"",IF(B530&gt;=例①!$C$33,$BN$13,""))</f>
        <v/>
      </c>
      <c r="BO530" s="53" t="str">
        <f>IF(B530&gt;例①!$C$36,"",IF(B530&gt;=例①!$C$35,$BO$13,""))</f>
        <v/>
      </c>
      <c r="BP530" s="53" t="str">
        <f>IF(B530&gt;例①!$C$38,"",IF(B530&gt;=例①!$C$37,$BP$13,""))</f>
        <v/>
      </c>
      <c r="BQ530" s="53" t="str">
        <f>IF(B530&gt;例①!$C$40,"",IF(B530&gt;=例①!$C$39,$BQ$13,""))</f>
        <v/>
      </c>
      <c r="BR530" s="53" t="str">
        <f>IF(B530&gt;例①!$C$42,"",IF(B530&gt;=例①!$C$41,$BR$13,""))</f>
        <v/>
      </c>
      <c r="BS530" s="53" t="str">
        <f>IF(B530&gt;例①!$C$44,"",IF(B530&gt;=例①!$C$43,$BS$13,""))</f>
        <v/>
      </c>
      <c r="BT530" s="53" t="str">
        <f>IF(B530&gt;例①!$C$46,"",IF(B530&gt;=例①!$C$45,$BT$13,""))</f>
        <v/>
      </c>
      <c r="BU530" s="53" t="str">
        <f>IF(B530&gt;例①!$C$48,"",IF(B530&gt;=例①!$C$47,$BU$13,""))</f>
        <v/>
      </c>
      <c r="BV530" s="53" t="str">
        <f>IF(B530&gt;例①!$C$50,"",IF(B530&gt;=例①!$C$49,$BV$13,""))</f>
        <v/>
      </c>
      <c r="BW530" s="53" t="str">
        <f>IF(B530&gt;例①!$C$52,"",IF(B530&gt;=例①!$C$51,$BW$13,""))</f>
        <v/>
      </c>
      <c r="BX530" s="53" t="str">
        <f>IF(B530&gt;例①!$C$54,"",IF(B530&gt;=例①!$C$53,$BX$13,""))</f>
        <v/>
      </c>
      <c r="BY530" s="53" t="str">
        <f>IF(B530&gt;例①!$C$56,"",IF(B530&gt;=例①!$C$55,$BY$13,""))</f>
        <v/>
      </c>
      <c r="BZ530" s="53" t="str">
        <f>IF(B530&gt;例①!$C$58,"",IF(B530&gt;=例①!$C$57,$BZ$13,""))</f>
        <v/>
      </c>
      <c r="CA530" s="53" t="str">
        <f>IF(B530&gt;例①!$C$60,"",IF(B530&gt;=例①!$C$59,$CA$13,""))</f>
        <v/>
      </c>
      <c r="CB530" s="53" t="str">
        <f>IF(B530&gt;例①!$C$62,"",IF(B530&gt;=例①!$C$61,$CB$13,""))</f>
        <v/>
      </c>
      <c r="CC530" s="53" t="str">
        <f>IF(B530&gt;例①!$C$64,"",IF(B530&gt;=例①!$C$63,$CC$13,""))</f>
        <v/>
      </c>
      <c r="CD530" s="53" t="str">
        <f>IF(B530&gt;例①!$C$66,"",IF(B530&gt;=例①!$C$65,$CD$13,""))</f>
        <v/>
      </c>
      <c r="CE530" s="50" t="str">
        <f t="shared" si="323"/>
        <v/>
      </c>
      <c r="CF530" s="50" t="str">
        <f t="shared" si="310"/>
        <v xml:space="preserve"> </v>
      </c>
    </row>
    <row r="531" spans="1:84" ht="39" customHeight="1" thickTop="1" thickBot="1" x14ac:dyDescent="0.2">
      <c r="A531" s="81" t="str">
        <f t="shared" si="297"/>
        <v>対象期間外</v>
      </c>
      <c r="B531" s="180" t="str">
        <f>IFERROR(IF(B530=例①!$E$12+IF(WEEKDAY(例①!$E$12)=1,例①!$E$12,(8-WEEKDAY(例①!$E$12))),"-",IF(B530="-","-",B530+1)),"-")</f>
        <v>-</v>
      </c>
      <c r="C531" s="89" t="str">
        <f t="shared" si="311"/>
        <v>-</v>
      </c>
      <c r="D531" s="199" t="str">
        <f t="shared" si="312"/>
        <v>×</v>
      </c>
      <c r="E531" s="200" t="str">
        <f t="shared" si="313"/>
        <v xml:space="preserve"> </v>
      </c>
      <c r="F531" s="201" t="s">
        <v>61</v>
      </c>
      <c r="G531" s="202"/>
      <c r="H531" s="203"/>
      <c r="I531" s="204"/>
      <c r="J531" s="187" t="str">
        <f t="shared" si="314"/>
        <v/>
      </c>
      <c r="K531" s="190" t="str">
        <f t="shared" si="298"/>
        <v/>
      </c>
      <c r="L531" s="190" t="str">
        <f t="shared" si="299"/>
        <v/>
      </c>
      <c r="M531" s="188" t="str">
        <f t="shared" si="315"/>
        <v/>
      </c>
      <c r="N531" s="87" t="str">
        <f t="shared" si="300"/>
        <v/>
      </c>
      <c r="O531" s="108"/>
      <c r="P531" s="156" t="str">
        <f>IF(B531&lt;例①!$E$11,"",IF(B531&gt;例①!$E$12,"",IF(LEN(CE531)=0,"○","")))</f>
        <v/>
      </c>
      <c r="Q531" s="162">
        <f t="shared" si="316"/>
        <v>52</v>
      </c>
      <c r="R531" s="93">
        <f t="shared" si="301"/>
        <v>181</v>
      </c>
      <c r="S531" s="156" t="str">
        <f t="shared" si="302"/>
        <v/>
      </c>
      <c r="T531" s="162">
        <f t="shared" si="303"/>
        <v>51</v>
      </c>
      <c r="U531" s="100">
        <f t="shared" si="317"/>
        <v>52</v>
      </c>
      <c r="V531" s="93" t="str">
        <f t="shared" si="304"/>
        <v/>
      </c>
      <c r="W531" s="169" t="str">
        <f t="shared" si="318"/>
        <v/>
      </c>
      <c r="X531" s="80" t="str">
        <f t="shared" si="319"/>
        <v/>
      </c>
      <c r="Y531" s="80" t="str">
        <f t="shared" si="320"/>
        <v/>
      </c>
      <c r="Z531" s="80" t="str">
        <f t="shared" si="305"/>
        <v>-</v>
      </c>
      <c r="AA531" s="80" t="str">
        <f t="shared" si="306"/>
        <v/>
      </c>
      <c r="AB531" s="80" t="str">
        <f t="shared" si="307"/>
        <v>OK（振替済み）</v>
      </c>
      <c r="AC531" s="154">
        <f t="shared" si="308"/>
        <v>51</v>
      </c>
      <c r="AD531" s="154" t="str">
        <f t="shared" si="321"/>
        <v/>
      </c>
      <c r="AE531" s="106">
        <f t="shared" si="322"/>
        <v>0</v>
      </c>
      <c r="AF531" s="106">
        <f t="shared" si="309"/>
        <v>0</v>
      </c>
      <c r="AG531" s="218" t="str">
        <f>IFERROR(IF(AE531=1,例①!$E$11,IF(AE531=2,例①!$E$11,IF(WEEKDAY(Z531)=2,Z524,AG530))),"")</f>
        <v/>
      </c>
      <c r="AH531" s="222" t="str">
        <f t="shared" si="296"/>
        <v/>
      </c>
      <c r="AI531" s="222" t="str">
        <f t="shared" si="296"/>
        <v/>
      </c>
      <c r="AJ531" s="222" t="str">
        <f t="shared" si="296"/>
        <v/>
      </c>
      <c r="AK531" s="222" t="str">
        <f t="shared" si="296"/>
        <v/>
      </c>
      <c r="AL531" s="222" t="str">
        <f t="shared" si="296"/>
        <v/>
      </c>
      <c r="AM531" s="222" t="str">
        <f t="shared" si="296"/>
        <v/>
      </c>
      <c r="AN531" s="222" t="str">
        <f t="shared" si="296"/>
        <v/>
      </c>
      <c r="AO531" s="222" t="str">
        <f t="shared" si="296"/>
        <v/>
      </c>
      <c r="AP531" s="222" t="str">
        <f t="shared" si="296"/>
        <v/>
      </c>
      <c r="AQ531" s="222" t="str">
        <f t="shared" si="296"/>
        <v/>
      </c>
      <c r="AR531" s="222" t="str">
        <f t="shared" si="296"/>
        <v/>
      </c>
      <c r="AS531" s="222" t="str">
        <f t="shared" si="296"/>
        <v/>
      </c>
      <c r="AT531" s="222" t="str">
        <f t="shared" si="296"/>
        <v/>
      </c>
      <c r="AU531" s="222" t="str">
        <f t="shared" si="296"/>
        <v/>
      </c>
      <c r="AV531" s="222" t="str">
        <f t="shared" si="296"/>
        <v/>
      </c>
      <c r="AW531" s="222" t="str">
        <f t="shared" si="296"/>
        <v/>
      </c>
      <c r="AX531" s="222" t="str">
        <f t="shared" si="296"/>
        <v/>
      </c>
      <c r="AY531" s="222" t="str">
        <f t="shared" si="296"/>
        <v/>
      </c>
      <c r="AZ531" s="222" t="str">
        <f t="shared" si="296"/>
        <v/>
      </c>
      <c r="BA531" s="222" t="str">
        <f t="shared" si="296"/>
        <v/>
      </c>
      <c r="BB531" s="219" t="str">
        <f>IFERROR(IF(IF(IF(Z531=例①!$E$12,例①!$E$12,IF(WEEKDAY(Z531)=1,Z538,BB532))&gt;例①!$E$12,例①!$E$12,IF(Z531=例①!$E$12,例①!$E$12,IF(WEEKDAY(Z531)=1,Z538,BB532)))=0,例①!$E$12,IF(IF(Z531=例①!$E$12,例①!$E$12,IF(WEEKDAY(Z531)=1,Z538,BB532))&gt;例①!$E$12,例①!$E$12,IF(Z531=例①!$E$12,例①!$E$12,IF(WEEKDAY(Z531)=1,Z538,BB532)))),"")</f>
        <v/>
      </c>
      <c r="BE531" s="53"/>
      <c r="BF531" s="53"/>
      <c r="BG531" s="53" t="str">
        <f>IFERROR(VLOOKUP(B531,例①!$C$11:$D$12,2,FALSE),"")</f>
        <v/>
      </c>
      <c r="BH531" s="53" t="str">
        <f>IFERROR(VLOOKUP(B531,例①!$C$16:$D$21,2,FALSE),"")</f>
        <v/>
      </c>
      <c r="BI531" s="53" t="str">
        <f>IFERROR(VLOOKUP(B531,例①!$C$22:$D$24,2,FALSE),"")</f>
        <v/>
      </c>
      <c r="BJ531" s="53" t="str">
        <f>IF(B531&gt;例①!$C$26,"",IF(B531&gt;=例①!$C$25,$BJ$13,""))</f>
        <v/>
      </c>
      <c r="BK531" s="53" t="str">
        <f>IF(B531&gt;例①!$C$28,"",IF(B531&gt;=例①!$C$27,$BK$13,""))</f>
        <v/>
      </c>
      <c r="BL531" s="53" t="str">
        <f>IF(B531&gt;例①!$C$30,"",IF(B531&gt;=例①!$C$29,$BL$13,""))</f>
        <v/>
      </c>
      <c r="BM531" s="53" t="str">
        <f>IF(B531&gt;例①!$C$32,"",IF(B531&gt;=例①!$C$31,$BM$13,""))</f>
        <v/>
      </c>
      <c r="BN531" s="53" t="str">
        <f>IF(B531&gt;例①!$C$34,"",IF(B531&gt;=例①!$C$33,$BN$13,""))</f>
        <v/>
      </c>
      <c r="BO531" s="53" t="str">
        <f>IF(B531&gt;例①!$C$36,"",IF(B531&gt;=例①!$C$35,$BO$13,""))</f>
        <v/>
      </c>
      <c r="BP531" s="53" t="str">
        <f>IF(B531&gt;例①!$C$38,"",IF(B531&gt;=例①!$C$37,$BP$13,""))</f>
        <v/>
      </c>
      <c r="BQ531" s="53" t="str">
        <f>IF(B531&gt;例①!$C$40,"",IF(B531&gt;=例①!$C$39,$BQ$13,""))</f>
        <v/>
      </c>
      <c r="BR531" s="53" t="str">
        <f>IF(B531&gt;例①!$C$42,"",IF(B531&gt;=例①!$C$41,$BR$13,""))</f>
        <v/>
      </c>
      <c r="BS531" s="53" t="str">
        <f>IF(B531&gt;例①!$C$44,"",IF(B531&gt;=例①!$C$43,$BS$13,""))</f>
        <v/>
      </c>
      <c r="BT531" s="53" t="str">
        <f>IF(B531&gt;例①!$C$46,"",IF(B531&gt;=例①!$C$45,$BT$13,""))</f>
        <v/>
      </c>
      <c r="BU531" s="53" t="str">
        <f>IF(B531&gt;例①!$C$48,"",IF(B531&gt;=例①!$C$47,$BU$13,""))</f>
        <v/>
      </c>
      <c r="BV531" s="53" t="str">
        <f>IF(B531&gt;例①!$C$50,"",IF(B531&gt;=例①!$C$49,$BV$13,""))</f>
        <v/>
      </c>
      <c r="BW531" s="53" t="str">
        <f>IF(B531&gt;例①!$C$52,"",IF(B531&gt;=例①!$C$51,$BW$13,""))</f>
        <v/>
      </c>
      <c r="BX531" s="53" t="str">
        <f>IF(B531&gt;例①!$C$54,"",IF(B531&gt;=例①!$C$53,$BX$13,""))</f>
        <v/>
      </c>
      <c r="BY531" s="53" t="str">
        <f>IF(B531&gt;例①!$C$56,"",IF(B531&gt;=例①!$C$55,$BY$13,""))</f>
        <v/>
      </c>
      <c r="BZ531" s="53" t="str">
        <f>IF(B531&gt;例①!$C$58,"",IF(B531&gt;=例①!$C$57,$BZ$13,""))</f>
        <v/>
      </c>
      <c r="CA531" s="53" t="str">
        <f>IF(B531&gt;例①!$C$60,"",IF(B531&gt;=例①!$C$59,$CA$13,""))</f>
        <v/>
      </c>
      <c r="CB531" s="53" t="str">
        <f>IF(B531&gt;例①!$C$62,"",IF(B531&gt;=例①!$C$61,$CB$13,""))</f>
        <v/>
      </c>
      <c r="CC531" s="53" t="str">
        <f>IF(B531&gt;例①!$C$64,"",IF(B531&gt;=例①!$C$63,$CC$13,""))</f>
        <v/>
      </c>
      <c r="CD531" s="53" t="str">
        <f>IF(B531&gt;例①!$C$66,"",IF(B531&gt;=例①!$C$65,$CD$13,""))</f>
        <v/>
      </c>
      <c r="CE531" s="50" t="str">
        <f t="shared" si="323"/>
        <v/>
      </c>
      <c r="CF531" s="50" t="str">
        <f t="shared" si="310"/>
        <v xml:space="preserve"> </v>
      </c>
    </row>
    <row r="532" spans="1:84" ht="39" customHeight="1" thickTop="1" thickBot="1" x14ac:dyDescent="0.2">
      <c r="A532" s="81" t="str">
        <f t="shared" si="297"/>
        <v>対象期間外</v>
      </c>
      <c r="B532" s="180" t="str">
        <f>IFERROR(IF(B531=例①!$E$12+IF(WEEKDAY(例①!$E$12)=1,例①!$E$12,(8-WEEKDAY(例①!$E$12))),"-",IF(B531="-","-",B531+1)),"-")</f>
        <v>-</v>
      </c>
      <c r="C532" s="89" t="str">
        <f t="shared" si="311"/>
        <v>-</v>
      </c>
      <c r="D532" s="199" t="str">
        <f t="shared" si="312"/>
        <v>×</v>
      </c>
      <c r="E532" s="200" t="str">
        <f t="shared" si="313"/>
        <v xml:space="preserve"> </v>
      </c>
      <c r="F532" s="201" t="s">
        <v>61</v>
      </c>
      <c r="G532" s="202"/>
      <c r="H532" s="203"/>
      <c r="I532" s="204"/>
      <c r="J532" s="187" t="str">
        <f t="shared" si="314"/>
        <v/>
      </c>
      <c r="K532" s="190" t="str">
        <f t="shared" si="298"/>
        <v/>
      </c>
      <c r="L532" s="190" t="str">
        <f t="shared" si="299"/>
        <v/>
      </c>
      <c r="M532" s="188" t="str">
        <f t="shared" si="315"/>
        <v/>
      </c>
      <c r="N532" s="87" t="str">
        <f t="shared" si="300"/>
        <v/>
      </c>
      <c r="O532" s="108"/>
      <c r="P532" s="156" t="str">
        <f>IF(B532&lt;例①!$E$11,"",IF(B532&gt;例①!$E$12,"",IF(LEN(CE532)=0,"○","")))</f>
        <v/>
      </c>
      <c r="Q532" s="162">
        <f t="shared" si="316"/>
        <v>52</v>
      </c>
      <c r="R532" s="93">
        <f t="shared" si="301"/>
        <v>181</v>
      </c>
      <c r="S532" s="156" t="str">
        <f t="shared" si="302"/>
        <v/>
      </c>
      <c r="T532" s="162">
        <f t="shared" si="303"/>
        <v>51</v>
      </c>
      <c r="U532" s="100">
        <f t="shared" si="317"/>
        <v>52</v>
      </c>
      <c r="V532" s="93" t="str">
        <f t="shared" si="304"/>
        <v/>
      </c>
      <c r="W532" s="169" t="str">
        <f t="shared" si="318"/>
        <v/>
      </c>
      <c r="X532" s="80" t="str">
        <f t="shared" si="319"/>
        <v/>
      </c>
      <c r="Y532" s="80" t="str">
        <f t="shared" si="320"/>
        <v/>
      </c>
      <c r="Z532" s="80" t="str">
        <f t="shared" si="305"/>
        <v>-</v>
      </c>
      <c r="AA532" s="80" t="str">
        <f t="shared" si="306"/>
        <v/>
      </c>
      <c r="AB532" s="80" t="str">
        <f t="shared" si="307"/>
        <v>OK（振替済み）</v>
      </c>
      <c r="AC532" s="154">
        <f t="shared" si="308"/>
        <v>51</v>
      </c>
      <c r="AD532" s="154" t="str">
        <f t="shared" si="321"/>
        <v/>
      </c>
      <c r="AE532" s="106">
        <f t="shared" si="322"/>
        <v>0</v>
      </c>
      <c r="AF532" s="106">
        <f t="shared" si="309"/>
        <v>0</v>
      </c>
      <c r="AG532" s="223" t="str">
        <f>IFERROR(IF(AE532=1,例①!$E$11,IF(AE532=2,例①!$E$11,IF(WEEKDAY(Z532)=2,Z525,AG531))),"")</f>
        <v/>
      </c>
      <c r="AH532" s="224" t="str">
        <f t="shared" si="296"/>
        <v/>
      </c>
      <c r="AI532" s="224" t="str">
        <f t="shared" si="296"/>
        <v/>
      </c>
      <c r="AJ532" s="224" t="str">
        <f t="shared" si="296"/>
        <v/>
      </c>
      <c r="AK532" s="224" t="str">
        <f t="shared" si="296"/>
        <v/>
      </c>
      <c r="AL532" s="224" t="str">
        <f t="shared" si="296"/>
        <v/>
      </c>
      <c r="AM532" s="224" t="str">
        <f t="shared" si="296"/>
        <v/>
      </c>
      <c r="AN532" s="224" t="str">
        <f t="shared" si="296"/>
        <v/>
      </c>
      <c r="AO532" s="224" t="str">
        <f t="shared" si="296"/>
        <v/>
      </c>
      <c r="AP532" s="224" t="str">
        <f t="shared" si="296"/>
        <v/>
      </c>
      <c r="AQ532" s="224" t="str">
        <f t="shared" si="296"/>
        <v/>
      </c>
      <c r="AR532" s="224" t="str">
        <f t="shared" si="296"/>
        <v/>
      </c>
      <c r="AS532" s="224" t="str">
        <f t="shared" si="296"/>
        <v/>
      </c>
      <c r="AT532" s="224" t="str">
        <f t="shared" si="296"/>
        <v/>
      </c>
      <c r="AU532" s="224" t="str">
        <f t="shared" si="296"/>
        <v/>
      </c>
      <c r="AV532" s="224" t="str">
        <f t="shared" si="296"/>
        <v/>
      </c>
      <c r="AW532" s="224" t="str">
        <f t="shared" si="296"/>
        <v/>
      </c>
      <c r="AX532" s="224" t="str">
        <f t="shared" si="296"/>
        <v/>
      </c>
      <c r="AY532" s="224" t="str">
        <f t="shared" si="296"/>
        <v/>
      </c>
      <c r="AZ532" s="224" t="str">
        <f t="shared" si="296"/>
        <v/>
      </c>
      <c r="BA532" s="224" t="str">
        <f t="shared" si="296"/>
        <v/>
      </c>
      <c r="BB532" s="225" t="str">
        <f>IFERROR(IF(IF(IF(Z532=例①!$E$12,例①!$E$12,IF(WEEKDAY(Z532)=1,Z539,BB533))&gt;例①!$E$12,例①!$E$12,IF(Z532=例①!$E$12,例①!$E$12,IF(WEEKDAY(Z532)=1,Z539,BB533)))=0,例①!$E$12,IF(IF(Z532=例①!$E$12,例①!$E$12,IF(WEEKDAY(Z532)=1,Z539,BB533))&gt;例①!$E$12,例①!$E$12,IF(Z532=例①!$E$12,例①!$E$12,IF(WEEKDAY(Z532)=1,Z539,BB533)))),"")</f>
        <v/>
      </c>
      <c r="BE532" s="53"/>
      <c r="BF532" s="53"/>
      <c r="BG532" s="53" t="str">
        <f>IFERROR(VLOOKUP(B532,例①!$C$11:$D$12,2,FALSE),"")</f>
        <v/>
      </c>
      <c r="BH532" s="53" t="str">
        <f>IFERROR(VLOOKUP(B532,例①!$C$16:$D$21,2,FALSE),"")</f>
        <v/>
      </c>
      <c r="BI532" s="53" t="str">
        <f>IFERROR(VLOOKUP(B532,例①!$C$22:$D$24,2,FALSE),"")</f>
        <v/>
      </c>
      <c r="BJ532" s="53" t="str">
        <f>IF(B532&gt;例①!$C$26,"",IF(B532&gt;=例①!$C$25,$BJ$13,""))</f>
        <v/>
      </c>
      <c r="BK532" s="53" t="str">
        <f>IF(B532&gt;例①!$C$28,"",IF(B532&gt;=例①!$C$27,$BK$13,""))</f>
        <v/>
      </c>
      <c r="BL532" s="53" t="str">
        <f>IF(B532&gt;例①!$C$30,"",IF(B532&gt;=例①!$C$29,$BL$13,""))</f>
        <v/>
      </c>
      <c r="BM532" s="53" t="str">
        <f>IF(B532&gt;例①!$C$32,"",IF(B532&gt;=例①!$C$31,$BM$13,""))</f>
        <v/>
      </c>
      <c r="BN532" s="53" t="str">
        <f>IF(B532&gt;例①!$C$34,"",IF(B532&gt;=例①!$C$33,$BN$13,""))</f>
        <v/>
      </c>
      <c r="BO532" s="53" t="str">
        <f>IF(B532&gt;例①!$C$36,"",IF(B532&gt;=例①!$C$35,$BO$13,""))</f>
        <v/>
      </c>
      <c r="BP532" s="53" t="str">
        <f>IF(B532&gt;例①!$C$38,"",IF(B532&gt;=例①!$C$37,$BP$13,""))</f>
        <v/>
      </c>
      <c r="BQ532" s="53" t="str">
        <f>IF(B532&gt;例①!$C$40,"",IF(B532&gt;=例①!$C$39,$BQ$13,""))</f>
        <v/>
      </c>
      <c r="BR532" s="53" t="str">
        <f>IF(B532&gt;例①!$C$42,"",IF(B532&gt;=例①!$C$41,$BR$13,""))</f>
        <v/>
      </c>
      <c r="BS532" s="53" t="str">
        <f>IF(B532&gt;例①!$C$44,"",IF(B532&gt;=例①!$C$43,$BS$13,""))</f>
        <v/>
      </c>
      <c r="BT532" s="53" t="str">
        <f>IF(B532&gt;例①!$C$46,"",IF(B532&gt;=例①!$C$45,$BT$13,""))</f>
        <v/>
      </c>
      <c r="BU532" s="53" t="str">
        <f>IF(B532&gt;例①!$C$48,"",IF(B532&gt;=例①!$C$47,$BU$13,""))</f>
        <v/>
      </c>
      <c r="BV532" s="53" t="str">
        <f>IF(B532&gt;例①!$C$50,"",IF(B532&gt;=例①!$C$49,$BV$13,""))</f>
        <v/>
      </c>
      <c r="BW532" s="53" t="str">
        <f>IF(B532&gt;例①!$C$52,"",IF(B532&gt;=例①!$C$51,$BW$13,""))</f>
        <v/>
      </c>
      <c r="BX532" s="53" t="str">
        <f>IF(B532&gt;例①!$C$54,"",IF(B532&gt;=例①!$C$53,$BX$13,""))</f>
        <v/>
      </c>
      <c r="BY532" s="53" t="str">
        <f>IF(B532&gt;例①!$C$56,"",IF(B532&gt;=例①!$C$55,$BY$13,""))</f>
        <v/>
      </c>
      <c r="BZ532" s="53" t="str">
        <f>IF(B532&gt;例①!$C$58,"",IF(B532&gt;=例①!$C$57,$BZ$13,""))</f>
        <v/>
      </c>
      <c r="CA532" s="53" t="str">
        <f>IF(B532&gt;例①!$C$60,"",IF(B532&gt;=例①!$C$59,$CA$13,""))</f>
        <v/>
      </c>
      <c r="CB532" s="53" t="str">
        <f>IF(B532&gt;例①!$C$62,"",IF(B532&gt;=例①!$C$61,$CB$13,""))</f>
        <v/>
      </c>
      <c r="CC532" s="53" t="str">
        <f>IF(B532&gt;例①!$C$64,"",IF(B532&gt;=例①!$C$63,$CC$13,""))</f>
        <v/>
      </c>
      <c r="CD532" s="53" t="str">
        <f>IF(B532&gt;例①!$C$66,"",IF(B532&gt;=例①!$C$65,$CD$13,""))</f>
        <v/>
      </c>
      <c r="CE532" s="50" t="str">
        <f t="shared" si="323"/>
        <v/>
      </c>
      <c r="CF532" s="50" t="str">
        <f t="shared" si="310"/>
        <v xml:space="preserve"> </v>
      </c>
    </row>
    <row r="533" spans="1:84" ht="39" customHeight="1" thickTop="1" thickBot="1" x14ac:dyDescent="0.2">
      <c r="A533" s="81" t="str">
        <f t="shared" si="297"/>
        <v>対象期間外</v>
      </c>
      <c r="B533" s="180" t="str">
        <f>IFERROR(IF(B532=例①!$E$12+IF(WEEKDAY(例①!$E$12)=1,例①!$E$12,(8-WEEKDAY(例①!$E$12))),"-",IF(B532="-","-",B532+1)),"-")</f>
        <v>-</v>
      </c>
      <c r="C533" s="89" t="str">
        <f t="shared" si="311"/>
        <v>-</v>
      </c>
      <c r="D533" s="199" t="str">
        <f t="shared" si="312"/>
        <v>×</v>
      </c>
      <c r="E533" s="200" t="str">
        <f t="shared" si="313"/>
        <v xml:space="preserve"> </v>
      </c>
      <c r="F533" s="201" t="s">
        <v>60</v>
      </c>
      <c r="G533" s="202"/>
      <c r="H533" s="203"/>
      <c r="I533" s="204"/>
      <c r="J533" s="187" t="str">
        <f t="shared" si="314"/>
        <v/>
      </c>
      <c r="K533" s="190" t="str">
        <f t="shared" si="298"/>
        <v/>
      </c>
      <c r="L533" s="190" t="str">
        <f t="shared" si="299"/>
        <v/>
      </c>
      <c r="M533" s="188" t="str">
        <f t="shared" si="315"/>
        <v/>
      </c>
      <c r="N533" s="87" t="str">
        <f t="shared" si="300"/>
        <v/>
      </c>
      <c r="O533" s="108"/>
      <c r="P533" s="156" t="str">
        <f>IF(B533&lt;例①!$E$11,"",IF(B533&gt;例①!$E$12,"",IF(LEN(CE533)=0,"○","")))</f>
        <v/>
      </c>
      <c r="Q533" s="162">
        <f t="shared" si="316"/>
        <v>52</v>
      </c>
      <c r="R533" s="93">
        <f t="shared" si="301"/>
        <v>181</v>
      </c>
      <c r="S533" s="156" t="str">
        <f t="shared" si="302"/>
        <v/>
      </c>
      <c r="T533" s="162">
        <f t="shared" si="303"/>
        <v>51</v>
      </c>
      <c r="U533" s="100">
        <f t="shared" si="317"/>
        <v>52</v>
      </c>
      <c r="V533" s="93" t="str">
        <f t="shared" si="304"/>
        <v/>
      </c>
      <c r="W533" s="169" t="str">
        <f t="shared" si="318"/>
        <v/>
      </c>
      <c r="X533" s="80" t="str">
        <f t="shared" si="319"/>
        <v/>
      </c>
      <c r="Y533" s="80" t="str">
        <f t="shared" si="320"/>
        <v/>
      </c>
      <c r="Z533" s="80" t="str">
        <f t="shared" si="305"/>
        <v>-</v>
      </c>
      <c r="AA533" s="80" t="str">
        <f t="shared" si="306"/>
        <v/>
      </c>
      <c r="AB533" s="80" t="str">
        <f t="shared" si="307"/>
        <v>OK（振替済み）</v>
      </c>
      <c r="AC533" s="154">
        <f t="shared" si="308"/>
        <v>51</v>
      </c>
      <c r="AD533" s="154" t="str">
        <f t="shared" si="321"/>
        <v/>
      </c>
      <c r="AE533" s="106">
        <f t="shared" si="322"/>
        <v>0</v>
      </c>
      <c r="AF533" s="106">
        <f t="shared" si="309"/>
        <v>0</v>
      </c>
      <c r="AG533" s="216" t="str">
        <f>IFERROR(IF(AE533=1,例①!$E$11,IF(AE533=2,例①!$E$11,IF(WEEKDAY(Z533)=2,Z526,AG532))),"")</f>
        <v/>
      </c>
      <c r="AH533" s="221" t="str">
        <f t="shared" si="296"/>
        <v/>
      </c>
      <c r="AI533" s="221" t="str">
        <f t="shared" si="296"/>
        <v/>
      </c>
      <c r="AJ533" s="221" t="str">
        <f t="shared" si="296"/>
        <v/>
      </c>
      <c r="AK533" s="221" t="str">
        <f t="shared" si="296"/>
        <v/>
      </c>
      <c r="AL533" s="221" t="str">
        <f t="shared" si="296"/>
        <v/>
      </c>
      <c r="AM533" s="221" t="str">
        <f t="shared" si="296"/>
        <v/>
      </c>
      <c r="AN533" s="221" t="str">
        <f t="shared" si="296"/>
        <v/>
      </c>
      <c r="AO533" s="221" t="str">
        <f t="shared" si="296"/>
        <v/>
      </c>
      <c r="AP533" s="221" t="str">
        <f t="shared" si="296"/>
        <v/>
      </c>
      <c r="AQ533" s="221" t="str">
        <f t="shared" si="296"/>
        <v/>
      </c>
      <c r="AR533" s="221" t="str">
        <f t="shared" si="296"/>
        <v/>
      </c>
      <c r="AS533" s="221" t="str">
        <f t="shared" si="296"/>
        <v/>
      </c>
      <c r="AT533" s="221" t="str">
        <f t="shared" si="296"/>
        <v/>
      </c>
      <c r="AU533" s="221" t="str">
        <f t="shared" si="296"/>
        <v/>
      </c>
      <c r="AV533" s="221" t="str">
        <f t="shared" si="296"/>
        <v/>
      </c>
      <c r="AW533" s="221" t="str">
        <f t="shared" si="296"/>
        <v/>
      </c>
      <c r="AX533" s="221" t="str">
        <f t="shared" si="296"/>
        <v/>
      </c>
      <c r="AY533" s="221" t="str">
        <f t="shared" si="296"/>
        <v/>
      </c>
      <c r="AZ533" s="221" t="str">
        <f t="shared" si="296"/>
        <v/>
      </c>
      <c r="BA533" s="221" t="str">
        <f t="shared" si="296"/>
        <v/>
      </c>
      <c r="BB533" s="217" t="str">
        <f>IFERROR(IF(IF(IF(Z533=例①!$E$12,例①!$E$12,IF(WEEKDAY(Z533)=1,Z540,BB534))&gt;例①!$E$12,例①!$E$12,IF(Z533=例①!$E$12,例①!$E$12,IF(WEEKDAY(Z533)=1,Z540,BB534)))=0,例①!$E$12,IF(IF(Z533=例①!$E$12,例①!$E$12,IF(WEEKDAY(Z533)=1,Z540,BB534))&gt;例①!$E$12,例①!$E$12,IF(Z533=例①!$E$12,例①!$E$12,IF(WEEKDAY(Z533)=1,Z540,BB534)))),"")</f>
        <v/>
      </c>
      <c r="BE533" s="53"/>
      <c r="BF533" s="53"/>
      <c r="BG533" s="53" t="str">
        <f>IFERROR(VLOOKUP(B533,例①!$C$11:$D$12,2,FALSE),"")</f>
        <v/>
      </c>
      <c r="BH533" s="53" t="str">
        <f>IFERROR(VLOOKUP(B533,例①!$C$16:$D$21,2,FALSE),"")</f>
        <v/>
      </c>
      <c r="BI533" s="53" t="str">
        <f>IFERROR(VLOOKUP(B533,例①!$C$22:$D$24,2,FALSE),"")</f>
        <v/>
      </c>
      <c r="BJ533" s="53" t="str">
        <f>IF(B533&gt;例①!$C$26,"",IF(B533&gt;=例①!$C$25,$BJ$13,""))</f>
        <v/>
      </c>
      <c r="BK533" s="53" t="str">
        <f>IF(B533&gt;例①!$C$28,"",IF(B533&gt;=例①!$C$27,$BK$13,""))</f>
        <v/>
      </c>
      <c r="BL533" s="53" t="str">
        <f>IF(B533&gt;例①!$C$30,"",IF(B533&gt;=例①!$C$29,$BL$13,""))</f>
        <v/>
      </c>
      <c r="BM533" s="53" t="str">
        <f>IF(B533&gt;例①!$C$32,"",IF(B533&gt;=例①!$C$31,$BM$13,""))</f>
        <v/>
      </c>
      <c r="BN533" s="53" t="str">
        <f>IF(B533&gt;例①!$C$34,"",IF(B533&gt;=例①!$C$33,$BN$13,""))</f>
        <v/>
      </c>
      <c r="BO533" s="53" t="str">
        <f>IF(B533&gt;例①!$C$36,"",IF(B533&gt;=例①!$C$35,$BO$13,""))</f>
        <v/>
      </c>
      <c r="BP533" s="53" t="str">
        <f>IF(B533&gt;例①!$C$38,"",IF(B533&gt;=例①!$C$37,$BP$13,""))</f>
        <v/>
      </c>
      <c r="BQ533" s="53" t="str">
        <f>IF(B533&gt;例①!$C$40,"",IF(B533&gt;=例①!$C$39,$BQ$13,""))</f>
        <v/>
      </c>
      <c r="BR533" s="53" t="str">
        <f>IF(B533&gt;例①!$C$42,"",IF(B533&gt;=例①!$C$41,$BR$13,""))</f>
        <v/>
      </c>
      <c r="BS533" s="53" t="str">
        <f>IF(B533&gt;例①!$C$44,"",IF(B533&gt;=例①!$C$43,$BS$13,""))</f>
        <v/>
      </c>
      <c r="BT533" s="53" t="str">
        <f>IF(B533&gt;例①!$C$46,"",IF(B533&gt;=例①!$C$45,$BT$13,""))</f>
        <v/>
      </c>
      <c r="BU533" s="53" t="str">
        <f>IF(B533&gt;例①!$C$48,"",IF(B533&gt;=例①!$C$47,$BU$13,""))</f>
        <v/>
      </c>
      <c r="BV533" s="53" t="str">
        <f>IF(B533&gt;例①!$C$50,"",IF(B533&gt;=例①!$C$49,$BV$13,""))</f>
        <v/>
      </c>
      <c r="BW533" s="53" t="str">
        <f>IF(B533&gt;例①!$C$52,"",IF(B533&gt;=例①!$C$51,$BW$13,""))</f>
        <v/>
      </c>
      <c r="BX533" s="53" t="str">
        <f>IF(B533&gt;例①!$C$54,"",IF(B533&gt;=例①!$C$53,$BX$13,""))</f>
        <v/>
      </c>
      <c r="BY533" s="53" t="str">
        <f>IF(B533&gt;例①!$C$56,"",IF(B533&gt;=例①!$C$55,$BY$13,""))</f>
        <v/>
      </c>
      <c r="BZ533" s="53" t="str">
        <f>IF(B533&gt;例①!$C$58,"",IF(B533&gt;=例①!$C$57,$BZ$13,""))</f>
        <v/>
      </c>
      <c r="CA533" s="53" t="str">
        <f>IF(B533&gt;例①!$C$60,"",IF(B533&gt;=例①!$C$59,$CA$13,""))</f>
        <v/>
      </c>
      <c r="CB533" s="53" t="str">
        <f>IF(B533&gt;例①!$C$62,"",IF(B533&gt;=例①!$C$61,$CB$13,""))</f>
        <v/>
      </c>
      <c r="CC533" s="53" t="str">
        <f>IF(B533&gt;例①!$C$64,"",IF(B533&gt;=例①!$C$63,$CC$13,""))</f>
        <v/>
      </c>
      <c r="CD533" s="53" t="str">
        <f>IF(B533&gt;例①!$C$66,"",IF(B533&gt;=例①!$C$65,$CD$13,""))</f>
        <v/>
      </c>
      <c r="CE533" s="50" t="str">
        <f t="shared" si="323"/>
        <v/>
      </c>
      <c r="CF533" s="50" t="str">
        <f t="shared" si="310"/>
        <v xml:space="preserve"> </v>
      </c>
    </row>
    <row r="534" spans="1:84" ht="39" customHeight="1" thickTop="1" thickBot="1" x14ac:dyDescent="0.2">
      <c r="A534" s="81" t="str">
        <f t="shared" si="297"/>
        <v>対象期間外</v>
      </c>
      <c r="B534" s="180" t="str">
        <f>IFERROR(IF(B533=例①!$E$12+IF(WEEKDAY(例①!$E$12)=1,例①!$E$12,(8-WEEKDAY(例①!$E$12))),"-",IF(B533="-","-",B533+1)),"-")</f>
        <v>-</v>
      </c>
      <c r="C534" s="89" t="str">
        <f t="shared" si="311"/>
        <v>-</v>
      </c>
      <c r="D534" s="199" t="str">
        <f t="shared" si="312"/>
        <v>×</v>
      </c>
      <c r="E534" s="200" t="str">
        <f t="shared" si="313"/>
        <v xml:space="preserve"> </v>
      </c>
      <c r="F534" s="201" t="s">
        <v>60</v>
      </c>
      <c r="G534" s="202"/>
      <c r="H534" s="203"/>
      <c r="I534" s="204"/>
      <c r="J534" s="187" t="str">
        <f t="shared" si="314"/>
        <v/>
      </c>
      <c r="K534" s="190" t="str">
        <f t="shared" si="298"/>
        <v/>
      </c>
      <c r="L534" s="190" t="str">
        <f t="shared" si="299"/>
        <v/>
      </c>
      <c r="M534" s="188" t="str">
        <f t="shared" si="315"/>
        <v/>
      </c>
      <c r="N534" s="87" t="str">
        <f t="shared" si="300"/>
        <v/>
      </c>
      <c r="O534" s="108"/>
      <c r="P534" s="156" t="str">
        <f>IF(B534&lt;例①!$E$11,"",IF(B534&gt;例①!$E$12,"",IF(LEN(CE534)=0,"○","")))</f>
        <v/>
      </c>
      <c r="Q534" s="162">
        <f t="shared" si="316"/>
        <v>52</v>
      </c>
      <c r="R534" s="93">
        <f t="shared" si="301"/>
        <v>181</v>
      </c>
      <c r="S534" s="156" t="str">
        <f t="shared" si="302"/>
        <v/>
      </c>
      <c r="T534" s="162">
        <f t="shared" si="303"/>
        <v>51</v>
      </c>
      <c r="U534" s="100">
        <f t="shared" si="317"/>
        <v>52</v>
      </c>
      <c r="V534" s="93" t="str">
        <f t="shared" si="304"/>
        <v/>
      </c>
      <c r="W534" s="169" t="str">
        <f t="shared" si="318"/>
        <v/>
      </c>
      <c r="X534" s="80" t="str">
        <f t="shared" si="319"/>
        <v/>
      </c>
      <c r="Y534" s="80" t="str">
        <f t="shared" si="320"/>
        <v/>
      </c>
      <c r="Z534" s="80" t="str">
        <f t="shared" si="305"/>
        <v>-</v>
      </c>
      <c r="AA534" s="80" t="str">
        <f t="shared" si="306"/>
        <v/>
      </c>
      <c r="AB534" s="80" t="str">
        <f t="shared" si="307"/>
        <v>OK（振替済み）</v>
      </c>
      <c r="AC534" s="154">
        <f t="shared" si="308"/>
        <v>51</v>
      </c>
      <c r="AD534" s="154" t="str">
        <f t="shared" si="321"/>
        <v/>
      </c>
      <c r="AE534" s="106">
        <f t="shared" si="322"/>
        <v>0</v>
      </c>
      <c r="AF534" s="106">
        <f t="shared" si="309"/>
        <v>0</v>
      </c>
      <c r="AG534" s="218" t="str">
        <f>IFERROR(IF(AE534=1,例①!$E$11,IF(AE534=2,例①!$E$11,IF(WEEKDAY(Z534)=2,Z527,AG533))),"")</f>
        <v/>
      </c>
      <c r="AH534" s="222" t="str">
        <f t="shared" si="296"/>
        <v/>
      </c>
      <c r="AI534" s="222" t="str">
        <f t="shared" si="296"/>
        <v/>
      </c>
      <c r="AJ534" s="222" t="str">
        <f t="shared" si="296"/>
        <v/>
      </c>
      <c r="AK534" s="222" t="str">
        <f t="shared" si="296"/>
        <v/>
      </c>
      <c r="AL534" s="222" t="str">
        <f t="shared" si="296"/>
        <v/>
      </c>
      <c r="AM534" s="222" t="str">
        <f t="shared" si="296"/>
        <v/>
      </c>
      <c r="AN534" s="222" t="str">
        <f t="shared" si="296"/>
        <v/>
      </c>
      <c r="AO534" s="222" t="str">
        <f t="shared" si="296"/>
        <v/>
      </c>
      <c r="AP534" s="222" t="str">
        <f t="shared" si="296"/>
        <v/>
      </c>
      <c r="AQ534" s="222" t="str">
        <f t="shared" si="296"/>
        <v/>
      </c>
      <c r="AR534" s="222" t="str">
        <f t="shared" si="296"/>
        <v/>
      </c>
      <c r="AS534" s="222" t="str">
        <f t="shared" si="296"/>
        <v/>
      </c>
      <c r="AT534" s="222" t="str">
        <f t="shared" si="296"/>
        <v/>
      </c>
      <c r="AU534" s="222" t="str">
        <f t="shared" si="296"/>
        <v/>
      </c>
      <c r="AV534" s="222" t="str">
        <f t="shared" si="296"/>
        <v/>
      </c>
      <c r="AW534" s="222" t="str">
        <f t="shared" si="296"/>
        <v/>
      </c>
      <c r="AX534" s="222" t="str">
        <f t="shared" si="296"/>
        <v/>
      </c>
      <c r="AY534" s="222" t="str">
        <f t="shared" si="296"/>
        <v/>
      </c>
      <c r="AZ534" s="222" t="str">
        <f t="shared" si="296"/>
        <v/>
      </c>
      <c r="BA534" s="222" t="str">
        <f t="shared" si="296"/>
        <v/>
      </c>
      <c r="BB534" s="219" t="str">
        <f>IFERROR(IF(IF(IF(Z534=例①!$E$12,例①!$E$12,IF(WEEKDAY(Z534)=1,Z541,BB535))&gt;例①!$E$12,例①!$E$12,IF(Z534=例①!$E$12,例①!$E$12,IF(WEEKDAY(Z534)=1,Z541,BB535)))=0,例①!$E$12,IF(IF(Z534=例①!$E$12,例①!$E$12,IF(WEEKDAY(Z534)=1,Z541,BB535))&gt;例①!$E$12,例①!$E$12,IF(Z534=例①!$E$12,例①!$E$12,IF(WEEKDAY(Z534)=1,Z541,BB535)))),"")</f>
        <v/>
      </c>
      <c r="BE534" s="53"/>
      <c r="BF534" s="53"/>
      <c r="BG534" s="53" t="str">
        <f>IFERROR(VLOOKUP(B534,例①!$C$11:$D$12,2,FALSE),"")</f>
        <v/>
      </c>
      <c r="BH534" s="53" t="str">
        <f>IFERROR(VLOOKUP(B534,例①!$C$16:$D$21,2,FALSE),"")</f>
        <v/>
      </c>
      <c r="BI534" s="53" t="str">
        <f>IFERROR(VLOOKUP(B534,例①!$C$22:$D$24,2,FALSE),"")</f>
        <v/>
      </c>
      <c r="BJ534" s="53" t="str">
        <f>IF(B534&gt;例①!$C$26,"",IF(B534&gt;=例①!$C$25,$BJ$13,""))</f>
        <v/>
      </c>
      <c r="BK534" s="53" t="str">
        <f>IF(B534&gt;例①!$C$28,"",IF(B534&gt;=例①!$C$27,$BK$13,""))</f>
        <v/>
      </c>
      <c r="BL534" s="53" t="str">
        <f>IF(B534&gt;例①!$C$30,"",IF(B534&gt;=例①!$C$29,$BL$13,""))</f>
        <v/>
      </c>
      <c r="BM534" s="53" t="str">
        <f>IF(B534&gt;例①!$C$32,"",IF(B534&gt;=例①!$C$31,$BM$13,""))</f>
        <v/>
      </c>
      <c r="BN534" s="53" t="str">
        <f>IF(B534&gt;例①!$C$34,"",IF(B534&gt;=例①!$C$33,$BN$13,""))</f>
        <v/>
      </c>
      <c r="BO534" s="53" t="str">
        <f>IF(B534&gt;例①!$C$36,"",IF(B534&gt;=例①!$C$35,$BO$13,""))</f>
        <v/>
      </c>
      <c r="BP534" s="53" t="str">
        <f>IF(B534&gt;例①!$C$38,"",IF(B534&gt;=例①!$C$37,$BP$13,""))</f>
        <v/>
      </c>
      <c r="BQ534" s="53" t="str">
        <f>IF(B534&gt;例①!$C$40,"",IF(B534&gt;=例①!$C$39,$BQ$13,""))</f>
        <v/>
      </c>
      <c r="BR534" s="53" t="str">
        <f>IF(B534&gt;例①!$C$42,"",IF(B534&gt;=例①!$C$41,$BR$13,""))</f>
        <v/>
      </c>
      <c r="BS534" s="53" t="str">
        <f>IF(B534&gt;例①!$C$44,"",IF(B534&gt;=例①!$C$43,$BS$13,""))</f>
        <v/>
      </c>
      <c r="BT534" s="53" t="str">
        <f>IF(B534&gt;例①!$C$46,"",IF(B534&gt;=例①!$C$45,$BT$13,""))</f>
        <v/>
      </c>
      <c r="BU534" s="53" t="str">
        <f>IF(B534&gt;例①!$C$48,"",IF(B534&gt;=例①!$C$47,$BU$13,""))</f>
        <v/>
      </c>
      <c r="BV534" s="53" t="str">
        <f>IF(B534&gt;例①!$C$50,"",IF(B534&gt;=例①!$C$49,$BV$13,""))</f>
        <v/>
      </c>
      <c r="BW534" s="53" t="str">
        <f>IF(B534&gt;例①!$C$52,"",IF(B534&gt;=例①!$C$51,$BW$13,""))</f>
        <v/>
      </c>
      <c r="BX534" s="53" t="str">
        <f>IF(B534&gt;例①!$C$54,"",IF(B534&gt;=例①!$C$53,$BX$13,""))</f>
        <v/>
      </c>
      <c r="BY534" s="53" t="str">
        <f>IF(B534&gt;例①!$C$56,"",IF(B534&gt;=例①!$C$55,$BY$13,""))</f>
        <v/>
      </c>
      <c r="BZ534" s="53" t="str">
        <f>IF(B534&gt;例①!$C$58,"",IF(B534&gt;=例①!$C$57,$BZ$13,""))</f>
        <v/>
      </c>
      <c r="CA534" s="53" t="str">
        <f>IF(B534&gt;例①!$C$60,"",IF(B534&gt;=例①!$C$59,$CA$13,""))</f>
        <v/>
      </c>
      <c r="CB534" s="53" t="str">
        <f>IF(B534&gt;例①!$C$62,"",IF(B534&gt;=例①!$C$61,$CB$13,""))</f>
        <v/>
      </c>
      <c r="CC534" s="53" t="str">
        <f>IF(B534&gt;例①!$C$64,"",IF(B534&gt;=例①!$C$63,$CC$13,""))</f>
        <v/>
      </c>
      <c r="CD534" s="53" t="str">
        <f>IF(B534&gt;例①!$C$66,"",IF(B534&gt;=例①!$C$65,$CD$13,""))</f>
        <v/>
      </c>
      <c r="CE534" s="50" t="str">
        <f t="shared" si="323"/>
        <v/>
      </c>
      <c r="CF534" s="50" t="str">
        <f t="shared" si="310"/>
        <v xml:space="preserve"> </v>
      </c>
    </row>
    <row r="535" spans="1:84" ht="39" customHeight="1" thickTop="1" thickBot="1" x14ac:dyDescent="0.2">
      <c r="A535" s="81" t="str">
        <f t="shared" si="297"/>
        <v>対象期間外</v>
      </c>
      <c r="B535" s="180" t="str">
        <f>IFERROR(IF(B534=例①!$E$12+IF(WEEKDAY(例①!$E$12)=1,例①!$E$12,(8-WEEKDAY(例①!$E$12))),"-",IF(B534="-","-",B534+1)),"-")</f>
        <v>-</v>
      </c>
      <c r="C535" s="89" t="str">
        <f t="shared" si="311"/>
        <v>-</v>
      </c>
      <c r="D535" s="199" t="str">
        <f t="shared" si="312"/>
        <v>×</v>
      </c>
      <c r="E535" s="200" t="str">
        <f t="shared" si="313"/>
        <v xml:space="preserve"> </v>
      </c>
      <c r="F535" s="201" t="s">
        <v>60</v>
      </c>
      <c r="G535" s="202"/>
      <c r="H535" s="203"/>
      <c r="I535" s="204"/>
      <c r="J535" s="187" t="str">
        <f t="shared" si="314"/>
        <v/>
      </c>
      <c r="K535" s="190" t="str">
        <f t="shared" si="298"/>
        <v/>
      </c>
      <c r="L535" s="190" t="str">
        <f t="shared" si="299"/>
        <v/>
      </c>
      <c r="M535" s="188" t="str">
        <f t="shared" si="315"/>
        <v/>
      </c>
      <c r="N535" s="87" t="str">
        <f t="shared" si="300"/>
        <v/>
      </c>
      <c r="O535" s="108"/>
      <c r="P535" s="156" t="str">
        <f>IF(B535&lt;例①!$E$11,"",IF(B535&gt;例①!$E$12,"",IF(LEN(CE535)=0,"○","")))</f>
        <v/>
      </c>
      <c r="Q535" s="162">
        <f t="shared" si="316"/>
        <v>52</v>
      </c>
      <c r="R535" s="93">
        <f t="shared" si="301"/>
        <v>181</v>
      </c>
      <c r="S535" s="156" t="str">
        <f t="shared" si="302"/>
        <v/>
      </c>
      <c r="T535" s="162">
        <f t="shared" si="303"/>
        <v>51</v>
      </c>
      <c r="U535" s="100">
        <f t="shared" si="317"/>
        <v>52</v>
      </c>
      <c r="V535" s="93" t="str">
        <f t="shared" si="304"/>
        <v/>
      </c>
      <c r="W535" s="169" t="str">
        <f t="shared" si="318"/>
        <v/>
      </c>
      <c r="X535" s="80" t="str">
        <f t="shared" si="319"/>
        <v/>
      </c>
      <c r="Y535" s="80" t="str">
        <f t="shared" si="320"/>
        <v/>
      </c>
      <c r="Z535" s="80" t="str">
        <f t="shared" si="305"/>
        <v>-</v>
      </c>
      <c r="AA535" s="80" t="str">
        <f t="shared" si="306"/>
        <v/>
      </c>
      <c r="AB535" s="80" t="str">
        <f t="shared" si="307"/>
        <v>OK（振替済み）</v>
      </c>
      <c r="AC535" s="154">
        <f t="shared" si="308"/>
        <v>51</v>
      </c>
      <c r="AD535" s="154" t="str">
        <f t="shared" si="321"/>
        <v/>
      </c>
      <c r="AE535" s="106">
        <f t="shared" si="322"/>
        <v>0</v>
      </c>
      <c r="AF535" s="106">
        <f t="shared" si="309"/>
        <v>0</v>
      </c>
      <c r="AG535" s="218" t="str">
        <f>IFERROR(IF(AE535=1,例①!$E$11,IF(AE535=2,例①!$E$11,IF(WEEKDAY(Z535)=2,Z528,AG534))),"")</f>
        <v/>
      </c>
      <c r="AH535" s="222" t="str">
        <f t="shared" si="296"/>
        <v/>
      </c>
      <c r="AI535" s="222" t="str">
        <f t="shared" si="296"/>
        <v/>
      </c>
      <c r="AJ535" s="222" t="str">
        <f t="shared" si="296"/>
        <v/>
      </c>
      <c r="AK535" s="222" t="str">
        <f t="shared" si="296"/>
        <v/>
      </c>
      <c r="AL535" s="222" t="str">
        <f t="shared" si="296"/>
        <v/>
      </c>
      <c r="AM535" s="222" t="str">
        <f t="shared" si="296"/>
        <v/>
      </c>
      <c r="AN535" s="222" t="str">
        <f t="shared" si="296"/>
        <v/>
      </c>
      <c r="AO535" s="222" t="str">
        <f t="shared" si="296"/>
        <v/>
      </c>
      <c r="AP535" s="222" t="str">
        <f t="shared" si="296"/>
        <v/>
      </c>
      <c r="AQ535" s="222" t="str">
        <f t="shared" si="296"/>
        <v/>
      </c>
      <c r="AR535" s="222" t="str">
        <f t="shared" si="296"/>
        <v/>
      </c>
      <c r="AS535" s="222" t="str">
        <f t="shared" si="296"/>
        <v/>
      </c>
      <c r="AT535" s="222" t="str">
        <f t="shared" si="296"/>
        <v/>
      </c>
      <c r="AU535" s="222" t="str">
        <f t="shared" si="296"/>
        <v/>
      </c>
      <c r="AV535" s="222" t="str">
        <f t="shared" si="296"/>
        <v/>
      </c>
      <c r="AW535" s="222" t="str">
        <f t="shared" ref="AW535:BA535" si="324">IFERROR(IF(AV535+1&gt;$BB535,"",AV535+1),"")</f>
        <v/>
      </c>
      <c r="AX535" s="222" t="str">
        <f t="shared" si="324"/>
        <v/>
      </c>
      <c r="AY535" s="222" t="str">
        <f t="shared" si="324"/>
        <v/>
      </c>
      <c r="AZ535" s="222" t="str">
        <f t="shared" si="324"/>
        <v/>
      </c>
      <c r="BA535" s="222" t="str">
        <f t="shared" si="324"/>
        <v/>
      </c>
      <c r="BB535" s="219" t="str">
        <f>IFERROR(IF(IF(IF(Z535=例①!$E$12,例①!$E$12,IF(WEEKDAY(Z535)=1,Z542,BB536))&gt;例①!$E$12,例①!$E$12,IF(Z535=例①!$E$12,例①!$E$12,IF(WEEKDAY(Z535)=1,Z542,BB536)))=0,例①!$E$12,IF(IF(Z535=例①!$E$12,例①!$E$12,IF(WEEKDAY(Z535)=1,Z542,BB536))&gt;例①!$E$12,例①!$E$12,IF(Z535=例①!$E$12,例①!$E$12,IF(WEEKDAY(Z535)=1,Z542,BB536)))),"")</f>
        <v/>
      </c>
      <c r="BE535" s="53"/>
      <c r="BF535" s="53"/>
      <c r="BG535" s="53" t="str">
        <f>IFERROR(VLOOKUP(B535,例①!$C$11:$D$12,2,FALSE),"")</f>
        <v/>
      </c>
      <c r="BH535" s="53" t="str">
        <f>IFERROR(VLOOKUP(B535,例①!$C$16:$D$21,2,FALSE),"")</f>
        <v/>
      </c>
      <c r="BI535" s="53" t="str">
        <f>IFERROR(VLOOKUP(B535,例①!$C$22:$D$24,2,FALSE),"")</f>
        <v/>
      </c>
      <c r="BJ535" s="53" t="str">
        <f>IF(B535&gt;例①!$C$26,"",IF(B535&gt;=例①!$C$25,$BJ$13,""))</f>
        <v/>
      </c>
      <c r="BK535" s="53" t="str">
        <f>IF(B535&gt;例①!$C$28,"",IF(B535&gt;=例①!$C$27,$BK$13,""))</f>
        <v/>
      </c>
      <c r="BL535" s="53" t="str">
        <f>IF(B535&gt;例①!$C$30,"",IF(B535&gt;=例①!$C$29,$BL$13,""))</f>
        <v/>
      </c>
      <c r="BM535" s="53" t="str">
        <f>IF(B535&gt;例①!$C$32,"",IF(B535&gt;=例①!$C$31,$BM$13,""))</f>
        <v/>
      </c>
      <c r="BN535" s="53" t="str">
        <f>IF(B535&gt;例①!$C$34,"",IF(B535&gt;=例①!$C$33,$BN$13,""))</f>
        <v/>
      </c>
      <c r="BO535" s="53" t="str">
        <f>IF(B535&gt;例①!$C$36,"",IF(B535&gt;=例①!$C$35,$BO$13,""))</f>
        <v/>
      </c>
      <c r="BP535" s="53" t="str">
        <f>IF(B535&gt;例①!$C$38,"",IF(B535&gt;=例①!$C$37,$BP$13,""))</f>
        <v/>
      </c>
      <c r="BQ535" s="53" t="str">
        <f>IF(B535&gt;例①!$C$40,"",IF(B535&gt;=例①!$C$39,$BQ$13,""))</f>
        <v/>
      </c>
      <c r="BR535" s="53" t="str">
        <f>IF(B535&gt;例①!$C$42,"",IF(B535&gt;=例①!$C$41,$BR$13,""))</f>
        <v/>
      </c>
      <c r="BS535" s="53" t="str">
        <f>IF(B535&gt;例①!$C$44,"",IF(B535&gt;=例①!$C$43,$BS$13,""))</f>
        <v/>
      </c>
      <c r="BT535" s="53" t="str">
        <f>IF(B535&gt;例①!$C$46,"",IF(B535&gt;=例①!$C$45,$BT$13,""))</f>
        <v/>
      </c>
      <c r="BU535" s="53" t="str">
        <f>IF(B535&gt;例①!$C$48,"",IF(B535&gt;=例①!$C$47,$BU$13,""))</f>
        <v/>
      </c>
      <c r="BV535" s="53" t="str">
        <f>IF(B535&gt;例①!$C$50,"",IF(B535&gt;=例①!$C$49,$BV$13,""))</f>
        <v/>
      </c>
      <c r="BW535" s="53" t="str">
        <f>IF(B535&gt;例①!$C$52,"",IF(B535&gt;=例①!$C$51,$BW$13,""))</f>
        <v/>
      </c>
      <c r="BX535" s="53" t="str">
        <f>IF(B535&gt;例①!$C$54,"",IF(B535&gt;=例①!$C$53,$BX$13,""))</f>
        <v/>
      </c>
      <c r="BY535" s="53" t="str">
        <f>IF(B535&gt;例①!$C$56,"",IF(B535&gt;=例①!$C$55,$BY$13,""))</f>
        <v/>
      </c>
      <c r="BZ535" s="53" t="str">
        <f>IF(B535&gt;例①!$C$58,"",IF(B535&gt;=例①!$C$57,$BZ$13,""))</f>
        <v/>
      </c>
      <c r="CA535" s="53" t="str">
        <f>IF(B535&gt;例①!$C$60,"",IF(B535&gt;=例①!$C$59,$CA$13,""))</f>
        <v/>
      </c>
      <c r="CB535" s="53" t="str">
        <f>IF(B535&gt;例①!$C$62,"",IF(B535&gt;=例①!$C$61,$CB$13,""))</f>
        <v/>
      </c>
      <c r="CC535" s="53" t="str">
        <f>IF(B535&gt;例①!$C$64,"",IF(B535&gt;=例①!$C$63,$CC$13,""))</f>
        <v/>
      </c>
      <c r="CD535" s="53" t="str">
        <f>IF(B535&gt;例①!$C$66,"",IF(B535&gt;=例①!$C$65,$CD$13,""))</f>
        <v/>
      </c>
      <c r="CE535" s="50" t="str">
        <f t="shared" si="323"/>
        <v/>
      </c>
      <c r="CF535" s="50" t="str">
        <f t="shared" si="310"/>
        <v xml:space="preserve"> </v>
      </c>
    </row>
    <row r="536" spans="1:84" ht="39" customHeight="1" thickTop="1" thickBot="1" x14ac:dyDescent="0.2">
      <c r="A536" s="81" t="str">
        <f t="shared" si="297"/>
        <v>対象期間外</v>
      </c>
      <c r="B536" s="180" t="str">
        <f>IFERROR(IF(B535=例①!$E$12+IF(WEEKDAY(例①!$E$12)=1,例①!$E$12,(8-WEEKDAY(例①!$E$12))),"-",IF(B535="-","-",B535+1)),"-")</f>
        <v>-</v>
      </c>
      <c r="C536" s="89" t="str">
        <f t="shared" si="311"/>
        <v>-</v>
      </c>
      <c r="D536" s="199" t="str">
        <f t="shared" si="312"/>
        <v>×</v>
      </c>
      <c r="E536" s="200" t="str">
        <f t="shared" si="313"/>
        <v xml:space="preserve"> </v>
      </c>
      <c r="F536" s="201" t="s">
        <v>60</v>
      </c>
      <c r="G536" s="202"/>
      <c r="H536" s="203"/>
      <c r="I536" s="204"/>
      <c r="J536" s="187" t="str">
        <f t="shared" si="314"/>
        <v/>
      </c>
      <c r="K536" s="190" t="str">
        <f t="shared" si="298"/>
        <v/>
      </c>
      <c r="L536" s="190" t="str">
        <f t="shared" si="299"/>
        <v/>
      </c>
      <c r="M536" s="188" t="str">
        <f t="shared" si="315"/>
        <v/>
      </c>
      <c r="N536" s="87" t="str">
        <f t="shared" si="300"/>
        <v/>
      </c>
      <c r="O536" s="108"/>
      <c r="P536" s="156" t="str">
        <f>IF(B536&lt;例①!$E$11,"",IF(B536&gt;例①!$E$12,"",IF(LEN(CE536)=0,"○","")))</f>
        <v/>
      </c>
      <c r="Q536" s="162">
        <f t="shared" si="316"/>
        <v>52</v>
      </c>
      <c r="R536" s="93">
        <f t="shared" si="301"/>
        <v>181</v>
      </c>
      <c r="S536" s="156" t="str">
        <f t="shared" si="302"/>
        <v/>
      </c>
      <c r="T536" s="162">
        <f t="shared" si="303"/>
        <v>51</v>
      </c>
      <c r="U536" s="100">
        <f t="shared" si="317"/>
        <v>52</v>
      </c>
      <c r="V536" s="93" t="str">
        <f t="shared" si="304"/>
        <v/>
      </c>
      <c r="W536" s="169" t="str">
        <f t="shared" si="318"/>
        <v/>
      </c>
      <c r="X536" s="80" t="str">
        <f t="shared" si="319"/>
        <v/>
      </c>
      <c r="Y536" s="80" t="str">
        <f t="shared" si="320"/>
        <v/>
      </c>
      <c r="Z536" s="80" t="str">
        <f t="shared" si="305"/>
        <v>-</v>
      </c>
      <c r="AA536" s="80" t="str">
        <f t="shared" si="306"/>
        <v/>
      </c>
      <c r="AB536" s="80" t="str">
        <f t="shared" si="307"/>
        <v>OK（振替済み）</v>
      </c>
      <c r="AC536" s="154">
        <f t="shared" si="308"/>
        <v>51</v>
      </c>
      <c r="AD536" s="154" t="str">
        <f t="shared" si="321"/>
        <v/>
      </c>
      <c r="AE536" s="106">
        <f t="shared" si="322"/>
        <v>0</v>
      </c>
      <c r="AF536" s="106">
        <f t="shared" si="309"/>
        <v>0</v>
      </c>
      <c r="AG536" s="218" t="str">
        <f>IFERROR(IF(AE536=1,例①!$E$11,IF(AE536=2,例①!$E$11,IF(WEEKDAY(Z536)=2,Z529,AG535))),"")</f>
        <v/>
      </c>
      <c r="AH536" s="222" t="str">
        <f t="shared" ref="AH536:BA548" si="325">IFERROR(IF(AG536+1&gt;$BB536,"",AG536+1),"")</f>
        <v/>
      </c>
      <c r="AI536" s="222" t="str">
        <f t="shared" si="325"/>
        <v/>
      </c>
      <c r="AJ536" s="222" t="str">
        <f t="shared" si="325"/>
        <v/>
      </c>
      <c r="AK536" s="222" t="str">
        <f t="shared" si="325"/>
        <v/>
      </c>
      <c r="AL536" s="222" t="str">
        <f t="shared" si="325"/>
        <v/>
      </c>
      <c r="AM536" s="222" t="str">
        <f t="shared" si="325"/>
        <v/>
      </c>
      <c r="AN536" s="222" t="str">
        <f t="shared" si="325"/>
        <v/>
      </c>
      <c r="AO536" s="222" t="str">
        <f t="shared" si="325"/>
        <v/>
      </c>
      <c r="AP536" s="222" t="str">
        <f t="shared" si="325"/>
        <v/>
      </c>
      <c r="AQ536" s="222" t="str">
        <f t="shared" si="325"/>
        <v/>
      </c>
      <c r="AR536" s="222" t="str">
        <f t="shared" si="325"/>
        <v/>
      </c>
      <c r="AS536" s="222" t="str">
        <f t="shared" si="325"/>
        <v/>
      </c>
      <c r="AT536" s="222" t="str">
        <f t="shared" si="325"/>
        <v/>
      </c>
      <c r="AU536" s="222" t="str">
        <f t="shared" si="325"/>
        <v/>
      </c>
      <c r="AV536" s="222" t="str">
        <f t="shared" si="325"/>
        <v/>
      </c>
      <c r="AW536" s="222" t="str">
        <f t="shared" si="325"/>
        <v/>
      </c>
      <c r="AX536" s="222" t="str">
        <f t="shared" si="325"/>
        <v/>
      </c>
      <c r="AY536" s="222" t="str">
        <f t="shared" si="325"/>
        <v/>
      </c>
      <c r="AZ536" s="222" t="str">
        <f t="shared" si="325"/>
        <v/>
      </c>
      <c r="BA536" s="222" t="str">
        <f t="shared" si="325"/>
        <v/>
      </c>
      <c r="BB536" s="219" t="str">
        <f>IFERROR(IF(IF(IF(Z536=例①!$E$12,例①!$E$12,IF(WEEKDAY(Z536)=1,Z543,BB537))&gt;例①!$E$12,例①!$E$12,IF(Z536=例①!$E$12,例①!$E$12,IF(WEEKDAY(Z536)=1,Z543,BB537)))=0,例①!$E$12,IF(IF(Z536=例①!$E$12,例①!$E$12,IF(WEEKDAY(Z536)=1,Z543,BB537))&gt;例①!$E$12,例①!$E$12,IF(Z536=例①!$E$12,例①!$E$12,IF(WEEKDAY(Z536)=1,Z543,BB537)))),"")</f>
        <v/>
      </c>
      <c r="BE536" s="53"/>
      <c r="BF536" s="53"/>
      <c r="BG536" s="53" t="str">
        <f>IFERROR(VLOOKUP(B536,例①!$C$11:$D$12,2,FALSE),"")</f>
        <v/>
      </c>
      <c r="BH536" s="53" t="str">
        <f>IFERROR(VLOOKUP(B536,例①!$C$16:$D$21,2,FALSE),"")</f>
        <v/>
      </c>
      <c r="BI536" s="53" t="str">
        <f>IFERROR(VLOOKUP(B536,例①!$C$22:$D$24,2,FALSE),"")</f>
        <v/>
      </c>
      <c r="BJ536" s="53" t="str">
        <f>IF(B536&gt;例①!$C$26,"",IF(B536&gt;=例①!$C$25,$BJ$13,""))</f>
        <v/>
      </c>
      <c r="BK536" s="53" t="str">
        <f>IF(B536&gt;例①!$C$28,"",IF(B536&gt;=例①!$C$27,$BK$13,""))</f>
        <v/>
      </c>
      <c r="BL536" s="53" t="str">
        <f>IF(B536&gt;例①!$C$30,"",IF(B536&gt;=例①!$C$29,$BL$13,""))</f>
        <v/>
      </c>
      <c r="BM536" s="53" t="str">
        <f>IF(B536&gt;例①!$C$32,"",IF(B536&gt;=例①!$C$31,$BM$13,""))</f>
        <v/>
      </c>
      <c r="BN536" s="53" t="str">
        <f>IF(B536&gt;例①!$C$34,"",IF(B536&gt;=例①!$C$33,$BN$13,""))</f>
        <v/>
      </c>
      <c r="BO536" s="53" t="str">
        <f>IF(B536&gt;例①!$C$36,"",IF(B536&gt;=例①!$C$35,$BO$13,""))</f>
        <v/>
      </c>
      <c r="BP536" s="53" t="str">
        <f>IF(B536&gt;例①!$C$38,"",IF(B536&gt;=例①!$C$37,$BP$13,""))</f>
        <v/>
      </c>
      <c r="BQ536" s="53" t="str">
        <f>IF(B536&gt;例①!$C$40,"",IF(B536&gt;=例①!$C$39,$BQ$13,""))</f>
        <v/>
      </c>
      <c r="BR536" s="53" t="str">
        <f>IF(B536&gt;例①!$C$42,"",IF(B536&gt;=例①!$C$41,$BR$13,""))</f>
        <v/>
      </c>
      <c r="BS536" s="53" t="str">
        <f>IF(B536&gt;例①!$C$44,"",IF(B536&gt;=例①!$C$43,$BS$13,""))</f>
        <v/>
      </c>
      <c r="BT536" s="53" t="str">
        <f>IF(B536&gt;例①!$C$46,"",IF(B536&gt;=例①!$C$45,$BT$13,""))</f>
        <v/>
      </c>
      <c r="BU536" s="53" t="str">
        <f>IF(B536&gt;例①!$C$48,"",IF(B536&gt;=例①!$C$47,$BU$13,""))</f>
        <v/>
      </c>
      <c r="BV536" s="53" t="str">
        <f>IF(B536&gt;例①!$C$50,"",IF(B536&gt;=例①!$C$49,$BV$13,""))</f>
        <v/>
      </c>
      <c r="BW536" s="53" t="str">
        <f>IF(B536&gt;例①!$C$52,"",IF(B536&gt;=例①!$C$51,$BW$13,""))</f>
        <v/>
      </c>
      <c r="BX536" s="53" t="str">
        <f>IF(B536&gt;例①!$C$54,"",IF(B536&gt;=例①!$C$53,$BX$13,""))</f>
        <v/>
      </c>
      <c r="BY536" s="53" t="str">
        <f>IF(B536&gt;例①!$C$56,"",IF(B536&gt;=例①!$C$55,$BY$13,""))</f>
        <v/>
      </c>
      <c r="BZ536" s="53" t="str">
        <f>IF(B536&gt;例①!$C$58,"",IF(B536&gt;=例①!$C$57,$BZ$13,""))</f>
        <v/>
      </c>
      <c r="CA536" s="53" t="str">
        <f>IF(B536&gt;例①!$C$60,"",IF(B536&gt;=例①!$C$59,$CA$13,""))</f>
        <v/>
      </c>
      <c r="CB536" s="53" t="str">
        <f>IF(B536&gt;例①!$C$62,"",IF(B536&gt;=例①!$C$61,$CB$13,""))</f>
        <v/>
      </c>
      <c r="CC536" s="53" t="str">
        <f>IF(B536&gt;例①!$C$64,"",IF(B536&gt;=例①!$C$63,$CC$13,""))</f>
        <v/>
      </c>
      <c r="CD536" s="53" t="str">
        <f>IF(B536&gt;例①!$C$66,"",IF(B536&gt;=例①!$C$65,$CD$13,""))</f>
        <v/>
      </c>
      <c r="CE536" s="50" t="str">
        <f t="shared" si="323"/>
        <v/>
      </c>
      <c r="CF536" s="50" t="str">
        <f t="shared" si="310"/>
        <v xml:space="preserve"> </v>
      </c>
    </row>
    <row r="537" spans="1:84" ht="39" customHeight="1" thickTop="1" thickBot="1" x14ac:dyDescent="0.2">
      <c r="A537" s="81" t="str">
        <f t="shared" si="297"/>
        <v>対象期間外</v>
      </c>
      <c r="B537" s="180" t="str">
        <f>IFERROR(IF(B536=例①!$E$12+IF(WEEKDAY(例①!$E$12)=1,例①!$E$12,(8-WEEKDAY(例①!$E$12))),"-",IF(B536="-","-",B536+1)),"-")</f>
        <v>-</v>
      </c>
      <c r="C537" s="89" t="str">
        <f t="shared" si="311"/>
        <v>-</v>
      </c>
      <c r="D537" s="199" t="str">
        <f t="shared" si="312"/>
        <v>×</v>
      </c>
      <c r="E537" s="200" t="str">
        <f t="shared" si="313"/>
        <v xml:space="preserve"> </v>
      </c>
      <c r="F537" s="201" t="s">
        <v>60</v>
      </c>
      <c r="G537" s="202"/>
      <c r="H537" s="203"/>
      <c r="I537" s="204"/>
      <c r="J537" s="187" t="str">
        <f t="shared" si="314"/>
        <v/>
      </c>
      <c r="K537" s="190" t="str">
        <f t="shared" si="298"/>
        <v/>
      </c>
      <c r="L537" s="190" t="str">
        <f t="shared" si="299"/>
        <v/>
      </c>
      <c r="M537" s="188" t="str">
        <f t="shared" si="315"/>
        <v/>
      </c>
      <c r="N537" s="87" t="str">
        <f t="shared" si="300"/>
        <v/>
      </c>
      <c r="O537" s="108"/>
      <c r="P537" s="156" t="str">
        <f>IF(B537&lt;例①!$E$11,"",IF(B537&gt;例①!$E$12,"",IF(LEN(CE537)=0,"○","")))</f>
        <v/>
      </c>
      <c r="Q537" s="162">
        <f t="shared" si="316"/>
        <v>52</v>
      </c>
      <c r="R537" s="93">
        <f t="shared" si="301"/>
        <v>181</v>
      </c>
      <c r="S537" s="156" t="str">
        <f t="shared" si="302"/>
        <v/>
      </c>
      <c r="T537" s="162">
        <f t="shared" si="303"/>
        <v>51</v>
      </c>
      <c r="U537" s="100">
        <f t="shared" si="317"/>
        <v>52</v>
      </c>
      <c r="V537" s="93" t="str">
        <f t="shared" si="304"/>
        <v/>
      </c>
      <c r="W537" s="169" t="str">
        <f t="shared" si="318"/>
        <v/>
      </c>
      <c r="X537" s="80" t="str">
        <f t="shared" si="319"/>
        <v/>
      </c>
      <c r="Y537" s="80" t="str">
        <f t="shared" si="320"/>
        <v/>
      </c>
      <c r="Z537" s="80" t="str">
        <f t="shared" si="305"/>
        <v>-</v>
      </c>
      <c r="AA537" s="80" t="str">
        <f t="shared" si="306"/>
        <v/>
      </c>
      <c r="AB537" s="80" t="str">
        <f t="shared" si="307"/>
        <v>OK（振替済み）</v>
      </c>
      <c r="AC537" s="154">
        <f t="shared" si="308"/>
        <v>51</v>
      </c>
      <c r="AD537" s="154" t="str">
        <f t="shared" si="321"/>
        <v/>
      </c>
      <c r="AE537" s="106">
        <f t="shared" si="322"/>
        <v>0</v>
      </c>
      <c r="AF537" s="106">
        <f t="shared" si="309"/>
        <v>0</v>
      </c>
      <c r="AG537" s="218" t="str">
        <f>IFERROR(IF(AE537=1,例①!$E$11,IF(AE537=2,例①!$E$11,IF(WEEKDAY(Z537)=2,Z530,AG536))),"")</f>
        <v/>
      </c>
      <c r="AH537" s="222" t="str">
        <f t="shared" si="325"/>
        <v/>
      </c>
      <c r="AI537" s="222" t="str">
        <f t="shared" si="325"/>
        <v/>
      </c>
      <c r="AJ537" s="222" t="str">
        <f t="shared" si="325"/>
        <v/>
      </c>
      <c r="AK537" s="222" t="str">
        <f t="shared" si="325"/>
        <v/>
      </c>
      <c r="AL537" s="222" t="str">
        <f t="shared" si="325"/>
        <v/>
      </c>
      <c r="AM537" s="222" t="str">
        <f t="shared" si="325"/>
        <v/>
      </c>
      <c r="AN537" s="222" t="str">
        <f t="shared" si="325"/>
        <v/>
      </c>
      <c r="AO537" s="222" t="str">
        <f t="shared" si="325"/>
        <v/>
      </c>
      <c r="AP537" s="222" t="str">
        <f t="shared" si="325"/>
        <v/>
      </c>
      <c r="AQ537" s="222" t="str">
        <f t="shared" si="325"/>
        <v/>
      </c>
      <c r="AR537" s="222" t="str">
        <f t="shared" si="325"/>
        <v/>
      </c>
      <c r="AS537" s="222" t="str">
        <f t="shared" si="325"/>
        <v/>
      </c>
      <c r="AT537" s="222" t="str">
        <f t="shared" si="325"/>
        <v/>
      </c>
      <c r="AU537" s="222" t="str">
        <f t="shared" si="325"/>
        <v/>
      </c>
      <c r="AV537" s="222" t="str">
        <f t="shared" si="325"/>
        <v/>
      </c>
      <c r="AW537" s="222" t="str">
        <f t="shared" si="325"/>
        <v/>
      </c>
      <c r="AX537" s="222" t="str">
        <f t="shared" si="325"/>
        <v/>
      </c>
      <c r="AY537" s="222" t="str">
        <f t="shared" si="325"/>
        <v/>
      </c>
      <c r="AZ537" s="222" t="str">
        <f t="shared" si="325"/>
        <v/>
      </c>
      <c r="BA537" s="222" t="str">
        <f t="shared" si="325"/>
        <v/>
      </c>
      <c r="BB537" s="219" t="str">
        <f>IFERROR(IF(IF(IF(Z537=例①!$E$12,例①!$E$12,IF(WEEKDAY(Z537)=1,Z544,BB538))&gt;例①!$E$12,例①!$E$12,IF(Z537=例①!$E$12,例①!$E$12,IF(WEEKDAY(Z537)=1,Z544,BB538)))=0,例①!$E$12,IF(IF(Z537=例①!$E$12,例①!$E$12,IF(WEEKDAY(Z537)=1,Z544,BB538))&gt;例①!$E$12,例①!$E$12,IF(Z537=例①!$E$12,例①!$E$12,IF(WEEKDAY(Z537)=1,Z544,BB538)))),"")</f>
        <v/>
      </c>
      <c r="BE537" s="53"/>
      <c r="BF537" s="53"/>
      <c r="BG537" s="53" t="str">
        <f>IFERROR(VLOOKUP(B537,例①!$C$11:$D$12,2,FALSE),"")</f>
        <v/>
      </c>
      <c r="BH537" s="53" t="str">
        <f>IFERROR(VLOOKUP(B537,例①!$C$16:$D$21,2,FALSE),"")</f>
        <v/>
      </c>
      <c r="BI537" s="53" t="str">
        <f>IFERROR(VLOOKUP(B537,例①!$C$22:$D$24,2,FALSE),"")</f>
        <v/>
      </c>
      <c r="BJ537" s="53" t="str">
        <f>IF(B537&gt;例①!$C$26,"",IF(B537&gt;=例①!$C$25,$BJ$13,""))</f>
        <v/>
      </c>
      <c r="BK537" s="53" t="str">
        <f>IF(B537&gt;例①!$C$28,"",IF(B537&gt;=例①!$C$27,$BK$13,""))</f>
        <v/>
      </c>
      <c r="BL537" s="53" t="str">
        <f>IF(B537&gt;例①!$C$30,"",IF(B537&gt;=例①!$C$29,$BL$13,""))</f>
        <v/>
      </c>
      <c r="BM537" s="53" t="str">
        <f>IF(B537&gt;例①!$C$32,"",IF(B537&gt;=例①!$C$31,$BM$13,""))</f>
        <v/>
      </c>
      <c r="BN537" s="53" t="str">
        <f>IF(B537&gt;例①!$C$34,"",IF(B537&gt;=例①!$C$33,$BN$13,""))</f>
        <v/>
      </c>
      <c r="BO537" s="53" t="str">
        <f>IF(B537&gt;例①!$C$36,"",IF(B537&gt;=例①!$C$35,$BO$13,""))</f>
        <v/>
      </c>
      <c r="BP537" s="53" t="str">
        <f>IF(B537&gt;例①!$C$38,"",IF(B537&gt;=例①!$C$37,$BP$13,""))</f>
        <v/>
      </c>
      <c r="BQ537" s="53" t="str">
        <f>IF(B537&gt;例①!$C$40,"",IF(B537&gt;=例①!$C$39,$BQ$13,""))</f>
        <v/>
      </c>
      <c r="BR537" s="53" t="str">
        <f>IF(B537&gt;例①!$C$42,"",IF(B537&gt;=例①!$C$41,$BR$13,""))</f>
        <v/>
      </c>
      <c r="BS537" s="53" t="str">
        <f>IF(B537&gt;例①!$C$44,"",IF(B537&gt;=例①!$C$43,$BS$13,""))</f>
        <v/>
      </c>
      <c r="BT537" s="53" t="str">
        <f>IF(B537&gt;例①!$C$46,"",IF(B537&gt;=例①!$C$45,$BT$13,""))</f>
        <v/>
      </c>
      <c r="BU537" s="53" t="str">
        <f>IF(B537&gt;例①!$C$48,"",IF(B537&gt;=例①!$C$47,$BU$13,""))</f>
        <v/>
      </c>
      <c r="BV537" s="53" t="str">
        <f>IF(B537&gt;例①!$C$50,"",IF(B537&gt;=例①!$C$49,$BV$13,""))</f>
        <v/>
      </c>
      <c r="BW537" s="53" t="str">
        <f>IF(B537&gt;例①!$C$52,"",IF(B537&gt;=例①!$C$51,$BW$13,""))</f>
        <v/>
      </c>
      <c r="BX537" s="53" t="str">
        <f>IF(B537&gt;例①!$C$54,"",IF(B537&gt;=例①!$C$53,$BX$13,""))</f>
        <v/>
      </c>
      <c r="BY537" s="53" t="str">
        <f>IF(B537&gt;例①!$C$56,"",IF(B537&gt;=例①!$C$55,$BY$13,""))</f>
        <v/>
      </c>
      <c r="BZ537" s="53" t="str">
        <f>IF(B537&gt;例①!$C$58,"",IF(B537&gt;=例①!$C$57,$BZ$13,""))</f>
        <v/>
      </c>
      <c r="CA537" s="53" t="str">
        <f>IF(B537&gt;例①!$C$60,"",IF(B537&gt;=例①!$C$59,$CA$13,""))</f>
        <v/>
      </c>
      <c r="CB537" s="53" t="str">
        <f>IF(B537&gt;例①!$C$62,"",IF(B537&gt;=例①!$C$61,$CB$13,""))</f>
        <v/>
      </c>
      <c r="CC537" s="53" t="str">
        <f>IF(B537&gt;例①!$C$64,"",IF(B537&gt;=例①!$C$63,$CC$13,""))</f>
        <v/>
      </c>
      <c r="CD537" s="53" t="str">
        <f>IF(B537&gt;例①!$C$66,"",IF(B537&gt;=例①!$C$65,$CD$13,""))</f>
        <v/>
      </c>
      <c r="CE537" s="50" t="str">
        <f t="shared" si="323"/>
        <v/>
      </c>
      <c r="CF537" s="50" t="str">
        <f t="shared" si="310"/>
        <v xml:space="preserve"> </v>
      </c>
    </row>
    <row r="538" spans="1:84" ht="39" customHeight="1" thickTop="1" thickBot="1" x14ac:dyDescent="0.2">
      <c r="A538" s="81" t="str">
        <f t="shared" si="297"/>
        <v>対象期間外</v>
      </c>
      <c r="B538" s="180" t="str">
        <f>IFERROR(IF(B537=例①!$E$12+IF(WEEKDAY(例①!$E$12)=1,例①!$E$12,(8-WEEKDAY(例①!$E$12))),"-",IF(B537="-","-",B537+1)),"-")</f>
        <v>-</v>
      </c>
      <c r="C538" s="89" t="str">
        <f t="shared" si="311"/>
        <v>-</v>
      </c>
      <c r="D538" s="199" t="str">
        <f t="shared" si="312"/>
        <v>×</v>
      </c>
      <c r="E538" s="200" t="str">
        <f t="shared" si="313"/>
        <v xml:space="preserve"> </v>
      </c>
      <c r="F538" s="201" t="s">
        <v>61</v>
      </c>
      <c r="G538" s="202"/>
      <c r="H538" s="203"/>
      <c r="I538" s="204"/>
      <c r="J538" s="187" t="str">
        <f t="shared" si="314"/>
        <v/>
      </c>
      <c r="K538" s="190" t="str">
        <f t="shared" si="298"/>
        <v/>
      </c>
      <c r="L538" s="190" t="str">
        <f t="shared" si="299"/>
        <v/>
      </c>
      <c r="M538" s="188" t="str">
        <f t="shared" si="315"/>
        <v/>
      </c>
      <c r="N538" s="87" t="str">
        <f t="shared" si="300"/>
        <v/>
      </c>
      <c r="O538" s="108"/>
      <c r="P538" s="156" t="str">
        <f>IF(B538&lt;例①!$E$11,"",IF(B538&gt;例①!$E$12,"",IF(LEN(CE538)=0,"○","")))</f>
        <v/>
      </c>
      <c r="Q538" s="162">
        <f t="shared" si="316"/>
        <v>52</v>
      </c>
      <c r="R538" s="93">
        <f t="shared" si="301"/>
        <v>181</v>
      </c>
      <c r="S538" s="156" t="str">
        <f t="shared" si="302"/>
        <v/>
      </c>
      <c r="T538" s="162">
        <f t="shared" si="303"/>
        <v>51</v>
      </c>
      <c r="U538" s="100">
        <f t="shared" si="317"/>
        <v>52</v>
      </c>
      <c r="V538" s="93" t="str">
        <f t="shared" si="304"/>
        <v/>
      </c>
      <c r="W538" s="169" t="str">
        <f t="shared" si="318"/>
        <v/>
      </c>
      <c r="X538" s="80" t="str">
        <f t="shared" si="319"/>
        <v/>
      </c>
      <c r="Y538" s="80" t="str">
        <f t="shared" si="320"/>
        <v/>
      </c>
      <c r="Z538" s="80" t="str">
        <f t="shared" si="305"/>
        <v>-</v>
      </c>
      <c r="AA538" s="80" t="str">
        <f t="shared" si="306"/>
        <v/>
      </c>
      <c r="AB538" s="80" t="str">
        <f t="shared" si="307"/>
        <v>OK（振替済み）</v>
      </c>
      <c r="AC538" s="154">
        <f t="shared" si="308"/>
        <v>51</v>
      </c>
      <c r="AD538" s="154" t="str">
        <f t="shared" si="321"/>
        <v/>
      </c>
      <c r="AE538" s="106">
        <f t="shared" si="322"/>
        <v>0</v>
      </c>
      <c r="AF538" s="106">
        <f t="shared" si="309"/>
        <v>0</v>
      </c>
      <c r="AG538" s="218" t="str">
        <f>IFERROR(IF(AE538=1,例①!$E$11,IF(AE538=2,例①!$E$11,IF(WEEKDAY(Z538)=2,Z531,AG537))),"")</f>
        <v/>
      </c>
      <c r="AH538" s="222" t="str">
        <f t="shared" si="325"/>
        <v/>
      </c>
      <c r="AI538" s="222" t="str">
        <f t="shared" si="325"/>
        <v/>
      </c>
      <c r="AJ538" s="222" t="str">
        <f t="shared" si="325"/>
        <v/>
      </c>
      <c r="AK538" s="222" t="str">
        <f t="shared" si="325"/>
        <v/>
      </c>
      <c r="AL538" s="222" t="str">
        <f t="shared" si="325"/>
        <v/>
      </c>
      <c r="AM538" s="222" t="str">
        <f t="shared" si="325"/>
        <v/>
      </c>
      <c r="AN538" s="222" t="str">
        <f t="shared" si="325"/>
        <v/>
      </c>
      <c r="AO538" s="222" t="str">
        <f t="shared" si="325"/>
        <v/>
      </c>
      <c r="AP538" s="222" t="str">
        <f t="shared" si="325"/>
        <v/>
      </c>
      <c r="AQ538" s="222" t="str">
        <f t="shared" si="325"/>
        <v/>
      </c>
      <c r="AR538" s="222" t="str">
        <f t="shared" si="325"/>
        <v/>
      </c>
      <c r="AS538" s="222" t="str">
        <f t="shared" si="325"/>
        <v/>
      </c>
      <c r="AT538" s="222" t="str">
        <f t="shared" si="325"/>
        <v/>
      </c>
      <c r="AU538" s="222" t="str">
        <f t="shared" si="325"/>
        <v/>
      </c>
      <c r="AV538" s="222" t="str">
        <f t="shared" si="325"/>
        <v/>
      </c>
      <c r="AW538" s="222" t="str">
        <f t="shared" si="325"/>
        <v/>
      </c>
      <c r="AX538" s="222" t="str">
        <f t="shared" si="325"/>
        <v/>
      </c>
      <c r="AY538" s="222" t="str">
        <f t="shared" si="325"/>
        <v/>
      </c>
      <c r="AZ538" s="222" t="str">
        <f t="shared" si="325"/>
        <v/>
      </c>
      <c r="BA538" s="222" t="str">
        <f t="shared" si="325"/>
        <v/>
      </c>
      <c r="BB538" s="219" t="str">
        <f>IFERROR(IF(IF(IF(Z538=例①!$E$12,例①!$E$12,IF(WEEKDAY(Z538)=1,Z545,BB539))&gt;例①!$E$12,例①!$E$12,IF(Z538=例①!$E$12,例①!$E$12,IF(WEEKDAY(Z538)=1,Z545,BB539)))=0,例①!$E$12,IF(IF(Z538=例①!$E$12,例①!$E$12,IF(WEEKDAY(Z538)=1,Z545,BB539))&gt;例①!$E$12,例①!$E$12,IF(Z538=例①!$E$12,例①!$E$12,IF(WEEKDAY(Z538)=1,Z545,BB539)))),"")</f>
        <v/>
      </c>
      <c r="BE538" s="53"/>
      <c r="BF538" s="53"/>
      <c r="BG538" s="53" t="str">
        <f>IFERROR(VLOOKUP(B538,例①!$C$11:$D$12,2,FALSE),"")</f>
        <v/>
      </c>
      <c r="BH538" s="53" t="str">
        <f>IFERROR(VLOOKUP(B538,例①!$C$16:$D$21,2,FALSE),"")</f>
        <v/>
      </c>
      <c r="BI538" s="53" t="str">
        <f>IFERROR(VLOOKUP(B538,例①!$C$22:$D$24,2,FALSE),"")</f>
        <v/>
      </c>
      <c r="BJ538" s="53" t="str">
        <f>IF(B538&gt;例①!$C$26,"",IF(B538&gt;=例①!$C$25,$BJ$13,""))</f>
        <v/>
      </c>
      <c r="BK538" s="53" t="str">
        <f>IF(B538&gt;例①!$C$28,"",IF(B538&gt;=例①!$C$27,$BK$13,""))</f>
        <v/>
      </c>
      <c r="BL538" s="53" t="str">
        <f>IF(B538&gt;例①!$C$30,"",IF(B538&gt;=例①!$C$29,$BL$13,""))</f>
        <v/>
      </c>
      <c r="BM538" s="53" t="str">
        <f>IF(B538&gt;例①!$C$32,"",IF(B538&gt;=例①!$C$31,$BM$13,""))</f>
        <v/>
      </c>
      <c r="BN538" s="53" t="str">
        <f>IF(B538&gt;例①!$C$34,"",IF(B538&gt;=例①!$C$33,$BN$13,""))</f>
        <v/>
      </c>
      <c r="BO538" s="53" t="str">
        <f>IF(B538&gt;例①!$C$36,"",IF(B538&gt;=例①!$C$35,$BO$13,""))</f>
        <v/>
      </c>
      <c r="BP538" s="53" t="str">
        <f>IF(B538&gt;例①!$C$38,"",IF(B538&gt;=例①!$C$37,$BP$13,""))</f>
        <v/>
      </c>
      <c r="BQ538" s="53" t="str">
        <f>IF(B538&gt;例①!$C$40,"",IF(B538&gt;=例①!$C$39,$BQ$13,""))</f>
        <v/>
      </c>
      <c r="BR538" s="53" t="str">
        <f>IF(B538&gt;例①!$C$42,"",IF(B538&gt;=例①!$C$41,$BR$13,""))</f>
        <v/>
      </c>
      <c r="BS538" s="53" t="str">
        <f>IF(B538&gt;例①!$C$44,"",IF(B538&gt;=例①!$C$43,$BS$13,""))</f>
        <v/>
      </c>
      <c r="BT538" s="53" t="str">
        <f>IF(B538&gt;例①!$C$46,"",IF(B538&gt;=例①!$C$45,$BT$13,""))</f>
        <v/>
      </c>
      <c r="BU538" s="53" t="str">
        <f>IF(B538&gt;例①!$C$48,"",IF(B538&gt;=例①!$C$47,$BU$13,""))</f>
        <v/>
      </c>
      <c r="BV538" s="53" t="str">
        <f>IF(B538&gt;例①!$C$50,"",IF(B538&gt;=例①!$C$49,$BV$13,""))</f>
        <v/>
      </c>
      <c r="BW538" s="53" t="str">
        <f>IF(B538&gt;例①!$C$52,"",IF(B538&gt;=例①!$C$51,$BW$13,""))</f>
        <v/>
      </c>
      <c r="BX538" s="53" t="str">
        <f>IF(B538&gt;例①!$C$54,"",IF(B538&gt;=例①!$C$53,$BX$13,""))</f>
        <v/>
      </c>
      <c r="BY538" s="53" t="str">
        <f>IF(B538&gt;例①!$C$56,"",IF(B538&gt;=例①!$C$55,$BY$13,""))</f>
        <v/>
      </c>
      <c r="BZ538" s="53" t="str">
        <f>IF(B538&gt;例①!$C$58,"",IF(B538&gt;=例①!$C$57,$BZ$13,""))</f>
        <v/>
      </c>
      <c r="CA538" s="53" t="str">
        <f>IF(B538&gt;例①!$C$60,"",IF(B538&gt;=例①!$C$59,$CA$13,""))</f>
        <v/>
      </c>
      <c r="CB538" s="53" t="str">
        <f>IF(B538&gt;例①!$C$62,"",IF(B538&gt;=例①!$C$61,$CB$13,""))</f>
        <v/>
      </c>
      <c r="CC538" s="53" t="str">
        <f>IF(B538&gt;例①!$C$64,"",IF(B538&gt;=例①!$C$63,$CC$13,""))</f>
        <v/>
      </c>
      <c r="CD538" s="53" t="str">
        <f>IF(B538&gt;例①!$C$66,"",IF(B538&gt;=例①!$C$65,$CD$13,""))</f>
        <v/>
      </c>
      <c r="CE538" s="50" t="str">
        <f t="shared" si="323"/>
        <v/>
      </c>
      <c r="CF538" s="50" t="str">
        <f t="shared" si="310"/>
        <v xml:space="preserve"> </v>
      </c>
    </row>
    <row r="539" spans="1:84" ht="39" customHeight="1" thickTop="1" thickBot="1" x14ac:dyDescent="0.2">
      <c r="A539" s="81" t="str">
        <f t="shared" si="297"/>
        <v>対象期間外</v>
      </c>
      <c r="B539" s="180" t="str">
        <f>IFERROR(IF(B538=例①!$E$12+IF(WEEKDAY(例①!$E$12)=1,例①!$E$12,(8-WEEKDAY(例①!$E$12))),"-",IF(B538="-","-",B538+1)),"-")</f>
        <v>-</v>
      </c>
      <c r="C539" s="89" t="str">
        <f t="shared" si="311"/>
        <v>-</v>
      </c>
      <c r="D539" s="199" t="str">
        <f t="shared" si="312"/>
        <v>×</v>
      </c>
      <c r="E539" s="200" t="str">
        <f t="shared" si="313"/>
        <v xml:space="preserve"> </v>
      </c>
      <c r="F539" s="201" t="s">
        <v>61</v>
      </c>
      <c r="G539" s="202"/>
      <c r="H539" s="203"/>
      <c r="I539" s="204"/>
      <c r="J539" s="187" t="str">
        <f t="shared" si="314"/>
        <v/>
      </c>
      <c r="K539" s="190" t="str">
        <f t="shared" si="298"/>
        <v/>
      </c>
      <c r="L539" s="190" t="str">
        <f t="shared" si="299"/>
        <v/>
      </c>
      <c r="M539" s="188" t="str">
        <f t="shared" si="315"/>
        <v/>
      </c>
      <c r="N539" s="87" t="str">
        <f t="shared" si="300"/>
        <v/>
      </c>
      <c r="O539" s="108"/>
      <c r="P539" s="156" t="str">
        <f>IF(B539&lt;例①!$E$11,"",IF(B539&gt;例①!$E$12,"",IF(LEN(CE539)=0,"○","")))</f>
        <v/>
      </c>
      <c r="Q539" s="162">
        <f t="shared" si="316"/>
        <v>52</v>
      </c>
      <c r="R539" s="93">
        <f t="shared" si="301"/>
        <v>181</v>
      </c>
      <c r="S539" s="156" t="str">
        <f t="shared" si="302"/>
        <v/>
      </c>
      <c r="T539" s="162">
        <f t="shared" si="303"/>
        <v>51</v>
      </c>
      <c r="U539" s="100">
        <f t="shared" si="317"/>
        <v>52</v>
      </c>
      <c r="V539" s="93" t="str">
        <f t="shared" si="304"/>
        <v/>
      </c>
      <c r="W539" s="169" t="str">
        <f t="shared" si="318"/>
        <v/>
      </c>
      <c r="X539" s="80" t="str">
        <f t="shared" si="319"/>
        <v/>
      </c>
      <c r="Y539" s="80" t="str">
        <f t="shared" si="320"/>
        <v/>
      </c>
      <c r="Z539" s="80" t="str">
        <f t="shared" si="305"/>
        <v>-</v>
      </c>
      <c r="AA539" s="80" t="str">
        <f t="shared" si="306"/>
        <v/>
      </c>
      <c r="AB539" s="80" t="str">
        <f t="shared" si="307"/>
        <v>OK（振替済み）</v>
      </c>
      <c r="AC539" s="154">
        <f t="shared" si="308"/>
        <v>51</v>
      </c>
      <c r="AD539" s="154" t="str">
        <f t="shared" si="321"/>
        <v/>
      </c>
      <c r="AE539" s="106">
        <f t="shared" si="322"/>
        <v>0</v>
      </c>
      <c r="AF539" s="106">
        <f t="shared" si="309"/>
        <v>0</v>
      </c>
      <c r="AG539" s="223" t="str">
        <f>IFERROR(IF(AE539=1,例①!$E$11,IF(AE539=2,例①!$E$11,IF(WEEKDAY(Z539)=2,Z532,AG538))),"")</f>
        <v/>
      </c>
      <c r="AH539" s="224" t="str">
        <f t="shared" si="325"/>
        <v/>
      </c>
      <c r="AI539" s="224" t="str">
        <f t="shared" si="325"/>
        <v/>
      </c>
      <c r="AJ539" s="224" t="str">
        <f t="shared" si="325"/>
        <v/>
      </c>
      <c r="AK539" s="224" t="str">
        <f t="shared" si="325"/>
        <v/>
      </c>
      <c r="AL539" s="224" t="str">
        <f t="shared" si="325"/>
        <v/>
      </c>
      <c r="AM539" s="224" t="str">
        <f t="shared" si="325"/>
        <v/>
      </c>
      <c r="AN539" s="224" t="str">
        <f t="shared" si="325"/>
        <v/>
      </c>
      <c r="AO539" s="224" t="str">
        <f t="shared" si="325"/>
        <v/>
      </c>
      <c r="AP539" s="224" t="str">
        <f t="shared" si="325"/>
        <v/>
      </c>
      <c r="AQ539" s="224" t="str">
        <f t="shared" si="325"/>
        <v/>
      </c>
      <c r="AR539" s="224" t="str">
        <f t="shared" si="325"/>
        <v/>
      </c>
      <c r="AS539" s="224" t="str">
        <f t="shared" si="325"/>
        <v/>
      </c>
      <c r="AT539" s="224" t="str">
        <f t="shared" si="325"/>
        <v/>
      </c>
      <c r="AU539" s="224" t="str">
        <f t="shared" si="325"/>
        <v/>
      </c>
      <c r="AV539" s="224" t="str">
        <f t="shared" si="325"/>
        <v/>
      </c>
      <c r="AW539" s="224" t="str">
        <f t="shared" si="325"/>
        <v/>
      </c>
      <c r="AX539" s="224" t="str">
        <f t="shared" si="325"/>
        <v/>
      </c>
      <c r="AY539" s="224" t="str">
        <f t="shared" si="325"/>
        <v/>
      </c>
      <c r="AZ539" s="224" t="str">
        <f t="shared" si="325"/>
        <v/>
      </c>
      <c r="BA539" s="224" t="str">
        <f t="shared" si="325"/>
        <v/>
      </c>
      <c r="BB539" s="225" t="str">
        <f>IFERROR(IF(IF(IF(Z539=例①!$E$12,例①!$E$12,IF(WEEKDAY(Z539)=1,Z546,BB540))&gt;例①!$E$12,例①!$E$12,IF(Z539=例①!$E$12,例①!$E$12,IF(WEEKDAY(Z539)=1,Z546,BB540)))=0,例①!$E$12,IF(IF(Z539=例①!$E$12,例①!$E$12,IF(WEEKDAY(Z539)=1,Z546,BB540))&gt;例①!$E$12,例①!$E$12,IF(Z539=例①!$E$12,例①!$E$12,IF(WEEKDAY(Z539)=1,Z546,BB540)))),"")</f>
        <v/>
      </c>
      <c r="BE539" s="53"/>
      <c r="BF539" s="53"/>
      <c r="BG539" s="53" t="str">
        <f>IFERROR(VLOOKUP(B539,例①!$C$11:$D$12,2,FALSE),"")</f>
        <v/>
      </c>
      <c r="BH539" s="53" t="str">
        <f>IFERROR(VLOOKUP(B539,例①!$C$16:$D$21,2,FALSE),"")</f>
        <v/>
      </c>
      <c r="BI539" s="53" t="str">
        <f>IFERROR(VLOOKUP(B539,例①!$C$22:$D$24,2,FALSE),"")</f>
        <v/>
      </c>
      <c r="BJ539" s="53" t="str">
        <f>IF(B539&gt;例①!$C$26,"",IF(B539&gt;=例①!$C$25,$BJ$13,""))</f>
        <v/>
      </c>
      <c r="BK539" s="53" t="str">
        <f>IF(B539&gt;例①!$C$28,"",IF(B539&gt;=例①!$C$27,$BK$13,""))</f>
        <v/>
      </c>
      <c r="BL539" s="53" t="str">
        <f>IF(B539&gt;例①!$C$30,"",IF(B539&gt;=例①!$C$29,$BL$13,""))</f>
        <v/>
      </c>
      <c r="BM539" s="53" t="str">
        <f>IF(B539&gt;例①!$C$32,"",IF(B539&gt;=例①!$C$31,$BM$13,""))</f>
        <v/>
      </c>
      <c r="BN539" s="53" t="str">
        <f>IF(B539&gt;例①!$C$34,"",IF(B539&gt;=例①!$C$33,$BN$13,""))</f>
        <v/>
      </c>
      <c r="BO539" s="53" t="str">
        <f>IF(B539&gt;例①!$C$36,"",IF(B539&gt;=例①!$C$35,$BO$13,""))</f>
        <v/>
      </c>
      <c r="BP539" s="53" t="str">
        <f>IF(B539&gt;例①!$C$38,"",IF(B539&gt;=例①!$C$37,$BP$13,""))</f>
        <v/>
      </c>
      <c r="BQ539" s="53" t="str">
        <f>IF(B539&gt;例①!$C$40,"",IF(B539&gt;=例①!$C$39,$BQ$13,""))</f>
        <v/>
      </c>
      <c r="BR539" s="53" t="str">
        <f>IF(B539&gt;例①!$C$42,"",IF(B539&gt;=例①!$C$41,$BR$13,""))</f>
        <v/>
      </c>
      <c r="BS539" s="53" t="str">
        <f>IF(B539&gt;例①!$C$44,"",IF(B539&gt;=例①!$C$43,$BS$13,""))</f>
        <v/>
      </c>
      <c r="BT539" s="53" t="str">
        <f>IF(B539&gt;例①!$C$46,"",IF(B539&gt;=例①!$C$45,$BT$13,""))</f>
        <v/>
      </c>
      <c r="BU539" s="53" t="str">
        <f>IF(B539&gt;例①!$C$48,"",IF(B539&gt;=例①!$C$47,$BU$13,""))</f>
        <v/>
      </c>
      <c r="BV539" s="53" t="str">
        <f>IF(B539&gt;例①!$C$50,"",IF(B539&gt;=例①!$C$49,$BV$13,""))</f>
        <v/>
      </c>
      <c r="BW539" s="53" t="str">
        <f>IF(B539&gt;例①!$C$52,"",IF(B539&gt;=例①!$C$51,$BW$13,""))</f>
        <v/>
      </c>
      <c r="BX539" s="53" t="str">
        <f>IF(B539&gt;例①!$C$54,"",IF(B539&gt;=例①!$C$53,$BX$13,""))</f>
        <v/>
      </c>
      <c r="BY539" s="53" t="str">
        <f>IF(B539&gt;例①!$C$56,"",IF(B539&gt;=例①!$C$55,$BY$13,""))</f>
        <v/>
      </c>
      <c r="BZ539" s="53" t="str">
        <f>IF(B539&gt;例①!$C$58,"",IF(B539&gt;=例①!$C$57,$BZ$13,""))</f>
        <v/>
      </c>
      <c r="CA539" s="53" t="str">
        <f>IF(B539&gt;例①!$C$60,"",IF(B539&gt;=例①!$C$59,$CA$13,""))</f>
        <v/>
      </c>
      <c r="CB539" s="53" t="str">
        <f>IF(B539&gt;例①!$C$62,"",IF(B539&gt;=例①!$C$61,$CB$13,""))</f>
        <v/>
      </c>
      <c r="CC539" s="53" t="str">
        <f>IF(B539&gt;例①!$C$64,"",IF(B539&gt;=例①!$C$63,$CC$13,""))</f>
        <v/>
      </c>
      <c r="CD539" s="53" t="str">
        <f>IF(B539&gt;例①!$C$66,"",IF(B539&gt;=例①!$C$65,$CD$13,""))</f>
        <v/>
      </c>
      <c r="CE539" s="50" t="str">
        <f t="shared" si="323"/>
        <v/>
      </c>
      <c r="CF539" s="50" t="str">
        <f t="shared" si="310"/>
        <v xml:space="preserve"> </v>
      </c>
    </row>
    <row r="540" spans="1:84" ht="39" customHeight="1" thickTop="1" thickBot="1" x14ac:dyDescent="0.2">
      <c r="A540" s="81" t="str">
        <f t="shared" si="297"/>
        <v>対象期間外</v>
      </c>
      <c r="B540" s="180" t="str">
        <f>IFERROR(IF(B539=例①!$E$12+IF(WEEKDAY(例①!$E$12)=1,例①!$E$12,(8-WEEKDAY(例①!$E$12))),"-",IF(B539="-","-",B539+1)),"-")</f>
        <v>-</v>
      </c>
      <c r="C540" s="89" t="str">
        <f t="shared" si="311"/>
        <v>-</v>
      </c>
      <c r="D540" s="199" t="str">
        <f t="shared" si="312"/>
        <v>×</v>
      </c>
      <c r="E540" s="200" t="str">
        <f t="shared" si="313"/>
        <v xml:space="preserve"> </v>
      </c>
      <c r="F540" s="201" t="s">
        <v>60</v>
      </c>
      <c r="G540" s="202"/>
      <c r="H540" s="203"/>
      <c r="I540" s="204"/>
      <c r="J540" s="187" t="str">
        <f t="shared" si="314"/>
        <v/>
      </c>
      <c r="K540" s="190" t="str">
        <f t="shared" si="298"/>
        <v/>
      </c>
      <c r="L540" s="190" t="str">
        <f t="shared" si="299"/>
        <v/>
      </c>
      <c r="M540" s="188" t="str">
        <f t="shared" si="315"/>
        <v/>
      </c>
      <c r="N540" s="87" t="str">
        <f t="shared" si="300"/>
        <v/>
      </c>
      <c r="O540" s="108"/>
      <c r="P540" s="156" t="str">
        <f>IF(B540&lt;例①!$E$11,"",IF(B540&gt;例①!$E$12,"",IF(LEN(CE540)=0,"○","")))</f>
        <v/>
      </c>
      <c r="Q540" s="162">
        <f t="shared" si="316"/>
        <v>52</v>
      </c>
      <c r="R540" s="93">
        <f t="shared" si="301"/>
        <v>181</v>
      </c>
      <c r="S540" s="156" t="str">
        <f t="shared" si="302"/>
        <v/>
      </c>
      <c r="T540" s="162">
        <f t="shared" si="303"/>
        <v>51</v>
      </c>
      <c r="U540" s="100">
        <f t="shared" si="317"/>
        <v>52</v>
      </c>
      <c r="V540" s="93" t="str">
        <f t="shared" si="304"/>
        <v/>
      </c>
      <c r="W540" s="169" t="str">
        <f t="shared" si="318"/>
        <v/>
      </c>
      <c r="X540" s="80" t="str">
        <f t="shared" si="319"/>
        <v/>
      </c>
      <c r="Y540" s="80" t="str">
        <f t="shared" si="320"/>
        <v/>
      </c>
      <c r="Z540" s="80" t="str">
        <f t="shared" si="305"/>
        <v>-</v>
      </c>
      <c r="AA540" s="80" t="str">
        <f t="shared" si="306"/>
        <v/>
      </c>
      <c r="AB540" s="80" t="str">
        <f t="shared" si="307"/>
        <v>OK（振替済み）</v>
      </c>
      <c r="AC540" s="154">
        <f t="shared" si="308"/>
        <v>51</v>
      </c>
      <c r="AD540" s="154" t="str">
        <f t="shared" si="321"/>
        <v/>
      </c>
      <c r="AE540" s="106">
        <f t="shared" si="322"/>
        <v>0</v>
      </c>
      <c r="AF540" s="106">
        <f t="shared" si="309"/>
        <v>0</v>
      </c>
      <c r="AG540" s="216" t="str">
        <f>IFERROR(IF(AE540=1,例①!$E$11,IF(AE540=2,例①!$E$11,IF(WEEKDAY(Z540)=2,Z533,AG539))),"")</f>
        <v/>
      </c>
      <c r="AH540" s="221" t="str">
        <f t="shared" si="325"/>
        <v/>
      </c>
      <c r="AI540" s="221" t="str">
        <f t="shared" si="325"/>
        <v/>
      </c>
      <c r="AJ540" s="221" t="str">
        <f t="shared" si="325"/>
        <v/>
      </c>
      <c r="AK540" s="221" t="str">
        <f t="shared" si="325"/>
        <v/>
      </c>
      <c r="AL540" s="221" t="str">
        <f t="shared" si="325"/>
        <v/>
      </c>
      <c r="AM540" s="221" t="str">
        <f t="shared" si="325"/>
        <v/>
      </c>
      <c r="AN540" s="221" t="str">
        <f t="shared" si="325"/>
        <v/>
      </c>
      <c r="AO540" s="221" t="str">
        <f t="shared" si="325"/>
        <v/>
      </c>
      <c r="AP540" s="221" t="str">
        <f t="shared" si="325"/>
        <v/>
      </c>
      <c r="AQ540" s="221" t="str">
        <f t="shared" si="325"/>
        <v/>
      </c>
      <c r="AR540" s="221" t="str">
        <f t="shared" si="325"/>
        <v/>
      </c>
      <c r="AS540" s="221" t="str">
        <f t="shared" si="325"/>
        <v/>
      </c>
      <c r="AT540" s="221" t="str">
        <f t="shared" si="325"/>
        <v/>
      </c>
      <c r="AU540" s="221" t="str">
        <f t="shared" si="325"/>
        <v/>
      </c>
      <c r="AV540" s="221" t="str">
        <f t="shared" si="325"/>
        <v/>
      </c>
      <c r="AW540" s="221" t="str">
        <f t="shared" si="325"/>
        <v/>
      </c>
      <c r="AX540" s="221" t="str">
        <f t="shared" si="325"/>
        <v/>
      </c>
      <c r="AY540" s="221" t="str">
        <f t="shared" si="325"/>
        <v/>
      </c>
      <c r="AZ540" s="221" t="str">
        <f t="shared" si="325"/>
        <v/>
      </c>
      <c r="BA540" s="221" t="str">
        <f t="shared" si="325"/>
        <v/>
      </c>
      <c r="BB540" s="217" t="str">
        <f>IFERROR(IF(IF(IF(Z540=例①!$E$12,例①!$E$12,IF(WEEKDAY(Z540)=1,Z547,BB541))&gt;例①!$E$12,例①!$E$12,IF(Z540=例①!$E$12,例①!$E$12,IF(WEEKDAY(Z540)=1,Z547,BB541)))=0,例①!$E$12,IF(IF(Z540=例①!$E$12,例①!$E$12,IF(WEEKDAY(Z540)=1,Z547,BB541))&gt;例①!$E$12,例①!$E$12,IF(Z540=例①!$E$12,例①!$E$12,IF(WEEKDAY(Z540)=1,Z547,BB541)))),"")</f>
        <v/>
      </c>
      <c r="BE540" s="53"/>
      <c r="BF540" s="53"/>
      <c r="BG540" s="53" t="str">
        <f>IFERROR(VLOOKUP(B540,例①!$C$11:$D$12,2,FALSE),"")</f>
        <v/>
      </c>
      <c r="BH540" s="53" t="str">
        <f>IFERROR(VLOOKUP(B540,例①!$C$16:$D$21,2,FALSE),"")</f>
        <v/>
      </c>
      <c r="BI540" s="53" t="str">
        <f>IFERROR(VLOOKUP(B540,例①!$C$22:$D$24,2,FALSE),"")</f>
        <v/>
      </c>
      <c r="BJ540" s="53" t="str">
        <f>IF(B540&gt;例①!$C$26,"",IF(B540&gt;=例①!$C$25,$BJ$13,""))</f>
        <v/>
      </c>
      <c r="BK540" s="53" t="str">
        <f>IF(B540&gt;例①!$C$28,"",IF(B540&gt;=例①!$C$27,$BK$13,""))</f>
        <v/>
      </c>
      <c r="BL540" s="53" t="str">
        <f>IF(B540&gt;例①!$C$30,"",IF(B540&gt;=例①!$C$29,$BL$13,""))</f>
        <v/>
      </c>
      <c r="BM540" s="53" t="str">
        <f>IF(B540&gt;例①!$C$32,"",IF(B540&gt;=例①!$C$31,$BM$13,""))</f>
        <v/>
      </c>
      <c r="BN540" s="53" t="str">
        <f>IF(B540&gt;例①!$C$34,"",IF(B540&gt;=例①!$C$33,$BN$13,""))</f>
        <v/>
      </c>
      <c r="BO540" s="53" t="str">
        <f>IF(B540&gt;例①!$C$36,"",IF(B540&gt;=例①!$C$35,$BO$13,""))</f>
        <v/>
      </c>
      <c r="BP540" s="53" t="str">
        <f>IF(B540&gt;例①!$C$38,"",IF(B540&gt;=例①!$C$37,$BP$13,""))</f>
        <v/>
      </c>
      <c r="BQ540" s="53" t="str">
        <f>IF(B540&gt;例①!$C$40,"",IF(B540&gt;=例①!$C$39,$BQ$13,""))</f>
        <v/>
      </c>
      <c r="BR540" s="53" t="str">
        <f>IF(B540&gt;例①!$C$42,"",IF(B540&gt;=例①!$C$41,$BR$13,""))</f>
        <v/>
      </c>
      <c r="BS540" s="53" t="str">
        <f>IF(B540&gt;例①!$C$44,"",IF(B540&gt;=例①!$C$43,$BS$13,""))</f>
        <v/>
      </c>
      <c r="BT540" s="53" t="str">
        <f>IF(B540&gt;例①!$C$46,"",IF(B540&gt;=例①!$C$45,$BT$13,""))</f>
        <v/>
      </c>
      <c r="BU540" s="53" t="str">
        <f>IF(B540&gt;例①!$C$48,"",IF(B540&gt;=例①!$C$47,$BU$13,""))</f>
        <v/>
      </c>
      <c r="BV540" s="53" t="str">
        <f>IF(B540&gt;例①!$C$50,"",IF(B540&gt;=例①!$C$49,$BV$13,""))</f>
        <v/>
      </c>
      <c r="BW540" s="53" t="str">
        <f>IF(B540&gt;例①!$C$52,"",IF(B540&gt;=例①!$C$51,$BW$13,""))</f>
        <v/>
      </c>
      <c r="BX540" s="53" t="str">
        <f>IF(B540&gt;例①!$C$54,"",IF(B540&gt;=例①!$C$53,$BX$13,""))</f>
        <v/>
      </c>
      <c r="BY540" s="53" t="str">
        <f>IF(B540&gt;例①!$C$56,"",IF(B540&gt;=例①!$C$55,$BY$13,""))</f>
        <v/>
      </c>
      <c r="BZ540" s="53" t="str">
        <f>IF(B540&gt;例①!$C$58,"",IF(B540&gt;=例①!$C$57,$BZ$13,""))</f>
        <v/>
      </c>
      <c r="CA540" s="53" t="str">
        <f>IF(B540&gt;例①!$C$60,"",IF(B540&gt;=例①!$C$59,$CA$13,""))</f>
        <v/>
      </c>
      <c r="CB540" s="53" t="str">
        <f>IF(B540&gt;例①!$C$62,"",IF(B540&gt;=例①!$C$61,$CB$13,""))</f>
        <v/>
      </c>
      <c r="CC540" s="53" t="str">
        <f>IF(B540&gt;例①!$C$64,"",IF(B540&gt;=例①!$C$63,$CC$13,""))</f>
        <v/>
      </c>
      <c r="CD540" s="53" t="str">
        <f>IF(B540&gt;例①!$C$66,"",IF(B540&gt;=例①!$C$65,$CD$13,""))</f>
        <v/>
      </c>
      <c r="CE540" s="50" t="str">
        <f t="shared" si="323"/>
        <v/>
      </c>
      <c r="CF540" s="50" t="str">
        <f t="shared" si="310"/>
        <v xml:space="preserve"> </v>
      </c>
    </row>
    <row r="541" spans="1:84" ht="39" customHeight="1" thickTop="1" thickBot="1" x14ac:dyDescent="0.2">
      <c r="A541" s="81" t="str">
        <f t="shared" si="297"/>
        <v>対象期間外</v>
      </c>
      <c r="B541" s="180" t="str">
        <f>IFERROR(IF(B540=例①!$E$12+IF(WEEKDAY(例①!$E$12)=1,例①!$E$12,(8-WEEKDAY(例①!$E$12))),"-",IF(B540="-","-",B540+1)),"-")</f>
        <v>-</v>
      </c>
      <c r="C541" s="89" t="str">
        <f t="shared" si="311"/>
        <v>-</v>
      </c>
      <c r="D541" s="199" t="str">
        <f t="shared" si="312"/>
        <v>×</v>
      </c>
      <c r="E541" s="200" t="str">
        <f t="shared" si="313"/>
        <v xml:space="preserve"> </v>
      </c>
      <c r="F541" s="201" t="s">
        <v>60</v>
      </c>
      <c r="G541" s="202"/>
      <c r="H541" s="203"/>
      <c r="I541" s="204"/>
      <c r="J541" s="187" t="str">
        <f t="shared" si="314"/>
        <v/>
      </c>
      <c r="K541" s="190" t="str">
        <f t="shared" si="298"/>
        <v/>
      </c>
      <c r="L541" s="190" t="str">
        <f t="shared" si="299"/>
        <v/>
      </c>
      <c r="M541" s="188" t="str">
        <f t="shared" si="315"/>
        <v/>
      </c>
      <c r="N541" s="87" t="str">
        <f t="shared" si="300"/>
        <v/>
      </c>
      <c r="O541" s="108"/>
      <c r="P541" s="156" t="str">
        <f>IF(B541&lt;例①!$E$11,"",IF(B541&gt;例①!$E$12,"",IF(LEN(CE541)=0,"○","")))</f>
        <v/>
      </c>
      <c r="Q541" s="162">
        <f t="shared" si="316"/>
        <v>52</v>
      </c>
      <c r="R541" s="93">
        <f t="shared" si="301"/>
        <v>181</v>
      </c>
      <c r="S541" s="156" t="str">
        <f t="shared" si="302"/>
        <v/>
      </c>
      <c r="T541" s="162">
        <f t="shared" si="303"/>
        <v>51</v>
      </c>
      <c r="U541" s="100">
        <f t="shared" si="317"/>
        <v>52</v>
      </c>
      <c r="V541" s="93" t="str">
        <f t="shared" si="304"/>
        <v/>
      </c>
      <c r="W541" s="169" t="str">
        <f t="shared" si="318"/>
        <v/>
      </c>
      <c r="X541" s="80" t="str">
        <f t="shared" si="319"/>
        <v/>
      </c>
      <c r="Y541" s="80" t="str">
        <f t="shared" si="320"/>
        <v/>
      </c>
      <c r="Z541" s="80" t="str">
        <f t="shared" si="305"/>
        <v>-</v>
      </c>
      <c r="AA541" s="80" t="str">
        <f t="shared" si="306"/>
        <v/>
      </c>
      <c r="AB541" s="80" t="str">
        <f t="shared" si="307"/>
        <v>OK（振替済み）</v>
      </c>
      <c r="AC541" s="154">
        <f t="shared" si="308"/>
        <v>51</v>
      </c>
      <c r="AD541" s="154" t="str">
        <f t="shared" si="321"/>
        <v/>
      </c>
      <c r="AE541" s="106">
        <f t="shared" si="322"/>
        <v>0</v>
      </c>
      <c r="AF541" s="106">
        <f t="shared" si="309"/>
        <v>0</v>
      </c>
      <c r="AG541" s="218" t="str">
        <f>IFERROR(IF(AE541=1,例①!$E$11,IF(AE541=2,例①!$E$11,IF(WEEKDAY(Z541)=2,Z534,AG540))),"")</f>
        <v/>
      </c>
      <c r="AH541" s="222" t="str">
        <f t="shared" si="325"/>
        <v/>
      </c>
      <c r="AI541" s="222" t="str">
        <f t="shared" si="325"/>
        <v/>
      </c>
      <c r="AJ541" s="222" t="str">
        <f t="shared" si="325"/>
        <v/>
      </c>
      <c r="AK541" s="222" t="str">
        <f t="shared" si="325"/>
        <v/>
      </c>
      <c r="AL541" s="222" t="str">
        <f t="shared" si="325"/>
        <v/>
      </c>
      <c r="AM541" s="222" t="str">
        <f t="shared" si="325"/>
        <v/>
      </c>
      <c r="AN541" s="222" t="str">
        <f t="shared" si="325"/>
        <v/>
      </c>
      <c r="AO541" s="222" t="str">
        <f t="shared" si="325"/>
        <v/>
      </c>
      <c r="AP541" s="222" t="str">
        <f t="shared" si="325"/>
        <v/>
      </c>
      <c r="AQ541" s="222" t="str">
        <f t="shared" si="325"/>
        <v/>
      </c>
      <c r="AR541" s="222" t="str">
        <f t="shared" si="325"/>
        <v/>
      </c>
      <c r="AS541" s="222" t="str">
        <f t="shared" si="325"/>
        <v/>
      </c>
      <c r="AT541" s="222" t="str">
        <f t="shared" si="325"/>
        <v/>
      </c>
      <c r="AU541" s="222" t="str">
        <f t="shared" si="325"/>
        <v/>
      </c>
      <c r="AV541" s="222" t="str">
        <f t="shared" si="325"/>
        <v/>
      </c>
      <c r="AW541" s="222" t="str">
        <f t="shared" si="325"/>
        <v/>
      </c>
      <c r="AX541" s="222" t="str">
        <f t="shared" si="325"/>
        <v/>
      </c>
      <c r="AY541" s="222" t="str">
        <f t="shared" si="325"/>
        <v/>
      </c>
      <c r="AZ541" s="222" t="str">
        <f t="shared" si="325"/>
        <v/>
      </c>
      <c r="BA541" s="222" t="str">
        <f t="shared" si="325"/>
        <v/>
      </c>
      <c r="BB541" s="219" t="str">
        <f>IFERROR(IF(IF(IF(Z541=例①!$E$12,例①!$E$12,IF(WEEKDAY(Z541)=1,Z548,BB542))&gt;例①!$E$12,例①!$E$12,IF(Z541=例①!$E$12,例①!$E$12,IF(WEEKDAY(Z541)=1,Z548,BB542)))=0,例①!$E$12,IF(IF(Z541=例①!$E$12,例①!$E$12,IF(WEEKDAY(Z541)=1,Z548,BB542))&gt;例①!$E$12,例①!$E$12,IF(Z541=例①!$E$12,例①!$E$12,IF(WEEKDAY(Z541)=1,Z548,BB542)))),"")</f>
        <v/>
      </c>
      <c r="BE541" s="53"/>
      <c r="BF541" s="53"/>
      <c r="BG541" s="53" t="str">
        <f>IFERROR(VLOOKUP(B541,例①!$C$11:$D$12,2,FALSE),"")</f>
        <v/>
      </c>
      <c r="BH541" s="53" t="str">
        <f>IFERROR(VLOOKUP(B541,例①!$C$16:$D$21,2,FALSE),"")</f>
        <v/>
      </c>
      <c r="BI541" s="53" t="str">
        <f>IFERROR(VLOOKUP(B541,例①!$C$22:$D$24,2,FALSE),"")</f>
        <v/>
      </c>
      <c r="BJ541" s="53" t="str">
        <f>IF(B541&gt;例①!$C$26,"",IF(B541&gt;=例①!$C$25,$BJ$13,""))</f>
        <v/>
      </c>
      <c r="BK541" s="53" t="str">
        <f>IF(B541&gt;例①!$C$28,"",IF(B541&gt;=例①!$C$27,$BK$13,""))</f>
        <v/>
      </c>
      <c r="BL541" s="53" t="str">
        <f>IF(B541&gt;例①!$C$30,"",IF(B541&gt;=例①!$C$29,$BL$13,""))</f>
        <v/>
      </c>
      <c r="BM541" s="53" t="str">
        <f>IF(B541&gt;例①!$C$32,"",IF(B541&gt;=例①!$C$31,$BM$13,""))</f>
        <v/>
      </c>
      <c r="BN541" s="53" t="str">
        <f>IF(B541&gt;例①!$C$34,"",IF(B541&gt;=例①!$C$33,$BN$13,""))</f>
        <v/>
      </c>
      <c r="BO541" s="53" t="str">
        <f>IF(B541&gt;例①!$C$36,"",IF(B541&gt;=例①!$C$35,$BO$13,""))</f>
        <v/>
      </c>
      <c r="BP541" s="53" t="str">
        <f>IF(B541&gt;例①!$C$38,"",IF(B541&gt;=例①!$C$37,$BP$13,""))</f>
        <v/>
      </c>
      <c r="BQ541" s="53" t="str">
        <f>IF(B541&gt;例①!$C$40,"",IF(B541&gt;=例①!$C$39,$BQ$13,""))</f>
        <v/>
      </c>
      <c r="BR541" s="53" t="str">
        <f>IF(B541&gt;例①!$C$42,"",IF(B541&gt;=例①!$C$41,$BR$13,""))</f>
        <v/>
      </c>
      <c r="BS541" s="53" t="str">
        <f>IF(B541&gt;例①!$C$44,"",IF(B541&gt;=例①!$C$43,$BS$13,""))</f>
        <v/>
      </c>
      <c r="BT541" s="53" t="str">
        <f>IF(B541&gt;例①!$C$46,"",IF(B541&gt;=例①!$C$45,$BT$13,""))</f>
        <v/>
      </c>
      <c r="BU541" s="53" t="str">
        <f>IF(B541&gt;例①!$C$48,"",IF(B541&gt;=例①!$C$47,$BU$13,""))</f>
        <v/>
      </c>
      <c r="BV541" s="53" t="str">
        <f>IF(B541&gt;例①!$C$50,"",IF(B541&gt;=例①!$C$49,$BV$13,""))</f>
        <v/>
      </c>
      <c r="BW541" s="53" t="str">
        <f>IF(B541&gt;例①!$C$52,"",IF(B541&gt;=例①!$C$51,$BW$13,""))</f>
        <v/>
      </c>
      <c r="BX541" s="53" t="str">
        <f>IF(B541&gt;例①!$C$54,"",IF(B541&gt;=例①!$C$53,$BX$13,""))</f>
        <v/>
      </c>
      <c r="BY541" s="53" t="str">
        <f>IF(B541&gt;例①!$C$56,"",IF(B541&gt;=例①!$C$55,$BY$13,""))</f>
        <v/>
      </c>
      <c r="BZ541" s="53" t="str">
        <f>IF(B541&gt;例①!$C$58,"",IF(B541&gt;=例①!$C$57,$BZ$13,""))</f>
        <v/>
      </c>
      <c r="CA541" s="53" t="str">
        <f>IF(B541&gt;例①!$C$60,"",IF(B541&gt;=例①!$C$59,$CA$13,""))</f>
        <v/>
      </c>
      <c r="CB541" s="53" t="str">
        <f>IF(B541&gt;例①!$C$62,"",IF(B541&gt;=例①!$C$61,$CB$13,""))</f>
        <v/>
      </c>
      <c r="CC541" s="53" t="str">
        <f>IF(B541&gt;例①!$C$64,"",IF(B541&gt;=例①!$C$63,$CC$13,""))</f>
        <v/>
      </c>
      <c r="CD541" s="53" t="str">
        <f>IF(B541&gt;例①!$C$66,"",IF(B541&gt;=例①!$C$65,$CD$13,""))</f>
        <v/>
      </c>
      <c r="CE541" s="50" t="str">
        <f t="shared" si="323"/>
        <v/>
      </c>
      <c r="CF541" s="50" t="str">
        <f t="shared" si="310"/>
        <v xml:space="preserve"> </v>
      </c>
    </row>
    <row r="542" spans="1:84" ht="39" customHeight="1" thickTop="1" thickBot="1" x14ac:dyDescent="0.2">
      <c r="A542" s="81" t="str">
        <f t="shared" si="297"/>
        <v>対象期間外</v>
      </c>
      <c r="B542" s="180" t="str">
        <f>IFERROR(IF(B541=例①!$E$12+IF(WEEKDAY(例①!$E$12)=1,例①!$E$12,(8-WEEKDAY(例①!$E$12))),"-",IF(B541="-","-",B541+1)),"-")</f>
        <v>-</v>
      </c>
      <c r="C542" s="89" t="str">
        <f t="shared" si="311"/>
        <v>-</v>
      </c>
      <c r="D542" s="199" t="str">
        <f t="shared" si="312"/>
        <v>×</v>
      </c>
      <c r="E542" s="200" t="str">
        <f t="shared" si="313"/>
        <v xml:space="preserve"> </v>
      </c>
      <c r="F542" s="201" t="s">
        <v>60</v>
      </c>
      <c r="G542" s="202"/>
      <c r="H542" s="203"/>
      <c r="I542" s="204"/>
      <c r="J542" s="187" t="str">
        <f t="shared" si="314"/>
        <v/>
      </c>
      <c r="K542" s="190" t="str">
        <f t="shared" si="298"/>
        <v/>
      </c>
      <c r="L542" s="190" t="str">
        <f t="shared" si="299"/>
        <v/>
      </c>
      <c r="M542" s="188" t="str">
        <f t="shared" si="315"/>
        <v/>
      </c>
      <c r="N542" s="87" t="str">
        <f t="shared" si="300"/>
        <v/>
      </c>
      <c r="O542" s="108"/>
      <c r="P542" s="156" t="str">
        <f>IF(B542&lt;例①!$E$11,"",IF(B542&gt;例①!$E$12,"",IF(LEN(CE542)=0,"○","")))</f>
        <v/>
      </c>
      <c r="Q542" s="162">
        <f t="shared" si="316"/>
        <v>52</v>
      </c>
      <c r="R542" s="93">
        <f t="shared" si="301"/>
        <v>181</v>
      </c>
      <c r="S542" s="156" t="str">
        <f t="shared" si="302"/>
        <v/>
      </c>
      <c r="T542" s="162">
        <f t="shared" si="303"/>
        <v>51</v>
      </c>
      <c r="U542" s="100">
        <f t="shared" si="317"/>
        <v>52</v>
      </c>
      <c r="V542" s="93" t="str">
        <f t="shared" si="304"/>
        <v/>
      </c>
      <c r="W542" s="169" t="str">
        <f t="shared" si="318"/>
        <v/>
      </c>
      <c r="X542" s="80" t="str">
        <f t="shared" si="319"/>
        <v/>
      </c>
      <c r="Y542" s="80" t="str">
        <f t="shared" si="320"/>
        <v/>
      </c>
      <c r="Z542" s="80" t="str">
        <f t="shared" si="305"/>
        <v>-</v>
      </c>
      <c r="AA542" s="80" t="str">
        <f t="shared" si="306"/>
        <v/>
      </c>
      <c r="AB542" s="80" t="str">
        <f t="shared" si="307"/>
        <v>OK（振替済み）</v>
      </c>
      <c r="AC542" s="154">
        <f t="shared" si="308"/>
        <v>51</v>
      </c>
      <c r="AD542" s="154" t="str">
        <f t="shared" si="321"/>
        <v/>
      </c>
      <c r="AE542" s="106">
        <f t="shared" si="322"/>
        <v>0</v>
      </c>
      <c r="AF542" s="106">
        <f t="shared" si="309"/>
        <v>0</v>
      </c>
      <c r="AG542" s="218" t="str">
        <f>IFERROR(IF(AE542=1,例①!$E$11,IF(AE542=2,例①!$E$11,IF(WEEKDAY(Z542)=2,Z535,AG541))),"")</f>
        <v/>
      </c>
      <c r="AH542" s="222" t="str">
        <f t="shared" si="325"/>
        <v/>
      </c>
      <c r="AI542" s="222" t="str">
        <f t="shared" si="325"/>
        <v/>
      </c>
      <c r="AJ542" s="222" t="str">
        <f t="shared" si="325"/>
        <v/>
      </c>
      <c r="AK542" s="222" t="str">
        <f t="shared" si="325"/>
        <v/>
      </c>
      <c r="AL542" s="222" t="str">
        <f t="shared" si="325"/>
        <v/>
      </c>
      <c r="AM542" s="222" t="str">
        <f t="shared" si="325"/>
        <v/>
      </c>
      <c r="AN542" s="222" t="str">
        <f t="shared" si="325"/>
        <v/>
      </c>
      <c r="AO542" s="222" t="str">
        <f t="shared" si="325"/>
        <v/>
      </c>
      <c r="AP542" s="222" t="str">
        <f t="shared" si="325"/>
        <v/>
      </c>
      <c r="AQ542" s="222" t="str">
        <f t="shared" si="325"/>
        <v/>
      </c>
      <c r="AR542" s="222" t="str">
        <f t="shared" si="325"/>
        <v/>
      </c>
      <c r="AS542" s="222" t="str">
        <f t="shared" si="325"/>
        <v/>
      </c>
      <c r="AT542" s="222" t="str">
        <f t="shared" si="325"/>
        <v/>
      </c>
      <c r="AU542" s="222" t="str">
        <f t="shared" si="325"/>
        <v/>
      </c>
      <c r="AV542" s="222" t="str">
        <f t="shared" si="325"/>
        <v/>
      </c>
      <c r="AW542" s="222" t="str">
        <f t="shared" si="325"/>
        <v/>
      </c>
      <c r="AX542" s="222" t="str">
        <f t="shared" si="325"/>
        <v/>
      </c>
      <c r="AY542" s="222" t="str">
        <f t="shared" si="325"/>
        <v/>
      </c>
      <c r="AZ542" s="222" t="str">
        <f t="shared" si="325"/>
        <v/>
      </c>
      <c r="BA542" s="222" t="str">
        <f t="shared" si="325"/>
        <v/>
      </c>
      <c r="BB542" s="219" t="str">
        <f>IFERROR(IF(IF(IF(Z542=例①!$E$12,例①!$E$12,IF(WEEKDAY(Z542)=1,Z549,BB543))&gt;例①!$E$12,例①!$E$12,IF(Z542=例①!$E$12,例①!$E$12,IF(WEEKDAY(Z542)=1,Z549,BB543)))=0,例①!$E$12,IF(IF(Z542=例①!$E$12,例①!$E$12,IF(WEEKDAY(Z542)=1,Z549,BB543))&gt;例①!$E$12,例①!$E$12,IF(Z542=例①!$E$12,例①!$E$12,IF(WEEKDAY(Z542)=1,Z549,BB543)))),"")</f>
        <v/>
      </c>
      <c r="BE542" s="53"/>
      <c r="BF542" s="53"/>
      <c r="BG542" s="53" t="str">
        <f>IFERROR(VLOOKUP(B542,例①!$C$11:$D$12,2,FALSE),"")</f>
        <v/>
      </c>
      <c r="BH542" s="53" t="str">
        <f>IFERROR(VLOOKUP(B542,例①!$C$16:$D$21,2,FALSE),"")</f>
        <v/>
      </c>
      <c r="BI542" s="53" t="str">
        <f>IFERROR(VLOOKUP(B542,例①!$C$22:$D$24,2,FALSE),"")</f>
        <v/>
      </c>
      <c r="BJ542" s="53" t="str">
        <f>IF(B542&gt;例①!$C$26,"",IF(B542&gt;=例①!$C$25,$BJ$13,""))</f>
        <v/>
      </c>
      <c r="BK542" s="53" t="str">
        <f>IF(B542&gt;例①!$C$28,"",IF(B542&gt;=例①!$C$27,$BK$13,""))</f>
        <v/>
      </c>
      <c r="BL542" s="53" t="str">
        <f>IF(B542&gt;例①!$C$30,"",IF(B542&gt;=例①!$C$29,$BL$13,""))</f>
        <v/>
      </c>
      <c r="BM542" s="53" t="str">
        <f>IF(B542&gt;例①!$C$32,"",IF(B542&gt;=例①!$C$31,$BM$13,""))</f>
        <v/>
      </c>
      <c r="BN542" s="53" t="str">
        <f>IF(B542&gt;例①!$C$34,"",IF(B542&gt;=例①!$C$33,$BN$13,""))</f>
        <v/>
      </c>
      <c r="BO542" s="53" t="str">
        <f>IF(B542&gt;例①!$C$36,"",IF(B542&gt;=例①!$C$35,$BO$13,""))</f>
        <v/>
      </c>
      <c r="BP542" s="53" t="str">
        <f>IF(B542&gt;例①!$C$38,"",IF(B542&gt;=例①!$C$37,$BP$13,""))</f>
        <v/>
      </c>
      <c r="BQ542" s="53" t="str">
        <f>IF(B542&gt;例①!$C$40,"",IF(B542&gt;=例①!$C$39,$BQ$13,""))</f>
        <v/>
      </c>
      <c r="BR542" s="53" t="str">
        <f>IF(B542&gt;例①!$C$42,"",IF(B542&gt;=例①!$C$41,$BR$13,""))</f>
        <v/>
      </c>
      <c r="BS542" s="53" t="str">
        <f>IF(B542&gt;例①!$C$44,"",IF(B542&gt;=例①!$C$43,$BS$13,""))</f>
        <v/>
      </c>
      <c r="BT542" s="53" t="str">
        <f>IF(B542&gt;例①!$C$46,"",IF(B542&gt;=例①!$C$45,$BT$13,""))</f>
        <v/>
      </c>
      <c r="BU542" s="53" t="str">
        <f>IF(B542&gt;例①!$C$48,"",IF(B542&gt;=例①!$C$47,$BU$13,""))</f>
        <v/>
      </c>
      <c r="BV542" s="53" t="str">
        <f>IF(B542&gt;例①!$C$50,"",IF(B542&gt;=例①!$C$49,$BV$13,""))</f>
        <v/>
      </c>
      <c r="BW542" s="53" t="str">
        <f>IF(B542&gt;例①!$C$52,"",IF(B542&gt;=例①!$C$51,$BW$13,""))</f>
        <v/>
      </c>
      <c r="BX542" s="53" t="str">
        <f>IF(B542&gt;例①!$C$54,"",IF(B542&gt;=例①!$C$53,$BX$13,""))</f>
        <v/>
      </c>
      <c r="BY542" s="53" t="str">
        <f>IF(B542&gt;例①!$C$56,"",IF(B542&gt;=例①!$C$55,$BY$13,""))</f>
        <v/>
      </c>
      <c r="BZ542" s="53" t="str">
        <f>IF(B542&gt;例①!$C$58,"",IF(B542&gt;=例①!$C$57,$BZ$13,""))</f>
        <v/>
      </c>
      <c r="CA542" s="53" t="str">
        <f>IF(B542&gt;例①!$C$60,"",IF(B542&gt;=例①!$C$59,$CA$13,""))</f>
        <v/>
      </c>
      <c r="CB542" s="53" t="str">
        <f>IF(B542&gt;例①!$C$62,"",IF(B542&gt;=例①!$C$61,$CB$13,""))</f>
        <v/>
      </c>
      <c r="CC542" s="53" t="str">
        <f>IF(B542&gt;例①!$C$64,"",IF(B542&gt;=例①!$C$63,$CC$13,""))</f>
        <v/>
      </c>
      <c r="CD542" s="53" t="str">
        <f>IF(B542&gt;例①!$C$66,"",IF(B542&gt;=例①!$C$65,$CD$13,""))</f>
        <v/>
      </c>
      <c r="CE542" s="50" t="str">
        <f t="shared" si="323"/>
        <v/>
      </c>
      <c r="CF542" s="50" t="str">
        <f t="shared" si="310"/>
        <v xml:space="preserve"> </v>
      </c>
    </row>
    <row r="543" spans="1:84" ht="39" customHeight="1" thickTop="1" thickBot="1" x14ac:dyDescent="0.2">
      <c r="A543" s="81" t="str">
        <f t="shared" si="297"/>
        <v>対象期間外</v>
      </c>
      <c r="B543" s="180" t="str">
        <f>IFERROR(IF(B542=例①!$E$12+IF(WEEKDAY(例①!$E$12)=1,例①!$E$12,(8-WEEKDAY(例①!$E$12))),"-",IF(B542="-","-",B542+1)),"-")</f>
        <v>-</v>
      </c>
      <c r="C543" s="89" t="str">
        <f t="shared" si="311"/>
        <v>-</v>
      </c>
      <c r="D543" s="199" t="str">
        <f t="shared" si="312"/>
        <v>×</v>
      </c>
      <c r="E543" s="200" t="str">
        <f t="shared" si="313"/>
        <v xml:space="preserve"> </v>
      </c>
      <c r="F543" s="201" t="s">
        <v>60</v>
      </c>
      <c r="G543" s="202"/>
      <c r="H543" s="203"/>
      <c r="I543" s="204"/>
      <c r="J543" s="187" t="str">
        <f t="shared" si="314"/>
        <v/>
      </c>
      <c r="K543" s="190" t="str">
        <f t="shared" si="298"/>
        <v/>
      </c>
      <c r="L543" s="190" t="str">
        <f t="shared" si="299"/>
        <v/>
      </c>
      <c r="M543" s="188" t="str">
        <f t="shared" si="315"/>
        <v/>
      </c>
      <c r="N543" s="87" t="str">
        <f t="shared" si="300"/>
        <v/>
      </c>
      <c r="O543" s="108"/>
      <c r="P543" s="156" t="str">
        <f>IF(B543&lt;例①!$E$11,"",IF(B543&gt;例①!$E$12,"",IF(LEN(CE543)=0,"○","")))</f>
        <v/>
      </c>
      <c r="Q543" s="162">
        <f t="shared" si="316"/>
        <v>52</v>
      </c>
      <c r="R543" s="93">
        <f t="shared" si="301"/>
        <v>181</v>
      </c>
      <c r="S543" s="156" t="str">
        <f t="shared" si="302"/>
        <v/>
      </c>
      <c r="T543" s="162">
        <f t="shared" si="303"/>
        <v>51</v>
      </c>
      <c r="U543" s="100">
        <f t="shared" si="317"/>
        <v>52</v>
      </c>
      <c r="V543" s="93" t="str">
        <f t="shared" si="304"/>
        <v/>
      </c>
      <c r="W543" s="169" t="str">
        <f t="shared" si="318"/>
        <v/>
      </c>
      <c r="X543" s="80" t="str">
        <f t="shared" si="319"/>
        <v/>
      </c>
      <c r="Y543" s="80" t="str">
        <f t="shared" si="320"/>
        <v/>
      </c>
      <c r="Z543" s="80" t="str">
        <f t="shared" si="305"/>
        <v>-</v>
      </c>
      <c r="AA543" s="80" t="str">
        <f t="shared" si="306"/>
        <v/>
      </c>
      <c r="AB543" s="80" t="str">
        <f t="shared" si="307"/>
        <v>OK（振替済み）</v>
      </c>
      <c r="AC543" s="154">
        <f t="shared" si="308"/>
        <v>51</v>
      </c>
      <c r="AD543" s="154" t="str">
        <f t="shared" si="321"/>
        <v/>
      </c>
      <c r="AE543" s="106">
        <f t="shared" si="322"/>
        <v>0</v>
      </c>
      <c r="AF543" s="106">
        <f t="shared" si="309"/>
        <v>0</v>
      </c>
      <c r="AG543" s="218" t="str">
        <f>IFERROR(IF(AE543=1,例①!$E$11,IF(AE543=2,例①!$E$11,IF(WEEKDAY(Z543)=2,Z536,AG542))),"")</f>
        <v/>
      </c>
      <c r="AH543" s="222" t="str">
        <f t="shared" si="325"/>
        <v/>
      </c>
      <c r="AI543" s="222" t="str">
        <f t="shared" si="325"/>
        <v/>
      </c>
      <c r="AJ543" s="222" t="str">
        <f t="shared" si="325"/>
        <v/>
      </c>
      <c r="AK543" s="222" t="str">
        <f t="shared" si="325"/>
        <v/>
      </c>
      <c r="AL543" s="222" t="str">
        <f t="shared" si="325"/>
        <v/>
      </c>
      <c r="AM543" s="222" t="str">
        <f t="shared" si="325"/>
        <v/>
      </c>
      <c r="AN543" s="222" t="str">
        <f t="shared" si="325"/>
        <v/>
      </c>
      <c r="AO543" s="222" t="str">
        <f t="shared" si="325"/>
        <v/>
      </c>
      <c r="AP543" s="222" t="str">
        <f t="shared" si="325"/>
        <v/>
      </c>
      <c r="AQ543" s="222" t="str">
        <f t="shared" si="325"/>
        <v/>
      </c>
      <c r="AR543" s="222" t="str">
        <f t="shared" si="325"/>
        <v/>
      </c>
      <c r="AS543" s="222" t="str">
        <f t="shared" si="325"/>
        <v/>
      </c>
      <c r="AT543" s="222" t="str">
        <f t="shared" si="325"/>
        <v/>
      </c>
      <c r="AU543" s="222" t="str">
        <f t="shared" si="325"/>
        <v/>
      </c>
      <c r="AV543" s="222" t="str">
        <f t="shared" si="325"/>
        <v/>
      </c>
      <c r="AW543" s="222" t="str">
        <f t="shared" si="325"/>
        <v/>
      </c>
      <c r="AX543" s="222" t="str">
        <f t="shared" si="325"/>
        <v/>
      </c>
      <c r="AY543" s="222" t="str">
        <f t="shared" si="325"/>
        <v/>
      </c>
      <c r="AZ543" s="222" t="str">
        <f t="shared" si="325"/>
        <v/>
      </c>
      <c r="BA543" s="222" t="str">
        <f t="shared" si="325"/>
        <v/>
      </c>
      <c r="BB543" s="219" t="str">
        <f>IFERROR(IF(IF(IF(Z543=例①!$E$12,例①!$E$12,IF(WEEKDAY(Z543)=1,Z550,BB544))&gt;例①!$E$12,例①!$E$12,IF(Z543=例①!$E$12,例①!$E$12,IF(WEEKDAY(Z543)=1,Z550,BB544)))=0,例①!$E$12,IF(IF(Z543=例①!$E$12,例①!$E$12,IF(WEEKDAY(Z543)=1,Z550,BB544))&gt;例①!$E$12,例①!$E$12,IF(Z543=例①!$E$12,例①!$E$12,IF(WEEKDAY(Z543)=1,Z550,BB544)))),"")</f>
        <v/>
      </c>
      <c r="BE543" s="53"/>
      <c r="BF543" s="53"/>
      <c r="BG543" s="53" t="str">
        <f>IFERROR(VLOOKUP(B543,例①!$C$11:$D$12,2,FALSE),"")</f>
        <v/>
      </c>
      <c r="BH543" s="53" t="str">
        <f>IFERROR(VLOOKUP(B543,例①!$C$16:$D$21,2,FALSE),"")</f>
        <v/>
      </c>
      <c r="BI543" s="53" t="str">
        <f>IFERROR(VLOOKUP(B543,例①!$C$22:$D$24,2,FALSE),"")</f>
        <v/>
      </c>
      <c r="BJ543" s="53" t="str">
        <f>IF(B543&gt;例①!$C$26,"",IF(B543&gt;=例①!$C$25,$BJ$13,""))</f>
        <v/>
      </c>
      <c r="BK543" s="53" t="str">
        <f>IF(B543&gt;例①!$C$28,"",IF(B543&gt;=例①!$C$27,$BK$13,""))</f>
        <v/>
      </c>
      <c r="BL543" s="53" t="str">
        <f>IF(B543&gt;例①!$C$30,"",IF(B543&gt;=例①!$C$29,$BL$13,""))</f>
        <v/>
      </c>
      <c r="BM543" s="53" t="str">
        <f>IF(B543&gt;例①!$C$32,"",IF(B543&gt;=例①!$C$31,$BM$13,""))</f>
        <v/>
      </c>
      <c r="BN543" s="53" t="str">
        <f>IF(B543&gt;例①!$C$34,"",IF(B543&gt;=例①!$C$33,$BN$13,""))</f>
        <v/>
      </c>
      <c r="BO543" s="53" t="str">
        <f>IF(B543&gt;例①!$C$36,"",IF(B543&gt;=例①!$C$35,$BO$13,""))</f>
        <v/>
      </c>
      <c r="BP543" s="53" t="str">
        <f>IF(B543&gt;例①!$C$38,"",IF(B543&gt;=例①!$C$37,$BP$13,""))</f>
        <v/>
      </c>
      <c r="BQ543" s="53" t="str">
        <f>IF(B543&gt;例①!$C$40,"",IF(B543&gt;=例①!$C$39,$BQ$13,""))</f>
        <v/>
      </c>
      <c r="BR543" s="53" t="str">
        <f>IF(B543&gt;例①!$C$42,"",IF(B543&gt;=例①!$C$41,$BR$13,""))</f>
        <v/>
      </c>
      <c r="BS543" s="53" t="str">
        <f>IF(B543&gt;例①!$C$44,"",IF(B543&gt;=例①!$C$43,$BS$13,""))</f>
        <v/>
      </c>
      <c r="BT543" s="53" t="str">
        <f>IF(B543&gt;例①!$C$46,"",IF(B543&gt;=例①!$C$45,$BT$13,""))</f>
        <v/>
      </c>
      <c r="BU543" s="53" t="str">
        <f>IF(B543&gt;例①!$C$48,"",IF(B543&gt;=例①!$C$47,$BU$13,""))</f>
        <v/>
      </c>
      <c r="BV543" s="53" t="str">
        <f>IF(B543&gt;例①!$C$50,"",IF(B543&gt;=例①!$C$49,$BV$13,""))</f>
        <v/>
      </c>
      <c r="BW543" s="53" t="str">
        <f>IF(B543&gt;例①!$C$52,"",IF(B543&gt;=例①!$C$51,$BW$13,""))</f>
        <v/>
      </c>
      <c r="BX543" s="53" t="str">
        <f>IF(B543&gt;例①!$C$54,"",IF(B543&gt;=例①!$C$53,$BX$13,""))</f>
        <v/>
      </c>
      <c r="BY543" s="53" t="str">
        <f>IF(B543&gt;例①!$C$56,"",IF(B543&gt;=例①!$C$55,$BY$13,""))</f>
        <v/>
      </c>
      <c r="BZ543" s="53" t="str">
        <f>IF(B543&gt;例①!$C$58,"",IF(B543&gt;=例①!$C$57,$BZ$13,""))</f>
        <v/>
      </c>
      <c r="CA543" s="53" t="str">
        <f>IF(B543&gt;例①!$C$60,"",IF(B543&gt;=例①!$C$59,$CA$13,""))</f>
        <v/>
      </c>
      <c r="CB543" s="53" t="str">
        <f>IF(B543&gt;例①!$C$62,"",IF(B543&gt;=例①!$C$61,$CB$13,""))</f>
        <v/>
      </c>
      <c r="CC543" s="53" t="str">
        <f>IF(B543&gt;例①!$C$64,"",IF(B543&gt;=例①!$C$63,$CC$13,""))</f>
        <v/>
      </c>
      <c r="CD543" s="53" t="str">
        <f>IF(B543&gt;例①!$C$66,"",IF(B543&gt;=例①!$C$65,$CD$13,""))</f>
        <v/>
      </c>
      <c r="CE543" s="50" t="str">
        <f t="shared" si="323"/>
        <v/>
      </c>
      <c r="CF543" s="50" t="str">
        <f t="shared" si="310"/>
        <v xml:space="preserve"> </v>
      </c>
    </row>
    <row r="544" spans="1:84" ht="39" customHeight="1" thickTop="1" thickBot="1" x14ac:dyDescent="0.2">
      <c r="A544" s="81" t="str">
        <f t="shared" si="297"/>
        <v>対象期間外</v>
      </c>
      <c r="B544" s="180" t="str">
        <f>IFERROR(IF(B543=例①!$E$12+IF(WEEKDAY(例①!$E$12)=1,例①!$E$12,(8-WEEKDAY(例①!$E$12))),"-",IF(B543="-","-",B543+1)),"-")</f>
        <v>-</v>
      </c>
      <c r="C544" s="89" t="str">
        <f t="shared" si="311"/>
        <v>-</v>
      </c>
      <c r="D544" s="199" t="str">
        <f t="shared" si="312"/>
        <v>×</v>
      </c>
      <c r="E544" s="200" t="str">
        <f t="shared" si="313"/>
        <v xml:space="preserve"> </v>
      </c>
      <c r="F544" s="201" t="s">
        <v>60</v>
      </c>
      <c r="G544" s="202"/>
      <c r="H544" s="203"/>
      <c r="I544" s="204"/>
      <c r="J544" s="187" t="str">
        <f t="shared" si="314"/>
        <v/>
      </c>
      <c r="K544" s="190" t="str">
        <f t="shared" si="298"/>
        <v/>
      </c>
      <c r="L544" s="190" t="str">
        <f t="shared" si="299"/>
        <v/>
      </c>
      <c r="M544" s="188" t="str">
        <f t="shared" si="315"/>
        <v/>
      </c>
      <c r="N544" s="87" t="str">
        <f t="shared" si="300"/>
        <v/>
      </c>
      <c r="O544" s="108"/>
      <c r="P544" s="156" t="str">
        <f>IF(B544&lt;例①!$E$11,"",IF(B544&gt;例①!$E$12,"",IF(LEN(CE544)=0,"○","")))</f>
        <v/>
      </c>
      <c r="Q544" s="162">
        <f t="shared" si="316"/>
        <v>52</v>
      </c>
      <c r="R544" s="93">
        <f t="shared" si="301"/>
        <v>181</v>
      </c>
      <c r="S544" s="156" t="str">
        <f t="shared" si="302"/>
        <v/>
      </c>
      <c r="T544" s="162">
        <f t="shared" si="303"/>
        <v>51</v>
      </c>
      <c r="U544" s="100">
        <f t="shared" si="317"/>
        <v>52</v>
      </c>
      <c r="V544" s="93" t="str">
        <f t="shared" si="304"/>
        <v/>
      </c>
      <c r="W544" s="169" t="str">
        <f t="shared" si="318"/>
        <v/>
      </c>
      <c r="X544" s="80" t="str">
        <f t="shared" si="319"/>
        <v/>
      </c>
      <c r="Y544" s="80" t="str">
        <f t="shared" si="320"/>
        <v/>
      </c>
      <c r="Z544" s="80" t="str">
        <f t="shared" si="305"/>
        <v>-</v>
      </c>
      <c r="AA544" s="80" t="str">
        <f t="shared" si="306"/>
        <v/>
      </c>
      <c r="AB544" s="80" t="str">
        <f t="shared" si="307"/>
        <v>OK（振替済み）</v>
      </c>
      <c r="AC544" s="154">
        <f t="shared" si="308"/>
        <v>51</v>
      </c>
      <c r="AD544" s="154" t="str">
        <f t="shared" si="321"/>
        <v/>
      </c>
      <c r="AE544" s="106">
        <f t="shared" si="322"/>
        <v>0</v>
      </c>
      <c r="AF544" s="106">
        <f t="shared" si="309"/>
        <v>0</v>
      </c>
      <c r="AG544" s="218" t="str">
        <f>IFERROR(IF(AE544=1,例①!$E$11,IF(AE544=2,例①!$E$11,IF(WEEKDAY(Z544)=2,Z537,AG543))),"")</f>
        <v/>
      </c>
      <c r="AH544" s="222" t="str">
        <f t="shared" si="325"/>
        <v/>
      </c>
      <c r="AI544" s="222" t="str">
        <f t="shared" si="325"/>
        <v/>
      </c>
      <c r="AJ544" s="222" t="str">
        <f t="shared" si="325"/>
        <v/>
      </c>
      <c r="AK544" s="222" t="str">
        <f t="shared" si="325"/>
        <v/>
      </c>
      <c r="AL544" s="222" t="str">
        <f t="shared" si="325"/>
        <v/>
      </c>
      <c r="AM544" s="222" t="str">
        <f t="shared" si="325"/>
        <v/>
      </c>
      <c r="AN544" s="222" t="str">
        <f t="shared" si="325"/>
        <v/>
      </c>
      <c r="AO544" s="222" t="str">
        <f t="shared" si="325"/>
        <v/>
      </c>
      <c r="AP544" s="222" t="str">
        <f t="shared" si="325"/>
        <v/>
      </c>
      <c r="AQ544" s="222" t="str">
        <f t="shared" si="325"/>
        <v/>
      </c>
      <c r="AR544" s="222" t="str">
        <f t="shared" si="325"/>
        <v/>
      </c>
      <c r="AS544" s="222" t="str">
        <f t="shared" si="325"/>
        <v/>
      </c>
      <c r="AT544" s="222" t="str">
        <f t="shared" si="325"/>
        <v/>
      </c>
      <c r="AU544" s="222" t="str">
        <f t="shared" si="325"/>
        <v/>
      </c>
      <c r="AV544" s="222" t="str">
        <f t="shared" si="325"/>
        <v/>
      </c>
      <c r="AW544" s="222" t="str">
        <f t="shared" si="325"/>
        <v/>
      </c>
      <c r="AX544" s="222" t="str">
        <f t="shared" si="325"/>
        <v/>
      </c>
      <c r="AY544" s="222" t="str">
        <f t="shared" si="325"/>
        <v/>
      </c>
      <c r="AZ544" s="222" t="str">
        <f t="shared" si="325"/>
        <v/>
      </c>
      <c r="BA544" s="222" t="str">
        <f t="shared" si="325"/>
        <v/>
      </c>
      <c r="BB544" s="219" t="str">
        <f>IFERROR(IF(IF(IF(Z544=例①!$E$12,例①!$E$12,IF(WEEKDAY(Z544)=1,Z551,BB545))&gt;例①!$E$12,例①!$E$12,IF(Z544=例①!$E$12,例①!$E$12,IF(WEEKDAY(Z544)=1,Z551,BB545)))=0,例①!$E$12,IF(IF(Z544=例①!$E$12,例①!$E$12,IF(WEEKDAY(Z544)=1,Z551,BB545))&gt;例①!$E$12,例①!$E$12,IF(Z544=例①!$E$12,例①!$E$12,IF(WEEKDAY(Z544)=1,Z551,BB545)))),"")</f>
        <v/>
      </c>
      <c r="BE544" s="53"/>
      <c r="BF544" s="53"/>
      <c r="BG544" s="53" t="str">
        <f>IFERROR(VLOOKUP(B544,例①!$C$11:$D$12,2,FALSE),"")</f>
        <v/>
      </c>
      <c r="BH544" s="53" t="str">
        <f>IFERROR(VLOOKUP(B544,例①!$C$16:$D$21,2,FALSE),"")</f>
        <v/>
      </c>
      <c r="BI544" s="53" t="str">
        <f>IFERROR(VLOOKUP(B544,例①!$C$22:$D$24,2,FALSE),"")</f>
        <v/>
      </c>
      <c r="BJ544" s="53" t="str">
        <f>IF(B544&gt;例①!$C$26,"",IF(B544&gt;=例①!$C$25,$BJ$13,""))</f>
        <v/>
      </c>
      <c r="BK544" s="53" t="str">
        <f>IF(B544&gt;例①!$C$28,"",IF(B544&gt;=例①!$C$27,$BK$13,""))</f>
        <v/>
      </c>
      <c r="BL544" s="53" t="str">
        <f>IF(B544&gt;例①!$C$30,"",IF(B544&gt;=例①!$C$29,$BL$13,""))</f>
        <v/>
      </c>
      <c r="BM544" s="53" t="str">
        <f>IF(B544&gt;例①!$C$32,"",IF(B544&gt;=例①!$C$31,$BM$13,""))</f>
        <v/>
      </c>
      <c r="BN544" s="53" t="str">
        <f>IF(B544&gt;例①!$C$34,"",IF(B544&gt;=例①!$C$33,$BN$13,""))</f>
        <v/>
      </c>
      <c r="BO544" s="53" t="str">
        <f>IF(B544&gt;例①!$C$36,"",IF(B544&gt;=例①!$C$35,$BO$13,""))</f>
        <v/>
      </c>
      <c r="BP544" s="53" t="str">
        <f>IF(B544&gt;例①!$C$38,"",IF(B544&gt;=例①!$C$37,$BP$13,""))</f>
        <v/>
      </c>
      <c r="BQ544" s="53" t="str">
        <f>IF(B544&gt;例①!$C$40,"",IF(B544&gt;=例①!$C$39,$BQ$13,""))</f>
        <v/>
      </c>
      <c r="BR544" s="53" t="str">
        <f>IF(B544&gt;例①!$C$42,"",IF(B544&gt;=例①!$C$41,$BR$13,""))</f>
        <v/>
      </c>
      <c r="BS544" s="53" t="str">
        <f>IF(B544&gt;例①!$C$44,"",IF(B544&gt;=例①!$C$43,$BS$13,""))</f>
        <v/>
      </c>
      <c r="BT544" s="53" t="str">
        <f>IF(B544&gt;例①!$C$46,"",IF(B544&gt;=例①!$C$45,$BT$13,""))</f>
        <v/>
      </c>
      <c r="BU544" s="53" t="str">
        <f>IF(B544&gt;例①!$C$48,"",IF(B544&gt;=例①!$C$47,$BU$13,""))</f>
        <v/>
      </c>
      <c r="BV544" s="53" t="str">
        <f>IF(B544&gt;例①!$C$50,"",IF(B544&gt;=例①!$C$49,$BV$13,""))</f>
        <v/>
      </c>
      <c r="BW544" s="53" t="str">
        <f>IF(B544&gt;例①!$C$52,"",IF(B544&gt;=例①!$C$51,$BW$13,""))</f>
        <v/>
      </c>
      <c r="BX544" s="53" t="str">
        <f>IF(B544&gt;例①!$C$54,"",IF(B544&gt;=例①!$C$53,$BX$13,""))</f>
        <v/>
      </c>
      <c r="BY544" s="53" t="str">
        <f>IF(B544&gt;例①!$C$56,"",IF(B544&gt;=例①!$C$55,$BY$13,""))</f>
        <v/>
      </c>
      <c r="BZ544" s="53" t="str">
        <f>IF(B544&gt;例①!$C$58,"",IF(B544&gt;=例①!$C$57,$BZ$13,""))</f>
        <v/>
      </c>
      <c r="CA544" s="53" t="str">
        <f>IF(B544&gt;例①!$C$60,"",IF(B544&gt;=例①!$C$59,$CA$13,""))</f>
        <v/>
      </c>
      <c r="CB544" s="53" t="str">
        <f>IF(B544&gt;例①!$C$62,"",IF(B544&gt;=例①!$C$61,$CB$13,""))</f>
        <v/>
      </c>
      <c r="CC544" s="53" t="str">
        <f>IF(B544&gt;例①!$C$64,"",IF(B544&gt;=例①!$C$63,$CC$13,""))</f>
        <v/>
      </c>
      <c r="CD544" s="53" t="str">
        <f>IF(B544&gt;例①!$C$66,"",IF(B544&gt;=例①!$C$65,$CD$13,""))</f>
        <v/>
      </c>
      <c r="CE544" s="50" t="str">
        <f t="shared" si="323"/>
        <v/>
      </c>
      <c r="CF544" s="50" t="str">
        <f t="shared" si="310"/>
        <v xml:space="preserve"> </v>
      </c>
    </row>
    <row r="545" spans="1:84" ht="39" customHeight="1" thickTop="1" thickBot="1" x14ac:dyDescent="0.2">
      <c r="A545" s="81" t="str">
        <f t="shared" si="297"/>
        <v>対象期間外</v>
      </c>
      <c r="B545" s="180" t="str">
        <f>IFERROR(IF(B544=例①!$E$12+IF(WEEKDAY(例①!$E$12)=1,例①!$E$12,(8-WEEKDAY(例①!$E$12))),"-",IF(B544="-","-",B544+1)),"-")</f>
        <v>-</v>
      </c>
      <c r="C545" s="89" t="str">
        <f t="shared" si="311"/>
        <v>-</v>
      </c>
      <c r="D545" s="199" t="str">
        <f t="shared" si="312"/>
        <v>×</v>
      </c>
      <c r="E545" s="200" t="str">
        <f t="shared" si="313"/>
        <v xml:space="preserve"> </v>
      </c>
      <c r="F545" s="201" t="s">
        <v>61</v>
      </c>
      <c r="G545" s="202"/>
      <c r="H545" s="203"/>
      <c r="I545" s="204"/>
      <c r="J545" s="187" t="str">
        <f t="shared" si="314"/>
        <v/>
      </c>
      <c r="K545" s="190" t="str">
        <f t="shared" si="298"/>
        <v/>
      </c>
      <c r="L545" s="190" t="str">
        <f t="shared" si="299"/>
        <v/>
      </c>
      <c r="M545" s="188" t="str">
        <f t="shared" si="315"/>
        <v/>
      </c>
      <c r="N545" s="87" t="str">
        <f t="shared" si="300"/>
        <v/>
      </c>
      <c r="O545" s="108"/>
      <c r="P545" s="156" t="str">
        <f>IF(B545&lt;例①!$E$11,"",IF(B545&gt;例①!$E$12,"",IF(LEN(CE545)=0,"○","")))</f>
        <v/>
      </c>
      <c r="Q545" s="162">
        <f t="shared" si="316"/>
        <v>52</v>
      </c>
      <c r="R545" s="93">
        <f t="shared" si="301"/>
        <v>181</v>
      </c>
      <c r="S545" s="156" t="str">
        <f t="shared" si="302"/>
        <v/>
      </c>
      <c r="T545" s="162">
        <f t="shared" si="303"/>
        <v>51</v>
      </c>
      <c r="U545" s="100">
        <f t="shared" si="317"/>
        <v>52</v>
      </c>
      <c r="V545" s="93" t="str">
        <f t="shared" si="304"/>
        <v/>
      </c>
      <c r="W545" s="169" t="str">
        <f t="shared" si="318"/>
        <v/>
      </c>
      <c r="X545" s="80" t="str">
        <f t="shared" si="319"/>
        <v/>
      </c>
      <c r="Y545" s="80" t="str">
        <f t="shared" si="320"/>
        <v/>
      </c>
      <c r="Z545" s="80" t="str">
        <f t="shared" si="305"/>
        <v>-</v>
      </c>
      <c r="AA545" s="80" t="str">
        <f t="shared" si="306"/>
        <v/>
      </c>
      <c r="AB545" s="80" t="str">
        <f t="shared" si="307"/>
        <v>OK（振替済み）</v>
      </c>
      <c r="AC545" s="154">
        <f t="shared" si="308"/>
        <v>51</v>
      </c>
      <c r="AD545" s="154" t="str">
        <f t="shared" si="321"/>
        <v/>
      </c>
      <c r="AE545" s="106">
        <f t="shared" si="322"/>
        <v>0</v>
      </c>
      <c r="AF545" s="106">
        <f t="shared" si="309"/>
        <v>0</v>
      </c>
      <c r="AG545" s="218" t="str">
        <f>IFERROR(IF(AE545=1,例①!$E$11,IF(AE545=2,例①!$E$11,IF(WEEKDAY(Z545)=2,Z538,AG544))),"")</f>
        <v/>
      </c>
      <c r="AH545" s="222" t="str">
        <f t="shared" si="325"/>
        <v/>
      </c>
      <c r="AI545" s="222" t="str">
        <f t="shared" si="325"/>
        <v/>
      </c>
      <c r="AJ545" s="222" t="str">
        <f t="shared" si="325"/>
        <v/>
      </c>
      <c r="AK545" s="222" t="str">
        <f t="shared" si="325"/>
        <v/>
      </c>
      <c r="AL545" s="222" t="str">
        <f t="shared" si="325"/>
        <v/>
      </c>
      <c r="AM545" s="222" t="str">
        <f t="shared" si="325"/>
        <v/>
      </c>
      <c r="AN545" s="222" t="str">
        <f t="shared" si="325"/>
        <v/>
      </c>
      <c r="AO545" s="222" t="str">
        <f t="shared" si="325"/>
        <v/>
      </c>
      <c r="AP545" s="222" t="str">
        <f t="shared" si="325"/>
        <v/>
      </c>
      <c r="AQ545" s="222" t="str">
        <f t="shared" si="325"/>
        <v/>
      </c>
      <c r="AR545" s="222" t="str">
        <f t="shared" si="325"/>
        <v/>
      </c>
      <c r="AS545" s="222" t="str">
        <f t="shared" si="325"/>
        <v/>
      </c>
      <c r="AT545" s="222" t="str">
        <f t="shared" si="325"/>
        <v/>
      </c>
      <c r="AU545" s="222" t="str">
        <f t="shared" si="325"/>
        <v/>
      </c>
      <c r="AV545" s="222" t="str">
        <f t="shared" si="325"/>
        <v/>
      </c>
      <c r="AW545" s="222" t="str">
        <f t="shared" si="325"/>
        <v/>
      </c>
      <c r="AX545" s="222" t="str">
        <f t="shared" si="325"/>
        <v/>
      </c>
      <c r="AY545" s="222" t="str">
        <f t="shared" si="325"/>
        <v/>
      </c>
      <c r="AZ545" s="222" t="str">
        <f t="shared" si="325"/>
        <v/>
      </c>
      <c r="BA545" s="222" t="str">
        <f t="shared" si="325"/>
        <v/>
      </c>
      <c r="BB545" s="219" t="str">
        <f>IFERROR(IF(IF(IF(Z545=例①!$E$12,例①!$E$12,IF(WEEKDAY(Z545)=1,Z552,BB546))&gt;例①!$E$12,例①!$E$12,IF(Z545=例①!$E$12,例①!$E$12,IF(WEEKDAY(Z545)=1,Z552,BB546)))=0,例①!$E$12,IF(IF(Z545=例①!$E$12,例①!$E$12,IF(WEEKDAY(Z545)=1,Z552,BB546))&gt;例①!$E$12,例①!$E$12,IF(Z545=例①!$E$12,例①!$E$12,IF(WEEKDAY(Z545)=1,Z552,BB546)))),"")</f>
        <v/>
      </c>
      <c r="BE545" s="53"/>
      <c r="BF545" s="53"/>
      <c r="BG545" s="53" t="str">
        <f>IFERROR(VLOOKUP(B545,例①!$C$11:$D$12,2,FALSE),"")</f>
        <v/>
      </c>
      <c r="BH545" s="53" t="str">
        <f>IFERROR(VLOOKUP(B545,例①!$C$16:$D$21,2,FALSE),"")</f>
        <v/>
      </c>
      <c r="BI545" s="53" t="str">
        <f>IFERROR(VLOOKUP(B545,例①!$C$22:$D$24,2,FALSE),"")</f>
        <v/>
      </c>
      <c r="BJ545" s="53" t="str">
        <f>IF(B545&gt;例①!$C$26,"",IF(B545&gt;=例①!$C$25,$BJ$13,""))</f>
        <v/>
      </c>
      <c r="BK545" s="53" t="str">
        <f>IF(B545&gt;例①!$C$28,"",IF(B545&gt;=例①!$C$27,$BK$13,""))</f>
        <v/>
      </c>
      <c r="BL545" s="53" t="str">
        <f>IF(B545&gt;例①!$C$30,"",IF(B545&gt;=例①!$C$29,$BL$13,""))</f>
        <v/>
      </c>
      <c r="BM545" s="53" t="str">
        <f>IF(B545&gt;例①!$C$32,"",IF(B545&gt;=例①!$C$31,$BM$13,""))</f>
        <v/>
      </c>
      <c r="BN545" s="53" t="str">
        <f>IF(B545&gt;例①!$C$34,"",IF(B545&gt;=例①!$C$33,$BN$13,""))</f>
        <v/>
      </c>
      <c r="BO545" s="53" t="str">
        <f>IF(B545&gt;例①!$C$36,"",IF(B545&gt;=例①!$C$35,$BO$13,""))</f>
        <v/>
      </c>
      <c r="BP545" s="53" t="str">
        <f>IF(B545&gt;例①!$C$38,"",IF(B545&gt;=例①!$C$37,$BP$13,""))</f>
        <v/>
      </c>
      <c r="BQ545" s="53" t="str">
        <f>IF(B545&gt;例①!$C$40,"",IF(B545&gt;=例①!$C$39,$BQ$13,""))</f>
        <v/>
      </c>
      <c r="BR545" s="53" t="str">
        <f>IF(B545&gt;例①!$C$42,"",IF(B545&gt;=例①!$C$41,$BR$13,""))</f>
        <v/>
      </c>
      <c r="BS545" s="53" t="str">
        <f>IF(B545&gt;例①!$C$44,"",IF(B545&gt;=例①!$C$43,$BS$13,""))</f>
        <v/>
      </c>
      <c r="BT545" s="53" t="str">
        <f>IF(B545&gt;例①!$C$46,"",IF(B545&gt;=例①!$C$45,$BT$13,""))</f>
        <v/>
      </c>
      <c r="BU545" s="53" t="str">
        <f>IF(B545&gt;例①!$C$48,"",IF(B545&gt;=例①!$C$47,$BU$13,""))</f>
        <v/>
      </c>
      <c r="BV545" s="53" t="str">
        <f>IF(B545&gt;例①!$C$50,"",IF(B545&gt;=例①!$C$49,$BV$13,""))</f>
        <v/>
      </c>
      <c r="BW545" s="53" t="str">
        <f>IF(B545&gt;例①!$C$52,"",IF(B545&gt;=例①!$C$51,$BW$13,""))</f>
        <v/>
      </c>
      <c r="BX545" s="53" t="str">
        <f>IF(B545&gt;例①!$C$54,"",IF(B545&gt;=例①!$C$53,$BX$13,""))</f>
        <v/>
      </c>
      <c r="BY545" s="53" t="str">
        <f>IF(B545&gt;例①!$C$56,"",IF(B545&gt;=例①!$C$55,$BY$13,""))</f>
        <v/>
      </c>
      <c r="BZ545" s="53" t="str">
        <f>IF(B545&gt;例①!$C$58,"",IF(B545&gt;=例①!$C$57,$BZ$13,""))</f>
        <v/>
      </c>
      <c r="CA545" s="53" t="str">
        <f>IF(B545&gt;例①!$C$60,"",IF(B545&gt;=例①!$C$59,$CA$13,""))</f>
        <v/>
      </c>
      <c r="CB545" s="53" t="str">
        <f>IF(B545&gt;例①!$C$62,"",IF(B545&gt;=例①!$C$61,$CB$13,""))</f>
        <v/>
      </c>
      <c r="CC545" s="53" t="str">
        <f>IF(B545&gt;例①!$C$64,"",IF(B545&gt;=例①!$C$63,$CC$13,""))</f>
        <v/>
      </c>
      <c r="CD545" s="53" t="str">
        <f>IF(B545&gt;例①!$C$66,"",IF(B545&gt;=例①!$C$65,$CD$13,""))</f>
        <v/>
      </c>
      <c r="CE545" s="50" t="str">
        <f t="shared" si="323"/>
        <v/>
      </c>
      <c r="CF545" s="50" t="str">
        <f t="shared" si="310"/>
        <v xml:space="preserve"> </v>
      </c>
    </row>
    <row r="546" spans="1:84" ht="39" customHeight="1" thickTop="1" thickBot="1" x14ac:dyDescent="0.2">
      <c r="A546" s="81" t="str">
        <f t="shared" si="297"/>
        <v>対象期間外</v>
      </c>
      <c r="B546" s="180" t="str">
        <f>IFERROR(IF(B545=例①!$E$12+IF(WEEKDAY(例①!$E$12)=1,例①!$E$12,(8-WEEKDAY(例①!$E$12))),"-",IF(B545="-","-",B545+1)),"-")</f>
        <v>-</v>
      </c>
      <c r="C546" s="89" t="str">
        <f t="shared" si="311"/>
        <v>-</v>
      </c>
      <c r="D546" s="199" t="str">
        <f t="shared" si="312"/>
        <v>×</v>
      </c>
      <c r="E546" s="200" t="str">
        <f t="shared" si="313"/>
        <v xml:space="preserve"> </v>
      </c>
      <c r="F546" s="201" t="s">
        <v>61</v>
      </c>
      <c r="G546" s="202"/>
      <c r="H546" s="203"/>
      <c r="I546" s="204"/>
      <c r="J546" s="187" t="str">
        <f t="shared" si="314"/>
        <v/>
      </c>
      <c r="K546" s="190" t="str">
        <f t="shared" si="298"/>
        <v/>
      </c>
      <c r="L546" s="190" t="str">
        <f t="shared" si="299"/>
        <v/>
      </c>
      <c r="M546" s="188" t="str">
        <f t="shared" si="315"/>
        <v/>
      </c>
      <c r="N546" s="87" t="str">
        <f t="shared" si="300"/>
        <v/>
      </c>
      <c r="O546" s="108"/>
      <c r="P546" s="156" t="str">
        <f>IF(B546&lt;例①!$E$11,"",IF(B546&gt;例①!$E$12,"",IF(LEN(CE546)=0,"○","")))</f>
        <v/>
      </c>
      <c r="Q546" s="162">
        <f t="shared" si="316"/>
        <v>52</v>
      </c>
      <c r="R546" s="93">
        <f t="shared" si="301"/>
        <v>181</v>
      </c>
      <c r="S546" s="156" t="str">
        <f t="shared" si="302"/>
        <v/>
      </c>
      <c r="T546" s="162">
        <f t="shared" si="303"/>
        <v>51</v>
      </c>
      <c r="U546" s="100">
        <f t="shared" si="317"/>
        <v>52</v>
      </c>
      <c r="V546" s="93" t="str">
        <f t="shared" si="304"/>
        <v/>
      </c>
      <c r="W546" s="169" t="str">
        <f t="shared" si="318"/>
        <v/>
      </c>
      <c r="X546" s="80" t="str">
        <f t="shared" si="319"/>
        <v/>
      </c>
      <c r="Y546" s="80" t="str">
        <f t="shared" si="320"/>
        <v/>
      </c>
      <c r="Z546" s="80" t="str">
        <f t="shared" si="305"/>
        <v>-</v>
      </c>
      <c r="AA546" s="80" t="str">
        <f t="shared" si="306"/>
        <v/>
      </c>
      <c r="AB546" s="80" t="str">
        <f t="shared" si="307"/>
        <v>OK（振替済み）</v>
      </c>
      <c r="AC546" s="154">
        <f t="shared" si="308"/>
        <v>51</v>
      </c>
      <c r="AD546" s="154" t="str">
        <f t="shared" si="321"/>
        <v/>
      </c>
      <c r="AE546" s="106">
        <f t="shared" si="322"/>
        <v>0</v>
      </c>
      <c r="AF546" s="106">
        <f t="shared" si="309"/>
        <v>0</v>
      </c>
      <c r="AG546" s="223" t="str">
        <f>IFERROR(IF(AE546=1,例①!$E$11,IF(AE546=2,例①!$E$11,IF(WEEKDAY(Z546)=2,Z539,AG545))),"")</f>
        <v/>
      </c>
      <c r="AH546" s="224" t="str">
        <f t="shared" si="325"/>
        <v/>
      </c>
      <c r="AI546" s="224" t="str">
        <f t="shared" si="325"/>
        <v/>
      </c>
      <c r="AJ546" s="224" t="str">
        <f t="shared" si="325"/>
        <v/>
      </c>
      <c r="AK546" s="224" t="str">
        <f t="shared" si="325"/>
        <v/>
      </c>
      <c r="AL546" s="224" t="str">
        <f t="shared" si="325"/>
        <v/>
      </c>
      <c r="AM546" s="224" t="str">
        <f t="shared" si="325"/>
        <v/>
      </c>
      <c r="AN546" s="224" t="str">
        <f t="shared" si="325"/>
        <v/>
      </c>
      <c r="AO546" s="224" t="str">
        <f t="shared" si="325"/>
        <v/>
      </c>
      <c r="AP546" s="224" t="str">
        <f t="shared" si="325"/>
        <v/>
      </c>
      <c r="AQ546" s="224" t="str">
        <f t="shared" si="325"/>
        <v/>
      </c>
      <c r="AR546" s="224" t="str">
        <f t="shared" si="325"/>
        <v/>
      </c>
      <c r="AS546" s="224" t="str">
        <f t="shared" si="325"/>
        <v/>
      </c>
      <c r="AT546" s="224" t="str">
        <f t="shared" si="325"/>
        <v/>
      </c>
      <c r="AU546" s="224" t="str">
        <f t="shared" si="325"/>
        <v/>
      </c>
      <c r="AV546" s="224" t="str">
        <f t="shared" si="325"/>
        <v/>
      </c>
      <c r="AW546" s="224" t="str">
        <f t="shared" si="325"/>
        <v/>
      </c>
      <c r="AX546" s="224" t="str">
        <f t="shared" si="325"/>
        <v/>
      </c>
      <c r="AY546" s="224" t="str">
        <f t="shared" si="325"/>
        <v/>
      </c>
      <c r="AZ546" s="224" t="str">
        <f t="shared" si="325"/>
        <v/>
      </c>
      <c r="BA546" s="224" t="str">
        <f t="shared" si="325"/>
        <v/>
      </c>
      <c r="BB546" s="225" t="str">
        <f>IFERROR(IF(IF(IF(Z546=例①!$E$12,例①!$E$12,IF(WEEKDAY(Z546)=1,Z553,BB547))&gt;例①!$E$12,例①!$E$12,IF(Z546=例①!$E$12,例①!$E$12,IF(WEEKDAY(Z546)=1,Z553,BB547)))=0,例①!$E$12,IF(IF(Z546=例①!$E$12,例①!$E$12,IF(WEEKDAY(Z546)=1,Z553,BB547))&gt;例①!$E$12,例①!$E$12,IF(Z546=例①!$E$12,例①!$E$12,IF(WEEKDAY(Z546)=1,Z553,BB547)))),"")</f>
        <v/>
      </c>
      <c r="BE546" s="53"/>
      <c r="BF546" s="53"/>
      <c r="BG546" s="53" t="str">
        <f>IFERROR(VLOOKUP(B546,例①!$C$11:$D$12,2,FALSE),"")</f>
        <v/>
      </c>
      <c r="BH546" s="53" t="str">
        <f>IFERROR(VLOOKUP(B546,例①!$C$16:$D$21,2,FALSE),"")</f>
        <v/>
      </c>
      <c r="BI546" s="53" t="str">
        <f>IFERROR(VLOOKUP(B546,例①!$C$22:$D$24,2,FALSE),"")</f>
        <v/>
      </c>
      <c r="BJ546" s="53" t="str">
        <f>IF(B546&gt;例①!$C$26,"",IF(B546&gt;=例①!$C$25,$BJ$13,""))</f>
        <v/>
      </c>
      <c r="BK546" s="53" t="str">
        <f>IF(B546&gt;例①!$C$28,"",IF(B546&gt;=例①!$C$27,$BK$13,""))</f>
        <v/>
      </c>
      <c r="BL546" s="53" t="str">
        <f>IF(B546&gt;例①!$C$30,"",IF(B546&gt;=例①!$C$29,$BL$13,""))</f>
        <v/>
      </c>
      <c r="BM546" s="53" t="str">
        <f>IF(B546&gt;例①!$C$32,"",IF(B546&gt;=例①!$C$31,$BM$13,""))</f>
        <v/>
      </c>
      <c r="BN546" s="53" t="str">
        <f>IF(B546&gt;例①!$C$34,"",IF(B546&gt;=例①!$C$33,$BN$13,""))</f>
        <v/>
      </c>
      <c r="BO546" s="53" t="str">
        <f>IF(B546&gt;例①!$C$36,"",IF(B546&gt;=例①!$C$35,$BO$13,""))</f>
        <v/>
      </c>
      <c r="BP546" s="53" t="str">
        <f>IF(B546&gt;例①!$C$38,"",IF(B546&gt;=例①!$C$37,$BP$13,""))</f>
        <v/>
      </c>
      <c r="BQ546" s="53" t="str">
        <f>IF(B546&gt;例①!$C$40,"",IF(B546&gt;=例①!$C$39,$BQ$13,""))</f>
        <v/>
      </c>
      <c r="BR546" s="53" t="str">
        <f>IF(B546&gt;例①!$C$42,"",IF(B546&gt;=例①!$C$41,$BR$13,""))</f>
        <v/>
      </c>
      <c r="BS546" s="53" t="str">
        <f>IF(B546&gt;例①!$C$44,"",IF(B546&gt;=例①!$C$43,$BS$13,""))</f>
        <v/>
      </c>
      <c r="BT546" s="53" t="str">
        <f>IF(B546&gt;例①!$C$46,"",IF(B546&gt;=例①!$C$45,$BT$13,""))</f>
        <v/>
      </c>
      <c r="BU546" s="53" t="str">
        <f>IF(B546&gt;例①!$C$48,"",IF(B546&gt;=例①!$C$47,$BU$13,""))</f>
        <v/>
      </c>
      <c r="BV546" s="53" t="str">
        <f>IF(B546&gt;例①!$C$50,"",IF(B546&gt;=例①!$C$49,$BV$13,""))</f>
        <v/>
      </c>
      <c r="BW546" s="53" t="str">
        <f>IF(B546&gt;例①!$C$52,"",IF(B546&gt;=例①!$C$51,$BW$13,""))</f>
        <v/>
      </c>
      <c r="BX546" s="53" t="str">
        <f>IF(B546&gt;例①!$C$54,"",IF(B546&gt;=例①!$C$53,$BX$13,""))</f>
        <v/>
      </c>
      <c r="BY546" s="53" t="str">
        <f>IF(B546&gt;例①!$C$56,"",IF(B546&gt;=例①!$C$55,$BY$13,""))</f>
        <v/>
      </c>
      <c r="BZ546" s="53" t="str">
        <f>IF(B546&gt;例①!$C$58,"",IF(B546&gt;=例①!$C$57,$BZ$13,""))</f>
        <v/>
      </c>
      <c r="CA546" s="53" t="str">
        <f>IF(B546&gt;例①!$C$60,"",IF(B546&gt;=例①!$C$59,$CA$13,""))</f>
        <v/>
      </c>
      <c r="CB546" s="53" t="str">
        <f>IF(B546&gt;例①!$C$62,"",IF(B546&gt;=例①!$C$61,$CB$13,""))</f>
        <v/>
      </c>
      <c r="CC546" s="53" t="str">
        <f>IF(B546&gt;例①!$C$64,"",IF(B546&gt;=例①!$C$63,$CC$13,""))</f>
        <v/>
      </c>
      <c r="CD546" s="53" t="str">
        <f>IF(B546&gt;例①!$C$66,"",IF(B546&gt;=例①!$C$65,$CD$13,""))</f>
        <v/>
      </c>
      <c r="CE546" s="50" t="str">
        <f t="shared" si="323"/>
        <v/>
      </c>
      <c r="CF546" s="50" t="str">
        <f t="shared" si="310"/>
        <v xml:space="preserve"> </v>
      </c>
    </row>
    <row r="547" spans="1:84" ht="39" customHeight="1" thickTop="1" thickBot="1" x14ac:dyDescent="0.2">
      <c r="A547" s="81" t="str">
        <f t="shared" si="297"/>
        <v>対象期間外</v>
      </c>
      <c r="B547" s="180" t="str">
        <f>IFERROR(IF(B546=例①!$E$12+IF(WEEKDAY(例①!$E$12)=1,例①!$E$12,(8-WEEKDAY(例①!$E$12))),"-",IF(B546="-","-",B546+1)),"-")</f>
        <v>-</v>
      </c>
      <c r="C547" s="89" t="str">
        <f t="shared" si="311"/>
        <v>-</v>
      </c>
      <c r="D547" s="199" t="str">
        <f t="shared" si="312"/>
        <v>×</v>
      </c>
      <c r="E547" s="200" t="str">
        <f t="shared" si="313"/>
        <v xml:space="preserve"> </v>
      </c>
      <c r="F547" s="201" t="s">
        <v>60</v>
      </c>
      <c r="G547" s="202"/>
      <c r="H547" s="203"/>
      <c r="I547" s="204"/>
      <c r="J547" s="187" t="str">
        <f t="shared" si="314"/>
        <v/>
      </c>
      <c r="K547" s="190" t="str">
        <f t="shared" si="298"/>
        <v/>
      </c>
      <c r="L547" s="190" t="str">
        <f t="shared" si="299"/>
        <v/>
      </c>
      <c r="M547" s="188" t="str">
        <f t="shared" si="315"/>
        <v/>
      </c>
      <c r="N547" s="87" t="str">
        <f t="shared" si="300"/>
        <v/>
      </c>
      <c r="O547" s="108"/>
      <c r="P547" s="156" t="str">
        <f>IF(B547&lt;例①!$E$11,"",IF(B547&gt;例①!$E$12,"",IF(LEN(CE547)=0,"○","")))</f>
        <v/>
      </c>
      <c r="Q547" s="162">
        <f t="shared" si="316"/>
        <v>52</v>
      </c>
      <c r="R547" s="93">
        <f t="shared" si="301"/>
        <v>181</v>
      </c>
      <c r="S547" s="156" t="str">
        <f t="shared" si="302"/>
        <v/>
      </c>
      <c r="T547" s="162">
        <f t="shared" si="303"/>
        <v>51</v>
      </c>
      <c r="U547" s="100">
        <f t="shared" si="317"/>
        <v>52</v>
      </c>
      <c r="V547" s="93" t="str">
        <f t="shared" si="304"/>
        <v/>
      </c>
      <c r="W547" s="169" t="str">
        <f t="shared" si="318"/>
        <v/>
      </c>
      <c r="X547" s="80" t="str">
        <f t="shared" si="319"/>
        <v/>
      </c>
      <c r="Y547" s="80" t="str">
        <f t="shared" si="320"/>
        <v/>
      </c>
      <c r="Z547" s="80" t="str">
        <f t="shared" si="305"/>
        <v>-</v>
      </c>
      <c r="AA547" s="80" t="str">
        <f t="shared" si="306"/>
        <v/>
      </c>
      <c r="AB547" s="80" t="str">
        <f t="shared" si="307"/>
        <v>OK（振替済み）</v>
      </c>
      <c r="AC547" s="154">
        <f t="shared" si="308"/>
        <v>51</v>
      </c>
      <c r="AD547" s="154" t="str">
        <f t="shared" si="321"/>
        <v/>
      </c>
      <c r="AE547" s="106">
        <f t="shared" si="322"/>
        <v>0</v>
      </c>
      <c r="AF547" s="106">
        <f t="shared" si="309"/>
        <v>0</v>
      </c>
      <c r="AG547" s="216" t="str">
        <f>IFERROR(IF(AE547=1,例①!$E$11,IF(AE547=2,例①!$E$11,IF(WEEKDAY(Z547)=2,Z540,AG546))),"")</f>
        <v/>
      </c>
      <c r="AH547" s="221" t="str">
        <f t="shared" si="325"/>
        <v/>
      </c>
      <c r="AI547" s="221" t="str">
        <f t="shared" si="325"/>
        <v/>
      </c>
      <c r="AJ547" s="221" t="str">
        <f t="shared" si="325"/>
        <v/>
      </c>
      <c r="AK547" s="221" t="str">
        <f t="shared" si="325"/>
        <v/>
      </c>
      <c r="AL547" s="221" t="str">
        <f t="shared" si="325"/>
        <v/>
      </c>
      <c r="AM547" s="221" t="str">
        <f t="shared" si="325"/>
        <v/>
      </c>
      <c r="AN547" s="221" t="str">
        <f t="shared" si="325"/>
        <v/>
      </c>
      <c r="AO547" s="221" t="str">
        <f t="shared" si="325"/>
        <v/>
      </c>
      <c r="AP547" s="221" t="str">
        <f t="shared" si="325"/>
        <v/>
      </c>
      <c r="AQ547" s="221" t="str">
        <f t="shared" si="325"/>
        <v/>
      </c>
      <c r="AR547" s="221" t="str">
        <f t="shared" si="325"/>
        <v/>
      </c>
      <c r="AS547" s="221" t="str">
        <f t="shared" si="325"/>
        <v/>
      </c>
      <c r="AT547" s="221" t="str">
        <f t="shared" si="325"/>
        <v/>
      </c>
      <c r="AU547" s="221" t="str">
        <f t="shared" si="325"/>
        <v/>
      </c>
      <c r="AV547" s="221" t="str">
        <f t="shared" si="325"/>
        <v/>
      </c>
      <c r="AW547" s="221" t="str">
        <f t="shared" si="325"/>
        <v/>
      </c>
      <c r="AX547" s="221" t="str">
        <f t="shared" si="325"/>
        <v/>
      </c>
      <c r="AY547" s="221" t="str">
        <f t="shared" si="325"/>
        <v/>
      </c>
      <c r="AZ547" s="221" t="str">
        <f t="shared" si="325"/>
        <v/>
      </c>
      <c r="BA547" s="221" t="str">
        <f t="shared" si="325"/>
        <v/>
      </c>
      <c r="BB547" s="217" t="str">
        <f>IFERROR(IF(IF(IF(Z547=例①!$E$12,例①!$E$12,IF(WEEKDAY(Z547)=1,Z554,BB548))&gt;例①!$E$12,例①!$E$12,IF(Z547=例①!$E$12,例①!$E$12,IF(WEEKDAY(Z547)=1,Z554,BB548)))=0,例①!$E$12,IF(IF(Z547=例①!$E$12,例①!$E$12,IF(WEEKDAY(Z547)=1,Z554,BB548))&gt;例①!$E$12,例①!$E$12,IF(Z547=例①!$E$12,例①!$E$12,IF(WEEKDAY(Z547)=1,Z554,BB548)))),"")</f>
        <v/>
      </c>
      <c r="BE547" s="53"/>
      <c r="BF547" s="53"/>
      <c r="BG547" s="53" t="str">
        <f>IFERROR(VLOOKUP(B547,例①!$C$11:$D$12,2,FALSE),"")</f>
        <v/>
      </c>
      <c r="BH547" s="53" t="str">
        <f>IFERROR(VLOOKUP(B547,例①!$C$16:$D$21,2,FALSE),"")</f>
        <v/>
      </c>
      <c r="BI547" s="53" t="str">
        <f>IFERROR(VLOOKUP(B547,例①!$C$22:$D$24,2,FALSE),"")</f>
        <v/>
      </c>
      <c r="BJ547" s="53" t="str">
        <f>IF(B547&gt;例①!$C$26,"",IF(B547&gt;=例①!$C$25,$BJ$13,""))</f>
        <v/>
      </c>
      <c r="BK547" s="53" t="str">
        <f>IF(B547&gt;例①!$C$28,"",IF(B547&gt;=例①!$C$27,$BK$13,""))</f>
        <v/>
      </c>
      <c r="BL547" s="53" t="str">
        <f>IF(B547&gt;例①!$C$30,"",IF(B547&gt;=例①!$C$29,$BL$13,""))</f>
        <v/>
      </c>
      <c r="BM547" s="53" t="str">
        <f>IF(B547&gt;例①!$C$32,"",IF(B547&gt;=例①!$C$31,$BM$13,""))</f>
        <v/>
      </c>
      <c r="BN547" s="53" t="str">
        <f>IF(B547&gt;例①!$C$34,"",IF(B547&gt;=例①!$C$33,$BN$13,""))</f>
        <v/>
      </c>
      <c r="BO547" s="53" t="str">
        <f>IF(B547&gt;例①!$C$36,"",IF(B547&gt;=例①!$C$35,$BO$13,""))</f>
        <v/>
      </c>
      <c r="BP547" s="53" t="str">
        <f>IF(B547&gt;例①!$C$38,"",IF(B547&gt;=例①!$C$37,$BP$13,""))</f>
        <v/>
      </c>
      <c r="BQ547" s="53" t="str">
        <f>IF(B547&gt;例①!$C$40,"",IF(B547&gt;=例①!$C$39,$BQ$13,""))</f>
        <v/>
      </c>
      <c r="BR547" s="53" t="str">
        <f>IF(B547&gt;例①!$C$42,"",IF(B547&gt;=例①!$C$41,$BR$13,""))</f>
        <v/>
      </c>
      <c r="BS547" s="53" t="str">
        <f>IF(B547&gt;例①!$C$44,"",IF(B547&gt;=例①!$C$43,$BS$13,""))</f>
        <v/>
      </c>
      <c r="BT547" s="53" t="str">
        <f>IF(B547&gt;例①!$C$46,"",IF(B547&gt;=例①!$C$45,$BT$13,""))</f>
        <v/>
      </c>
      <c r="BU547" s="53" t="str">
        <f>IF(B547&gt;例①!$C$48,"",IF(B547&gt;=例①!$C$47,$BU$13,""))</f>
        <v/>
      </c>
      <c r="BV547" s="53" t="str">
        <f>IF(B547&gt;例①!$C$50,"",IF(B547&gt;=例①!$C$49,$BV$13,""))</f>
        <v/>
      </c>
      <c r="BW547" s="53" t="str">
        <f>IF(B547&gt;例①!$C$52,"",IF(B547&gt;=例①!$C$51,$BW$13,""))</f>
        <v/>
      </c>
      <c r="BX547" s="53" t="str">
        <f>IF(B547&gt;例①!$C$54,"",IF(B547&gt;=例①!$C$53,$BX$13,""))</f>
        <v/>
      </c>
      <c r="BY547" s="53" t="str">
        <f>IF(B547&gt;例①!$C$56,"",IF(B547&gt;=例①!$C$55,$BY$13,""))</f>
        <v/>
      </c>
      <c r="BZ547" s="53" t="str">
        <f>IF(B547&gt;例①!$C$58,"",IF(B547&gt;=例①!$C$57,$BZ$13,""))</f>
        <v/>
      </c>
      <c r="CA547" s="53" t="str">
        <f>IF(B547&gt;例①!$C$60,"",IF(B547&gt;=例①!$C$59,$CA$13,""))</f>
        <v/>
      </c>
      <c r="CB547" s="53" t="str">
        <f>IF(B547&gt;例①!$C$62,"",IF(B547&gt;=例①!$C$61,$CB$13,""))</f>
        <v/>
      </c>
      <c r="CC547" s="53" t="str">
        <f>IF(B547&gt;例①!$C$64,"",IF(B547&gt;=例①!$C$63,$CC$13,""))</f>
        <v/>
      </c>
      <c r="CD547" s="53" t="str">
        <f>IF(B547&gt;例①!$C$66,"",IF(B547&gt;=例①!$C$65,$CD$13,""))</f>
        <v/>
      </c>
      <c r="CE547" s="50" t="str">
        <f t="shared" si="323"/>
        <v/>
      </c>
      <c r="CF547" s="50" t="str">
        <f t="shared" si="310"/>
        <v xml:space="preserve"> </v>
      </c>
    </row>
    <row r="548" spans="1:84" ht="39" customHeight="1" thickTop="1" thickBot="1" x14ac:dyDescent="0.2">
      <c r="A548" s="81" t="str">
        <f t="shared" si="297"/>
        <v>対象期間外</v>
      </c>
      <c r="B548" s="180" t="str">
        <f>IFERROR(IF(B547=例①!$E$12+IF(WEEKDAY(例①!$E$12)=1,例①!$E$12,(8-WEEKDAY(例①!$E$12))),"-",IF(B547="-","-",B547+1)),"-")</f>
        <v>-</v>
      </c>
      <c r="C548" s="89" t="str">
        <f t="shared" si="311"/>
        <v>-</v>
      </c>
      <c r="D548" s="199" t="str">
        <f t="shared" si="312"/>
        <v>×</v>
      </c>
      <c r="E548" s="200" t="str">
        <f t="shared" si="313"/>
        <v xml:space="preserve"> </v>
      </c>
      <c r="F548" s="201" t="s">
        <v>60</v>
      </c>
      <c r="G548" s="202"/>
      <c r="H548" s="203"/>
      <c r="I548" s="204"/>
      <c r="J548" s="187" t="str">
        <f t="shared" si="314"/>
        <v/>
      </c>
      <c r="K548" s="190" t="str">
        <f t="shared" si="298"/>
        <v/>
      </c>
      <c r="L548" s="190" t="str">
        <f t="shared" si="299"/>
        <v/>
      </c>
      <c r="M548" s="188" t="str">
        <f t="shared" si="315"/>
        <v/>
      </c>
      <c r="N548" s="87" t="str">
        <f t="shared" si="300"/>
        <v/>
      </c>
      <c r="O548" s="108"/>
      <c r="P548" s="156" t="str">
        <f>IF(B548&lt;例①!$E$11,"",IF(B548&gt;例①!$E$12,"",IF(LEN(CE548)=0,"○","")))</f>
        <v/>
      </c>
      <c r="Q548" s="162">
        <f t="shared" si="316"/>
        <v>52</v>
      </c>
      <c r="R548" s="93">
        <f t="shared" si="301"/>
        <v>181</v>
      </c>
      <c r="S548" s="156" t="str">
        <f t="shared" si="302"/>
        <v/>
      </c>
      <c r="T548" s="162">
        <f t="shared" si="303"/>
        <v>51</v>
      </c>
      <c r="U548" s="100">
        <f t="shared" si="317"/>
        <v>52</v>
      </c>
      <c r="V548" s="93" t="str">
        <f t="shared" si="304"/>
        <v/>
      </c>
      <c r="W548" s="169" t="str">
        <f t="shared" si="318"/>
        <v/>
      </c>
      <c r="X548" s="80" t="str">
        <f t="shared" si="319"/>
        <v/>
      </c>
      <c r="Y548" s="80" t="str">
        <f t="shared" si="320"/>
        <v/>
      </c>
      <c r="Z548" s="80" t="str">
        <f t="shared" si="305"/>
        <v>-</v>
      </c>
      <c r="AA548" s="80" t="str">
        <f t="shared" si="306"/>
        <v/>
      </c>
      <c r="AB548" s="80" t="str">
        <f t="shared" si="307"/>
        <v>OK（振替済み）</v>
      </c>
      <c r="AC548" s="154">
        <f t="shared" si="308"/>
        <v>51</v>
      </c>
      <c r="AD548" s="154" t="str">
        <f t="shared" si="321"/>
        <v/>
      </c>
      <c r="AE548" s="106">
        <f t="shared" si="322"/>
        <v>0</v>
      </c>
      <c r="AF548" s="106">
        <f t="shared" si="309"/>
        <v>0</v>
      </c>
      <c r="AG548" s="218" t="str">
        <f>IFERROR(IF(AE548=1,例①!$E$11,IF(AE548=2,例①!$E$11,IF(WEEKDAY(Z548)=2,Z541,AG547))),"")</f>
        <v/>
      </c>
      <c r="AH548" s="222" t="str">
        <f t="shared" si="325"/>
        <v/>
      </c>
      <c r="AI548" s="222" t="str">
        <f t="shared" si="325"/>
        <v/>
      </c>
      <c r="AJ548" s="222" t="str">
        <f t="shared" si="325"/>
        <v/>
      </c>
      <c r="AK548" s="222" t="str">
        <f t="shared" si="325"/>
        <v/>
      </c>
      <c r="AL548" s="222" t="str">
        <f t="shared" si="325"/>
        <v/>
      </c>
      <c r="AM548" s="222" t="str">
        <f t="shared" si="325"/>
        <v/>
      </c>
      <c r="AN548" s="222" t="str">
        <f t="shared" si="325"/>
        <v/>
      </c>
      <c r="AO548" s="222" t="str">
        <f t="shared" si="325"/>
        <v/>
      </c>
      <c r="AP548" s="222" t="str">
        <f t="shared" si="325"/>
        <v/>
      </c>
      <c r="AQ548" s="222" t="str">
        <f t="shared" si="325"/>
        <v/>
      </c>
      <c r="AR548" s="222" t="str">
        <f t="shared" si="325"/>
        <v/>
      </c>
      <c r="AS548" s="222" t="str">
        <f t="shared" si="325"/>
        <v/>
      </c>
      <c r="AT548" s="222" t="str">
        <f t="shared" si="325"/>
        <v/>
      </c>
      <c r="AU548" s="222" t="str">
        <f t="shared" si="325"/>
        <v/>
      </c>
      <c r="AV548" s="222" t="str">
        <f t="shared" si="325"/>
        <v/>
      </c>
      <c r="AW548" s="222" t="str">
        <f t="shared" ref="AW548:BA548" si="326">IFERROR(IF(AV548+1&gt;$BB548,"",AV548+1),"")</f>
        <v/>
      </c>
      <c r="AX548" s="222" t="str">
        <f t="shared" si="326"/>
        <v/>
      </c>
      <c r="AY548" s="222" t="str">
        <f t="shared" si="326"/>
        <v/>
      </c>
      <c r="AZ548" s="222" t="str">
        <f t="shared" si="326"/>
        <v/>
      </c>
      <c r="BA548" s="222" t="str">
        <f t="shared" si="326"/>
        <v/>
      </c>
      <c r="BB548" s="219" t="str">
        <f>IFERROR(IF(IF(IF(Z548=例①!$E$12,例①!$E$12,IF(WEEKDAY(Z548)=1,Z555,BB549))&gt;例①!$E$12,例①!$E$12,IF(Z548=例①!$E$12,例①!$E$12,IF(WEEKDAY(Z548)=1,Z555,BB549)))=0,例①!$E$12,IF(IF(Z548=例①!$E$12,例①!$E$12,IF(WEEKDAY(Z548)=1,Z555,BB549))&gt;例①!$E$12,例①!$E$12,IF(Z548=例①!$E$12,例①!$E$12,IF(WEEKDAY(Z548)=1,Z555,BB549)))),"")</f>
        <v/>
      </c>
      <c r="BE548" s="53"/>
      <c r="BF548" s="53"/>
      <c r="BG548" s="53" t="str">
        <f>IFERROR(VLOOKUP(B548,例①!$C$11:$D$12,2,FALSE),"")</f>
        <v/>
      </c>
      <c r="BH548" s="53" t="str">
        <f>IFERROR(VLOOKUP(B548,例①!$C$16:$D$21,2,FALSE),"")</f>
        <v/>
      </c>
      <c r="BI548" s="53" t="str">
        <f>IFERROR(VLOOKUP(B548,例①!$C$22:$D$24,2,FALSE),"")</f>
        <v/>
      </c>
      <c r="BJ548" s="53" t="str">
        <f>IF(B548&gt;例①!$C$26,"",IF(B548&gt;=例①!$C$25,$BJ$13,""))</f>
        <v/>
      </c>
      <c r="BK548" s="53" t="str">
        <f>IF(B548&gt;例①!$C$28,"",IF(B548&gt;=例①!$C$27,$BK$13,""))</f>
        <v/>
      </c>
      <c r="BL548" s="53" t="str">
        <f>IF(B548&gt;例①!$C$30,"",IF(B548&gt;=例①!$C$29,$BL$13,""))</f>
        <v/>
      </c>
      <c r="BM548" s="53" t="str">
        <f>IF(B548&gt;例①!$C$32,"",IF(B548&gt;=例①!$C$31,$BM$13,""))</f>
        <v/>
      </c>
      <c r="BN548" s="53" t="str">
        <f>IF(B548&gt;例①!$C$34,"",IF(B548&gt;=例①!$C$33,$BN$13,""))</f>
        <v/>
      </c>
      <c r="BO548" s="53" t="str">
        <f>IF(B548&gt;例①!$C$36,"",IF(B548&gt;=例①!$C$35,$BO$13,""))</f>
        <v/>
      </c>
      <c r="BP548" s="53" t="str">
        <f>IF(B548&gt;例①!$C$38,"",IF(B548&gt;=例①!$C$37,$BP$13,""))</f>
        <v/>
      </c>
      <c r="BQ548" s="53" t="str">
        <f>IF(B548&gt;例①!$C$40,"",IF(B548&gt;=例①!$C$39,$BQ$13,""))</f>
        <v/>
      </c>
      <c r="BR548" s="53" t="str">
        <f>IF(B548&gt;例①!$C$42,"",IF(B548&gt;=例①!$C$41,$BR$13,""))</f>
        <v/>
      </c>
      <c r="BS548" s="53" t="str">
        <f>IF(B548&gt;例①!$C$44,"",IF(B548&gt;=例①!$C$43,$BS$13,""))</f>
        <v/>
      </c>
      <c r="BT548" s="53" t="str">
        <f>IF(B548&gt;例①!$C$46,"",IF(B548&gt;=例①!$C$45,$BT$13,""))</f>
        <v/>
      </c>
      <c r="BU548" s="53" t="str">
        <f>IF(B548&gt;例①!$C$48,"",IF(B548&gt;=例①!$C$47,$BU$13,""))</f>
        <v/>
      </c>
      <c r="BV548" s="53" t="str">
        <f>IF(B548&gt;例①!$C$50,"",IF(B548&gt;=例①!$C$49,$BV$13,""))</f>
        <v/>
      </c>
      <c r="BW548" s="53" t="str">
        <f>IF(B548&gt;例①!$C$52,"",IF(B548&gt;=例①!$C$51,$BW$13,""))</f>
        <v/>
      </c>
      <c r="BX548" s="53" t="str">
        <f>IF(B548&gt;例①!$C$54,"",IF(B548&gt;=例①!$C$53,$BX$13,""))</f>
        <v/>
      </c>
      <c r="BY548" s="53" t="str">
        <f>IF(B548&gt;例①!$C$56,"",IF(B548&gt;=例①!$C$55,$BY$13,""))</f>
        <v/>
      </c>
      <c r="BZ548" s="53" t="str">
        <f>IF(B548&gt;例①!$C$58,"",IF(B548&gt;=例①!$C$57,$BZ$13,""))</f>
        <v/>
      </c>
      <c r="CA548" s="53" t="str">
        <f>IF(B548&gt;例①!$C$60,"",IF(B548&gt;=例①!$C$59,$CA$13,""))</f>
        <v/>
      </c>
      <c r="CB548" s="53" t="str">
        <f>IF(B548&gt;例①!$C$62,"",IF(B548&gt;=例①!$C$61,$CB$13,""))</f>
        <v/>
      </c>
      <c r="CC548" s="53" t="str">
        <f>IF(B548&gt;例①!$C$64,"",IF(B548&gt;=例①!$C$63,$CC$13,""))</f>
        <v/>
      </c>
      <c r="CD548" s="53" t="str">
        <f>IF(B548&gt;例①!$C$66,"",IF(B548&gt;=例①!$C$65,$CD$13,""))</f>
        <v/>
      </c>
      <c r="CE548" s="50" t="str">
        <f t="shared" si="323"/>
        <v/>
      </c>
      <c r="CF548" s="50" t="str">
        <f t="shared" si="310"/>
        <v xml:space="preserve"> </v>
      </c>
    </row>
    <row r="549" spans="1:84" ht="39" customHeight="1" thickTop="1" thickBot="1" x14ac:dyDescent="0.2">
      <c r="A549" s="81" t="str">
        <f t="shared" si="297"/>
        <v>対象期間外</v>
      </c>
      <c r="B549" s="180" t="str">
        <f>IFERROR(IF(B548=例①!$E$12+IF(WEEKDAY(例①!$E$12)=1,例①!$E$12,(8-WEEKDAY(例①!$E$12))),"-",IF(B548="-","-",B548+1)),"-")</f>
        <v>-</v>
      </c>
      <c r="C549" s="89" t="str">
        <f t="shared" si="311"/>
        <v>-</v>
      </c>
      <c r="D549" s="199" t="str">
        <f t="shared" si="312"/>
        <v>×</v>
      </c>
      <c r="E549" s="200" t="str">
        <f t="shared" si="313"/>
        <v xml:space="preserve"> </v>
      </c>
      <c r="F549" s="201" t="s">
        <v>60</v>
      </c>
      <c r="G549" s="202"/>
      <c r="H549" s="203"/>
      <c r="I549" s="204"/>
      <c r="J549" s="187" t="str">
        <f t="shared" si="314"/>
        <v/>
      </c>
      <c r="K549" s="190" t="str">
        <f t="shared" si="298"/>
        <v/>
      </c>
      <c r="L549" s="190" t="str">
        <f t="shared" si="299"/>
        <v/>
      </c>
      <c r="M549" s="188" t="str">
        <f t="shared" si="315"/>
        <v/>
      </c>
      <c r="N549" s="87" t="str">
        <f t="shared" si="300"/>
        <v/>
      </c>
      <c r="O549" s="108"/>
      <c r="P549" s="156" t="str">
        <f>IF(B549&lt;例①!$E$11,"",IF(B549&gt;例①!$E$12,"",IF(LEN(CE549)=0,"○","")))</f>
        <v/>
      </c>
      <c r="Q549" s="162">
        <f t="shared" si="316"/>
        <v>52</v>
      </c>
      <c r="R549" s="93">
        <f t="shared" si="301"/>
        <v>181</v>
      </c>
      <c r="S549" s="156" t="str">
        <f t="shared" si="302"/>
        <v/>
      </c>
      <c r="T549" s="162">
        <f t="shared" si="303"/>
        <v>51</v>
      </c>
      <c r="U549" s="100">
        <f t="shared" si="317"/>
        <v>52</v>
      </c>
      <c r="V549" s="93" t="str">
        <f t="shared" si="304"/>
        <v/>
      </c>
      <c r="W549" s="169" t="str">
        <f t="shared" si="318"/>
        <v/>
      </c>
      <c r="X549" s="80" t="str">
        <f t="shared" si="319"/>
        <v/>
      </c>
      <c r="Y549" s="80" t="str">
        <f t="shared" si="320"/>
        <v/>
      </c>
      <c r="Z549" s="80" t="str">
        <f t="shared" si="305"/>
        <v>-</v>
      </c>
      <c r="AA549" s="80" t="str">
        <f t="shared" si="306"/>
        <v/>
      </c>
      <c r="AB549" s="80" t="str">
        <f t="shared" si="307"/>
        <v>OK（振替済み）</v>
      </c>
      <c r="AC549" s="154">
        <f t="shared" si="308"/>
        <v>51</v>
      </c>
      <c r="AD549" s="154" t="str">
        <f t="shared" si="321"/>
        <v/>
      </c>
      <c r="AE549" s="106">
        <f t="shared" si="322"/>
        <v>0</v>
      </c>
      <c r="AF549" s="106">
        <f t="shared" si="309"/>
        <v>0</v>
      </c>
      <c r="AG549" s="218" t="str">
        <f>IFERROR(IF(AE549=1,例①!$E$11,IF(AE549=2,例①!$E$11,IF(WEEKDAY(Z549)=2,Z542,AG548))),"")</f>
        <v/>
      </c>
      <c r="AH549" s="222" t="str">
        <f t="shared" ref="AH549:BA561" si="327">IFERROR(IF(AG549+1&gt;$BB549,"",AG549+1),"")</f>
        <v/>
      </c>
      <c r="AI549" s="222" t="str">
        <f t="shared" si="327"/>
        <v/>
      </c>
      <c r="AJ549" s="222" t="str">
        <f t="shared" si="327"/>
        <v/>
      </c>
      <c r="AK549" s="222" t="str">
        <f t="shared" si="327"/>
        <v/>
      </c>
      <c r="AL549" s="222" t="str">
        <f t="shared" si="327"/>
        <v/>
      </c>
      <c r="AM549" s="222" t="str">
        <f t="shared" si="327"/>
        <v/>
      </c>
      <c r="AN549" s="222" t="str">
        <f t="shared" si="327"/>
        <v/>
      </c>
      <c r="AO549" s="222" t="str">
        <f t="shared" si="327"/>
        <v/>
      </c>
      <c r="AP549" s="222" t="str">
        <f t="shared" si="327"/>
        <v/>
      </c>
      <c r="AQ549" s="222" t="str">
        <f t="shared" si="327"/>
        <v/>
      </c>
      <c r="AR549" s="222" t="str">
        <f t="shared" si="327"/>
        <v/>
      </c>
      <c r="AS549" s="222" t="str">
        <f t="shared" si="327"/>
        <v/>
      </c>
      <c r="AT549" s="222" t="str">
        <f t="shared" si="327"/>
        <v/>
      </c>
      <c r="AU549" s="222" t="str">
        <f t="shared" si="327"/>
        <v/>
      </c>
      <c r="AV549" s="222" t="str">
        <f t="shared" si="327"/>
        <v/>
      </c>
      <c r="AW549" s="222" t="str">
        <f t="shared" si="327"/>
        <v/>
      </c>
      <c r="AX549" s="222" t="str">
        <f t="shared" si="327"/>
        <v/>
      </c>
      <c r="AY549" s="222" t="str">
        <f t="shared" si="327"/>
        <v/>
      </c>
      <c r="AZ549" s="222" t="str">
        <f t="shared" si="327"/>
        <v/>
      </c>
      <c r="BA549" s="222" t="str">
        <f t="shared" si="327"/>
        <v/>
      </c>
      <c r="BB549" s="219" t="str">
        <f>IFERROR(IF(IF(IF(Z549=例①!$E$12,例①!$E$12,IF(WEEKDAY(Z549)=1,Z556,BB550))&gt;例①!$E$12,例①!$E$12,IF(Z549=例①!$E$12,例①!$E$12,IF(WEEKDAY(Z549)=1,Z556,BB550)))=0,例①!$E$12,IF(IF(Z549=例①!$E$12,例①!$E$12,IF(WEEKDAY(Z549)=1,Z556,BB550))&gt;例①!$E$12,例①!$E$12,IF(Z549=例①!$E$12,例①!$E$12,IF(WEEKDAY(Z549)=1,Z556,BB550)))),"")</f>
        <v/>
      </c>
      <c r="BE549" s="53"/>
      <c r="BF549" s="53"/>
      <c r="BG549" s="53" t="str">
        <f>IFERROR(VLOOKUP(B549,例①!$C$11:$D$12,2,FALSE),"")</f>
        <v/>
      </c>
      <c r="BH549" s="53" t="str">
        <f>IFERROR(VLOOKUP(B549,例①!$C$16:$D$21,2,FALSE),"")</f>
        <v/>
      </c>
      <c r="BI549" s="53" t="str">
        <f>IFERROR(VLOOKUP(B549,例①!$C$22:$D$24,2,FALSE),"")</f>
        <v/>
      </c>
      <c r="BJ549" s="53" t="str">
        <f>IF(B549&gt;例①!$C$26,"",IF(B549&gt;=例①!$C$25,$BJ$13,""))</f>
        <v/>
      </c>
      <c r="BK549" s="53" t="str">
        <f>IF(B549&gt;例①!$C$28,"",IF(B549&gt;=例①!$C$27,$BK$13,""))</f>
        <v/>
      </c>
      <c r="BL549" s="53" t="str">
        <f>IF(B549&gt;例①!$C$30,"",IF(B549&gt;=例①!$C$29,$BL$13,""))</f>
        <v/>
      </c>
      <c r="BM549" s="53" t="str">
        <f>IF(B549&gt;例①!$C$32,"",IF(B549&gt;=例①!$C$31,$BM$13,""))</f>
        <v/>
      </c>
      <c r="BN549" s="53" t="str">
        <f>IF(B549&gt;例①!$C$34,"",IF(B549&gt;=例①!$C$33,$BN$13,""))</f>
        <v/>
      </c>
      <c r="BO549" s="53" t="str">
        <f>IF(B549&gt;例①!$C$36,"",IF(B549&gt;=例①!$C$35,$BO$13,""))</f>
        <v/>
      </c>
      <c r="BP549" s="53" t="str">
        <f>IF(B549&gt;例①!$C$38,"",IF(B549&gt;=例①!$C$37,$BP$13,""))</f>
        <v/>
      </c>
      <c r="BQ549" s="53" t="str">
        <f>IF(B549&gt;例①!$C$40,"",IF(B549&gt;=例①!$C$39,$BQ$13,""))</f>
        <v/>
      </c>
      <c r="BR549" s="53" t="str">
        <f>IF(B549&gt;例①!$C$42,"",IF(B549&gt;=例①!$C$41,$BR$13,""))</f>
        <v/>
      </c>
      <c r="BS549" s="53" t="str">
        <f>IF(B549&gt;例①!$C$44,"",IF(B549&gt;=例①!$C$43,$BS$13,""))</f>
        <v/>
      </c>
      <c r="BT549" s="53" t="str">
        <f>IF(B549&gt;例①!$C$46,"",IF(B549&gt;=例①!$C$45,$BT$13,""))</f>
        <v/>
      </c>
      <c r="BU549" s="53" t="str">
        <f>IF(B549&gt;例①!$C$48,"",IF(B549&gt;=例①!$C$47,$BU$13,""))</f>
        <v/>
      </c>
      <c r="BV549" s="53" t="str">
        <f>IF(B549&gt;例①!$C$50,"",IF(B549&gt;=例①!$C$49,$BV$13,""))</f>
        <v/>
      </c>
      <c r="BW549" s="53" t="str">
        <f>IF(B549&gt;例①!$C$52,"",IF(B549&gt;=例①!$C$51,$BW$13,""))</f>
        <v/>
      </c>
      <c r="BX549" s="53" t="str">
        <f>IF(B549&gt;例①!$C$54,"",IF(B549&gt;=例①!$C$53,$BX$13,""))</f>
        <v/>
      </c>
      <c r="BY549" s="53" t="str">
        <f>IF(B549&gt;例①!$C$56,"",IF(B549&gt;=例①!$C$55,$BY$13,""))</f>
        <v/>
      </c>
      <c r="BZ549" s="53" t="str">
        <f>IF(B549&gt;例①!$C$58,"",IF(B549&gt;=例①!$C$57,$BZ$13,""))</f>
        <v/>
      </c>
      <c r="CA549" s="53" t="str">
        <f>IF(B549&gt;例①!$C$60,"",IF(B549&gt;=例①!$C$59,$CA$13,""))</f>
        <v/>
      </c>
      <c r="CB549" s="53" t="str">
        <f>IF(B549&gt;例①!$C$62,"",IF(B549&gt;=例①!$C$61,$CB$13,""))</f>
        <v/>
      </c>
      <c r="CC549" s="53" t="str">
        <f>IF(B549&gt;例①!$C$64,"",IF(B549&gt;=例①!$C$63,$CC$13,""))</f>
        <v/>
      </c>
      <c r="CD549" s="53" t="str">
        <f>IF(B549&gt;例①!$C$66,"",IF(B549&gt;=例①!$C$65,$CD$13,""))</f>
        <v/>
      </c>
      <c r="CE549" s="50" t="str">
        <f t="shared" si="323"/>
        <v/>
      </c>
      <c r="CF549" s="50" t="str">
        <f t="shared" si="310"/>
        <v xml:space="preserve"> </v>
      </c>
    </row>
    <row r="550" spans="1:84" ht="39" customHeight="1" thickTop="1" thickBot="1" x14ac:dyDescent="0.2">
      <c r="A550" s="81" t="str">
        <f t="shared" si="297"/>
        <v>対象期間外</v>
      </c>
      <c r="B550" s="180" t="str">
        <f>IFERROR(IF(B549=例①!$E$12+IF(WEEKDAY(例①!$E$12)=1,例①!$E$12,(8-WEEKDAY(例①!$E$12))),"-",IF(B549="-","-",B549+1)),"-")</f>
        <v>-</v>
      </c>
      <c r="C550" s="89" t="str">
        <f t="shared" si="311"/>
        <v>-</v>
      </c>
      <c r="D550" s="199" t="str">
        <f t="shared" si="312"/>
        <v>×</v>
      </c>
      <c r="E550" s="200" t="str">
        <f t="shared" si="313"/>
        <v xml:space="preserve"> </v>
      </c>
      <c r="F550" s="201" t="s">
        <v>60</v>
      </c>
      <c r="G550" s="202"/>
      <c r="H550" s="203"/>
      <c r="I550" s="204"/>
      <c r="J550" s="187" t="str">
        <f t="shared" si="314"/>
        <v/>
      </c>
      <c r="K550" s="190" t="str">
        <f t="shared" si="298"/>
        <v/>
      </c>
      <c r="L550" s="190" t="str">
        <f t="shared" si="299"/>
        <v/>
      </c>
      <c r="M550" s="188" t="str">
        <f t="shared" si="315"/>
        <v/>
      </c>
      <c r="N550" s="87" t="str">
        <f t="shared" si="300"/>
        <v/>
      </c>
      <c r="O550" s="108"/>
      <c r="P550" s="156" t="str">
        <f>IF(B550&lt;例①!$E$11,"",IF(B550&gt;例①!$E$12,"",IF(LEN(CE550)=0,"○","")))</f>
        <v/>
      </c>
      <c r="Q550" s="162">
        <f t="shared" si="316"/>
        <v>52</v>
      </c>
      <c r="R550" s="93">
        <f t="shared" si="301"/>
        <v>181</v>
      </c>
      <c r="S550" s="156" t="str">
        <f t="shared" si="302"/>
        <v/>
      </c>
      <c r="T550" s="162">
        <f t="shared" si="303"/>
        <v>51</v>
      </c>
      <c r="U550" s="100">
        <f t="shared" si="317"/>
        <v>52</v>
      </c>
      <c r="V550" s="93" t="str">
        <f t="shared" si="304"/>
        <v/>
      </c>
      <c r="W550" s="169" t="str">
        <f t="shared" si="318"/>
        <v/>
      </c>
      <c r="X550" s="80" t="str">
        <f t="shared" si="319"/>
        <v/>
      </c>
      <c r="Y550" s="80" t="str">
        <f t="shared" si="320"/>
        <v/>
      </c>
      <c r="Z550" s="80" t="str">
        <f t="shared" si="305"/>
        <v>-</v>
      </c>
      <c r="AA550" s="80" t="str">
        <f t="shared" si="306"/>
        <v/>
      </c>
      <c r="AB550" s="80" t="str">
        <f t="shared" si="307"/>
        <v>OK（振替済み）</v>
      </c>
      <c r="AC550" s="154">
        <f t="shared" si="308"/>
        <v>51</v>
      </c>
      <c r="AD550" s="154" t="str">
        <f t="shared" si="321"/>
        <v/>
      </c>
      <c r="AE550" s="106">
        <f t="shared" si="322"/>
        <v>0</v>
      </c>
      <c r="AF550" s="106">
        <f t="shared" si="309"/>
        <v>0</v>
      </c>
      <c r="AG550" s="218" t="str">
        <f>IFERROR(IF(AE550=1,例①!$E$11,IF(AE550=2,例①!$E$11,IF(WEEKDAY(Z550)=2,Z543,AG549))),"")</f>
        <v/>
      </c>
      <c r="AH550" s="222" t="str">
        <f t="shared" si="327"/>
        <v/>
      </c>
      <c r="AI550" s="222" t="str">
        <f t="shared" si="327"/>
        <v/>
      </c>
      <c r="AJ550" s="222" t="str">
        <f t="shared" si="327"/>
        <v/>
      </c>
      <c r="AK550" s="222" t="str">
        <f t="shared" si="327"/>
        <v/>
      </c>
      <c r="AL550" s="222" t="str">
        <f t="shared" si="327"/>
        <v/>
      </c>
      <c r="AM550" s="222" t="str">
        <f t="shared" si="327"/>
        <v/>
      </c>
      <c r="AN550" s="222" t="str">
        <f t="shared" si="327"/>
        <v/>
      </c>
      <c r="AO550" s="222" t="str">
        <f t="shared" si="327"/>
        <v/>
      </c>
      <c r="AP550" s="222" t="str">
        <f t="shared" si="327"/>
        <v/>
      </c>
      <c r="AQ550" s="222" t="str">
        <f t="shared" si="327"/>
        <v/>
      </c>
      <c r="AR550" s="222" t="str">
        <f t="shared" si="327"/>
        <v/>
      </c>
      <c r="AS550" s="222" t="str">
        <f t="shared" si="327"/>
        <v/>
      </c>
      <c r="AT550" s="222" t="str">
        <f t="shared" si="327"/>
        <v/>
      </c>
      <c r="AU550" s="222" t="str">
        <f t="shared" si="327"/>
        <v/>
      </c>
      <c r="AV550" s="222" t="str">
        <f t="shared" si="327"/>
        <v/>
      </c>
      <c r="AW550" s="222" t="str">
        <f t="shared" si="327"/>
        <v/>
      </c>
      <c r="AX550" s="222" t="str">
        <f t="shared" si="327"/>
        <v/>
      </c>
      <c r="AY550" s="222" t="str">
        <f t="shared" si="327"/>
        <v/>
      </c>
      <c r="AZ550" s="222" t="str">
        <f t="shared" si="327"/>
        <v/>
      </c>
      <c r="BA550" s="222" t="str">
        <f t="shared" si="327"/>
        <v/>
      </c>
      <c r="BB550" s="219" t="str">
        <f>IFERROR(IF(IF(IF(Z550=例①!$E$12,例①!$E$12,IF(WEEKDAY(Z550)=1,Z557,BB551))&gt;例①!$E$12,例①!$E$12,IF(Z550=例①!$E$12,例①!$E$12,IF(WEEKDAY(Z550)=1,Z557,BB551)))=0,例①!$E$12,IF(IF(Z550=例①!$E$12,例①!$E$12,IF(WEEKDAY(Z550)=1,Z557,BB551))&gt;例①!$E$12,例①!$E$12,IF(Z550=例①!$E$12,例①!$E$12,IF(WEEKDAY(Z550)=1,Z557,BB551)))),"")</f>
        <v/>
      </c>
      <c r="BE550" s="53"/>
      <c r="BF550" s="53"/>
      <c r="BG550" s="53" t="str">
        <f>IFERROR(VLOOKUP(B550,例①!$C$11:$D$12,2,FALSE),"")</f>
        <v/>
      </c>
      <c r="BH550" s="53" t="str">
        <f>IFERROR(VLOOKUP(B550,例①!$C$16:$D$21,2,FALSE),"")</f>
        <v/>
      </c>
      <c r="BI550" s="53" t="str">
        <f>IFERROR(VLOOKUP(B550,例①!$C$22:$D$24,2,FALSE),"")</f>
        <v/>
      </c>
      <c r="BJ550" s="53" t="str">
        <f>IF(B550&gt;例①!$C$26,"",IF(B550&gt;=例①!$C$25,$BJ$13,""))</f>
        <v/>
      </c>
      <c r="BK550" s="53" t="str">
        <f>IF(B550&gt;例①!$C$28,"",IF(B550&gt;=例①!$C$27,$BK$13,""))</f>
        <v/>
      </c>
      <c r="BL550" s="53" t="str">
        <f>IF(B550&gt;例①!$C$30,"",IF(B550&gt;=例①!$C$29,$BL$13,""))</f>
        <v/>
      </c>
      <c r="BM550" s="53" t="str">
        <f>IF(B550&gt;例①!$C$32,"",IF(B550&gt;=例①!$C$31,$BM$13,""))</f>
        <v/>
      </c>
      <c r="BN550" s="53" t="str">
        <f>IF(B550&gt;例①!$C$34,"",IF(B550&gt;=例①!$C$33,$BN$13,""))</f>
        <v/>
      </c>
      <c r="BO550" s="53" t="str">
        <f>IF(B550&gt;例①!$C$36,"",IF(B550&gt;=例①!$C$35,$BO$13,""))</f>
        <v/>
      </c>
      <c r="BP550" s="53" t="str">
        <f>IF(B550&gt;例①!$C$38,"",IF(B550&gt;=例①!$C$37,$BP$13,""))</f>
        <v/>
      </c>
      <c r="BQ550" s="53" t="str">
        <f>IF(B550&gt;例①!$C$40,"",IF(B550&gt;=例①!$C$39,$BQ$13,""))</f>
        <v/>
      </c>
      <c r="BR550" s="53" t="str">
        <f>IF(B550&gt;例①!$C$42,"",IF(B550&gt;=例①!$C$41,$BR$13,""))</f>
        <v/>
      </c>
      <c r="BS550" s="53" t="str">
        <f>IF(B550&gt;例①!$C$44,"",IF(B550&gt;=例①!$C$43,$BS$13,""))</f>
        <v/>
      </c>
      <c r="BT550" s="53" t="str">
        <f>IF(B550&gt;例①!$C$46,"",IF(B550&gt;=例①!$C$45,$BT$13,""))</f>
        <v/>
      </c>
      <c r="BU550" s="53" t="str">
        <f>IF(B550&gt;例①!$C$48,"",IF(B550&gt;=例①!$C$47,$BU$13,""))</f>
        <v/>
      </c>
      <c r="BV550" s="53" t="str">
        <f>IF(B550&gt;例①!$C$50,"",IF(B550&gt;=例①!$C$49,$BV$13,""))</f>
        <v/>
      </c>
      <c r="BW550" s="53" t="str">
        <f>IF(B550&gt;例①!$C$52,"",IF(B550&gt;=例①!$C$51,$BW$13,""))</f>
        <v/>
      </c>
      <c r="BX550" s="53" t="str">
        <f>IF(B550&gt;例①!$C$54,"",IF(B550&gt;=例①!$C$53,$BX$13,""))</f>
        <v/>
      </c>
      <c r="BY550" s="53" t="str">
        <f>IF(B550&gt;例①!$C$56,"",IF(B550&gt;=例①!$C$55,$BY$13,""))</f>
        <v/>
      </c>
      <c r="BZ550" s="53" t="str">
        <f>IF(B550&gt;例①!$C$58,"",IF(B550&gt;=例①!$C$57,$BZ$13,""))</f>
        <v/>
      </c>
      <c r="CA550" s="53" t="str">
        <f>IF(B550&gt;例①!$C$60,"",IF(B550&gt;=例①!$C$59,$CA$13,""))</f>
        <v/>
      </c>
      <c r="CB550" s="53" t="str">
        <f>IF(B550&gt;例①!$C$62,"",IF(B550&gt;=例①!$C$61,$CB$13,""))</f>
        <v/>
      </c>
      <c r="CC550" s="53" t="str">
        <f>IF(B550&gt;例①!$C$64,"",IF(B550&gt;=例①!$C$63,$CC$13,""))</f>
        <v/>
      </c>
      <c r="CD550" s="53" t="str">
        <f>IF(B550&gt;例①!$C$66,"",IF(B550&gt;=例①!$C$65,$CD$13,""))</f>
        <v/>
      </c>
      <c r="CE550" s="50" t="str">
        <f t="shared" si="323"/>
        <v/>
      </c>
      <c r="CF550" s="50" t="str">
        <f t="shared" si="310"/>
        <v xml:space="preserve"> </v>
      </c>
    </row>
    <row r="551" spans="1:84" ht="39" customHeight="1" thickTop="1" thickBot="1" x14ac:dyDescent="0.2">
      <c r="A551" s="81" t="str">
        <f t="shared" si="297"/>
        <v>対象期間外</v>
      </c>
      <c r="B551" s="180" t="str">
        <f>IFERROR(IF(B550=例①!$E$12+IF(WEEKDAY(例①!$E$12)=1,例①!$E$12,(8-WEEKDAY(例①!$E$12))),"-",IF(B550="-","-",B550+1)),"-")</f>
        <v>-</v>
      </c>
      <c r="C551" s="89" t="str">
        <f t="shared" si="311"/>
        <v>-</v>
      </c>
      <c r="D551" s="199" t="str">
        <f t="shared" si="312"/>
        <v>×</v>
      </c>
      <c r="E551" s="200" t="str">
        <f t="shared" si="313"/>
        <v xml:space="preserve"> </v>
      </c>
      <c r="F551" s="201" t="s">
        <v>60</v>
      </c>
      <c r="G551" s="202"/>
      <c r="H551" s="203"/>
      <c r="I551" s="204"/>
      <c r="J551" s="187" t="str">
        <f t="shared" si="314"/>
        <v/>
      </c>
      <c r="K551" s="190" t="str">
        <f t="shared" si="298"/>
        <v/>
      </c>
      <c r="L551" s="190" t="str">
        <f t="shared" si="299"/>
        <v/>
      </c>
      <c r="M551" s="188" t="str">
        <f t="shared" si="315"/>
        <v/>
      </c>
      <c r="N551" s="87" t="str">
        <f t="shared" si="300"/>
        <v/>
      </c>
      <c r="O551" s="108"/>
      <c r="P551" s="156" t="str">
        <f>IF(B551&lt;例①!$E$11,"",IF(B551&gt;例①!$E$12,"",IF(LEN(CE551)=0,"○","")))</f>
        <v/>
      </c>
      <c r="Q551" s="162">
        <f t="shared" si="316"/>
        <v>52</v>
      </c>
      <c r="R551" s="93">
        <f t="shared" si="301"/>
        <v>181</v>
      </c>
      <c r="S551" s="156" t="str">
        <f t="shared" si="302"/>
        <v/>
      </c>
      <c r="T551" s="162">
        <f t="shared" si="303"/>
        <v>51</v>
      </c>
      <c r="U551" s="100">
        <f t="shared" si="317"/>
        <v>52</v>
      </c>
      <c r="V551" s="93" t="str">
        <f t="shared" si="304"/>
        <v/>
      </c>
      <c r="W551" s="169" t="str">
        <f t="shared" si="318"/>
        <v/>
      </c>
      <c r="X551" s="80" t="str">
        <f t="shared" si="319"/>
        <v/>
      </c>
      <c r="Y551" s="80" t="str">
        <f t="shared" si="320"/>
        <v/>
      </c>
      <c r="Z551" s="80" t="str">
        <f t="shared" si="305"/>
        <v>-</v>
      </c>
      <c r="AA551" s="80" t="str">
        <f t="shared" si="306"/>
        <v/>
      </c>
      <c r="AB551" s="80" t="str">
        <f t="shared" si="307"/>
        <v>OK（振替済み）</v>
      </c>
      <c r="AC551" s="154">
        <f t="shared" si="308"/>
        <v>51</v>
      </c>
      <c r="AD551" s="154" t="str">
        <f t="shared" si="321"/>
        <v/>
      </c>
      <c r="AE551" s="106">
        <f t="shared" si="322"/>
        <v>0</v>
      </c>
      <c r="AF551" s="106">
        <f t="shared" si="309"/>
        <v>0</v>
      </c>
      <c r="AG551" s="218" t="str">
        <f>IFERROR(IF(AE551=1,例①!$E$11,IF(AE551=2,例①!$E$11,IF(WEEKDAY(Z551)=2,Z544,AG550))),"")</f>
        <v/>
      </c>
      <c r="AH551" s="222" t="str">
        <f t="shared" si="327"/>
        <v/>
      </c>
      <c r="AI551" s="222" t="str">
        <f t="shared" si="327"/>
        <v/>
      </c>
      <c r="AJ551" s="222" t="str">
        <f t="shared" si="327"/>
        <v/>
      </c>
      <c r="AK551" s="222" t="str">
        <f t="shared" si="327"/>
        <v/>
      </c>
      <c r="AL551" s="222" t="str">
        <f t="shared" si="327"/>
        <v/>
      </c>
      <c r="AM551" s="222" t="str">
        <f t="shared" si="327"/>
        <v/>
      </c>
      <c r="AN551" s="222" t="str">
        <f t="shared" si="327"/>
        <v/>
      </c>
      <c r="AO551" s="222" t="str">
        <f t="shared" si="327"/>
        <v/>
      </c>
      <c r="AP551" s="222" t="str">
        <f t="shared" si="327"/>
        <v/>
      </c>
      <c r="AQ551" s="222" t="str">
        <f t="shared" si="327"/>
        <v/>
      </c>
      <c r="AR551" s="222" t="str">
        <f t="shared" si="327"/>
        <v/>
      </c>
      <c r="AS551" s="222" t="str">
        <f t="shared" si="327"/>
        <v/>
      </c>
      <c r="AT551" s="222" t="str">
        <f t="shared" si="327"/>
        <v/>
      </c>
      <c r="AU551" s="222" t="str">
        <f t="shared" si="327"/>
        <v/>
      </c>
      <c r="AV551" s="222" t="str">
        <f t="shared" si="327"/>
        <v/>
      </c>
      <c r="AW551" s="222" t="str">
        <f t="shared" si="327"/>
        <v/>
      </c>
      <c r="AX551" s="222" t="str">
        <f t="shared" si="327"/>
        <v/>
      </c>
      <c r="AY551" s="222" t="str">
        <f t="shared" si="327"/>
        <v/>
      </c>
      <c r="AZ551" s="222" t="str">
        <f t="shared" si="327"/>
        <v/>
      </c>
      <c r="BA551" s="222" t="str">
        <f t="shared" si="327"/>
        <v/>
      </c>
      <c r="BB551" s="219" t="str">
        <f>IFERROR(IF(IF(IF(Z551=例①!$E$12,例①!$E$12,IF(WEEKDAY(Z551)=1,Z558,BB552))&gt;例①!$E$12,例①!$E$12,IF(Z551=例①!$E$12,例①!$E$12,IF(WEEKDAY(Z551)=1,Z558,BB552)))=0,例①!$E$12,IF(IF(Z551=例①!$E$12,例①!$E$12,IF(WEEKDAY(Z551)=1,Z558,BB552))&gt;例①!$E$12,例①!$E$12,IF(Z551=例①!$E$12,例①!$E$12,IF(WEEKDAY(Z551)=1,Z558,BB552)))),"")</f>
        <v/>
      </c>
      <c r="BE551" s="53"/>
      <c r="BF551" s="53"/>
      <c r="BG551" s="53" t="str">
        <f>IFERROR(VLOOKUP(B551,例①!$C$11:$D$12,2,FALSE),"")</f>
        <v/>
      </c>
      <c r="BH551" s="53" t="str">
        <f>IFERROR(VLOOKUP(B551,例①!$C$16:$D$21,2,FALSE),"")</f>
        <v/>
      </c>
      <c r="BI551" s="53" t="str">
        <f>IFERROR(VLOOKUP(B551,例①!$C$22:$D$24,2,FALSE),"")</f>
        <v/>
      </c>
      <c r="BJ551" s="53" t="str">
        <f>IF(B551&gt;例①!$C$26,"",IF(B551&gt;=例①!$C$25,$BJ$13,""))</f>
        <v/>
      </c>
      <c r="BK551" s="53" t="str">
        <f>IF(B551&gt;例①!$C$28,"",IF(B551&gt;=例①!$C$27,$BK$13,""))</f>
        <v/>
      </c>
      <c r="BL551" s="53" t="str">
        <f>IF(B551&gt;例①!$C$30,"",IF(B551&gt;=例①!$C$29,$BL$13,""))</f>
        <v/>
      </c>
      <c r="BM551" s="53" t="str">
        <f>IF(B551&gt;例①!$C$32,"",IF(B551&gt;=例①!$C$31,$BM$13,""))</f>
        <v/>
      </c>
      <c r="BN551" s="53" t="str">
        <f>IF(B551&gt;例①!$C$34,"",IF(B551&gt;=例①!$C$33,$BN$13,""))</f>
        <v/>
      </c>
      <c r="BO551" s="53" t="str">
        <f>IF(B551&gt;例①!$C$36,"",IF(B551&gt;=例①!$C$35,$BO$13,""))</f>
        <v/>
      </c>
      <c r="BP551" s="53" t="str">
        <f>IF(B551&gt;例①!$C$38,"",IF(B551&gt;=例①!$C$37,$BP$13,""))</f>
        <v/>
      </c>
      <c r="BQ551" s="53" t="str">
        <f>IF(B551&gt;例①!$C$40,"",IF(B551&gt;=例①!$C$39,$BQ$13,""))</f>
        <v/>
      </c>
      <c r="BR551" s="53" t="str">
        <f>IF(B551&gt;例①!$C$42,"",IF(B551&gt;=例①!$C$41,$BR$13,""))</f>
        <v/>
      </c>
      <c r="BS551" s="53" t="str">
        <f>IF(B551&gt;例①!$C$44,"",IF(B551&gt;=例①!$C$43,$BS$13,""))</f>
        <v/>
      </c>
      <c r="BT551" s="53" t="str">
        <f>IF(B551&gt;例①!$C$46,"",IF(B551&gt;=例①!$C$45,$BT$13,""))</f>
        <v/>
      </c>
      <c r="BU551" s="53" t="str">
        <f>IF(B551&gt;例①!$C$48,"",IF(B551&gt;=例①!$C$47,$BU$13,""))</f>
        <v/>
      </c>
      <c r="BV551" s="53" t="str">
        <f>IF(B551&gt;例①!$C$50,"",IF(B551&gt;=例①!$C$49,$BV$13,""))</f>
        <v/>
      </c>
      <c r="BW551" s="53" t="str">
        <f>IF(B551&gt;例①!$C$52,"",IF(B551&gt;=例①!$C$51,$BW$13,""))</f>
        <v/>
      </c>
      <c r="BX551" s="53" t="str">
        <f>IF(B551&gt;例①!$C$54,"",IF(B551&gt;=例①!$C$53,$BX$13,""))</f>
        <v/>
      </c>
      <c r="BY551" s="53" t="str">
        <f>IF(B551&gt;例①!$C$56,"",IF(B551&gt;=例①!$C$55,$BY$13,""))</f>
        <v/>
      </c>
      <c r="BZ551" s="53" t="str">
        <f>IF(B551&gt;例①!$C$58,"",IF(B551&gt;=例①!$C$57,$BZ$13,""))</f>
        <v/>
      </c>
      <c r="CA551" s="53" t="str">
        <f>IF(B551&gt;例①!$C$60,"",IF(B551&gt;=例①!$C$59,$CA$13,""))</f>
        <v/>
      </c>
      <c r="CB551" s="53" t="str">
        <f>IF(B551&gt;例①!$C$62,"",IF(B551&gt;=例①!$C$61,$CB$13,""))</f>
        <v/>
      </c>
      <c r="CC551" s="53" t="str">
        <f>IF(B551&gt;例①!$C$64,"",IF(B551&gt;=例①!$C$63,$CC$13,""))</f>
        <v/>
      </c>
      <c r="CD551" s="53" t="str">
        <f>IF(B551&gt;例①!$C$66,"",IF(B551&gt;=例①!$C$65,$CD$13,""))</f>
        <v/>
      </c>
      <c r="CE551" s="50" t="str">
        <f t="shared" si="323"/>
        <v/>
      </c>
      <c r="CF551" s="50" t="str">
        <f t="shared" si="310"/>
        <v xml:space="preserve"> </v>
      </c>
    </row>
    <row r="552" spans="1:84" ht="39" customHeight="1" thickTop="1" thickBot="1" x14ac:dyDescent="0.2">
      <c r="A552" s="81" t="str">
        <f t="shared" si="297"/>
        <v>対象期間外</v>
      </c>
      <c r="B552" s="180" t="str">
        <f>IFERROR(IF(B551=例①!$E$12+IF(WEEKDAY(例①!$E$12)=1,例①!$E$12,(8-WEEKDAY(例①!$E$12))),"-",IF(B551="-","-",B551+1)),"-")</f>
        <v>-</v>
      </c>
      <c r="C552" s="89" t="str">
        <f t="shared" si="311"/>
        <v>-</v>
      </c>
      <c r="D552" s="199" t="str">
        <f t="shared" si="312"/>
        <v>×</v>
      </c>
      <c r="E552" s="200" t="str">
        <f t="shared" si="313"/>
        <v xml:space="preserve"> </v>
      </c>
      <c r="F552" s="201" t="s">
        <v>61</v>
      </c>
      <c r="G552" s="202"/>
      <c r="H552" s="203"/>
      <c r="I552" s="204"/>
      <c r="J552" s="187" t="str">
        <f t="shared" si="314"/>
        <v/>
      </c>
      <c r="K552" s="190" t="str">
        <f t="shared" si="298"/>
        <v/>
      </c>
      <c r="L552" s="190" t="str">
        <f t="shared" si="299"/>
        <v/>
      </c>
      <c r="M552" s="188" t="str">
        <f t="shared" si="315"/>
        <v/>
      </c>
      <c r="N552" s="87" t="str">
        <f t="shared" si="300"/>
        <v/>
      </c>
      <c r="O552" s="108"/>
      <c r="P552" s="156" t="str">
        <f>IF(B552&lt;例①!$E$11,"",IF(B552&gt;例①!$E$12,"",IF(LEN(CE552)=0,"○","")))</f>
        <v/>
      </c>
      <c r="Q552" s="162">
        <f t="shared" si="316"/>
        <v>52</v>
      </c>
      <c r="R552" s="93">
        <f t="shared" si="301"/>
        <v>181</v>
      </c>
      <c r="S552" s="156" t="str">
        <f t="shared" si="302"/>
        <v/>
      </c>
      <c r="T552" s="162">
        <f t="shared" si="303"/>
        <v>51</v>
      </c>
      <c r="U552" s="100">
        <f t="shared" si="317"/>
        <v>52</v>
      </c>
      <c r="V552" s="93" t="str">
        <f t="shared" si="304"/>
        <v/>
      </c>
      <c r="W552" s="169" t="str">
        <f t="shared" si="318"/>
        <v/>
      </c>
      <c r="X552" s="80" t="str">
        <f t="shared" si="319"/>
        <v/>
      </c>
      <c r="Y552" s="80" t="str">
        <f t="shared" si="320"/>
        <v/>
      </c>
      <c r="Z552" s="80" t="str">
        <f t="shared" si="305"/>
        <v>-</v>
      </c>
      <c r="AA552" s="80" t="str">
        <f t="shared" si="306"/>
        <v/>
      </c>
      <c r="AB552" s="80" t="str">
        <f t="shared" si="307"/>
        <v>OK（振替済み）</v>
      </c>
      <c r="AC552" s="154">
        <f t="shared" si="308"/>
        <v>51</v>
      </c>
      <c r="AD552" s="154" t="str">
        <f t="shared" si="321"/>
        <v/>
      </c>
      <c r="AE552" s="106">
        <f t="shared" si="322"/>
        <v>0</v>
      </c>
      <c r="AF552" s="106">
        <f t="shared" si="309"/>
        <v>0</v>
      </c>
      <c r="AG552" s="218" t="str">
        <f>IFERROR(IF(AE552=1,例①!$E$11,IF(AE552=2,例①!$E$11,IF(WEEKDAY(Z552)=2,Z545,AG551))),"")</f>
        <v/>
      </c>
      <c r="AH552" s="222" t="str">
        <f t="shared" si="327"/>
        <v/>
      </c>
      <c r="AI552" s="222" t="str">
        <f t="shared" si="327"/>
        <v/>
      </c>
      <c r="AJ552" s="222" t="str">
        <f t="shared" si="327"/>
        <v/>
      </c>
      <c r="AK552" s="222" t="str">
        <f t="shared" si="327"/>
        <v/>
      </c>
      <c r="AL552" s="222" t="str">
        <f t="shared" si="327"/>
        <v/>
      </c>
      <c r="AM552" s="222" t="str">
        <f t="shared" si="327"/>
        <v/>
      </c>
      <c r="AN552" s="222" t="str">
        <f t="shared" si="327"/>
        <v/>
      </c>
      <c r="AO552" s="222" t="str">
        <f t="shared" si="327"/>
        <v/>
      </c>
      <c r="AP552" s="222" t="str">
        <f t="shared" si="327"/>
        <v/>
      </c>
      <c r="AQ552" s="222" t="str">
        <f t="shared" si="327"/>
        <v/>
      </c>
      <c r="AR552" s="222" t="str">
        <f t="shared" si="327"/>
        <v/>
      </c>
      <c r="AS552" s="222" t="str">
        <f t="shared" si="327"/>
        <v/>
      </c>
      <c r="AT552" s="222" t="str">
        <f t="shared" si="327"/>
        <v/>
      </c>
      <c r="AU552" s="222" t="str">
        <f t="shared" si="327"/>
        <v/>
      </c>
      <c r="AV552" s="222" t="str">
        <f t="shared" si="327"/>
        <v/>
      </c>
      <c r="AW552" s="222" t="str">
        <f t="shared" si="327"/>
        <v/>
      </c>
      <c r="AX552" s="222" t="str">
        <f t="shared" si="327"/>
        <v/>
      </c>
      <c r="AY552" s="222" t="str">
        <f t="shared" si="327"/>
        <v/>
      </c>
      <c r="AZ552" s="222" t="str">
        <f t="shared" si="327"/>
        <v/>
      </c>
      <c r="BA552" s="222" t="str">
        <f t="shared" si="327"/>
        <v/>
      </c>
      <c r="BB552" s="219" t="str">
        <f>IFERROR(IF(IF(IF(Z552=例①!$E$12,例①!$E$12,IF(WEEKDAY(Z552)=1,Z559,BB553))&gt;例①!$E$12,例①!$E$12,IF(Z552=例①!$E$12,例①!$E$12,IF(WEEKDAY(Z552)=1,Z559,BB553)))=0,例①!$E$12,IF(IF(Z552=例①!$E$12,例①!$E$12,IF(WEEKDAY(Z552)=1,Z559,BB553))&gt;例①!$E$12,例①!$E$12,IF(Z552=例①!$E$12,例①!$E$12,IF(WEEKDAY(Z552)=1,Z559,BB553)))),"")</f>
        <v/>
      </c>
      <c r="BE552" s="53"/>
      <c r="BF552" s="53"/>
      <c r="BG552" s="53" t="str">
        <f>IFERROR(VLOOKUP(B552,例①!$C$11:$D$12,2,FALSE),"")</f>
        <v/>
      </c>
      <c r="BH552" s="53" t="str">
        <f>IFERROR(VLOOKUP(B552,例①!$C$16:$D$21,2,FALSE),"")</f>
        <v/>
      </c>
      <c r="BI552" s="53" t="str">
        <f>IFERROR(VLOOKUP(B552,例①!$C$22:$D$24,2,FALSE),"")</f>
        <v/>
      </c>
      <c r="BJ552" s="53" t="str">
        <f>IF(B552&gt;例①!$C$26,"",IF(B552&gt;=例①!$C$25,$BJ$13,""))</f>
        <v/>
      </c>
      <c r="BK552" s="53" t="str">
        <f>IF(B552&gt;例①!$C$28,"",IF(B552&gt;=例①!$C$27,$BK$13,""))</f>
        <v/>
      </c>
      <c r="BL552" s="53" t="str">
        <f>IF(B552&gt;例①!$C$30,"",IF(B552&gt;=例①!$C$29,$BL$13,""))</f>
        <v/>
      </c>
      <c r="BM552" s="53" t="str">
        <f>IF(B552&gt;例①!$C$32,"",IF(B552&gt;=例①!$C$31,$BM$13,""))</f>
        <v/>
      </c>
      <c r="BN552" s="53" t="str">
        <f>IF(B552&gt;例①!$C$34,"",IF(B552&gt;=例①!$C$33,$BN$13,""))</f>
        <v/>
      </c>
      <c r="BO552" s="53" t="str">
        <f>IF(B552&gt;例①!$C$36,"",IF(B552&gt;=例①!$C$35,$BO$13,""))</f>
        <v/>
      </c>
      <c r="BP552" s="53" t="str">
        <f>IF(B552&gt;例①!$C$38,"",IF(B552&gt;=例①!$C$37,$BP$13,""))</f>
        <v/>
      </c>
      <c r="BQ552" s="53" t="str">
        <f>IF(B552&gt;例①!$C$40,"",IF(B552&gt;=例①!$C$39,$BQ$13,""))</f>
        <v/>
      </c>
      <c r="BR552" s="53" t="str">
        <f>IF(B552&gt;例①!$C$42,"",IF(B552&gt;=例①!$C$41,$BR$13,""))</f>
        <v/>
      </c>
      <c r="BS552" s="53" t="str">
        <f>IF(B552&gt;例①!$C$44,"",IF(B552&gt;=例①!$C$43,$BS$13,""))</f>
        <v/>
      </c>
      <c r="BT552" s="53" t="str">
        <f>IF(B552&gt;例①!$C$46,"",IF(B552&gt;=例①!$C$45,$BT$13,""))</f>
        <v/>
      </c>
      <c r="BU552" s="53" t="str">
        <f>IF(B552&gt;例①!$C$48,"",IF(B552&gt;=例①!$C$47,$BU$13,""))</f>
        <v/>
      </c>
      <c r="BV552" s="53" t="str">
        <f>IF(B552&gt;例①!$C$50,"",IF(B552&gt;=例①!$C$49,$BV$13,""))</f>
        <v/>
      </c>
      <c r="BW552" s="53" t="str">
        <f>IF(B552&gt;例①!$C$52,"",IF(B552&gt;=例①!$C$51,$BW$13,""))</f>
        <v/>
      </c>
      <c r="BX552" s="53" t="str">
        <f>IF(B552&gt;例①!$C$54,"",IF(B552&gt;=例①!$C$53,$BX$13,""))</f>
        <v/>
      </c>
      <c r="BY552" s="53" t="str">
        <f>IF(B552&gt;例①!$C$56,"",IF(B552&gt;=例①!$C$55,$BY$13,""))</f>
        <v/>
      </c>
      <c r="BZ552" s="53" t="str">
        <f>IF(B552&gt;例①!$C$58,"",IF(B552&gt;=例①!$C$57,$BZ$13,""))</f>
        <v/>
      </c>
      <c r="CA552" s="53" t="str">
        <f>IF(B552&gt;例①!$C$60,"",IF(B552&gt;=例①!$C$59,$CA$13,""))</f>
        <v/>
      </c>
      <c r="CB552" s="53" t="str">
        <f>IF(B552&gt;例①!$C$62,"",IF(B552&gt;=例①!$C$61,$CB$13,""))</f>
        <v/>
      </c>
      <c r="CC552" s="53" t="str">
        <f>IF(B552&gt;例①!$C$64,"",IF(B552&gt;=例①!$C$63,$CC$13,""))</f>
        <v/>
      </c>
      <c r="CD552" s="53" t="str">
        <f>IF(B552&gt;例①!$C$66,"",IF(B552&gt;=例①!$C$65,$CD$13,""))</f>
        <v/>
      </c>
      <c r="CE552" s="50" t="str">
        <f t="shared" si="323"/>
        <v/>
      </c>
      <c r="CF552" s="50" t="str">
        <f t="shared" si="310"/>
        <v xml:space="preserve"> </v>
      </c>
    </row>
    <row r="553" spans="1:84" ht="39" customHeight="1" thickTop="1" thickBot="1" x14ac:dyDescent="0.2">
      <c r="A553" s="81" t="str">
        <f t="shared" si="297"/>
        <v>対象期間外</v>
      </c>
      <c r="B553" s="180" t="str">
        <f>IFERROR(IF(B552=例①!$E$12+IF(WEEKDAY(例①!$E$12)=1,例①!$E$12,(8-WEEKDAY(例①!$E$12))),"-",IF(B552="-","-",B552+1)),"-")</f>
        <v>-</v>
      </c>
      <c r="C553" s="89" t="str">
        <f t="shared" si="311"/>
        <v>-</v>
      </c>
      <c r="D553" s="199" t="str">
        <f t="shared" si="312"/>
        <v>×</v>
      </c>
      <c r="E553" s="200" t="str">
        <f t="shared" si="313"/>
        <v xml:space="preserve"> </v>
      </c>
      <c r="F553" s="201" t="s">
        <v>61</v>
      </c>
      <c r="G553" s="202"/>
      <c r="H553" s="203"/>
      <c r="I553" s="204"/>
      <c r="J553" s="187" t="str">
        <f t="shared" si="314"/>
        <v/>
      </c>
      <c r="K553" s="190" t="str">
        <f t="shared" si="298"/>
        <v/>
      </c>
      <c r="L553" s="190" t="str">
        <f t="shared" si="299"/>
        <v/>
      </c>
      <c r="M553" s="188" t="str">
        <f t="shared" si="315"/>
        <v/>
      </c>
      <c r="N553" s="87" t="str">
        <f t="shared" si="300"/>
        <v/>
      </c>
      <c r="O553" s="108"/>
      <c r="P553" s="156" t="str">
        <f>IF(B553&lt;例①!$E$11,"",IF(B553&gt;例①!$E$12,"",IF(LEN(CE553)=0,"○","")))</f>
        <v/>
      </c>
      <c r="Q553" s="162">
        <f t="shared" si="316"/>
        <v>52</v>
      </c>
      <c r="R553" s="93">
        <f t="shared" si="301"/>
        <v>181</v>
      </c>
      <c r="S553" s="156" t="str">
        <f t="shared" si="302"/>
        <v/>
      </c>
      <c r="T553" s="162">
        <f t="shared" si="303"/>
        <v>51</v>
      </c>
      <c r="U553" s="100">
        <f t="shared" si="317"/>
        <v>52</v>
      </c>
      <c r="V553" s="93" t="str">
        <f t="shared" si="304"/>
        <v/>
      </c>
      <c r="W553" s="169" t="str">
        <f t="shared" si="318"/>
        <v/>
      </c>
      <c r="X553" s="80" t="str">
        <f t="shared" si="319"/>
        <v/>
      </c>
      <c r="Y553" s="80" t="str">
        <f t="shared" si="320"/>
        <v/>
      </c>
      <c r="Z553" s="80" t="str">
        <f t="shared" si="305"/>
        <v>-</v>
      </c>
      <c r="AA553" s="80" t="str">
        <f t="shared" si="306"/>
        <v/>
      </c>
      <c r="AB553" s="80" t="str">
        <f t="shared" si="307"/>
        <v>OK（振替済み）</v>
      </c>
      <c r="AC553" s="154">
        <f t="shared" si="308"/>
        <v>51</v>
      </c>
      <c r="AD553" s="154" t="str">
        <f t="shared" si="321"/>
        <v/>
      </c>
      <c r="AE553" s="106">
        <f t="shared" si="322"/>
        <v>0</v>
      </c>
      <c r="AF553" s="106">
        <f t="shared" si="309"/>
        <v>0</v>
      </c>
      <c r="AG553" s="223" t="str">
        <f>IFERROR(IF(AE553=1,例①!$E$11,IF(AE553=2,例①!$E$11,IF(WEEKDAY(Z553)=2,Z546,AG552))),"")</f>
        <v/>
      </c>
      <c r="AH553" s="224" t="str">
        <f t="shared" si="327"/>
        <v/>
      </c>
      <c r="AI553" s="224" t="str">
        <f t="shared" si="327"/>
        <v/>
      </c>
      <c r="AJ553" s="224" t="str">
        <f t="shared" si="327"/>
        <v/>
      </c>
      <c r="AK553" s="224" t="str">
        <f t="shared" si="327"/>
        <v/>
      </c>
      <c r="AL553" s="224" t="str">
        <f t="shared" si="327"/>
        <v/>
      </c>
      <c r="AM553" s="224" t="str">
        <f t="shared" si="327"/>
        <v/>
      </c>
      <c r="AN553" s="224" t="str">
        <f t="shared" si="327"/>
        <v/>
      </c>
      <c r="AO553" s="224" t="str">
        <f t="shared" si="327"/>
        <v/>
      </c>
      <c r="AP553" s="224" t="str">
        <f t="shared" si="327"/>
        <v/>
      </c>
      <c r="AQ553" s="224" t="str">
        <f t="shared" si="327"/>
        <v/>
      </c>
      <c r="AR553" s="224" t="str">
        <f t="shared" si="327"/>
        <v/>
      </c>
      <c r="AS553" s="224" t="str">
        <f t="shared" si="327"/>
        <v/>
      </c>
      <c r="AT553" s="224" t="str">
        <f t="shared" si="327"/>
        <v/>
      </c>
      <c r="AU553" s="224" t="str">
        <f t="shared" si="327"/>
        <v/>
      </c>
      <c r="AV553" s="224" t="str">
        <f t="shared" si="327"/>
        <v/>
      </c>
      <c r="AW553" s="224" t="str">
        <f t="shared" si="327"/>
        <v/>
      </c>
      <c r="AX553" s="224" t="str">
        <f t="shared" si="327"/>
        <v/>
      </c>
      <c r="AY553" s="224" t="str">
        <f t="shared" si="327"/>
        <v/>
      </c>
      <c r="AZ553" s="224" t="str">
        <f t="shared" si="327"/>
        <v/>
      </c>
      <c r="BA553" s="224" t="str">
        <f t="shared" si="327"/>
        <v/>
      </c>
      <c r="BB553" s="225" t="str">
        <f>IFERROR(IF(IF(IF(Z553=例①!$E$12,例①!$E$12,IF(WEEKDAY(Z553)=1,Z560,BB554))&gt;例①!$E$12,例①!$E$12,IF(Z553=例①!$E$12,例①!$E$12,IF(WEEKDAY(Z553)=1,Z560,BB554)))=0,例①!$E$12,IF(IF(Z553=例①!$E$12,例①!$E$12,IF(WEEKDAY(Z553)=1,Z560,BB554))&gt;例①!$E$12,例①!$E$12,IF(Z553=例①!$E$12,例①!$E$12,IF(WEEKDAY(Z553)=1,Z560,BB554)))),"")</f>
        <v/>
      </c>
      <c r="BE553" s="53"/>
      <c r="BF553" s="53"/>
      <c r="BG553" s="53" t="str">
        <f>IFERROR(VLOOKUP(B553,例①!$C$11:$D$12,2,FALSE),"")</f>
        <v/>
      </c>
      <c r="BH553" s="53" t="str">
        <f>IFERROR(VLOOKUP(B553,例①!$C$16:$D$21,2,FALSE),"")</f>
        <v/>
      </c>
      <c r="BI553" s="53" t="str">
        <f>IFERROR(VLOOKUP(B553,例①!$C$22:$D$24,2,FALSE),"")</f>
        <v/>
      </c>
      <c r="BJ553" s="53" t="str">
        <f>IF(B553&gt;例①!$C$26,"",IF(B553&gt;=例①!$C$25,$BJ$13,""))</f>
        <v/>
      </c>
      <c r="BK553" s="53" t="str">
        <f>IF(B553&gt;例①!$C$28,"",IF(B553&gt;=例①!$C$27,$BK$13,""))</f>
        <v/>
      </c>
      <c r="BL553" s="53" t="str">
        <f>IF(B553&gt;例①!$C$30,"",IF(B553&gt;=例①!$C$29,$BL$13,""))</f>
        <v/>
      </c>
      <c r="BM553" s="53" t="str">
        <f>IF(B553&gt;例①!$C$32,"",IF(B553&gt;=例①!$C$31,$BM$13,""))</f>
        <v/>
      </c>
      <c r="BN553" s="53" t="str">
        <f>IF(B553&gt;例①!$C$34,"",IF(B553&gt;=例①!$C$33,$BN$13,""))</f>
        <v/>
      </c>
      <c r="BO553" s="53" t="str">
        <f>IF(B553&gt;例①!$C$36,"",IF(B553&gt;=例①!$C$35,$BO$13,""))</f>
        <v/>
      </c>
      <c r="BP553" s="53" t="str">
        <f>IF(B553&gt;例①!$C$38,"",IF(B553&gt;=例①!$C$37,$BP$13,""))</f>
        <v/>
      </c>
      <c r="BQ553" s="53" t="str">
        <f>IF(B553&gt;例①!$C$40,"",IF(B553&gt;=例①!$C$39,$BQ$13,""))</f>
        <v/>
      </c>
      <c r="BR553" s="53" t="str">
        <f>IF(B553&gt;例①!$C$42,"",IF(B553&gt;=例①!$C$41,$BR$13,""))</f>
        <v/>
      </c>
      <c r="BS553" s="53" t="str">
        <f>IF(B553&gt;例①!$C$44,"",IF(B553&gt;=例①!$C$43,$BS$13,""))</f>
        <v/>
      </c>
      <c r="BT553" s="53" t="str">
        <f>IF(B553&gt;例①!$C$46,"",IF(B553&gt;=例①!$C$45,$BT$13,""))</f>
        <v/>
      </c>
      <c r="BU553" s="53" t="str">
        <f>IF(B553&gt;例①!$C$48,"",IF(B553&gt;=例①!$C$47,$BU$13,""))</f>
        <v/>
      </c>
      <c r="BV553" s="53" t="str">
        <f>IF(B553&gt;例①!$C$50,"",IF(B553&gt;=例①!$C$49,$BV$13,""))</f>
        <v/>
      </c>
      <c r="BW553" s="53" t="str">
        <f>IF(B553&gt;例①!$C$52,"",IF(B553&gt;=例①!$C$51,$BW$13,""))</f>
        <v/>
      </c>
      <c r="BX553" s="53" t="str">
        <f>IF(B553&gt;例①!$C$54,"",IF(B553&gt;=例①!$C$53,$BX$13,""))</f>
        <v/>
      </c>
      <c r="BY553" s="53" t="str">
        <f>IF(B553&gt;例①!$C$56,"",IF(B553&gt;=例①!$C$55,$BY$13,""))</f>
        <v/>
      </c>
      <c r="BZ553" s="53" t="str">
        <f>IF(B553&gt;例①!$C$58,"",IF(B553&gt;=例①!$C$57,$BZ$13,""))</f>
        <v/>
      </c>
      <c r="CA553" s="53" t="str">
        <f>IF(B553&gt;例①!$C$60,"",IF(B553&gt;=例①!$C$59,$CA$13,""))</f>
        <v/>
      </c>
      <c r="CB553" s="53" t="str">
        <f>IF(B553&gt;例①!$C$62,"",IF(B553&gt;=例①!$C$61,$CB$13,""))</f>
        <v/>
      </c>
      <c r="CC553" s="53" t="str">
        <f>IF(B553&gt;例①!$C$64,"",IF(B553&gt;=例①!$C$63,$CC$13,""))</f>
        <v/>
      </c>
      <c r="CD553" s="53" t="str">
        <f>IF(B553&gt;例①!$C$66,"",IF(B553&gt;=例①!$C$65,$CD$13,""))</f>
        <v/>
      </c>
      <c r="CE553" s="50" t="str">
        <f t="shared" si="323"/>
        <v/>
      </c>
      <c r="CF553" s="50" t="str">
        <f t="shared" si="310"/>
        <v xml:space="preserve"> </v>
      </c>
    </row>
    <row r="554" spans="1:84" ht="39" customHeight="1" thickTop="1" thickBot="1" x14ac:dyDescent="0.2">
      <c r="A554" s="81" t="str">
        <f t="shared" si="297"/>
        <v>対象期間外</v>
      </c>
      <c r="B554" s="180" t="str">
        <f>IFERROR(IF(B553=例①!$E$12+IF(WEEKDAY(例①!$E$12)=1,例①!$E$12,(8-WEEKDAY(例①!$E$12))),"-",IF(B553="-","-",B553+1)),"-")</f>
        <v>-</v>
      </c>
      <c r="C554" s="89" t="str">
        <f t="shared" si="311"/>
        <v>-</v>
      </c>
      <c r="D554" s="199" t="str">
        <f t="shared" si="312"/>
        <v>×</v>
      </c>
      <c r="E554" s="200" t="str">
        <f t="shared" si="313"/>
        <v xml:space="preserve"> </v>
      </c>
      <c r="F554" s="201" t="s">
        <v>60</v>
      </c>
      <c r="G554" s="202"/>
      <c r="H554" s="203"/>
      <c r="I554" s="204"/>
      <c r="J554" s="187" t="str">
        <f t="shared" si="314"/>
        <v/>
      </c>
      <c r="K554" s="190" t="str">
        <f t="shared" si="298"/>
        <v/>
      </c>
      <c r="L554" s="190" t="str">
        <f t="shared" si="299"/>
        <v/>
      </c>
      <c r="M554" s="188" t="str">
        <f t="shared" si="315"/>
        <v/>
      </c>
      <c r="N554" s="87" t="str">
        <f t="shared" si="300"/>
        <v/>
      </c>
      <c r="O554" s="108"/>
      <c r="P554" s="156" t="str">
        <f>IF(B554&lt;例①!$E$11,"",IF(B554&gt;例①!$E$12,"",IF(LEN(CE554)=0,"○","")))</f>
        <v/>
      </c>
      <c r="Q554" s="162">
        <f t="shared" si="316"/>
        <v>52</v>
      </c>
      <c r="R554" s="93">
        <f t="shared" si="301"/>
        <v>181</v>
      </c>
      <c r="S554" s="156" t="str">
        <f t="shared" si="302"/>
        <v/>
      </c>
      <c r="T554" s="162">
        <f t="shared" si="303"/>
        <v>51</v>
      </c>
      <c r="U554" s="100">
        <f t="shared" si="317"/>
        <v>52</v>
      </c>
      <c r="V554" s="93" t="str">
        <f t="shared" si="304"/>
        <v/>
      </c>
      <c r="W554" s="169" t="str">
        <f t="shared" si="318"/>
        <v/>
      </c>
      <c r="X554" s="80" t="str">
        <f t="shared" si="319"/>
        <v/>
      </c>
      <c r="Y554" s="80" t="str">
        <f t="shared" si="320"/>
        <v/>
      </c>
      <c r="Z554" s="80" t="str">
        <f t="shared" si="305"/>
        <v>-</v>
      </c>
      <c r="AA554" s="80" t="str">
        <f t="shared" si="306"/>
        <v/>
      </c>
      <c r="AB554" s="80" t="str">
        <f t="shared" si="307"/>
        <v>OK（振替済み）</v>
      </c>
      <c r="AC554" s="154">
        <f t="shared" si="308"/>
        <v>51</v>
      </c>
      <c r="AD554" s="154" t="str">
        <f t="shared" si="321"/>
        <v/>
      </c>
      <c r="AE554" s="106">
        <f t="shared" si="322"/>
        <v>0</v>
      </c>
      <c r="AF554" s="106">
        <f t="shared" si="309"/>
        <v>0</v>
      </c>
      <c r="AG554" s="216" t="str">
        <f>IFERROR(IF(AE554=1,例①!$E$11,IF(AE554=2,例①!$E$11,IF(WEEKDAY(Z554)=2,Z547,AG553))),"")</f>
        <v/>
      </c>
      <c r="AH554" s="221" t="str">
        <f t="shared" si="327"/>
        <v/>
      </c>
      <c r="AI554" s="221" t="str">
        <f t="shared" si="327"/>
        <v/>
      </c>
      <c r="AJ554" s="221" t="str">
        <f t="shared" si="327"/>
        <v/>
      </c>
      <c r="AK554" s="221" t="str">
        <f t="shared" si="327"/>
        <v/>
      </c>
      <c r="AL554" s="221" t="str">
        <f t="shared" si="327"/>
        <v/>
      </c>
      <c r="AM554" s="221" t="str">
        <f t="shared" si="327"/>
        <v/>
      </c>
      <c r="AN554" s="221" t="str">
        <f t="shared" si="327"/>
        <v/>
      </c>
      <c r="AO554" s="221" t="str">
        <f t="shared" si="327"/>
        <v/>
      </c>
      <c r="AP554" s="221" t="str">
        <f t="shared" si="327"/>
        <v/>
      </c>
      <c r="AQ554" s="221" t="str">
        <f t="shared" si="327"/>
        <v/>
      </c>
      <c r="AR554" s="221" t="str">
        <f t="shared" si="327"/>
        <v/>
      </c>
      <c r="AS554" s="221" t="str">
        <f t="shared" si="327"/>
        <v/>
      </c>
      <c r="AT554" s="221" t="str">
        <f t="shared" si="327"/>
        <v/>
      </c>
      <c r="AU554" s="221" t="str">
        <f t="shared" si="327"/>
        <v/>
      </c>
      <c r="AV554" s="221" t="str">
        <f t="shared" si="327"/>
        <v/>
      </c>
      <c r="AW554" s="221" t="str">
        <f t="shared" si="327"/>
        <v/>
      </c>
      <c r="AX554" s="221" t="str">
        <f t="shared" si="327"/>
        <v/>
      </c>
      <c r="AY554" s="221" t="str">
        <f t="shared" si="327"/>
        <v/>
      </c>
      <c r="AZ554" s="221" t="str">
        <f t="shared" si="327"/>
        <v/>
      </c>
      <c r="BA554" s="221" t="str">
        <f t="shared" si="327"/>
        <v/>
      </c>
      <c r="BB554" s="217" t="str">
        <f>IFERROR(IF(IF(IF(Z554=例①!$E$12,例①!$E$12,IF(WEEKDAY(Z554)=1,Z561,BB555))&gt;例①!$E$12,例①!$E$12,IF(Z554=例①!$E$12,例①!$E$12,IF(WEEKDAY(Z554)=1,Z561,BB555)))=0,例①!$E$12,IF(IF(Z554=例①!$E$12,例①!$E$12,IF(WEEKDAY(Z554)=1,Z561,BB555))&gt;例①!$E$12,例①!$E$12,IF(Z554=例①!$E$12,例①!$E$12,IF(WEEKDAY(Z554)=1,Z561,BB555)))),"")</f>
        <v/>
      </c>
      <c r="BE554" s="53"/>
      <c r="BF554" s="53"/>
      <c r="BG554" s="53" t="str">
        <f>IFERROR(VLOOKUP(B554,例①!$C$11:$D$12,2,FALSE),"")</f>
        <v/>
      </c>
      <c r="BH554" s="53" t="str">
        <f>IFERROR(VLOOKUP(B554,例①!$C$16:$D$21,2,FALSE),"")</f>
        <v/>
      </c>
      <c r="BI554" s="53" t="str">
        <f>IFERROR(VLOOKUP(B554,例①!$C$22:$D$24,2,FALSE),"")</f>
        <v/>
      </c>
      <c r="BJ554" s="53" t="str">
        <f>IF(B554&gt;例①!$C$26,"",IF(B554&gt;=例①!$C$25,$BJ$13,""))</f>
        <v/>
      </c>
      <c r="BK554" s="53" t="str">
        <f>IF(B554&gt;例①!$C$28,"",IF(B554&gt;=例①!$C$27,$BK$13,""))</f>
        <v/>
      </c>
      <c r="BL554" s="53" t="str">
        <f>IF(B554&gt;例①!$C$30,"",IF(B554&gt;=例①!$C$29,$BL$13,""))</f>
        <v/>
      </c>
      <c r="BM554" s="53" t="str">
        <f>IF(B554&gt;例①!$C$32,"",IF(B554&gt;=例①!$C$31,$BM$13,""))</f>
        <v/>
      </c>
      <c r="BN554" s="53" t="str">
        <f>IF(B554&gt;例①!$C$34,"",IF(B554&gt;=例①!$C$33,$BN$13,""))</f>
        <v/>
      </c>
      <c r="BO554" s="53" t="str">
        <f>IF(B554&gt;例①!$C$36,"",IF(B554&gt;=例①!$C$35,$BO$13,""))</f>
        <v/>
      </c>
      <c r="BP554" s="53" t="str">
        <f>IF(B554&gt;例①!$C$38,"",IF(B554&gt;=例①!$C$37,$BP$13,""))</f>
        <v/>
      </c>
      <c r="BQ554" s="53" t="str">
        <f>IF(B554&gt;例①!$C$40,"",IF(B554&gt;=例①!$C$39,$BQ$13,""))</f>
        <v/>
      </c>
      <c r="BR554" s="53" t="str">
        <f>IF(B554&gt;例①!$C$42,"",IF(B554&gt;=例①!$C$41,$BR$13,""))</f>
        <v/>
      </c>
      <c r="BS554" s="53" t="str">
        <f>IF(B554&gt;例①!$C$44,"",IF(B554&gt;=例①!$C$43,$BS$13,""))</f>
        <v/>
      </c>
      <c r="BT554" s="53" t="str">
        <f>IF(B554&gt;例①!$C$46,"",IF(B554&gt;=例①!$C$45,$BT$13,""))</f>
        <v/>
      </c>
      <c r="BU554" s="53" t="str">
        <f>IF(B554&gt;例①!$C$48,"",IF(B554&gt;=例①!$C$47,$BU$13,""))</f>
        <v/>
      </c>
      <c r="BV554" s="53" t="str">
        <f>IF(B554&gt;例①!$C$50,"",IF(B554&gt;=例①!$C$49,$BV$13,""))</f>
        <v/>
      </c>
      <c r="BW554" s="53" t="str">
        <f>IF(B554&gt;例①!$C$52,"",IF(B554&gt;=例①!$C$51,$BW$13,""))</f>
        <v/>
      </c>
      <c r="BX554" s="53" t="str">
        <f>IF(B554&gt;例①!$C$54,"",IF(B554&gt;=例①!$C$53,$BX$13,""))</f>
        <v/>
      </c>
      <c r="BY554" s="53" t="str">
        <f>IF(B554&gt;例①!$C$56,"",IF(B554&gt;=例①!$C$55,$BY$13,""))</f>
        <v/>
      </c>
      <c r="BZ554" s="53" t="str">
        <f>IF(B554&gt;例①!$C$58,"",IF(B554&gt;=例①!$C$57,$BZ$13,""))</f>
        <v/>
      </c>
      <c r="CA554" s="53" t="str">
        <f>IF(B554&gt;例①!$C$60,"",IF(B554&gt;=例①!$C$59,$CA$13,""))</f>
        <v/>
      </c>
      <c r="CB554" s="53" t="str">
        <f>IF(B554&gt;例①!$C$62,"",IF(B554&gt;=例①!$C$61,$CB$13,""))</f>
        <v/>
      </c>
      <c r="CC554" s="53" t="str">
        <f>IF(B554&gt;例①!$C$64,"",IF(B554&gt;=例①!$C$63,$CC$13,""))</f>
        <v/>
      </c>
      <c r="CD554" s="53" t="str">
        <f>IF(B554&gt;例①!$C$66,"",IF(B554&gt;=例①!$C$65,$CD$13,""))</f>
        <v/>
      </c>
      <c r="CE554" s="50" t="str">
        <f t="shared" si="323"/>
        <v/>
      </c>
      <c r="CF554" s="50" t="str">
        <f t="shared" si="310"/>
        <v xml:space="preserve"> </v>
      </c>
    </row>
    <row r="555" spans="1:84" ht="39" customHeight="1" thickTop="1" thickBot="1" x14ac:dyDescent="0.2">
      <c r="A555" s="81" t="str">
        <f t="shared" si="297"/>
        <v>対象期間外</v>
      </c>
      <c r="B555" s="180" t="str">
        <f>IFERROR(IF(B554=例①!$E$12+IF(WEEKDAY(例①!$E$12)=1,例①!$E$12,(8-WEEKDAY(例①!$E$12))),"-",IF(B554="-","-",B554+1)),"-")</f>
        <v>-</v>
      </c>
      <c r="C555" s="89" t="str">
        <f t="shared" si="311"/>
        <v>-</v>
      </c>
      <c r="D555" s="199" t="str">
        <f t="shared" si="312"/>
        <v>×</v>
      </c>
      <c r="E555" s="200" t="str">
        <f t="shared" si="313"/>
        <v xml:space="preserve"> </v>
      </c>
      <c r="F555" s="201" t="s">
        <v>60</v>
      </c>
      <c r="G555" s="202"/>
      <c r="H555" s="203"/>
      <c r="I555" s="204"/>
      <c r="J555" s="187" t="str">
        <f t="shared" si="314"/>
        <v/>
      </c>
      <c r="K555" s="190" t="str">
        <f t="shared" si="298"/>
        <v/>
      </c>
      <c r="L555" s="190" t="str">
        <f t="shared" si="299"/>
        <v/>
      </c>
      <c r="M555" s="188" t="str">
        <f t="shared" si="315"/>
        <v/>
      </c>
      <c r="N555" s="87" t="str">
        <f t="shared" si="300"/>
        <v/>
      </c>
      <c r="O555" s="108"/>
      <c r="P555" s="156" t="str">
        <f>IF(B555&lt;例①!$E$11,"",IF(B555&gt;例①!$E$12,"",IF(LEN(CE555)=0,"○","")))</f>
        <v/>
      </c>
      <c r="Q555" s="162">
        <f t="shared" si="316"/>
        <v>52</v>
      </c>
      <c r="R555" s="93">
        <f t="shared" si="301"/>
        <v>181</v>
      </c>
      <c r="S555" s="156" t="str">
        <f t="shared" si="302"/>
        <v/>
      </c>
      <c r="T555" s="162">
        <f t="shared" si="303"/>
        <v>51</v>
      </c>
      <c r="U555" s="100">
        <f t="shared" si="317"/>
        <v>52</v>
      </c>
      <c r="V555" s="93" t="str">
        <f t="shared" si="304"/>
        <v/>
      </c>
      <c r="W555" s="169" t="str">
        <f t="shared" si="318"/>
        <v/>
      </c>
      <c r="X555" s="80" t="str">
        <f t="shared" si="319"/>
        <v/>
      </c>
      <c r="Y555" s="80" t="str">
        <f t="shared" si="320"/>
        <v/>
      </c>
      <c r="Z555" s="80" t="str">
        <f t="shared" si="305"/>
        <v>-</v>
      </c>
      <c r="AA555" s="80" t="str">
        <f t="shared" si="306"/>
        <v/>
      </c>
      <c r="AB555" s="80" t="str">
        <f t="shared" si="307"/>
        <v>OK（振替済み）</v>
      </c>
      <c r="AC555" s="154">
        <f t="shared" si="308"/>
        <v>51</v>
      </c>
      <c r="AD555" s="154" t="str">
        <f t="shared" si="321"/>
        <v/>
      </c>
      <c r="AE555" s="106">
        <f t="shared" si="322"/>
        <v>0</v>
      </c>
      <c r="AF555" s="106">
        <f t="shared" si="309"/>
        <v>0</v>
      </c>
      <c r="AG555" s="218" t="str">
        <f>IFERROR(IF(AE555=1,例①!$E$11,IF(AE555=2,例①!$E$11,IF(WEEKDAY(Z555)=2,Z548,AG554))),"")</f>
        <v/>
      </c>
      <c r="AH555" s="222" t="str">
        <f t="shared" si="327"/>
        <v/>
      </c>
      <c r="AI555" s="222" t="str">
        <f t="shared" si="327"/>
        <v/>
      </c>
      <c r="AJ555" s="222" t="str">
        <f t="shared" si="327"/>
        <v/>
      </c>
      <c r="AK555" s="222" t="str">
        <f t="shared" si="327"/>
        <v/>
      </c>
      <c r="AL555" s="222" t="str">
        <f t="shared" si="327"/>
        <v/>
      </c>
      <c r="AM555" s="222" t="str">
        <f t="shared" si="327"/>
        <v/>
      </c>
      <c r="AN555" s="222" t="str">
        <f t="shared" si="327"/>
        <v/>
      </c>
      <c r="AO555" s="222" t="str">
        <f t="shared" si="327"/>
        <v/>
      </c>
      <c r="AP555" s="222" t="str">
        <f t="shared" si="327"/>
        <v/>
      </c>
      <c r="AQ555" s="222" t="str">
        <f t="shared" si="327"/>
        <v/>
      </c>
      <c r="AR555" s="222" t="str">
        <f t="shared" si="327"/>
        <v/>
      </c>
      <c r="AS555" s="222" t="str">
        <f t="shared" si="327"/>
        <v/>
      </c>
      <c r="AT555" s="222" t="str">
        <f t="shared" si="327"/>
        <v/>
      </c>
      <c r="AU555" s="222" t="str">
        <f t="shared" si="327"/>
        <v/>
      </c>
      <c r="AV555" s="222" t="str">
        <f t="shared" si="327"/>
        <v/>
      </c>
      <c r="AW555" s="222" t="str">
        <f t="shared" si="327"/>
        <v/>
      </c>
      <c r="AX555" s="222" t="str">
        <f t="shared" si="327"/>
        <v/>
      </c>
      <c r="AY555" s="222" t="str">
        <f t="shared" si="327"/>
        <v/>
      </c>
      <c r="AZ555" s="222" t="str">
        <f t="shared" si="327"/>
        <v/>
      </c>
      <c r="BA555" s="222" t="str">
        <f t="shared" si="327"/>
        <v/>
      </c>
      <c r="BB555" s="219" t="str">
        <f>IFERROR(IF(IF(IF(Z555=例①!$E$12,例①!$E$12,IF(WEEKDAY(Z555)=1,Z562,BB556))&gt;例①!$E$12,例①!$E$12,IF(Z555=例①!$E$12,例①!$E$12,IF(WEEKDAY(Z555)=1,Z562,BB556)))=0,例①!$E$12,IF(IF(Z555=例①!$E$12,例①!$E$12,IF(WEEKDAY(Z555)=1,Z562,BB556))&gt;例①!$E$12,例①!$E$12,IF(Z555=例①!$E$12,例①!$E$12,IF(WEEKDAY(Z555)=1,Z562,BB556)))),"")</f>
        <v/>
      </c>
      <c r="BE555" s="53"/>
      <c r="BF555" s="53"/>
      <c r="BG555" s="53" t="str">
        <f>IFERROR(VLOOKUP(B555,例①!$C$11:$D$12,2,FALSE),"")</f>
        <v/>
      </c>
      <c r="BH555" s="53" t="str">
        <f>IFERROR(VLOOKUP(B555,例①!$C$16:$D$21,2,FALSE),"")</f>
        <v/>
      </c>
      <c r="BI555" s="53" t="str">
        <f>IFERROR(VLOOKUP(B555,例①!$C$22:$D$24,2,FALSE),"")</f>
        <v/>
      </c>
      <c r="BJ555" s="53" t="str">
        <f>IF(B555&gt;例①!$C$26,"",IF(B555&gt;=例①!$C$25,$BJ$13,""))</f>
        <v/>
      </c>
      <c r="BK555" s="53" t="str">
        <f>IF(B555&gt;例①!$C$28,"",IF(B555&gt;=例①!$C$27,$BK$13,""))</f>
        <v/>
      </c>
      <c r="BL555" s="53" t="str">
        <f>IF(B555&gt;例①!$C$30,"",IF(B555&gt;=例①!$C$29,$BL$13,""))</f>
        <v/>
      </c>
      <c r="BM555" s="53" t="str">
        <f>IF(B555&gt;例①!$C$32,"",IF(B555&gt;=例①!$C$31,$BM$13,""))</f>
        <v/>
      </c>
      <c r="BN555" s="53" t="str">
        <f>IF(B555&gt;例①!$C$34,"",IF(B555&gt;=例①!$C$33,$BN$13,""))</f>
        <v/>
      </c>
      <c r="BO555" s="53" t="str">
        <f>IF(B555&gt;例①!$C$36,"",IF(B555&gt;=例①!$C$35,$BO$13,""))</f>
        <v/>
      </c>
      <c r="BP555" s="53" t="str">
        <f>IF(B555&gt;例①!$C$38,"",IF(B555&gt;=例①!$C$37,$BP$13,""))</f>
        <v/>
      </c>
      <c r="BQ555" s="53" t="str">
        <f>IF(B555&gt;例①!$C$40,"",IF(B555&gt;=例①!$C$39,$BQ$13,""))</f>
        <v/>
      </c>
      <c r="BR555" s="53" t="str">
        <f>IF(B555&gt;例①!$C$42,"",IF(B555&gt;=例①!$C$41,$BR$13,""))</f>
        <v/>
      </c>
      <c r="BS555" s="53" t="str">
        <f>IF(B555&gt;例①!$C$44,"",IF(B555&gt;=例①!$C$43,$BS$13,""))</f>
        <v/>
      </c>
      <c r="BT555" s="53" t="str">
        <f>IF(B555&gt;例①!$C$46,"",IF(B555&gt;=例①!$C$45,$BT$13,""))</f>
        <v/>
      </c>
      <c r="BU555" s="53" t="str">
        <f>IF(B555&gt;例①!$C$48,"",IF(B555&gt;=例①!$C$47,$BU$13,""))</f>
        <v/>
      </c>
      <c r="BV555" s="53" t="str">
        <f>IF(B555&gt;例①!$C$50,"",IF(B555&gt;=例①!$C$49,$BV$13,""))</f>
        <v/>
      </c>
      <c r="BW555" s="53" t="str">
        <f>IF(B555&gt;例①!$C$52,"",IF(B555&gt;=例①!$C$51,$BW$13,""))</f>
        <v/>
      </c>
      <c r="BX555" s="53" t="str">
        <f>IF(B555&gt;例①!$C$54,"",IF(B555&gt;=例①!$C$53,$BX$13,""))</f>
        <v/>
      </c>
      <c r="BY555" s="53" t="str">
        <f>IF(B555&gt;例①!$C$56,"",IF(B555&gt;=例①!$C$55,$BY$13,""))</f>
        <v/>
      </c>
      <c r="BZ555" s="53" t="str">
        <f>IF(B555&gt;例①!$C$58,"",IF(B555&gt;=例①!$C$57,$BZ$13,""))</f>
        <v/>
      </c>
      <c r="CA555" s="53" t="str">
        <f>IF(B555&gt;例①!$C$60,"",IF(B555&gt;=例①!$C$59,$CA$13,""))</f>
        <v/>
      </c>
      <c r="CB555" s="53" t="str">
        <f>IF(B555&gt;例①!$C$62,"",IF(B555&gt;=例①!$C$61,$CB$13,""))</f>
        <v/>
      </c>
      <c r="CC555" s="53" t="str">
        <f>IF(B555&gt;例①!$C$64,"",IF(B555&gt;=例①!$C$63,$CC$13,""))</f>
        <v/>
      </c>
      <c r="CD555" s="53" t="str">
        <f>IF(B555&gt;例①!$C$66,"",IF(B555&gt;=例①!$C$65,$CD$13,""))</f>
        <v/>
      </c>
      <c r="CE555" s="50" t="str">
        <f t="shared" si="323"/>
        <v/>
      </c>
      <c r="CF555" s="50" t="str">
        <f t="shared" si="310"/>
        <v xml:space="preserve"> </v>
      </c>
    </row>
    <row r="556" spans="1:84" ht="39" customHeight="1" thickTop="1" thickBot="1" x14ac:dyDescent="0.2">
      <c r="A556" s="81" t="str">
        <f t="shared" si="297"/>
        <v>対象期間外</v>
      </c>
      <c r="B556" s="180" t="str">
        <f>IFERROR(IF(B555=例①!$E$12+IF(WEEKDAY(例①!$E$12)=1,例①!$E$12,(8-WEEKDAY(例①!$E$12))),"-",IF(B555="-","-",B555+1)),"-")</f>
        <v>-</v>
      </c>
      <c r="C556" s="89" t="str">
        <f t="shared" si="311"/>
        <v>-</v>
      </c>
      <c r="D556" s="199" t="str">
        <f t="shared" si="312"/>
        <v>×</v>
      </c>
      <c r="E556" s="200" t="str">
        <f t="shared" si="313"/>
        <v xml:space="preserve"> </v>
      </c>
      <c r="F556" s="201" t="s">
        <v>60</v>
      </c>
      <c r="G556" s="202"/>
      <c r="H556" s="203"/>
      <c r="I556" s="204"/>
      <c r="J556" s="187" t="str">
        <f t="shared" si="314"/>
        <v/>
      </c>
      <c r="K556" s="190" t="str">
        <f t="shared" si="298"/>
        <v/>
      </c>
      <c r="L556" s="190" t="str">
        <f t="shared" si="299"/>
        <v/>
      </c>
      <c r="M556" s="188" t="str">
        <f t="shared" si="315"/>
        <v/>
      </c>
      <c r="N556" s="87" t="str">
        <f t="shared" si="300"/>
        <v/>
      </c>
      <c r="O556" s="108"/>
      <c r="P556" s="156" t="str">
        <f>IF(B556&lt;例①!$E$11,"",IF(B556&gt;例①!$E$12,"",IF(LEN(CE556)=0,"○","")))</f>
        <v/>
      </c>
      <c r="Q556" s="162">
        <f t="shared" si="316"/>
        <v>52</v>
      </c>
      <c r="R556" s="93">
        <f t="shared" si="301"/>
        <v>181</v>
      </c>
      <c r="S556" s="156" t="str">
        <f t="shared" si="302"/>
        <v/>
      </c>
      <c r="T556" s="162">
        <f t="shared" si="303"/>
        <v>51</v>
      </c>
      <c r="U556" s="100">
        <f t="shared" si="317"/>
        <v>52</v>
      </c>
      <c r="V556" s="93" t="str">
        <f t="shared" si="304"/>
        <v/>
      </c>
      <c r="W556" s="169" t="str">
        <f t="shared" si="318"/>
        <v/>
      </c>
      <c r="X556" s="80" t="str">
        <f t="shared" si="319"/>
        <v/>
      </c>
      <c r="Y556" s="80" t="str">
        <f t="shared" si="320"/>
        <v/>
      </c>
      <c r="Z556" s="80" t="str">
        <f t="shared" si="305"/>
        <v>-</v>
      </c>
      <c r="AA556" s="80" t="str">
        <f t="shared" si="306"/>
        <v/>
      </c>
      <c r="AB556" s="80" t="str">
        <f t="shared" si="307"/>
        <v>OK（振替済み）</v>
      </c>
      <c r="AC556" s="154">
        <f t="shared" si="308"/>
        <v>51</v>
      </c>
      <c r="AD556" s="154" t="str">
        <f t="shared" si="321"/>
        <v/>
      </c>
      <c r="AE556" s="106">
        <f t="shared" si="322"/>
        <v>0</v>
      </c>
      <c r="AF556" s="106">
        <f t="shared" si="309"/>
        <v>0</v>
      </c>
      <c r="AG556" s="218" t="str">
        <f>IFERROR(IF(AE556=1,例①!$E$11,IF(AE556=2,例①!$E$11,IF(WEEKDAY(Z556)=2,Z549,AG555))),"")</f>
        <v/>
      </c>
      <c r="AH556" s="222" t="str">
        <f t="shared" si="327"/>
        <v/>
      </c>
      <c r="AI556" s="222" t="str">
        <f t="shared" si="327"/>
        <v/>
      </c>
      <c r="AJ556" s="222" t="str">
        <f t="shared" si="327"/>
        <v/>
      </c>
      <c r="AK556" s="222" t="str">
        <f t="shared" si="327"/>
        <v/>
      </c>
      <c r="AL556" s="222" t="str">
        <f t="shared" si="327"/>
        <v/>
      </c>
      <c r="AM556" s="222" t="str">
        <f t="shared" si="327"/>
        <v/>
      </c>
      <c r="AN556" s="222" t="str">
        <f t="shared" si="327"/>
        <v/>
      </c>
      <c r="AO556" s="222" t="str">
        <f t="shared" si="327"/>
        <v/>
      </c>
      <c r="AP556" s="222" t="str">
        <f t="shared" si="327"/>
        <v/>
      </c>
      <c r="AQ556" s="222" t="str">
        <f t="shared" si="327"/>
        <v/>
      </c>
      <c r="AR556" s="222" t="str">
        <f t="shared" si="327"/>
        <v/>
      </c>
      <c r="AS556" s="222" t="str">
        <f t="shared" si="327"/>
        <v/>
      </c>
      <c r="AT556" s="222" t="str">
        <f t="shared" si="327"/>
        <v/>
      </c>
      <c r="AU556" s="222" t="str">
        <f t="shared" si="327"/>
        <v/>
      </c>
      <c r="AV556" s="222" t="str">
        <f t="shared" si="327"/>
        <v/>
      </c>
      <c r="AW556" s="222" t="str">
        <f t="shared" si="327"/>
        <v/>
      </c>
      <c r="AX556" s="222" t="str">
        <f t="shared" si="327"/>
        <v/>
      </c>
      <c r="AY556" s="222" t="str">
        <f t="shared" si="327"/>
        <v/>
      </c>
      <c r="AZ556" s="222" t="str">
        <f t="shared" si="327"/>
        <v/>
      </c>
      <c r="BA556" s="222" t="str">
        <f t="shared" si="327"/>
        <v/>
      </c>
      <c r="BB556" s="219" t="str">
        <f>IFERROR(IF(IF(IF(Z556=例①!$E$12,例①!$E$12,IF(WEEKDAY(Z556)=1,Z563,BB557))&gt;例①!$E$12,例①!$E$12,IF(Z556=例①!$E$12,例①!$E$12,IF(WEEKDAY(Z556)=1,Z563,BB557)))=0,例①!$E$12,IF(IF(Z556=例①!$E$12,例①!$E$12,IF(WEEKDAY(Z556)=1,Z563,BB557))&gt;例①!$E$12,例①!$E$12,IF(Z556=例①!$E$12,例①!$E$12,IF(WEEKDAY(Z556)=1,Z563,BB557)))),"")</f>
        <v/>
      </c>
      <c r="BE556" s="53"/>
      <c r="BF556" s="53"/>
      <c r="BG556" s="53" t="str">
        <f>IFERROR(VLOOKUP(B556,例①!$C$11:$D$12,2,FALSE),"")</f>
        <v/>
      </c>
      <c r="BH556" s="53" t="str">
        <f>IFERROR(VLOOKUP(B556,例①!$C$16:$D$21,2,FALSE),"")</f>
        <v/>
      </c>
      <c r="BI556" s="53" t="str">
        <f>IFERROR(VLOOKUP(B556,例①!$C$22:$D$24,2,FALSE),"")</f>
        <v/>
      </c>
      <c r="BJ556" s="53" t="str">
        <f>IF(B556&gt;例①!$C$26,"",IF(B556&gt;=例①!$C$25,$BJ$13,""))</f>
        <v/>
      </c>
      <c r="BK556" s="53" t="str">
        <f>IF(B556&gt;例①!$C$28,"",IF(B556&gt;=例①!$C$27,$BK$13,""))</f>
        <v/>
      </c>
      <c r="BL556" s="53" t="str">
        <f>IF(B556&gt;例①!$C$30,"",IF(B556&gt;=例①!$C$29,$BL$13,""))</f>
        <v/>
      </c>
      <c r="BM556" s="53" t="str">
        <f>IF(B556&gt;例①!$C$32,"",IF(B556&gt;=例①!$C$31,$BM$13,""))</f>
        <v/>
      </c>
      <c r="BN556" s="53" t="str">
        <f>IF(B556&gt;例①!$C$34,"",IF(B556&gt;=例①!$C$33,$BN$13,""))</f>
        <v/>
      </c>
      <c r="BO556" s="53" t="str">
        <f>IF(B556&gt;例①!$C$36,"",IF(B556&gt;=例①!$C$35,$BO$13,""))</f>
        <v/>
      </c>
      <c r="BP556" s="53" t="str">
        <f>IF(B556&gt;例①!$C$38,"",IF(B556&gt;=例①!$C$37,$BP$13,""))</f>
        <v/>
      </c>
      <c r="BQ556" s="53" t="str">
        <f>IF(B556&gt;例①!$C$40,"",IF(B556&gt;=例①!$C$39,$BQ$13,""))</f>
        <v/>
      </c>
      <c r="BR556" s="53" t="str">
        <f>IF(B556&gt;例①!$C$42,"",IF(B556&gt;=例①!$C$41,$BR$13,""))</f>
        <v/>
      </c>
      <c r="BS556" s="53" t="str">
        <f>IF(B556&gt;例①!$C$44,"",IF(B556&gt;=例①!$C$43,$BS$13,""))</f>
        <v/>
      </c>
      <c r="BT556" s="53" t="str">
        <f>IF(B556&gt;例①!$C$46,"",IF(B556&gt;=例①!$C$45,$BT$13,""))</f>
        <v/>
      </c>
      <c r="BU556" s="53" t="str">
        <f>IF(B556&gt;例①!$C$48,"",IF(B556&gt;=例①!$C$47,$BU$13,""))</f>
        <v/>
      </c>
      <c r="BV556" s="53" t="str">
        <f>IF(B556&gt;例①!$C$50,"",IF(B556&gt;=例①!$C$49,$BV$13,""))</f>
        <v/>
      </c>
      <c r="BW556" s="53" t="str">
        <f>IF(B556&gt;例①!$C$52,"",IF(B556&gt;=例①!$C$51,$BW$13,""))</f>
        <v/>
      </c>
      <c r="BX556" s="53" t="str">
        <f>IF(B556&gt;例①!$C$54,"",IF(B556&gt;=例①!$C$53,$BX$13,""))</f>
        <v/>
      </c>
      <c r="BY556" s="53" t="str">
        <f>IF(B556&gt;例①!$C$56,"",IF(B556&gt;=例①!$C$55,$BY$13,""))</f>
        <v/>
      </c>
      <c r="BZ556" s="53" t="str">
        <f>IF(B556&gt;例①!$C$58,"",IF(B556&gt;=例①!$C$57,$BZ$13,""))</f>
        <v/>
      </c>
      <c r="CA556" s="53" t="str">
        <f>IF(B556&gt;例①!$C$60,"",IF(B556&gt;=例①!$C$59,$CA$13,""))</f>
        <v/>
      </c>
      <c r="CB556" s="53" t="str">
        <f>IF(B556&gt;例①!$C$62,"",IF(B556&gt;=例①!$C$61,$CB$13,""))</f>
        <v/>
      </c>
      <c r="CC556" s="53" t="str">
        <f>IF(B556&gt;例①!$C$64,"",IF(B556&gt;=例①!$C$63,$CC$13,""))</f>
        <v/>
      </c>
      <c r="CD556" s="53" t="str">
        <f>IF(B556&gt;例①!$C$66,"",IF(B556&gt;=例①!$C$65,$CD$13,""))</f>
        <v/>
      </c>
      <c r="CE556" s="50" t="str">
        <f t="shared" si="323"/>
        <v/>
      </c>
      <c r="CF556" s="50" t="str">
        <f t="shared" si="310"/>
        <v xml:space="preserve"> </v>
      </c>
    </row>
    <row r="557" spans="1:84" ht="39" customHeight="1" thickTop="1" thickBot="1" x14ac:dyDescent="0.2">
      <c r="A557" s="81" t="str">
        <f t="shared" si="297"/>
        <v>対象期間外</v>
      </c>
      <c r="B557" s="180" t="str">
        <f>IFERROR(IF(B556=例①!$E$12+IF(WEEKDAY(例①!$E$12)=1,例①!$E$12,(8-WEEKDAY(例①!$E$12))),"-",IF(B556="-","-",B556+1)),"-")</f>
        <v>-</v>
      </c>
      <c r="C557" s="89" t="str">
        <f t="shared" si="311"/>
        <v>-</v>
      </c>
      <c r="D557" s="199" t="str">
        <f t="shared" si="312"/>
        <v>×</v>
      </c>
      <c r="E557" s="200" t="str">
        <f t="shared" si="313"/>
        <v xml:space="preserve"> </v>
      </c>
      <c r="F557" s="201" t="s">
        <v>60</v>
      </c>
      <c r="G557" s="202"/>
      <c r="H557" s="203"/>
      <c r="I557" s="204"/>
      <c r="J557" s="187" t="str">
        <f t="shared" si="314"/>
        <v/>
      </c>
      <c r="K557" s="190" t="str">
        <f t="shared" si="298"/>
        <v/>
      </c>
      <c r="L557" s="190" t="str">
        <f t="shared" si="299"/>
        <v/>
      </c>
      <c r="M557" s="188" t="str">
        <f t="shared" si="315"/>
        <v/>
      </c>
      <c r="N557" s="87" t="str">
        <f t="shared" si="300"/>
        <v/>
      </c>
      <c r="O557" s="108"/>
      <c r="P557" s="156" t="str">
        <f>IF(B557&lt;例①!$E$11,"",IF(B557&gt;例①!$E$12,"",IF(LEN(CE557)=0,"○","")))</f>
        <v/>
      </c>
      <c r="Q557" s="162">
        <f t="shared" si="316"/>
        <v>52</v>
      </c>
      <c r="R557" s="93">
        <f t="shared" si="301"/>
        <v>181</v>
      </c>
      <c r="S557" s="156" t="str">
        <f t="shared" si="302"/>
        <v/>
      </c>
      <c r="T557" s="162">
        <f t="shared" si="303"/>
        <v>51</v>
      </c>
      <c r="U557" s="100">
        <f t="shared" si="317"/>
        <v>52</v>
      </c>
      <c r="V557" s="93" t="str">
        <f t="shared" si="304"/>
        <v/>
      </c>
      <c r="W557" s="169" t="str">
        <f t="shared" si="318"/>
        <v/>
      </c>
      <c r="X557" s="80" t="str">
        <f t="shared" si="319"/>
        <v/>
      </c>
      <c r="Y557" s="80" t="str">
        <f t="shared" si="320"/>
        <v/>
      </c>
      <c r="Z557" s="80" t="str">
        <f t="shared" si="305"/>
        <v>-</v>
      </c>
      <c r="AA557" s="80" t="str">
        <f t="shared" si="306"/>
        <v/>
      </c>
      <c r="AB557" s="80" t="str">
        <f t="shared" si="307"/>
        <v>OK（振替済み）</v>
      </c>
      <c r="AC557" s="154">
        <f t="shared" si="308"/>
        <v>51</v>
      </c>
      <c r="AD557" s="154" t="str">
        <f t="shared" si="321"/>
        <v/>
      </c>
      <c r="AE557" s="106">
        <f t="shared" si="322"/>
        <v>0</v>
      </c>
      <c r="AF557" s="106">
        <f t="shared" si="309"/>
        <v>0</v>
      </c>
      <c r="AG557" s="218" t="str">
        <f>IFERROR(IF(AE557=1,例①!$E$11,IF(AE557=2,例①!$E$11,IF(WEEKDAY(Z557)=2,Z550,AG556))),"")</f>
        <v/>
      </c>
      <c r="AH557" s="222" t="str">
        <f t="shared" si="327"/>
        <v/>
      </c>
      <c r="AI557" s="222" t="str">
        <f t="shared" si="327"/>
        <v/>
      </c>
      <c r="AJ557" s="222" t="str">
        <f t="shared" si="327"/>
        <v/>
      </c>
      <c r="AK557" s="222" t="str">
        <f t="shared" si="327"/>
        <v/>
      </c>
      <c r="AL557" s="222" t="str">
        <f t="shared" si="327"/>
        <v/>
      </c>
      <c r="AM557" s="222" t="str">
        <f t="shared" si="327"/>
        <v/>
      </c>
      <c r="AN557" s="222" t="str">
        <f t="shared" si="327"/>
        <v/>
      </c>
      <c r="AO557" s="222" t="str">
        <f t="shared" si="327"/>
        <v/>
      </c>
      <c r="AP557" s="222" t="str">
        <f t="shared" si="327"/>
        <v/>
      </c>
      <c r="AQ557" s="222" t="str">
        <f t="shared" si="327"/>
        <v/>
      </c>
      <c r="AR557" s="222" t="str">
        <f t="shared" si="327"/>
        <v/>
      </c>
      <c r="AS557" s="222" t="str">
        <f t="shared" si="327"/>
        <v/>
      </c>
      <c r="AT557" s="222" t="str">
        <f t="shared" si="327"/>
        <v/>
      </c>
      <c r="AU557" s="222" t="str">
        <f t="shared" si="327"/>
        <v/>
      </c>
      <c r="AV557" s="222" t="str">
        <f t="shared" si="327"/>
        <v/>
      </c>
      <c r="AW557" s="222" t="str">
        <f t="shared" si="327"/>
        <v/>
      </c>
      <c r="AX557" s="222" t="str">
        <f t="shared" si="327"/>
        <v/>
      </c>
      <c r="AY557" s="222" t="str">
        <f t="shared" si="327"/>
        <v/>
      </c>
      <c r="AZ557" s="222" t="str">
        <f t="shared" si="327"/>
        <v/>
      </c>
      <c r="BA557" s="222" t="str">
        <f t="shared" si="327"/>
        <v/>
      </c>
      <c r="BB557" s="219" t="str">
        <f>IFERROR(IF(IF(IF(Z557=例①!$E$12,例①!$E$12,IF(WEEKDAY(Z557)=1,Z564,BB558))&gt;例①!$E$12,例①!$E$12,IF(Z557=例①!$E$12,例①!$E$12,IF(WEEKDAY(Z557)=1,Z564,BB558)))=0,例①!$E$12,IF(IF(Z557=例①!$E$12,例①!$E$12,IF(WEEKDAY(Z557)=1,Z564,BB558))&gt;例①!$E$12,例①!$E$12,IF(Z557=例①!$E$12,例①!$E$12,IF(WEEKDAY(Z557)=1,Z564,BB558)))),"")</f>
        <v/>
      </c>
      <c r="BE557" s="53"/>
      <c r="BF557" s="53"/>
      <c r="BG557" s="53" t="str">
        <f>IFERROR(VLOOKUP(B557,例①!$C$11:$D$12,2,FALSE),"")</f>
        <v/>
      </c>
      <c r="BH557" s="53" t="str">
        <f>IFERROR(VLOOKUP(B557,例①!$C$16:$D$21,2,FALSE),"")</f>
        <v/>
      </c>
      <c r="BI557" s="53" t="str">
        <f>IFERROR(VLOOKUP(B557,例①!$C$22:$D$24,2,FALSE),"")</f>
        <v/>
      </c>
      <c r="BJ557" s="53" t="str">
        <f>IF(B557&gt;例①!$C$26,"",IF(B557&gt;=例①!$C$25,$BJ$13,""))</f>
        <v/>
      </c>
      <c r="BK557" s="53" t="str">
        <f>IF(B557&gt;例①!$C$28,"",IF(B557&gt;=例①!$C$27,$BK$13,""))</f>
        <v/>
      </c>
      <c r="BL557" s="53" t="str">
        <f>IF(B557&gt;例①!$C$30,"",IF(B557&gt;=例①!$C$29,$BL$13,""))</f>
        <v/>
      </c>
      <c r="BM557" s="53" t="str">
        <f>IF(B557&gt;例①!$C$32,"",IF(B557&gt;=例①!$C$31,$BM$13,""))</f>
        <v/>
      </c>
      <c r="BN557" s="53" t="str">
        <f>IF(B557&gt;例①!$C$34,"",IF(B557&gt;=例①!$C$33,$BN$13,""))</f>
        <v/>
      </c>
      <c r="BO557" s="53" t="str">
        <f>IF(B557&gt;例①!$C$36,"",IF(B557&gt;=例①!$C$35,$BO$13,""))</f>
        <v/>
      </c>
      <c r="BP557" s="53" t="str">
        <f>IF(B557&gt;例①!$C$38,"",IF(B557&gt;=例①!$C$37,$BP$13,""))</f>
        <v/>
      </c>
      <c r="BQ557" s="53" t="str">
        <f>IF(B557&gt;例①!$C$40,"",IF(B557&gt;=例①!$C$39,$BQ$13,""))</f>
        <v/>
      </c>
      <c r="BR557" s="53" t="str">
        <f>IF(B557&gt;例①!$C$42,"",IF(B557&gt;=例①!$C$41,$BR$13,""))</f>
        <v/>
      </c>
      <c r="BS557" s="53" t="str">
        <f>IF(B557&gt;例①!$C$44,"",IF(B557&gt;=例①!$C$43,$BS$13,""))</f>
        <v/>
      </c>
      <c r="BT557" s="53" t="str">
        <f>IF(B557&gt;例①!$C$46,"",IF(B557&gt;=例①!$C$45,$BT$13,""))</f>
        <v/>
      </c>
      <c r="BU557" s="53" t="str">
        <f>IF(B557&gt;例①!$C$48,"",IF(B557&gt;=例①!$C$47,$BU$13,""))</f>
        <v/>
      </c>
      <c r="BV557" s="53" t="str">
        <f>IF(B557&gt;例①!$C$50,"",IF(B557&gt;=例①!$C$49,$BV$13,""))</f>
        <v/>
      </c>
      <c r="BW557" s="53" t="str">
        <f>IF(B557&gt;例①!$C$52,"",IF(B557&gt;=例①!$C$51,$BW$13,""))</f>
        <v/>
      </c>
      <c r="BX557" s="53" t="str">
        <f>IF(B557&gt;例①!$C$54,"",IF(B557&gt;=例①!$C$53,$BX$13,""))</f>
        <v/>
      </c>
      <c r="BY557" s="53" t="str">
        <f>IF(B557&gt;例①!$C$56,"",IF(B557&gt;=例①!$C$55,$BY$13,""))</f>
        <v/>
      </c>
      <c r="BZ557" s="53" t="str">
        <f>IF(B557&gt;例①!$C$58,"",IF(B557&gt;=例①!$C$57,$BZ$13,""))</f>
        <v/>
      </c>
      <c r="CA557" s="53" t="str">
        <f>IF(B557&gt;例①!$C$60,"",IF(B557&gt;=例①!$C$59,$CA$13,""))</f>
        <v/>
      </c>
      <c r="CB557" s="53" t="str">
        <f>IF(B557&gt;例①!$C$62,"",IF(B557&gt;=例①!$C$61,$CB$13,""))</f>
        <v/>
      </c>
      <c r="CC557" s="53" t="str">
        <f>IF(B557&gt;例①!$C$64,"",IF(B557&gt;=例①!$C$63,$CC$13,""))</f>
        <v/>
      </c>
      <c r="CD557" s="53" t="str">
        <f>IF(B557&gt;例①!$C$66,"",IF(B557&gt;=例①!$C$65,$CD$13,""))</f>
        <v/>
      </c>
      <c r="CE557" s="50" t="str">
        <f t="shared" si="323"/>
        <v/>
      </c>
      <c r="CF557" s="50" t="str">
        <f t="shared" si="310"/>
        <v xml:space="preserve"> </v>
      </c>
    </row>
    <row r="558" spans="1:84" ht="39" customHeight="1" thickTop="1" thickBot="1" x14ac:dyDescent="0.2">
      <c r="A558" s="81" t="str">
        <f t="shared" si="297"/>
        <v>対象期間外</v>
      </c>
      <c r="B558" s="180" t="str">
        <f>IFERROR(IF(B557=例①!$E$12+IF(WEEKDAY(例①!$E$12)=1,例①!$E$12,(8-WEEKDAY(例①!$E$12))),"-",IF(B557="-","-",B557+1)),"-")</f>
        <v>-</v>
      </c>
      <c r="C558" s="89" t="str">
        <f t="shared" si="311"/>
        <v>-</v>
      </c>
      <c r="D558" s="199" t="str">
        <f t="shared" si="312"/>
        <v>×</v>
      </c>
      <c r="E558" s="200" t="str">
        <f t="shared" si="313"/>
        <v xml:space="preserve"> </v>
      </c>
      <c r="F558" s="201" t="s">
        <v>60</v>
      </c>
      <c r="G558" s="202"/>
      <c r="H558" s="203"/>
      <c r="I558" s="204"/>
      <c r="J558" s="187" t="str">
        <f t="shared" si="314"/>
        <v/>
      </c>
      <c r="K558" s="190" t="str">
        <f t="shared" si="298"/>
        <v/>
      </c>
      <c r="L558" s="190" t="str">
        <f t="shared" si="299"/>
        <v/>
      </c>
      <c r="M558" s="188" t="str">
        <f t="shared" si="315"/>
        <v/>
      </c>
      <c r="N558" s="87" t="str">
        <f t="shared" si="300"/>
        <v/>
      </c>
      <c r="O558" s="108"/>
      <c r="P558" s="156" t="str">
        <f>IF(B558&lt;例①!$E$11,"",IF(B558&gt;例①!$E$12,"",IF(LEN(CE558)=0,"○","")))</f>
        <v/>
      </c>
      <c r="Q558" s="162">
        <f t="shared" si="316"/>
        <v>52</v>
      </c>
      <c r="R558" s="93">
        <f t="shared" si="301"/>
        <v>181</v>
      </c>
      <c r="S558" s="156" t="str">
        <f t="shared" si="302"/>
        <v/>
      </c>
      <c r="T558" s="162">
        <f t="shared" si="303"/>
        <v>51</v>
      </c>
      <c r="U558" s="100">
        <f t="shared" si="317"/>
        <v>52</v>
      </c>
      <c r="V558" s="93" t="str">
        <f t="shared" si="304"/>
        <v/>
      </c>
      <c r="W558" s="169" t="str">
        <f t="shared" si="318"/>
        <v/>
      </c>
      <c r="X558" s="80" t="str">
        <f t="shared" si="319"/>
        <v/>
      </c>
      <c r="Y558" s="80" t="str">
        <f t="shared" si="320"/>
        <v/>
      </c>
      <c r="Z558" s="80" t="str">
        <f t="shared" si="305"/>
        <v>-</v>
      </c>
      <c r="AA558" s="80" t="str">
        <f t="shared" si="306"/>
        <v/>
      </c>
      <c r="AB558" s="80" t="str">
        <f t="shared" si="307"/>
        <v>OK（振替済み）</v>
      </c>
      <c r="AC558" s="154">
        <f t="shared" si="308"/>
        <v>51</v>
      </c>
      <c r="AD558" s="154" t="str">
        <f t="shared" si="321"/>
        <v/>
      </c>
      <c r="AE558" s="106">
        <f t="shared" si="322"/>
        <v>0</v>
      </c>
      <c r="AF558" s="106">
        <f t="shared" si="309"/>
        <v>0</v>
      </c>
      <c r="AG558" s="218" t="str">
        <f>IFERROR(IF(AE558=1,例①!$E$11,IF(AE558=2,例①!$E$11,IF(WEEKDAY(Z558)=2,Z551,AG557))),"")</f>
        <v/>
      </c>
      <c r="AH558" s="222" t="str">
        <f t="shared" si="327"/>
        <v/>
      </c>
      <c r="AI558" s="222" t="str">
        <f t="shared" si="327"/>
        <v/>
      </c>
      <c r="AJ558" s="222" t="str">
        <f t="shared" si="327"/>
        <v/>
      </c>
      <c r="AK558" s="222" t="str">
        <f t="shared" si="327"/>
        <v/>
      </c>
      <c r="AL558" s="222" t="str">
        <f t="shared" si="327"/>
        <v/>
      </c>
      <c r="AM558" s="222" t="str">
        <f t="shared" si="327"/>
        <v/>
      </c>
      <c r="AN558" s="222" t="str">
        <f t="shared" si="327"/>
        <v/>
      </c>
      <c r="AO558" s="222" t="str">
        <f t="shared" si="327"/>
        <v/>
      </c>
      <c r="AP558" s="222" t="str">
        <f t="shared" si="327"/>
        <v/>
      </c>
      <c r="AQ558" s="222" t="str">
        <f t="shared" si="327"/>
        <v/>
      </c>
      <c r="AR558" s="222" t="str">
        <f t="shared" si="327"/>
        <v/>
      </c>
      <c r="AS558" s="222" t="str">
        <f t="shared" si="327"/>
        <v/>
      </c>
      <c r="AT558" s="222" t="str">
        <f t="shared" si="327"/>
        <v/>
      </c>
      <c r="AU558" s="222" t="str">
        <f t="shared" si="327"/>
        <v/>
      </c>
      <c r="AV558" s="222" t="str">
        <f t="shared" si="327"/>
        <v/>
      </c>
      <c r="AW558" s="222" t="str">
        <f t="shared" si="327"/>
        <v/>
      </c>
      <c r="AX558" s="222" t="str">
        <f t="shared" si="327"/>
        <v/>
      </c>
      <c r="AY558" s="222" t="str">
        <f t="shared" si="327"/>
        <v/>
      </c>
      <c r="AZ558" s="222" t="str">
        <f t="shared" si="327"/>
        <v/>
      </c>
      <c r="BA558" s="222" t="str">
        <f t="shared" si="327"/>
        <v/>
      </c>
      <c r="BB558" s="219" t="str">
        <f>IFERROR(IF(IF(IF(Z558=例①!$E$12,例①!$E$12,IF(WEEKDAY(Z558)=1,Z565,BB559))&gt;例①!$E$12,例①!$E$12,IF(Z558=例①!$E$12,例①!$E$12,IF(WEEKDAY(Z558)=1,Z565,BB559)))=0,例①!$E$12,IF(IF(Z558=例①!$E$12,例①!$E$12,IF(WEEKDAY(Z558)=1,Z565,BB559))&gt;例①!$E$12,例①!$E$12,IF(Z558=例①!$E$12,例①!$E$12,IF(WEEKDAY(Z558)=1,Z565,BB559)))),"")</f>
        <v/>
      </c>
      <c r="BE558" s="53"/>
      <c r="BF558" s="53"/>
      <c r="BG558" s="53" t="str">
        <f>IFERROR(VLOOKUP(B558,例①!$C$11:$D$12,2,FALSE),"")</f>
        <v/>
      </c>
      <c r="BH558" s="53" t="str">
        <f>IFERROR(VLOOKUP(B558,例①!$C$16:$D$21,2,FALSE),"")</f>
        <v/>
      </c>
      <c r="BI558" s="53" t="str">
        <f>IFERROR(VLOOKUP(B558,例①!$C$22:$D$24,2,FALSE),"")</f>
        <v/>
      </c>
      <c r="BJ558" s="53" t="str">
        <f>IF(B558&gt;例①!$C$26,"",IF(B558&gt;=例①!$C$25,$BJ$13,""))</f>
        <v/>
      </c>
      <c r="BK558" s="53" t="str">
        <f>IF(B558&gt;例①!$C$28,"",IF(B558&gt;=例①!$C$27,$BK$13,""))</f>
        <v/>
      </c>
      <c r="BL558" s="53" t="str">
        <f>IF(B558&gt;例①!$C$30,"",IF(B558&gt;=例①!$C$29,$BL$13,""))</f>
        <v/>
      </c>
      <c r="BM558" s="53" t="str">
        <f>IF(B558&gt;例①!$C$32,"",IF(B558&gt;=例①!$C$31,$BM$13,""))</f>
        <v/>
      </c>
      <c r="BN558" s="53" t="str">
        <f>IF(B558&gt;例①!$C$34,"",IF(B558&gt;=例①!$C$33,$BN$13,""))</f>
        <v/>
      </c>
      <c r="BO558" s="53" t="str">
        <f>IF(B558&gt;例①!$C$36,"",IF(B558&gt;=例①!$C$35,$BO$13,""))</f>
        <v/>
      </c>
      <c r="BP558" s="53" t="str">
        <f>IF(B558&gt;例①!$C$38,"",IF(B558&gt;=例①!$C$37,$BP$13,""))</f>
        <v/>
      </c>
      <c r="BQ558" s="53" t="str">
        <f>IF(B558&gt;例①!$C$40,"",IF(B558&gt;=例①!$C$39,$BQ$13,""))</f>
        <v/>
      </c>
      <c r="BR558" s="53" t="str">
        <f>IF(B558&gt;例①!$C$42,"",IF(B558&gt;=例①!$C$41,$BR$13,""))</f>
        <v/>
      </c>
      <c r="BS558" s="53" t="str">
        <f>IF(B558&gt;例①!$C$44,"",IF(B558&gt;=例①!$C$43,$BS$13,""))</f>
        <v/>
      </c>
      <c r="BT558" s="53" t="str">
        <f>IF(B558&gt;例①!$C$46,"",IF(B558&gt;=例①!$C$45,$BT$13,""))</f>
        <v/>
      </c>
      <c r="BU558" s="53" t="str">
        <f>IF(B558&gt;例①!$C$48,"",IF(B558&gt;=例①!$C$47,$BU$13,""))</f>
        <v/>
      </c>
      <c r="BV558" s="53" t="str">
        <f>IF(B558&gt;例①!$C$50,"",IF(B558&gt;=例①!$C$49,$BV$13,""))</f>
        <v/>
      </c>
      <c r="BW558" s="53" t="str">
        <f>IF(B558&gt;例①!$C$52,"",IF(B558&gt;=例①!$C$51,$BW$13,""))</f>
        <v/>
      </c>
      <c r="BX558" s="53" t="str">
        <f>IF(B558&gt;例①!$C$54,"",IF(B558&gt;=例①!$C$53,$BX$13,""))</f>
        <v/>
      </c>
      <c r="BY558" s="53" t="str">
        <f>IF(B558&gt;例①!$C$56,"",IF(B558&gt;=例①!$C$55,$BY$13,""))</f>
        <v/>
      </c>
      <c r="BZ558" s="53" t="str">
        <f>IF(B558&gt;例①!$C$58,"",IF(B558&gt;=例①!$C$57,$BZ$13,""))</f>
        <v/>
      </c>
      <c r="CA558" s="53" t="str">
        <f>IF(B558&gt;例①!$C$60,"",IF(B558&gt;=例①!$C$59,$CA$13,""))</f>
        <v/>
      </c>
      <c r="CB558" s="53" t="str">
        <f>IF(B558&gt;例①!$C$62,"",IF(B558&gt;=例①!$C$61,$CB$13,""))</f>
        <v/>
      </c>
      <c r="CC558" s="53" t="str">
        <f>IF(B558&gt;例①!$C$64,"",IF(B558&gt;=例①!$C$63,$CC$13,""))</f>
        <v/>
      </c>
      <c r="CD558" s="53" t="str">
        <f>IF(B558&gt;例①!$C$66,"",IF(B558&gt;=例①!$C$65,$CD$13,""))</f>
        <v/>
      </c>
      <c r="CE558" s="50" t="str">
        <f t="shared" si="323"/>
        <v/>
      </c>
      <c r="CF558" s="50" t="str">
        <f t="shared" si="310"/>
        <v xml:space="preserve"> </v>
      </c>
    </row>
    <row r="559" spans="1:84" ht="39" customHeight="1" thickTop="1" thickBot="1" x14ac:dyDescent="0.2">
      <c r="A559" s="81" t="str">
        <f t="shared" si="297"/>
        <v>対象期間外</v>
      </c>
      <c r="B559" s="180" t="str">
        <f>IFERROR(IF(B558=例①!$E$12+IF(WEEKDAY(例①!$E$12)=1,例①!$E$12,(8-WEEKDAY(例①!$E$12))),"-",IF(B558="-","-",B558+1)),"-")</f>
        <v>-</v>
      </c>
      <c r="C559" s="89" t="str">
        <f t="shared" si="311"/>
        <v>-</v>
      </c>
      <c r="D559" s="199" t="str">
        <f t="shared" si="312"/>
        <v>×</v>
      </c>
      <c r="E559" s="200" t="str">
        <f t="shared" si="313"/>
        <v xml:space="preserve"> </v>
      </c>
      <c r="F559" s="201" t="s">
        <v>61</v>
      </c>
      <c r="G559" s="202"/>
      <c r="H559" s="203"/>
      <c r="I559" s="204"/>
      <c r="J559" s="187" t="str">
        <f t="shared" si="314"/>
        <v/>
      </c>
      <c r="K559" s="190" t="str">
        <f t="shared" si="298"/>
        <v/>
      </c>
      <c r="L559" s="190" t="str">
        <f t="shared" si="299"/>
        <v/>
      </c>
      <c r="M559" s="188" t="str">
        <f t="shared" si="315"/>
        <v/>
      </c>
      <c r="N559" s="87" t="str">
        <f t="shared" si="300"/>
        <v/>
      </c>
      <c r="O559" s="108"/>
      <c r="P559" s="156" t="str">
        <f>IF(B559&lt;例①!$E$11,"",IF(B559&gt;例①!$E$12,"",IF(LEN(CE559)=0,"○","")))</f>
        <v/>
      </c>
      <c r="Q559" s="162">
        <f t="shared" si="316"/>
        <v>52</v>
      </c>
      <c r="R559" s="93">
        <f t="shared" si="301"/>
        <v>181</v>
      </c>
      <c r="S559" s="156" t="str">
        <f t="shared" si="302"/>
        <v/>
      </c>
      <c r="T559" s="162">
        <f t="shared" si="303"/>
        <v>51</v>
      </c>
      <c r="U559" s="100">
        <f t="shared" si="317"/>
        <v>52</v>
      </c>
      <c r="V559" s="93" t="str">
        <f t="shared" si="304"/>
        <v/>
      </c>
      <c r="W559" s="169" t="str">
        <f t="shared" si="318"/>
        <v/>
      </c>
      <c r="X559" s="80" t="str">
        <f t="shared" si="319"/>
        <v/>
      </c>
      <c r="Y559" s="80" t="str">
        <f t="shared" si="320"/>
        <v/>
      </c>
      <c r="Z559" s="80" t="str">
        <f t="shared" si="305"/>
        <v>-</v>
      </c>
      <c r="AA559" s="80" t="str">
        <f t="shared" si="306"/>
        <v/>
      </c>
      <c r="AB559" s="80" t="str">
        <f t="shared" si="307"/>
        <v>OK（振替済み）</v>
      </c>
      <c r="AC559" s="154">
        <f t="shared" si="308"/>
        <v>51</v>
      </c>
      <c r="AD559" s="154" t="str">
        <f t="shared" si="321"/>
        <v/>
      </c>
      <c r="AE559" s="106">
        <f t="shared" si="322"/>
        <v>0</v>
      </c>
      <c r="AF559" s="106">
        <f t="shared" si="309"/>
        <v>0</v>
      </c>
      <c r="AG559" s="218" t="str">
        <f>IFERROR(IF(AE559=1,例①!$E$11,IF(AE559=2,例①!$E$11,IF(WEEKDAY(Z559)=2,Z552,AG558))),"")</f>
        <v/>
      </c>
      <c r="AH559" s="222" t="str">
        <f t="shared" si="327"/>
        <v/>
      </c>
      <c r="AI559" s="222" t="str">
        <f t="shared" si="327"/>
        <v/>
      </c>
      <c r="AJ559" s="222" t="str">
        <f t="shared" si="327"/>
        <v/>
      </c>
      <c r="AK559" s="222" t="str">
        <f t="shared" si="327"/>
        <v/>
      </c>
      <c r="AL559" s="222" t="str">
        <f t="shared" si="327"/>
        <v/>
      </c>
      <c r="AM559" s="222" t="str">
        <f t="shared" si="327"/>
        <v/>
      </c>
      <c r="AN559" s="222" t="str">
        <f t="shared" si="327"/>
        <v/>
      </c>
      <c r="AO559" s="222" t="str">
        <f t="shared" si="327"/>
        <v/>
      </c>
      <c r="AP559" s="222" t="str">
        <f t="shared" si="327"/>
        <v/>
      </c>
      <c r="AQ559" s="222" t="str">
        <f t="shared" si="327"/>
        <v/>
      </c>
      <c r="AR559" s="222" t="str">
        <f t="shared" si="327"/>
        <v/>
      </c>
      <c r="AS559" s="222" t="str">
        <f t="shared" si="327"/>
        <v/>
      </c>
      <c r="AT559" s="222" t="str">
        <f t="shared" si="327"/>
        <v/>
      </c>
      <c r="AU559" s="222" t="str">
        <f t="shared" si="327"/>
        <v/>
      </c>
      <c r="AV559" s="222" t="str">
        <f t="shared" si="327"/>
        <v/>
      </c>
      <c r="AW559" s="222" t="str">
        <f t="shared" si="327"/>
        <v/>
      </c>
      <c r="AX559" s="222" t="str">
        <f t="shared" si="327"/>
        <v/>
      </c>
      <c r="AY559" s="222" t="str">
        <f t="shared" si="327"/>
        <v/>
      </c>
      <c r="AZ559" s="222" t="str">
        <f t="shared" si="327"/>
        <v/>
      </c>
      <c r="BA559" s="222" t="str">
        <f t="shared" si="327"/>
        <v/>
      </c>
      <c r="BB559" s="219" t="str">
        <f>IFERROR(IF(IF(IF(Z559=例①!$E$12,例①!$E$12,IF(WEEKDAY(Z559)=1,Z566,BB560))&gt;例①!$E$12,例①!$E$12,IF(Z559=例①!$E$12,例①!$E$12,IF(WEEKDAY(Z559)=1,Z566,BB560)))=0,例①!$E$12,IF(IF(Z559=例①!$E$12,例①!$E$12,IF(WEEKDAY(Z559)=1,Z566,BB560))&gt;例①!$E$12,例①!$E$12,IF(Z559=例①!$E$12,例①!$E$12,IF(WEEKDAY(Z559)=1,Z566,BB560)))),"")</f>
        <v/>
      </c>
      <c r="BE559" s="53"/>
      <c r="BF559" s="53"/>
      <c r="BG559" s="53" t="str">
        <f>IFERROR(VLOOKUP(B559,例①!$C$11:$D$12,2,FALSE),"")</f>
        <v/>
      </c>
      <c r="BH559" s="53" t="str">
        <f>IFERROR(VLOOKUP(B559,例①!$C$16:$D$21,2,FALSE),"")</f>
        <v/>
      </c>
      <c r="BI559" s="53" t="str">
        <f>IFERROR(VLOOKUP(B559,例①!$C$22:$D$24,2,FALSE),"")</f>
        <v/>
      </c>
      <c r="BJ559" s="53" t="str">
        <f>IF(B559&gt;例①!$C$26,"",IF(B559&gt;=例①!$C$25,$BJ$13,""))</f>
        <v/>
      </c>
      <c r="BK559" s="53" t="str">
        <f>IF(B559&gt;例①!$C$28,"",IF(B559&gt;=例①!$C$27,$BK$13,""))</f>
        <v/>
      </c>
      <c r="BL559" s="53" t="str">
        <f>IF(B559&gt;例①!$C$30,"",IF(B559&gt;=例①!$C$29,$BL$13,""))</f>
        <v/>
      </c>
      <c r="BM559" s="53" t="str">
        <f>IF(B559&gt;例①!$C$32,"",IF(B559&gt;=例①!$C$31,$BM$13,""))</f>
        <v/>
      </c>
      <c r="BN559" s="53" t="str">
        <f>IF(B559&gt;例①!$C$34,"",IF(B559&gt;=例①!$C$33,$BN$13,""))</f>
        <v/>
      </c>
      <c r="BO559" s="53" t="str">
        <f>IF(B559&gt;例①!$C$36,"",IF(B559&gt;=例①!$C$35,$BO$13,""))</f>
        <v/>
      </c>
      <c r="BP559" s="53" t="str">
        <f>IF(B559&gt;例①!$C$38,"",IF(B559&gt;=例①!$C$37,$BP$13,""))</f>
        <v/>
      </c>
      <c r="BQ559" s="53" t="str">
        <f>IF(B559&gt;例①!$C$40,"",IF(B559&gt;=例①!$C$39,$BQ$13,""))</f>
        <v/>
      </c>
      <c r="BR559" s="53" t="str">
        <f>IF(B559&gt;例①!$C$42,"",IF(B559&gt;=例①!$C$41,$BR$13,""))</f>
        <v/>
      </c>
      <c r="BS559" s="53" t="str">
        <f>IF(B559&gt;例①!$C$44,"",IF(B559&gt;=例①!$C$43,$BS$13,""))</f>
        <v/>
      </c>
      <c r="BT559" s="53" t="str">
        <f>IF(B559&gt;例①!$C$46,"",IF(B559&gt;=例①!$C$45,$BT$13,""))</f>
        <v/>
      </c>
      <c r="BU559" s="53" t="str">
        <f>IF(B559&gt;例①!$C$48,"",IF(B559&gt;=例①!$C$47,$BU$13,""))</f>
        <v/>
      </c>
      <c r="BV559" s="53" t="str">
        <f>IF(B559&gt;例①!$C$50,"",IF(B559&gt;=例①!$C$49,$BV$13,""))</f>
        <v/>
      </c>
      <c r="BW559" s="53" t="str">
        <f>IF(B559&gt;例①!$C$52,"",IF(B559&gt;=例①!$C$51,$BW$13,""))</f>
        <v/>
      </c>
      <c r="BX559" s="53" t="str">
        <f>IF(B559&gt;例①!$C$54,"",IF(B559&gt;=例①!$C$53,$BX$13,""))</f>
        <v/>
      </c>
      <c r="BY559" s="53" t="str">
        <f>IF(B559&gt;例①!$C$56,"",IF(B559&gt;=例①!$C$55,$BY$13,""))</f>
        <v/>
      </c>
      <c r="BZ559" s="53" t="str">
        <f>IF(B559&gt;例①!$C$58,"",IF(B559&gt;=例①!$C$57,$BZ$13,""))</f>
        <v/>
      </c>
      <c r="CA559" s="53" t="str">
        <f>IF(B559&gt;例①!$C$60,"",IF(B559&gt;=例①!$C$59,$CA$13,""))</f>
        <v/>
      </c>
      <c r="CB559" s="53" t="str">
        <f>IF(B559&gt;例①!$C$62,"",IF(B559&gt;=例①!$C$61,$CB$13,""))</f>
        <v/>
      </c>
      <c r="CC559" s="53" t="str">
        <f>IF(B559&gt;例①!$C$64,"",IF(B559&gt;=例①!$C$63,$CC$13,""))</f>
        <v/>
      </c>
      <c r="CD559" s="53" t="str">
        <f>IF(B559&gt;例①!$C$66,"",IF(B559&gt;=例①!$C$65,$CD$13,""))</f>
        <v/>
      </c>
      <c r="CE559" s="50" t="str">
        <f t="shared" si="323"/>
        <v/>
      </c>
      <c r="CF559" s="50" t="str">
        <f t="shared" si="310"/>
        <v xml:space="preserve"> </v>
      </c>
    </row>
    <row r="560" spans="1:84" ht="39" customHeight="1" thickTop="1" thickBot="1" x14ac:dyDescent="0.2">
      <c r="A560" s="81" t="str">
        <f t="shared" si="297"/>
        <v>対象期間外</v>
      </c>
      <c r="B560" s="180" t="str">
        <f>IFERROR(IF(B559=例①!$E$12+IF(WEEKDAY(例①!$E$12)=1,例①!$E$12,(8-WEEKDAY(例①!$E$12))),"-",IF(B559="-","-",B559+1)),"-")</f>
        <v>-</v>
      </c>
      <c r="C560" s="89" t="str">
        <f t="shared" si="311"/>
        <v>-</v>
      </c>
      <c r="D560" s="199" t="str">
        <f t="shared" si="312"/>
        <v>×</v>
      </c>
      <c r="E560" s="200" t="str">
        <f t="shared" si="313"/>
        <v xml:space="preserve"> </v>
      </c>
      <c r="F560" s="201" t="s">
        <v>61</v>
      </c>
      <c r="G560" s="202"/>
      <c r="H560" s="203"/>
      <c r="I560" s="204"/>
      <c r="J560" s="187" t="str">
        <f t="shared" si="314"/>
        <v/>
      </c>
      <c r="K560" s="190" t="str">
        <f t="shared" si="298"/>
        <v/>
      </c>
      <c r="L560" s="190" t="str">
        <f t="shared" si="299"/>
        <v/>
      </c>
      <c r="M560" s="188" t="str">
        <f t="shared" si="315"/>
        <v/>
      </c>
      <c r="N560" s="87" t="str">
        <f t="shared" si="300"/>
        <v/>
      </c>
      <c r="O560" s="108"/>
      <c r="P560" s="156" t="str">
        <f>IF(B560&lt;例①!$E$11,"",IF(B560&gt;例①!$E$12,"",IF(LEN(CE560)=0,"○","")))</f>
        <v/>
      </c>
      <c r="Q560" s="162">
        <f t="shared" si="316"/>
        <v>52</v>
      </c>
      <c r="R560" s="93">
        <f t="shared" si="301"/>
        <v>181</v>
      </c>
      <c r="S560" s="156" t="str">
        <f t="shared" si="302"/>
        <v/>
      </c>
      <c r="T560" s="162">
        <f t="shared" si="303"/>
        <v>51</v>
      </c>
      <c r="U560" s="100">
        <f t="shared" si="317"/>
        <v>52</v>
      </c>
      <c r="V560" s="93" t="str">
        <f t="shared" si="304"/>
        <v/>
      </c>
      <c r="W560" s="169" t="str">
        <f t="shared" si="318"/>
        <v/>
      </c>
      <c r="X560" s="80" t="str">
        <f t="shared" si="319"/>
        <v/>
      </c>
      <c r="Y560" s="80" t="str">
        <f t="shared" si="320"/>
        <v/>
      </c>
      <c r="Z560" s="80" t="str">
        <f t="shared" si="305"/>
        <v>-</v>
      </c>
      <c r="AA560" s="80" t="str">
        <f t="shared" si="306"/>
        <v/>
      </c>
      <c r="AB560" s="80" t="str">
        <f t="shared" si="307"/>
        <v>OK（振替済み）</v>
      </c>
      <c r="AC560" s="154">
        <f t="shared" si="308"/>
        <v>51</v>
      </c>
      <c r="AD560" s="154" t="str">
        <f t="shared" si="321"/>
        <v/>
      </c>
      <c r="AE560" s="106">
        <f t="shared" si="322"/>
        <v>0</v>
      </c>
      <c r="AF560" s="106">
        <f t="shared" si="309"/>
        <v>0</v>
      </c>
      <c r="AG560" s="223" t="str">
        <f>IFERROR(IF(AE560=1,例①!$E$11,IF(AE560=2,例①!$E$11,IF(WEEKDAY(Z560)=2,Z553,AG559))),"")</f>
        <v/>
      </c>
      <c r="AH560" s="224" t="str">
        <f t="shared" si="327"/>
        <v/>
      </c>
      <c r="AI560" s="224" t="str">
        <f t="shared" si="327"/>
        <v/>
      </c>
      <c r="AJ560" s="224" t="str">
        <f t="shared" si="327"/>
        <v/>
      </c>
      <c r="AK560" s="224" t="str">
        <f t="shared" si="327"/>
        <v/>
      </c>
      <c r="AL560" s="224" t="str">
        <f t="shared" si="327"/>
        <v/>
      </c>
      <c r="AM560" s="224" t="str">
        <f t="shared" si="327"/>
        <v/>
      </c>
      <c r="AN560" s="224" t="str">
        <f t="shared" si="327"/>
        <v/>
      </c>
      <c r="AO560" s="224" t="str">
        <f t="shared" si="327"/>
        <v/>
      </c>
      <c r="AP560" s="224" t="str">
        <f t="shared" si="327"/>
        <v/>
      </c>
      <c r="AQ560" s="224" t="str">
        <f t="shared" si="327"/>
        <v/>
      </c>
      <c r="AR560" s="224" t="str">
        <f t="shared" si="327"/>
        <v/>
      </c>
      <c r="AS560" s="224" t="str">
        <f t="shared" si="327"/>
        <v/>
      </c>
      <c r="AT560" s="224" t="str">
        <f t="shared" si="327"/>
        <v/>
      </c>
      <c r="AU560" s="224" t="str">
        <f t="shared" si="327"/>
        <v/>
      </c>
      <c r="AV560" s="224" t="str">
        <f t="shared" si="327"/>
        <v/>
      </c>
      <c r="AW560" s="224" t="str">
        <f t="shared" si="327"/>
        <v/>
      </c>
      <c r="AX560" s="224" t="str">
        <f t="shared" si="327"/>
        <v/>
      </c>
      <c r="AY560" s="224" t="str">
        <f t="shared" si="327"/>
        <v/>
      </c>
      <c r="AZ560" s="224" t="str">
        <f t="shared" si="327"/>
        <v/>
      </c>
      <c r="BA560" s="224" t="str">
        <f t="shared" si="327"/>
        <v/>
      </c>
      <c r="BB560" s="225" t="str">
        <f>IFERROR(IF(IF(IF(Z560=例①!$E$12,例①!$E$12,IF(WEEKDAY(Z560)=1,Z567,BB561))&gt;例①!$E$12,例①!$E$12,IF(Z560=例①!$E$12,例①!$E$12,IF(WEEKDAY(Z560)=1,Z567,BB561)))=0,例①!$E$12,IF(IF(Z560=例①!$E$12,例①!$E$12,IF(WEEKDAY(Z560)=1,Z567,BB561))&gt;例①!$E$12,例①!$E$12,IF(Z560=例①!$E$12,例①!$E$12,IF(WEEKDAY(Z560)=1,Z567,BB561)))),"")</f>
        <v/>
      </c>
      <c r="BE560" s="53"/>
      <c r="BF560" s="53"/>
      <c r="BG560" s="53" t="str">
        <f>IFERROR(VLOOKUP(B560,例①!$C$11:$D$12,2,FALSE),"")</f>
        <v/>
      </c>
      <c r="BH560" s="53" t="str">
        <f>IFERROR(VLOOKUP(B560,例①!$C$16:$D$21,2,FALSE),"")</f>
        <v/>
      </c>
      <c r="BI560" s="53" t="str">
        <f>IFERROR(VLOOKUP(B560,例①!$C$22:$D$24,2,FALSE),"")</f>
        <v/>
      </c>
      <c r="BJ560" s="53" t="str">
        <f>IF(B560&gt;例①!$C$26,"",IF(B560&gt;=例①!$C$25,$BJ$13,""))</f>
        <v/>
      </c>
      <c r="BK560" s="53" t="str">
        <f>IF(B560&gt;例①!$C$28,"",IF(B560&gt;=例①!$C$27,$BK$13,""))</f>
        <v/>
      </c>
      <c r="BL560" s="53" t="str">
        <f>IF(B560&gt;例①!$C$30,"",IF(B560&gt;=例①!$C$29,$BL$13,""))</f>
        <v/>
      </c>
      <c r="BM560" s="53" t="str">
        <f>IF(B560&gt;例①!$C$32,"",IF(B560&gt;=例①!$C$31,$BM$13,""))</f>
        <v/>
      </c>
      <c r="BN560" s="53" t="str">
        <f>IF(B560&gt;例①!$C$34,"",IF(B560&gt;=例①!$C$33,$BN$13,""))</f>
        <v/>
      </c>
      <c r="BO560" s="53" t="str">
        <f>IF(B560&gt;例①!$C$36,"",IF(B560&gt;=例①!$C$35,$BO$13,""))</f>
        <v/>
      </c>
      <c r="BP560" s="53" t="str">
        <f>IF(B560&gt;例①!$C$38,"",IF(B560&gt;=例①!$C$37,$BP$13,""))</f>
        <v/>
      </c>
      <c r="BQ560" s="53" t="str">
        <f>IF(B560&gt;例①!$C$40,"",IF(B560&gt;=例①!$C$39,$BQ$13,""))</f>
        <v/>
      </c>
      <c r="BR560" s="53" t="str">
        <f>IF(B560&gt;例①!$C$42,"",IF(B560&gt;=例①!$C$41,$BR$13,""))</f>
        <v/>
      </c>
      <c r="BS560" s="53" t="str">
        <f>IF(B560&gt;例①!$C$44,"",IF(B560&gt;=例①!$C$43,$BS$13,""))</f>
        <v/>
      </c>
      <c r="BT560" s="53" t="str">
        <f>IF(B560&gt;例①!$C$46,"",IF(B560&gt;=例①!$C$45,$BT$13,""))</f>
        <v/>
      </c>
      <c r="BU560" s="53" t="str">
        <f>IF(B560&gt;例①!$C$48,"",IF(B560&gt;=例①!$C$47,$BU$13,""))</f>
        <v/>
      </c>
      <c r="BV560" s="53" t="str">
        <f>IF(B560&gt;例①!$C$50,"",IF(B560&gt;=例①!$C$49,$BV$13,""))</f>
        <v/>
      </c>
      <c r="BW560" s="53" t="str">
        <f>IF(B560&gt;例①!$C$52,"",IF(B560&gt;=例①!$C$51,$BW$13,""))</f>
        <v/>
      </c>
      <c r="BX560" s="53" t="str">
        <f>IF(B560&gt;例①!$C$54,"",IF(B560&gt;=例①!$C$53,$BX$13,""))</f>
        <v/>
      </c>
      <c r="BY560" s="53" t="str">
        <f>IF(B560&gt;例①!$C$56,"",IF(B560&gt;=例①!$C$55,$BY$13,""))</f>
        <v/>
      </c>
      <c r="BZ560" s="53" t="str">
        <f>IF(B560&gt;例①!$C$58,"",IF(B560&gt;=例①!$C$57,$BZ$13,""))</f>
        <v/>
      </c>
      <c r="CA560" s="53" t="str">
        <f>IF(B560&gt;例①!$C$60,"",IF(B560&gt;=例①!$C$59,$CA$13,""))</f>
        <v/>
      </c>
      <c r="CB560" s="53" t="str">
        <f>IF(B560&gt;例①!$C$62,"",IF(B560&gt;=例①!$C$61,$CB$13,""))</f>
        <v/>
      </c>
      <c r="CC560" s="53" t="str">
        <f>IF(B560&gt;例①!$C$64,"",IF(B560&gt;=例①!$C$63,$CC$13,""))</f>
        <v/>
      </c>
      <c r="CD560" s="53" t="str">
        <f>IF(B560&gt;例①!$C$66,"",IF(B560&gt;=例①!$C$65,$CD$13,""))</f>
        <v/>
      </c>
      <c r="CE560" s="50" t="str">
        <f t="shared" si="323"/>
        <v/>
      </c>
      <c r="CF560" s="50" t="str">
        <f t="shared" si="310"/>
        <v xml:space="preserve"> </v>
      </c>
    </row>
    <row r="561" spans="1:84" ht="39" customHeight="1" thickTop="1" thickBot="1" x14ac:dyDescent="0.2">
      <c r="A561" s="81" t="str">
        <f t="shared" si="297"/>
        <v>対象期間外</v>
      </c>
      <c r="B561" s="180" t="str">
        <f>IFERROR(IF(B560=例①!$E$12+IF(WEEKDAY(例①!$E$12)=1,例①!$E$12,(8-WEEKDAY(例①!$E$12))),"-",IF(B560="-","-",B560+1)),"-")</f>
        <v>-</v>
      </c>
      <c r="C561" s="89" t="str">
        <f t="shared" si="311"/>
        <v>-</v>
      </c>
      <c r="D561" s="199" t="str">
        <f t="shared" si="312"/>
        <v>×</v>
      </c>
      <c r="E561" s="200" t="str">
        <f t="shared" si="313"/>
        <v xml:space="preserve"> </v>
      </c>
      <c r="F561" s="201" t="s">
        <v>60</v>
      </c>
      <c r="G561" s="202"/>
      <c r="H561" s="203"/>
      <c r="I561" s="204"/>
      <c r="J561" s="187" t="str">
        <f t="shared" si="314"/>
        <v/>
      </c>
      <c r="K561" s="190" t="str">
        <f t="shared" si="298"/>
        <v/>
      </c>
      <c r="L561" s="190" t="str">
        <f t="shared" si="299"/>
        <v/>
      </c>
      <c r="M561" s="188" t="str">
        <f t="shared" si="315"/>
        <v/>
      </c>
      <c r="N561" s="87" t="str">
        <f t="shared" si="300"/>
        <v/>
      </c>
      <c r="O561" s="108"/>
      <c r="P561" s="156" t="str">
        <f>IF(B561&lt;例①!$E$11,"",IF(B561&gt;例①!$E$12,"",IF(LEN(CE561)=0,"○","")))</f>
        <v/>
      </c>
      <c r="Q561" s="162">
        <f t="shared" si="316"/>
        <v>52</v>
      </c>
      <c r="R561" s="93">
        <f t="shared" si="301"/>
        <v>181</v>
      </c>
      <c r="S561" s="156" t="str">
        <f t="shared" si="302"/>
        <v/>
      </c>
      <c r="T561" s="162">
        <f t="shared" si="303"/>
        <v>51</v>
      </c>
      <c r="U561" s="100">
        <f t="shared" si="317"/>
        <v>52</v>
      </c>
      <c r="V561" s="93" t="str">
        <f t="shared" si="304"/>
        <v/>
      </c>
      <c r="W561" s="169" t="str">
        <f t="shared" si="318"/>
        <v/>
      </c>
      <c r="X561" s="80" t="str">
        <f t="shared" si="319"/>
        <v/>
      </c>
      <c r="Y561" s="80" t="str">
        <f t="shared" si="320"/>
        <v/>
      </c>
      <c r="Z561" s="80" t="str">
        <f t="shared" si="305"/>
        <v>-</v>
      </c>
      <c r="AA561" s="80" t="str">
        <f t="shared" si="306"/>
        <v/>
      </c>
      <c r="AB561" s="80" t="str">
        <f t="shared" si="307"/>
        <v>OK（振替済み）</v>
      </c>
      <c r="AC561" s="154">
        <f t="shared" si="308"/>
        <v>51</v>
      </c>
      <c r="AD561" s="154" t="str">
        <f t="shared" si="321"/>
        <v/>
      </c>
      <c r="AE561" s="106">
        <f t="shared" si="322"/>
        <v>0</v>
      </c>
      <c r="AF561" s="106">
        <f t="shared" si="309"/>
        <v>0</v>
      </c>
      <c r="AG561" s="216" t="str">
        <f>IFERROR(IF(AE561=1,例①!$E$11,IF(AE561=2,例①!$E$11,IF(WEEKDAY(Z561)=2,Z554,AG560))),"")</f>
        <v/>
      </c>
      <c r="AH561" s="221" t="str">
        <f t="shared" si="327"/>
        <v/>
      </c>
      <c r="AI561" s="221" t="str">
        <f t="shared" si="327"/>
        <v/>
      </c>
      <c r="AJ561" s="221" t="str">
        <f t="shared" si="327"/>
        <v/>
      </c>
      <c r="AK561" s="221" t="str">
        <f t="shared" si="327"/>
        <v/>
      </c>
      <c r="AL561" s="221" t="str">
        <f t="shared" si="327"/>
        <v/>
      </c>
      <c r="AM561" s="221" t="str">
        <f t="shared" si="327"/>
        <v/>
      </c>
      <c r="AN561" s="221" t="str">
        <f t="shared" si="327"/>
        <v/>
      </c>
      <c r="AO561" s="221" t="str">
        <f t="shared" si="327"/>
        <v/>
      </c>
      <c r="AP561" s="221" t="str">
        <f t="shared" si="327"/>
        <v/>
      </c>
      <c r="AQ561" s="221" t="str">
        <f t="shared" si="327"/>
        <v/>
      </c>
      <c r="AR561" s="221" t="str">
        <f t="shared" si="327"/>
        <v/>
      </c>
      <c r="AS561" s="221" t="str">
        <f t="shared" si="327"/>
        <v/>
      </c>
      <c r="AT561" s="221" t="str">
        <f t="shared" si="327"/>
        <v/>
      </c>
      <c r="AU561" s="221" t="str">
        <f t="shared" si="327"/>
        <v/>
      </c>
      <c r="AV561" s="221" t="str">
        <f t="shared" si="327"/>
        <v/>
      </c>
      <c r="AW561" s="221" t="str">
        <f t="shared" ref="AW561:BA561" si="328">IFERROR(IF(AV561+1&gt;$BB561,"",AV561+1),"")</f>
        <v/>
      </c>
      <c r="AX561" s="221" t="str">
        <f t="shared" si="328"/>
        <v/>
      </c>
      <c r="AY561" s="221" t="str">
        <f t="shared" si="328"/>
        <v/>
      </c>
      <c r="AZ561" s="221" t="str">
        <f t="shared" si="328"/>
        <v/>
      </c>
      <c r="BA561" s="221" t="str">
        <f t="shared" si="328"/>
        <v/>
      </c>
      <c r="BB561" s="217" t="str">
        <f>IFERROR(IF(IF(IF(Z561=例①!$E$12,例①!$E$12,IF(WEEKDAY(Z561)=1,Z568,BB562))&gt;例①!$E$12,例①!$E$12,IF(Z561=例①!$E$12,例①!$E$12,IF(WEEKDAY(Z561)=1,Z568,BB562)))=0,例①!$E$12,IF(IF(Z561=例①!$E$12,例①!$E$12,IF(WEEKDAY(Z561)=1,Z568,BB562))&gt;例①!$E$12,例①!$E$12,IF(Z561=例①!$E$12,例①!$E$12,IF(WEEKDAY(Z561)=1,Z568,BB562)))),"")</f>
        <v/>
      </c>
      <c r="BE561" s="53"/>
      <c r="BF561" s="53"/>
      <c r="BG561" s="53" t="str">
        <f>IFERROR(VLOOKUP(B561,例①!$C$11:$D$12,2,FALSE),"")</f>
        <v/>
      </c>
      <c r="BH561" s="53" t="str">
        <f>IFERROR(VLOOKUP(B561,例①!$C$16:$D$21,2,FALSE),"")</f>
        <v/>
      </c>
      <c r="BI561" s="53" t="str">
        <f>IFERROR(VLOOKUP(B561,例①!$C$22:$D$24,2,FALSE),"")</f>
        <v/>
      </c>
      <c r="BJ561" s="53" t="str">
        <f>IF(B561&gt;例①!$C$26,"",IF(B561&gt;=例①!$C$25,$BJ$13,""))</f>
        <v/>
      </c>
      <c r="BK561" s="53" t="str">
        <f>IF(B561&gt;例①!$C$28,"",IF(B561&gt;=例①!$C$27,$BK$13,""))</f>
        <v/>
      </c>
      <c r="BL561" s="53" t="str">
        <f>IF(B561&gt;例①!$C$30,"",IF(B561&gt;=例①!$C$29,$BL$13,""))</f>
        <v/>
      </c>
      <c r="BM561" s="53" t="str">
        <f>IF(B561&gt;例①!$C$32,"",IF(B561&gt;=例①!$C$31,$BM$13,""))</f>
        <v/>
      </c>
      <c r="BN561" s="53" t="str">
        <f>IF(B561&gt;例①!$C$34,"",IF(B561&gt;=例①!$C$33,$BN$13,""))</f>
        <v/>
      </c>
      <c r="BO561" s="53" t="str">
        <f>IF(B561&gt;例①!$C$36,"",IF(B561&gt;=例①!$C$35,$BO$13,""))</f>
        <v/>
      </c>
      <c r="BP561" s="53" t="str">
        <f>IF(B561&gt;例①!$C$38,"",IF(B561&gt;=例①!$C$37,$BP$13,""))</f>
        <v/>
      </c>
      <c r="BQ561" s="53" t="str">
        <f>IF(B561&gt;例①!$C$40,"",IF(B561&gt;=例①!$C$39,$BQ$13,""))</f>
        <v/>
      </c>
      <c r="BR561" s="53" t="str">
        <f>IF(B561&gt;例①!$C$42,"",IF(B561&gt;=例①!$C$41,$BR$13,""))</f>
        <v/>
      </c>
      <c r="BS561" s="53" t="str">
        <f>IF(B561&gt;例①!$C$44,"",IF(B561&gt;=例①!$C$43,$BS$13,""))</f>
        <v/>
      </c>
      <c r="BT561" s="53" t="str">
        <f>IF(B561&gt;例①!$C$46,"",IF(B561&gt;=例①!$C$45,$BT$13,""))</f>
        <v/>
      </c>
      <c r="BU561" s="53" t="str">
        <f>IF(B561&gt;例①!$C$48,"",IF(B561&gt;=例①!$C$47,$BU$13,""))</f>
        <v/>
      </c>
      <c r="BV561" s="53" t="str">
        <f>IF(B561&gt;例①!$C$50,"",IF(B561&gt;=例①!$C$49,$BV$13,""))</f>
        <v/>
      </c>
      <c r="BW561" s="53" t="str">
        <f>IF(B561&gt;例①!$C$52,"",IF(B561&gt;=例①!$C$51,$BW$13,""))</f>
        <v/>
      </c>
      <c r="BX561" s="53" t="str">
        <f>IF(B561&gt;例①!$C$54,"",IF(B561&gt;=例①!$C$53,$BX$13,""))</f>
        <v/>
      </c>
      <c r="BY561" s="53" t="str">
        <f>IF(B561&gt;例①!$C$56,"",IF(B561&gt;=例①!$C$55,$BY$13,""))</f>
        <v/>
      </c>
      <c r="BZ561" s="53" t="str">
        <f>IF(B561&gt;例①!$C$58,"",IF(B561&gt;=例①!$C$57,$BZ$13,""))</f>
        <v/>
      </c>
      <c r="CA561" s="53" t="str">
        <f>IF(B561&gt;例①!$C$60,"",IF(B561&gt;=例①!$C$59,$CA$13,""))</f>
        <v/>
      </c>
      <c r="CB561" s="53" t="str">
        <f>IF(B561&gt;例①!$C$62,"",IF(B561&gt;=例①!$C$61,$CB$13,""))</f>
        <v/>
      </c>
      <c r="CC561" s="53" t="str">
        <f>IF(B561&gt;例①!$C$64,"",IF(B561&gt;=例①!$C$63,$CC$13,""))</f>
        <v/>
      </c>
      <c r="CD561" s="53" t="str">
        <f>IF(B561&gt;例①!$C$66,"",IF(B561&gt;=例①!$C$65,$CD$13,""))</f>
        <v/>
      </c>
      <c r="CE561" s="50" t="str">
        <f t="shared" si="323"/>
        <v/>
      </c>
      <c r="CF561" s="50" t="str">
        <f t="shared" si="310"/>
        <v xml:space="preserve"> </v>
      </c>
    </row>
    <row r="562" spans="1:84" ht="39" customHeight="1" thickTop="1" thickBot="1" x14ac:dyDescent="0.2">
      <c r="A562" s="81" t="str">
        <f t="shared" si="297"/>
        <v>対象期間外</v>
      </c>
      <c r="B562" s="180" t="str">
        <f>IFERROR(IF(B561=例①!$E$12+IF(WEEKDAY(例①!$E$12)=1,例①!$E$12,(8-WEEKDAY(例①!$E$12))),"-",IF(B561="-","-",B561+1)),"-")</f>
        <v>-</v>
      </c>
      <c r="C562" s="89" t="str">
        <f t="shared" si="311"/>
        <v>-</v>
      </c>
      <c r="D562" s="199" t="str">
        <f t="shared" si="312"/>
        <v>×</v>
      </c>
      <c r="E562" s="200" t="str">
        <f t="shared" si="313"/>
        <v xml:space="preserve"> </v>
      </c>
      <c r="F562" s="201" t="s">
        <v>60</v>
      </c>
      <c r="G562" s="202"/>
      <c r="H562" s="203"/>
      <c r="I562" s="204"/>
      <c r="J562" s="187" t="str">
        <f t="shared" si="314"/>
        <v/>
      </c>
      <c r="K562" s="190" t="str">
        <f t="shared" si="298"/>
        <v/>
      </c>
      <c r="L562" s="190" t="str">
        <f t="shared" si="299"/>
        <v/>
      </c>
      <c r="M562" s="188" t="str">
        <f t="shared" si="315"/>
        <v/>
      </c>
      <c r="N562" s="87" t="str">
        <f t="shared" si="300"/>
        <v/>
      </c>
      <c r="O562" s="108"/>
      <c r="P562" s="156" t="str">
        <f>IF(B562&lt;例①!$E$11,"",IF(B562&gt;例①!$E$12,"",IF(LEN(CE562)=0,"○","")))</f>
        <v/>
      </c>
      <c r="Q562" s="162">
        <f t="shared" si="316"/>
        <v>52</v>
      </c>
      <c r="R562" s="93">
        <f t="shared" si="301"/>
        <v>181</v>
      </c>
      <c r="S562" s="156" t="str">
        <f t="shared" si="302"/>
        <v/>
      </c>
      <c r="T562" s="162">
        <f t="shared" si="303"/>
        <v>51</v>
      </c>
      <c r="U562" s="100">
        <f t="shared" si="317"/>
        <v>52</v>
      </c>
      <c r="V562" s="93" t="str">
        <f t="shared" si="304"/>
        <v/>
      </c>
      <c r="W562" s="169" t="str">
        <f t="shared" si="318"/>
        <v/>
      </c>
      <c r="X562" s="80" t="str">
        <f t="shared" si="319"/>
        <v/>
      </c>
      <c r="Y562" s="80" t="str">
        <f t="shared" si="320"/>
        <v/>
      </c>
      <c r="Z562" s="80" t="str">
        <f t="shared" si="305"/>
        <v>-</v>
      </c>
      <c r="AA562" s="80" t="str">
        <f t="shared" si="306"/>
        <v/>
      </c>
      <c r="AB562" s="80" t="str">
        <f t="shared" si="307"/>
        <v>OK（振替済み）</v>
      </c>
      <c r="AC562" s="154">
        <f t="shared" si="308"/>
        <v>51</v>
      </c>
      <c r="AD562" s="154" t="str">
        <f t="shared" si="321"/>
        <v/>
      </c>
      <c r="AE562" s="106">
        <f t="shared" si="322"/>
        <v>0</v>
      </c>
      <c r="AF562" s="106">
        <f t="shared" si="309"/>
        <v>0</v>
      </c>
      <c r="AG562" s="218" t="str">
        <f>IFERROR(IF(AE562=1,例①!$E$11,IF(AE562=2,例①!$E$11,IF(WEEKDAY(Z562)=2,Z555,AG561))),"")</f>
        <v/>
      </c>
      <c r="AH562" s="222" t="str">
        <f t="shared" ref="AH562:BA574" si="329">IFERROR(IF(AG562+1&gt;$BB562,"",AG562+1),"")</f>
        <v/>
      </c>
      <c r="AI562" s="222" t="str">
        <f t="shared" si="329"/>
        <v/>
      </c>
      <c r="AJ562" s="222" t="str">
        <f t="shared" si="329"/>
        <v/>
      </c>
      <c r="AK562" s="222" t="str">
        <f t="shared" si="329"/>
        <v/>
      </c>
      <c r="AL562" s="222" t="str">
        <f t="shared" si="329"/>
        <v/>
      </c>
      <c r="AM562" s="222" t="str">
        <f t="shared" si="329"/>
        <v/>
      </c>
      <c r="AN562" s="222" t="str">
        <f t="shared" si="329"/>
        <v/>
      </c>
      <c r="AO562" s="222" t="str">
        <f t="shared" si="329"/>
        <v/>
      </c>
      <c r="AP562" s="222" t="str">
        <f t="shared" si="329"/>
        <v/>
      </c>
      <c r="AQ562" s="222" t="str">
        <f t="shared" si="329"/>
        <v/>
      </c>
      <c r="AR562" s="222" t="str">
        <f t="shared" si="329"/>
        <v/>
      </c>
      <c r="AS562" s="222" t="str">
        <f t="shared" si="329"/>
        <v/>
      </c>
      <c r="AT562" s="222" t="str">
        <f t="shared" si="329"/>
        <v/>
      </c>
      <c r="AU562" s="222" t="str">
        <f t="shared" si="329"/>
        <v/>
      </c>
      <c r="AV562" s="222" t="str">
        <f t="shared" si="329"/>
        <v/>
      </c>
      <c r="AW562" s="222" t="str">
        <f t="shared" si="329"/>
        <v/>
      </c>
      <c r="AX562" s="222" t="str">
        <f t="shared" si="329"/>
        <v/>
      </c>
      <c r="AY562" s="222" t="str">
        <f t="shared" si="329"/>
        <v/>
      </c>
      <c r="AZ562" s="222" t="str">
        <f t="shared" si="329"/>
        <v/>
      </c>
      <c r="BA562" s="222" t="str">
        <f t="shared" si="329"/>
        <v/>
      </c>
      <c r="BB562" s="219" t="str">
        <f>IFERROR(IF(IF(IF(Z562=例①!$E$12,例①!$E$12,IF(WEEKDAY(Z562)=1,Z569,BB563))&gt;例①!$E$12,例①!$E$12,IF(Z562=例①!$E$12,例①!$E$12,IF(WEEKDAY(Z562)=1,Z569,BB563)))=0,例①!$E$12,IF(IF(Z562=例①!$E$12,例①!$E$12,IF(WEEKDAY(Z562)=1,Z569,BB563))&gt;例①!$E$12,例①!$E$12,IF(Z562=例①!$E$12,例①!$E$12,IF(WEEKDAY(Z562)=1,Z569,BB563)))),"")</f>
        <v/>
      </c>
      <c r="BE562" s="53"/>
      <c r="BF562" s="53"/>
      <c r="BG562" s="53" t="str">
        <f>IFERROR(VLOOKUP(B562,例①!$C$11:$D$12,2,FALSE),"")</f>
        <v/>
      </c>
      <c r="BH562" s="53" t="str">
        <f>IFERROR(VLOOKUP(B562,例①!$C$16:$D$21,2,FALSE),"")</f>
        <v/>
      </c>
      <c r="BI562" s="53" t="str">
        <f>IFERROR(VLOOKUP(B562,例①!$C$22:$D$24,2,FALSE),"")</f>
        <v/>
      </c>
      <c r="BJ562" s="53" t="str">
        <f>IF(B562&gt;例①!$C$26,"",IF(B562&gt;=例①!$C$25,$BJ$13,""))</f>
        <v/>
      </c>
      <c r="BK562" s="53" t="str">
        <f>IF(B562&gt;例①!$C$28,"",IF(B562&gt;=例①!$C$27,$BK$13,""))</f>
        <v/>
      </c>
      <c r="BL562" s="53" t="str">
        <f>IF(B562&gt;例①!$C$30,"",IF(B562&gt;=例①!$C$29,$BL$13,""))</f>
        <v/>
      </c>
      <c r="BM562" s="53" t="str">
        <f>IF(B562&gt;例①!$C$32,"",IF(B562&gt;=例①!$C$31,$BM$13,""))</f>
        <v/>
      </c>
      <c r="BN562" s="53" t="str">
        <f>IF(B562&gt;例①!$C$34,"",IF(B562&gt;=例①!$C$33,$BN$13,""))</f>
        <v/>
      </c>
      <c r="BO562" s="53" t="str">
        <f>IF(B562&gt;例①!$C$36,"",IF(B562&gt;=例①!$C$35,$BO$13,""))</f>
        <v/>
      </c>
      <c r="BP562" s="53" t="str">
        <f>IF(B562&gt;例①!$C$38,"",IF(B562&gt;=例①!$C$37,$BP$13,""))</f>
        <v/>
      </c>
      <c r="BQ562" s="53" t="str">
        <f>IF(B562&gt;例①!$C$40,"",IF(B562&gt;=例①!$C$39,$BQ$13,""))</f>
        <v/>
      </c>
      <c r="BR562" s="53" t="str">
        <f>IF(B562&gt;例①!$C$42,"",IF(B562&gt;=例①!$C$41,$BR$13,""))</f>
        <v/>
      </c>
      <c r="BS562" s="53" t="str">
        <f>IF(B562&gt;例①!$C$44,"",IF(B562&gt;=例①!$C$43,$BS$13,""))</f>
        <v/>
      </c>
      <c r="BT562" s="53" t="str">
        <f>IF(B562&gt;例①!$C$46,"",IF(B562&gt;=例①!$C$45,$BT$13,""))</f>
        <v/>
      </c>
      <c r="BU562" s="53" t="str">
        <f>IF(B562&gt;例①!$C$48,"",IF(B562&gt;=例①!$C$47,$BU$13,""))</f>
        <v/>
      </c>
      <c r="BV562" s="53" t="str">
        <f>IF(B562&gt;例①!$C$50,"",IF(B562&gt;=例①!$C$49,$BV$13,""))</f>
        <v/>
      </c>
      <c r="BW562" s="53" t="str">
        <f>IF(B562&gt;例①!$C$52,"",IF(B562&gt;=例①!$C$51,$BW$13,""))</f>
        <v/>
      </c>
      <c r="BX562" s="53" t="str">
        <f>IF(B562&gt;例①!$C$54,"",IF(B562&gt;=例①!$C$53,$BX$13,""))</f>
        <v/>
      </c>
      <c r="BY562" s="53" t="str">
        <f>IF(B562&gt;例①!$C$56,"",IF(B562&gt;=例①!$C$55,$BY$13,""))</f>
        <v/>
      </c>
      <c r="BZ562" s="53" t="str">
        <f>IF(B562&gt;例①!$C$58,"",IF(B562&gt;=例①!$C$57,$BZ$13,""))</f>
        <v/>
      </c>
      <c r="CA562" s="53" t="str">
        <f>IF(B562&gt;例①!$C$60,"",IF(B562&gt;=例①!$C$59,$CA$13,""))</f>
        <v/>
      </c>
      <c r="CB562" s="53" t="str">
        <f>IF(B562&gt;例①!$C$62,"",IF(B562&gt;=例①!$C$61,$CB$13,""))</f>
        <v/>
      </c>
      <c r="CC562" s="53" t="str">
        <f>IF(B562&gt;例①!$C$64,"",IF(B562&gt;=例①!$C$63,$CC$13,""))</f>
        <v/>
      </c>
      <c r="CD562" s="53" t="str">
        <f>IF(B562&gt;例①!$C$66,"",IF(B562&gt;=例①!$C$65,$CD$13,""))</f>
        <v/>
      </c>
      <c r="CE562" s="50" t="str">
        <f t="shared" si="323"/>
        <v/>
      </c>
      <c r="CF562" s="50" t="str">
        <f t="shared" si="310"/>
        <v xml:space="preserve"> </v>
      </c>
    </row>
    <row r="563" spans="1:84" ht="39" customHeight="1" thickTop="1" thickBot="1" x14ac:dyDescent="0.2">
      <c r="A563" s="81" t="str">
        <f t="shared" si="297"/>
        <v>対象期間外</v>
      </c>
      <c r="B563" s="180" t="str">
        <f>IFERROR(IF(B562=例①!$E$12+IF(WEEKDAY(例①!$E$12)=1,例①!$E$12,(8-WEEKDAY(例①!$E$12))),"-",IF(B562="-","-",B562+1)),"-")</f>
        <v>-</v>
      </c>
      <c r="C563" s="89" t="str">
        <f t="shared" si="311"/>
        <v>-</v>
      </c>
      <c r="D563" s="199" t="str">
        <f t="shared" si="312"/>
        <v>×</v>
      </c>
      <c r="E563" s="200" t="str">
        <f t="shared" si="313"/>
        <v xml:space="preserve"> </v>
      </c>
      <c r="F563" s="201" t="s">
        <v>60</v>
      </c>
      <c r="G563" s="202"/>
      <c r="H563" s="203"/>
      <c r="I563" s="204"/>
      <c r="J563" s="187" t="str">
        <f t="shared" si="314"/>
        <v/>
      </c>
      <c r="K563" s="190" t="str">
        <f t="shared" si="298"/>
        <v/>
      </c>
      <c r="L563" s="190" t="str">
        <f t="shared" si="299"/>
        <v/>
      </c>
      <c r="M563" s="188" t="str">
        <f t="shared" si="315"/>
        <v/>
      </c>
      <c r="N563" s="87" t="str">
        <f t="shared" si="300"/>
        <v/>
      </c>
      <c r="O563" s="108"/>
      <c r="P563" s="156" t="str">
        <f>IF(B563&lt;例①!$E$11,"",IF(B563&gt;例①!$E$12,"",IF(LEN(CE563)=0,"○","")))</f>
        <v/>
      </c>
      <c r="Q563" s="162">
        <f t="shared" si="316"/>
        <v>52</v>
      </c>
      <c r="R563" s="93">
        <f t="shared" si="301"/>
        <v>181</v>
      </c>
      <c r="S563" s="156" t="str">
        <f t="shared" si="302"/>
        <v/>
      </c>
      <c r="T563" s="162">
        <f t="shared" si="303"/>
        <v>51</v>
      </c>
      <c r="U563" s="100">
        <f t="shared" si="317"/>
        <v>52</v>
      </c>
      <c r="V563" s="93" t="str">
        <f t="shared" si="304"/>
        <v/>
      </c>
      <c r="W563" s="169" t="str">
        <f t="shared" si="318"/>
        <v/>
      </c>
      <c r="X563" s="80" t="str">
        <f t="shared" si="319"/>
        <v/>
      </c>
      <c r="Y563" s="80" t="str">
        <f t="shared" si="320"/>
        <v/>
      </c>
      <c r="Z563" s="80" t="str">
        <f t="shared" si="305"/>
        <v>-</v>
      </c>
      <c r="AA563" s="80" t="str">
        <f t="shared" si="306"/>
        <v/>
      </c>
      <c r="AB563" s="80" t="str">
        <f t="shared" si="307"/>
        <v>OK（振替済み）</v>
      </c>
      <c r="AC563" s="154">
        <f t="shared" si="308"/>
        <v>51</v>
      </c>
      <c r="AD563" s="154" t="str">
        <f t="shared" si="321"/>
        <v/>
      </c>
      <c r="AE563" s="106">
        <f t="shared" si="322"/>
        <v>0</v>
      </c>
      <c r="AF563" s="106">
        <f t="shared" si="309"/>
        <v>0</v>
      </c>
      <c r="AG563" s="218" t="str">
        <f>IFERROR(IF(AE563=1,例①!$E$11,IF(AE563=2,例①!$E$11,IF(WEEKDAY(Z563)=2,Z556,AG562))),"")</f>
        <v/>
      </c>
      <c r="AH563" s="222" t="str">
        <f t="shared" si="329"/>
        <v/>
      </c>
      <c r="AI563" s="222" t="str">
        <f t="shared" si="329"/>
        <v/>
      </c>
      <c r="AJ563" s="222" t="str">
        <f t="shared" si="329"/>
        <v/>
      </c>
      <c r="AK563" s="222" t="str">
        <f t="shared" si="329"/>
        <v/>
      </c>
      <c r="AL563" s="222" t="str">
        <f t="shared" si="329"/>
        <v/>
      </c>
      <c r="AM563" s="222" t="str">
        <f t="shared" si="329"/>
        <v/>
      </c>
      <c r="AN563" s="222" t="str">
        <f t="shared" si="329"/>
        <v/>
      </c>
      <c r="AO563" s="222" t="str">
        <f t="shared" si="329"/>
        <v/>
      </c>
      <c r="AP563" s="222" t="str">
        <f t="shared" si="329"/>
        <v/>
      </c>
      <c r="AQ563" s="222" t="str">
        <f t="shared" si="329"/>
        <v/>
      </c>
      <c r="AR563" s="222" t="str">
        <f t="shared" si="329"/>
        <v/>
      </c>
      <c r="AS563" s="222" t="str">
        <f t="shared" si="329"/>
        <v/>
      </c>
      <c r="AT563" s="222" t="str">
        <f t="shared" si="329"/>
        <v/>
      </c>
      <c r="AU563" s="222" t="str">
        <f t="shared" si="329"/>
        <v/>
      </c>
      <c r="AV563" s="222" t="str">
        <f t="shared" si="329"/>
        <v/>
      </c>
      <c r="AW563" s="222" t="str">
        <f t="shared" si="329"/>
        <v/>
      </c>
      <c r="AX563" s="222" t="str">
        <f t="shared" si="329"/>
        <v/>
      </c>
      <c r="AY563" s="222" t="str">
        <f t="shared" si="329"/>
        <v/>
      </c>
      <c r="AZ563" s="222" t="str">
        <f t="shared" si="329"/>
        <v/>
      </c>
      <c r="BA563" s="222" t="str">
        <f t="shared" si="329"/>
        <v/>
      </c>
      <c r="BB563" s="219" t="str">
        <f>IFERROR(IF(IF(IF(Z563=例①!$E$12,例①!$E$12,IF(WEEKDAY(Z563)=1,Z570,BB564))&gt;例①!$E$12,例①!$E$12,IF(Z563=例①!$E$12,例①!$E$12,IF(WEEKDAY(Z563)=1,Z570,BB564)))=0,例①!$E$12,IF(IF(Z563=例①!$E$12,例①!$E$12,IF(WEEKDAY(Z563)=1,Z570,BB564))&gt;例①!$E$12,例①!$E$12,IF(Z563=例①!$E$12,例①!$E$12,IF(WEEKDAY(Z563)=1,Z570,BB564)))),"")</f>
        <v/>
      </c>
      <c r="BE563" s="53"/>
      <c r="BF563" s="53"/>
      <c r="BG563" s="53" t="str">
        <f>IFERROR(VLOOKUP(B563,例①!$C$11:$D$12,2,FALSE),"")</f>
        <v/>
      </c>
      <c r="BH563" s="53" t="str">
        <f>IFERROR(VLOOKUP(B563,例①!$C$16:$D$21,2,FALSE),"")</f>
        <v/>
      </c>
      <c r="BI563" s="53" t="str">
        <f>IFERROR(VLOOKUP(B563,例①!$C$22:$D$24,2,FALSE),"")</f>
        <v/>
      </c>
      <c r="BJ563" s="53" t="str">
        <f>IF(B563&gt;例①!$C$26,"",IF(B563&gt;=例①!$C$25,$BJ$13,""))</f>
        <v/>
      </c>
      <c r="BK563" s="53" t="str">
        <f>IF(B563&gt;例①!$C$28,"",IF(B563&gt;=例①!$C$27,$BK$13,""))</f>
        <v/>
      </c>
      <c r="BL563" s="53" t="str">
        <f>IF(B563&gt;例①!$C$30,"",IF(B563&gt;=例①!$C$29,$BL$13,""))</f>
        <v/>
      </c>
      <c r="BM563" s="53" t="str">
        <f>IF(B563&gt;例①!$C$32,"",IF(B563&gt;=例①!$C$31,$BM$13,""))</f>
        <v/>
      </c>
      <c r="BN563" s="53" t="str">
        <f>IF(B563&gt;例①!$C$34,"",IF(B563&gt;=例①!$C$33,$BN$13,""))</f>
        <v/>
      </c>
      <c r="BO563" s="53" t="str">
        <f>IF(B563&gt;例①!$C$36,"",IF(B563&gt;=例①!$C$35,$BO$13,""))</f>
        <v/>
      </c>
      <c r="BP563" s="53" t="str">
        <f>IF(B563&gt;例①!$C$38,"",IF(B563&gt;=例①!$C$37,$BP$13,""))</f>
        <v/>
      </c>
      <c r="BQ563" s="53" t="str">
        <f>IF(B563&gt;例①!$C$40,"",IF(B563&gt;=例①!$C$39,$BQ$13,""))</f>
        <v/>
      </c>
      <c r="BR563" s="53" t="str">
        <f>IF(B563&gt;例①!$C$42,"",IF(B563&gt;=例①!$C$41,$BR$13,""))</f>
        <v/>
      </c>
      <c r="BS563" s="53" t="str">
        <f>IF(B563&gt;例①!$C$44,"",IF(B563&gt;=例①!$C$43,$BS$13,""))</f>
        <v/>
      </c>
      <c r="BT563" s="53" t="str">
        <f>IF(B563&gt;例①!$C$46,"",IF(B563&gt;=例①!$C$45,$BT$13,""))</f>
        <v/>
      </c>
      <c r="BU563" s="53" t="str">
        <f>IF(B563&gt;例①!$C$48,"",IF(B563&gt;=例①!$C$47,$BU$13,""))</f>
        <v/>
      </c>
      <c r="BV563" s="53" t="str">
        <f>IF(B563&gt;例①!$C$50,"",IF(B563&gt;=例①!$C$49,$BV$13,""))</f>
        <v/>
      </c>
      <c r="BW563" s="53" t="str">
        <f>IF(B563&gt;例①!$C$52,"",IF(B563&gt;=例①!$C$51,$BW$13,""))</f>
        <v/>
      </c>
      <c r="BX563" s="53" t="str">
        <f>IF(B563&gt;例①!$C$54,"",IF(B563&gt;=例①!$C$53,$BX$13,""))</f>
        <v/>
      </c>
      <c r="BY563" s="53" t="str">
        <f>IF(B563&gt;例①!$C$56,"",IF(B563&gt;=例①!$C$55,$BY$13,""))</f>
        <v/>
      </c>
      <c r="BZ563" s="53" t="str">
        <f>IF(B563&gt;例①!$C$58,"",IF(B563&gt;=例①!$C$57,$BZ$13,""))</f>
        <v/>
      </c>
      <c r="CA563" s="53" t="str">
        <f>IF(B563&gt;例①!$C$60,"",IF(B563&gt;=例①!$C$59,$CA$13,""))</f>
        <v/>
      </c>
      <c r="CB563" s="53" t="str">
        <f>IF(B563&gt;例①!$C$62,"",IF(B563&gt;=例①!$C$61,$CB$13,""))</f>
        <v/>
      </c>
      <c r="CC563" s="53" t="str">
        <f>IF(B563&gt;例①!$C$64,"",IF(B563&gt;=例①!$C$63,$CC$13,""))</f>
        <v/>
      </c>
      <c r="CD563" s="53" t="str">
        <f>IF(B563&gt;例①!$C$66,"",IF(B563&gt;=例①!$C$65,$CD$13,""))</f>
        <v/>
      </c>
      <c r="CE563" s="50" t="str">
        <f t="shared" si="323"/>
        <v/>
      </c>
      <c r="CF563" s="50" t="str">
        <f t="shared" si="310"/>
        <v xml:space="preserve"> </v>
      </c>
    </row>
    <row r="564" spans="1:84" ht="39" customHeight="1" thickTop="1" thickBot="1" x14ac:dyDescent="0.2">
      <c r="A564" s="81" t="str">
        <f t="shared" si="297"/>
        <v>対象期間外</v>
      </c>
      <c r="B564" s="180" t="str">
        <f>IFERROR(IF(B563=例①!$E$12+IF(WEEKDAY(例①!$E$12)=1,例①!$E$12,(8-WEEKDAY(例①!$E$12))),"-",IF(B563="-","-",B563+1)),"-")</f>
        <v>-</v>
      </c>
      <c r="C564" s="89" t="str">
        <f t="shared" si="311"/>
        <v>-</v>
      </c>
      <c r="D564" s="199" t="str">
        <f t="shared" si="312"/>
        <v>×</v>
      </c>
      <c r="E564" s="200" t="str">
        <f t="shared" si="313"/>
        <v xml:space="preserve"> </v>
      </c>
      <c r="F564" s="201" t="s">
        <v>60</v>
      </c>
      <c r="G564" s="202"/>
      <c r="H564" s="203"/>
      <c r="I564" s="204"/>
      <c r="J564" s="187" t="str">
        <f t="shared" si="314"/>
        <v/>
      </c>
      <c r="K564" s="190" t="str">
        <f t="shared" si="298"/>
        <v/>
      </c>
      <c r="L564" s="190" t="str">
        <f t="shared" si="299"/>
        <v/>
      </c>
      <c r="M564" s="188" t="str">
        <f t="shared" si="315"/>
        <v/>
      </c>
      <c r="N564" s="87" t="str">
        <f t="shared" si="300"/>
        <v/>
      </c>
      <c r="O564" s="108"/>
      <c r="P564" s="156" t="str">
        <f>IF(B564&lt;例①!$E$11,"",IF(B564&gt;例①!$E$12,"",IF(LEN(CE564)=0,"○","")))</f>
        <v/>
      </c>
      <c r="Q564" s="162">
        <f t="shared" si="316"/>
        <v>52</v>
      </c>
      <c r="R564" s="93">
        <f t="shared" si="301"/>
        <v>181</v>
      </c>
      <c r="S564" s="156" t="str">
        <f t="shared" si="302"/>
        <v/>
      </c>
      <c r="T564" s="162">
        <f t="shared" si="303"/>
        <v>51</v>
      </c>
      <c r="U564" s="100">
        <f t="shared" si="317"/>
        <v>52</v>
      </c>
      <c r="V564" s="93" t="str">
        <f t="shared" si="304"/>
        <v/>
      </c>
      <c r="W564" s="169" t="str">
        <f t="shared" si="318"/>
        <v/>
      </c>
      <c r="X564" s="80" t="str">
        <f t="shared" si="319"/>
        <v/>
      </c>
      <c r="Y564" s="80" t="str">
        <f t="shared" si="320"/>
        <v/>
      </c>
      <c r="Z564" s="80" t="str">
        <f t="shared" si="305"/>
        <v>-</v>
      </c>
      <c r="AA564" s="80" t="str">
        <f t="shared" si="306"/>
        <v/>
      </c>
      <c r="AB564" s="80" t="str">
        <f t="shared" si="307"/>
        <v>OK（振替済み）</v>
      </c>
      <c r="AC564" s="154">
        <f t="shared" si="308"/>
        <v>51</v>
      </c>
      <c r="AD564" s="154" t="str">
        <f t="shared" si="321"/>
        <v/>
      </c>
      <c r="AE564" s="106">
        <f t="shared" si="322"/>
        <v>0</v>
      </c>
      <c r="AF564" s="106">
        <f t="shared" si="309"/>
        <v>0</v>
      </c>
      <c r="AG564" s="218" t="str">
        <f>IFERROR(IF(AE564=1,例①!$E$11,IF(AE564=2,例①!$E$11,IF(WEEKDAY(Z564)=2,Z557,AG563))),"")</f>
        <v/>
      </c>
      <c r="AH564" s="222" t="str">
        <f t="shared" si="329"/>
        <v/>
      </c>
      <c r="AI564" s="222" t="str">
        <f t="shared" si="329"/>
        <v/>
      </c>
      <c r="AJ564" s="222" t="str">
        <f t="shared" si="329"/>
        <v/>
      </c>
      <c r="AK564" s="222" t="str">
        <f t="shared" si="329"/>
        <v/>
      </c>
      <c r="AL564" s="222" t="str">
        <f t="shared" si="329"/>
        <v/>
      </c>
      <c r="AM564" s="222" t="str">
        <f t="shared" si="329"/>
        <v/>
      </c>
      <c r="AN564" s="222" t="str">
        <f t="shared" si="329"/>
        <v/>
      </c>
      <c r="AO564" s="222" t="str">
        <f t="shared" si="329"/>
        <v/>
      </c>
      <c r="AP564" s="222" t="str">
        <f t="shared" si="329"/>
        <v/>
      </c>
      <c r="AQ564" s="222" t="str">
        <f t="shared" si="329"/>
        <v/>
      </c>
      <c r="AR564" s="222" t="str">
        <f t="shared" si="329"/>
        <v/>
      </c>
      <c r="AS564" s="222" t="str">
        <f t="shared" si="329"/>
        <v/>
      </c>
      <c r="AT564" s="222" t="str">
        <f t="shared" si="329"/>
        <v/>
      </c>
      <c r="AU564" s="222" t="str">
        <f t="shared" si="329"/>
        <v/>
      </c>
      <c r="AV564" s="222" t="str">
        <f t="shared" si="329"/>
        <v/>
      </c>
      <c r="AW564" s="222" t="str">
        <f t="shared" si="329"/>
        <v/>
      </c>
      <c r="AX564" s="222" t="str">
        <f t="shared" si="329"/>
        <v/>
      </c>
      <c r="AY564" s="222" t="str">
        <f t="shared" si="329"/>
        <v/>
      </c>
      <c r="AZ564" s="222" t="str">
        <f t="shared" si="329"/>
        <v/>
      </c>
      <c r="BA564" s="222" t="str">
        <f t="shared" si="329"/>
        <v/>
      </c>
      <c r="BB564" s="219" t="str">
        <f>IFERROR(IF(IF(IF(Z564=例①!$E$12,例①!$E$12,IF(WEEKDAY(Z564)=1,Z571,BB565))&gt;例①!$E$12,例①!$E$12,IF(Z564=例①!$E$12,例①!$E$12,IF(WEEKDAY(Z564)=1,Z571,BB565)))=0,例①!$E$12,IF(IF(Z564=例①!$E$12,例①!$E$12,IF(WEEKDAY(Z564)=1,Z571,BB565))&gt;例①!$E$12,例①!$E$12,IF(Z564=例①!$E$12,例①!$E$12,IF(WEEKDAY(Z564)=1,Z571,BB565)))),"")</f>
        <v/>
      </c>
      <c r="BE564" s="53"/>
      <c r="BF564" s="53"/>
      <c r="BG564" s="53" t="str">
        <f>IFERROR(VLOOKUP(B564,例①!$C$11:$D$12,2,FALSE),"")</f>
        <v/>
      </c>
      <c r="BH564" s="53" t="str">
        <f>IFERROR(VLOOKUP(B564,例①!$C$16:$D$21,2,FALSE),"")</f>
        <v/>
      </c>
      <c r="BI564" s="53" t="str">
        <f>IFERROR(VLOOKUP(B564,例①!$C$22:$D$24,2,FALSE),"")</f>
        <v/>
      </c>
      <c r="BJ564" s="53" t="str">
        <f>IF(B564&gt;例①!$C$26,"",IF(B564&gt;=例①!$C$25,$BJ$13,""))</f>
        <v/>
      </c>
      <c r="BK564" s="53" t="str">
        <f>IF(B564&gt;例①!$C$28,"",IF(B564&gt;=例①!$C$27,$BK$13,""))</f>
        <v/>
      </c>
      <c r="BL564" s="53" t="str">
        <f>IF(B564&gt;例①!$C$30,"",IF(B564&gt;=例①!$C$29,$BL$13,""))</f>
        <v/>
      </c>
      <c r="BM564" s="53" t="str">
        <f>IF(B564&gt;例①!$C$32,"",IF(B564&gt;=例①!$C$31,$BM$13,""))</f>
        <v/>
      </c>
      <c r="BN564" s="53" t="str">
        <f>IF(B564&gt;例①!$C$34,"",IF(B564&gt;=例①!$C$33,$BN$13,""))</f>
        <v/>
      </c>
      <c r="BO564" s="53" t="str">
        <f>IF(B564&gt;例①!$C$36,"",IF(B564&gt;=例①!$C$35,$BO$13,""))</f>
        <v/>
      </c>
      <c r="BP564" s="53" t="str">
        <f>IF(B564&gt;例①!$C$38,"",IF(B564&gt;=例①!$C$37,$BP$13,""))</f>
        <v/>
      </c>
      <c r="BQ564" s="53" t="str">
        <f>IF(B564&gt;例①!$C$40,"",IF(B564&gt;=例①!$C$39,$BQ$13,""))</f>
        <v/>
      </c>
      <c r="BR564" s="53" t="str">
        <f>IF(B564&gt;例①!$C$42,"",IF(B564&gt;=例①!$C$41,$BR$13,""))</f>
        <v/>
      </c>
      <c r="BS564" s="53" t="str">
        <f>IF(B564&gt;例①!$C$44,"",IF(B564&gt;=例①!$C$43,$BS$13,""))</f>
        <v/>
      </c>
      <c r="BT564" s="53" t="str">
        <f>IF(B564&gt;例①!$C$46,"",IF(B564&gt;=例①!$C$45,$BT$13,""))</f>
        <v/>
      </c>
      <c r="BU564" s="53" t="str">
        <f>IF(B564&gt;例①!$C$48,"",IF(B564&gt;=例①!$C$47,$BU$13,""))</f>
        <v/>
      </c>
      <c r="BV564" s="53" t="str">
        <f>IF(B564&gt;例①!$C$50,"",IF(B564&gt;=例①!$C$49,$BV$13,""))</f>
        <v/>
      </c>
      <c r="BW564" s="53" t="str">
        <f>IF(B564&gt;例①!$C$52,"",IF(B564&gt;=例①!$C$51,$BW$13,""))</f>
        <v/>
      </c>
      <c r="BX564" s="53" t="str">
        <f>IF(B564&gt;例①!$C$54,"",IF(B564&gt;=例①!$C$53,$BX$13,""))</f>
        <v/>
      </c>
      <c r="BY564" s="53" t="str">
        <f>IF(B564&gt;例①!$C$56,"",IF(B564&gt;=例①!$C$55,$BY$13,""))</f>
        <v/>
      </c>
      <c r="BZ564" s="53" t="str">
        <f>IF(B564&gt;例①!$C$58,"",IF(B564&gt;=例①!$C$57,$BZ$13,""))</f>
        <v/>
      </c>
      <c r="CA564" s="53" t="str">
        <f>IF(B564&gt;例①!$C$60,"",IF(B564&gt;=例①!$C$59,$CA$13,""))</f>
        <v/>
      </c>
      <c r="CB564" s="53" t="str">
        <f>IF(B564&gt;例①!$C$62,"",IF(B564&gt;=例①!$C$61,$CB$13,""))</f>
        <v/>
      </c>
      <c r="CC564" s="53" t="str">
        <f>IF(B564&gt;例①!$C$64,"",IF(B564&gt;=例①!$C$63,$CC$13,""))</f>
        <v/>
      </c>
      <c r="CD564" s="53" t="str">
        <f>IF(B564&gt;例①!$C$66,"",IF(B564&gt;=例①!$C$65,$CD$13,""))</f>
        <v/>
      </c>
      <c r="CE564" s="50" t="str">
        <f t="shared" si="323"/>
        <v/>
      </c>
      <c r="CF564" s="50" t="str">
        <f t="shared" si="310"/>
        <v xml:space="preserve"> </v>
      </c>
    </row>
    <row r="565" spans="1:84" ht="39" customHeight="1" thickTop="1" thickBot="1" x14ac:dyDescent="0.2">
      <c r="A565" s="81" t="str">
        <f t="shared" si="297"/>
        <v>対象期間外</v>
      </c>
      <c r="B565" s="180" t="str">
        <f>IFERROR(IF(B564=例①!$E$12+IF(WEEKDAY(例①!$E$12)=1,例①!$E$12,(8-WEEKDAY(例①!$E$12))),"-",IF(B564="-","-",B564+1)),"-")</f>
        <v>-</v>
      </c>
      <c r="C565" s="89" t="str">
        <f t="shared" si="311"/>
        <v>-</v>
      </c>
      <c r="D565" s="199" t="str">
        <f t="shared" si="312"/>
        <v>×</v>
      </c>
      <c r="E565" s="200" t="str">
        <f t="shared" si="313"/>
        <v xml:space="preserve"> </v>
      </c>
      <c r="F565" s="201" t="s">
        <v>60</v>
      </c>
      <c r="G565" s="202"/>
      <c r="H565" s="203"/>
      <c r="I565" s="204"/>
      <c r="J565" s="187" t="str">
        <f t="shared" si="314"/>
        <v/>
      </c>
      <c r="K565" s="190" t="str">
        <f t="shared" si="298"/>
        <v/>
      </c>
      <c r="L565" s="190" t="str">
        <f t="shared" si="299"/>
        <v/>
      </c>
      <c r="M565" s="188" t="str">
        <f t="shared" si="315"/>
        <v/>
      </c>
      <c r="N565" s="87" t="str">
        <f t="shared" si="300"/>
        <v/>
      </c>
      <c r="O565" s="108"/>
      <c r="P565" s="156" t="str">
        <f>IF(B565&lt;例①!$E$11,"",IF(B565&gt;例①!$E$12,"",IF(LEN(CE565)=0,"○","")))</f>
        <v/>
      </c>
      <c r="Q565" s="162">
        <f t="shared" si="316"/>
        <v>52</v>
      </c>
      <c r="R565" s="93">
        <f t="shared" si="301"/>
        <v>181</v>
      </c>
      <c r="S565" s="156" t="str">
        <f t="shared" si="302"/>
        <v/>
      </c>
      <c r="T565" s="162">
        <f t="shared" si="303"/>
        <v>51</v>
      </c>
      <c r="U565" s="100">
        <f t="shared" si="317"/>
        <v>52</v>
      </c>
      <c r="V565" s="93" t="str">
        <f t="shared" si="304"/>
        <v/>
      </c>
      <c r="W565" s="169" t="str">
        <f t="shared" si="318"/>
        <v/>
      </c>
      <c r="X565" s="80" t="str">
        <f t="shared" si="319"/>
        <v/>
      </c>
      <c r="Y565" s="80" t="str">
        <f t="shared" si="320"/>
        <v/>
      </c>
      <c r="Z565" s="80" t="str">
        <f t="shared" si="305"/>
        <v>-</v>
      </c>
      <c r="AA565" s="80" t="str">
        <f t="shared" si="306"/>
        <v/>
      </c>
      <c r="AB565" s="80" t="str">
        <f t="shared" si="307"/>
        <v>OK（振替済み）</v>
      </c>
      <c r="AC565" s="154">
        <f t="shared" si="308"/>
        <v>51</v>
      </c>
      <c r="AD565" s="154" t="str">
        <f t="shared" si="321"/>
        <v/>
      </c>
      <c r="AE565" s="106">
        <f t="shared" si="322"/>
        <v>0</v>
      </c>
      <c r="AF565" s="106">
        <f t="shared" si="309"/>
        <v>0</v>
      </c>
      <c r="AG565" s="218" t="str">
        <f>IFERROR(IF(AE565=1,例①!$E$11,IF(AE565=2,例①!$E$11,IF(WEEKDAY(Z565)=2,Z558,AG564))),"")</f>
        <v/>
      </c>
      <c r="AH565" s="222" t="str">
        <f t="shared" si="329"/>
        <v/>
      </c>
      <c r="AI565" s="222" t="str">
        <f t="shared" si="329"/>
        <v/>
      </c>
      <c r="AJ565" s="222" t="str">
        <f t="shared" si="329"/>
        <v/>
      </c>
      <c r="AK565" s="222" t="str">
        <f t="shared" si="329"/>
        <v/>
      </c>
      <c r="AL565" s="222" t="str">
        <f t="shared" si="329"/>
        <v/>
      </c>
      <c r="AM565" s="222" t="str">
        <f t="shared" si="329"/>
        <v/>
      </c>
      <c r="AN565" s="222" t="str">
        <f t="shared" si="329"/>
        <v/>
      </c>
      <c r="AO565" s="222" t="str">
        <f t="shared" si="329"/>
        <v/>
      </c>
      <c r="AP565" s="222" t="str">
        <f t="shared" si="329"/>
        <v/>
      </c>
      <c r="AQ565" s="222" t="str">
        <f t="shared" si="329"/>
        <v/>
      </c>
      <c r="AR565" s="222" t="str">
        <f t="shared" si="329"/>
        <v/>
      </c>
      <c r="AS565" s="222" t="str">
        <f t="shared" si="329"/>
        <v/>
      </c>
      <c r="AT565" s="222" t="str">
        <f t="shared" si="329"/>
        <v/>
      </c>
      <c r="AU565" s="222" t="str">
        <f t="shared" si="329"/>
        <v/>
      </c>
      <c r="AV565" s="222" t="str">
        <f t="shared" si="329"/>
        <v/>
      </c>
      <c r="AW565" s="222" t="str">
        <f t="shared" si="329"/>
        <v/>
      </c>
      <c r="AX565" s="222" t="str">
        <f t="shared" si="329"/>
        <v/>
      </c>
      <c r="AY565" s="222" t="str">
        <f t="shared" si="329"/>
        <v/>
      </c>
      <c r="AZ565" s="222" t="str">
        <f t="shared" si="329"/>
        <v/>
      </c>
      <c r="BA565" s="222" t="str">
        <f t="shared" si="329"/>
        <v/>
      </c>
      <c r="BB565" s="219" t="str">
        <f>IFERROR(IF(IF(IF(Z565=例①!$E$12,例①!$E$12,IF(WEEKDAY(Z565)=1,Z572,BB566))&gt;例①!$E$12,例①!$E$12,IF(Z565=例①!$E$12,例①!$E$12,IF(WEEKDAY(Z565)=1,Z572,BB566)))=0,例①!$E$12,IF(IF(Z565=例①!$E$12,例①!$E$12,IF(WEEKDAY(Z565)=1,Z572,BB566))&gt;例①!$E$12,例①!$E$12,IF(Z565=例①!$E$12,例①!$E$12,IF(WEEKDAY(Z565)=1,Z572,BB566)))),"")</f>
        <v/>
      </c>
      <c r="BE565" s="53"/>
      <c r="BF565" s="53"/>
      <c r="BG565" s="53" t="str">
        <f>IFERROR(VLOOKUP(B565,例①!$C$11:$D$12,2,FALSE),"")</f>
        <v/>
      </c>
      <c r="BH565" s="53" t="str">
        <f>IFERROR(VLOOKUP(B565,例①!$C$16:$D$21,2,FALSE),"")</f>
        <v/>
      </c>
      <c r="BI565" s="53" t="str">
        <f>IFERROR(VLOOKUP(B565,例①!$C$22:$D$24,2,FALSE),"")</f>
        <v/>
      </c>
      <c r="BJ565" s="53" t="str">
        <f>IF(B565&gt;例①!$C$26,"",IF(B565&gt;=例①!$C$25,$BJ$13,""))</f>
        <v/>
      </c>
      <c r="BK565" s="53" t="str">
        <f>IF(B565&gt;例①!$C$28,"",IF(B565&gt;=例①!$C$27,$BK$13,""))</f>
        <v/>
      </c>
      <c r="BL565" s="53" t="str">
        <f>IF(B565&gt;例①!$C$30,"",IF(B565&gt;=例①!$C$29,$BL$13,""))</f>
        <v/>
      </c>
      <c r="BM565" s="53" t="str">
        <f>IF(B565&gt;例①!$C$32,"",IF(B565&gt;=例①!$C$31,$BM$13,""))</f>
        <v/>
      </c>
      <c r="BN565" s="53" t="str">
        <f>IF(B565&gt;例①!$C$34,"",IF(B565&gt;=例①!$C$33,$BN$13,""))</f>
        <v/>
      </c>
      <c r="BO565" s="53" t="str">
        <f>IF(B565&gt;例①!$C$36,"",IF(B565&gt;=例①!$C$35,$BO$13,""))</f>
        <v/>
      </c>
      <c r="BP565" s="53" t="str">
        <f>IF(B565&gt;例①!$C$38,"",IF(B565&gt;=例①!$C$37,$BP$13,""))</f>
        <v/>
      </c>
      <c r="BQ565" s="53" t="str">
        <f>IF(B565&gt;例①!$C$40,"",IF(B565&gt;=例①!$C$39,$BQ$13,""))</f>
        <v/>
      </c>
      <c r="BR565" s="53" t="str">
        <f>IF(B565&gt;例①!$C$42,"",IF(B565&gt;=例①!$C$41,$BR$13,""))</f>
        <v/>
      </c>
      <c r="BS565" s="53" t="str">
        <f>IF(B565&gt;例①!$C$44,"",IF(B565&gt;=例①!$C$43,$BS$13,""))</f>
        <v/>
      </c>
      <c r="BT565" s="53" t="str">
        <f>IF(B565&gt;例①!$C$46,"",IF(B565&gt;=例①!$C$45,$BT$13,""))</f>
        <v/>
      </c>
      <c r="BU565" s="53" t="str">
        <f>IF(B565&gt;例①!$C$48,"",IF(B565&gt;=例①!$C$47,$BU$13,""))</f>
        <v/>
      </c>
      <c r="BV565" s="53" t="str">
        <f>IF(B565&gt;例①!$C$50,"",IF(B565&gt;=例①!$C$49,$BV$13,""))</f>
        <v/>
      </c>
      <c r="BW565" s="53" t="str">
        <f>IF(B565&gt;例①!$C$52,"",IF(B565&gt;=例①!$C$51,$BW$13,""))</f>
        <v/>
      </c>
      <c r="BX565" s="53" t="str">
        <f>IF(B565&gt;例①!$C$54,"",IF(B565&gt;=例①!$C$53,$BX$13,""))</f>
        <v/>
      </c>
      <c r="BY565" s="53" t="str">
        <f>IF(B565&gt;例①!$C$56,"",IF(B565&gt;=例①!$C$55,$BY$13,""))</f>
        <v/>
      </c>
      <c r="BZ565" s="53" t="str">
        <f>IF(B565&gt;例①!$C$58,"",IF(B565&gt;=例①!$C$57,$BZ$13,""))</f>
        <v/>
      </c>
      <c r="CA565" s="53" t="str">
        <f>IF(B565&gt;例①!$C$60,"",IF(B565&gt;=例①!$C$59,$CA$13,""))</f>
        <v/>
      </c>
      <c r="CB565" s="53" t="str">
        <f>IF(B565&gt;例①!$C$62,"",IF(B565&gt;=例①!$C$61,$CB$13,""))</f>
        <v/>
      </c>
      <c r="CC565" s="53" t="str">
        <f>IF(B565&gt;例①!$C$64,"",IF(B565&gt;=例①!$C$63,$CC$13,""))</f>
        <v/>
      </c>
      <c r="CD565" s="53" t="str">
        <f>IF(B565&gt;例①!$C$66,"",IF(B565&gt;=例①!$C$65,$CD$13,""))</f>
        <v/>
      </c>
      <c r="CE565" s="50" t="str">
        <f t="shared" si="323"/>
        <v/>
      </c>
      <c r="CF565" s="50" t="str">
        <f t="shared" si="310"/>
        <v xml:space="preserve"> </v>
      </c>
    </row>
    <row r="566" spans="1:84" ht="39" customHeight="1" thickTop="1" thickBot="1" x14ac:dyDescent="0.2">
      <c r="A566" s="81" t="str">
        <f t="shared" si="297"/>
        <v>対象期間外</v>
      </c>
      <c r="B566" s="180" t="str">
        <f>IFERROR(IF(B565=例①!$E$12+IF(WEEKDAY(例①!$E$12)=1,例①!$E$12,(8-WEEKDAY(例①!$E$12))),"-",IF(B565="-","-",B565+1)),"-")</f>
        <v>-</v>
      </c>
      <c r="C566" s="89" t="str">
        <f t="shared" si="311"/>
        <v>-</v>
      </c>
      <c r="D566" s="199" t="str">
        <f t="shared" si="312"/>
        <v>×</v>
      </c>
      <c r="E566" s="200" t="str">
        <f t="shared" si="313"/>
        <v xml:space="preserve"> </v>
      </c>
      <c r="F566" s="201" t="s">
        <v>61</v>
      </c>
      <c r="G566" s="202"/>
      <c r="H566" s="203"/>
      <c r="I566" s="204"/>
      <c r="J566" s="187" t="str">
        <f t="shared" si="314"/>
        <v/>
      </c>
      <c r="K566" s="190" t="str">
        <f t="shared" si="298"/>
        <v/>
      </c>
      <c r="L566" s="190" t="str">
        <f t="shared" si="299"/>
        <v/>
      </c>
      <c r="M566" s="188" t="str">
        <f t="shared" si="315"/>
        <v/>
      </c>
      <c r="N566" s="87" t="str">
        <f t="shared" si="300"/>
        <v/>
      </c>
      <c r="O566" s="108"/>
      <c r="P566" s="156" t="str">
        <f>IF(B566&lt;例①!$E$11,"",IF(B566&gt;例①!$E$12,"",IF(LEN(CE566)=0,"○","")))</f>
        <v/>
      </c>
      <c r="Q566" s="162">
        <f t="shared" si="316"/>
        <v>52</v>
      </c>
      <c r="R566" s="93">
        <f t="shared" si="301"/>
        <v>181</v>
      </c>
      <c r="S566" s="156" t="str">
        <f t="shared" si="302"/>
        <v/>
      </c>
      <c r="T566" s="162">
        <f t="shared" si="303"/>
        <v>51</v>
      </c>
      <c r="U566" s="100">
        <f t="shared" si="317"/>
        <v>52</v>
      </c>
      <c r="V566" s="93" t="str">
        <f t="shared" si="304"/>
        <v/>
      </c>
      <c r="W566" s="169" t="str">
        <f t="shared" si="318"/>
        <v/>
      </c>
      <c r="X566" s="80" t="str">
        <f t="shared" si="319"/>
        <v/>
      </c>
      <c r="Y566" s="80" t="str">
        <f t="shared" si="320"/>
        <v/>
      </c>
      <c r="Z566" s="80" t="str">
        <f t="shared" si="305"/>
        <v>-</v>
      </c>
      <c r="AA566" s="80" t="str">
        <f t="shared" si="306"/>
        <v/>
      </c>
      <c r="AB566" s="80" t="str">
        <f t="shared" si="307"/>
        <v>OK（振替済み）</v>
      </c>
      <c r="AC566" s="154">
        <f t="shared" si="308"/>
        <v>51</v>
      </c>
      <c r="AD566" s="154" t="str">
        <f t="shared" si="321"/>
        <v/>
      </c>
      <c r="AE566" s="106">
        <f t="shared" si="322"/>
        <v>0</v>
      </c>
      <c r="AF566" s="106">
        <f t="shared" si="309"/>
        <v>0</v>
      </c>
      <c r="AG566" s="218" t="str">
        <f>IFERROR(IF(AE566=1,例①!$E$11,IF(AE566=2,例①!$E$11,IF(WEEKDAY(Z566)=2,Z559,AG565))),"")</f>
        <v/>
      </c>
      <c r="AH566" s="222" t="str">
        <f t="shared" si="329"/>
        <v/>
      </c>
      <c r="AI566" s="222" t="str">
        <f t="shared" si="329"/>
        <v/>
      </c>
      <c r="AJ566" s="222" t="str">
        <f t="shared" si="329"/>
        <v/>
      </c>
      <c r="AK566" s="222" t="str">
        <f t="shared" si="329"/>
        <v/>
      </c>
      <c r="AL566" s="222" t="str">
        <f t="shared" si="329"/>
        <v/>
      </c>
      <c r="AM566" s="222" t="str">
        <f t="shared" si="329"/>
        <v/>
      </c>
      <c r="AN566" s="222" t="str">
        <f t="shared" si="329"/>
        <v/>
      </c>
      <c r="AO566" s="222" t="str">
        <f t="shared" si="329"/>
        <v/>
      </c>
      <c r="AP566" s="222" t="str">
        <f t="shared" si="329"/>
        <v/>
      </c>
      <c r="AQ566" s="222" t="str">
        <f t="shared" si="329"/>
        <v/>
      </c>
      <c r="AR566" s="222" t="str">
        <f t="shared" si="329"/>
        <v/>
      </c>
      <c r="AS566" s="222" t="str">
        <f t="shared" si="329"/>
        <v/>
      </c>
      <c r="AT566" s="222" t="str">
        <f t="shared" si="329"/>
        <v/>
      </c>
      <c r="AU566" s="222" t="str">
        <f t="shared" si="329"/>
        <v/>
      </c>
      <c r="AV566" s="222" t="str">
        <f t="shared" si="329"/>
        <v/>
      </c>
      <c r="AW566" s="222" t="str">
        <f t="shared" si="329"/>
        <v/>
      </c>
      <c r="AX566" s="222" t="str">
        <f t="shared" si="329"/>
        <v/>
      </c>
      <c r="AY566" s="222" t="str">
        <f t="shared" si="329"/>
        <v/>
      </c>
      <c r="AZ566" s="222" t="str">
        <f t="shared" si="329"/>
        <v/>
      </c>
      <c r="BA566" s="222" t="str">
        <f t="shared" si="329"/>
        <v/>
      </c>
      <c r="BB566" s="219" t="str">
        <f>IFERROR(IF(IF(IF(Z566=例①!$E$12,例①!$E$12,IF(WEEKDAY(Z566)=1,Z573,BB567))&gt;例①!$E$12,例①!$E$12,IF(Z566=例①!$E$12,例①!$E$12,IF(WEEKDAY(Z566)=1,Z573,BB567)))=0,例①!$E$12,IF(IF(Z566=例①!$E$12,例①!$E$12,IF(WEEKDAY(Z566)=1,Z573,BB567))&gt;例①!$E$12,例①!$E$12,IF(Z566=例①!$E$12,例①!$E$12,IF(WEEKDAY(Z566)=1,Z573,BB567)))),"")</f>
        <v/>
      </c>
      <c r="BE566" s="53"/>
      <c r="BF566" s="53"/>
      <c r="BG566" s="53" t="str">
        <f>IFERROR(VLOOKUP(B566,例①!$C$11:$D$12,2,FALSE),"")</f>
        <v/>
      </c>
      <c r="BH566" s="53" t="str">
        <f>IFERROR(VLOOKUP(B566,例①!$C$16:$D$21,2,FALSE),"")</f>
        <v/>
      </c>
      <c r="BI566" s="53" t="str">
        <f>IFERROR(VLOOKUP(B566,例①!$C$22:$D$24,2,FALSE),"")</f>
        <v/>
      </c>
      <c r="BJ566" s="53" t="str">
        <f>IF(B566&gt;例①!$C$26,"",IF(B566&gt;=例①!$C$25,$BJ$13,""))</f>
        <v/>
      </c>
      <c r="BK566" s="53" t="str">
        <f>IF(B566&gt;例①!$C$28,"",IF(B566&gt;=例①!$C$27,$BK$13,""))</f>
        <v/>
      </c>
      <c r="BL566" s="53" t="str">
        <f>IF(B566&gt;例①!$C$30,"",IF(B566&gt;=例①!$C$29,$BL$13,""))</f>
        <v/>
      </c>
      <c r="BM566" s="53" t="str">
        <f>IF(B566&gt;例①!$C$32,"",IF(B566&gt;=例①!$C$31,$BM$13,""))</f>
        <v/>
      </c>
      <c r="BN566" s="53" t="str">
        <f>IF(B566&gt;例①!$C$34,"",IF(B566&gt;=例①!$C$33,$BN$13,""))</f>
        <v/>
      </c>
      <c r="BO566" s="53" t="str">
        <f>IF(B566&gt;例①!$C$36,"",IF(B566&gt;=例①!$C$35,$BO$13,""))</f>
        <v/>
      </c>
      <c r="BP566" s="53" t="str">
        <f>IF(B566&gt;例①!$C$38,"",IF(B566&gt;=例①!$C$37,$BP$13,""))</f>
        <v/>
      </c>
      <c r="BQ566" s="53" t="str">
        <f>IF(B566&gt;例①!$C$40,"",IF(B566&gt;=例①!$C$39,$BQ$13,""))</f>
        <v/>
      </c>
      <c r="BR566" s="53" t="str">
        <f>IF(B566&gt;例①!$C$42,"",IF(B566&gt;=例①!$C$41,$BR$13,""))</f>
        <v/>
      </c>
      <c r="BS566" s="53" t="str">
        <f>IF(B566&gt;例①!$C$44,"",IF(B566&gt;=例①!$C$43,$BS$13,""))</f>
        <v/>
      </c>
      <c r="BT566" s="53" t="str">
        <f>IF(B566&gt;例①!$C$46,"",IF(B566&gt;=例①!$C$45,$BT$13,""))</f>
        <v/>
      </c>
      <c r="BU566" s="53" t="str">
        <f>IF(B566&gt;例①!$C$48,"",IF(B566&gt;=例①!$C$47,$BU$13,""))</f>
        <v/>
      </c>
      <c r="BV566" s="53" t="str">
        <f>IF(B566&gt;例①!$C$50,"",IF(B566&gt;=例①!$C$49,$BV$13,""))</f>
        <v/>
      </c>
      <c r="BW566" s="53" t="str">
        <f>IF(B566&gt;例①!$C$52,"",IF(B566&gt;=例①!$C$51,$BW$13,""))</f>
        <v/>
      </c>
      <c r="BX566" s="53" t="str">
        <f>IF(B566&gt;例①!$C$54,"",IF(B566&gt;=例①!$C$53,$BX$13,""))</f>
        <v/>
      </c>
      <c r="BY566" s="53" t="str">
        <f>IF(B566&gt;例①!$C$56,"",IF(B566&gt;=例①!$C$55,$BY$13,""))</f>
        <v/>
      </c>
      <c r="BZ566" s="53" t="str">
        <f>IF(B566&gt;例①!$C$58,"",IF(B566&gt;=例①!$C$57,$BZ$13,""))</f>
        <v/>
      </c>
      <c r="CA566" s="53" t="str">
        <f>IF(B566&gt;例①!$C$60,"",IF(B566&gt;=例①!$C$59,$CA$13,""))</f>
        <v/>
      </c>
      <c r="CB566" s="53" t="str">
        <f>IF(B566&gt;例①!$C$62,"",IF(B566&gt;=例①!$C$61,$CB$13,""))</f>
        <v/>
      </c>
      <c r="CC566" s="53" t="str">
        <f>IF(B566&gt;例①!$C$64,"",IF(B566&gt;=例①!$C$63,$CC$13,""))</f>
        <v/>
      </c>
      <c r="CD566" s="53" t="str">
        <f>IF(B566&gt;例①!$C$66,"",IF(B566&gt;=例①!$C$65,$CD$13,""))</f>
        <v/>
      </c>
      <c r="CE566" s="50" t="str">
        <f t="shared" si="323"/>
        <v/>
      </c>
      <c r="CF566" s="50" t="str">
        <f t="shared" si="310"/>
        <v xml:space="preserve"> </v>
      </c>
    </row>
    <row r="567" spans="1:84" ht="39" customHeight="1" thickTop="1" thickBot="1" x14ac:dyDescent="0.2">
      <c r="A567" s="81" t="str">
        <f t="shared" si="297"/>
        <v>対象期間外</v>
      </c>
      <c r="B567" s="180" t="str">
        <f>IFERROR(IF(B566=例①!$E$12+IF(WEEKDAY(例①!$E$12)=1,例①!$E$12,(8-WEEKDAY(例①!$E$12))),"-",IF(B566="-","-",B566+1)),"-")</f>
        <v>-</v>
      </c>
      <c r="C567" s="89" t="str">
        <f t="shared" si="311"/>
        <v>-</v>
      </c>
      <c r="D567" s="199" t="str">
        <f t="shared" si="312"/>
        <v>×</v>
      </c>
      <c r="E567" s="200" t="str">
        <f t="shared" si="313"/>
        <v xml:space="preserve"> </v>
      </c>
      <c r="F567" s="201" t="s">
        <v>61</v>
      </c>
      <c r="G567" s="202"/>
      <c r="H567" s="203"/>
      <c r="I567" s="204"/>
      <c r="J567" s="187" t="str">
        <f t="shared" si="314"/>
        <v/>
      </c>
      <c r="K567" s="190" t="str">
        <f t="shared" si="298"/>
        <v/>
      </c>
      <c r="L567" s="190" t="str">
        <f t="shared" si="299"/>
        <v/>
      </c>
      <c r="M567" s="188" t="str">
        <f t="shared" si="315"/>
        <v/>
      </c>
      <c r="N567" s="87" t="str">
        <f t="shared" si="300"/>
        <v/>
      </c>
      <c r="O567" s="108"/>
      <c r="P567" s="156" t="str">
        <f>IF(B567&lt;例①!$E$11,"",IF(B567&gt;例①!$E$12,"",IF(LEN(CE567)=0,"○","")))</f>
        <v/>
      </c>
      <c r="Q567" s="162">
        <f t="shared" si="316"/>
        <v>52</v>
      </c>
      <c r="R567" s="93">
        <f t="shared" si="301"/>
        <v>181</v>
      </c>
      <c r="S567" s="156" t="str">
        <f t="shared" si="302"/>
        <v/>
      </c>
      <c r="T567" s="162">
        <f t="shared" si="303"/>
        <v>51</v>
      </c>
      <c r="U567" s="100">
        <f t="shared" si="317"/>
        <v>52</v>
      </c>
      <c r="V567" s="93" t="str">
        <f t="shared" si="304"/>
        <v/>
      </c>
      <c r="W567" s="169" t="str">
        <f t="shared" si="318"/>
        <v/>
      </c>
      <c r="X567" s="80" t="str">
        <f t="shared" si="319"/>
        <v/>
      </c>
      <c r="Y567" s="80" t="str">
        <f t="shared" si="320"/>
        <v/>
      </c>
      <c r="Z567" s="80" t="str">
        <f t="shared" si="305"/>
        <v>-</v>
      </c>
      <c r="AA567" s="80" t="str">
        <f t="shared" si="306"/>
        <v/>
      </c>
      <c r="AB567" s="80" t="str">
        <f t="shared" si="307"/>
        <v>OK（振替済み）</v>
      </c>
      <c r="AC567" s="154">
        <f t="shared" si="308"/>
        <v>51</v>
      </c>
      <c r="AD567" s="154" t="str">
        <f t="shared" si="321"/>
        <v/>
      </c>
      <c r="AE567" s="106">
        <f t="shared" si="322"/>
        <v>0</v>
      </c>
      <c r="AF567" s="106">
        <f t="shared" si="309"/>
        <v>0</v>
      </c>
      <c r="AG567" s="223" t="str">
        <f>IFERROR(IF(AE567=1,例①!$E$11,IF(AE567=2,例①!$E$11,IF(WEEKDAY(Z567)=2,Z560,AG566))),"")</f>
        <v/>
      </c>
      <c r="AH567" s="224" t="str">
        <f t="shared" si="329"/>
        <v/>
      </c>
      <c r="AI567" s="224" t="str">
        <f t="shared" si="329"/>
        <v/>
      </c>
      <c r="AJ567" s="224" t="str">
        <f t="shared" si="329"/>
        <v/>
      </c>
      <c r="AK567" s="224" t="str">
        <f t="shared" si="329"/>
        <v/>
      </c>
      <c r="AL567" s="224" t="str">
        <f t="shared" si="329"/>
        <v/>
      </c>
      <c r="AM567" s="224" t="str">
        <f t="shared" si="329"/>
        <v/>
      </c>
      <c r="AN567" s="224" t="str">
        <f t="shared" si="329"/>
        <v/>
      </c>
      <c r="AO567" s="224" t="str">
        <f t="shared" si="329"/>
        <v/>
      </c>
      <c r="AP567" s="224" t="str">
        <f t="shared" si="329"/>
        <v/>
      </c>
      <c r="AQ567" s="224" t="str">
        <f t="shared" si="329"/>
        <v/>
      </c>
      <c r="AR567" s="224" t="str">
        <f t="shared" si="329"/>
        <v/>
      </c>
      <c r="AS567" s="224" t="str">
        <f t="shared" si="329"/>
        <v/>
      </c>
      <c r="AT567" s="224" t="str">
        <f t="shared" si="329"/>
        <v/>
      </c>
      <c r="AU567" s="224" t="str">
        <f t="shared" si="329"/>
        <v/>
      </c>
      <c r="AV567" s="224" t="str">
        <f t="shared" si="329"/>
        <v/>
      </c>
      <c r="AW567" s="224" t="str">
        <f t="shared" si="329"/>
        <v/>
      </c>
      <c r="AX567" s="224" t="str">
        <f t="shared" si="329"/>
        <v/>
      </c>
      <c r="AY567" s="224" t="str">
        <f t="shared" si="329"/>
        <v/>
      </c>
      <c r="AZ567" s="224" t="str">
        <f t="shared" si="329"/>
        <v/>
      </c>
      <c r="BA567" s="224" t="str">
        <f t="shared" si="329"/>
        <v/>
      </c>
      <c r="BB567" s="225" t="str">
        <f>IFERROR(IF(IF(IF(Z567=例①!$E$12,例①!$E$12,IF(WEEKDAY(Z567)=1,Z574,BB568))&gt;例①!$E$12,例①!$E$12,IF(Z567=例①!$E$12,例①!$E$12,IF(WEEKDAY(Z567)=1,Z574,BB568)))=0,例①!$E$12,IF(IF(Z567=例①!$E$12,例①!$E$12,IF(WEEKDAY(Z567)=1,Z574,BB568))&gt;例①!$E$12,例①!$E$12,IF(Z567=例①!$E$12,例①!$E$12,IF(WEEKDAY(Z567)=1,Z574,BB568)))),"")</f>
        <v/>
      </c>
      <c r="BE567" s="53"/>
      <c r="BF567" s="53"/>
      <c r="BG567" s="53" t="str">
        <f>IFERROR(VLOOKUP(B567,例①!$C$11:$D$12,2,FALSE),"")</f>
        <v/>
      </c>
      <c r="BH567" s="53" t="str">
        <f>IFERROR(VLOOKUP(B567,例①!$C$16:$D$21,2,FALSE),"")</f>
        <v/>
      </c>
      <c r="BI567" s="53" t="str">
        <f>IFERROR(VLOOKUP(B567,例①!$C$22:$D$24,2,FALSE),"")</f>
        <v/>
      </c>
      <c r="BJ567" s="53" t="str">
        <f>IF(B567&gt;例①!$C$26,"",IF(B567&gt;=例①!$C$25,$BJ$13,""))</f>
        <v/>
      </c>
      <c r="BK567" s="53" t="str">
        <f>IF(B567&gt;例①!$C$28,"",IF(B567&gt;=例①!$C$27,$BK$13,""))</f>
        <v/>
      </c>
      <c r="BL567" s="53" t="str">
        <f>IF(B567&gt;例①!$C$30,"",IF(B567&gt;=例①!$C$29,$BL$13,""))</f>
        <v/>
      </c>
      <c r="BM567" s="53" t="str">
        <f>IF(B567&gt;例①!$C$32,"",IF(B567&gt;=例①!$C$31,$BM$13,""))</f>
        <v/>
      </c>
      <c r="BN567" s="53" t="str">
        <f>IF(B567&gt;例①!$C$34,"",IF(B567&gt;=例①!$C$33,$BN$13,""))</f>
        <v/>
      </c>
      <c r="BO567" s="53" t="str">
        <f>IF(B567&gt;例①!$C$36,"",IF(B567&gt;=例①!$C$35,$BO$13,""))</f>
        <v/>
      </c>
      <c r="BP567" s="53" t="str">
        <f>IF(B567&gt;例①!$C$38,"",IF(B567&gt;=例①!$C$37,$BP$13,""))</f>
        <v/>
      </c>
      <c r="BQ567" s="53" t="str">
        <f>IF(B567&gt;例①!$C$40,"",IF(B567&gt;=例①!$C$39,$BQ$13,""))</f>
        <v/>
      </c>
      <c r="BR567" s="53" t="str">
        <f>IF(B567&gt;例①!$C$42,"",IF(B567&gt;=例①!$C$41,$BR$13,""))</f>
        <v/>
      </c>
      <c r="BS567" s="53" t="str">
        <f>IF(B567&gt;例①!$C$44,"",IF(B567&gt;=例①!$C$43,$BS$13,""))</f>
        <v/>
      </c>
      <c r="BT567" s="53" t="str">
        <f>IF(B567&gt;例①!$C$46,"",IF(B567&gt;=例①!$C$45,$BT$13,""))</f>
        <v/>
      </c>
      <c r="BU567" s="53" t="str">
        <f>IF(B567&gt;例①!$C$48,"",IF(B567&gt;=例①!$C$47,$BU$13,""))</f>
        <v/>
      </c>
      <c r="BV567" s="53" t="str">
        <f>IF(B567&gt;例①!$C$50,"",IF(B567&gt;=例①!$C$49,$BV$13,""))</f>
        <v/>
      </c>
      <c r="BW567" s="53" t="str">
        <f>IF(B567&gt;例①!$C$52,"",IF(B567&gt;=例①!$C$51,$BW$13,""))</f>
        <v/>
      </c>
      <c r="BX567" s="53" t="str">
        <f>IF(B567&gt;例①!$C$54,"",IF(B567&gt;=例①!$C$53,$BX$13,""))</f>
        <v/>
      </c>
      <c r="BY567" s="53" t="str">
        <f>IF(B567&gt;例①!$C$56,"",IF(B567&gt;=例①!$C$55,$BY$13,""))</f>
        <v/>
      </c>
      <c r="BZ567" s="53" t="str">
        <f>IF(B567&gt;例①!$C$58,"",IF(B567&gt;=例①!$C$57,$BZ$13,""))</f>
        <v/>
      </c>
      <c r="CA567" s="53" t="str">
        <f>IF(B567&gt;例①!$C$60,"",IF(B567&gt;=例①!$C$59,$CA$13,""))</f>
        <v/>
      </c>
      <c r="CB567" s="53" t="str">
        <f>IF(B567&gt;例①!$C$62,"",IF(B567&gt;=例①!$C$61,$CB$13,""))</f>
        <v/>
      </c>
      <c r="CC567" s="53" t="str">
        <f>IF(B567&gt;例①!$C$64,"",IF(B567&gt;=例①!$C$63,$CC$13,""))</f>
        <v/>
      </c>
      <c r="CD567" s="53" t="str">
        <f>IF(B567&gt;例①!$C$66,"",IF(B567&gt;=例①!$C$65,$CD$13,""))</f>
        <v/>
      </c>
      <c r="CE567" s="50" t="str">
        <f t="shared" si="323"/>
        <v/>
      </c>
      <c r="CF567" s="50" t="str">
        <f t="shared" si="310"/>
        <v xml:space="preserve"> </v>
      </c>
    </row>
    <row r="568" spans="1:84" ht="39" customHeight="1" thickTop="1" thickBot="1" x14ac:dyDescent="0.2">
      <c r="A568" s="81" t="str">
        <f t="shared" si="297"/>
        <v>対象期間外</v>
      </c>
      <c r="B568" s="180" t="str">
        <f>IFERROR(IF(B567=例①!$E$12+IF(WEEKDAY(例①!$E$12)=1,例①!$E$12,(8-WEEKDAY(例①!$E$12))),"-",IF(B567="-","-",B567+1)),"-")</f>
        <v>-</v>
      </c>
      <c r="C568" s="89" t="str">
        <f t="shared" si="311"/>
        <v>-</v>
      </c>
      <c r="D568" s="199" t="str">
        <f t="shared" si="312"/>
        <v>×</v>
      </c>
      <c r="E568" s="200" t="str">
        <f t="shared" si="313"/>
        <v xml:space="preserve"> </v>
      </c>
      <c r="F568" s="201" t="s">
        <v>60</v>
      </c>
      <c r="G568" s="202"/>
      <c r="H568" s="203"/>
      <c r="I568" s="204"/>
      <c r="J568" s="187" t="str">
        <f t="shared" si="314"/>
        <v/>
      </c>
      <c r="K568" s="190" t="str">
        <f t="shared" si="298"/>
        <v/>
      </c>
      <c r="L568" s="190" t="str">
        <f t="shared" si="299"/>
        <v/>
      </c>
      <c r="M568" s="188" t="str">
        <f t="shared" si="315"/>
        <v/>
      </c>
      <c r="N568" s="87" t="str">
        <f t="shared" si="300"/>
        <v/>
      </c>
      <c r="O568" s="108"/>
      <c r="P568" s="156" t="str">
        <f>IF(B568&lt;例①!$E$11,"",IF(B568&gt;例①!$E$12,"",IF(LEN(CE568)=0,"○","")))</f>
        <v/>
      </c>
      <c r="Q568" s="162">
        <f t="shared" si="316"/>
        <v>52</v>
      </c>
      <c r="R568" s="93">
        <f t="shared" si="301"/>
        <v>181</v>
      </c>
      <c r="S568" s="156" t="str">
        <f t="shared" si="302"/>
        <v/>
      </c>
      <c r="T568" s="162">
        <f t="shared" si="303"/>
        <v>51</v>
      </c>
      <c r="U568" s="100">
        <f t="shared" si="317"/>
        <v>52</v>
      </c>
      <c r="V568" s="93" t="str">
        <f t="shared" si="304"/>
        <v/>
      </c>
      <c r="W568" s="169" t="str">
        <f t="shared" si="318"/>
        <v/>
      </c>
      <c r="X568" s="80" t="str">
        <f t="shared" si="319"/>
        <v/>
      </c>
      <c r="Y568" s="80" t="str">
        <f t="shared" si="320"/>
        <v/>
      </c>
      <c r="Z568" s="80" t="str">
        <f t="shared" si="305"/>
        <v>-</v>
      </c>
      <c r="AA568" s="80" t="str">
        <f t="shared" si="306"/>
        <v/>
      </c>
      <c r="AB568" s="80" t="str">
        <f t="shared" si="307"/>
        <v>OK（振替済み）</v>
      </c>
      <c r="AC568" s="154">
        <f t="shared" si="308"/>
        <v>51</v>
      </c>
      <c r="AD568" s="154" t="str">
        <f t="shared" si="321"/>
        <v/>
      </c>
      <c r="AE568" s="106">
        <f t="shared" si="322"/>
        <v>0</v>
      </c>
      <c r="AF568" s="106">
        <f t="shared" si="309"/>
        <v>0</v>
      </c>
      <c r="AG568" s="216" t="str">
        <f>IFERROR(IF(AE568=1,例①!$E$11,IF(AE568=2,例①!$E$11,IF(WEEKDAY(Z568)=2,Z561,AG567))),"")</f>
        <v/>
      </c>
      <c r="AH568" s="221" t="str">
        <f t="shared" si="329"/>
        <v/>
      </c>
      <c r="AI568" s="221" t="str">
        <f t="shared" si="329"/>
        <v/>
      </c>
      <c r="AJ568" s="221" t="str">
        <f t="shared" si="329"/>
        <v/>
      </c>
      <c r="AK568" s="221" t="str">
        <f t="shared" si="329"/>
        <v/>
      </c>
      <c r="AL568" s="221" t="str">
        <f t="shared" si="329"/>
        <v/>
      </c>
      <c r="AM568" s="221" t="str">
        <f t="shared" si="329"/>
        <v/>
      </c>
      <c r="AN568" s="221" t="str">
        <f t="shared" si="329"/>
        <v/>
      </c>
      <c r="AO568" s="221" t="str">
        <f t="shared" si="329"/>
        <v/>
      </c>
      <c r="AP568" s="221" t="str">
        <f t="shared" si="329"/>
        <v/>
      </c>
      <c r="AQ568" s="221" t="str">
        <f t="shared" si="329"/>
        <v/>
      </c>
      <c r="AR568" s="221" t="str">
        <f t="shared" si="329"/>
        <v/>
      </c>
      <c r="AS568" s="221" t="str">
        <f t="shared" si="329"/>
        <v/>
      </c>
      <c r="AT568" s="221" t="str">
        <f t="shared" si="329"/>
        <v/>
      </c>
      <c r="AU568" s="221" t="str">
        <f t="shared" si="329"/>
        <v/>
      </c>
      <c r="AV568" s="221" t="str">
        <f t="shared" si="329"/>
        <v/>
      </c>
      <c r="AW568" s="221" t="str">
        <f t="shared" si="329"/>
        <v/>
      </c>
      <c r="AX568" s="221" t="str">
        <f t="shared" si="329"/>
        <v/>
      </c>
      <c r="AY568" s="221" t="str">
        <f t="shared" si="329"/>
        <v/>
      </c>
      <c r="AZ568" s="221" t="str">
        <f t="shared" si="329"/>
        <v/>
      </c>
      <c r="BA568" s="221" t="str">
        <f t="shared" si="329"/>
        <v/>
      </c>
      <c r="BB568" s="217" t="str">
        <f>IFERROR(IF(IF(IF(Z568=例①!$E$12,例①!$E$12,IF(WEEKDAY(Z568)=1,Z575,BB569))&gt;例①!$E$12,例①!$E$12,IF(Z568=例①!$E$12,例①!$E$12,IF(WEEKDAY(Z568)=1,Z575,BB569)))=0,例①!$E$12,IF(IF(Z568=例①!$E$12,例①!$E$12,IF(WEEKDAY(Z568)=1,Z575,BB569))&gt;例①!$E$12,例①!$E$12,IF(Z568=例①!$E$12,例①!$E$12,IF(WEEKDAY(Z568)=1,Z575,BB569)))),"")</f>
        <v/>
      </c>
      <c r="BE568" s="53"/>
      <c r="BF568" s="53"/>
      <c r="BG568" s="53" t="str">
        <f>IFERROR(VLOOKUP(B568,例①!$C$11:$D$12,2,FALSE),"")</f>
        <v/>
      </c>
      <c r="BH568" s="53" t="str">
        <f>IFERROR(VLOOKUP(B568,例①!$C$16:$D$21,2,FALSE),"")</f>
        <v/>
      </c>
      <c r="BI568" s="53" t="str">
        <f>IFERROR(VLOOKUP(B568,例①!$C$22:$D$24,2,FALSE),"")</f>
        <v/>
      </c>
      <c r="BJ568" s="53" t="str">
        <f>IF(B568&gt;例①!$C$26,"",IF(B568&gt;=例①!$C$25,$BJ$13,""))</f>
        <v/>
      </c>
      <c r="BK568" s="53" t="str">
        <f>IF(B568&gt;例①!$C$28,"",IF(B568&gt;=例①!$C$27,$BK$13,""))</f>
        <v/>
      </c>
      <c r="BL568" s="53" t="str">
        <f>IF(B568&gt;例①!$C$30,"",IF(B568&gt;=例①!$C$29,$BL$13,""))</f>
        <v/>
      </c>
      <c r="BM568" s="53" t="str">
        <f>IF(B568&gt;例①!$C$32,"",IF(B568&gt;=例①!$C$31,$BM$13,""))</f>
        <v/>
      </c>
      <c r="BN568" s="53" t="str">
        <f>IF(B568&gt;例①!$C$34,"",IF(B568&gt;=例①!$C$33,$BN$13,""))</f>
        <v/>
      </c>
      <c r="BO568" s="53" t="str">
        <f>IF(B568&gt;例①!$C$36,"",IF(B568&gt;=例①!$C$35,$BO$13,""))</f>
        <v/>
      </c>
      <c r="BP568" s="53" t="str">
        <f>IF(B568&gt;例①!$C$38,"",IF(B568&gt;=例①!$C$37,$BP$13,""))</f>
        <v/>
      </c>
      <c r="BQ568" s="53" t="str">
        <f>IF(B568&gt;例①!$C$40,"",IF(B568&gt;=例①!$C$39,$BQ$13,""))</f>
        <v/>
      </c>
      <c r="BR568" s="53" t="str">
        <f>IF(B568&gt;例①!$C$42,"",IF(B568&gt;=例①!$C$41,$BR$13,""))</f>
        <v/>
      </c>
      <c r="BS568" s="53" t="str">
        <f>IF(B568&gt;例①!$C$44,"",IF(B568&gt;=例①!$C$43,$BS$13,""))</f>
        <v/>
      </c>
      <c r="BT568" s="53" t="str">
        <f>IF(B568&gt;例①!$C$46,"",IF(B568&gt;=例①!$C$45,$BT$13,""))</f>
        <v/>
      </c>
      <c r="BU568" s="53" t="str">
        <f>IF(B568&gt;例①!$C$48,"",IF(B568&gt;=例①!$C$47,$BU$13,""))</f>
        <v/>
      </c>
      <c r="BV568" s="53" t="str">
        <f>IF(B568&gt;例①!$C$50,"",IF(B568&gt;=例①!$C$49,$BV$13,""))</f>
        <v/>
      </c>
      <c r="BW568" s="53" t="str">
        <f>IF(B568&gt;例①!$C$52,"",IF(B568&gt;=例①!$C$51,$BW$13,""))</f>
        <v/>
      </c>
      <c r="BX568" s="53" t="str">
        <f>IF(B568&gt;例①!$C$54,"",IF(B568&gt;=例①!$C$53,$BX$13,""))</f>
        <v/>
      </c>
      <c r="BY568" s="53" t="str">
        <f>IF(B568&gt;例①!$C$56,"",IF(B568&gt;=例①!$C$55,$BY$13,""))</f>
        <v/>
      </c>
      <c r="BZ568" s="53" t="str">
        <f>IF(B568&gt;例①!$C$58,"",IF(B568&gt;=例①!$C$57,$BZ$13,""))</f>
        <v/>
      </c>
      <c r="CA568" s="53" t="str">
        <f>IF(B568&gt;例①!$C$60,"",IF(B568&gt;=例①!$C$59,$CA$13,""))</f>
        <v/>
      </c>
      <c r="CB568" s="53" t="str">
        <f>IF(B568&gt;例①!$C$62,"",IF(B568&gt;=例①!$C$61,$CB$13,""))</f>
        <v/>
      </c>
      <c r="CC568" s="53" t="str">
        <f>IF(B568&gt;例①!$C$64,"",IF(B568&gt;=例①!$C$63,$CC$13,""))</f>
        <v/>
      </c>
      <c r="CD568" s="53" t="str">
        <f>IF(B568&gt;例①!$C$66,"",IF(B568&gt;=例①!$C$65,$CD$13,""))</f>
        <v/>
      </c>
      <c r="CE568" s="50" t="str">
        <f t="shared" si="323"/>
        <v/>
      </c>
      <c r="CF568" s="50" t="str">
        <f t="shared" si="310"/>
        <v xml:space="preserve"> </v>
      </c>
    </row>
    <row r="569" spans="1:84" ht="39" customHeight="1" thickTop="1" thickBot="1" x14ac:dyDescent="0.2">
      <c r="A569" s="81" t="str">
        <f t="shared" si="297"/>
        <v>対象期間外</v>
      </c>
      <c r="B569" s="180" t="str">
        <f>IFERROR(IF(B568=例①!$E$12+IF(WEEKDAY(例①!$E$12)=1,例①!$E$12,(8-WEEKDAY(例①!$E$12))),"-",IF(B568="-","-",B568+1)),"-")</f>
        <v>-</v>
      </c>
      <c r="C569" s="89" t="str">
        <f t="shared" si="311"/>
        <v>-</v>
      </c>
      <c r="D569" s="199" t="str">
        <f t="shared" si="312"/>
        <v>×</v>
      </c>
      <c r="E569" s="200" t="str">
        <f t="shared" si="313"/>
        <v xml:space="preserve"> </v>
      </c>
      <c r="F569" s="201" t="s">
        <v>60</v>
      </c>
      <c r="G569" s="202"/>
      <c r="H569" s="203"/>
      <c r="I569" s="204"/>
      <c r="J569" s="187" t="str">
        <f t="shared" si="314"/>
        <v/>
      </c>
      <c r="K569" s="190" t="str">
        <f t="shared" si="298"/>
        <v/>
      </c>
      <c r="L569" s="190" t="str">
        <f t="shared" si="299"/>
        <v/>
      </c>
      <c r="M569" s="188" t="str">
        <f t="shared" si="315"/>
        <v/>
      </c>
      <c r="N569" s="87" t="str">
        <f t="shared" si="300"/>
        <v/>
      </c>
      <c r="O569" s="108"/>
      <c r="P569" s="156" t="str">
        <f>IF(B569&lt;例①!$E$11,"",IF(B569&gt;例①!$E$12,"",IF(LEN(CE569)=0,"○","")))</f>
        <v/>
      </c>
      <c r="Q569" s="162">
        <f t="shared" si="316"/>
        <v>52</v>
      </c>
      <c r="R569" s="93">
        <f t="shared" si="301"/>
        <v>181</v>
      </c>
      <c r="S569" s="156" t="str">
        <f t="shared" si="302"/>
        <v/>
      </c>
      <c r="T569" s="162">
        <f t="shared" si="303"/>
        <v>51</v>
      </c>
      <c r="U569" s="100">
        <f t="shared" si="317"/>
        <v>52</v>
      </c>
      <c r="V569" s="93" t="str">
        <f t="shared" si="304"/>
        <v/>
      </c>
      <c r="W569" s="169" t="str">
        <f t="shared" si="318"/>
        <v/>
      </c>
      <c r="X569" s="80" t="str">
        <f t="shared" si="319"/>
        <v/>
      </c>
      <c r="Y569" s="80" t="str">
        <f t="shared" si="320"/>
        <v/>
      </c>
      <c r="Z569" s="80" t="str">
        <f t="shared" si="305"/>
        <v>-</v>
      </c>
      <c r="AA569" s="80" t="str">
        <f t="shared" si="306"/>
        <v/>
      </c>
      <c r="AB569" s="80" t="str">
        <f t="shared" si="307"/>
        <v>OK（振替済み）</v>
      </c>
      <c r="AC569" s="154">
        <f t="shared" si="308"/>
        <v>51</v>
      </c>
      <c r="AD569" s="154" t="str">
        <f t="shared" si="321"/>
        <v/>
      </c>
      <c r="AE569" s="106">
        <f t="shared" si="322"/>
        <v>0</v>
      </c>
      <c r="AF569" s="106">
        <f t="shared" si="309"/>
        <v>0</v>
      </c>
      <c r="AG569" s="218" t="str">
        <f>IFERROR(IF(AE569=1,例①!$E$11,IF(AE569=2,例①!$E$11,IF(WEEKDAY(Z569)=2,Z562,AG568))),"")</f>
        <v/>
      </c>
      <c r="AH569" s="222" t="str">
        <f t="shared" si="329"/>
        <v/>
      </c>
      <c r="AI569" s="222" t="str">
        <f t="shared" si="329"/>
        <v/>
      </c>
      <c r="AJ569" s="222" t="str">
        <f t="shared" si="329"/>
        <v/>
      </c>
      <c r="AK569" s="222" t="str">
        <f t="shared" si="329"/>
        <v/>
      </c>
      <c r="AL569" s="222" t="str">
        <f t="shared" si="329"/>
        <v/>
      </c>
      <c r="AM569" s="222" t="str">
        <f t="shared" si="329"/>
        <v/>
      </c>
      <c r="AN569" s="222" t="str">
        <f t="shared" si="329"/>
        <v/>
      </c>
      <c r="AO569" s="222" t="str">
        <f t="shared" si="329"/>
        <v/>
      </c>
      <c r="AP569" s="222" t="str">
        <f t="shared" si="329"/>
        <v/>
      </c>
      <c r="AQ569" s="222" t="str">
        <f t="shared" si="329"/>
        <v/>
      </c>
      <c r="AR569" s="222" t="str">
        <f t="shared" si="329"/>
        <v/>
      </c>
      <c r="AS569" s="222" t="str">
        <f t="shared" si="329"/>
        <v/>
      </c>
      <c r="AT569" s="222" t="str">
        <f t="shared" si="329"/>
        <v/>
      </c>
      <c r="AU569" s="222" t="str">
        <f t="shared" si="329"/>
        <v/>
      </c>
      <c r="AV569" s="222" t="str">
        <f t="shared" si="329"/>
        <v/>
      </c>
      <c r="AW569" s="222" t="str">
        <f t="shared" si="329"/>
        <v/>
      </c>
      <c r="AX569" s="222" t="str">
        <f t="shared" si="329"/>
        <v/>
      </c>
      <c r="AY569" s="222" t="str">
        <f t="shared" si="329"/>
        <v/>
      </c>
      <c r="AZ569" s="222" t="str">
        <f t="shared" si="329"/>
        <v/>
      </c>
      <c r="BA569" s="222" t="str">
        <f t="shared" si="329"/>
        <v/>
      </c>
      <c r="BB569" s="219" t="str">
        <f>IFERROR(IF(IF(IF(Z569=例①!$E$12,例①!$E$12,IF(WEEKDAY(Z569)=1,Z576,BB570))&gt;例①!$E$12,例①!$E$12,IF(Z569=例①!$E$12,例①!$E$12,IF(WEEKDAY(Z569)=1,Z576,BB570)))=0,例①!$E$12,IF(IF(Z569=例①!$E$12,例①!$E$12,IF(WEEKDAY(Z569)=1,Z576,BB570))&gt;例①!$E$12,例①!$E$12,IF(Z569=例①!$E$12,例①!$E$12,IF(WEEKDAY(Z569)=1,Z576,BB570)))),"")</f>
        <v/>
      </c>
      <c r="BE569" s="53"/>
      <c r="BF569" s="53"/>
      <c r="BG569" s="53" t="str">
        <f>IFERROR(VLOOKUP(B569,例①!$C$11:$D$12,2,FALSE),"")</f>
        <v/>
      </c>
      <c r="BH569" s="53" t="str">
        <f>IFERROR(VLOOKUP(B569,例①!$C$16:$D$21,2,FALSE),"")</f>
        <v/>
      </c>
      <c r="BI569" s="53" t="str">
        <f>IFERROR(VLOOKUP(B569,例①!$C$22:$D$24,2,FALSE),"")</f>
        <v/>
      </c>
      <c r="BJ569" s="53" t="str">
        <f>IF(B569&gt;例①!$C$26,"",IF(B569&gt;=例①!$C$25,$BJ$13,""))</f>
        <v/>
      </c>
      <c r="BK569" s="53" t="str">
        <f>IF(B569&gt;例①!$C$28,"",IF(B569&gt;=例①!$C$27,$BK$13,""))</f>
        <v/>
      </c>
      <c r="BL569" s="53" t="str">
        <f>IF(B569&gt;例①!$C$30,"",IF(B569&gt;=例①!$C$29,$BL$13,""))</f>
        <v/>
      </c>
      <c r="BM569" s="53" t="str">
        <f>IF(B569&gt;例①!$C$32,"",IF(B569&gt;=例①!$C$31,$BM$13,""))</f>
        <v/>
      </c>
      <c r="BN569" s="53" t="str">
        <f>IF(B569&gt;例①!$C$34,"",IF(B569&gt;=例①!$C$33,$BN$13,""))</f>
        <v/>
      </c>
      <c r="BO569" s="53" t="str">
        <f>IF(B569&gt;例①!$C$36,"",IF(B569&gt;=例①!$C$35,$BO$13,""))</f>
        <v/>
      </c>
      <c r="BP569" s="53" t="str">
        <f>IF(B569&gt;例①!$C$38,"",IF(B569&gt;=例①!$C$37,$BP$13,""))</f>
        <v/>
      </c>
      <c r="BQ569" s="53" t="str">
        <f>IF(B569&gt;例①!$C$40,"",IF(B569&gt;=例①!$C$39,$BQ$13,""))</f>
        <v/>
      </c>
      <c r="BR569" s="53" t="str">
        <f>IF(B569&gt;例①!$C$42,"",IF(B569&gt;=例①!$C$41,$BR$13,""))</f>
        <v/>
      </c>
      <c r="BS569" s="53" t="str">
        <f>IF(B569&gt;例①!$C$44,"",IF(B569&gt;=例①!$C$43,$BS$13,""))</f>
        <v/>
      </c>
      <c r="BT569" s="53" t="str">
        <f>IF(B569&gt;例①!$C$46,"",IF(B569&gt;=例①!$C$45,$BT$13,""))</f>
        <v/>
      </c>
      <c r="BU569" s="53" t="str">
        <f>IF(B569&gt;例①!$C$48,"",IF(B569&gt;=例①!$C$47,$BU$13,""))</f>
        <v/>
      </c>
      <c r="BV569" s="53" t="str">
        <f>IF(B569&gt;例①!$C$50,"",IF(B569&gt;=例①!$C$49,$BV$13,""))</f>
        <v/>
      </c>
      <c r="BW569" s="53" t="str">
        <f>IF(B569&gt;例①!$C$52,"",IF(B569&gt;=例①!$C$51,$BW$13,""))</f>
        <v/>
      </c>
      <c r="BX569" s="53" t="str">
        <f>IF(B569&gt;例①!$C$54,"",IF(B569&gt;=例①!$C$53,$BX$13,""))</f>
        <v/>
      </c>
      <c r="BY569" s="53" t="str">
        <f>IF(B569&gt;例①!$C$56,"",IF(B569&gt;=例①!$C$55,$BY$13,""))</f>
        <v/>
      </c>
      <c r="BZ569" s="53" t="str">
        <f>IF(B569&gt;例①!$C$58,"",IF(B569&gt;=例①!$C$57,$BZ$13,""))</f>
        <v/>
      </c>
      <c r="CA569" s="53" t="str">
        <f>IF(B569&gt;例①!$C$60,"",IF(B569&gt;=例①!$C$59,$CA$13,""))</f>
        <v/>
      </c>
      <c r="CB569" s="53" t="str">
        <f>IF(B569&gt;例①!$C$62,"",IF(B569&gt;=例①!$C$61,$CB$13,""))</f>
        <v/>
      </c>
      <c r="CC569" s="53" t="str">
        <f>IF(B569&gt;例①!$C$64,"",IF(B569&gt;=例①!$C$63,$CC$13,""))</f>
        <v/>
      </c>
      <c r="CD569" s="53" t="str">
        <f>IF(B569&gt;例①!$C$66,"",IF(B569&gt;=例①!$C$65,$CD$13,""))</f>
        <v/>
      </c>
      <c r="CE569" s="50" t="str">
        <f t="shared" si="323"/>
        <v/>
      </c>
      <c r="CF569" s="50" t="str">
        <f t="shared" si="310"/>
        <v xml:space="preserve"> </v>
      </c>
    </row>
    <row r="570" spans="1:84" ht="39" customHeight="1" thickTop="1" thickBot="1" x14ac:dyDescent="0.2">
      <c r="A570" s="81" t="str">
        <f t="shared" si="297"/>
        <v>対象期間外</v>
      </c>
      <c r="B570" s="180" t="str">
        <f>IFERROR(IF(B569=例①!$E$12+IF(WEEKDAY(例①!$E$12)=1,例①!$E$12,(8-WEEKDAY(例①!$E$12))),"-",IF(B569="-","-",B569+1)),"-")</f>
        <v>-</v>
      </c>
      <c r="C570" s="89" t="str">
        <f t="shared" si="311"/>
        <v>-</v>
      </c>
      <c r="D570" s="199" t="str">
        <f t="shared" si="312"/>
        <v>×</v>
      </c>
      <c r="E570" s="200" t="str">
        <f t="shared" si="313"/>
        <v xml:space="preserve"> </v>
      </c>
      <c r="F570" s="201" t="s">
        <v>60</v>
      </c>
      <c r="G570" s="202"/>
      <c r="H570" s="203"/>
      <c r="I570" s="204"/>
      <c r="J570" s="187" t="str">
        <f t="shared" si="314"/>
        <v/>
      </c>
      <c r="K570" s="190" t="str">
        <f t="shared" si="298"/>
        <v/>
      </c>
      <c r="L570" s="190" t="str">
        <f t="shared" si="299"/>
        <v/>
      </c>
      <c r="M570" s="188" t="str">
        <f t="shared" si="315"/>
        <v/>
      </c>
      <c r="N570" s="87" t="str">
        <f t="shared" si="300"/>
        <v/>
      </c>
      <c r="O570" s="108"/>
      <c r="P570" s="156" t="str">
        <f>IF(B570&lt;例①!$E$11,"",IF(B570&gt;例①!$E$12,"",IF(LEN(CE570)=0,"○","")))</f>
        <v/>
      </c>
      <c r="Q570" s="162">
        <f t="shared" si="316"/>
        <v>52</v>
      </c>
      <c r="R570" s="93">
        <f t="shared" si="301"/>
        <v>181</v>
      </c>
      <c r="S570" s="156" t="str">
        <f t="shared" si="302"/>
        <v/>
      </c>
      <c r="T570" s="162">
        <f t="shared" si="303"/>
        <v>51</v>
      </c>
      <c r="U570" s="100">
        <f t="shared" si="317"/>
        <v>52</v>
      </c>
      <c r="V570" s="93" t="str">
        <f t="shared" si="304"/>
        <v/>
      </c>
      <c r="W570" s="169" t="str">
        <f t="shared" si="318"/>
        <v/>
      </c>
      <c r="X570" s="80" t="str">
        <f t="shared" si="319"/>
        <v/>
      </c>
      <c r="Y570" s="80" t="str">
        <f t="shared" si="320"/>
        <v/>
      </c>
      <c r="Z570" s="80" t="str">
        <f t="shared" si="305"/>
        <v>-</v>
      </c>
      <c r="AA570" s="80" t="str">
        <f t="shared" si="306"/>
        <v/>
      </c>
      <c r="AB570" s="80" t="str">
        <f t="shared" si="307"/>
        <v>OK（振替済み）</v>
      </c>
      <c r="AC570" s="154">
        <f t="shared" si="308"/>
        <v>51</v>
      </c>
      <c r="AD570" s="154" t="str">
        <f t="shared" si="321"/>
        <v/>
      </c>
      <c r="AE570" s="106">
        <f t="shared" si="322"/>
        <v>0</v>
      </c>
      <c r="AF570" s="106">
        <f t="shared" si="309"/>
        <v>0</v>
      </c>
      <c r="AG570" s="218" t="str">
        <f>IFERROR(IF(AE570=1,例①!$E$11,IF(AE570=2,例①!$E$11,IF(WEEKDAY(Z570)=2,Z563,AG569))),"")</f>
        <v/>
      </c>
      <c r="AH570" s="222" t="str">
        <f t="shared" si="329"/>
        <v/>
      </c>
      <c r="AI570" s="222" t="str">
        <f t="shared" si="329"/>
        <v/>
      </c>
      <c r="AJ570" s="222" t="str">
        <f t="shared" si="329"/>
        <v/>
      </c>
      <c r="AK570" s="222" t="str">
        <f t="shared" si="329"/>
        <v/>
      </c>
      <c r="AL570" s="222" t="str">
        <f t="shared" si="329"/>
        <v/>
      </c>
      <c r="AM570" s="222" t="str">
        <f t="shared" si="329"/>
        <v/>
      </c>
      <c r="AN570" s="222" t="str">
        <f t="shared" si="329"/>
        <v/>
      </c>
      <c r="AO570" s="222" t="str">
        <f t="shared" si="329"/>
        <v/>
      </c>
      <c r="AP570" s="222" t="str">
        <f t="shared" si="329"/>
        <v/>
      </c>
      <c r="AQ570" s="222" t="str">
        <f t="shared" si="329"/>
        <v/>
      </c>
      <c r="AR570" s="222" t="str">
        <f t="shared" si="329"/>
        <v/>
      </c>
      <c r="AS570" s="222" t="str">
        <f t="shared" si="329"/>
        <v/>
      </c>
      <c r="AT570" s="222" t="str">
        <f t="shared" si="329"/>
        <v/>
      </c>
      <c r="AU570" s="222" t="str">
        <f t="shared" si="329"/>
        <v/>
      </c>
      <c r="AV570" s="222" t="str">
        <f t="shared" si="329"/>
        <v/>
      </c>
      <c r="AW570" s="222" t="str">
        <f t="shared" si="329"/>
        <v/>
      </c>
      <c r="AX570" s="222" t="str">
        <f t="shared" si="329"/>
        <v/>
      </c>
      <c r="AY570" s="222" t="str">
        <f t="shared" si="329"/>
        <v/>
      </c>
      <c r="AZ570" s="222" t="str">
        <f t="shared" si="329"/>
        <v/>
      </c>
      <c r="BA570" s="222" t="str">
        <f t="shared" si="329"/>
        <v/>
      </c>
      <c r="BB570" s="219" t="str">
        <f>IFERROR(IF(IF(IF(Z570=例①!$E$12,例①!$E$12,IF(WEEKDAY(Z570)=1,Z577,BB571))&gt;例①!$E$12,例①!$E$12,IF(Z570=例①!$E$12,例①!$E$12,IF(WEEKDAY(Z570)=1,Z577,BB571)))=0,例①!$E$12,IF(IF(Z570=例①!$E$12,例①!$E$12,IF(WEEKDAY(Z570)=1,Z577,BB571))&gt;例①!$E$12,例①!$E$12,IF(Z570=例①!$E$12,例①!$E$12,IF(WEEKDAY(Z570)=1,Z577,BB571)))),"")</f>
        <v/>
      </c>
      <c r="BE570" s="53"/>
      <c r="BF570" s="53"/>
      <c r="BG570" s="53" t="str">
        <f>IFERROR(VLOOKUP(B570,例①!$C$11:$D$12,2,FALSE),"")</f>
        <v/>
      </c>
      <c r="BH570" s="53" t="str">
        <f>IFERROR(VLOOKUP(B570,例①!$C$16:$D$21,2,FALSE),"")</f>
        <v/>
      </c>
      <c r="BI570" s="53" t="str">
        <f>IFERROR(VLOOKUP(B570,例①!$C$22:$D$24,2,FALSE),"")</f>
        <v/>
      </c>
      <c r="BJ570" s="53" t="str">
        <f>IF(B570&gt;例①!$C$26,"",IF(B570&gt;=例①!$C$25,$BJ$13,""))</f>
        <v/>
      </c>
      <c r="BK570" s="53" t="str">
        <f>IF(B570&gt;例①!$C$28,"",IF(B570&gt;=例①!$C$27,$BK$13,""))</f>
        <v/>
      </c>
      <c r="BL570" s="53" t="str">
        <f>IF(B570&gt;例①!$C$30,"",IF(B570&gt;=例①!$C$29,$BL$13,""))</f>
        <v/>
      </c>
      <c r="BM570" s="53" t="str">
        <f>IF(B570&gt;例①!$C$32,"",IF(B570&gt;=例①!$C$31,$BM$13,""))</f>
        <v/>
      </c>
      <c r="BN570" s="53" t="str">
        <f>IF(B570&gt;例①!$C$34,"",IF(B570&gt;=例①!$C$33,$BN$13,""))</f>
        <v/>
      </c>
      <c r="BO570" s="53" t="str">
        <f>IF(B570&gt;例①!$C$36,"",IF(B570&gt;=例①!$C$35,$BO$13,""))</f>
        <v/>
      </c>
      <c r="BP570" s="53" t="str">
        <f>IF(B570&gt;例①!$C$38,"",IF(B570&gt;=例①!$C$37,$BP$13,""))</f>
        <v/>
      </c>
      <c r="BQ570" s="53" t="str">
        <f>IF(B570&gt;例①!$C$40,"",IF(B570&gt;=例①!$C$39,$BQ$13,""))</f>
        <v/>
      </c>
      <c r="BR570" s="53" t="str">
        <f>IF(B570&gt;例①!$C$42,"",IF(B570&gt;=例①!$C$41,$BR$13,""))</f>
        <v/>
      </c>
      <c r="BS570" s="53" t="str">
        <f>IF(B570&gt;例①!$C$44,"",IF(B570&gt;=例①!$C$43,$BS$13,""))</f>
        <v/>
      </c>
      <c r="BT570" s="53" t="str">
        <f>IF(B570&gt;例①!$C$46,"",IF(B570&gt;=例①!$C$45,$BT$13,""))</f>
        <v/>
      </c>
      <c r="BU570" s="53" t="str">
        <f>IF(B570&gt;例①!$C$48,"",IF(B570&gt;=例①!$C$47,$BU$13,""))</f>
        <v/>
      </c>
      <c r="BV570" s="53" t="str">
        <f>IF(B570&gt;例①!$C$50,"",IF(B570&gt;=例①!$C$49,$BV$13,""))</f>
        <v/>
      </c>
      <c r="BW570" s="53" t="str">
        <f>IF(B570&gt;例①!$C$52,"",IF(B570&gt;=例①!$C$51,$BW$13,""))</f>
        <v/>
      </c>
      <c r="BX570" s="53" t="str">
        <f>IF(B570&gt;例①!$C$54,"",IF(B570&gt;=例①!$C$53,$BX$13,""))</f>
        <v/>
      </c>
      <c r="BY570" s="53" t="str">
        <f>IF(B570&gt;例①!$C$56,"",IF(B570&gt;=例①!$C$55,$BY$13,""))</f>
        <v/>
      </c>
      <c r="BZ570" s="53" t="str">
        <f>IF(B570&gt;例①!$C$58,"",IF(B570&gt;=例①!$C$57,$BZ$13,""))</f>
        <v/>
      </c>
      <c r="CA570" s="53" t="str">
        <f>IF(B570&gt;例①!$C$60,"",IF(B570&gt;=例①!$C$59,$CA$13,""))</f>
        <v/>
      </c>
      <c r="CB570" s="53" t="str">
        <f>IF(B570&gt;例①!$C$62,"",IF(B570&gt;=例①!$C$61,$CB$13,""))</f>
        <v/>
      </c>
      <c r="CC570" s="53" t="str">
        <f>IF(B570&gt;例①!$C$64,"",IF(B570&gt;=例①!$C$63,$CC$13,""))</f>
        <v/>
      </c>
      <c r="CD570" s="53" t="str">
        <f>IF(B570&gt;例①!$C$66,"",IF(B570&gt;=例①!$C$65,$CD$13,""))</f>
        <v/>
      </c>
      <c r="CE570" s="50" t="str">
        <f t="shared" si="323"/>
        <v/>
      </c>
      <c r="CF570" s="50" t="str">
        <f t="shared" si="310"/>
        <v xml:space="preserve"> </v>
      </c>
    </row>
    <row r="571" spans="1:84" ht="39" customHeight="1" thickTop="1" thickBot="1" x14ac:dyDescent="0.2">
      <c r="A571" s="81" t="str">
        <f t="shared" si="297"/>
        <v>対象期間外</v>
      </c>
      <c r="B571" s="180" t="str">
        <f>IFERROR(IF(B570=例①!$E$12+IF(WEEKDAY(例①!$E$12)=1,例①!$E$12,(8-WEEKDAY(例①!$E$12))),"-",IF(B570="-","-",B570+1)),"-")</f>
        <v>-</v>
      </c>
      <c r="C571" s="89" t="str">
        <f t="shared" si="311"/>
        <v>-</v>
      </c>
      <c r="D571" s="199" t="str">
        <f t="shared" si="312"/>
        <v>×</v>
      </c>
      <c r="E571" s="200" t="str">
        <f t="shared" si="313"/>
        <v xml:space="preserve"> </v>
      </c>
      <c r="F571" s="201" t="s">
        <v>60</v>
      </c>
      <c r="G571" s="202"/>
      <c r="H571" s="203"/>
      <c r="I571" s="204"/>
      <c r="J571" s="187" t="str">
        <f t="shared" si="314"/>
        <v/>
      </c>
      <c r="K571" s="190" t="str">
        <f t="shared" si="298"/>
        <v/>
      </c>
      <c r="L571" s="190" t="str">
        <f t="shared" si="299"/>
        <v/>
      </c>
      <c r="M571" s="188" t="str">
        <f t="shared" si="315"/>
        <v/>
      </c>
      <c r="N571" s="87" t="str">
        <f t="shared" si="300"/>
        <v/>
      </c>
      <c r="O571" s="108"/>
      <c r="P571" s="156" t="str">
        <f>IF(B571&lt;例①!$E$11,"",IF(B571&gt;例①!$E$12,"",IF(LEN(CE571)=0,"○","")))</f>
        <v/>
      </c>
      <c r="Q571" s="162">
        <f t="shared" si="316"/>
        <v>52</v>
      </c>
      <c r="R571" s="93">
        <f t="shared" si="301"/>
        <v>181</v>
      </c>
      <c r="S571" s="156" t="str">
        <f t="shared" si="302"/>
        <v/>
      </c>
      <c r="T571" s="162">
        <f t="shared" si="303"/>
        <v>51</v>
      </c>
      <c r="U571" s="100">
        <f t="shared" si="317"/>
        <v>52</v>
      </c>
      <c r="V571" s="93" t="str">
        <f t="shared" si="304"/>
        <v/>
      </c>
      <c r="W571" s="169" t="str">
        <f t="shared" si="318"/>
        <v/>
      </c>
      <c r="X571" s="80" t="str">
        <f t="shared" si="319"/>
        <v/>
      </c>
      <c r="Y571" s="80" t="str">
        <f t="shared" si="320"/>
        <v/>
      </c>
      <c r="Z571" s="80" t="str">
        <f t="shared" si="305"/>
        <v>-</v>
      </c>
      <c r="AA571" s="80" t="str">
        <f t="shared" si="306"/>
        <v/>
      </c>
      <c r="AB571" s="80" t="str">
        <f t="shared" si="307"/>
        <v>OK（振替済み）</v>
      </c>
      <c r="AC571" s="154">
        <f t="shared" si="308"/>
        <v>51</v>
      </c>
      <c r="AD571" s="154" t="str">
        <f t="shared" si="321"/>
        <v/>
      </c>
      <c r="AE571" s="106">
        <f t="shared" si="322"/>
        <v>0</v>
      </c>
      <c r="AF571" s="106">
        <f t="shared" si="309"/>
        <v>0</v>
      </c>
      <c r="AG571" s="218" t="str">
        <f>IFERROR(IF(AE571=1,例①!$E$11,IF(AE571=2,例①!$E$11,IF(WEEKDAY(Z571)=2,Z564,AG570))),"")</f>
        <v/>
      </c>
      <c r="AH571" s="222" t="str">
        <f t="shared" si="329"/>
        <v/>
      </c>
      <c r="AI571" s="222" t="str">
        <f t="shared" si="329"/>
        <v/>
      </c>
      <c r="AJ571" s="222" t="str">
        <f t="shared" si="329"/>
        <v/>
      </c>
      <c r="AK571" s="222" t="str">
        <f t="shared" si="329"/>
        <v/>
      </c>
      <c r="AL571" s="222" t="str">
        <f t="shared" si="329"/>
        <v/>
      </c>
      <c r="AM571" s="222" t="str">
        <f t="shared" si="329"/>
        <v/>
      </c>
      <c r="AN571" s="222" t="str">
        <f t="shared" si="329"/>
        <v/>
      </c>
      <c r="AO571" s="222" t="str">
        <f t="shared" si="329"/>
        <v/>
      </c>
      <c r="AP571" s="222" t="str">
        <f t="shared" si="329"/>
        <v/>
      </c>
      <c r="AQ571" s="222" t="str">
        <f t="shared" si="329"/>
        <v/>
      </c>
      <c r="AR571" s="222" t="str">
        <f t="shared" si="329"/>
        <v/>
      </c>
      <c r="AS571" s="222" t="str">
        <f t="shared" si="329"/>
        <v/>
      </c>
      <c r="AT571" s="222" t="str">
        <f t="shared" si="329"/>
        <v/>
      </c>
      <c r="AU571" s="222" t="str">
        <f t="shared" si="329"/>
        <v/>
      </c>
      <c r="AV571" s="222" t="str">
        <f t="shared" si="329"/>
        <v/>
      </c>
      <c r="AW571" s="222" t="str">
        <f t="shared" si="329"/>
        <v/>
      </c>
      <c r="AX571" s="222" t="str">
        <f t="shared" si="329"/>
        <v/>
      </c>
      <c r="AY571" s="222" t="str">
        <f t="shared" si="329"/>
        <v/>
      </c>
      <c r="AZ571" s="222" t="str">
        <f t="shared" si="329"/>
        <v/>
      </c>
      <c r="BA571" s="222" t="str">
        <f t="shared" si="329"/>
        <v/>
      </c>
      <c r="BB571" s="219" t="str">
        <f>IFERROR(IF(IF(IF(Z571=例①!$E$12,例①!$E$12,IF(WEEKDAY(Z571)=1,Z578,BB572))&gt;例①!$E$12,例①!$E$12,IF(Z571=例①!$E$12,例①!$E$12,IF(WEEKDAY(Z571)=1,Z578,BB572)))=0,例①!$E$12,IF(IF(Z571=例①!$E$12,例①!$E$12,IF(WEEKDAY(Z571)=1,Z578,BB572))&gt;例①!$E$12,例①!$E$12,IF(Z571=例①!$E$12,例①!$E$12,IF(WEEKDAY(Z571)=1,Z578,BB572)))),"")</f>
        <v/>
      </c>
      <c r="BE571" s="53"/>
      <c r="BF571" s="53"/>
      <c r="BG571" s="53" t="str">
        <f>IFERROR(VLOOKUP(B571,例①!$C$11:$D$12,2,FALSE),"")</f>
        <v/>
      </c>
      <c r="BH571" s="53" t="str">
        <f>IFERROR(VLOOKUP(B571,例①!$C$16:$D$21,2,FALSE),"")</f>
        <v/>
      </c>
      <c r="BI571" s="53" t="str">
        <f>IFERROR(VLOOKUP(B571,例①!$C$22:$D$24,2,FALSE),"")</f>
        <v/>
      </c>
      <c r="BJ571" s="53" t="str">
        <f>IF(B571&gt;例①!$C$26,"",IF(B571&gt;=例①!$C$25,$BJ$13,""))</f>
        <v/>
      </c>
      <c r="BK571" s="53" t="str">
        <f>IF(B571&gt;例①!$C$28,"",IF(B571&gt;=例①!$C$27,$BK$13,""))</f>
        <v/>
      </c>
      <c r="BL571" s="53" t="str">
        <f>IF(B571&gt;例①!$C$30,"",IF(B571&gt;=例①!$C$29,$BL$13,""))</f>
        <v/>
      </c>
      <c r="BM571" s="53" t="str">
        <f>IF(B571&gt;例①!$C$32,"",IF(B571&gt;=例①!$C$31,$BM$13,""))</f>
        <v/>
      </c>
      <c r="BN571" s="53" t="str">
        <f>IF(B571&gt;例①!$C$34,"",IF(B571&gt;=例①!$C$33,$BN$13,""))</f>
        <v/>
      </c>
      <c r="BO571" s="53" t="str">
        <f>IF(B571&gt;例①!$C$36,"",IF(B571&gt;=例①!$C$35,$BO$13,""))</f>
        <v/>
      </c>
      <c r="BP571" s="53" t="str">
        <f>IF(B571&gt;例①!$C$38,"",IF(B571&gt;=例①!$C$37,$BP$13,""))</f>
        <v/>
      </c>
      <c r="BQ571" s="53" t="str">
        <f>IF(B571&gt;例①!$C$40,"",IF(B571&gt;=例①!$C$39,$BQ$13,""))</f>
        <v/>
      </c>
      <c r="BR571" s="53" t="str">
        <f>IF(B571&gt;例①!$C$42,"",IF(B571&gt;=例①!$C$41,$BR$13,""))</f>
        <v/>
      </c>
      <c r="BS571" s="53" t="str">
        <f>IF(B571&gt;例①!$C$44,"",IF(B571&gt;=例①!$C$43,$BS$13,""))</f>
        <v/>
      </c>
      <c r="BT571" s="53" t="str">
        <f>IF(B571&gt;例①!$C$46,"",IF(B571&gt;=例①!$C$45,$BT$13,""))</f>
        <v/>
      </c>
      <c r="BU571" s="53" t="str">
        <f>IF(B571&gt;例①!$C$48,"",IF(B571&gt;=例①!$C$47,$BU$13,""))</f>
        <v/>
      </c>
      <c r="BV571" s="53" t="str">
        <f>IF(B571&gt;例①!$C$50,"",IF(B571&gt;=例①!$C$49,$BV$13,""))</f>
        <v/>
      </c>
      <c r="BW571" s="53" t="str">
        <f>IF(B571&gt;例①!$C$52,"",IF(B571&gt;=例①!$C$51,$BW$13,""))</f>
        <v/>
      </c>
      <c r="BX571" s="53" t="str">
        <f>IF(B571&gt;例①!$C$54,"",IF(B571&gt;=例①!$C$53,$BX$13,""))</f>
        <v/>
      </c>
      <c r="BY571" s="53" t="str">
        <f>IF(B571&gt;例①!$C$56,"",IF(B571&gt;=例①!$C$55,$BY$13,""))</f>
        <v/>
      </c>
      <c r="BZ571" s="53" t="str">
        <f>IF(B571&gt;例①!$C$58,"",IF(B571&gt;=例①!$C$57,$BZ$13,""))</f>
        <v/>
      </c>
      <c r="CA571" s="53" t="str">
        <f>IF(B571&gt;例①!$C$60,"",IF(B571&gt;=例①!$C$59,$CA$13,""))</f>
        <v/>
      </c>
      <c r="CB571" s="53" t="str">
        <f>IF(B571&gt;例①!$C$62,"",IF(B571&gt;=例①!$C$61,$CB$13,""))</f>
        <v/>
      </c>
      <c r="CC571" s="53" t="str">
        <f>IF(B571&gt;例①!$C$64,"",IF(B571&gt;=例①!$C$63,$CC$13,""))</f>
        <v/>
      </c>
      <c r="CD571" s="53" t="str">
        <f>IF(B571&gt;例①!$C$66,"",IF(B571&gt;=例①!$C$65,$CD$13,""))</f>
        <v/>
      </c>
      <c r="CE571" s="50" t="str">
        <f t="shared" si="323"/>
        <v/>
      </c>
      <c r="CF571" s="50" t="str">
        <f t="shared" si="310"/>
        <v xml:space="preserve"> </v>
      </c>
    </row>
    <row r="572" spans="1:84" ht="39" customHeight="1" thickTop="1" thickBot="1" x14ac:dyDescent="0.2">
      <c r="A572" s="81" t="str">
        <f t="shared" si="297"/>
        <v>対象期間外</v>
      </c>
      <c r="B572" s="180" t="str">
        <f>IFERROR(IF(B571=例①!$E$12+IF(WEEKDAY(例①!$E$12)=1,例①!$E$12,(8-WEEKDAY(例①!$E$12))),"-",IF(B571="-","-",B571+1)),"-")</f>
        <v>-</v>
      </c>
      <c r="C572" s="89" t="str">
        <f t="shared" si="311"/>
        <v>-</v>
      </c>
      <c r="D572" s="199" t="str">
        <f t="shared" si="312"/>
        <v>×</v>
      </c>
      <c r="E572" s="200" t="str">
        <f t="shared" si="313"/>
        <v xml:space="preserve"> </v>
      </c>
      <c r="F572" s="201" t="s">
        <v>60</v>
      </c>
      <c r="G572" s="202"/>
      <c r="H572" s="203"/>
      <c r="I572" s="204"/>
      <c r="J572" s="187" t="str">
        <f t="shared" si="314"/>
        <v/>
      </c>
      <c r="K572" s="190" t="str">
        <f t="shared" si="298"/>
        <v/>
      </c>
      <c r="L572" s="190" t="str">
        <f t="shared" si="299"/>
        <v/>
      </c>
      <c r="M572" s="188" t="str">
        <f t="shared" si="315"/>
        <v/>
      </c>
      <c r="N572" s="87" t="str">
        <f t="shared" si="300"/>
        <v/>
      </c>
      <c r="O572" s="108"/>
      <c r="P572" s="156" t="str">
        <f>IF(B572&lt;例①!$E$11,"",IF(B572&gt;例①!$E$12,"",IF(LEN(CE572)=0,"○","")))</f>
        <v/>
      </c>
      <c r="Q572" s="162">
        <f t="shared" si="316"/>
        <v>52</v>
      </c>
      <c r="R572" s="93">
        <f t="shared" si="301"/>
        <v>181</v>
      </c>
      <c r="S572" s="156" t="str">
        <f t="shared" si="302"/>
        <v/>
      </c>
      <c r="T572" s="162">
        <f t="shared" si="303"/>
        <v>51</v>
      </c>
      <c r="U572" s="100">
        <f t="shared" si="317"/>
        <v>52</v>
      </c>
      <c r="V572" s="93" t="str">
        <f t="shared" si="304"/>
        <v/>
      </c>
      <c r="W572" s="169" t="str">
        <f t="shared" si="318"/>
        <v/>
      </c>
      <c r="X572" s="80" t="str">
        <f t="shared" si="319"/>
        <v/>
      </c>
      <c r="Y572" s="80" t="str">
        <f t="shared" si="320"/>
        <v/>
      </c>
      <c r="Z572" s="80" t="str">
        <f t="shared" si="305"/>
        <v>-</v>
      </c>
      <c r="AA572" s="80" t="str">
        <f t="shared" si="306"/>
        <v/>
      </c>
      <c r="AB572" s="80" t="str">
        <f t="shared" si="307"/>
        <v>OK（振替済み）</v>
      </c>
      <c r="AC572" s="154">
        <f t="shared" si="308"/>
        <v>51</v>
      </c>
      <c r="AD572" s="154" t="str">
        <f t="shared" si="321"/>
        <v/>
      </c>
      <c r="AE572" s="106">
        <f t="shared" si="322"/>
        <v>0</v>
      </c>
      <c r="AF572" s="106">
        <f t="shared" si="309"/>
        <v>0</v>
      </c>
      <c r="AG572" s="218" t="str">
        <f>IFERROR(IF(AE572=1,例①!$E$11,IF(AE572=2,例①!$E$11,IF(WEEKDAY(Z572)=2,Z565,AG571))),"")</f>
        <v/>
      </c>
      <c r="AH572" s="222" t="str">
        <f t="shared" si="329"/>
        <v/>
      </c>
      <c r="AI572" s="222" t="str">
        <f t="shared" si="329"/>
        <v/>
      </c>
      <c r="AJ572" s="222" t="str">
        <f t="shared" si="329"/>
        <v/>
      </c>
      <c r="AK572" s="222" t="str">
        <f t="shared" si="329"/>
        <v/>
      </c>
      <c r="AL572" s="222" t="str">
        <f t="shared" si="329"/>
        <v/>
      </c>
      <c r="AM572" s="222" t="str">
        <f t="shared" si="329"/>
        <v/>
      </c>
      <c r="AN572" s="222" t="str">
        <f t="shared" si="329"/>
        <v/>
      </c>
      <c r="AO572" s="222" t="str">
        <f t="shared" si="329"/>
        <v/>
      </c>
      <c r="AP572" s="222" t="str">
        <f t="shared" si="329"/>
        <v/>
      </c>
      <c r="AQ572" s="222" t="str">
        <f t="shared" si="329"/>
        <v/>
      </c>
      <c r="AR572" s="222" t="str">
        <f t="shared" si="329"/>
        <v/>
      </c>
      <c r="AS572" s="222" t="str">
        <f t="shared" si="329"/>
        <v/>
      </c>
      <c r="AT572" s="222" t="str">
        <f t="shared" si="329"/>
        <v/>
      </c>
      <c r="AU572" s="222" t="str">
        <f t="shared" si="329"/>
        <v/>
      </c>
      <c r="AV572" s="222" t="str">
        <f t="shared" si="329"/>
        <v/>
      </c>
      <c r="AW572" s="222" t="str">
        <f t="shared" si="329"/>
        <v/>
      </c>
      <c r="AX572" s="222" t="str">
        <f t="shared" si="329"/>
        <v/>
      </c>
      <c r="AY572" s="222" t="str">
        <f t="shared" si="329"/>
        <v/>
      </c>
      <c r="AZ572" s="222" t="str">
        <f t="shared" si="329"/>
        <v/>
      </c>
      <c r="BA572" s="222" t="str">
        <f t="shared" si="329"/>
        <v/>
      </c>
      <c r="BB572" s="219" t="str">
        <f>IFERROR(IF(IF(IF(Z572=例①!$E$12,例①!$E$12,IF(WEEKDAY(Z572)=1,Z579,BB573))&gt;例①!$E$12,例①!$E$12,IF(Z572=例①!$E$12,例①!$E$12,IF(WEEKDAY(Z572)=1,Z579,BB573)))=0,例①!$E$12,IF(IF(Z572=例①!$E$12,例①!$E$12,IF(WEEKDAY(Z572)=1,Z579,BB573))&gt;例①!$E$12,例①!$E$12,IF(Z572=例①!$E$12,例①!$E$12,IF(WEEKDAY(Z572)=1,Z579,BB573)))),"")</f>
        <v/>
      </c>
      <c r="BE572" s="53"/>
      <c r="BF572" s="53"/>
      <c r="BG572" s="53" t="str">
        <f>IFERROR(VLOOKUP(B572,例①!$C$11:$D$12,2,FALSE),"")</f>
        <v/>
      </c>
      <c r="BH572" s="53" t="str">
        <f>IFERROR(VLOOKUP(B572,例①!$C$16:$D$21,2,FALSE),"")</f>
        <v/>
      </c>
      <c r="BI572" s="53" t="str">
        <f>IFERROR(VLOOKUP(B572,例①!$C$22:$D$24,2,FALSE),"")</f>
        <v/>
      </c>
      <c r="BJ572" s="53" t="str">
        <f>IF(B572&gt;例①!$C$26,"",IF(B572&gt;=例①!$C$25,$BJ$13,""))</f>
        <v/>
      </c>
      <c r="BK572" s="53" t="str">
        <f>IF(B572&gt;例①!$C$28,"",IF(B572&gt;=例①!$C$27,$BK$13,""))</f>
        <v/>
      </c>
      <c r="BL572" s="53" t="str">
        <f>IF(B572&gt;例①!$C$30,"",IF(B572&gt;=例①!$C$29,$BL$13,""))</f>
        <v/>
      </c>
      <c r="BM572" s="53" t="str">
        <f>IF(B572&gt;例①!$C$32,"",IF(B572&gt;=例①!$C$31,$BM$13,""))</f>
        <v/>
      </c>
      <c r="BN572" s="53" t="str">
        <f>IF(B572&gt;例①!$C$34,"",IF(B572&gt;=例①!$C$33,$BN$13,""))</f>
        <v/>
      </c>
      <c r="BO572" s="53" t="str">
        <f>IF(B572&gt;例①!$C$36,"",IF(B572&gt;=例①!$C$35,$BO$13,""))</f>
        <v/>
      </c>
      <c r="BP572" s="53" t="str">
        <f>IF(B572&gt;例①!$C$38,"",IF(B572&gt;=例①!$C$37,$BP$13,""))</f>
        <v/>
      </c>
      <c r="BQ572" s="53" t="str">
        <f>IF(B572&gt;例①!$C$40,"",IF(B572&gt;=例①!$C$39,$BQ$13,""))</f>
        <v/>
      </c>
      <c r="BR572" s="53" t="str">
        <f>IF(B572&gt;例①!$C$42,"",IF(B572&gt;=例①!$C$41,$BR$13,""))</f>
        <v/>
      </c>
      <c r="BS572" s="53" t="str">
        <f>IF(B572&gt;例①!$C$44,"",IF(B572&gt;=例①!$C$43,$BS$13,""))</f>
        <v/>
      </c>
      <c r="BT572" s="53" t="str">
        <f>IF(B572&gt;例①!$C$46,"",IF(B572&gt;=例①!$C$45,$BT$13,""))</f>
        <v/>
      </c>
      <c r="BU572" s="53" t="str">
        <f>IF(B572&gt;例①!$C$48,"",IF(B572&gt;=例①!$C$47,$BU$13,""))</f>
        <v/>
      </c>
      <c r="BV572" s="53" t="str">
        <f>IF(B572&gt;例①!$C$50,"",IF(B572&gt;=例①!$C$49,$BV$13,""))</f>
        <v/>
      </c>
      <c r="BW572" s="53" t="str">
        <f>IF(B572&gt;例①!$C$52,"",IF(B572&gt;=例①!$C$51,$BW$13,""))</f>
        <v/>
      </c>
      <c r="BX572" s="53" t="str">
        <f>IF(B572&gt;例①!$C$54,"",IF(B572&gt;=例①!$C$53,$BX$13,""))</f>
        <v/>
      </c>
      <c r="BY572" s="53" t="str">
        <f>IF(B572&gt;例①!$C$56,"",IF(B572&gt;=例①!$C$55,$BY$13,""))</f>
        <v/>
      </c>
      <c r="BZ572" s="53" t="str">
        <f>IF(B572&gt;例①!$C$58,"",IF(B572&gt;=例①!$C$57,$BZ$13,""))</f>
        <v/>
      </c>
      <c r="CA572" s="53" t="str">
        <f>IF(B572&gt;例①!$C$60,"",IF(B572&gt;=例①!$C$59,$CA$13,""))</f>
        <v/>
      </c>
      <c r="CB572" s="53" t="str">
        <f>IF(B572&gt;例①!$C$62,"",IF(B572&gt;=例①!$C$61,$CB$13,""))</f>
        <v/>
      </c>
      <c r="CC572" s="53" t="str">
        <f>IF(B572&gt;例①!$C$64,"",IF(B572&gt;=例①!$C$63,$CC$13,""))</f>
        <v/>
      </c>
      <c r="CD572" s="53" t="str">
        <f>IF(B572&gt;例①!$C$66,"",IF(B572&gt;=例①!$C$65,$CD$13,""))</f>
        <v/>
      </c>
      <c r="CE572" s="50" t="str">
        <f t="shared" si="323"/>
        <v/>
      </c>
      <c r="CF572" s="50" t="str">
        <f t="shared" si="310"/>
        <v xml:space="preserve"> </v>
      </c>
    </row>
    <row r="573" spans="1:84" ht="39" customHeight="1" thickTop="1" thickBot="1" x14ac:dyDescent="0.2">
      <c r="A573" s="81" t="str">
        <f t="shared" si="297"/>
        <v>対象期間外</v>
      </c>
      <c r="B573" s="180" t="str">
        <f>IFERROR(IF(B572=例①!$E$12+IF(WEEKDAY(例①!$E$12)=1,例①!$E$12,(8-WEEKDAY(例①!$E$12))),"-",IF(B572="-","-",B572+1)),"-")</f>
        <v>-</v>
      </c>
      <c r="C573" s="89" t="str">
        <f t="shared" si="311"/>
        <v>-</v>
      </c>
      <c r="D573" s="199" t="str">
        <f t="shared" si="312"/>
        <v>×</v>
      </c>
      <c r="E573" s="200" t="str">
        <f t="shared" si="313"/>
        <v xml:space="preserve"> </v>
      </c>
      <c r="F573" s="201" t="s">
        <v>61</v>
      </c>
      <c r="G573" s="202"/>
      <c r="H573" s="203"/>
      <c r="I573" s="204"/>
      <c r="J573" s="187" t="str">
        <f t="shared" si="314"/>
        <v/>
      </c>
      <c r="K573" s="190" t="str">
        <f t="shared" si="298"/>
        <v/>
      </c>
      <c r="L573" s="190" t="str">
        <f t="shared" si="299"/>
        <v/>
      </c>
      <c r="M573" s="188" t="str">
        <f t="shared" si="315"/>
        <v/>
      </c>
      <c r="N573" s="87" t="str">
        <f t="shared" si="300"/>
        <v/>
      </c>
      <c r="O573" s="108"/>
      <c r="P573" s="156" t="str">
        <f>IF(B573&lt;例①!$E$11,"",IF(B573&gt;例①!$E$12,"",IF(LEN(CE573)=0,"○","")))</f>
        <v/>
      </c>
      <c r="Q573" s="162">
        <f t="shared" si="316"/>
        <v>52</v>
      </c>
      <c r="R573" s="93">
        <f t="shared" si="301"/>
        <v>181</v>
      </c>
      <c r="S573" s="156" t="str">
        <f t="shared" si="302"/>
        <v/>
      </c>
      <c r="T573" s="162">
        <f t="shared" si="303"/>
        <v>51</v>
      </c>
      <c r="U573" s="100">
        <f t="shared" si="317"/>
        <v>52</v>
      </c>
      <c r="V573" s="93" t="str">
        <f t="shared" si="304"/>
        <v/>
      </c>
      <c r="W573" s="169" t="str">
        <f t="shared" si="318"/>
        <v/>
      </c>
      <c r="X573" s="80" t="str">
        <f t="shared" si="319"/>
        <v/>
      </c>
      <c r="Y573" s="80" t="str">
        <f t="shared" si="320"/>
        <v/>
      </c>
      <c r="Z573" s="80" t="str">
        <f t="shared" si="305"/>
        <v>-</v>
      </c>
      <c r="AA573" s="80" t="str">
        <f t="shared" si="306"/>
        <v/>
      </c>
      <c r="AB573" s="80" t="str">
        <f t="shared" si="307"/>
        <v>OK（振替済み）</v>
      </c>
      <c r="AC573" s="154">
        <f t="shared" si="308"/>
        <v>51</v>
      </c>
      <c r="AD573" s="154" t="str">
        <f t="shared" si="321"/>
        <v/>
      </c>
      <c r="AE573" s="106">
        <f t="shared" si="322"/>
        <v>0</v>
      </c>
      <c r="AF573" s="106">
        <f t="shared" si="309"/>
        <v>0</v>
      </c>
      <c r="AG573" s="218" t="str">
        <f>IFERROR(IF(AE573=1,例①!$E$11,IF(AE573=2,例①!$E$11,IF(WEEKDAY(Z573)=2,Z566,AG572))),"")</f>
        <v/>
      </c>
      <c r="AH573" s="222" t="str">
        <f t="shared" si="329"/>
        <v/>
      </c>
      <c r="AI573" s="222" t="str">
        <f t="shared" si="329"/>
        <v/>
      </c>
      <c r="AJ573" s="222" t="str">
        <f t="shared" si="329"/>
        <v/>
      </c>
      <c r="AK573" s="222" t="str">
        <f t="shared" si="329"/>
        <v/>
      </c>
      <c r="AL573" s="222" t="str">
        <f t="shared" si="329"/>
        <v/>
      </c>
      <c r="AM573" s="222" t="str">
        <f t="shared" si="329"/>
        <v/>
      </c>
      <c r="AN573" s="222" t="str">
        <f t="shared" si="329"/>
        <v/>
      </c>
      <c r="AO573" s="222" t="str">
        <f t="shared" si="329"/>
        <v/>
      </c>
      <c r="AP573" s="222" t="str">
        <f t="shared" si="329"/>
        <v/>
      </c>
      <c r="AQ573" s="222" t="str">
        <f t="shared" si="329"/>
        <v/>
      </c>
      <c r="AR573" s="222" t="str">
        <f t="shared" si="329"/>
        <v/>
      </c>
      <c r="AS573" s="222" t="str">
        <f t="shared" si="329"/>
        <v/>
      </c>
      <c r="AT573" s="222" t="str">
        <f t="shared" si="329"/>
        <v/>
      </c>
      <c r="AU573" s="222" t="str">
        <f t="shared" si="329"/>
        <v/>
      </c>
      <c r="AV573" s="222" t="str">
        <f t="shared" si="329"/>
        <v/>
      </c>
      <c r="AW573" s="222" t="str">
        <f t="shared" si="329"/>
        <v/>
      </c>
      <c r="AX573" s="222" t="str">
        <f t="shared" si="329"/>
        <v/>
      </c>
      <c r="AY573" s="222" t="str">
        <f t="shared" si="329"/>
        <v/>
      </c>
      <c r="AZ573" s="222" t="str">
        <f t="shared" si="329"/>
        <v/>
      </c>
      <c r="BA573" s="222" t="str">
        <f t="shared" si="329"/>
        <v/>
      </c>
      <c r="BB573" s="219" t="str">
        <f>IFERROR(IF(IF(IF(Z573=例①!$E$12,例①!$E$12,IF(WEEKDAY(Z573)=1,Z580,BB574))&gt;例①!$E$12,例①!$E$12,IF(Z573=例①!$E$12,例①!$E$12,IF(WEEKDAY(Z573)=1,Z580,BB574)))=0,例①!$E$12,IF(IF(Z573=例①!$E$12,例①!$E$12,IF(WEEKDAY(Z573)=1,Z580,BB574))&gt;例①!$E$12,例①!$E$12,IF(Z573=例①!$E$12,例①!$E$12,IF(WEEKDAY(Z573)=1,Z580,BB574)))),"")</f>
        <v/>
      </c>
      <c r="BE573" s="53"/>
      <c r="BF573" s="53"/>
      <c r="BG573" s="53" t="str">
        <f>IFERROR(VLOOKUP(B573,例①!$C$11:$D$12,2,FALSE),"")</f>
        <v/>
      </c>
      <c r="BH573" s="53" t="str">
        <f>IFERROR(VLOOKUP(B573,例①!$C$16:$D$21,2,FALSE),"")</f>
        <v/>
      </c>
      <c r="BI573" s="53" t="str">
        <f>IFERROR(VLOOKUP(B573,例①!$C$22:$D$24,2,FALSE),"")</f>
        <v/>
      </c>
      <c r="BJ573" s="53" t="str">
        <f>IF(B573&gt;例①!$C$26,"",IF(B573&gt;=例①!$C$25,$BJ$13,""))</f>
        <v/>
      </c>
      <c r="BK573" s="53" t="str">
        <f>IF(B573&gt;例①!$C$28,"",IF(B573&gt;=例①!$C$27,$BK$13,""))</f>
        <v/>
      </c>
      <c r="BL573" s="53" t="str">
        <f>IF(B573&gt;例①!$C$30,"",IF(B573&gt;=例①!$C$29,$BL$13,""))</f>
        <v/>
      </c>
      <c r="BM573" s="53" t="str">
        <f>IF(B573&gt;例①!$C$32,"",IF(B573&gt;=例①!$C$31,$BM$13,""))</f>
        <v/>
      </c>
      <c r="BN573" s="53" t="str">
        <f>IF(B573&gt;例①!$C$34,"",IF(B573&gt;=例①!$C$33,$BN$13,""))</f>
        <v/>
      </c>
      <c r="BO573" s="53" t="str">
        <f>IF(B573&gt;例①!$C$36,"",IF(B573&gt;=例①!$C$35,$BO$13,""))</f>
        <v/>
      </c>
      <c r="BP573" s="53" t="str">
        <f>IF(B573&gt;例①!$C$38,"",IF(B573&gt;=例①!$C$37,$BP$13,""))</f>
        <v/>
      </c>
      <c r="BQ573" s="53" t="str">
        <f>IF(B573&gt;例①!$C$40,"",IF(B573&gt;=例①!$C$39,$BQ$13,""))</f>
        <v/>
      </c>
      <c r="BR573" s="53" t="str">
        <f>IF(B573&gt;例①!$C$42,"",IF(B573&gt;=例①!$C$41,$BR$13,""))</f>
        <v/>
      </c>
      <c r="BS573" s="53" t="str">
        <f>IF(B573&gt;例①!$C$44,"",IF(B573&gt;=例①!$C$43,$BS$13,""))</f>
        <v/>
      </c>
      <c r="BT573" s="53" t="str">
        <f>IF(B573&gt;例①!$C$46,"",IF(B573&gt;=例①!$C$45,$BT$13,""))</f>
        <v/>
      </c>
      <c r="BU573" s="53" t="str">
        <f>IF(B573&gt;例①!$C$48,"",IF(B573&gt;=例①!$C$47,$BU$13,""))</f>
        <v/>
      </c>
      <c r="BV573" s="53" t="str">
        <f>IF(B573&gt;例①!$C$50,"",IF(B573&gt;=例①!$C$49,$BV$13,""))</f>
        <v/>
      </c>
      <c r="BW573" s="53" t="str">
        <f>IF(B573&gt;例①!$C$52,"",IF(B573&gt;=例①!$C$51,$BW$13,""))</f>
        <v/>
      </c>
      <c r="BX573" s="53" t="str">
        <f>IF(B573&gt;例①!$C$54,"",IF(B573&gt;=例①!$C$53,$BX$13,""))</f>
        <v/>
      </c>
      <c r="BY573" s="53" t="str">
        <f>IF(B573&gt;例①!$C$56,"",IF(B573&gt;=例①!$C$55,$BY$13,""))</f>
        <v/>
      </c>
      <c r="BZ573" s="53" t="str">
        <f>IF(B573&gt;例①!$C$58,"",IF(B573&gt;=例①!$C$57,$BZ$13,""))</f>
        <v/>
      </c>
      <c r="CA573" s="53" t="str">
        <f>IF(B573&gt;例①!$C$60,"",IF(B573&gt;=例①!$C$59,$CA$13,""))</f>
        <v/>
      </c>
      <c r="CB573" s="53" t="str">
        <f>IF(B573&gt;例①!$C$62,"",IF(B573&gt;=例①!$C$61,$CB$13,""))</f>
        <v/>
      </c>
      <c r="CC573" s="53" t="str">
        <f>IF(B573&gt;例①!$C$64,"",IF(B573&gt;=例①!$C$63,$CC$13,""))</f>
        <v/>
      </c>
      <c r="CD573" s="53" t="str">
        <f>IF(B573&gt;例①!$C$66,"",IF(B573&gt;=例①!$C$65,$CD$13,""))</f>
        <v/>
      </c>
      <c r="CE573" s="50" t="str">
        <f t="shared" si="323"/>
        <v/>
      </c>
      <c r="CF573" s="50" t="str">
        <f t="shared" si="310"/>
        <v xml:space="preserve"> </v>
      </c>
    </row>
    <row r="574" spans="1:84" ht="39" customHeight="1" thickTop="1" thickBot="1" x14ac:dyDescent="0.2">
      <c r="A574" s="81" t="str">
        <f t="shared" si="297"/>
        <v>対象期間外</v>
      </c>
      <c r="B574" s="180" t="str">
        <f>IFERROR(IF(B573=例①!$E$12+IF(WEEKDAY(例①!$E$12)=1,例①!$E$12,(8-WEEKDAY(例①!$E$12))),"-",IF(B573="-","-",B573+1)),"-")</f>
        <v>-</v>
      </c>
      <c r="C574" s="89" t="str">
        <f t="shared" si="311"/>
        <v>-</v>
      </c>
      <c r="D574" s="199" t="str">
        <f t="shared" si="312"/>
        <v>×</v>
      </c>
      <c r="E574" s="200" t="str">
        <f t="shared" si="313"/>
        <v xml:space="preserve"> </v>
      </c>
      <c r="F574" s="201" t="s">
        <v>61</v>
      </c>
      <c r="G574" s="202"/>
      <c r="H574" s="203"/>
      <c r="I574" s="204"/>
      <c r="J574" s="187" t="str">
        <f t="shared" si="314"/>
        <v/>
      </c>
      <c r="K574" s="190" t="str">
        <f t="shared" si="298"/>
        <v/>
      </c>
      <c r="L574" s="190" t="str">
        <f t="shared" si="299"/>
        <v/>
      </c>
      <c r="M574" s="188" t="str">
        <f t="shared" si="315"/>
        <v/>
      </c>
      <c r="N574" s="87" t="str">
        <f t="shared" si="300"/>
        <v/>
      </c>
      <c r="O574" s="108"/>
      <c r="P574" s="156" t="str">
        <f>IF(B574&lt;例①!$E$11,"",IF(B574&gt;例①!$E$12,"",IF(LEN(CE574)=0,"○","")))</f>
        <v/>
      </c>
      <c r="Q574" s="162">
        <f t="shared" si="316"/>
        <v>52</v>
      </c>
      <c r="R574" s="93">
        <f t="shared" si="301"/>
        <v>181</v>
      </c>
      <c r="S574" s="156" t="str">
        <f t="shared" si="302"/>
        <v/>
      </c>
      <c r="T574" s="162">
        <f t="shared" si="303"/>
        <v>51</v>
      </c>
      <c r="U574" s="100">
        <f t="shared" si="317"/>
        <v>52</v>
      </c>
      <c r="V574" s="93" t="str">
        <f t="shared" si="304"/>
        <v/>
      </c>
      <c r="W574" s="169" t="str">
        <f t="shared" si="318"/>
        <v/>
      </c>
      <c r="X574" s="80" t="str">
        <f t="shared" si="319"/>
        <v/>
      </c>
      <c r="Y574" s="80" t="str">
        <f t="shared" si="320"/>
        <v/>
      </c>
      <c r="Z574" s="80" t="str">
        <f t="shared" si="305"/>
        <v>-</v>
      </c>
      <c r="AA574" s="80" t="str">
        <f t="shared" si="306"/>
        <v/>
      </c>
      <c r="AB574" s="80" t="str">
        <f t="shared" si="307"/>
        <v>OK（振替済み）</v>
      </c>
      <c r="AC574" s="154">
        <f t="shared" si="308"/>
        <v>51</v>
      </c>
      <c r="AD574" s="154" t="str">
        <f t="shared" si="321"/>
        <v/>
      </c>
      <c r="AE574" s="106">
        <f t="shared" si="322"/>
        <v>0</v>
      </c>
      <c r="AF574" s="106">
        <f t="shared" si="309"/>
        <v>0</v>
      </c>
      <c r="AG574" s="223" t="str">
        <f>IFERROR(IF(AE574=1,例①!$E$11,IF(AE574=2,例①!$E$11,IF(WEEKDAY(Z574)=2,Z567,AG573))),"")</f>
        <v/>
      </c>
      <c r="AH574" s="224" t="str">
        <f t="shared" si="329"/>
        <v/>
      </c>
      <c r="AI574" s="224" t="str">
        <f t="shared" si="329"/>
        <v/>
      </c>
      <c r="AJ574" s="224" t="str">
        <f t="shared" si="329"/>
        <v/>
      </c>
      <c r="AK574" s="224" t="str">
        <f t="shared" si="329"/>
        <v/>
      </c>
      <c r="AL574" s="224" t="str">
        <f t="shared" si="329"/>
        <v/>
      </c>
      <c r="AM574" s="224" t="str">
        <f t="shared" si="329"/>
        <v/>
      </c>
      <c r="AN574" s="224" t="str">
        <f t="shared" si="329"/>
        <v/>
      </c>
      <c r="AO574" s="224" t="str">
        <f t="shared" si="329"/>
        <v/>
      </c>
      <c r="AP574" s="224" t="str">
        <f t="shared" si="329"/>
        <v/>
      </c>
      <c r="AQ574" s="224" t="str">
        <f t="shared" si="329"/>
        <v/>
      </c>
      <c r="AR574" s="224" t="str">
        <f t="shared" si="329"/>
        <v/>
      </c>
      <c r="AS574" s="224" t="str">
        <f t="shared" si="329"/>
        <v/>
      </c>
      <c r="AT574" s="224" t="str">
        <f t="shared" si="329"/>
        <v/>
      </c>
      <c r="AU574" s="224" t="str">
        <f t="shared" si="329"/>
        <v/>
      </c>
      <c r="AV574" s="224" t="str">
        <f t="shared" si="329"/>
        <v/>
      </c>
      <c r="AW574" s="224" t="str">
        <f t="shared" ref="AW574:BA574" si="330">IFERROR(IF(AV574+1&gt;$BB574,"",AV574+1),"")</f>
        <v/>
      </c>
      <c r="AX574" s="224" t="str">
        <f t="shared" si="330"/>
        <v/>
      </c>
      <c r="AY574" s="224" t="str">
        <f t="shared" si="330"/>
        <v/>
      </c>
      <c r="AZ574" s="224" t="str">
        <f t="shared" si="330"/>
        <v/>
      </c>
      <c r="BA574" s="224" t="str">
        <f t="shared" si="330"/>
        <v/>
      </c>
      <c r="BB574" s="225" t="str">
        <f>IFERROR(IF(IF(IF(Z574=例①!$E$12,例①!$E$12,IF(WEEKDAY(Z574)=1,Z581,BB575))&gt;例①!$E$12,例①!$E$12,IF(Z574=例①!$E$12,例①!$E$12,IF(WEEKDAY(Z574)=1,Z581,BB575)))=0,例①!$E$12,IF(IF(Z574=例①!$E$12,例①!$E$12,IF(WEEKDAY(Z574)=1,Z581,BB575))&gt;例①!$E$12,例①!$E$12,IF(Z574=例①!$E$12,例①!$E$12,IF(WEEKDAY(Z574)=1,Z581,BB575)))),"")</f>
        <v/>
      </c>
      <c r="BE574" s="53"/>
      <c r="BF574" s="53"/>
      <c r="BG574" s="53" t="str">
        <f>IFERROR(VLOOKUP(B574,例①!$C$11:$D$12,2,FALSE),"")</f>
        <v/>
      </c>
      <c r="BH574" s="53" t="str">
        <f>IFERROR(VLOOKUP(B574,例①!$C$16:$D$21,2,FALSE),"")</f>
        <v/>
      </c>
      <c r="BI574" s="53" t="str">
        <f>IFERROR(VLOOKUP(B574,例①!$C$22:$D$24,2,FALSE),"")</f>
        <v/>
      </c>
      <c r="BJ574" s="53" t="str">
        <f>IF(B574&gt;例①!$C$26,"",IF(B574&gt;=例①!$C$25,$BJ$13,""))</f>
        <v/>
      </c>
      <c r="BK574" s="53" t="str">
        <f>IF(B574&gt;例①!$C$28,"",IF(B574&gt;=例①!$C$27,$BK$13,""))</f>
        <v/>
      </c>
      <c r="BL574" s="53" t="str">
        <f>IF(B574&gt;例①!$C$30,"",IF(B574&gt;=例①!$C$29,$BL$13,""))</f>
        <v/>
      </c>
      <c r="BM574" s="53" t="str">
        <f>IF(B574&gt;例①!$C$32,"",IF(B574&gt;=例①!$C$31,$BM$13,""))</f>
        <v/>
      </c>
      <c r="BN574" s="53" t="str">
        <f>IF(B574&gt;例①!$C$34,"",IF(B574&gt;=例①!$C$33,$BN$13,""))</f>
        <v/>
      </c>
      <c r="BO574" s="53" t="str">
        <f>IF(B574&gt;例①!$C$36,"",IF(B574&gt;=例①!$C$35,$BO$13,""))</f>
        <v/>
      </c>
      <c r="BP574" s="53" t="str">
        <f>IF(B574&gt;例①!$C$38,"",IF(B574&gt;=例①!$C$37,$BP$13,""))</f>
        <v/>
      </c>
      <c r="BQ574" s="53" t="str">
        <f>IF(B574&gt;例①!$C$40,"",IF(B574&gt;=例①!$C$39,$BQ$13,""))</f>
        <v/>
      </c>
      <c r="BR574" s="53" t="str">
        <f>IF(B574&gt;例①!$C$42,"",IF(B574&gt;=例①!$C$41,$BR$13,""))</f>
        <v/>
      </c>
      <c r="BS574" s="53" t="str">
        <f>IF(B574&gt;例①!$C$44,"",IF(B574&gt;=例①!$C$43,$BS$13,""))</f>
        <v/>
      </c>
      <c r="BT574" s="53" t="str">
        <f>IF(B574&gt;例①!$C$46,"",IF(B574&gt;=例①!$C$45,$BT$13,""))</f>
        <v/>
      </c>
      <c r="BU574" s="53" t="str">
        <f>IF(B574&gt;例①!$C$48,"",IF(B574&gt;=例①!$C$47,$BU$13,""))</f>
        <v/>
      </c>
      <c r="BV574" s="53" t="str">
        <f>IF(B574&gt;例①!$C$50,"",IF(B574&gt;=例①!$C$49,$BV$13,""))</f>
        <v/>
      </c>
      <c r="BW574" s="53" t="str">
        <f>IF(B574&gt;例①!$C$52,"",IF(B574&gt;=例①!$C$51,$BW$13,""))</f>
        <v/>
      </c>
      <c r="BX574" s="53" t="str">
        <f>IF(B574&gt;例①!$C$54,"",IF(B574&gt;=例①!$C$53,$BX$13,""))</f>
        <v/>
      </c>
      <c r="BY574" s="53" t="str">
        <f>IF(B574&gt;例①!$C$56,"",IF(B574&gt;=例①!$C$55,$BY$13,""))</f>
        <v/>
      </c>
      <c r="BZ574" s="53" t="str">
        <f>IF(B574&gt;例①!$C$58,"",IF(B574&gt;=例①!$C$57,$BZ$13,""))</f>
        <v/>
      </c>
      <c r="CA574" s="53" t="str">
        <f>IF(B574&gt;例①!$C$60,"",IF(B574&gt;=例①!$C$59,$CA$13,""))</f>
        <v/>
      </c>
      <c r="CB574" s="53" t="str">
        <f>IF(B574&gt;例①!$C$62,"",IF(B574&gt;=例①!$C$61,$CB$13,""))</f>
        <v/>
      </c>
      <c r="CC574" s="53" t="str">
        <f>IF(B574&gt;例①!$C$64,"",IF(B574&gt;=例①!$C$63,$CC$13,""))</f>
        <v/>
      </c>
      <c r="CD574" s="53" t="str">
        <f>IF(B574&gt;例①!$C$66,"",IF(B574&gt;=例①!$C$65,$CD$13,""))</f>
        <v/>
      </c>
      <c r="CE574" s="50" t="str">
        <f t="shared" si="323"/>
        <v/>
      </c>
      <c r="CF574" s="50" t="str">
        <f t="shared" si="310"/>
        <v xml:space="preserve"> </v>
      </c>
    </row>
    <row r="575" spans="1:84" ht="39" customHeight="1" thickTop="1" thickBot="1" x14ac:dyDescent="0.2">
      <c r="A575" s="81" t="str">
        <f t="shared" si="297"/>
        <v>対象期間外</v>
      </c>
      <c r="B575" s="180" t="str">
        <f>IFERROR(IF(B574=例①!$E$12+IF(WEEKDAY(例①!$E$12)=1,例①!$E$12,(8-WEEKDAY(例①!$E$12))),"-",IF(B574="-","-",B574+1)),"-")</f>
        <v>-</v>
      </c>
      <c r="C575" s="89" t="str">
        <f t="shared" si="311"/>
        <v>-</v>
      </c>
      <c r="D575" s="199" t="str">
        <f t="shared" si="312"/>
        <v>×</v>
      </c>
      <c r="E575" s="200" t="str">
        <f t="shared" si="313"/>
        <v xml:space="preserve"> </v>
      </c>
      <c r="F575" s="201" t="s">
        <v>60</v>
      </c>
      <c r="G575" s="202"/>
      <c r="H575" s="203"/>
      <c r="I575" s="204"/>
      <c r="J575" s="187" t="str">
        <f t="shared" si="314"/>
        <v/>
      </c>
      <c r="K575" s="190" t="str">
        <f t="shared" si="298"/>
        <v/>
      </c>
      <c r="L575" s="190" t="str">
        <f t="shared" si="299"/>
        <v/>
      </c>
      <c r="M575" s="188" t="str">
        <f t="shared" si="315"/>
        <v/>
      </c>
      <c r="N575" s="87" t="str">
        <f t="shared" si="300"/>
        <v/>
      </c>
      <c r="O575" s="108"/>
      <c r="P575" s="156" t="str">
        <f>IF(B575&lt;例①!$E$11,"",IF(B575&gt;例①!$E$12,"",IF(LEN(CE575)=0,"○","")))</f>
        <v/>
      </c>
      <c r="Q575" s="162">
        <f t="shared" si="316"/>
        <v>52</v>
      </c>
      <c r="R575" s="93">
        <f t="shared" si="301"/>
        <v>181</v>
      </c>
      <c r="S575" s="156" t="str">
        <f t="shared" si="302"/>
        <v/>
      </c>
      <c r="T575" s="162">
        <f t="shared" si="303"/>
        <v>51</v>
      </c>
      <c r="U575" s="100">
        <f t="shared" si="317"/>
        <v>52</v>
      </c>
      <c r="V575" s="93" t="str">
        <f t="shared" si="304"/>
        <v/>
      </c>
      <c r="W575" s="169" t="str">
        <f t="shared" si="318"/>
        <v/>
      </c>
      <c r="X575" s="80" t="str">
        <f t="shared" si="319"/>
        <v/>
      </c>
      <c r="Y575" s="80" t="str">
        <f t="shared" si="320"/>
        <v/>
      </c>
      <c r="Z575" s="80" t="str">
        <f t="shared" si="305"/>
        <v>-</v>
      </c>
      <c r="AA575" s="80" t="str">
        <f t="shared" si="306"/>
        <v/>
      </c>
      <c r="AB575" s="80" t="str">
        <f t="shared" si="307"/>
        <v>OK（振替済み）</v>
      </c>
      <c r="AC575" s="154">
        <f t="shared" si="308"/>
        <v>51</v>
      </c>
      <c r="AD575" s="154" t="str">
        <f t="shared" si="321"/>
        <v/>
      </c>
      <c r="AE575" s="106">
        <f t="shared" si="322"/>
        <v>0</v>
      </c>
      <c r="AF575" s="106">
        <f t="shared" si="309"/>
        <v>0</v>
      </c>
      <c r="AG575" s="216" t="str">
        <f>IFERROR(IF(AE575=1,例①!$E$11,IF(AE575=2,例①!$E$11,IF(WEEKDAY(Z575)=2,Z568,AG574))),"")</f>
        <v/>
      </c>
      <c r="AH575" s="221" t="str">
        <f t="shared" ref="AH575:BA587" si="331">IFERROR(IF(AG575+1&gt;$BB575,"",AG575+1),"")</f>
        <v/>
      </c>
      <c r="AI575" s="221" t="str">
        <f t="shared" si="331"/>
        <v/>
      </c>
      <c r="AJ575" s="221" t="str">
        <f t="shared" si="331"/>
        <v/>
      </c>
      <c r="AK575" s="221" t="str">
        <f t="shared" si="331"/>
        <v/>
      </c>
      <c r="AL575" s="221" t="str">
        <f t="shared" si="331"/>
        <v/>
      </c>
      <c r="AM575" s="221" t="str">
        <f t="shared" si="331"/>
        <v/>
      </c>
      <c r="AN575" s="221" t="str">
        <f t="shared" si="331"/>
        <v/>
      </c>
      <c r="AO575" s="221" t="str">
        <f t="shared" si="331"/>
        <v/>
      </c>
      <c r="AP575" s="221" t="str">
        <f t="shared" si="331"/>
        <v/>
      </c>
      <c r="AQ575" s="221" t="str">
        <f t="shared" si="331"/>
        <v/>
      </c>
      <c r="AR575" s="221" t="str">
        <f t="shared" si="331"/>
        <v/>
      </c>
      <c r="AS575" s="221" t="str">
        <f t="shared" si="331"/>
        <v/>
      </c>
      <c r="AT575" s="221" t="str">
        <f t="shared" si="331"/>
        <v/>
      </c>
      <c r="AU575" s="221" t="str">
        <f t="shared" si="331"/>
        <v/>
      </c>
      <c r="AV575" s="221" t="str">
        <f t="shared" si="331"/>
        <v/>
      </c>
      <c r="AW575" s="221" t="str">
        <f t="shared" si="331"/>
        <v/>
      </c>
      <c r="AX575" s="221" t="str">
        <f t="shared" si="331"/>
        <v/>
      </c>
      <c r="AY575" s="221" t="str">
        <f t="shared" si="331"/>
        <v/>
      </c>
      <c r="AZ575" s="221" t="str">
        <f t="shared" si="331"/>
        <v/>
      </c>
      <c r="BA575" s="221" t="str">
        <f t="shared" si="331"/>
        <v/>
      </c>
      <c r="BB575" s="217" t="str">
        <f>IFERROR(IF(IF(IF(Z575=例①!$E$12,例①!$E$12,IF(WEEKDAY(Z575)=1,Z582,BB576))&gt;例①!$E$12,例①!$E$12,IF(Z575=例①!$E$12,例①!$E$12,IF(WEEKDAY(Z575)=1,Z582,BB576)))=0,例①!$E$12,IF(IF(Z575=例①!$E$12,例①!$E$12,IF(WEEKDAY(Z575)=1,Z582,BB576))&gt;例①!$E$12,例①!$E$12,IF(Z575=例①!$E$12,例①!$E$12,IF(WEEKDAY(Z575)=1,Z582,BB576)))),"")</f>
        <v/>
      </c>
      <c r="BE575" s="53"/>
      <c r="BF575" s="53"/>
      <c r="BG575" s="53" t="str">
        <f>IFERROR(VLOOKUP(B575,例①!$C$11:$D$12,2,FALSE),"")</f>
        <v/>
      </c>
      <c r="BH575" s="53" t="str">
        <f>IFERROR(VLOOKUP(B575,例①!$C$16:$D$21,2,FALSE),"")</f>
        <v/>
      </c>
      <c r="BI575" s="53" t="str">
        <f>IFERROR(VLOOKUP(B575,例①!$C$22:$D$24,2,FALSE),"")</f>
        <v/>
      </c>
      <c r="BJ575" s="53" t="str">
        <f>IF(B575&gt;例①!$C$26,"",IF(B575&gt;=例①!$C$25,$BJ$13,""))</f>
        <v/>
      </c>
      <c r="BK575" s="53" t="str">
        <f>IF(B575&gt;例①!$C$28,"",IF(B575&gt;=例①!$C$27,$BK$13,""))</f>
        <v/>
      </c>
      <c r="BL575" s="53" t="str">
        <f>IF(B575&gt;例①!$C$30,"",IF(B575&gt;=例①!$C$29,$BL$13,""))</f>
        <v/>
      </c>
      <c r="BM575" s="53" t="str">
        <f>IF(B575&gt;例①!$C$32,"",IF(B575&gt;=例①!$C$31,$BM$13,""))</f>
        <v/>
      </c>
      <c r="BN575" s="53" t="str">
        <f>IF(B575&gt;例①!$C$34,"",IF(B575&gt;=例①!$C$33,$BN$13,""))</f>
        <v/>
      </c>
      <c r="BO575" s="53" t="str">
        <f>IF(B575&gt;例①!$C$36,"",IF(B575&gt;=例①!$C$35,$BO$13,""))</f>
        <v/>
      </c>
      <c r="BP575" s="53" t="str">
        <f>IF(B575&gt;例①!$C$38,"",IF(B575&gt;=例①!$C$37,$BP$13,""))</f>
        <v/>
      </c>
      <c r="BQ575" s="53" t="str">
        <f>IF(B575&gt;例①!$C$40,"",IF(B575&gt;=例①!$C$39,$BQ$13,""))</f>
        <v/>
      </c>
      <c r="BR575" s="53" t="str">
        <f>IF(B575&gt;例①!$C$42,"",IF(B575&gt;=例①!$C$41,$BR$13,""))</f>
        <v/>
      </c>
      <c r="BS575" s="53" t="str">
        <f>IF(B575&gt;例①!$C$44,"",IF(B575&gt;=例①!$C$43,$BS$13,""))</f>
        <v/>
      </c>
      <c r="BT575" s="53" t="str">
        <f>IF(B575&gt;例①!$C$46,"",IF(B575&gt;=例①!$C$45,$BT$13,""))</f>
        <v/>
      </c>
      <c r="BU575" s="53" t="str">
        <f>IF(B575&gt;例①!$C$48,"",IF(B575&gt;=例①!$C$47,$BU$13,""))</f>
        <v/>
      </c>
      <c r="BV575" s="53" t="str">
        <f>IF(B575&gt;例①!$C$50,"",IF(B575&gt;=例①!$C$49,$BV$13,""))</f>
        <v/>
      </c>
      <c r="BW575" s="53" t="str">
        <f>IF(B575&gt;例①!$C$52,"",IF(B575&gt;=例①!$C$51,$BW$13,""))</f>
        <v/>
      </c>
      <c r="BX575" s="53" t="str">
        <f>IF(B575&gt;例①!$C$54,"",IF(B575&gt;=例①!$C$53,$BX$13,""))</f>
        <v/>
      </c>
      <c r="BY575" s="53" t="str">
        <f>IF(B575&gt;例①!$C$56,"",IF(B575&gt;=例①!$C$55,$BY$13,""))</f>
        <v/>
      </c>
      <c r="BZ575" s="53" t="str">
        <f>IF(B575&gt;例①!$C$58,"",IF(B575&gt;=例①!$C$57,$BZ$13,""))</f>
        <v/>
      </c>
      <c r="CA575" s="53" t="str">
        <f>IF(B575&gt;例①!$C$60,"",IF(B575&gt;=例①!$C$59,$CA$13,""))</f>
        <v/>
      </c>
      <c r="CB575" s="53" t="str">
        <f>IF(B575&gt;例①!$C$62,"",IF(B575&gt;=例①!$C$61,$CB$13,""))</f>
        <v/>
      </c>
      <c r="CC575" s="53" t="str">
        <f>IF(B575&gt;例①!$C$64,"",IF(B575&gt;=例①!$C$63,$CC$13,""))</f>
        <v/>
      </c>
      <c r="CD575" s="53" t="str">
        <f>IF(B575&gt;例①!$C$66,"",IF(B575&gt;=例①!$C$65,$CD$13,""))</f>
        <v/>
      </c>
      <c r="CE575" s="50" t="str">
        <f t="shared" si="323"/>
        <v/>
      </c>
      <c r="CF575" s="50" t="str">
        <f t="shared" si="310"/>
        <v xml:space="preserve"> </v>
      </c>
    </row>
    <row r="576" spans="1:84" ht="39" customHeight="1" thickTop="1" thickBot="1" x14ac:dyDescent="0.2">
      <c r="A576" s="81" t="str">
        <f t="shared" si="297"/>
        <v>対象期間外</v>
      </c>
      <c r="B576" s="180" t="str">
        <f>IFERROR(IF(B575=例①!$E$12+IF(WEEKDAY(例①!$E$12)=1,例①!$E$12,(8-WEEKDAY(例①!$E$12))),"-",IF(B575="-","-",B575+1)),"-")</f>
        <v>-</v>
      </c>
      <c r="C576" s="89" t="str">
        <f t="shared" si="311"/>
        <v>-</v>
      </c>
      <c r="D576" s="199" t="str">
        <f t="shared" si="312"/>
        <v>×</v>
      </c>
      <c r="E576" s="200" t="str">
        <f t="shared" si="313"/>
        <v xml:space="preserve"> </v>
      </c>
      <c r="F576" s="201" t="s">
        <v>60</v>
      </c>
      <c r="G576" s="202"/>
      <c r="H576" s="203"/>
      <c r="I576" s="204"/>
      <c r="J576" s="187" t="str">
        <f t="shared" si="314"/>
        <v/>
      </c>
      <c r="K576" s="190" t="str">
        <f t="shared" si="298"/>
        <v/>
      </c>
      <c r="L576" s="190" t="str">
        <f t="shared" si="299"/>
        <v/>
      </c>
      <c r="M576" s="188" t="str">
        <f t="shared" si="315"/>
        <v/>
      </c>
      <c r="N576" s="87" t="str">
        <f t="shared" si="300"/>
        <v/>
      </c>
      <c r="O576" s="108"/>
      <c r="P576" s="156" t="str">
        <f>IF(B576&lt;例①!$E$11,"",IF(B576&gt;例①!$E$12,"",IF(LEN(CE576)=0,"○","")))</f>
        <v/>
      </c>
      <c r="Q576" s="162">
        <f t="shared" si="316"/>
        <v>52</v>
      </c>
      <c r="R576" s="93">
        <f t="shared" si="301"/>
        <v>181</v>
      </c>
      <c r="S576" s="156" t="str">
        <f t="shared" si="302"/>
        <v/>
      </c>
      <c r="T576" s="162">
        <f t="shared" si="303"/>
        <v>51</v>
      </c>
      <c r="U576" s="100">
        <f t="shared" si="317"/>
        <v>52</v>
      </c>
      <c r="V576" s="93" t="str">
        <f t="shared" si="304"/>
        <v/>
      </c>
      <c r="W576" s="169" t="str">
        <f t="shared" si="318"/>
        <v/>
      </c>
      <c r="X576" s="80" t="str">
        <f t="shared" si="319"/>
        <v/>
      </c>
      <c r="Y576" s="80" t="str">
        <f t="shared" si="320"/>
        <v/>
      </c>
      <c r="Z576" s="80" t="str">
        <f t="shared" si="305"/>
        <v>-</v>
      </c>
      <c r="AA576" s="80" t="str">
        <f t="shared" si="306"/>
        <v/>
      </c>
      <c r="AB576" s="80" t="str">
        <f t="shared" si="307"/>
        <v>OK（振替済み）</v>
      </c>
      <c r="AC576" s="154">
        <f t="shared" si="308"/>
        <v>51</v>
      </c>
      <c r="AD576" s="154" t="str">
        <f t="shared" si="321"/>
        <v/>
      </c>
      <c r="AE576" s="106">
        <f t="shared" si="322"/>
        <v>0</v>
      </c>
      <c r="AF576" s="106">
        <f t="shared" si="309"/>
        <v>0</v>
      </c>
      <c r="AG576" s="218" t="str">
        <f>IFERROR(IF(AE576=1,例①!$E$11,IF(AE576=2,例①!$E$11,IF(WEEKDAY(Z576)=2,Z569,AG575))),"")</f>
        <v/>
      </c>
      <c r="AH576" s="222" t="str">
        <f t="shared" si="331"/>
        <v/>
      </c>
      <c r="AI576" s="222" t="str">
        <f t="shared" si="331"/>
        <v/>
      </c>
      <c r="AJ576" s="222" t="str">
        <f t="shared" si="331"/>
        <v/>
      </c>
      <c r="AK576" s="222" t="str">
        <f t="shared" si="331"/>
        <v/>
      </c>
      <c r="AL576" s="222" t="str">
        <f t="shared" si="331"/>
        <v/>
      </c>
      <c r="AM576" s="222" t="str">
        <f t="shared" si="331"/>
        <v/>
      </c>
      <c r="AN576" s="222" t="str">
        <f t="shared" si="331"/>
        <v/>
      </c>
      <c r="AO576" s="222" t="str">
        <f t="shared" si="331"/>
        <v/>
      </c>
      <c r="AP576" s="222" t="str">
        <f t="shared" si="331"/>
        <v/>
      </c>
      <c r="AQ576" s="222" t="str">
        <f t="shared" si="331"/>
        <v/>
      </c>
      <c r="AR576" s="222" t="str">
        <f t="shared" si="331"/>
        <v/>
      </c>
      <c r="AS576" s="222" t="str">
        <f t="shared" si="331"/>
        <v/>
      </c>
      <c r="AT576" s="222" t="str">
        <f t="shared" si="331"/>
        <v/>
      </c>
      <c r="AU576" s="222" t="str">
        <f t="shared" si="331"/>
        <v/>
      </c>
      <c r="AV576" s="222" t="str">
        <f t="shared" si="331"/>
        <v/>
      </c>
      <c r="AW576" s="222" t="str">
        <f t="shared" si="331"/>
        <v/>
      </c>
      <c r="AX576" s="222" t="str">
        <f t="shared" si="331"/>
        <v/>
      </c>
      <c r="AY576" s="222" t="str">
        <f t="shared" si="331"/>
        <v/>
      </c>
      <c r="AZ576" s="222" t="str">
        <f t="shared" si="331"/>
        <v/>
      </c>
      <c r="BA576" s="222" t="str">
        <f t="shared" si="331"/>
        <v/>
      </c>
      <c r="BB576" s="219" t="str">
        <f>IFERROR(IF(IF(IF(Z576=例①!$E$12,例①!$E$12,IF(WEEKDAY(Z576)=1,Z583,BB577))&gt;例①!$E$12,例①!$E$12,IF(Z576=例①!$E$12,例①!$E$12,IF(WEEKDAY(Z576)=1,Z583,BB577)))=0,例①!$E$12,IF(IF(Z576=例①!$E$12,例①!$E$12,IF(WEEKDAY(Z576)=1,Z583,BB577))&gt;例①!$E$12,例①!$E$12,IF(Z576=例①!$E$12,例①!$E$12,IF(WEEKDAY(Z576)=1,Z583,BB577)))),"")</f>
        <v/>
      </c>
      <c r="BE576" s="53"/>
      <c r="BF576" s="53"/>
      <c r="BG576" s="53" t="str">
        <f>IFERROR(VLOOKUP(B576,例①!$C$11:$D$12,2,FALSE),"")</f>
        <v/>
      </c>
      <c r="BH576" s="53" t="str">
        <f>IFERROR(VLOOKUP(B576,例①!$C$16:$D$21,2,FALSE),"")</f>
        <v/>
      </c>
      <c r="BI576" s="53" t="str">
        <f>IFERROR(VLOOKUP(B576,例①!$C$22:$D$24,2,FALSE),"")</f>
        <v/>
      </c>
      <c r="BJ576" s="53" t="str">
        <f>IF(B576&gt;例①!$C$26,"",IF(B576&gt;=例①!$C$25,$BJ$13,""))</f>
        <v/>
      </c>
      <c r="BK576" s="53" t="str">
        <f>IF(B576&gt;例①!$C$28,"",IF(B576&gt;=例①!$C$27,$BK$13,""))</f>
        <v/>
      </c>
      <c r="BL576" s="53" t="str">
        <f>IF(B576&gt;例①!$C$30,"",IF(B576&gt;=例①!$C$29,$BL$13,""))</f>
        <v/>
      </c>
      <c r="BM576" s="53" t="str">
        <f>IF(B576&gt;例①!$C$32,"",IF(B576&gt;=例①!$C$31,$BM$13,""))</f>
        <v/>
      </c>
      <c r="BN576" s="53" t="str">
        <f>IF(B576&gt;例①!$C$34,"",IF(B576&gt;=例①!$C$33,$BN$13,""))</f>
        <v/>
      </c>
      <c r="BO576" s="53" t="str">
        <f>IF(B576&gt;例①!$C$36,"",IF(B576&gt;=例①!$C$35,$BO$13,""))</f>
        <v/>
      </c>
      <c r="BP576" s="53" t="str">
        <f>IF(B576&gt;例①!$C$38,"",IF(B576&gt;=例①!$C$37,$BP$13,""))</f>
        <v/>
      </c>
      <c r="BQ576" s="53" t="str">
        <f>IF(B576&gt;例①!$C$40,"",IF(B576&gt;=例①!$C$39,$BQ$13,""))</f>
        <v/>
      </c>
      <c r="BR576" s="53" t="str">
        <f>IF(B576&gt;例①!$C$42,"",IF(B576&gt;=例①!$C$41,$BR$13,""))</f>
        <v/>
      </c>
      <c r="BS576" s="53" t="str">
        <f>IF(B576&gt;例①!$C$44,"",IF(B576&gt;=例①!$C$43,$BS$13,""))</f>
        <v/>
      </c>
      <c r="BT576" s="53" t="str">
        <f>IF(B576&gt;例①!$C$46,"",IF(B576&gt;=例①!$C$45,$BT$13,""))</f>
        <v/>
      </c>
      <c r="BU576" s="53" t="str">
        <f>IF(B576&gt;例①!$C$48,"",IF(B576&gt;=例①!$C$47,$BU$13,""))</f>
        <v/>
      </c>
      <c r="BV576" s="53" t="str">
        <f>IF(B576&gt;例①!$C$50,"",IF(B576&gt;=例①!$C$49,$BV$13,""))</f>
        <v/>
      </c>
      <c r="BW576" s="53" t="str">
        <f>IF(B576&gt;例①!$C$52,"",IF(B576&gt;=例①!$C$51,$BW$13,""))</f>
        <v/>
      </c>
      <c r="BX576" s="53" t="str">
        <f>IF(B576&gt;例①!$C$54,"",IF(B576&gt;=例①!$C$53,$BX$13,""))</f>
        <v/>
      </c>
      <c r="BY576" s="53" t="str">
        <f>IF(B576&gt;例①!$C$56,"",IF(B576&gt;=例①!$C$55,$BY$13,""))</f>
        <v/>
      </c>
      <c r="BZ576" s="53" t="str">
        <f>IF(B576&gt;例①!$C$58,"",IF(B576&gt;=例①!$C$57,$BZ$13,""))</f>
        <v/>
      </c>
      <c r="CA576" s="53" t="str">
        <f>IF(B576&gt;例①!$C$60,"",IF(B576&gt;=例①!$C$59,$CA$13,""))</f>
        <v/>
      </c>
      <c r="CB576" s="53" t="str">
        <f>IF(B576&gt;例①!$C$62,"",IF(B576&gt;=例①!$C$61,$CB$13,""))</f>
        <v/>
      </c>
      <c r="CC576" s="53" t="str">
        <f>IF(B576&gt;例①!$C$64,"",IF(B576&gt;=例①!$C$63,$CC$13,""))</f>
        <v/>
      </c>
      <c r="CD576" s="53" t="str">
        <f>IF(B576&gt;例①!$C$66,"",IF(B576&gt;=例①!$C$65,$CD$13,""))</f>
        <v/>
      </c>
      <c r="CE576" s="50" t="str">
        <f t="shared" si="323"/>
        <v/>
      </c>
      <c r="CF576" s="50" t="str">
        <f t="shared" si="310"/>
        <v xml:space="preserve"> </v>
      </c>
    </row>
    <row r="577" spans="1:84" ht="39" customHeight="1" thickTop="1" thickBot="1" x14ac:dyDescent="0.2">
      <c r="A577" s="81" t="str">
        <f t="shared" si="297"/>
        <v>対象期間外</v>
      </c>
      <c r="B577" s="180" t="str">
        <f>IFERROR(IF(B576=例①!$E$12+IF(WEEKDAY(例①!$E$12)=1,例①!$E$12,(8-WEEKDAY(例①!$E$12))),"-",IF(B576="-","-",B576+1)),"-")</f>
        <v>-</v>
      </c>
      <c r="C577" s="89" t="str">
        <f t="shared" si="311"/>
        <v>-</v>
      </c>
      <c r="D577" s="199" t="str">
        <f t="shared" si="312"/>
        <v>×</v>
      </c>
      <c r="E577" s="200" t="str">
        <f t="shared" si="313"/>
        <v xml:space="preserve"> </v>
      </c>
      <c r="F577" s="201" t="s">
        <v>60</v>
      </c>
      <c r="G577" s="202"/>
      <c r="H577" s="203"/>
      <c r="I577" s="204"/>
      <c r="J577" s="187" t="str">
        <f t="shared" si="314"/>
        <v/>
      </c>
      <c r="K577" s="190" t="str">
        <f t="shared" si="298"/>
        <v/>
      </c>
      <c r="L577" s="190" t="str">
        <f t="shared" si="299"/>
        <v/>
      </c>
      <c r="M577" s="188" t="str">
        <f t="shared" si="315"/>
        <v/>
      </c>
      <c r="N577" s="87" t="str">
        <f t="shared" si="300"/>
        <v/>
      </c>
      <c r="O577" s="108"/>
      <c r="P577" s="156" t="str">
        <f>IF(B577&lt;例①!$E$11,"",IF(B577&gt;例①!$E$12,"",IF(LEN(CE577)=0,"○","")))</f>
        <v/>
      </c>
      <c r="Q577" s="162">
        <f t="shared" si="316"/>
        <v>52</v>
      </c>
      <c r="R577" s="93">
        <f t="shared" si="301"/>
        <v>181</v>
      </c>
      <c r="S577" s="156" t="str">
        <f t="shared" si="302"/>
        <v/>
      </c>
      <c r="T577" s="162">
        <f t="shared" si="303"/>
        <v>51</v>
      </c>
      <c r="U577" s="100">
        <f t="shared" si="317"/>
        <v>52</v>
      </c>
      <c r="V577" s="93" t="str">
        <f t="shared" si="304"/>
        <v/>
      </c>
      <c r="W577" s="169" t="str">
        <f t="shared" si="318"/>
        <v/>
      </c>
      <c r="X577" s="80" t="str">
        <f t="shared" si="319"/>
        <v/>
      </c>
      <c r="Y577" s="80" t="str">
        <f t="shared" si="320"/>
        <v/>
      </c>
      <c r="Z577" s="80" t="str">
        <f t="shared" si="305"/>
        <v>-</v>
      </c>
      <c r="AA577" s="80" t="str">
        <f t="shared" si="306"/>
        <v/>
      </c>
      <c r="AB577" s="80" t="str">
        <f t="shared" si="307"/>
        <v>OK（振替済み）</v>
      </c>
      <c r="AC577" s="154">
        <f t="shared" si="308"/>
        <v>51</v>
      </c>
      <c r="AD577" s="154" t="str">
        <f t="shared" si="321"/>
        <v/>
      </c>
      <c r="AE577" s="106">
        <f t="shared" si="322"/>
        <v>0</v>
      </c>
      <c r="AF577" s="106">
        <f t="shared" si="309"/>
        <v>0</v>
      </c>
      <c r="AG577" s="218" t="str">
        <f>IFERROR(IF(AE577=1,例①!$E$11,IF(AE577=2,例①!$E$11,IF(WEEKDAY(Z577)=2,Z570,AG576))),"")</f>
        <v/>
      </c>
      <c r="AH577" s="222" t="str">
        <f t="shared" si="331"/>
        <v/>
      </c>
      <c r="AI577" s="222" t="str">
        <f t="shared" si="331"/>
        <v/>
      </c>
      <c r="AJ577" s="222" t="str">
        <f t="shared" si="331"/>
        <v/>
      </c>
      <c r="AK577" s="222" t="str">
        <f t="shared" si="331"/>
        <v/>
      </c>
      <c r="AL577" s="222" t="str">
        <f t="shared" si="331"/>
        <v/>
      </c>
      <c r="AM577" s="222" t="str">
        <f t="shared" si="331"/>
        <v/>
      </c>
      <c r="AN577" s="222" t="str">
        <f t="shared" si="331"/>
        <v/>
      </c>
      <c r="AO577" s="222" t="str">
        <f t="shared" si="331"/>
        <v/>
      </c>
      <c r="AP577" s="222" t="str">
        <f t="shared" si="331"/>
        <v/>
      </c>
      <c r="AQ577" s="222" t="str">
        <f t="shared" si="331"/>
        <v/>
      </c>
      <c r="AR577" s="222" t="str">
        <f t="shared" si="331"/>
        <v/>
      </c>
      <c r="AS577" s="222" t="str">
        <f t="shared" si="331"/>
        <v/>
      </c>
      <c r="AT577" s="222" t="str">
        <f t="shared" si="331"/>
        <v/>
      </c>
      <c r="AU577" s="222" t="str">
        <f t="shared" si="331"/>
        <v/>
      </c>
      <c r="AV577" s="222" t="str">
        <f t="shared" si="331"/>
        <v/>
      </c>
      <c r="AW577" s="222" t="str">
        <f t="shared" si="331"/>
        <v/>
      </c>
      <c r="AX577" s="222" t="str">
        <f t="shared" si="331"/>
        <v/>
      </c>
      <c r="AY577" s="222" t="str">
        <f t="shared" si="331"/>
        <v/>
      </c>
      <c r="AZ577" s="222" t="str">
        <f t="shared" si="331"/>
        <v/>
      </c>
      <c r="BA577" s="222" t="str">
        <f t="shared" si="331"/>
        <v/>
      </c>
      <c r="BB577" s="219" t="str">
        <f>IFERROR(IF(IF(IF(Z577=例①!$E$12,例①!$E$12,IF(WEEKDAY(Z577)=1,Z584,BB578))&gt;例①!$E$12,例①!$E$12,IF(Z577=例①!$E$12,例①!$E$12,IF(WEEKDAY(Z577)=1,Z584,BB578)))=0,例①!$E$12,IF(IF(Z577=例①!$E$12,例①!$E$12,IF(WEEKDAY(Z577)=1,Z584,BB578))&gt;例①!$E$12,例①!$E$12,IF(Z577=例①!$E$12,例①!$E$12,IF(WEEKDAY(Z577)=1,Z584,BB578)))),"")</f>
        <v/>
      </c>
      <c r="BE577" s="53"/>
      <c r="BF577" s="53"/>
      <c r="BG577" s="53" t="str">
        <f>IFERROR(VLOOKUP(B577,例①!$C$11:$D$12,2,FALSE),"")</f>
        <v/>
      </c>
      <c r="BH577" s="53" t="str">
        <f>IFERROR(VLOOKUP(B577,例①!$C$16:$D$21,2,FALSE),"")</f>
        <v/>
      </c>
      <c r="BI577" s="53" t="str">
        <f>IFERROR(VLOOKUP(B577,例①!$C$22:$D$24,2,FALSE),"")</f>
        <v/>
      </c>
      <c r="BJ577" s="53" t="str">
        <f>IF(B577&gt;例①!$C$26,"",IF(B577&gt;=例①!$C$25,$BJ$13,""))</f>
        <v/>
      </c>
      <c r="BK577" s="53" t="str">
        <f>IF(B577&gt;例①!$C$28,"",IF(B577&gt;=例①!$C$27,$BK$13,""))</f>
        <v/>
      </c>
      <c r="BL577" s="53" t="str">
        <f>IF(B577&gt;例①!$C$30,"",IF(B577&gt;=例①!$C$29,$BL$13,""))</f>
        <v/>
      </c>
      <c r="BM577" s="53" t="str">
        <f>IF(B577&gt;例①!$C$32,"",IF(B577&gt;=例①!$C$31,$BM$13,""))</f>
        <v/>
      </c>
      <c r="BN577" s="53" t="str">
        <f>IF(B577&gt;例①!$C$34,"",IF(B577&gt;=例①!$C$33,$BN$13,""))</f>
        <v/>
      </c>
      <c r="BO577" s="53" t="str">
        <f>IF(B577&gt;例①!$C$36,"",IF(B577&gt;=例①!$C$35,$BO$13,""))</f>
        <v/>
      </c>
      <c r="BP577" s="53" t="str">
        <f>IF(B577&gt;例①!$C$38,"",IF(B577&gt;=例①!$C$37,$BP$13,""))</f>
        <v/>
      </c>
      <c r="BQ577" s="53" t="str">
        <f>IF(B577&gt;例①!$C$40,"",IF(B577&gt;=例①!$C$39,$BQ$13,""))</f>
        <v/>
      </c>
      <c r="BR577" s="53" t="str">
        <f>IF(B577&gt;例①!$C$42,"",IF(B577&gt;=例①!$C$41,$BR$13,""))</f>
        <v/>
      </c>
      <c r="BS577" s="53" t="str">
        <f>IF(B577&gt;例①!$C$44,"",IF(B577&gt;=例①!$C$43,$BS$13,""))</f>
        <v/>
      </c>
      <c r="BT577" s="53" t="str">
        <f>IF(B577&gt;例①!$C$46,"",IF(B577&gt;=例①!$C$45,$BT$13,""))</f>
        <v/>
      </c>
      <c r="BU577" s="53" t="str">
        <f>IF(B577&gt;例①!$C$48,"",IF(B577&gt;=例①!$C$47,$BU$13,""))</f>
        <v/>
      </c>
      <c r="BV577" s="53" t="str">
        <f>IF(B577&gt;例①!$C$50,"",IF(B577&gt;=例①!$C$49,$BV$13,""))</f>
        <v/>
      </c>
      <c r="BW577" s="53" t="str">
        <f>IF(B577&gt;例①!$C$52,"",IF(B577&gt;=例①!$C$51,$BW$13,""))</f>
        <v/>
      </c>
      <c r="BX577" s="53" t="str">
        <f>IF(B577&gt;例①!$C$54,"",IF(B577&gt;=例①!$C$53,$BX$13,""))</f>
        <v/>
      </c>
      <c r="BY577" s="53" t="str">
        <f>IF(B577&gt;例①!$C$56,"",IF(B577&gt;=例①!$C$55,$BY$13,""))</f>
        <v/>
      </c>
      <c r="BZ577" s="53" t="str">
        <f>IF(B577&gt;例①!$C$58,"",IF(B577&gt;=例①!$C$57,$BZ$13,""))</f>
        <v/>
      </c>
      <c r="CA577" s="53" t="str">
        <f>IF(B577&gt;例①!$C$60,"",IF(B577&gt;=例①!$C$59,$CA$13,""))</f>
        <v/>
      </c>
      <c r="CB577" s="53" t="str">
        <f>IF(B577&gt;例①!$C$62,"",IF(B577&gt;=例①!$C$61,$CB$13,""))</f>
        <v/>
      </c>
      <c r="CC577" s="53" t="str">
        <f>IF(B577&gt;例①!$C$64,"",IF(B577&gt;=例①!$C$63,$CC$13,""))</f>
        <v/>
      </c>
      <c r="CD577" s="53" t="str">
        <f>IF(B577&gt;例①!$C$66,"",IF(B577&gt;=例①!$C$65,$CD$13,""))</f>
        <v/>
      </c>
      <c r="CE577" s="50" t="str">
        <f t="shared" si="323"/>
        <v/>
      </c>
      <c r="CF577" s="50" t="str">
        <f t="shared" si="310"/>
        <v xml:space="preserve"> </v>
      </c>
    </row>
    <row r="578" spans="1:84" ht="39" customHeight="1" thickTop="1" thickBot="1" x14ac:dyDescent="0.2">
      <c r="A578" s="81" t="str">
        <f t="shared" si="297"/>
        <v>対象期間外</v>
      </c>
      <c r="B578" s="180" t="str">
        <f>IFERROR(IF(B577=例①!$E$12+IF(WEEKDAY(例①!$E$12)=1,例①!$E$12,(8-WEEKDAY(例①!$E$12))),"-",IF(B577="-","-",B577+1)),"-")</f>
        <v>-</v>
      </c>
      <c r="C578" s="89" t="str">
        <f t="shared" si="311"/>
        <v>-</v>
      </c>
      <c r="D578" s="199" t="str">
        <f t="shared" si="312"/>
        <v>×</v>
      </c>
      <c r="E578" s="200" t="str">
        <f t="shared" si="313"/>
        <v xml:space="preserve"> </v>
      </c>
      <c r="F578" s="201" t="s">
        <v>60</v>
      </c>
      <c r="G578" s="202"/>
      <c r="H578" s="203"/>
      <c r="I578" s="204"/>
      <c r="J578" s="187" t="str">
        <f t="shared" si="314"/>
        <v/>
      </c>
      <c r="K578" s="190" t="str">
        <f t="shared" si="298"/>
        <v/>
      </c>
      <c r="L578" s="190" t="str">
        <f t="shared" si="299"/>
        <v/>
      </c>
      <c r="M578" s="188" t="str">
        <f t="shared" si="315"/>
        <v/>
      </c>
      <c r="N578" s="87" t="str">
        <f t="shared" si="300"/>
        <v/>
      </c>
      <c r="O578" s="108"/>
      <c r="P578" s="156" t="str">
        <f>IF(B578&lt;例①!$E$11,"",IF(B578&gt;例①!$E$12,"",IF(LEN(CE578)=0,"○","")))</f>
        <v/>
      </c>
      <c r="Q578" s="162">
        <f t="shared" si="316"/>
        <v>52</v>
      </c>
      <c r="R578" s="93">
        <f t="shared" si="301"/>
        <v>181</v>
      </c>
      <c r="S578" s="156" t="str">
        <f t="shared" si="302"/>
        <v/>
      </c>
      <c r="T578" s="162">
        <f t="shared" si="303"/>
        <v>51</v>
      </c>
      <c r="U578" s="100">
        <f t="shared" si="317"/>
        <v>52</v>
      </c>
      <c r="V578" s="93" t="str">
        <f t="shared" si="304"/>
        <v/>
      </c>
      <c r="W578" s="169" t="str">
        <f t="shared" si="318"/>
        <v/>
      </c>
      <c r="X578" s="80" t="str">
        <f t="shared" si="319"/>
        <v/>
      </c>
      <c r="Y578" s="80" t="str">
        <f t="shared" si="320"/>
        <v/>
      </c>
      <c r="Z578" s="80" t="str">
        <f t="shared" si="305"/>
        <v>-</v>
      </c>
      <c r="AA578" s="80" t="str">
        <f t="shared" si="306"/>
        <v/>
      </c>
      <c r="AB578" s="80" t="str">
        <f t="shared" si="307"/>
        <v>OK（振替済み）</v>
      </c>
      <c r="AC578" s="154">
        <f t="shared" si="308"/>
        <v>51</v>
      </c>
      <c r="AD578" s="154" t="str">
        <f t="shared" si="321"/>
        <v/>
      </c>
      <c r="AE578" s="106">
        <f t="shared" si="322"/>
        <v>0</v>
      </c>
      <c r="AF578" s="106">
        <f t="shared" si="309"/>
        <v>0</v>
      </c>
      <c r="AG578" s="218" t="str">
        <f>IFERROR(IF(AE578=1,例①!$E$11,IF(AE578=2,例①!$E$11,IF(WEEKDAY(Z578)=2,Z571,AG577))),"")</f>
        <v/>
      </c>
      <c r="AH578" s="222" t="str">
        <f t="shared" si="331"/>
        <v/>
      </c>
      <c r="AI578" s="222" t="str">
        <f t="shared" si="331"/>
        <v/>
      </c>
      <c r="AJ578" s="222" t="str">
        <f t="shared" si="331"/>
        <v/>
      </c>
      <c r="AK578" s="222" t="str">
        <f t="shared" si="331"/>
        <v/>
      </c>
      <c r="AL578" s="222" t="str">
        <f t="shared" si="331"/>
        <v/>
      </c>
      <c r="AM578" s="222" t="str">
        <f t="shared" si="331"/>
        <v/>
      </c>
      <c r="AN578" s="222" t="str">
        <f t="shared" si="331"/>
        <v/>
      </c>
      <c r="AO578" s="222" t="str">
        <f t="shared" si="331"/>
        <v/>
      </c>
      <c r="AP578" s="222" t="str">
        <f t="shared" si="331"/>
        <v/>
      </c>
      <c r="AQ578" s="222" t="str">
        <f t="shared" si="331"/>
        <v/>
      </c>
      <c r="AR578" s="222" t="str">
        <f t="shared" si="331"/>
        <v/>
      </c>
      <c r="AS578" s="222" t="str">
        <f t="shared" si="331"/>
        <v/>
      </c>
      <c r="AT578" s="222" t="str">
        <f t="shared" si="331"/>
        <v/>
      </c>
      <c r="AU578" s="222" t="str">
        <f t="shared" si="331"/>
        <v/>
      </c>
      <c r="AV578" s="222" t="str">
        <f t="shared" si="331"/>
        <v/>
      </c>
      <c r="AW578" s="222" t="str">
        <f t="shared" si="331"/>
        <v/>
      </c>
      <c r="AX578" s="222" t="str">
        <f t="shared" si="331"/>
        <v/>
      </c>
      <c r="AY578" s="222" t="str">
        <f t="shared" si="331"/>
        <v/>
      </c>
      <c r="AZ578" s="222" t="str">
        <f t="shared" si="331"/>
        <v/>
      </c>
      <c r="BA578" s="222" t="str">
        <f t="shared" si="331"/>
        <v/>
      </c>
      <c r="BB578" s="219" t="str">
        <f>IFERROR(IF(IF(IF(Z578=例①!$E$12,例①!$E$12,IF(WEEKDAY(Z578)=1,Z585,BB579))&gt;例①!$E$12,例①!$E$12,IF(Z578=例①!$E$12,例①!$E$12,IF(WEEKDAY(Z578)=1,Z585,BB579)))=0,例①!$E$12,IF(IF(Z578=例①!$E$12,例①!$E$12,IF(WEEKDAY(Z578)=1,Z585,BB579))&gt;例①!$E$12,例①!$E$12,IF(Z578=例①!$E$12,例①!$E$12,IF(WEEKDAY(Z578)=1,Z585,BB579)))),"")</f>
        <v/>
      </c>
      <c r="BE578" s="53"/>
      <c r="BF578" s="53"/>
      <c r="BG578" s="53" t="str">
        <f>IFERROR(VLOOKUP(B578,例①!$C$11:$D$12,2,FALSE),"")</f>
        <v/>
      </c>
      <c r="BH578" s="53" t="str">
        <f>IFERROR(VLOOKUP(B578,例①!$C$16:$D$21,2,FALSE),"")</f>
        <v/>
      </c>
      <c r="BI578" s="53" t="str">
        <f>IFERROR(VLOOKUP(B578,例①!$C$22:$D$24,2,FALSE),"")</f>
        <v/>
      </c>
      <c r="BJ578" s="53" t="str">
        <f>IF(B578&gt;例①!$C$26,"",IF(B578&gt;=例①!$C$25,$BJ$13,""))</f>
        <v/>
      </c>
      <c r="BK578" s="53" t="str">
        <f>IF(B578&gt;例①!$C$28,"",IF(B578&gt;=例①!$C$27,$BK$13,""))</f>
        <v/>
      </c>
      <c r="BL578" s="53" t="str">
        <f>IF(B578&gt;例①!$C$30,"",IF(B578&gt;=例①!$C$29,$BL$13,""))</f>
        <v/>
      </c>
      <c r="BM578" s="53" t="str">
        <f>IF(B578&gt;例①!$C$32,"",IF(B578&gt;=例①!$C$31,$BM$13,""))</f>
        <v/>
      </c>
      <c r="BN578" s="53" t="str">
        <f>IF(B578&gt;例①!$C$34,"",IF(B578&gt;=例①!$C$33,$BN$13,""))</f>
        <v/>
      </c>
      <c r="BO578" s="53" t="str">
        <f>IF(B578&gt;例①!$C$36,"",IF(B578&gt;=例①!$C$35,$BO$13,""))</f>
        <v/>
      </c>
      <c r="BP578" s="53" t="str">
        <f>IF(B578&gt;例①!$C$38,"",IF(B578&gt;=例①!$C$37,$BP$13,""))</f>
        <v/>
      </c>
      <c r="BQ578" s="53" t="str">
        <f>IF(B578&gt;例①!$C$40,"",IF(B578&gt;=例①!$C$39,$BQ$13,""))</f>
        <v/>
      </c>
      <c r="BR578" s="53" t="str">
        <f>IF(B578&gt;例①!$C$42,"",IF(B578&gt;=例①!$C$41,$BR$13,""))</f>
        <v/>
      </c>
      <c r="BS578" s="53" t="str">
        <f>IF(B578&gt;例①!$C$44,"",IF(B578&gt;=例①!$C$43,$BS$13,""))</f>
        <v/>
      </c>
      <c r="BT578" s="53" t="str">
        <f>IF(B578&gt;例①!$C$46,"",IF(B578&gt;=例①!$C$45,$BT$13,""))</f>
        <v/>
      </c>
      <c r="BU578" s="53" t="str">
        <f>IF(B578&gt;例①!$C$48,"",IF(B578&gt;=例①!$C$47,$BU$13,""))</f>
        <v/>
      </c>
      <c r="BV578" s="53" t="str">
        <f>IF(B578&gt;例①!$C$50,"",IF(B578&gt;=例①!$C$49,$BV$13,""))</f>
        <v/>
      </c>
      <c r="BW578" s="53" t="str">
        <f>IF(B578&gt;例①!$C$52,"",IF(B578&gt;=例①!$C$51,$BW$13,""))</f>
        <v/>
      </c>
      <c r="BX578" s="53" t="str">
        <f>IF(B578&gt;例①!$C$54,"",IF(B578&gt;=例①!$C$53,$BX$13,""))</f>
        <v/>
      </c>
      <c r="BY578" s="53" t="str">
        <f>IF(B578&gt;例①!$C$56,"",IF(B578&gt;=例①!$C$55,$BY$13,""))</f>
        <v/>
      </c>
      <c r="BZ578" s="53" t="str">
        <f>IF(B578&gt;例①!$C$58,"",IF(B578&gt;=例①!$C$57,$BZ$13,""))</f>
        <v/>
      </c>
      <c r="CA578" s="53" t="str">
        <f>IF(B578&gt;例①!$C$60,"",IF(B578&gt;=例①!$C$59,$CA$13,""))</f>
        <v/>
      </c>
      <c r="CB578" s="53" t="str">
        <f>IF(B578&gt;例①!$C$62,"",IF(B578&gt;=例①!$C$61,$CB$13,""))</f>
        <v/>
      </c>
      <c r="CC578" s="53" t="str">
        <f>IF(B578&gt;例①!$C$64,"",IF(B578&gt;=例①!$C$63,$CC$13,""))</f>
        <v/>
      </c>
      <c r="CD578" s="53" t="str">
        <f>IF(B578&gt;例①!$C$66,"",IF(B578&gt;=例①!$C$65,$CD$13,""))</f>
        <v/>
      </c>
      <c r="CE578" s="50" t="str">
        <f t="shared" si="323"/>
        <v/>
      </c>
      <c r="CF578" s="50" t="str">
        <f t="shared" si="310"/>
        <v xml:space="preserve"> </v>
      </c>
    </row>
    <row r="579" spans="1:84" ht="39" customHeight="1" thickTop="1" thickBot="1" x14ac:dyDescent="0.2">
      <c r="A579" s="81" t="str">
        <f t="shared" si="297"/>
        <v>対象期間外</v>
      </c>
      <c r="B579" s="180" t="str">
        <f>IFERROR(IF(B578=例①!$E$12+IF(WEEKDAY(例①!$E$12)=1,例①!$E$12,(8-WEEKDAY(例①!$E$12))),"-",IF(B578="-","-",B578+1)),"-")</f>
        <v>-</v>
      </c>
      <c r="C579" s="89" t="str">
        <f t="shared" si="311"/>
        <v>-</v>
      </c>
      <c r="D579" s="199" t="str">
        <f t="shared" si="312"/>
        <v>×</v>
      </c>
      <c r="E579" s="200" t="str">
        <f t="shared" si="313"/>
        <v xml:space="preserve"> </v>
      </c>
      <c r="F579" s="201" t="s">
        <v>60</v>
      </c>
      <c r="G579" s="202"/>
      <c r="H579" s="203"/>
      <c r="I579" s="204"/>
      <c r="J579" s="187" t="str">
        <f t="shared" si="314"/>
        <v/>
      </c>
      <c r="K579" s="190" t="str">
        <f t="shared" si="298"/>
        <v/>
      </c>
      <c r="L579" s="190" t="str">
        <f t="shared" si="299"/>
        <v/>
      </c>
      <c r="M579" s="188" t="str">
        <f t="shared" si="315"/>
        <v/>
      </c>
      <c r="N579" s="87" t="str">
        <f t="shared" si="300"/>
        <v/>
      </c>
      <c r="O579" s="108"/>
      <c r="P579" s="156" t="str">
        <f>IF(B579&lt;例①!$E$11,"",IF(B579&gt;例①!$E$12,"",IF(LEN(CE579)=0,"○","")))</f>
        <v/>
      </c>
      <c r="Q579" s="162">
        <f t="shared" si="316"/>
        <v>52</v>
      </c>
      <c r="R579" s="93">
        <f t="shared" si="301"/>
        <v>181</v>
      </c>
      <c r="S579" s="156" t="str">
        <f t="shared" si="302"/>
        <v/>
      </c>
      <c r="T579" s="162">
        <f t="shared" si="303"/>
        <v>51</v>
      </c>
      <c r="U579" s="100">
        <f t="shared" si="317"/>
        <v>52</v>
      </c>
      <c r="V579" s="93" t="str">
        <f t="shared" si="304"/>
        <v/>
      </c>
      <c r="W579" s="169" t="str">
        <f t="shared" si="318"/>
        <v/>
      </c>
      <c r="X579" s="80" t="str">
        <f t="shared" si="319"/>
        <v/>
      </c>
      <c r="Y579" s="80" t="str">
        <f t="shared" si="320"/>
        <v/>
      </c>
      <c r="Z579" s="80" t="str">
        <f t="shared" si="305"/>
        <v>-</v>
      </c>
      <c r="AA579" s="80" t="str">
        <f t="shared" si="306"/>
        <v/>
      </c>
      <c r="AB579" s="80" t="str">
        <f t="shared" si="307"/>
        <v>OK（振替済み）</v>
      </c>
      <c r="AC579" s="154">
        <f t="shared" si="308"/>
        <v>51</v>
      </c>
      <c r="AD579" s="154" t="str">
        <f t="shared" si="321"/>
        <v/>
      </c>
      <c r="AE579" s="106">
        <f t="shared" si="322"/>
        <v>0</v>
      </c>
      <c r="AF579" s="106">
        <f t="shared" si="309"/>
        <v>0</v>
      </c>
      <c r="AG579" s="218" t="str">
        <f>IFERROR(IF(AE579=1,例①!$E$11,IF(AE579=2,例①!$E$11,IF(WEEKDAY(Z579)=2,Z572,AG578))),"")</f>
        <v/>
      </c>
      <c r="AH579" s="222" t="str">
        <f t="shared" si="331"/>
        <v/>
      </c>
      <c r="AI579" s="222" t="str">
        <f t="shared" si="331"/>
        <v/>
      </c>
      <c r="AJ579" s="222" t="str">
        <f t="shared" si="331"/>
        <v/>
      </c>
      <c r="AK579" s="222" t="str">
        <f t="shared" si="331"/>
        <v/>
      </c>
      <c r="AL579" s="222" t="str">
        <f t="shared" si="331"/>
        <v/>
      </c>
      <c r="AM579" s="222" t="str">
        <f t="shared" si="331"/>
        <v/>
      </c>
      <c r="AN579" s="222" t="str">
        <f t="shared" si="331"/>
        <v/>
      </c>
      <c r="AO579" s="222" t="str">
        <f t="shared" si="331"/>
        <v/>
      </c>
      <c r="AP579" s="222" t="str">
        <f t="shared" si="331"/>
        <v/>
      </c>
      <c r="AQ579" s="222" t="str">
        <f t="shared" si="331"/>
        <v/>
      </c>
      <c r="AR579" s="222" t="str">
        <f t="shared" si="331"/>
        <v/>
      </c>
      <c r="AS579" s="222" t="str">
        <f t="shared" si="331"/>
        <v/>
      </c>
      <c r="AT579" s="222" t="str">
        <f t="shared" si="331"/>
        <v/>
      </c>
      <c r="AU579" s="222" t="str">
        <f t="shared" si="331"/>
        <v/>
      </c>
      <c r="AV579" s="222" t="str">
        <f t="shared" si="331"/>
        <v/>
      </c>
      <c r="AW579" s="222" t="str">
        <f t="shared" si="331"/>
        <v/>
      </c>
      <c r="AX579" s="222" t="str">
        <f t="shared" si="331"/>
        <v/>
      </c>
      <c r="AY579" s="222" t="str">
        <f t="shared" si="331"/>
        <v/>
      </c>
      <c r="AZ579" s="222" t="str">
        <f t="shared" si="331"/>
        <v/>
      </c>
      <c r="BA579" s="222" t="str">
        <f t="shared" si="331"/>
        <v/>
      </c>
      <c r="BB579" s="219" t="str">
        <f>IFERROR(IF(IF(IF(Z579=例①!$E$12,例①!$E$12,IF(WEEKDAY(Z579)=1,Z586,BB580))&gt;例①!$E$12,例①!$E$12,IF(Z579=例①!$E$12,例①!$E$12,IF(WEEKDAY(Z579)=1,Z586,BB580)))=0,例①!$E$12,IF(IF(Z579=例①!$E$12,例①!$E$12,IF(WEEKDAY(Z579)=1,Z586,BB580))&gt;例①!$E$12,例①!$E$12,IF(Z579=例①!$E$12,例①!$E$12,IF(WEEKDAY(Z579)=1,Z586,BB580)))),"")</f>
        <v/>
      </c>
      <c r="BE579" s="53"/>
      <c r="BF579" s="53"/>
      <c r="BG579" s="53" t="str">
        <f>IFERROR(VLOOKUP(B579,例①!$C$11:$D$12,2,FALSE),"")</f>
        <v/>
      </c>
      <c r="BH579" s="53" t="str">
        <f>IFERROR(VLOOKUP(B579,例①!$C$16:$D$21,2,FALSE),"")</f>
        <v/>
      </c>
      <c r="BI579" s="53" t="str">
        <f>IFERROR(VLOOKUP(B579,例①!$C$22:$D$24,2,FALSE),"")</f>
        <v/>
      </c>
      <c r="BJ579" s="53" t="str">
        <f>IF(B579&gt;例①!$C$26,"",IF(B579&gt;=例①!$C$25,$BJ$13,""))</f>
        <v/>
      </c>
      <c r="BK579" s="53" t="str">
        <f>IF(B579&gt;例①!$C$28,"",IF(B579&gt;=例①!$C$27,$BK$13,""))</f>
        <v/>
      </c>
      <c r="BL579" s="53" t="str">
        <f>IF(B579&gt;例①!$C$30,"",IF(B579&gt;=例①!$C$29,$BL$13,""))</f>
        <v/>
      </c>
      <c r="BM579" s="53" t="str">
        <f>IF(B579&gt;例①!$C$32,"",IF(B579&gt;=例①!$C$31,$BM$13,""))</f>
        <v/>
      </c>
      <c r="BN579" s="53" t="str">
        <f>IF(B579&gt;例①!$C$34,"",IF(B579&gt;=例①!$C$33,$BN$13,""))</f>
        <v/>
      </c>
      <c r="BO579" s="53" t="str">
        <f>IF(B579&gt;例①!$C$36,"",IF(B579&gt;=例①!$C$35,$BO$13,""))</f>
        <v/>
      </c>
      <c r="BP579" s="53" t="str">
        <f>IF(B579&gt;例①!$C$38,"",IF(B579&gt;=例①!$C$37,$BP$13,""))</f>
        <v/>
      </c>
      <c r="BQ579" s="53" t="str">
        <f>IF(B579&gt;例①!$C$40,"",IF(B579&gt;=例①!$C$39,$BQ$13,""))</f>
        <v/>
      </c>
      <c r="BR579" s="53" t="str">
        <f>IF(B579&gt;例①!$C$42,"",IF(B579&gt;=例①!$C$41,$BR$13,""))</f>
        <v/>
      </c>
      <c r="BS579" s="53" t="str">
        <f>IF(B579&gt;例①!$C$44,"",IF(B579&gt;=例①!$C$43,$BS$13,""))</f>
        <v/>
      </c>
      <c r="BT579" s="53" t="str">
        <f>IF(B579&gt;例①!$C$46,"",IF(B579&gt;=例①!$C$45,$BT$13,""))</f>
        <v/>
      </c>
      <c r="BU579" s="53" t="str">
        <f>IF(B579&gt;例①!$C$48,"",IF(B579&gt;=例①!$C$47,$BU$13,""))</f>
        <v/>
      </c>
      <c r="BV579" s="53" t="str">
        <f>IF(B579&gt;例①!$C$50,"",IF(B579&gt;=例①!$C$49,$BV$13,""))</f>
        <v/>
      </c>
      <c r="BW579" s="53" t="str">
        <f>IF(B579&gt;例①!$C$52,"",IF(B579&gt;=例①!$C$51,$BW$13,""))</f>
        <v/>
      </c>
      <c r="BX579" s="53" t="str">
        <f>IF(B579&gt;例①!$C$54,"",IF(B579&gt;=例①!$C$53,$BX$13,""))</f>
        <v/>
      </c>
      <c r="BY579" s="53" t="str">
        <f>IF(B579&gt;例①!$C$56,"",IF(B579&gt;=例①!$C$55,$BY$13,""))</f>
        <v/>
      </c>
      <c r="BZ579" s="53" t="str">
        <f>IF(B579&gt;例①!$C$58,"",IF(B579&gt;=例①!$C$57,$BZ$13,""))</f>
        <v/>
      </c>
      <c r="CA579" s="53" t="str">
        <f>IF(B579&gt;例①!$C$60,"",IF(B579&gt;=例①!$C$59,$CA$13,""))</f>
        <v/>
      </c>
      <c r="CB579" s="53" t="str">
        <f>IF(B579&gt;例①!$C$62,"",IF(B579&gt;=例①!$C$61,$CB$13,""))</f>
        <v/>
      </c>
      <c r="CC579" s="53" t="str">
        <f>IF(B579&gt;例①!$C$64,"",IF(B579&gt;=例①!$C$63,$CC$13,""))</f>
        <v/>
      </c>
      <c r="CD579" s="53" t="str">
        <f>IF(B579&gt;例①!$C$66,"",IF(B579&gt;=例①!$C$65,$CD$13,""))</f>
        <v/>
      </c>
      <c r="CE579" s="50" t="str">
        <f t="shared" si="323"/>
        <v/>
      </c>
      <c r="CF579" s="50" t="str">
        <f t="shared" si="310"/>
        <v xml:space="preserve"> </v>
      </c>
    </row>
    <row r="580" spans="1:84" ht="39" customHeight="1" thickTop="1" thickBot="1" x14ac:dyDescent="0.2">
      <c r="A580" s="81" t="str">
        <f t="shared" si="297"/>
        <v>対象期間外</v>
      </c>
      <c r="B580" s="180" t="str">
        <f>IFERROR(IF(B579=例①!$E$12+IF(WEEKDAY(例①!$E$12)=1,例①!$E$12,(8-WEEKDAY(例①!$E$12))),"-",IF(B579="-","-",B579+1)),"-")</f>
        <v>-</v>
      </c>
      <c r="C580" s="89" t="str">
        <f t="shared" si="311"/>
        <v>-</v>
      </c>
      <c r="D580" s="199" t="str">
        <f t="shared" si="312"/>
        <v>×</v>
      </c>
      <c r="E580" s="200" t="str">
        <f t="shared" si="313"/>
        <v xml:space="preserve"> </v>
      </c>
      <c r="F580" s="201" t="s">
        <v>61</v>
      </c>
      <c r="G580" s="202"/>
      <c r="H580" s="203"/>
      <c r="I580" s="204"/>
      <c r="J580" s="187" t="str">
        <f t="shared" si="314"/>
        <v/>
      </c>
      <c r="K580" s="190" t="str">
        <f t="shared" si="298"/>
        <v/>
      </c>
      <c r="L580" s="190" t="str">
        <f t="shared" si="299"/>
        <v/>
      </c>
      <c r="M580" s="188" t="str">
        <f t="shared" si="315"/>
        <v/>
      </c>
      <c r="N580" s="87" t="str">
        <f t="shared" si="300"/>
        <v/>
      </c>
      <c r="O580" s="108"/>
      <c r="P580" s="156" t="str">
        <f>IF(B580&lt;例①!$E$11,"",IF(B580&gt;例①!$E$12,"",IF(LEN(CE580)=0,"○","")))</f>
        <v/>
      </c>
      <c r="Q580" s="162">
        <f t="shared" si="316"/>
        <v>52</v>
      </c>
      <c r="R580" s="93">
        <f t="shared" si="301"/>
        <v>181</v>
      </c>
      <c r="S580" s="156" t="str">
        <f t="shared" si="302"/>
        <v/>
      </c>
      <c r="T580" s="162">
        <f t="shared" si="303"/>
        <v>51</v>
      </c>
      <c r="U580" s="100">
        <f t="shared" si="317"/>
        <v>52</v>
      </c>
      <c r="V580" s="93" t="str">
        <f t="shared" si="304"/>
        <v/>
      </c>
      <c r="W580" s="169" t="str">
        <f t="shared" si="318"/>
        <v/>
      </c>
      <c r="X580" s="80" t="str">
        <f t="shared" si="319"/>
        <v/>
      </c>
      <c r="Y580" s="80" t="str">
        <f t="shared" si="320"/>
        <v/>
      </c>
      <c r="Z580" s="80" t="str">
        <f t="shared" si="305"/>
        <v>-</v>
      </c>
      <c r="AA580" s="80" t="str">
        <f t="shared" si="306"/>
        <v/>
      </c>
      <c r="AB580" s="80" t="str">
        <f t="shared" si="307"/>
        <v>OK（振替済み）</v>
      </c>
      <c r="AC580" s="154">
        <f t="shared" si="308"/>
        <v>51</v>
      </c>
      <c r="AD580" s="154" t="str">
        <f t="shared" si="321"/>
        <v/>
      </c>
      <c r="AE580" s="106">
        <f t="shared" si="322"/>
        <v>0</v>
      </c>
      <c r="AF580" s="106">
        <f t="shared" si="309"/>
        <v>0</v>
      </c>
      <c r="AG580" s="218" t="str">
        <f>IFERROR(IF(AE580=1,例①!$E$11,IF(AE580=2,例①!$E$11,IF(WEEKDAY(Z580)=2,Z573,AG579))),"")</f>
        <v/>
      </c>
      <c r="AH580" s="222" t="str">
        <f t="shared" si="331"/>
        <v/>
      </c>
      <c r="AI580" s="222" t="str">
        <f t="shared" si="331"/>
        <v/>
      </c>
      <c r="AJ580" s="222" t="str">
        <f t="shared" si="331"/>
        <v/>
      </c>
      <c r="AK580" s="222" t="str">
        <f t="shared" si="331"/>
        <v/>
      </c>
      <c r="AL580" s="222" t="str">
        <f t="shared" si="331"/>
        <v/>
      </c>
      <c r="AM580" s="222" t="str">
        <f t="shared" si="331"/>
        <v/>
      </c>
      <c r="AN580" s="222" t="str">
        <f t="shared" si="331"/>
        <v/>
      </c>
      <c r="AO580" s="222" t="str">
        <f t="shared" si="331"/>
        <v/>
      </c>
      <c r="AP580" s="222" t="str">
        <f t="shared" si="331"/>
        <v/>
      </c>
      <c r="AQ580" s="222" t="str">
        <f t="shared" si="331"/>
        <v/>
      </c>
      <c r="AR580" s="222" t="str">
        <f t="shared" si="331"/>
        <v/>
      </c>
      <c r="AS580" s="222" t="str">
        <f t="shared" si="331"/>
        <v/>
      </c>
      <c r="AT580" s="222" t="str">
        <f t="shared" si="331"/>
        <v/>
      </c>
      <c r="AU580" s="222" t="str">
        <f t="shared" si="331"/>
        <v/>
      </c>
      <c r="AV580" s="222" t="str">
        <f t="shared" si="331"/>
        <v/>
      </c>
      <c r="AW580" s="222" t="str">
        <f t="shared" si="331"/>
        <v/>
      </c>
      <c r="AX580" s="222" t="str">
        <f t="shared" si="331"/>
        <v/>
      </c>
      <c r="AY580" s="222" t="str">
        <f t="shared" si="331"/>
        <v/>
      </c>
      <c r="AZ580" s="222" t="str">
        <f t="shared" si="331"/>
        <v/>
      </c>
      <c r="BA580" s="222" t="str">
        <f t="shared" si="331"/>
        <v/>
      </c>
      <c r="BB580" s="219" t="str">
        <f>IFERROR(IF(IF(IF(Z580=例①!$E$12,例①!$E$12,IF(WEEKDAY(Z580)=1,Z587,BB581))&gt;例①!$E$12,例①!$E$12,IF(Z580=例①!$E$12,例①!$E$12,IF(WEEKDAY(Z580)=1,Z587,BB581)))=0,例①!$E$12,IF(IF(Z580=例①!$E$12,例①!$E$12,IF(WEEKDAY(Z580)=1,Z587,BB581))&gt;例①!$E$12,例①!$E$12,IF(Z580=例①!$E$12,例①!$E$12,IF(WEEKDAY(Z580)=1,Z587,BB581)))),"")</f>
        <v/>
      </c>
      <c r="BE580" s="53"/>
      <c r="BF580" s="53"/>
      <c r="BG580" s="53" t="str">
        <f>IFERROR(VLOOKUP(B580,例①!$C$11:$D$12,2,FALSE),"")</f>
        <v/>
      </c>
      <c r="BH580" s="53" t="str">
        <f>IFERROR(VLOOKUP(B580,例①!$C$16:$D$21,2,FALSE),"")</f>
        <v/>
      </c>
      <c r="BI580" s="53" t="str">
        <f>IFERROR(VLOOKUP(B580,例①!$C$22:$D$24,2,FALSE),"")</f>
        <v/>
      </c>
      <c r="BJ580" s="53" t="str">
        <f>IF(B580&gt;例①!$C$26,"",IF(B580&gt;=例①!$C$25,$BJ$13,""))</f>
        <v/>
      </c>
      <c r="BK580" s="53" t="str">
        <f>IF(B580&gt;例①!$C$28,"",IF(B580&gt;=例①!$C$27,$BK$13,""))</f>
        <v/>
      </c>
      <c r="BL580" s="53" t="str">
        <f>IF(B580&gt;例①!$C$30,"",IF(B580&gt;=例①!$C$29,$BL$13,""))</f>
        <v/>
      </c>
      <c r="BM580" s="53" t="str">
        <f>IF(B580&gt;例①!$C$32,"",IF(B580&gt;=例①!$C$31,$BM$13,""))</f>
        <v/>
      </c>
      <c r="BN580" s="53" t="str">
        <f>IF(B580&gt;例①!$C$34,"",IF(B580&gt;=例①!$C$33,$BN$13,""))</f>
        <v/>
      </c>
      <c r="BO580" s="53" t="str">
        <f>IF(B580&gt;例①!$C$36,"",IF(B580&gt;=例①!$C$35,$BO$13,""))</f>
        <v/>
      </c>
      <c r="BP580" s="53" t="str">
        <f>IF(B580&gt;例①!$C$38,"",IF(B580&gt;=例①!$C$37,$BP$13,""))</f>
        <v/>
      </c>
      <c r="BQ580" s="53" t="str">
        <f>IF(B580&gt;例①!$C$40,"",IF(B580&gt;=例①!$C$39,$BQ$13,""))</f>
        <v/>
      </c>
      <c r="BR580" s="53" t="str">
        <f>IF(B580&gt;例①!$C$42,"",IF(B580&gt;=例①!$C$41,$BR$13,""))</f>
        <v/>
      </c>
      <c r="BS580" s="53" t="str">
        <f>IF(B580&gt;例①!$C$44,"",IF(B580&gt;=例①!$C$43,$BS$13,""))</f>
        <v/>
      </c>
      <c r="BT580" s="53" t="str">
        <f>IF(B580&gt;例①!$C$46,"",IF(B580&gt;=例①!$C$45,$BT$13,""))</f>
        <v/>
      </c>
      <c r="BU580" s="53" t="str">
        <f>IF(B580&gt;例①!$C$48,"",IF(B580&gt;=例①!$C$47,$BU$13,""))</f>
        <v/>
      </c>
      <c r="BV580" s="53" t="str">
        <f>IF(B580&gt;例①!$C$50,"",IF(B580&gt;=例①!$C$49,$BV$13,""))</f>
        <v/>
      </c>
      <c r="BW580" s="53" t="str">
        <f>IF(B580&gt;例①!$C$52,"",IF(B580&gt;=例①!$C$51,$BW$13,""))</f>
        <v/>
      </c>
      <c r="BX580" s="53" t="str">
        <f>IF(B580&gt;例①!$C$54,"",IF(B580&gt;=例①!$C$53,$BX$13,""))</f>
        <v/>
      </c>
      <c r="BY580" s="53" t="str">
        <f>IF(B580&gt;例①!$C$56,"",IF(B580&gt;=例①!$C$55,$BY$13,""))</f>
        <v/>
      </c>
      <c r="BZ580" s="53" t="str">
        <f>IF(B580&gt;例①!$C$58,"",IF(B580&gt;=例①!$C$57,$BZ$13,""))</f>
        <v/>
      </c>
      <c r="CA580" s="53" t="str">
        <f>IF(B580&gt;例①!$C$60,"",IF(B580&gt;=例①!$C$59,$CA$13,""))</f>
        <v/>
      </c>
      <c r="CB580" s="53" t="str">
        <f>IF(B580&gt;例①!$C$62,"",IF(B580&gt;=例①!$C$61,$CB$13,""))</f>
        <v/>
      </c>
      <c r="CC580" s="53" t="str">
        <f>IF(B580&gt;例①!$C$64,"",IF(B580&gt;=例①!$C$63,$CC$13,""))</f>
        <v/>
      </c>
      <c r="CD580" s="53" t="str">
        <f>IF(B580&gt;例①!$C$66,"",IF(B580&gt;=例①!$C$65,$CD$13,""))</f>
        <v/>
      </c>
      <c r="CE580" s="50" t="str">
        <f t="shared" si="323"/>
        <v/>
      </c>
      <c r="CF580" s="50" t="str">
        <f t="shared" si="310"/>
        <v xml:space="preserve"> </v>
      </c>
    </row>
    <row r="581" spans="1:84" ht="39" customHeight="1" thickTop="1" thickBot="1" x14ac:dyDescent="0.2">
      <c r="A581" s="81" t="str">
        <f t="shared" si="297"/>
        <v>対象期間外</v>
      </c>
      <c r="B581" s="180" t="str">
        <f>IFERROR(IF(B580=例①!$E$12+IF(WEEKDAY(例①!$E$12)=1,例①!$E$12,(8-WEEKDAY(例①!$E$12))),"-",IF(B580="-","-",B580+1)),"-")</f>
        <v>-</v>
      </c>
      <c r="C581" s="89" t="str">
        <f t="shared" si="311"/>
        <v>-</v>
      </c>
      <c r="D581" s="199" t="str">
        <f t="shared" si="312"/>
        <v>×</v>
      </c>
      <c r="E581" s="200" t="str">
        <f t="shared" si="313"/>
        <v xml:space="preserve"> </v>
      </c>
      <c r="F581" s="201" t="s">
        <v>61</v>
      </c>
      <c r="G581" s="202"/>
      <c r="H581" s="203"/>
      <c r="I581" s="204"/>
      <c r="J581" s="187" t="str">
        <f t="shared" si="314"/>
        <v/>
      </c>
      <c r="K581" s="190" t="str">
        <f t="shared" si="298"/>
        <v/>
      </c>
      <c r="L581" s="190" t="str">
        <f t="shared" si="299"/>
        <v/>
      </c>
      <c r="M581" s="188" t="str">
        <f t="shared" si="315"/>
        <v/>
      </c>
      <c r="N581" s="87" t="str">
        <f t="shared" si="300"/>
        <v/>
      </c>
      <c r="O581" s="108"/>
      <c r="P581" s="156" t="str">
        <f>IF(B581&lt;例①!$E$11,"",IF(B581&gt;例①!$E$12,"",IF(LEN(CE581)=0,"○","")))</f>
        <v/>
      </c>
      <c r="Q581" s="162">
        <f t="shared" si="316"/>
        <v>52</v>
      </c>
      <c r="R581" s="93">
        <f t="shared" si="301"/>
        <v>181</v>
      </c>
      <c r="S581" s="156" t="str">
        <f t="shared" si="302"/>
        <v/>
      </c>
      <c r="T581" s="162">
        <f t="shared" si="303"/>
        <v>51</v>
      </c>
      <c r="U581" s="100">
        <f t="shared" si="317"/>
        <v>52</v>
      </c>
      <c r="V581" s="93" t="str">
        <f t="shared" si="304"/>
        <v/>
      </c>
      <c r="W581" s="169" t="str">
        <f t="shared" si="318"/>
        <v/>
      </c>
      <c r="X581" s="80" t="str">
        <f t="shared" si="319"/>
        <v/>
      </c>
      <c r="Y581" s="80" t="str">
        <f t="shared" si="320"/>
        <v/>
      </c>
      <c r="Z581" s="80" t="str">
        <f t="shared" si="305"/>
        <v>-</v>
      </c>
      <c r="AA581" s="80" t="str">
        <f t="shared" si="306"/>
        <v/>
      </c>
      <c r="AB581" s="80" t="str">
        <f t="shared" si="307"/>
        <v>OK（振替済み）</v>
      </c>
      <c r="AC581" s="154">
        <f t="shared" si="308"/>
        <v>51</v>
      </c>
      <c r="AD581" s="154" t="str">
        <f t="shared" si="321"/>
        <v/>
      </c>
      <c r="AE581" s="106">
        <f t="shared" si="322"/>
        <v>0</v>
      </c>
      <c r="AF581" s="106">
        <f t="shared" si="309"/>
        <v>0</v>
      </c>
      <c r="AG581" s="223" t="str">
        <f>IFERROR(IF(AE581=1,例①!$E$11,IF(AE581=2,例①!$E$11,IF(WEEKDAY(Z581)=2,Z574,AG580))),"")</f>
        <v/>
      </c>
      <c r="AH581" s="224" t="str">
        <f t="shared" si="331"/>
        <v/>
      </c>
      <c r="AI581" s="224" t="str">
        <f t="shared" si="331"/>
        <v/>
      </c>
      <c r="AJ581" s="224" t="str">
        <f t="shared" si="331"/>
        <v/>
      </c>
      <c r="AK581" s="224" t="str">
        <f t="shared" si="331"/>
        <v/>
      </c>
      <c r="AL581" s="224" t="str">
        <f t="shared" si="331"/>
        <v/>
      </c>
      <c r="AM581" s="224" t="str">
        <f t="shared" si="331"/>
        <v/>
      </c>
      <c r="AN581" s="224" t="str">
        <f t="shared" si="331"/>
        <v/>
      </c>
      <c r="AO581" s="224" t="str">
        <f t="shared" si="331"/>
        <v/>
      </c>
      <c r="AP581" s="224" t="str">
        <f t="shared" si="331"/>
        <v/>
      </c>
      <c r="AQ581" s="224" t="str">
        <f t="shared" si="331"/>
        <v/>
      </c>
      <c r="AR581" s="224" t="str">
        <f t="shared" si="331"/>
        <v/>
      </c>
      <c r="AS581" s="224" t="str">
        <f t="shared" si="331"/>
        <v/>
      </c>
      <c r="AT581" s="224" t="str">
        <f t="shared" si="331"/>
        <v/>
      </c>
      <c r="AU581" s="224" t="str">
        <f t="shared" si="331"/>
        <v/>
      </c>
      <c r="AV581" s="224" t="str">
        <f t="shared" si="331"/>
        <v/>
      </c>
      <c r="AW581" s="224" t="str">
        <f t="shared" si="331"/>
        <v/>
      </c>
      <c r="AX581" s="224" t="str">
        <f t="shared" si="331"/>
        <v/>
      </c>
      <c r="AY581" s="224" t="str">
        <f t="shared" si="331"/>
        <v/>
      </c>
      <c r="AZ581" s="224" t="str">
        <f t="shared" si="331"/>
        <v/>
      </c>
      <c r="BA581" s="224" t="str">
        <f t="shared" si="331"/>
        <v/>
      </c>
      <c r="BB581" s="225" t="str">
        <f>IFERROR(IF(IF(IF(Z581=例①!$E$12,例①!$E$12,IF(WEEKDAY(Z581)=1,Z588,BB582))&gt;例①!$E$12,例①!$E$12,IF(Z581=例①!$E$12,例①!$E$12,IF(WEEKDAY(Z581)=1,Z588,BB582)))=0,例①!$E$12,IF(IF(Z581=例①!$E$12,例①!$E$12,IF(WEEKDAY(Z581)=1,Z588,BB582))&gt;例①!$E$12,例①!$E$12,IF(Z581=例①!$E$12,例①!$E$12,IF(WEEKDAY(Z581)=1,Z588,BB582)))),"")</f>
        <v/>
      </c>
      <c r="BE581" s="53"/>
      <c r="BF581" s="53"/>
      <c r="BG581" s="53" t="str">
        <f>IFERROR(VLOOKUP(B581,例①!$C$11:$D$12,2,FALSE),"")</f>
        <v/>
      </c>
      <c r="BH581" s="53" t="str">
        <f>IFERROR(VLOOKUP(B581,例①!$C$16:$D$21,2,FALSE),"")</f>
        <v/>
      </c>
      <c r="BI581" s="53" t="str">
        <f>IFERROR(VLOOKUP(B581,例①!$C$22:$D$24,2,FALSE),"")</f>
        <v/>
      </c>
      <c r="BJ581" s="53" t="str">
        <f>IF(B581&gt;例①!$C$26,"",IF(B581&gt;=例①!$C$25,$BJ$13,""))</f>
        <v/>
      </c>
      <c r="BK581" s="53" t="str">
        <f>IF(B581&gt;例①!$C$28,"",IF(B581&gt;=例①!$C$27,$BK$13,""))</f>
        <v/>
      </c>
      <c r="BL581" s="53" t="str">
        <f>IF(B581&gt;例①!$C$30,"",IF(B581&gt;=例①!$C$29,$BL$13,""))</f>
        <v/>
      </c>
      <c r="BM581" s="53" t="str">
        <f>IF(B581&gt;例①!$C$32,"",IF(B581&gt;=例①!$C$31,$BM$13,""))</f>
        <v/>
      </c>
      <c r="BN581" s="53" t="str">
        <f>IF(B581&gt;例①!$C$34,"",IF(B581&gt;=例①!$C$33,$BN$13,""))</f>
        <v/>
      </c>
      <c r="BO581" s="53" t="str">
        <f>IF(B581&gt;例①!$C$36,"",IF(B581&gt;=例①!$C$35,$BO$13,""))</f>
        <v/>
      </c>
      <c r="BP581" s="53" t="str">
        <f>IF(B581&gt;例①!$C$38,"",IF(B581&gt;=例①!$C$37,$BP$13,""))</f>
        <v/>
      </c>
      <c r="BQ581" s="53" t="str">
        <f>IF(B581&gt;例①!$C$40,"",IF(B581&gt;=例①!$C$39,$BQ$13,""))</f>
        <v/>
      </c>
      <c r="BR581" s="53" t="str">
        <f>IF(B581&gt;例①!$C$42,"",IF(B581&gt;=例①!$C$41,$BR$13,""))</f>
        <v/>
      </c>
      <c r="BS581" s="53" t="str">
        <f>IF(B581&gt;例①!$C$44,"",IF(B581&gt;=例①!$C$43,$BS$13,""))</f>
        <v/>
      </c>
      <c r="BT581" s="53" t="str">
        <f>IF(B581&gt;例①!$C$46,"",IF(B581&gt;=例①!$C$45,$BT$13,""))</f>
        <v/>
      </c>
      <c r="BU581" s="53" t="str">
        <f>IF(B581&gt;例①!$C$48,"",IF(B581&gt;=例①!$C$47,$BU$13,""))</f>
        <v/>
      </c>
      <c r="BV581" s="53" t="str">
        <f>IF(B581&gt;例①!$C$50,"",IF(B581&gt;=例①!$C$49,$BV$13,""))</f>
        <v/>
      </c>
      <c r="BW581" s="53" t="str">
        <f>IF(B581&gt;例①!$C$52,"",IF(B581&gt;=例①!$C$51,$BW$13,""))</f>
        <v/>
      </c>
      <c r="BX581" s="53" t="str">
        <f>IF(B581&gt;例①!$C$54,"",IF(B581&gt;=例①!$C$53,$BX$13,""))</f>
        <v/>
      </c>
      <c r="BY581" s="53" t="str">
        <f>IF(B581&gt;例①!$C$56,"",IF(B581&gt;=例①!$C$55,$BY$13,""))</f>
        <v/>
      </c>
      <c r="BZ581" s="53" t="str">
        <f>IF(B581&gt;例①!$C$58,"",IF(B581&gt;=例①!$C$57,$BZ$13,""))</f>
        <v/>
      </c>
      <c r="CA581" s="53" t="str">
        <f>IF(B581&gt;例①!$C$60,"",IF(B581&gt;=例①!$C$59,$CA$13,""))</f>
        <v/>
      </c>
      <c r="CB581" s="53" t="str">
        <f>IF(B581&gt;例①!$C$62,"",IF(B581&gt;=例①!$C$61,$CB$13,""))</f>
        <v/>
      </c>
      <c r="CC581" s="53" t="str">
        <f>IF(B581&gt;例①!$C$64,"",IF(B581&gt;=例①!$C$63,$CC$13,""))</f>
        <v/>
      </c>
      <c r="CD581" s="53" t="str">
        <f>IF(B581&gt;例①!$C$66,"",IF(B581&gt;=例①!$C$65,$CD$13,""))</f>
        <v/>
      </c>
      <c r="CE581" s="50" t="str">
        <f t="shared" si="323"/>
        <v/>
      </c>
      <c r="CF581" s="50" t="str">
        <f t="shared" si="310"/>
        <v xml:space="preserve"> </v>
      </c>
    </row>
    <row r="582" spans="1:84" ht="39" customHeight="1" thickTop="1" thickBot="1" x14ac:dyDescent="0.2">
      <c r="A582" s="81" t="str">
        <f t="shared" si="297"/>
        <v>対象期間外</v>
      </c>
      <c r="B582" s="180" t="str">
        <f>IFERROR(IF(B581=例①!$E$12+IF(WEEKDAY(例①!$E$12)=1,例①!$E$12,(8-WEEKDAY(例①!$E$12))),"-",IF(B581="-","-",B581+1)),"-")</f>
        <v>-</v>
      </c>
      <c r="C582" s="89" t="str">
        <f t="shared" si="311"/>
        <v>-</v>
      </c>
      <c r="D582" s="199" t="str">
        <f t="shared" si="312"/>
        <v>×</v>
      </c>
      <c r="E582" s="200" t="str">
        <f t="shared" si="313"/>
        <v xml:space="preserve"> </v>
      </c>
      <c r="F582" s="201" t="s">
        <v>60</v>
      </c>
      <c r="G582" s="202"/>
      <c r="H582" s="203"/>
      <c r="I582" s="204"/>
      <c r="J582" s="187" t="str">
        <f t="shared" si="314"/>
        <v/>
      </c>
      <c r="K582" s="190" t="str">
        <f t="shared" si="298"/>
        <v/>
      </c>
      <c r="L582" s="190" t="str">
        <f t="shared" si="299"/>
        <v/>
      </c>
      <c r="M582" s="188" t="str">
        <f t="shared" si="315"/>
        <v/>
      </c>
      <c r="N582" s="87" t="str">
        <f t="shared" si="300"/>
        <v/>
      </c>
      <c r="O582" s="108"/>
      <c r="P582" s="156" t="str">
        <f>IF(B582&lt;例①!$E$11,"",IF(B582&gt;例①!$E$12,"",IF(LEN(CE582)=0,"○","")))</f>
        <v/>
      </c>
      <c r="Q582" s="162">
        <f t="shared" si="316"/>
        <v>52</v>
      </c>
      <c r="R582" s="93">
        <f t="shared" si="301"/>
        <v>181</v>
      </c>
      <c r="S582" s="156" t="str">
        <f t="shared" si="302"/>
        <v/>
      </c>
      <c r="T582" s="162">
        <f t="shared" si="303"/>
        <v>51</v>
      </c>
      <c r="U582" s="100">
        <f t="shared" si="317"/>
        <v>52</v>
      </c>
      <c r="V582" s="93" t="str">
        <f t="shared" si="304"/>
        <v/>
      </c>
      <c r="W582" s="169" t="str">
        <f t="shared" si="318"/>
        <v/>
      </c>
      <c r="X582" s="80" t="str">
        <f t="shared" si="319"/>
        <v/>
      </c>
      <c r="Y582" s="80" t="str">
        <f t="shared" si="320"/>
        <v/>
      </c>
      <c r="Z582" s="80" t="str">
        <f t="shared" si="305"/>
        <v>-</v>
      </c>
      <c r="AA582" s="80" t="str">
        <f t="shared" si="306"/>
        <v/>
      </c>
      <c r="AB582" s="80" t="str">
        <f t="shared" si="307"/>
        <v>OK（振替済み）</v>
      </c>
      <c r="AC582" s="154">
        <f t="shared" si="308"/>
        <v>51</v>
      </c>
      <c r="AD582" s="154" t="str">
        <f t="shared" si="321"/>
        <v/>
      </c>
      <c r="AE582" s="106">
        <f t="shared" si="322"/>
        <v>0</v>
      </c>
      <c r="AF582" s="106">
        <f t="shared" si="309"/>
        <v>0</v>
      </c>
      <c r="AG582" s="216" t="str">
        <f>IFERROR(IF(AE582=1,例①!$E$11,IF(AE582=2,例①!$E$11,IF(WEEKDAY(Z582)=2,Z575,AG581))),"")</f>
        <v/>
      </c>
      <c r="AH582" s="221" t="str">
        <f t="shared" si="331"/>
        <v/>
      </c>
      <c r="AI582" s="221" t="str">
        <f t="shared" si="331"/>
        <v/>
      </c>
      <c r="AJ582" s="221" t="str">
        <f t="shared" si="331"/>
        <v/>
      </c>
      <c r="AK582" s="221" t="str">
        <f t="shared" si="331"/>
        <v/>
      </c>
      <c r="AL582" s="221" t="str">
        <f t="shared" si="331"/>
        <v/>
      </c>
      <c r="AM582" s="221" t="str">
        <f t="shared" si="331"/>
        <v/>
      </c>
      <c r="AN582" s="221" t="str">
        <f t="shared" si="331"/>
        <v/>
      </c>
      <c r="AO582" s="221" t="str">
        <f t="shared" si="331"/>
        <v/>
      </c>
      <c r="AP582" s="221" t="str">
        <f t="shared" si="331"/>
        <v/>
      </c>
      <c r="AQ582" s="221" t="str">
        <f t="shared" si="331"/>
        <v/>
      </c>
      <c r="AR582" s="221" t="str">
        <f t="shared" si="331"/>
        <v/>
      </c>
      <c r="AS582" s="221" t="str">
        <f t="shared" si="331"/>
        <v/>
      </c>
      <c r="AT582" s="221" t="str">
        <f t="shared" si="331"/>
        <v/>
      </c>
      <c r="AU582" s="221" t="str">
        <f t="shared" si="331"/>
        <v/>
      </c>
      <c r="AV582" s="221" t="str">
        <f t="shared" si="331"/>
        <v/>
      </c>
      <c r="AW582" s="221" t="str">
        <f t="shared" si="331"/>
        <v/>
      </c>
      <c r="AX582" s="221" t="str">
        <f t="shared" si="331"/>
        <v/>
      </c>
      <c r="AY582" s="221" t="str">
        <f t="shared" si="331"/>
        <v/>
      </c>
      <c r="AZ582" s="221" t="str">
        <f t="shared" si="331"/>
        <v/>
      </c>
      <c r="BA582" s="221" t="str">
        <f t="shared" si="331"/>
        <v/>
      </c>
      <c r="BB582" s="217" t="str">
        <f>IFERROR(IF(IF(IF(Z582=例①!$E$12,例①!$E$12,IF(WEEKDAY(Z582)=1,Z589,BB583))&gt;例①!$E$12,例①!$E$12,IF(Z582=例①!$E$12,例①!$E$12,IF(WEEKDAY(Z582)=1,Z589,BB583)))=0,例①!$E$12,IF(IF(Z582=例①!$E$12,例①!$E$12,IF(WEEKDAY(Z582)=1,Z589,BB583))&gt;例①!$E$12,例①!$E$12,IF(Z582=例①!$E$12,例①!$E$12,IF(WEEKDAY(Z582)=1,Z589,BB583)))),"")</f>
        <v/>
      </c>
      <c r="BE582" s="53"/>
      <c r="BF582" s="53"/>
      <c r="BG582" s="53" t="str">
        <f>IFERROR(VLOOKUP(B582,例①!$C$11:$D$12,2,FALSE),"")</f>
        <v/>
      </c>
      <c r="BH582" s="53" t="str">
        <f>IFERROR(VLOOKUP(B582,例①!$C$16:$D$21,2,FALSE),"")</f>
        <v/>
      </c>
      <c r="BI582" s="53" t="str">
        <f>IFERROR(VLOOKUP(B582,例①!$C$22:$D$24,2,FALSE),"")</f>
        <v/>
      </c>
      <c r="BJ582" s="53" t="str">
        <f>IF(B582&gt;例①!$C$26,"",IF(B582&gt;=例①!$C$25,$BJ$13,""))</f>
        <v/>
      </c>
      <c r="BK582" s="53" t="str">
        <f>IF(B582&gt;例①!$C$28,"",IF(B582&gt;=例①!$C$27,$BK$13,""))</f>
        <v/>
      </c>
      <c r="BL582" s="53" t="str">
        <f>IF(B582&gt;例①!$C$30,"",IF(B582&gt;=例①!$C$29,$BL$13,""))</f>
        <v/>
      </c>
      <c r="BM582" s="53" t="str">
        <f>IF(B582&gt;例①!$C$32,"",IF(B582&gt;=例①!$C$31,$BM$13,""))</f>
        <v/>
      </c>
      <c r="BN582" s="53" t="str">
        <f>IF(B582&gt;例①!$C$34,"",IF(B582&gt;=例①!$C$33,$BN$13,""))</f>
        <v/>
      </c>
      <c r="BO582" s="53" t="str">
        <f>IF(B582&gt;例①!$C$36,"",IF(B582&gt;=例①!$C$35,$BO$13,""))</f>
        <v/>
      </c>
      <c r="BP582" s="53" t="str">
        <f>IF(B582&gt;例①!$C$38,"",IF(B582&gt;=例①!$C$37,$BP$13,""))</f>
        <v/>
      </c>
      <c r="BQ582" s="53" t="str">
        <f>IF(B582&gt;例①!$C$40,"",IF(B582&gt;=例①!$C$39,$BQ$13,""))</f>
        <v/>
      </c>
      <c r="BR582" s="53" t="str">
        <f>IF(B582&gt;例①!$C$42,"",IF(B582&gt;=例①!$C$41,$BR$13,""))</f>
        <v/>
      </c>
      <c r="BS582" s="53" t="str">
        <f>IF(B582&gt;例①!$C$44,"",IF(B582&gt;=例①!$C$43,$BS$13,""))</f>
        <v/>
      </c>
      <c r="BT582" s="53" t="str">
        <f>IF(B582&gt;例①!$C$46,"",IF(B582&gt;=例①!$C$45,$BT$13,""))</f>
        <v/>
      </c>
      <c r="BU582" s="53" t="str">
        <f>IF(B582&gt;例①!$C$48,"",IF(B582&gt;=例①!$C$47,$BU$13,""))</f>
        <v/>
      </c>
      <c r="BV582" s="53" t="str">
        <f>IF(B582&gt;例①!$C$50,"",IF(B582&gt;=例①!$C$49,$BV$13,""))</f>
        <v/>
      </c>
      <c r="BW582" s="53" t="str">
        <f>IF(B582&gt;例①!$C$52,"",IF(B582&gt;=例①!$C$51,$BW$13,""))</f>
        <v/>
      </c>
      <c r="BX582" s="53" t="str">
        <f>IF(B582&gt;例①!$C$54,"",IF(B582&gt;=例①!$C$53,$BX$13,""))</f>
        <v/>
      </c>
      <c r="BY582" s="53" t="str">
        <f>IF(B582&gt;例①!$C$56,"",IF(B582&gt;=例①!$C$55,$BY$13,""))</f>
        <v/>
      </c>
      <c r="BZ582" s="53" t="str">
        <f>IF(B582&gt;例①!$C$58,"",IF(B582&gt;=例①!$C$57,$BZ$13,""))</f>
        <v/>
      </c>
      <c r="CA582" s="53" t="str">
        <f>IF(B582&gt;例①!$C$60,"",IF(B582&gt;=例①!$C$59,$CA$13,""))</f>
        <v/>
      </c>
      <c r="CB582" s="53" t="str">
        <f>IF(B582&gt;例①!$C$62,"",IF(B582&gt;=例①!$C$61,$CB$13,""))</f>
        <v/>
      </c>
      <c r="CC582" s="53" t="str">
        <f>IF(B582&gt;例①!$C$64,"",IF(B582&gt;=例①!$C$63,$CC$13,""))</f>
        <v/>
      </c>
      <c r="CD582" s="53" t="str">
        <f>IF(B582&gt;例①!$C$66,"",IF(B582&gt;=例①!$C$65,$CD$13,""))</f>
        <v/>
      </c>
      <c r="CE582" s="50" t="str">
        <f t="shared" si="323"/>
        <v/>
      </c>
      <c r="CF582" s="50" t="str">
        <f t="shared" si="310"/>
        <v xml:space="preserve"> </v>
      </c>
    </row>
    <row r="583" spans="1:84" ht="39" customHeight="1" thickTop="1" thickBot="1" x14ac:dyDescent="0.2">
      <c r="A583" s="81" t="str">
        <f t="shared" si="297"/>
        <v>対象期間外</v>
      </c>
      <c r="B583" s="180" t="str">
        <f>IFERROR(IF(B582=例①!$E$12+IF(WEEKDAY(例①!$E$12)=1,例①!$E$12,(8-WEEKDAY(例①!$E$12))),"-",IF(B582="-","-",B582+1)),"-")</f>
        <v>-</v>
      </c>
      <c r="C583" s="89" t="str">
        <f t="shared" si="311"/>
        <v>-</v>
      </c>
      <c r="D583" s="199" t="str">
        <f t="shared" si="312"/>
        <v>×</v>
      </c>
      <c r="E583" s="200" t="str">
        <f t="shared" si="313"/>
        <v xml:space="preserve"> </v>
      </c>
      <c r="F583" s="201" t="s">
        <v>60</v>
      </c>
      <c r="G583" s="202"/>
      <c r="H583" s="203"/>
      <c r="I583" s="204"/>
      <c r="J583" s="187" t="str">
        <f t="shared" si="314"/>
        <v/>
      </c>
      <c r="K583" s="190" t="str">
        <f t="shared" si="298"/>
        <v/>
      </c>
      <c r="L583" s="190" t="str">
        <f t="shared" si="299"/>
        <v/>
      </c>
      <c r="M583" s="188" t="str">
        <f t="shared" si="315"/>
        <v/>
      </c>
      <c r="N583" s="87" t="str">
        <f t="shared" si="300"/>
        <v/>
      </c>
      <c r="O583" s="108"/>
      <c r="P583" s="156" t="str">
        <f>IF(B583&lt;例①!$E$11,"",IF(B583&gt;例①!$E$12,"",IF(LEN(CE583)=0,"○","")))</f>
        <v/>
      </c>
      <c r="Q583" s="162">
        <f t="shared" si="316"/>
        <v>52</v>
      </c>
      <c r="R583" s="93">
        <f t="shared" si="301"/>
        <v>181</v>
      </c>
      <c r="S583" s="156" t="str">
        <f t="shared" si="302"/>
        <v/>
      </c>
      <c r="T583" s="162">
        <f t="shared" si="303"/>
        <v>51</v>
      </c>
      <c r="U583" s="100">
        <f t="shared" si="317"/>
        <v>52</v>
      </c>
      <c r="V583" s="93" t="str">
        <f t="shared" si="304"/>
        <v/>
      </c>
      <c r="W583" s="169" t="str">
        <f t="shared" si="318"/>
        <v/>
      </c>
      <c r="X583" s="80" t="str">
        <f t="shared" si="319"/>
        <v/>
      </c>
      <c r="Y583" s="80" t="str">
        <f t="shared" si="320"/>
        <v/>
      </c>
      <c r="Z583" s="80" t="str">
        <f t="shared" si="305"/>
        <v>-</v>
      </c>
      <c r="AA583" s="80" t="str">
        <f t="shared" si="306"/>
        <v/>
      </c>
      <c r="AB583" s="80" t="str">
        <f t="shared" si="307"/>
        <v>OK（振替済み）</v>
      </c>
      <c r="AC583" s="154">
        <f t="shared" si="308"/>
        <v>51</v>
      </c>
      <c r="AD583" s="154" t="str">
        <f t="shared" si="321"/>
        <v/>
      </c>
      <c r="AE583" s="106">
        <f t="shared" si="322"/>
        <v>0</v>
      </c>
      <c r="AF583" s="106">
        <f t="shared" si="309"/>
        <v>0</v>
      </c>
      <c r="AG583" s="218" t="str">
        <f>IFERROR(IF(AE583=1,例①!$E$11,IF(AE583=2,例①!$E$11,IF(WEEKDAY(Z583)=2,Z576,AG582))),"")</f>
        <v/>
      </c>
      <c r="AH583" s="222" t="str">
        <f t="shared" si="331"/>
        <v/>
      </c>
      <c r="AI583" s="222" t="str">
        <f t="shared" si="331"/>
        <v/>
      </c>
      <c r="AJ583" s="222" t="str">
        <f t="shared" si="331"/>
        <v/>
      </c>
      <c r="AK583" s="222" t="str">
        <f t="shared" si="331"/>
        <v/>
      </c>
      <c r="AL583" s="222" t="str">
        <f t="shared" si="331"/>
        <v/>
      </c>
      <c r="AM583" s="222" t="str">
        <f t="shared" si="331"/>
        <v/>
      </c>
      <c r="AN583" s="222" t="str">
        <f t="shared" si="331"/>
        <v/>
      </c>
      <c r="AO583" s="222" t="str">
        <f t="shared" si="331"/>
        <v/>
      </c>
      <c r="AP583" s="222" t="str">
        <f t="shared" si="331"/>
        <v/>
      </c>
      <c r="AQ583" s="222" t="str">
        <f t="shared" si="331"/>
        <v/>
      </c>
      <c r="AR583" s="222" t="str">
        <f t="shared" si="331"/>
        <v/>
      </c>
      <c r="AS583" s="222" t="str">
        <f t="shared" si="331"/>
        <v/>
      </c>
      <c r="AT583" s="222" t="str">
        <f t="shared" si="331"/>
        <v/>
      </c>
      <c r="AU583" s="222" t="str">
        <f t="shared" si="331"/>
        <v/>
      </c>
      <c r="AV583" s="222" t="str">
        <f t="shared" si="331"/>
        <v/>
      </c>
      <c r="AW583" s="222" t="str">
        <f t="shared" si="331"/>
        <v/>
      </c>
      <c r="AX583" s="222" t="str">
        <f t="shared" si="331"/>
        <v/>
      </c>
      <c r="AY583" s="222" t="str">
        <f t="shared" si="331"/>
        <v/>
      </c>
      <c r="AZ583" s="222" t="str">
        <f t="shared" si="331"/>
        <v/>
      </c>
      <c r="BA583" s="222" t="str">
        <f t="shared" si="331"/>
        <v/>
      </c>
      <c r="BB583" s="219" t="str">
        <f>IFERROR(IF(IF(IF(Z583=例①!$E$12,例①!$E$12,IF(WEEKDAY(Z583)=1,Z590,BB584))&gt;例①!$E$12,例①!$E$12,IF(Z583=例①!$E$12,例①!$E$12,IF(WEEKDAY(Z583)=1,Z590,BB584)))=0,例①!$E$12,IF(IF(Z583=例①!$E$12,例①!$E$12,IF(WEEKDAY(Z583)=1,Z590,BB584))&gt;例①!$E$12,例①!$E$12,IF(Z583=例①!$E$12,例①!$E$12,IF(WEEKDAY(Z583)=1,Z590,BB584)))),"")</f>
        <v/>
      </c>
      <c r="BE583" s="53"/>
      <c r="BF583" s="53"/>
      <c r="BG583" s="53" t="str">
        <f>IFERROR(VLOOKUP(B583,例①!$C$11:$D$12,2,FALSE),"")</f>
        <v/>
      </c>
      <c r="BH583" s="53" t="str">
        <f>IFERROR(VLOOKUP(B583,例①!$C$16:$D$21,2,FALSE),"")</f>
        <v/>
      </c>
      <c r="BI583" s="53" t="str">
        <f>IFERROR(VLOOKUP(B583,例①!$C$22:$D$24,2,FALSE),"")</f>
        <v/>
      </c>
      <c r="BJ583" s="53" t="str">
        <f>IF(B583&gt;例①!$C$26,"",IF(B583&gt;=例①!$C$25,$BJ$13,""))</f>
        <v/>
      </c>
      <c r="BK583" s="53" t="str">
        <f>IF(B583&gt;例①!$C$28,"",IF(B583&gt;=例①!$C$27,$BK$13,""))</f>
        <v/>
      </c>
      <c r="BL583" s="53" t="str">
        <f>IF(B583&gt;例①!$C$30,"",IF(B583&gt;=例①!$C$29,$BL$13,""))</f>
        <v/>
      </c>
      <c r="BM583" s="53" t="str">
        <f>IF(B583&gt;例①!$C$32,"",IF(B583&gt;=例①!$C$31,$BM$13,""))</f>
        <v/>
      </c>
      <c r="BN583" s="53" t="str">
        <f>IF(B583&gt;例①!$C$34,"",IF(B583&gt;=例①!$C$33,$BN$13,""))</f>
        <v/>
      </c>
      <c r="BO583" s="53" t="str">
        <f>IF(B583&gt;例①!$C$36,"",IF(B583&gt;=例①!$C$35,$BO$13,""))</f>
        <v/>
      </c>
      <c r="BP583" s="53" t="str">
        <f>IF(B583&gt;例①!$C$38,"",IF(B583&gt;=例①!$C$37,$BP$13,""))</f>
        <v/>
      </c>
      <c r="BQ583" s="53" t="str">
        <f>IF(B583&gt;例①!$C$40,"",IF(B583&gt;=例①!$C$39,$BQ$13,""))</f>
        <v/>
      </c>
      <c r="BR583" s="53" t="str">
        <f>IF(B583&gt;例①!$C$42,"",IF(B583&gt;=例①!$C$41,$BR$13,""))</f>
        <v/>
      </c>
      <c r="BS583" s="53" t="str">
        <f>IF(B583&gt;例①!$C$44,"",IF(B583&gt;=例①!$C$43,$BS$13,""))</f>
        <v/>
      </c>
      <c r="BT583" s="53" t="str">
        <f>IF(B583&gt;例①!$C$46,"",IF(B583&gt;=例①!$C$45,$BT$13,""))</f>
        <v/>
      </c>
      <c r="BU583" s="53" t="str">
        <f>IF(B583&gt;例①!$C$48,"",IF(B583&gt;=例①!$C$47,$BU$13,""))</f>
        <v/>
      </c>
      <c r="BV583" s="53" t="str">
        <f>IF(B583&gt;例①!$C$50,"",IF(B583&gt;=例①!$C$49,$BV$13,""))</f>
        <v/>
      </c>
      <c r="BW583" s="53" t="str">
        <f>IF(B583&gt;例①!$C$52,"",IF(B583&gt;=例①!$C$51,$BW$13,""))</f>
        <v/>
      </c>
      <c r="BX583" s="53" t="str">
        <f>IF(B583&gt;例①!$C$54,"",IF(B583&gt;=例①!$C$53,$BX$13,""))</f>
        <v/>
      </c>
      <c r="BY583" s="53" t="str">
        <f>IF(B583&gt;例①!$C$56,"",IF(B583&gt;=例①!$C$55,$BY$13,""))</f>
        <v/>
      </c>
      <c r="BZ583" s="53" t="str">
        <f>IF(B583&gt;例①!$C$58,"",IF(B583&gt;=例①!$C$57,$BZ$13,""))</f>
        <v/>
      </c>
      <c r="CA583" s="53" t="str">
        <f>IF(B583&gt;例①!$C$60,"",IF(B583&gt;=例①!$C$59,$CA$13,""))</f>
        <v/>
      </c>
      <c r="CB583" s="53" t="str">
        <f>IF(B583&gt;例①!$C$62,"",IF(B583&gt;=例①!$C$61,$CB$13,""))</f>
        <v/>
      </c>
      <c r="CC583" s="53" t="str">
        <f>IF(B583&gt;例①!$C$64,"",IF(B583&gt;=例①!$C$63,$CC$13,""))</f>
        <v/>
      </c>
      <c r="CD583" s="53" t="str">
        <f>IF(B583&gt;例①!$C$66,"",IF(B583&gt;=例①!$C$65,$CD$13,""))</f>
        <v/>
      </c>
      <c r="CE583" s="50" t="str">
        <f t="shared" si="323"/>
        <v/>
      </c>
      <c r="CF583" s="50" t="str">
        <f t="shared" si="310"/>
        <v xml:space="preserve"> </v>
      </c>
    </row>
    <row r="584" spans="1:84" ht="39" customHeight="1" thickTop="1" thickBot="1" x14ac:dyDescent="0.2">
      <c r="A584" s="81" t="str">
        <f t="shared" si="297"/>
        <v>対象期間外</v>
      </c>
      <c r="B584" s="180" t="str">
        <f>IFERROR(IF(B583=例①!$E$12+IF(WEEKDAY(例①!$E$12)=1,例①!$E$12,(8-WEEKDAY(例①!$E$12))),"-",IF(B583="-","-",B583+1)),"-")</f>
        <v>-</v>
      </c>
      <c r="C584" s="89" t="str">
        <f t="shared" si="311"/>
        <v>-</v>
      </c>
      <c r="D584" s="199" t="str">
        <f t="shared" si="312"/>
        <v>×</v>
      </c>
      <c r="E584" s="200" t="str">
        <f t="shared" si="313"/>
        <v xml:space="preserve"> </v>
      </c>
      <c r="F584" s="201" t="s">
        <v>60</v>
      </c>
      <c r="G584" s="202"/>
      <c r="H584" s="203"/>
      <c r="I584" s="204"/>
      <c r="J584" s="187" t="str">
        <f t="shared" si="314"/>
        <v/>
      </c>
      <c r="K584" s="190" t="str">
        <f t="shared" si="298"/>
        <v/>
      </c>
      <c r="L584" s="190" t="str">
        <f t="shared" si="299"/>
        <v/>
      </c>
      <c r="M584" s="188" t="str">
        <f t="shared" si="315"/>
        <v/>
      </c>
      <c r="N584" s="87" t="str">
        <f t="shared" si="300"/>
        <v/>
      </c>
      <c r="O584" s="108"/>
      <c r="P584" s="156" t="str">
        <f>IF(B584&lt;例①!$E$11,"",IF(B584&gt;例①!$E$12,"",IF(LEN(CE584)=0,"○","")))</f>
        <v/>
      </c>
      <c r="Q584" s="162">
        <f t="shared" si="316"/>
        <v>52</v>
      </c>
      <c r="R584" s="93">
        <f t="shared" si="301"/>
        <v>181</v>
      </c>
      <c r="S584" s="156" t="str">
        <f t="shared" si="302"/>
        <v/>
      </c>
      <c r="T584" s="162">
        <f t="shared" si="303"/>
        <v>51</v>
      </c>
      <c r="U584" s="100">
        <f t="shared" si="317"/>
        <v>52</v>
      </c>
      <c r="V584" s="93" t="str">
        <f t="shared" si="304"/>
        <v/>
      </c>
      <c r="W584" s="169" t="str">
        <f t="shared" si="318"/>
        <v/>
      </c>
      <c r="X584" s="80" t="str">
        <f t="shared" si="319"/>
        <v/>
      </c>
      <c r="Y584" s="80" t="str">
        <f t="shared" si="320"/>
        <v/>
      </c>
      <c r="Z584" s="80" t="str">
        <f t="shared" si="305"/>
        <v>-</v>
      </c>
      <c r="AA584" s="80" t="str">
        <f t="shared" si="306"/>
        <v/>
      </c>
      <c r="AB584" s="80" t="str">
        <f t="shared" si="307"/>
        <v>OK（振替済み）</v>
      </c>
      <c r="AC584" s="154">
        <f t="shared" si="308"/>
        <v>51</v>
      </c>
      <c r="AD584" s="154" t="str">
        <f t="shared" si="321"/>
        <v/>
      </c>
      <c r="AE584" s="106">
        <f t="shared" si="322"/>
        <v>0</v>
      </c>
      <c r="AF584" s="106">
        <f t="shared" si="309"/>
        <v>0</v>
      </c>
      <c r="AG584" s="218" t="str">
        <f>IFERROR(IF(AE584=1,例①!$E$11,IF(AE584=2,例①!$E$11,IF(WEEKDAY(Z584)=2,Z577,AG583))),"")</f>
        <v/>
      </c>
      <c r="AH584" s="222" t="str">
        <f t="shared" si="331"/>
        <v/>
      </c>
      <c r="AI584" s="222" t="str">
        <f t="shared" si="331"/>
        <v/>
      </c>
      <c r="AJ584" s="222" t="str">
        <f t="shared" si="331"/>
        <v/>
      </c>
      <c r="AK584" s="222" t="str">
        <f t="shared" si="331"/>
        <v/>
      </c>
      <c r="AL584" s="222" t="str">
        <f t="shared" si="331"/>
        <v/>
      </c>
      <c r="AM584" s="222" t="str">
        <f t="shared" si="331"/>
        <v/>
      </c>
      <c r="AN584" s="222" t="str">
        <f t="shared" si="331"/>
        <v/>
      </c>
      <c r="AO584" s="222" t="str">
        <f t="shared" si="331"/>
        <v/>
      </c>
      <c r="AP584" s="222" t="str">
        <f t="shared" si="331"/>
        <v/>
      </c>
      <c r="AQ584" s="222" t="str">
        <f t="shared" si="331"/>
        <v/>
      </c>
      <c r="AR584" s="222" t="str">
        <f t="shared" si="331"/>
        <v/>
      </c>
      <c r="AS584" s="222" t="str">
        <f t="shared" si="331"/>
        <v/>
      </c>
      <c r="AT584" s="222" t="str">
        <f t="shared" si="331"/>
        <v/>
      </c>
      <c r="AU584" s="222" t="str">
        <f t="shared" si="331"/>
        <v/>
      </c>
      <c r="AV584" s="222" t="str">
        <f t="shared" si="331"/>
        <v/>
      </c>
      <c r="AW584" s="222" t="str">
        <f t="shared" si="331"/>
        <v/>
      </c>
      <c r="AX584" s="222" t="str">
        <f t="shared" si="331"/>
        <v/>
      </c>
      <c r="AY584" s="222" t="str">
        <f t="shared" si="331"/>
        <v/>
      </c>
      <c r="AZ584" s="222" t="str">
        <f t="shared" si="331"/>
        <v/>
      </c>
      <c r="BA584" s="222" t="str">
        <f t="shared" si="331"/>
        <v/>
      </c>
      <c r="BB584" s="219" t="str">
        <f>IFERROR(IF(IF(IF(Z584=例①!$E$12,例①!$E$12,IF(WEEKDAY(Z584)=1,Z591,BB585))&gt;例①!$E$12,例①!$E$12,IF(Z584=例①!$E$12,例①!$E$12,IF(WEEKDAY(Z584)=1,Z591,BB585)))=0,例①!$E$12,IF(IF(Z584=例①!$E$12,例①!$E$12,IF(WEEKDAY(Z584)=1,Z591,BB585))&gt;例①!$E$12,例①!$E$12,IF(Z584=例①!$E$12,例①!$E$12,IF(WEEKDAY(Z584)=1,Z591,BB585)))),"")</f>
        <v/>
      </c>
      <c r="BE584" s="53"/>
      <c r="BF584" s="53"/>
      <c r="BG584" s="53" t="str">
        <f>IFERROR(VLOOKUP(B584,例①!$C$11:$D$12,2,FALSE),"")</f>
        <v/>
      </c>
      <c r="BH584" s="53" t="str">
        <f>IFERROR(VLOOKUP(B584,例①!$C$16:$D$21,2,FALSE),"")</f>
        <v/>
      </c>
      <c r="BI584" s="53" t="str">
        <f>IFERROR(VLOOKUP(B584,例①!$C$22:$D$24,2,FALSE),"")</f>
        <v/>
      </c>
      <c r="BJ584" s="53" t="str">
        <f>IF(B584&gt;例①!$C$26,"",IF(B584&gt;=例①!$C$25,$BJ$13,""))</f>
        <v/>
      </c>
      <c r="BK584" s="53" t="str">
        <f>IF(B584&gt;例①!$C$28,"",IF(B584&gt;=例①!$C$27,$BK$13,""))</f>
        <v/>
      </c>
      <c r="BL584" s="53" t="str">
        <f>IF(B584&gt;例①!$C$30,"",IF(B584&gt;=例①!$C$29,$BL$13,""))</f>
        <v/>
      </c>
      <c r="BM584" s="53" t="str">
        <f>IF(B584&gt;例①!$C$32,"",IF(B584&gt;=例①!$C$31,$BM$13,""))</f>
        <v/>
      </c>
      <c r="BN584" s="53" t="str">
        <f>IF(B584&gt;例①!$C$34,"",IF(B584&gt;=例①!$C$33,$BN$13,""))</f>
        <v/>
      </c>
      <c r="BO584" s="53" t="str">
        <f>IF(B584&gt;例①!$C$36,"",IF(B584&gt;=例①!$C$35,$BO$13,""))</f>
        <v/>
      </c>
      <c r="BP584" s="53" t="str">
        <f>IF(B584&gt;例①!$C$38,"",IF(B584&gt;=例①!$C$37,$BP$13,""))</f>
        <v/>
      </c>
      <c r="BQ584" s="53" t="str">
        <f>IF(B584&gt;例①!$C$40,"",IF(B584&gt;=例①!$C$39,$BQ$13,""))</f>
        <v/>
      </c>
      <c r="BR584" s="53" t="str">
        <f>IF(B584&gt;例①!$C$42,"",IF(B584&gt;=例①!$C$41,$BR$13,""))</f>
        <v/>
      </c>
      <c r="BS584" s="53" t="str">
        <f>IF(B584&gt;例①!$C$44,"",IF(B584&gt;=例①!$C$43,$BS$13,""))</f>
        <v/>
      </c>
      <c r="BT584" s="53" t="str">
        <f>IF(B584&gt;例①!$C$46,"",IF(B584&gt;=例①!$C$45,$BT$13,""))</f>
        <v/>
      </c>
      <c r="BU584" s="53" t="str">
        <f>IF(B584&gt;例①!$C$48,"",IF(B584&gt;=例①!$C$47,$BU$13,""))</f>
        <v/>
      </c>
      <c r="BV584" s="53" t="str">
        <f>IF(B584&gt;例①!$C$50,"",IF(B584&gt;=例①!$C$49,$BV$13,""))</f>
        <v/>
      </c>
      <c r="BW584" s="53" t="str">
        <f>IF(B584&gt;例①!$C$52,"",IF(B584&gt;=例①!$C$51,$BW$13,""))</f>
        <v/>
      </c>
      <c r="BX584" s="53" t="str">
        <f>IF(B584&gt;例①!$C$54,"",IF(B584&gt;=例①!$C$53,$BX$13,""))</f>
        <v/>
      </c>
      <c r="BY584" s="53" t="str">
        <f>IF(B584&gt;例①!$C$56,"",IF(B584&gt;=例①!$C$55,$BY$13,""))</f>
        <v/>
      </c>
      <c r="BZ584" s="53" t="str">
        <f>IF(B584&gt;例①!$C$58,"",IF(B584&gt;=例①!$C$57,$BZ$13,""))</f>
        <v/>
      </c>
      <c r="CA584" s="53" t="str">
        <f>IF(B584&gt;例①!$C$60,"",IF(B584&gt;=例①!$C$59,$CA$13,""))</f>
        <v/>
      </c>
      <c r="CB584" s="53" t="str">
        <f>IF(B584&gt;例①!$C$62,"",IF(B584&gt;=例①!$C$61,$CB$13,""))</f>
        <v/>
      </c>
      <c r="CC584" s="53" t="str">
        <f>IF(B584&gt;例①!$C$64,"",IF(B584&gt;=例①!$C$63,$CC$13,""))</f>
        <v/>
      </c>
      <c r="CD584" s="53" t="str">
        <f>IF(B584&gt;例①!$C$66,"",IF(B584&gt;=例①!$C$65,$CD$13,""))</f>
        <v/>
      </c>
      <c r="CE584" s="50" t="str">
        <f t="shared" si="323"/>
        <v/>
      </c>
      <c r="CF584" s="50" t="str">
        <f t="shared" si="310"/>
        <v xml:space="preserve"> </v>
      </c>
    </row>
    <row r="585" spans="1:84" ht="39" customHeight="1" thickTop="1" thickBot="1" x14ac:dyDescent="0.2">
      <c r="A585" s="81" t="str">
        <f t="shared" si="297"/>
        <v>対象期間外</v>
      </c>
      <c r="B585" s="180" t="str">
        <f>IFERROR(IF(B584=例①!$E$12+IF(WEEKDAY(例①!$E$12)=1,例①!$E$12,(8-WEEKDAY(例①!$E$12))),"-",IF(B584="-","-",B584+1)),"-")</f>
        <v>-</v>
      </c>
      <c r="C585" s="89" t="str">
        <f t="shared" si="311"/>
        <v>-</v>
      </c>
      <c r="D585" s="199" t="str">
        <f t="shared" si="312"/>
        <v>×</v>
      </c>
      <c r="E585" s="200" t="str">
        <f t="shared" si="313"/>
        <v xml:space="preserve"> </v>
      </c>
      <c r="F585" s="201" t="s">
        <v>60</v>
      </c>
      <c r="G585" s="202"/>
      <c r="H585" s="203"/>
      <c r="I585" s="204"/>
      <c r="J585" s="187" t="str">
        <f t="shared" si="314"/>
        <v/>
      </c>
      <c r="K585" s="190" t="str">
        <f t="shared" si="298"/>
        <v/>
      </c>
      <c r="L585" s="190" t="str">
        <f t="shared" si="299"/>
        <v/>
      </c>
      <c r="M585" s="188" t="str">
        <f t="shared" si="315"/>
        <v/>
      </c>
      <c r="N585" s="87" t="str">
        <f t="shared" si="300"/>
        <v/>
      </c>
      <c r="O585" s="108"/>
      <c r="P585" s="156" t="str">
        <f>IF(B585&lt;例①!$E$11,"",IF(B585&gt;例①!$E$12,"",IF(LEN(CE585)=0,"○","")))</f>
        <v/>
      </c>
      <c r="Q585" s="162">
        <f t="shared" si="316"/>
        <v>52</v>
      </c>
      <c r="R585" s="93">
        <f t="shared" si="301"/>
        <v>181</v>
      </c>
      <c r="S585" s="156" t="str">
        <f t="shared" si="302"/>
        <v/>
      </c>
      <c r="T585" s="162">
        <f t="shared" si="303"/>
        <v>51</v>
      </c>
      <c r="U585" s="100">
        <f t="shared" si="317"/>
        <v>52</v>
      </c>
      <c r="V585" s="93" t="str">
        <f t="shared" si="304"/>
        <v/>
      </c>
      <c r="W585" s="169" t="str">
        <f t="shared" si="318"/>
        <v/>
      </c>
      <c r="X585" s="80" t="str">
        <f t="shared" si="319"/>
        <v/>
      </c>
      <c r="Y585" s="80" t="str">
        <f t="shared" si="320"/>
        <v/>
      </c>
      <c r="Z585" s="80" t="str">
        <f t="shared" si="305"/>
        <v>-</v>
      </c>
      <c r="AA585" s="80" t="str">
        <f t="shared" si="306"/>
        <v/>
      </c>
      <c r="AB585" s="80" t="str">
        <f t="shared" si="307"/>
        <v>OK（振替済み）</v>
      </c>
      <c r="AC585" s="154">
        <f t="shared" si="308"/>
        <v>51</v>
      </c>
      <c r="AD585" s="154" t="str">
        <f t="shared" si="321"/>
        <v/>
      </c>
      <c r="AE585" s="106">
        <f t="shared" si="322"/>
        <v>0</v>
      </c>
      <c r="AF585" s="106">
        <f t="shared" si="309"/>
        <v>0</v>
      </c>
      <c r="AG585" s="218" t="str">
        <f>IFERROR(IF(AE585=1,例①!$E$11,IF(AE585=2,例①!$E$11,IF(WEEKDAY(Z585)=2,Z578,AG584))),"")</f>
        <v/>
      </c>
      <c r="AH585" s="222" t="str">
        <f t="shared" si="331"/>
        <v/>
      </c>
      <c r="AI585" s="222" t="str">
        <f t="shared" si="331"/>
        <v/>
      </c>
      <c r="AJ585" s="222" t="str">
        <f t="shared" si="331"/>
        <v/>
      </c>
      <c r="AK585" s="222" t="str">
        <f t="shared" si="331"/>
        <v/>
      </c>
      <c r="AL585" s="222" t="str">
        <f t="shared" si="331"/>
        <v/>
      </c>
      <c r="AM585" s="222" t="str">
        <f t="shared" si="331"/>
        <v/>
      </c>
      <c r="AN585" s="222" t="str">
        <f t="shared" si="331"/>
        <v/>
      </c>
      <c r="AO585" s="222" t="str">
        <f t="shared" si="331"/>
        <v/>
      </c>
      <c r="AP585" s="222" t="str">
        <f t="shared" si="331"/>
        <v/>
      </c>
      <c r="AQ585" s="222" t="str">
        <f t="shared" si="331"/>
        <v/>
      </c>
      <c r="AR585" s="222" t="str">
        <f t="shared" si="331"/>
        <v/>
      </c>
      <c r="AS585" s="222" t="str">
        <f t="shared" si="331"/>
        <v/>
      </c>
      <c r="AT585" s="222" t="str">
        <f t="shared" si="331"/>
        <v/>
      </c>
      <c r="AU585" s="222" t="str">
        <f t="shared" si="331"/>
        <v/>
      </c>
      <c r="AV585" s="222" t="str">
        <f t="shared" si="331"/>
        <v/>
      </c>
      <c r="AW585" s="222" t="str">
        <f t="shared" si="331"/>
        <v/>
      </c>
      <c r="AX585" s="222" t="str">
        <f t="shared" si="331"/>
        <v/>
      </c>
      <c r="AY585" s="222" t="str">
        <f t="shared" si="331"/>
        <v/>
      </c>
      <c r="AZ585" s="222" t="str">
        <f t="shared" si="331"/>
        <v/>
      </c>
      <c r="BA585" s="222" t="str">
        <f t="shared" si="331"/>
        <v/>
      </c>
      <c r="BB585" s="219" t="str">
        <f>IFERROR(IF(IF(IF(Z585=例①!$E$12,例①!$E$12,IF(WEEKDAY(Z585)=1,Z592,BB586))&gt;例①!$E$12,例①!$E$12,IF(Z585=例①!$E$12,例①!$E$12,IF(WEEKDAY(Z585)=1,Z592,BB586)))=0,例①!$E$12,IF(IF(Z585=例①!$E$12,例①!$E$12,IF(WEEKDAY(Z585)=1,Z592,BB586))&gt;例①!$E$12,例①!$E$12,IF(Z585=例①!$E$12,例①!$E$12,IF(WEEKDAY(Z585)=1,Z592,BB586)))),"")</f>
        <v/>
      </c>
      <c r="BE585" s="53"/>
      <c r="BF585" s="53"/>
      <c r="BG585" s="53" t="str">
        <f>IFERROR(VLOOKUP(B585,例①!$C$11:$D$12,2,FALSE),"")</f>
        <v/>
      </c>
      <c r="BH585" s="53" t="str">
        <f>IFERROR(VLOOKUP(B585,例①!$C$16:$D$21,2,FALSE),"")</f>
        <v/>
      </c>
      <c r="BI585" s="53" t="str">
        <f>IFERROR(VLOOKUP(B585,例①!$C$22:$D$24,2,FALSE),"")</f>
        <v/>
      </c>
      <c r="BJ585" s="53" t="str">
        <f>IF(B585&gt;例①!$C$26,"",IF(B585&gt;=例①!$C$25,$BJ$13,""))</f>
        <v/>
      </c>
      <c r="BK585" s="53" t="str">
        <f>IF(B585&gt;例①!$C$28,"",IF(B585&gt;=例①!$C$27,$BK$13,""))</f>
        <v/>
      </c>
      <c r="BL585" s="53" t="str">
        <f>IF(B585&gt;例①!$C$30,"",IF(B585&gt;=例①!$C$29,$BL$13,""))</f>
        <v/>
      </c>
      <c r="BM585" s="53" t="str">
        <f>IF(B585&gt;例①!$C$32,"",IF(B585&gt;=例①!$C$31,$BM$13,""))</f>
        <v/>
      </c>
      <c r="BN585" s="53" t="str">
        <f>IF(B585&gt;例①!$C$34,"",IF(B585&gt;=例①!$C$33,$BN$13,""))</f>
        <v/>
      </c>
      <c r="BO585" s="53" t="str">
        <f>IF(B585&gt;例①!$C$36,"",IF(B585&gt;=例①!$C$35,$BO$13,""))</f>
        <v/>
      </c>
      <c r="BP585" s="53" t="str">
        <f>IF(B585&gt;例①!$C$38,"",IF(B585&gt;=例①!$C$37,$BP$13,""))</f>
        <v/>
      </c>
      <c r="BQ585" s="53" t="str">
        <f>IF(B585&gt;例①!$C$40,"",IF(B585&gt;=例①!$C$39,$BQ$13,""))</f>
        <v/>
      </c>
      <c r="BR585" s="53" t="str">
        <f>IF(B585&gt;例①!$C$42,"",IF(B585&gt;=例①!$C$41,$BR$13,""))</f>
        <v/>
      </c>
      <c r="BS585" s="53" t="str">
        <f>IF(B585&gt;例①!$C$44,"",IF(B585&gt;=例①!$C$43,$BS$13,""))</f>
        <v/>
      </c>
      <c r="BT585" s="53" t="str">
        <f>IF(B585&gt;例①!$C$46,"",IF(B585&gt;=例①!$C$45,$BT$13,""))</f>
        <v/>
      </c>
      <c r="BU585" s="53" t="str">
        <f>IF(B585&gt;例①!$C$48,"",IF(B585&gt;=例①!$C$47,$BU$13,""))</f>
        <v/>
      </c>
      <c r="BV585" s="53" t="str">
        <f>IF(B585&gt;例①!$C$50,"",IF(B585&gt;=例①!$C$49,$BV$13,""))</f>
        <v/>
      </c>
      <c r="BW585" s="53" t="str">
        <f>IF(B585&gt;例①!$C$52,"",IF(B585&gt;=例①!$C$51,$BW$13,""))</f>
        <v/>
      </c>
      <c r="BX585" s="53" t="str">
        <f>IF(B585&gt;例①!$C$54,"",IF(B585&gt;=例①!$C$53,$BX$13,""))</f>
        <v/>
      </c>
      <c r="BY585" s="53" t="str">
        <f>IF(B585&gt;例①!$C$56,"",IF(B585&gt;=例①!$C$55,$BY$13,""))</f>
        <v/>
      </c>
      <c r="BZ585" s="53" t="str">
        <f>IF(B585&gt;例①!$C$58,"",IF(B585&gt;=例①!$C$57,$BZ$13,""))</f>
        <v/>
      </c>
      <c r="CA585" s="53" t="str">
        <f>IF(B585&gt;例①!$C$60,"",IF(B585&gt;=例①!$C$59,$CA$13,""))</f>
        <v/>
      </c>
      <c r="CB585" s="53" t="str">
        <f>IF(B585&gt;例①!$C$62,"",IF(B585&gt;=例①!$C$61,$CB$13,""))</f>
        <v/>
      </c>
      <c r="CC585" s="53" t="str">
        <f>IF(B585&gt;例①!$C$64,"",IF(B585&gt;=例①!$C$63,$CC$13,""))</f>
        <v/>
      </c>
      <c r="CD585" s="53" t="str">
        <f>IF(B585&gt;例①!$C$66,"",IF(B585&gt;=例①!$C$65,$CD$13,""))</f>
        <v/>
      </c>
      <c r="CE585" s="50" t="str">
        <f t="shared" si="323"/>
        <v/>
      </c>
      <c r="CF585" s="50" t="str">
        <f t="shared" si="310"/>
        <v xml:space="preserve"> </v>
      </c>
    </row>
    <row r="586" spans="1:84" ht="39" customHeight="1" thickTop="1" thickBot="1" x14ac:dyDescent="0.2">
      <c r="A586" s="81" t="str">
        <f t="shared" si="297"/>
        <v>対象期間外</v>
      </c>
      <c r="B586" s="180" t="str">
        <f>IFERROR(IF(B585=例①!$E$12+IF(WEEKDAY(例①!$E$12)=1,例①!$E$12,(8-WEEKDAY(例①!$E$12))),"-",IF(B585="-","-",B585+1)),"-")</f>
        <v>-</v>
      </c>
      <c r="C586" s="89" t="str">
        <f t="shared" si="311"/>
        <v>-</v>
      </c>
      <c r="D586" s="199" t="str">
        <f t="shared" si="312"/>
        <v>×</v>
      </c>
      <c r="E586" s="200" t="str">
        <f t="shared" si="313"/>
        <v xml:space="preserve"> </v>
      </c>
      <c r="F586" s="201" t="s">
        <v>60</v>
      </c>
      <c r="G586" s="202"/>
      <c r="H586" s="203"/>
      <c r="I586" s="204"/>
      <c r="J586" s="187" t="str">
        <f t="shared" si="314"/>
        <v/>
      </c>
      <c r="K586" s="190" t="str">
        <f t="shared" si="298"/>
        <v/>
      </c>
      <c r="L586" s="190" t="str">
        <f t="shared" si="299"/>
        <v/>
      </c>
      <c r="M586" s="188" t="str">
        <f t="shared" si="315"/>
        <v/>
      </c>
      <c r="N586" s="87" t="str">
        <f t="shared" si="300"/>
        <v/>
      </c>
      <c r="O586" s="108"/>
      <c r="P586" s="156" t="str">
        <f>IF(B586&lt;例①!$E$11,"",IF(B586&gt;例①!$E$12,"",IF(LEN(CE586)=0,"○","")))</f>
        <v/>
      </c>
      <c r="Q586" s="162">
        <f t="shared" si="316"/>
        <v>52</v>
      </c>
      <c r="R586" s="93">
        <f t="shared" si="301"/>
        <v>181</v>
      </c>
      <c r="S586" s="156" t="str">
        <f t="shared" si="302"/>
        <v/>
      </c>
      <c r="T586" s="162">
        <f t="shared" si="303"/>
        <v>51</v>
      </c>
      <c r="U586" s="100">
        <f t="shared" si="317"/>
        <v>52</v>
      </c>
      <c r="V586" s="93" t="str">
        <f t="shared" si="304"/>
        <v/>
      </c>
      <c r="W586" s="169" t="str">
        <f t="shared" si="318"/>
        <v/>
      </c>
      <c r="X586" s="80" t="str">
        <f t="shared" si="319"/>
        <v/>
      </c>
      <c r="Y586" s="80" t="str">
        <f t="shared" si="320"/>
        <v/>
      </c>
      <c r="Z586" s="80" t="str">
        <f t="shared" si="305"/>
        <v>-</v>
      </c>
      <c r="AA586" s="80" t="str">
        <f t="shared" si="306"/>
        <v/>
      </c>
      <c r="AB586" s="80" t="str">
        <f t="shared" si="307"/>
        <v>OK（振替済み）</v>
      </c>
      <c r="AC586" s="154">
        <f t="shared" si="308"/>
        <v>51</v>
      </c>
      <c r="AD586" s="154" t="str">
        <f t="shared" si="321"/>
        <v/>
      </c>
      <c r="AE586" s="106">
        <f t="shared" si="322"/>
        <v>0</v>
      </c>
      <c r="AF586" s="106">
        <f t="shared" si="309"/>
        <v>0</v>
      </c>
      <c r="AG586" s="218" t="str">
        <f>IFERROR(IF(AE586=1,例①!$E$11,IF(AE586=2,例①!$E$11,IF(WEEKDAY(Z586)=2,Z579,AG585))),"")</f>
        <v/>
      </c>
      <c r="AH586" s="222" t="str">
        <f t="shared" si="331"/>
        <v/>
      </c>
      <c r="AI586" s="222" t="str">
        <f t="shared" si="331"/>
        <v/>
      </c>
      <c r="AJ586" s="222" t="str">
        <f t="shared" si="331"/>
        <v/>
      </c>
      <c r="AK586" s="222" t="str">
        <f t="shared" si="331"/>
        <v/>
      </c>
      <c r="AL586" s="222" t="str">
        <f t="shared" si="331"/>
        <v/>
      </c>
      <c r="AM586" s="222" t="str">
        <f t="shared" si="331"/>
        <v/>
      </c>
      <c r="AN586" s="222" t="str">
        <f t="shared" si="331"/>
        <v/>
      </c>
      <c r="AO586" s="222" t="str">
        <f t="shared" si="331"/>
        <v/>
      </c>
      <c r="AP586" s="222" t="str">
        <f t="shared" si="331"/>
        <v/>
      </c>
      <c r="AQ586" s="222" t="str">
        <f t="shared" si="331"/>
        <v/>
      </c>
      <c r="AR586" s="222" t="str">
        <f t="shared" si="331"/>
        <v/>
      </c>
      <c r="AS586" s="222" t="str">
        <f t="shared" si="331"/>
        <v/>
      </c>
      <c r="AT586" s="222" t="str">
        <f t="shared" si="331"/>
        <v/>
      </c>
      <c r="AU586" s="222" t="str">
        <f t="shared" si="331"/>
        <v/>
      </c>
      <c r="AV586" s="222" t="str">
        <f t="shared" si="331"/>
        <v/>
      </c>
      <c r="AW586" s="222" t="str">
        <f t="shared" si="331"/>
        <v/>
      </c>
      <c r="AX586" s="222" t="str">
        <f t="shared" si="331"/>
        <v/>
      </c>
      <c r="AY586" s="222" t="str">
        <f t="shared" si="331"/>
        <v/>
      </c>
      <c r="AZ586" s="222" t="str">
        <f t="shared" si="331"/>
        <v/>
      </c>
      <c r="BA586" s="222" t="str">
        <f t="shared" si="331"/>
        <v/>
      </c>
      <c r="BB586" s="219" t="str">
        <f>IFERROR(IF(IF(IF(Z586=例①!$E$12,例①!$E$12,IF(WEEKDAY(Z586)=1,Z593,BB587))&gt;例①!$E$12,例①!$E$12,IF(Z586=例①!$E$12,例①!$E$12,IF(WEEKDAY(Z586)=1,Z593,BB587)))=0,例①!$E$12,IF(IF(Z586=例①!$E$12,例①!$E$12,IF(WEEKDAY(Z586)=1,Z593,BB587))&gt;例①!$E$12,例①!$E$12,IF(Z586=例①!$E$12,例①!$E$12,IF(WEEKDAY(Z586)=1,Z593,BB587)))),"")</f>
        <v/>
      </c>
      <c r="BE586" s="53"/>
      <c r="BF586" s="53"/>
      <c r="BG586" s="53" t="str">
        <f>IFERROR(VLOOKUP(B586,例①!$C$11:$D$12,2,FALSE),"")</f>
        <v/>
      </c>
      <c r="BH586" s="53" t="str">
        <f>IFERROR(VLOOKUP(B586,例①!$C$16:$D$21,2,FALSE),"")</f>
        <v/>
      </c>
      <c r="BI586" s="53" t="str">
        <f>IFERROR(VLOOKUP(B586,例①!$C$22:$D$24,2,FALSE),"")</f>
        <v/>
      </c>
      <c r="BJ586" s="53" t="str">
        <f>IF(B586&gt;例①!$C$26,"",IF(B586&gt;=例①!$C$25,$BJ$13,""))</f>
        <v/>
      </c>
      <c r="BK586" s="53" t="str">
        <f>IF(B586&gt;例①!$C$28,"",IF(B586&gt;=例①!$C$27,$BK$13,""))</f>
        <v/>
      </c>
      <c r="BL586" s="53" t="str">
        <f>IF(B586&gt;例①!$C$30,"",IF(B586&gt;=例①!$C$29,$BL$13,""))</f>
        <v/>
      </c>
      <c r="BM586" s="53" t="str">
        <f>IF(B586&gt;例①!$C$32,"",IF(B586&gt;=例①!$C$31,$BM$13,""))</f>
        <v/>
      </c>
      <c r="BN586" s="53" t="str">
        <f>IF(B586&gt;例①!$C$34,"",IF(B586&gt;=例①!$C$33,$BN$13,""))</f>
        <v/>
      </c>
      <c r="BO586" s="53" t="str">
        <f>IF(B586&gt;例①!$C$36,"",IF(B586&gt;=例①!$C$35,$BO$13,""))</f>
        <v/>
      </c>
      <c r="BP586" s="53" t="str">
        <f>IF(B586&gt;例①!$C$38,"",IF(B586&gt;=例①!$C$37,$BP$13,""))</f>
        <v/>
      </c>
      <c r="BQ586" s="53" t="str">
        <f>IF(B586&gt;例①!$C$40,"",IF(B586&gt;=例①!$C$39,$BQ$13,""))</f>
        <v/>
      </c>
      <c r="BR586" s="53" t="str">
        <f>IF(B586&gt;例①!$C$42,"",IF(B586&gt;=例①!$C$41,$BR$13,""))</f>
        <v/>
      </c>
      <c r="BS586" s="53" t="str">
        <f>IF(B586&gt;例①!$C$44,"",IF(B586&gt;=例①!$C$43,$BS$13,""))</f>
        <v/>
      </c>
      <c r="BT586" s="53" t="str">
        <f>IF(B586&gt;例①!$C$46,"",IF(B586&gt;=例①!$C$45,$BT$13,""))</f>
        <v/>
      </c>
      <c r="BU586" s="53" t="str">
        <f>IF(B586&gt;例①!$C$48,"",IF(B586&gt;=例①!$C$47,$BU$13,""))</f>
        <v/>
      </c>
      <c r="BV586" s="53" t="str">
        <f>IF(B586&gt;例①!$C$50,"",IF(B586&gt;=例①!$C$49,$BV$13,""))</f>
        <v/>
      </c>
      <c r="BW586" s="53" t="str">
        <f>IF(B586&gt;例①!$C$52,"",IF(B586&gt;=例①!$C$51,$BW$13,""))</f>
        <v/>
      </c>
      <c r="BX586" s="53" t="str">
        <f>IF(B586&gt;例①!$C$54,"",IF(B586&gt;=例①!$C$53,$BX$13,""))</f>
        <v/>
      </c>
      <c r="BY586" s="53" t="str">
        <f>IF(B586&gt;例①!$C$56,"",IF(B586&gt;=例①!$C$55,$BY$13,""))</f>
        <v/>
      </c>
      <c r="BZ586" s="53" t="str">
        <f>IF(B586&gt;例①!$C$58,"",IF(B586&gt;=例①!$C$57,$BZ$13,""))</f>
        <v/>
      </c>
      <c r="CA586" s="53" t="str">
        <f>IF(B586&gt;例①!$C$60,"",IF(B586&gt;=例①!$C$59,$CA$13,""))</f>
        <v/>
      </c>
      <c r="CB586" s="53" t="str">
        <f>IF(B586&gt;例①!$C$62,"",IF(B586&gt;=例①!$C$61,$CB$13,""))</f>
        <v/>
      </c>
      <c r="CC586" s="53" t="str">
        <f>IF(B586&gt;例①!$C$64,"",IF(B586&gt;=例①!$C$63,$CC$13,""))</f>
        <v/>
      </c>
      <c r="CD586" s="53" t="str">
        <f>IF(B586&gt;例①!$C$66,"",IF(B586&gt;=例①!$C$65,$CD$13,""))</f>
        <v/>
      </c>
      <c r="CE586" s="50" t="str">
        <f t="shared" si="323"/>
        <v/>
      </c>
      <c r="CF586" s="50" t="str">
        <f t="shared" si="310"/>
        <v xml:space="preserve"> </v>
      </c>
    </row>
    <row r="587" spans="1:84" ht="39" customHeight="1" thickTop="1" thickBot="1" x14ac:dyDescent="0.2">
      <c r="A587" s="81" t="str">
        <f t="shared" si="297"/>
        <v>対象期間外</v>
      </c>
      <c r="B587" s="180" t="str">
        <f>IFERROR(IF(B586=例①!$E$12+IF(WEEKDAY(例①!$E$12)=1,例①!$E$12,(8-WEEKDAY(例①!$E$12))),"-",IF(B586="-","-",B586+1)),"-")</f>
        <v>-</v>
      </c>
      <c r="C587" s="89" t="str">
        <f t="shared" si="311"/>
        <v>-</v>
      </c>
      <c r="D587" s="199" t="str">
        <f t="shared" si="312"/>
        <v>×</v>
      </c>
      <c r="E587" s="200" t="str">
        <f t="shared" si="313"/>
        <v xml:space="preserve"> </v>
      </c>
      <c r="F587" s="201" t="s">
        <v>61</v>
      </c>
      <c r="G587" s="202"/>
      <c r="H587" s="203"/>
      <c r="I587" s="204"/>
      <c r="J587" s="187" t="str">
        <f t="shared" si="314"/>
        <v/>
      </c>
      <c r="K587" s="190" t="str">
        <f t="shared" si="298"/>
        <v/>
      </c>
      <c r="L587" s="190" t="str">
        <f t="shared" si="299"/>
        <v/>
      </c>
      <c r="M587" s="188" t="str">
        <f t="shared" si="315"/>
        <v/>
      </c>
      <c r="N587" s="87" t="str">
        <f t="shared" si="300"/>
        <v/>
      </c>
      <c r="O587" s="108"/>
      <c r="P587" s="156" t="str">
        <f>IF(B587&lt;例①!$E$11,"",IF(B587&gt;例①!$E$12,"",IF(LEN(CE587)=0,"○","")))</f>
        <v/>
      </c>
      <c r="Q587" s="162">
        <f t="shared" si="316"/>
        <v>52</v>
      </c>
      <c r="R587" s="93">
        <f t="shared" si="301"/>
        <v>181</v>
      </c>
      <c r="S587" s="156" t="str">
        <f t="shared" si="302"/>
        <v/>
      </c>
      <c r="T587" s="162">
        <f t="shared" si="303"/>
        <v>51</v>
      </c>
      <c r="U587" s="100">
        <f t="shared" si="317"/>
        <v>52</v>
      </c>
      <c r="V587" s="93" t="str">
        <f t="shared" si="304"/>
        <v/>
      </c>
      <c r="W587" s="169" t="str">
        <f t="shared" si="318"/>
        <v/>
      </c>
      <c r="X587" s="80" t="str">
        <f t="shared" si="319"/>
        <v/>
      </c>
      <c r="Y587" s="80" t="str">
        <f t="shared" si="320"/>
        <v/>
      </c>
      <c r="Z587" s="80" t="str">
        <f t="shared" si="305"/>
        <v>-</v>
      </c>
      <c r="AA587" s="80" t="str">
        <f t="shared" si="306"/>
        <v/>
      </c>
      <c r="AB587" s="80" t="str">
        <f t="shared" si="307"/>
        <v>OK（振替済み）</v>
      </c>
      <c r="AC587" s="154">
        <f t="shared" si="308"/>
        <v>51</v>
      </c>
      <c r="AD587" s="154" t="str">
        <f t="shared" si="321"/>
        <v/>
      </c>
      <c r="AE587" s="106">
        <f t="shared" si="322"/>
        <v>0</v>
      </c>
      <c r="AF587" s="106">
        <f t="shared" si="309"/>
        <v>0</v>
      </c>
      <c r="AG587" s="218" t="str">
        <f>IFERROR(IF(AE587=1,例①!$E$11,IF(AE587=2,例①!$E$11,IF(WEEKDAY(Z587)=2,Z580,AG586))),"")</f>
        <v/>
      </c>
      <c r="AH587" s="222" t="str">
        <f t="shared" si="331"/>
        <v/>
      </c>
      <c r="AI587" s="222" t="str">
        <f t="shared" si="331"/>
        <v/>
      </c>
      <c r="AJ587" s="222" t="str">
        <f t="shared" si="331"/>
        <v/>
      </c>
      <c r="AK587" s="222" t="str">
        <f t="shared" si="331"/>
        <v/>
      </c>
      <c r="AL587" s="222" t="str">
        <f t="shared" si="331"/>
        <v/>
      </c>
      <c r="AM587" s="222" t="str">
        <f t="shared" si="331"/>
        <v/>
      </c>
      <c r="AN587" s="222" t="str">
        <f t="shared" si="331"/>
        <v/>
      </c>
      <c r="AO587" s="222" t="str">
        <f t="shared" si="331"/>
        <v/>
      </c>
      <c r="AP587" s="222" t="str">
        <f t="shared" si="331"/>
        <v/>
      </c>
      <c r="AQ587" s="222" t="str">
        <f t="shared" si="331"/>
        <v/>
      </c>
      <c r="AR587" s="222" t="str">
        <f t="shared" si="331"/>
        <v/>
      </c>
      <c r="AS587" s="222" t="str">
        <f t="shared" si="331"/>
        <v/>
      </c>
      <c r="AT587" s="222" t="str">
        <f t="shared" si="331"/>
        <v/>
      </c>
      <c r="AU587" s="222" t="str">
        <f t="shared" si="331"/>
        <v/>
      </c>
      <c r="AV587" s="222" t="str">
        <f t="shared" si="331"/>
        <v/>
      </c>
      <c r="AW587" s="222" t="str">
        <f t="shared" ref="AW587:BA587" si="332">IFERROR(IF(AV587+1&gt;$BB587,"",AV587+1),"")</f>
        <v/>
      </c>
      <c r="AX587" s="222" t="str">
        <f t="shared" si="332"/>
        <v/>
      </c>
      <c r="AY587" s="222" t="str">
        <f t="shared" si="332"/>
        <v/>
      </c>
      <c r="AZ587" s="222" t="str">
        <f t="shared" si="332"/>
        <v/>
      </c>
      <c r="BA587" s="222" t="str">
        <f t="shared" si="332"/>
        <v/>
      </c>
      <c r="BB587" s="219" t="str">
        <f>IFERROR(IF(IF(IF(Z587=例①!$E$12,例①!$E$12,IF(WEEKDAY(Z587)=1,Z594,BB588))&gt;例①!$E$12,例①!$E$12,IF(Z587=例①!$E$12,例①!$E$12,IF(WEEKDAY(Z587)=1,Z594,BB588)))=0,例①!$E$12,IF(IF(Z587=例①!$E$12,例①!$E$12,IF(WEEKDAY(Z587)=1,Z594,BB588))&gt;例①!$E$12,例①!$E$12,IF(Z587=例①!$E$12,例①!$E$12,IF(WEEKDAY(Z587)=1,Z594,BB588)))),"")</f>
        <v/>
      </c>
      <c r="BE587" s="53"/>
      <c r="BF587" s="53"/>
      <c r="BG587" s="53" t="str">
        <f>IFERROR(VLOOKUP(B587,例①!$C$11:$D$12,2,FALSE),"")</f>
        <v/>
      </c>
      <c r="BH587" s="53" t="str">
        <f>IFERROR(VLOOKUP(B587,例①!$C$16:$D$21,2,FALSE),"")</f>
        <v/>
      </c>
      <c r="BI587" s="53" t="str">
        <f>IFERROR(VLOOKUP(B587,例①!$C$22:$D$24,2,FALSE),"")</f>
        <v/>
      </c>
      <c r="BJ587" s="53" t="str">
        <f>IF(B587&gt;例①!$C$26,"",IF(B587&gt;=例①!$C$25,$BJ$13,""))</f>
        <v/>
      </c>
      <c r="BK587" s="53" t="str">
        <f>IF(B587&gt;例①!$C$28,"",IF(B587&gt;=例①!$C$27,$BK$13,""))</f>
        <v/>
      </c>
      <c r="BL587" s="53" t="str">
        <f>IF(B587&gt;例①!$C$30,"",IF(B587&gt;=例①!$C$29,$BL$13,""))</f>
        <v/>
      </c>
      <c r="BM587" s="53" t="str">
        <f>IF(B587&gt;例①!$C$32,"",IF(B587&gt;=例①!$C$31,$BM$13,""))</f>
        <v/>
      </c>
      <c r="BN587" s="53" t="str">
        <f>IF(B587&gt;例①!$C$34,"",IF(B587&gt;=例①!$C$33,$BN$13,""))</f>
        <v/>
      </c>
      <c r="BO587" s="53" t="str">
        <f>IF(B587&gt;例①!$C$36,"",IF(B587&gt;=例①!$C$35,$BO$13,""))</f>
        <v/>
      </c>
      <c r="BP587" s="53" t="str">
        <f>IF(B587&gt;例①!$C$38,"",IF(B587&gt;=例①!$C$37,$BP$13,""))</f>
        <v/>
      </c>
      <c r="BQ587" s="53" t="str">
        <f>IF(B587&gt;例①!$C$40,"",IF(B587&gt;=例①!$C$39,$BQ$13,""))</f>
        <v/>
      </c>
      <c r="BR587" s="53" t="str">
        <f>IF(B587&gt;例①!$C$42,"",IF(B587&gt;=例①!$C$41,$BR$13,""))</f>
        <v/>
      </c>
      <c r="BS587" s="53" t="str">
        <f>IF(B587&gt;例①!$C$44,"",IF(B587&gt;=例①!$C$43,$BS$13,""))</f>
        <v/>
      </c>
      <c r="BT587" s="53" t="str">
        <f>IF(B587&gt;例①!$C$46,"",IF(B587&gt;=例①!$C$45,$BT$13,""))</f>
        <v/>
      </c>
      <c r="BU587" s="53" t="str">
        <f>IF(B587&gt;例①!$C$48,"",IF(B587&gt;=例①!$C$47,$BU$13,""))</f>
        <v/>
      </c>
      <c r="BV587" s="53" t="str">
        <f>IF(B587&gt;例①!$C$50,"",IF(B587&gt;=例①!$C$49,$BV$13,""))</f>
        <v/>
      </c>
      <c r="BW587" s="53" t="str">
        <f>IF(B587&gt;例①!$C$52,"",IF(B587&gt;=例①!$C$51,$BW$13,""))</f>
        <v/>
      </c>
      <c r="BX587" s="53" t="str">
        <f>IF(B587&gt;例①!$C$54,"",IF(B587&gt;=例①!$C$53,$BX$13,""))</f>
        <v/>
      </c>
      <c r="BY587" s="53" t="str">
        <f>IF(B587&gt;例①!$C$56,"",IF(B587&gt;=例①!$C$55,$BY$13,""))</f>
        <v/>
      </c>
      <c r="BZ587" s="53" t="str">
        <f>IF(B587&gt;例①!$C$58,"",IF(B587&gt;=例①!$C$57,$BZ$13,""))</f>
        <v/>
      </c>
      <c r="CA587" s="53" t="str">
        <f>IF(B587&gt;例①!$C$60,"",IF(B587&gt;=例①!$C$59,$CA$13,""))</f>
        <v/>
      </c>
      <c r="CB587" s="53" t="str">
        <f>IF(B587&gt;例①!$C$62,"",IF(B587&gt;=例①!$C$61,$CB$13,""))</f>
        <v/>
      </c>
      <c r="CC587" s="53" t="str">
        <f>IF(B587&gt;例①!$C$64,"",IF(B587&gt;=例①!$C$63,$CC$13,""))</f>
        <v/>
      </c>
      <c r="CD587" s="53" t="str">
        <f>IF(B587&gt;例①!$C$66,"",IF(B587&gt;=例①!$C$65,$CD$13,""))</f>
        <v/>
      </c>
      <c r="CE587" s="50" t="str">
        <f t="shared" si="323"/>
        <v/>
      </c>
      <c r="CF587" s="50" t="str">
        <f t="shared" si="310"/>
        <v xml:space="preserve"> </v>
      </c>
    </row>
    <row r="588" spans="1:84" ht="39" customHeight="1" thickTop="1" thickBot="1" x14ac:dyDescent="0.2">
      <c r="A588" s="81" t="str">
        <f t="shared" si="297"/>
        <v>対象期間外</v>
      </c>
      <c r="B588" s="180" t="str">
        <f>IFERROR(IF(B587=例①!$E$12+IF(WEEKDAY(例①!$E$12)=1,例①!$E$12,(8-WEEKDAY(例①!$E$12))),"-",IF(B587="-","-",B587+1)),"-")</f>
        <v>-</v>
      </c>
      <c r="C588" s="89" t="str">
        <f t="shared" si="311"/>
        <v>-</v>
      </c>
      <c r="D588" s="199" t="str">
        <f t="shared" si="312"/>
        <v>×</v>
      </c>
      <c r="E588" s="200" t="str">
        <f t="shared" si="313"/>
        <v xml:space="preserve"> </v>
      </c>
      <c r="F588" s="201" t="s">
        <v>61</v>
      </c>
      <c r="G588" s="202"/>
      <c r="H588" s="203"/>
      <c r="I588" s="204"/>
      <c r="J588" s="187" t="str">
        <f t="shared" si="314"/>
        <v/>
      </c>
      <c r="K588" s="190" t="str">
        <f t="shared" si="298"/>
        <v/>
      </c>
      <c r="L588" s="190" t="str">
        <f t="shared" si="299"/>
        <v/>
      </c>
      <c r="M588" s="188" t="str">
        <f t="shared" si="315"/>
        <v/>
      </c>
      <c r="N588" s="87" t="str">
        <f t="shared" si="300"/>
        <v/>
      </c>
      <c r="O588" s="108"/>
      <c r="P588" s="156" t="str">
        <f>IF(B588&lt;例①!$E$11,"",IF(B588&gt;例①!$E$12,"",IF(LEN(CE588)=0,"○","")))</f>
        <v/>
      </c>
      <c r="Q588" s="162">
        <f t="shared" si="316"/>
        <v>52</v>
      </c>
      <c r="R588" s="93">
        <f t="shared" si="301"/>
        <v>181</v>
      </c>
      <c r="S588" s="156" t="str">
        <f t="shared" si="302"/>
        <v/>
      </c>
      <c r="T588" s="162">
        <f t="shared" si="303"/>
        <v>51</v>
      </c>
      <c r="U588" s="100">
        <f t="shared" si="317"/>
        <v>52</v>
      </c>
      <c r="V588" s="93" t="str">
        <f t="shared" si="304"/>
        <v/>
      </c>
      <c r="W588" s="169" t="str">
        <f t="shared" si="318"/>
        <v/>
      </c>
      <c r="X588" s="80" t="str">
        <f t="shared" si="319"/>
        <v/>
      </c>
      <c r="Y588" s="80" t="str">
        <f t="shared" si="320"/>
        <v/>
      </c>
      <c r="Z588" s="80" t="str">
        <f t="shared" si="305"/>
        <v>-</v>
      </c>
      <c r="AA588" s="80" t="str">
        <f t="shared" si="306"/>
        <v/>
      </c>
      <c r="AB588" s="80" t="str">
        <f t="shared" si="307"/>
        <v>OK（振替済み）</v>
      </c>
      <c r="AC588" s="154">
        <f t="shared" si="308"/>
        <v>51</v>
      </c>
      <c r="AD588" s="154" t="str">
        <f t="shared" si="321"/>
        <v/>
      </c>
      <c r="AE588" s="106">
        <f t="shared" si="322"/>
        <v>0</v>
      </c>
      <c r="AF588" s="106">
        <f t="shared" si="309"/>
        <v>0</v>
      </c>
      <c r="AG588" s="223" t="str">
        <f>IFERROR(IF(AE588=1,例①!$E$11,IF(AE588=2,例①!$E$11,IF(WEEKDAY(Z588)=2,Z581,AG587))),"")</f>
        <v/>
      </c>
      <c r="AH588" s="224" t="str">
        <f t="shared" ref="AH588:BA600" si="333">IFERROR(IF(AG588+1&gt;$BB588,"",AG588+1),"")</f>
        <v/>
      </c>
      <c r="AI588" s="224" t="str">
        <f t="shared" si="333"/>
        <v/>
      </c>
      <c r="AJ588" s="224" t="str">
        <f t="shared" si="333"/>
        <v/>
      </c>
      <c r="AK588" s="224" t="str">
        <f t="shared" si="333"/>
        <v/>
      </c>
      <c r="AL588" s="224" t="str">
        <f t="shared" si="333"/>
        <v/>
      </c>
      <c r="AM588" s="224" t="str">
        <f t="shared" si="333"/>
        <v/>
      </c>
      <c r="AN588" s="224" t="str">
        <f t="shared" si="333"/>
        <v/>
      </c>
      <c r="AO588" s="224" t="str">
        <f t="shared" si="333"/>
        <v/>
      </c>
      <c r="AP588" s="224" t="str">
        <f t="shared" si="333"/>
        <v/>
      </c>
      <c r="AQ588" s="224" t="str">
        <f t="shared" si="333"/>
        <v/>
      </c>
      <c r="AR588" s="224" t="str">
        <f t="shared" si="333"/>
        <v/>
      </c>
      <c r="AS588" s="224" t="str">
        <f t="shared" si="333"/>
        <v/>
      </c>
      <c r="AT588" s="224" t="str">
        <f t="shared" si="333"/>
        <v/>
      </c>
      <c r="AU588" s="224" t="str">
        <f t="shared" si="333"/>
        <v/>
      </c>
      <c r="AV588" s="224" t="str">
        <f t="shared" si="333"/>
        <v/>
      </c>
      <c r="AW588" s="224" t="str">
        <f t="shared" si="333"/>
        <v/>
      </c>
      <c r="AX588" s="224" t="str">
        <f t="shared" si="333"/>
        <v/>
      </c>
      <c r="AY588" s="224" t="str">
        <f t="shared" si="333"/>
        <v/>
      </c>
      <c r="AZ588" s="224" t="str">
        <f t="shared" si="333"/>
        <v/>
      </c>
      <c r="BA588" s="224" t="str">
        <f t="shared" si="333"/>
        <v/>
      </c>
      <c r="BB588" s="225" t="str">
        <f>IFERROR(IF(IF(IF(Z588=例①!$E$12,例①!$E$12,IF(WEEKDAY(Z588)=1,Z595,BB589))&gt;例①!$E$12,例①!$E$12,IF(Z588=例①!$E$12,例①!$E$12,IF(WEEKDAY(Z588)=1,Z595,BB589)))=0,例①!$E$12,IF(IF(Z588=例①!$E$12,例①!$E$12,IF(WEEKDAY(Z588)=1,Z595,BB589))&gt;例①!$E$12,例①!$E$12,IF(Z588=例①!$E$12,例①!$E$12,IF(WEEKDAY(Z588)=1,Z595,BB589)))),"")</f>
        <v/>
      </c>
      <c r="BE588" s="53"/>
      <c r="BF588" s="53"/>
      <c r="BG588" s="53" t="str">
        <f>IFERROR(VLOOKUP(B588,例①!$C$11:$D$12,2,FALSE),"")</f>
        <v/>
      </c>
      <c r="BH588" s="53" t="str">
        <f>IFERROR(VLOOKUP(B588,例①!$C$16:$D$21,2,FALSE),"")</f>
        <v/>
      </c>
      <c r="BI588" s="53" t="str">
        <f>IFERROR(VLOOKUP(B588,例①!$C$22:$D$24,2,FALSE),"")</f>
        <v/>
      </c>
      <c r="BJ588" s="53" t="str">
        <f>IF(B588&gt;例①!$C$26,"",IF(B588&gt;=例①!$C$25,$BJ$13,""))</f>
        <v/>
      </c>
      <c r="BK588" s="53" t="str">
        <f>IF(B588&gt;例①!$C$28,"",IF(B588&gt;=例①!$C$27,$BK$13,""))</f>
        <v/>
      </c>
      <c r="BL588" s="53" t="str">
        <f>IF(B588&gt;例①!$C$30,"",IF(B588&gt;=例①!$C$29,$BL$13,""))</f>
        <v/>
      </c>
      <c r="BM588" s="53" t="str">
        <f>IF(B588&gt;例①!$C$32,"",IF(B588&gt;=例①!$C$31,$BM$13,""))</f>
        <v/>
      </c>
      <c r="BN588" s="53" t="str">
        <f>IF(B588&gt;例①!$C$34,"",IF(B588&gt;=例①!$C$33,$BN$13,""))</f>
        <v/>
      </c>
      <c r="BO588" s="53" t="str">
        <f>IF(B588&gt;例①!$C$36,"",IF(B588&gt;=例①!$C$35,$BO$13,""))</f>
        <v/>
      </c>
      <c r="BP588" s="53" t="str">
        <f>IF(B588&gt;例①!$C$38,"",IF(B588&gt;=例①!$C$37,$BP$13,""))</f>
        <v/>
      </c>
      <c r="BQ588" s="53" t="str">
        <f>IF(B588&gt;例①!$C$40,"",IF(B588&gt;=例①!$C$39,$BQ$13,""))</f>
        <v/>
      </c>
      <c r="BR588" s="53" t="str">
        <f>IF(B588&gt;例①!$C$42,"",IF(B588&gt;=例①!$C$41,$BR$13,""))</f>
        <v/>
      </c>
      <c r="BS588" s="53" t="str">
        <f>IF(B588&gt;例①!$C$44,"",IF(B588&gt;=例①!$C$43,$BS$13,""))</f>
        <v/>
      </c>
      <c r="BT588" s="53" t="str">
        <f>IF(B588&gt;例①!$C$46,"",IF(B588&gt;=例①!$C$45,$BT$13,""))</f>
        <v/>
      </c>
      <c r="BU588" s="53" t="str">
        <f>IF(B588&gt;例①!$C$48,"",IF(B588&gt;=例①!$C$47,$BU$13,""))</f>
        <v/>
      </c>
      <c r="BV588" s="53" t="str">
        <f>IF(B588&gt;例①!$C$50,"",IF(B588&gt;=例①!$C$49,$BV$13,""))</f>
        <v/>
      </c>
      <c r="BW588" s="53" t="str">
        <f>IF(B588&gt;例①!$C$52,"",IF(B588&gt;=例①!$C$51,$BW$13,""))</f>
        <v/>
      </c>
      <c r="BX588" s="53" t="str">
        <f>IF(B588&gt;例①!$C$54,"",IF(B588&gt;=例①!$C$53,$BX$13,""))</f>
        <v/>
      </c>
      <c r="BY588" s="53" t="str">
        <f>IF(B588&gt;例①!$C$56,"",IF(B588&gt;=例①!$C$55,$BY$13,""))</f>
        <v/>
      </c>
      <c r="BZ588" s="53" t="str">
        <f>IF(B588&gt;例①!$C$58,"",IF(B588&gt;=例①!$C$57,$BZ$13,""))</f>
        <v/>
      </c>
      <c r="CA588" s="53" t="str">
        <f>IF(B588&gt;例①!$C$60,"",IF(B588&gt;=例①!$C$59,$CA$13,""))</f>
        <v/>
      </c>
      <c r="CB588" s="53" t="str">
        <f>IF(B588&gt;例①!$C$62,"",IF(B588&gt;=例①!$C$61,$CB$13,""))</f>
        <v/>
      </c>
      <c r="CC588" s="53" t="str">
        <f>IF(B588&gt;例①!$C$64,"",IF(B588&gt;=例①!$C$63,$CC$13,""))</f>
        <v/>
      </c>
      <c r="CD588" s="53" t="str">
        <f>IF(B588&gt;例①!$C$66,"",IF(B588&gt;=例①!$C$65,$CD$13,""))</f>
        <v/>
      </c>
      <c r="CE588" s="50" t="str">
        <f t="shared" si="323"/>
        <v/>
      </c>
      <c r="CF588" s="50" t="str">
        <f t="shared" si="310"/>
        <v xml:space="preserve"> </v>
      </c>
    </row>
    <row r="589" spans="1:84" ht="39" customHeight="1" thickTop="1" thickBot="1" x14ac:dyDescent="0.2">
      <c r="A589" s="81" t="str">
        <f t="shared" si="297"/>
        <v>対象期間外</v>
      </c>
      <c r="B589" s="180" t="str">
        <f>IFERROR(IF(B588=例①!$E$12+IF(WEEKDAY(例①!$E$12)=1,例①!$E$12,(8-WEEKDAY(例①!$E$12))),"-",IF(B588="-","-",B588+1)),"-")</f>
        <v>-</v>
      </c>
      <c r="C589" s="89" t="str">
        <f t="shared" si="311"/>
        <v>-</v>
      </c>
      <c r="D589" s="199" t="str">
        <f t="shared" si="312"/>
        <v>×</v>
      </c>
      <c r="E589" s="200" t="str">
        <f t="shared" si="313"/>
        <v xml:space="preserve"> </v>
      </c>
      <c r="F589" s="201" t="s">
        <v>60</v>
      </c>
      <c r="G589" s="202"/>
      <c r="H589" s="203"/>
      <c r="I589" s="204"/>
      <c r="J589" s="187" t="str">
        <f t="shared" si="314"/>
        <v/>
      </c>
      <c r="K589" s="190" t="str">
        <f t="shared" si="298"/>
        <v/>
      </c>
      <c r="L589" s="190" t="str">
        <f t="shared" si="299"/>
        <v/>
      </c>
      <c r="M589" s="188" t="str">
        <f t="shared" si="315"/>
        <v/>
      </c>
      <c r="N589" s="87" t="str">
        <f t="shared" si="300"/>
        <v/>
      </c>
      <c r="O589" s="108"/>
      <c r="P589" s="156" t="str">
        <f>IF(B589&lt;例①!$E$11,"",IF(B589&gt;例①!$E$12,"",IF(LEN(CE589)=0,"○","")))</f>
        <v/>
      </c>
      <c r="Q589" s="162">
        <f t="shared" si="316"/>
        <v>52</v>
      </c>
      <c r="R589" s="93">
        <f t="shared" si="301"/>
        <v>181</v>
      </c>
      <c r="S589" s="156" t="str">
        <f t="shared" si="302"/>
        <v/>
      </c>
      <c r="T589" s="162">
        <f t="shared" si="303"/>
        <v>51</v>
      </c>
      <c r="U589" s="100">
        <f t="shared" si="317"/>
        <v>52</v>
      </c>
      <c r="V589" s="93" t="str">
        <f t="shared" si="304"/>
        <v/>
      </c>
      <c r="W589" s="169" t="str">
        <f t="shared" si="318"/>
        <v/>
      </c>
      <c r="X589" s="80" t="str">
        <f t="shared" si="319"/>
        <v/>
      </c>
      <c r="Y589" s="80" t="str">
        <f t="shared" si="320"/>
        <v/>
      </c>
      <c r="Z589" s="80" t="str">
        <f t="shared" si="305"/>
        <v>-</v>
      </c>
      <c r="AA589" s="80" t="str">
        <f t="shared" si="306"/>
        <v/>
      </c>
      <c r="AB589" s="80" t="str">
        <f t="shared" si="307"/>
        <v>OK（振替済み）</v>
      </c>
      <c r="AC589" s="154">
        <f t="shared" si="308"/>
        <v>51</v>
      </c>
      <c r="AD589" s="154" t="str">
        <f t="shared" si="321"/>
        <v/>
      </c>
      <c r="AE589" s="106">
        <f t="shared" si="322"/>
        <v>0</v>
      </c>
      <c r="AF589" s="106">
        <f t="shared" si="309"/>
        <v>0</v>
      </c>
      <c r="AG589" s="216" t="str">
        <f>IFERROR(IF(AE589=1,例①!$E$11,IF(AE589=2,例①!$E$11,IF(WEEKDAY(Z589)=2,Z582,AG588))),"")</f>
        <v/>
      </c>
      <c r="AH589" s="221" t="str">
        <f t="shared" si="333"/>
        <v/>
      </c>
      <c r="AI589" s="221" t="str">
        <f t="shared" si="333"/>
        <v/>
      </c>
      <c r="AJ589" s="221" t="str">
        <f t="shared" si="333"/>
        <v/>
      </c>
      <c r="AK589" s="221" t="str">
        <f t="shared" si="333"/>
        <v/>
      </c>
      <c r="AL589" s="221" t="str">
        <f t="shared" si="333"/>
        <v/>
      </c>
      <c r="AM589" s="221" t="str">
        <f t="shared" si="333"/>
        <v/>
      </c>
      <c r="AN589" s="221" t="str">
        <f t="shared" si="333"/>
        <v/>
      </c>
      <c r="AO589" s="221" t="str">
        <f t="shared" si="333"/>
        <v/>
      </c>
      <c r="AP589" s="221" t="str">
        <f t="shared" si="333"/>
        <v/>
      </c>
      <c r="AQ589" s="221" t="str">
        <f t="shared" si="333"/>
        <v/>
      </c>
      <c r="AR589" s="221" t="str">
        <f t="shared" si="333"/>
        <v/>
      </c>
      <c r="AS589" s="221" t="str">
        <f t="shared" si="333"/>
        <v/>
      </c>
      <c r="AT589" s="221" t="str">
        <f t="shared" si="333"/>
        <v/>
      </c>
      <c r="AU589" s="221" t="str">
        <f t="shared" si="333"/>
        <v/>
      </c>
      <c r="AV589" s="221" t="str">
        <f t="shared" si="333"/>
        <v/>
      </c>
      <c r="AW589" s="221" t="str">
        <f t="shared" si="333"/>
        <v/>
      </c>
      <c r="AX589" s="221" t="str">
        <f t="shared" si="333"/>
        <v/>
      </c>
      <c r="AY589" s="221" t="str">
        <f t="shared" si="333"/>
        <v/>
      </c>
      <c r="AZ589" s="221" t="str">
        <f t="shared" si="333"/>
        <v/>
      </c>
      <c r="BA589" s="221" t="str">
        <f t="shared" si="333"/>
        <v/>
      </c>
      <c r="BB589" s="217" t="str">
        <f>IFERROR(IF(IF(IF(Z589=例①!$E$12,例①!$E$12,IF(WEEKDAY(Z589)=1,Z596,BB590))&gt;例①!$E$12,例①!$E$12,IF(Z589=例①!$E$12,例①!$E$12,IF(WEEKDAY(Z589)=1,Z596,BB590)))=0,例①!$E$12,IF(IF(Z589=例①!$E$12,例①!$E$12,IF(WEEKDAY(Z589)=1,Z596,BB590))&gt;例①!$E$12,例①!$E$12,IF(Z589=例①!$E$12,例①!$E$12,IF(WEEKDAY(Z589)=1,Z596,BB590)))),"")</f>
        <v/>
      </c>
      <c r="BE589" s="53"/>
      <c r="BF589" s="53"/>
      <c r="BG589" s="53" t="str">
        <f>IFERROR(VLOOKUP(B589,例①!$C$11:$D$12,2,FALSE),"")</f>
        <v/>
      </c>
      <c r="BH589" s="53" t="str">
        <f>IFERROR(VLOOKUP(B589,例①!$C$16:$D$21,2,FALSE),"")</f>
        <v/>
      </c>
      <c r="BI589" s="53" t="str">
        <f>IFERROR(VLOOKUP(B589,例①!$C$22:$D$24,2,FALSE),"")</f>
        <v/>
      </c>
      <c r="BJ589" s="53" t="str">
        <f>IF(B589&gt;例①!$C$26,"",IF(B589&gt;=例①!$C$25,$BJ$13,""))</f>
        <v/>
      </c>
      <c r="BK589" s="53" t="str">
        <f>IF(B589&gt;例①!$C$28,"",IF(B589&gt;=例①!$C$27,$BK$13,""))</f>
        <v/>
      </c>
      <c r="BL589" s="53" t="str">
        <f>IF(B589&gt;例①!$C$30,"",IF(B589&gt;=例①!$C$29,$BL$13,""))</f>
        <v/>
      </c>
      <c r="BM589" s="53" t="str">
        <f>IF(B589&gt;例①!$C$32,"",IF(B589&gt;=例①!$C$31,$BM$13,""))</f>
        <v/>
      </c>
      <c r="BN589" s="53" t="str">
        <f>IF(B589&gt;例①!$C$34,"",IF(B589&gt;=例①!$C$33,$BN$13,""))</f>
        <v/>
      </c>
      <c r="BO589" s="53" t="str">
        <f>IF(B589&gt;例①!$C$36,"",IF(B589&gt;=例①!$C$35,$BO$13,""))</f>
        <v/>
      </c>
      <c r="BP589" s="53" t="str">
        <f>IF(B589&gt;例①!$C$38,"",IF(B589&gt;=例①!$C$37,$BP$13,""))</f>
        <v/>
      </c>
      <c r="BQ589" s="53" t="str">
        <f>IF(B589&gt;例①!$C$40,"",IF(B589&gt;=例①!$C$39,$BQ$13,""))</f>
        <v/>
      </c>
      <c r="BR589" s="53" t="str">
        <f>IF(B589&gt;例①!$C$42,"",IF(B589&gt;=例①!$C$41,$BR$13,""))</f>
        <v/>
      </c>
      <c r="BS589" s="53" t="str">
        <f>IF(B589&gt;例①!$C$44,"",IF(B589&gt;=例①!$C$43,$BS$13,""))</f>
        <v/>
      </c>
      <c r="BT589" s="53" t="str">
        <f>IF(B589&gt;例①!$C$46,"",IF(B589&gt;=例①!$C$45,$BT$13,""))</f>
        <v/>
      </c>
      <c r="BU589" s="53" t="str">
        <f>IF(B589&gt;例①!$C$48,"",IF(B589&gt;=例①!$C$47,$BU$13,""))</f>
        <v/>
      </c>
      <c r="BV589" s="53" t="str">
        <f>IF(B589&gt;例①!$C$50,"",IF(B589&gt;=例①!$C$49,$BV$13,""))</f>
        <v/>
      </c>
      <c r="BW589" s="53" t="str">
        <f>IF(B589&gt;例①!$C$52,"",IF(B589&gt;=例①!$C$51,$BW$13,""))</f>
        <v/>
      </c>
      <c r="BX589" s="53" t="str">
        <f>IF(B589&gt;例①!$C$54,"",IF(B589&gt;=例①!$C$53,$BX$13,""))</f>
        <v/>
      </c>
      <c r="BY589" s="53" t="str">
        <f>IF(B589&gt;例①!$C$56,"",IF(B589&gt;=例①!$C$55,$BY$13,""))</f>
        <v/>
      </c>
      <c r="BZ589" s="53" t="str">
        <f>IF(B589&gt;例①!$C$58,"",IF(B589&gt;=例①!$C$57,$BZ$13,""))</f>
        <v/>
      </c>
      <c r="CA589" s="53" t="str">
        <f>IF(B589&gt;例①!$C$60,"",IF(B589&gt;=例①!$C$59,$CA$13,""))</f>
        <v/>
      </c>
      <c r="CB589" s="53" t="str">
        <f>IF(B589&gt;例①!$C$62,"",IF(B589&gt;=例①!$C$61,$CB$13,""))</f>
        <v/>
      </c>
      <c r="CC589" s="53" t="str">
        <f>IF(B589&gt;例①!$C$64,"",IF(B589&gt;=例①!$C$63,$CC$13,""))</f>
        <v/>
      </c>
      <c r="CD589" s="53" t="str">
        <f>IF(B589&gt;例①!$C$66,"",IF(B589&gt;=例①!$C$65,$CD$13,""))</f>
        <v/>
      </c>
      <c r="CE589" s="50" t="str">
        <f t="shared" si="323"/>
        <v/>
      </c>
      <c r="CF589" s="50" t="str">
        <f t="shared" si="310"/>
        <v xml:space="preserve"> </v>
      </c>
    </row>
    <row r="590" spans="1:84" ht="39" customHeight="1" thickTop="1" thickBot="1" x14ac:dyDescent="0.2">
      <c r="A590" s="81" t="str">
        <f t="shared" si="297"/>
        <v>対象期間外</v>
      </c>
      <c r="B590" s="180" t="str">
        <f>IFERROR(IF(B589=例①!$E$12+IF(WEEKDAY(例①!$E$12)=1,例①!$E$12,(8-WEEKDAY(例①!$E$12))),"-",IF(B589="-","-",B589+1)),"-")</f>
        <v>-</v>
      </c>
      <c r="C590" s="89" t="str">
        <f t="shared" si="311"/>
        <v>-</v>
      </c>
      <c r="D590" s="199" t="str">
        <f t="shared" si="312"/>
        <v>×</v>
      </c>
      <c r="E590" s="200" t="str">
        <f t="shared" si="313"/>
        <v xml:space="preserve"> </v>
      </c>
      <c r="F590" s="201" t="s">
        <v>60</v>
      </c>
      <c r="G590" s="202"/>
      <c r="H590" s="203"/>
      <c r="I590" s="204"/>
      <c r="J590" s="187" t="str">
        <f t="shared" si="314"/>
        <v/>
      </c>
      <c r="K590" s="190" t="str">
        <f t="shared" si="298"/>
        <v/>
      </c>
      <c r="L590" s="190" t="str">
        <f t="shared" si="299"/>
        <v/>
      </c>
      <c r="M590" s="188" t="str">
        <f t="shared" si="315"/>
        <v/>
      </c>
      <c r="N590" s="87" t="str">
        <f t="shared" si="300"/>
        <v/>
      </c>
      <c r="O590" s="108"/>
      <c r="P590" s="156" t="str">
        <f>IF(B590&lt;例①!$E$11,"",IF(B590&gt;例①!$E$12,"",IF(LEN(CE590)=0,"○","")))</f>
        <v/>
      </c>
      <c r="Q590" s="162">
        <f t="shared" si="316"/>
        <v>52</v>
      </c>
      <c r="R590" s="93">
        <f t="shared" si="301"/>
        <v>181</v>
      </c>
      <c r="S590" s="156" t="str">
        <f t="shared" si="302"/>
        <v/>
      </c>
      <c r="T590" s="162">
        <f t="shared" si="303"/>
        <v>51</v>
      </c>
      <c r="U590" s="100">
        <f t="shared" si="317"/>
        <v>52</v>
      </c>
      <c r="V590" s="93" t="str">
        <f t="shared" si="304"/>
        <v/>
      </c>
      <c r="W590" s="169" t="str">
        <f t="shared" si="318"/>
        <v/>
      </c>
      <c r="X590" s="80" t="str">
        <f t="shared" si="319"/>
        <v/>
      </c>
      <c r="Y590" s="80" t="str">
        <f t="shared" si="320"/>
        <v/>
      </c>
      <c r="Z590" s="80" t="str">
        <f t="shared" si="305"/>
        <v>-</v>
      </c>
      <c r="AA590" s="80" t="str">
        <f t="shared" si="306"/>
        <v/>
      </c>
      <c r="AB590" s="80" t="str">
        <f t="shared" si="307"/>
        <v>OK（振替済み）</v>
      </c>
      <c r="AC590" s="154">
        <f t="shared" si="308"/>
        <v>51</v>
      </c>
      <c r="AD590" s="154" t="str">
        <f t="shared" si="321"/>
        <v/>
      </c>
      <c r="AE590" s="106">
        <f t="shared" si="322"/>
        <v>0</v>
      </c>
      <c r="AF590" s="106">
        <f t="shared" si="309"/>
        <v>0</v>
      </c>
      <c r="AG590" s="218" t="str">
        <f>IFERROR(IF(AE590=1,例①!$E$11,IF(AE590=2,例①!$E$11,IF(WEEKDAY(Z590)=2,Z583,AG589))),"")</f>
        <v/>
      </c>
      <c r="AH590" s="222" t="str">
        <f t="shared" si="333"/>
        <v/>
      </c>
      <c r="AI590" s="222" t="str">
        <f t="shared" si="333"/>
        <v/>
      </c>
      <c r="AJ590" s="222" t="str">
        <f t="shared" si="333"/>
        <v/>
      </c>
      <c r="AK590" s="222" t="str">
        <f t="shared" si="333"/>
        <v/>
      </c>
      <c r="AL590" s="222" t="str">
        <f t="shared" si="333"/>
        <v/>
      </c>
      <c r="AM590" s="222" t="str">
        <f t="shared" si="333"/>
        <v/>
      </c>
      <c r="AN590" s="222" t="str">
        <f t="shared" si="333"/>
        <v/>
      </c>
      <c r="AO590" s="222" t="str">
        <f t="shared" si="333"/>
        <v/>
      </c>
      <c r="AP590" s="222" t="str">
        <f t="shared" si="333"/>
        <v/>
      </c>
      <c r="AQ590" s="222" t="str">
        <f t="shared" si="333"/>
        <v/>
      </c>
      <c r="AR590" s="222" t="str">
        <f t="shared" si="333"/>
        <v/>
      </c>
      <c r="AS590" s="222" t="str">
        <f t="shared" si="333"/>
        <v/>
      </c>
      <c r="AT590" s="222" t="str">
        <f t="shared" si="333"/>
        <v/>
      </c>
      <c r="AU590" s="222" t="str">
        <f t="shared" si="333"/>
        <v/>
      </c>
      <c r="AV590" s="222" t="str">
        <f t="shared" si="333"/>
        <v/>
      </c>
      <c r="AW590" s="222" t="str">
        <f t="shared" si="333"/>
        <v/>
      </c>
      <c r="AX590" s="222" t="str">
        <f t="shared" si="333"/>
        <v/>
      </c>
      <c r="AY590" s="222" t="str">
        <f t="shared" si="333"/>
        <v/>
      </c>
      <c r="AZ590" s="222" t="str">
        <f t="shared" si="333"/>
        <v/>
      </c>
      <c r="BA590" s="222" t="str">
        <f t="shared" si="333"/>
        <v/>
      </c>
      <c r="BB590" s="219" t="str">
        <f>IFERROR(IF(IF(IF(Z590=例①!$E$12,例①!$E$12,IF(WEEKDAY(Z590)=1,Z597,BB591))&gt;例①!$E$12,例①!$E$12,IF(Z590=例①!$E$12,例①!$E$12,IF(WEEKDAY(Z590)=1,Z597,BB591)))=0,例①!$E$12,IF(IF(Z590=例①!$E$12,例①!$E$12,IF(WEEKDAY(Z590)=1,Z597,BB591))&gt;例①!$E$12,例①!$E$12,IF(Z590=例①!$E$12,例①!$E$12,IF(WEEKDAY(Z590)=1,Z597,BB591)))),"")</f>
        <v/>
      </c>
      <c r="BE590" s="53"/>
      <c r="BF590" s="53"/>
      <c r="BG590" s="53" t="str">
        <f>IFERROR(VLOOKUP(B590,例①!$C$11:$D$12,2,FALSE),"")</f>
        <v/>
      </c>
      <c r="BH590" s="53" t="str">
        <f>IFERROR(VLOOKUP(B590,例①!$C$16:$D$21,2,FALSE),"")</f>
        <v/>
      </c>
      <c r="BI590" s="53" t="str">
        <f>IFERROR(VLOOKUP(B590,例①!$C$22:$D$24,2,FALSE),"")</f>
        <v/>
      </c>
      <c r="BJ590" s="53" t="str">
        <f>IF(B590&gt;例①!$C$26,"",IF(B590&gt;=例①!$C$25,$BJ$13,""))</f>
        <v/>
      </c>
      <c r="BK590" s="53" t="str">
        <f>IF(B590&gt;例①!$C$28,"",IF(B590&gt;=例①!$C$27,$BK$13,""))</f>
        <v/>
      </c>
      <c r="BL590" s="53" t="str">
        <f>IF(B590&gt;例①!$C$30,"",IF(B590&gt;=例①!$C$29,$BL$13,""))</f>
        <v/>
      </c>
      <c r="BM590" s="53" t="str">
        <f>IF(B590&gt;例①!$C$32,"",IF(B590&gt;=例①!$C$31,$BM$13,""))</f>
        <v/>
      </c>
      <c r="BN590" s="53" t="str">
        <f>IF(B590&gt;例①!$C$34,"",IF(B590&gt;=例①!$C$33,$BN$13,""))</f>
        <v/>
      </c>
      <c r="BO590" s="53" t="str">
        <f>IF(B590&gt;例①!$C$36,"",IF(B590&gt;=例①!$C$35,$BO$13,""))</f>
        <v/>
      </c>
      <c r="BP590" s="53" t="str">
        <f>IF(B590&gt;例①!$C$38,"",IF(B590&gt;=例①!$C$37,$BP$13,""))</f>
        <v/>
      </c>
      <c r="BQ590" s="53" t="str">
        <f>IF(B590&gt;例①!$C$40,"",IF(B590&gt;=例①!$C$39,$BQ$13,""))</f>
        <v/>
      </c>
      <c r="BR590" s="53" t="str">
        <f>IF(B590&gt;例①!$C$42,"",IF(B590&gt;=例①!$C$41,$BR$13,""))</f>
        <v/>
      </c>
      <c r="BS590" s="53" t="str">
        <f>IF(B590&gt;例①!$C$44,"",IF(B590&gt;=例①!$C$43,$BS$13,""))</f>
        <v/>
      </c>
      <c r="BT590" s="53" t="str">
        <f>IF(B590&gt;例①!$C$46,"",IF(B590&gt;=例①!$C$45,$BT$13,""))</f>
        <v/>
      </c>
      <c r="BU590" s="53" t="str">
        <f>IF(B590&gt;例①!$C$48,"",IF(B590&gt;=例①!$C$47,$BU$13,""))</f>
        <v/>
      </c>
      <c r="BV590" s="53" t="str">
        <f>IF(B590&gt;例①!$C$50,"",IF(B590&gt;=例①!$C$49,$BV$13,""))</f>
        <v/>
      </c>
      <c r="BW590" s="53" t="str">
        <f>IF(B590&gt;例①!$C$52,"",IF(B590&gt;=例①!$C$51,$BW$13,""))</f>
        <v/>
      </c>
      <c r="BX590" s="53" t="str">
        <f>IF(B590&gt;例①!$C$54,"",IF(B590&gt;=例①!$C$53,$BX$13,""))</f>
        <v/>
      </c>
      <c r="BY590" s="53" t="str">
        <f>IF(B590&gt;例①!$C$56,"",IF(B590&gt;=例①!$C$55,$BY$13,""))</f>
        <v/>
      </c>
      <c r="BZ590" s="53" t="str">
        <f>IF(B590&gt;例①!$C$58,"",IF(B590&gt;=例①!$C$57,$BZ$13,""))</f>
        <v/>
      </c>
      <c r="CA590" s="53" t="str">
        <f>IF(B590&gt;例①!$C$60,"",IF(B590&gt;=例①!$C$59,$CA$13,""))</f>
        <v/>
      </c>
      <c r="CB590" s="53" t="str">
        <f>IF(B590&gt;例①!$C$62,"",IF(B590&gt;=例①!$C$61,$CB$13,""))</f>
        <v/>
      </c>
      <c r="CC590" s="53" t="str">
        <f>IF(B590&gt;例①!$C$64,"",IF(B590&gt;=例①!$C$63,$CC$13,""))</f>
        <v/>
      </c>
      <c r="CD590" s="53" t="str">
        <f>IF(B590&gt;例①!$C$66,"",IF(B590&gt;=例①!$C$65,$CD$13,""))</f>
        <v/>
      </c>
      <c r="CE590" s="50" t="str">
        <f t="shared" si="323"/>
        <v/>
      </c>
      <c r="CF590" s="50" t="str">
        <f t="shared" si="310"/>
        <v xml:space="preserve"> </v>
      </c>
    </row>
    <row r="591" spans="1:84" ht="39" customHeight="1" thickTop="1" thickBot="1" x14ac:dyDescent="0.2">
      <c r="A591" s="81" t="str">
        <f t="shared" ref="A591:A655" si="334">IF(D591="×","対象期間外",IF(D591="〇","対象期間",""))</f>
        <v>対象期間外</v>
      </c>
      <c r="B591" s="180" t="str">
        <f>IFERROR(IF(B590=例①!$E$12+IF(WEEKDAY(例①!$E$12)=1,例①!$E$12,(8-WEEKDAY(例①!$E$12))),"-",IF(B590="-","-",B590+1)),"-")</f>
        <v>-</v>
      </c>
      <c r="C591" s="89" t="str">
        <f t="shared" si="311"/>
        <v>-</v>
      </c>
      <c r="D591" s="199" t="str">
        <f t="shared" si="312"/>
        <v>×</v>
      </c>
      <c r="E591" s="200" t="str">
        <f t="shared" si="313"/>
        <v xml:space="preserve"> </v>
      </c>
      <c r="F591" s="201" t="s">
        <v>60</v>
      </c>
      <c r="G591" s="202"/>
      <c r="H591" s="203"/>
      <c r="I591" s="204"/>
      <c r="J591" s="187" t="str">
        <f t="shared" si="314"/>
        <v/>
      </c>
      <c r="K591" s="190" t="str">
        <f t="shared" ref="K591:K655" si="335">IF(D591="×","",IF(R591&gt;0,R591,""))</f>
        <v/>
      </c>
      <c r="L591" s="190" t="str">
        <f t="shared" ref="L591:L655" si="336">IF(D591="×","",IF(Q591&gt;0,IF(Q591=Q590,"",Q591),""))</f>
        <v/>
      </c>
      <c r="M591" s="188" t="str">
        <f t="shared" si="315"/>
        <v/>
      </c>
      <c r="N591" s="87" t="str">
        <f t="shared" ref="N591:N655" si="337">IFERROR(IF(WEEKDAY(C591)=2,"週の始まり",IF(WEEKDAY(C591)=1,"週の終わり",IF(WEEKDAY(C591)&gt;2,"↓",""))),"")</f>
        <v/>
      </c>
      <c r="O591" s="108"/>
      <c r="P591" s="156" t="str">
        <f>IF(B591&lt;例①!$E$11,"",IF(B591&gt;例①!$E$12,"",IF(LEN(CE591)=0,"○","")))</f>
        <v/>
      </c>
      <c r="Q591" s="162">
        <f t="shared" si="316"/>
        <v>52</v>
      </c>
      <c r="R591" s="93">
        <f t="shared" ref="R591:R654" si="338">IF(D591="〇",R590+1,R590)</f>
        <v>181</v>
      </c>
      <c r="S591" s="156" t="str">
        <f t="shared" ref="S591:S655" si="339">IF(D591="×","",IF(P591="","",IF(G591="休日",IF(W591="作業日","",IF(WEEKDAY(B591)=1,"〇",IF(WEEKDAY(B591)=7,"〇",""))),IF(WEEKDAY(B591)=1,"〇",IF(WEEKDAY(B591)=7,"〇","")))))</f>
        <v/>
      </c>
      <c r="T591" s="162">
        <f t="shared" ref="T591:T654" si="340">IF(J591="OK",T590+1,IF(J591="OK（振替済み）",T590+1,T590))</f>
        <v>51</v>
      </c>
      <c r="U591" s="100">
        <f t="shared" si="317"/>
        <v>52</v>
      </c>
      <c r="V591" s="93" t="str">
        <f t="shared" ref="V591:V655" si="341">IF(D591="〇",G591,"")</f>
        <v/>
      </c>
      <c r="W591" s="169" t="str">
        <f t="shared" si="318"/>
        <v/>
      </c>
      <c r="X591" s="80" t="str">
        <f t="shared" si="319"/>
        <v/>
      </c>
      <c r="Y591" s="80" t="str">
        <f t="shared" si="320"/>
        <v/>
      </c>
      <c r="Z591" s="80" t="str">
        <f t="shared" ref="Z591:Z655" si="342">B591</f>
        <v>-</v>
      </c>
      <c r="AA591" s="80" t="str">
        <f t="shared" ref="AA591:AA655" si="343">IF(F591&amp;W591="休日"&amp;"作業日","NG","")</f>
        <v/>
      </c>
      <c r="AB591" s="80" t="str">
        <f t="shared" ref="AB591:AB654" si="344">IF(AA591="","OK（振替済み）",$BE$15)</f>
        <v>OK（振替済み）</v>
      </c>
      <c r="AC591" s="154">
        <f t="shared" ref="AC591:AC654" si="345">IF(J591="OK",AC590+1,IF(J591="OK（振替済み）",AC590+1,AC590))</f>
        <v>51</v>
      </c>
      <c r="AD591" s="154" t="str">
        <f t="shared" si="321"/>
        <v/>
      </c>
      <c r="AE591" s="106">
        <f t="shared" si="322"/>
        <v>0</v>
      </c>
      <c r="AF591" s="106">
        <f t="shared" ref="AF591:AF654" si="346">IFERROR(VLOOKUP(H591,$B$15:$AE$655,COLUMN(AE591)-COLUMN(B591)+1,FALSE)-AE591,0)</f>
        <v>0</v>
      </c>
      <c r="AG591" s="218" t="str">
        <f>IFERROR(IF(AE591=1,例①!$E$11,IF(AE591=2,例①!$E$11,IF(WEEKDAY(Z591)=2,Z584,AG590))),"")</f>
        <v/>
      </c>
      <c r="AH591" s="222" t="str">
        <f t="shared" si="333"/>
        <v/>
      </c>
      <c r="AI591" s="222" t="str">
        <f t="shared" si="333"/>
        <v/>
      </c>
      <c r="AJ591" s="222" t="str">
        <f t="shared" si="333"/>
        <v/>
      </c>
      <c r="AK591" s="222" t="str">
        <f t="shared" si="333"/>
        <v/>
      </c>
      <c r="AL591" s="222" t="str">
        <f t="shared" si="333"/>
        <v/>
      </c>
      <c r="AM591" s="222" t="str">
        <f t="shared" si="333"/>
        <v/>
      </c>
      <c r="AN591" s="222" t="str">
        <f t="shared" si="333"/>
        <v/>
      </c>
      <c r="AO591" s="222" t="str">
        <f t="shared" si="333"/>
        <v/>
      </c>
      <c r="AP591" s="222" t="str">
        <f t="shared" si="333"/>
        <v/>
      </c>
      <c r="AQ591" s="222" t="str">
        <f t="shared" si="333"/>
        <v/>
      </c>
      <c r="AR591" s="222" t="str">
        <f t="shared" si="333"/>
        <v/>
      </c>
      <c r="AS591" s="222" t="str">
        <f t="shared" si="333"/>
        <v/>
      </c>
      <c r="AT591" s="222" t="str">
        <f t="shared" si="333"/>
        <v/>
      </c>
      <c r="AU591" s="222" t="str">
        <f t="shared" si="333"/>
        <v/>
      </c>
      <c r="AV591" s="222" t="str">
        <f t="shared" si="333"/>
        <v/>
      </c>
      <c r="AW591" s="222" t="str">
        <f t="shared" si="333"/>
        <v/>
      </c>
      <c r="AX591" s="222" t="str">
        <f t="shared" si="333"/>
        <v/>
      </c>
      <c r="AY591" s="222" t="str">
        <f t="shared" si="333"/>
        <v/>
      </c>
      <c r="AZ591" s="222" t="str">
        <f t="shared" si="333"/>
        <v/>
      </c>
      <c r="BA591" s="222" t="str">
        <f t="shared" si="333"/>
        <v/>
      </c>
      <c r="BB591" s="219" t="str">
        <f>IFERROR(IF(IF(IF(Z591=例①!$E$12,例①!$E$12,IF(WEEKDAY(Z591)=1,Z598,BB592))&gt;例①!$E$12,例①!$E$12,IF(Z591=例①!$E$12,例①!$E$12,IF(WEEKDAY(Z591)=1,Z598,BB592)))=0,例①!$E$12,IF(IF(Z591=例①!$E$12,例①!$E$12,IF(WEEKDAY(Z591)=1,Z598,BB592))&gt;例①!$E$12,例①!$E$12,IF(Z591=例①!$E$12,例①!$E$12,IF(WEEKDAY(Z591)=1,Z598,BB592)))),"")</f>
        <v/>
      </c>
      <c r="BE591" s="53"/>
      <c r="BF591" s="53"/>
      <c r="BG591" s="53" t="str">
        <f>IFERROR(VLOOKUP(B591,例①!$C$11:$D$12,2,FALSE),"")</f>
        <v/>
      </c>
      <c r="BH591" s="53" t="str">
        <f>IFERROR(VLOOKUP(B591,例①!$C$16:$D$21,2,FALSE),"")</f>
        <v/>
      </c>
      <c r="BI591" s="53" t="str">
        <f>IFERROR(VLOOKUP(B591,例①!$C$22:$D$24,2,FALSE),"")</f>
        <v/>
      </c>
      <c r="BJ591" s="53" t="str">
        <f>IF(B591&gt;例①!$C$26,"",IF(B591&gt;=例①!$C$25,$BJ$13,""))</f>
        <v/>
      </c>
      <c r="BK591" s="53" t="str">
        <f>IF(B591&gt;例①!$C$28,"",IF(B591&gt;=例①!$C$27,$BK$13,""))</f>
        <v/>
      </c>
      <c r="BL591" s="53" t="str">
        <f>IF(B591&gt;例①!$C$30,"",IF(B591&gt;=例①!$C$29,$BL$13,""))</f>
        <v/>
      </c>
      <c r="BM591" s="53" t="str">
        <f>IF(B591&gt;例①!$C$32,"",IF(B591&gt;=例①!$C$31,$BM$13,""))</f>
        <v/>
      </c>
      <c r="BN591" s="53" t="str">
        <f>IF(B591&gt;例①!$C$34,"",IF(B591&gt;=例①!$C$33,$BN$13,""))</f>
        <v/>
      </c>
      <c r="BO591" s="53" t="str">
        <f>IF(B591&gt;例①!$C$36,"",IF(B591&gt;=例①!$C$35,$BO$13,""))</f>
        <v/>
      </c>
      <c r="BP591" s="53" t="str">
        <f>IF(B591&gt;例①!$C$38,"",IF(B591&gt;=例①!$C$37,$BP$13,""))</f>
        <v/>
      </c>
      <c r="BQ591" s="53" t="str">
        <f>IF(B591&gt;例①!$C$40,"",IF(B591&gt;=例①!$C$39,$BQ$13,""))</f>
        <v/>
      </c>
      <c r="BR591" s="53" t="str">
        <f>IF(B591&gt;例①!$C$42,"",IF(B591&gt;=例①!$C$41,$BR$13,""))</f>
        <v/>
      </c>
      <c r="BS591" s="53" t="str">
        <f>IF(B591&gt;例①!$C$44,"",IF(B591&gt;=例①!$C$43,$BS$13,""))</f>
        <v/>
      </c>
      <c r="BT591" s="53" t="str">
        <f>IF(B591&gt;例①!$C$46,"",IF(B591&gt;=例①!$C$45,$BT$13,""))</f>
        <v/>
      </c>
      <c r="BU591" s="53" t="str">
        <f>IF(B591&gt;例①!$C$48,"",IF(B591&gt;=例①!$C$47,$BU$13,""))</f>
        <v/>
      </c>
      <c r="BV591" s="53" t="str">
        <f>IF(B591&gt;例①!$C$50,"",IF(B591&gt;=例①!$C$49,$BV$13,""))</f>
        <v/>
      </c>
      <c r="BW591" s="53" t="str">
        <f>IF(B591&gt;例①!$C$52,"",IF(B591&gt;=例①!$C$51,$BW$13,""))</f>
        <v/>
      </c>
      <c r="BX591" s="53" t="str">
        <f>IF(B591&gt;例①!$C$54,"",IF(B591&gt;=例①!$C$53,$BX$13,""))</f>
        <v/>
      </c>
      <c r="BY591" s="53" t="str">
        <f>IF(B591&gt;例①!$C$56,"",IF(B591&gt;=例①!$C$55,$BY$13,""))</f>
        <v/>
      </c>
      <c r="BZ591" s="53" t="str">
        <f>IF(B591&gt;例①!$C$58,"",IF(B591&gt;=例①!$C$57,$BZ$13,""))</f>
        <v/>
      </c>
      <c r="CA591" s="53" t="str">
        <f>IF(B591&gt;例①!$C$60,"",IF(B591&gt;=例①!$C$59,$CA$13,""))</f>
        <v/>
      </c>
      <c r="CB591" s="53" t="str">
        <f>IF(B591&gt;例①!$C$62,"",IF(B591&gt;=例①!$C$61,$CB$13,""))</f>
        <v/>
      </c>
      <c r="CC591" s="53" t="str">
        <f>IF(B591&gt;例①!$C$64,"",IF(B591&gt;=例①!$C$63,$CC$13,""))</f>
        <v/>
      </c>
      <c r="CD591" s="53" t="str">
        <f>IF(B591&gt;例①!$C$66,"",IF(B591&gt;=例①!$C$65,$CD$13,""))</f>
        <v/>
      </c>
      <c r="CE591" s="50" t="str">
        <f t="shared" si="323"/>
        <v/>
      </c>
      <c r="CF591" s="50" t="str">
        <f t="shared" ref="CF591:CF654" si="347">BG591&amp;" "&amp;CE591</f>
        <v xml:space="preserve"> </v>
      </c>
    </row>
    <row r="592" spans="1:84" ht="39" customHeight="1" thickTop="1" thickBot="1" x14ac:dyDescent="0.2">
      <c r="A592" s="81" t="str">
        <f t="shared" si="334"/>
        <v>対象期間外</v>
      </c>
      <c r="B592" s="180" t="str">
        <f>IFERROR(IF(B591=例①!$E$12+IF(WEEKDAY(例①!$E$12)=1,例①!$E$12,(8-WEEKDAY(例①!$E$12))),"-",IF(B591="-","-",B591+1)),"-")</f>
        <v>-</v>
      </c>
      <c r="C592" s="89" t="str">
        <f t="shared" ref="C592:C655" si="348">IFERROR(WEEKDAY(B592),"-")</f>
        <v>-</v>
      </c>
      <c r="D592" s="199" t="str">
        <f t="shared" ref="D592:D655" si="349">IF(P592="","×","〇")</f>
        <v>×</v>
      </c>
      <c r="E592" s="200" t="str">
        <f t="shared" ref="E592:E655" si="350">CF592</f>
        <v xml:space="preserve"> </v>
      </c>
      <c r="F592" s="201" t="s">
        <v>60</v>
      </c>
      <c r="G592" s="202"/>
      <c r="H592" s="203"/>
      <c r="I592" s="204"/>
      <c r="J592" s="187" t="str">
        <f t="shared" ref="J592:J655" si="351">IFERROR(IF(S592="","",IF(G592="","",IF(G592="休日","OK",IF(G592="振替休日",IF(ABS(AF592)&gt;1,"","OK"),IF(G592="作業日",VLOOKUP(B592,$Y$15:$AB$655,4,FALSE),"NG")))))&amp;IF(F592&amp;G592="休日振替休日","当初休日と計画した日に振替ないでください！",IF(F592&amp;G592="休日完全週休2日の振替休日","当初休日と計画した日に振替ないでください！",IF(G592="休日",IF(W592="作業日","週2日を超える休日(現場閉所日数に含めない)",""),""))),"NG")</f>
        <v/>
      </c>
      <c r="K592" s="190" t="str">
        <f t="shared" si="335"/>
        <v/>
      </c>
      <c r="L592" s="190" t="str">
        <f t="shared" si="336"/>
        <v/>
      </c>
      <c r="M592" s="188" t="str">
        <f t="shared" ref="M592:M655" si="352">IF(G592="","",IF(S592="〇",IF(J592="NG","×",T592&amp;"／"&amp;U592),""))</f>
        <v/>
      </c>
      <c r="N592" s="87" t="str">
        <f t="shared" si="337"/>
        <v/>
      </c>
      <c r="O592" s="108"/>
      <c r="P592" s="156" t="str">
        <f>IF(B592&lt;例①!$E$11,"",IF(B592&gt;例①!$E$12,"",IF(LEN(CE592)=0,"○","")))</f>
        <v/>
      </c>
      <c r="Q592" s="162">
        <f t="shared" ref="Q592:Q655" si="353">IF(W592="休日",Q591+1,IF(W592="振替休日",Q591+1,IF(W592="完全週休2日の振替休日",Q591+1,Q591)))</f>
        <v>52</v>
      </c>
      <c r="R592" s="93">
        <f t="shared" si="338"/>
        <v>181</v>
      </c>
      <c r="S592" s="156" t="str">
        <f t="shared" si="339"/>
        <v/>
      </c>
      <c r="T592" s="162">
        <f t="shared" si="340"/>
        <v>51</v>
      </c>
      <c r="U592" s="100">
        <f t="shared" ref="U592:U655" si="354">IF(S592="〇",U591+1,U591)</f>
        <v>52</v>
      </c>
      <c r="V592" s="93" t="str">
        <f t="shared" si="341"/>
        <v/>
      </c>
      <c r="W592" s="169" t="str">
        <f t="shared" ref="W592:W655" si="355">IF(D592="×",IF(G592="完全週休2日の振替休日",G592,""),IF(V592="","",IF(WEEKDAY(B592)=1,V592,IF(WEEKDAY(B592)=7,V592,IF(V592="振替休日",V592,IF(V592="完全週休2日の振替休日",V592,IF(WEEKDAY(B592)=6,IF(COUNTIF(V593:V594,"休日")&lt;2,V592,"作業日"),IF(WEEKDAY(B592)=5,IF(COUNTIF(V593:V595,"休日")&lt;2,V592,"作業日"),IF(WEEKDAY(B592)=4,IF(COUNTIF(V593:V596,"休日")&lt;2,V592,"作業日"),IF(WEEKDAY(B592)=3,IF(COUNTIF(V593:V597,"休日")&lt;2,V592,"作業日"),IF(WEEKDAY(B592)=2,IF(COUNTIF(V593:V598,"休日")&lt;2,V592,"作業日"))))))))))))</f>
        <v/>
      </c>
      <c r="X592" s="80" t="str">
        <f t="shared" ref="X592:X655" si="356">IF(W592="完全週休2日の振替休日",H592,"")</f>
        <v/>
      </c>
      <c r="Y592" s="80" t="str">
        <f t="shared" ref="Y592:Y655" si="357">IF(X592="","",X592)</f>
        <v/>
      </c>
      <c r="Z592" s="80" t="str">
        <f t="shared" si="342"/>
        <v>-</v>
      </c>
      <c r="AA592" s="80" t="str">
        <f t="shared" si="343"/>
        <v/>
      </c>
      <c r="AB592" s="80" t="str">
        <f t="shared" si="344"/>
        <v>OK（振替済み）</v>
      </c>
      <c r="AC592" s="154">
        <f t="shared" si="345"/>
        <v>51</v>
      </c>
      <c r="AD592" s="154" t="str">
        <f t="shared" ref="AD592:AD655" si="358">IF(AC592=AC591,"",AC592)</f>
        <v/>
      </c>
      <c r="AE592" s="106">
        <f t="shared" ref="AE592:AE655" si="359">IFERROR(IF(WEEKDAY(B592)=1,AE585+1,AE593),0)</f>
        <v>0</v>
      </c>
      <c r="AF592" s="106">
        <f t="shared" si="346"/>
        <v>0</v>
      </c>
      <c r="AG592" s="218" t="str">
        <f>IFERROR(IF(AE592=1,例①!$E$11,IF(AE592=2,例①!$E$11,IF(WEEKDAY(Z592)=2,Z585,AG591))),"")</f>
        <v/>
      </c>
      <c r="AH592" s="222" t="str">
        <f t="shared" si="333"/>
        <v/>
      </c>
      <c r="AI592" s="222" t="str">
        <f t="shared" si="333"/>
        <v/>
      </c>
      <c r="AJ592" s="222" t="str">
        <f t="shared" si="333"/>
        <v/>
      </c>
      <c r="AK592" s="222" t="str">
        <f t="shared" si="333"/>
        <v/>
      </c>
      <c r="AL592" s="222" t="str">
        <f t="shared" si="333"/>
        <v/>
      </c>
      <c r="AM592" s="222" t="str">
        <f t="shared" si="333"/>
        <v/>
      </c>
      <c r="AN592" s="222" t="str">
        <f t="shared" si="333"/>
        <v/>
      </c>
      <c r="AO592" s="222" t="str">
        <f t="shared" si="333"/>
        <v/>
      </c>
      <c r="AP592" s="222" t="str">
        <f t="shared" si="333"/>
        <v/>
      </c>
      <c r="AQ592" s="222" t="str">
        <f t="shared" si="333"/>
        <v/>
      </c>
      <c r="AR592" s="222" t="str">
        <f t="shared" si="333"/>
        <v/>
      </c>
      <c r="AS592" s="222" t="str">
        <f t="shared" si="333"/>
        <v/>
      </c>
      <c r="AT592" s="222" t="str">
        <f t="shared" si="333"/>
        <v/>
      </c>
      <c r="AU592" s="222" t="str">
        <f t="shared" si="333"/>
        <v/>
      </c>
      <c r="AV592" s="222" t="str">
        <f t="shared" si="333"/>
        <v/>
      </c>
      <c r="AW592" s="222" t="str">
        <f t="shared" si="333"/>
        <v/>
      </c>
      <c r="AX592" s="222" t="str">
        <f t="shared" si="333"/>
        <v/>
      </c>
      <c r="AY592" s="222" t="str">
        <f t="shared" si="333"/>
        <v/>
      </c>
      <c r="AZ592" s="222" t="str">
        <f t="shared" si="333"/>
        <v/>
      </c>
      <c r="BA592" s="222" t="str">
        <f t="shared" si="333"/>
        <v/>
      </c>
      <c r="BB592" s="219" t="str">
        <f>IFERROR(IF(IF(IF(Z592=例①!$E$12,例①!$E$12,IF(WEEKDAY(Z592)=1,Z599,BB593))&gt;例①!$E$12,例①!$E$12,IF(Z592=例①!$E$12,例①!$E$12,IF(WEEKDAY(Z592)=1,Z599,BB593)))=0,例①!$E$12,IF(IF(Z592=例①!$E$12,例①!$E$12,IF(WEEKDAY(Z592)=1,Z599,BB593))&gt;例①!$E$12,例①!$E$12,IF(Z592=例①!$E$12,例①!$E$12,IF(WEEKDAY(Z592)=1,Z599,BB593)))),"")</f>
        <v/>
      </c>
      <c r="BE592" s="53"/>
      <c r="BF592" s="53"/>
      <c r="BG592" s="53" t="str">
        <f>IFERROR(VLOOKUP(B592,例①!$C$11:$D$12,2,FALSE),"")</f>
        <v/>
      </c>
      <c r="BH592" s="53" t="str">
        <f>IFERROR(VLOOKUP(B592,例①!$C$16:$D$21,2,FALSE),"")</f>
        <v/>
      </c>
      <c r="BI592" s="53" t="str">
        <f>IFERROR(VLOOKUP(B592,例①!$C$22:$D$24,2,FALSE),"")</f>
        <v/>
      </c>
      <c r="BJ592" s="53" t="str">
        <f>IF(B592&gt;例①!$C$26,"",IF(B592&gt;=例①!$C$25,$BJ$13,""))</f>
        <v/>
      </c>
      <c r="BK592" s="53" t="str">
        <f>IF(B592&gt;例①!$C$28,"",IF(B592&gt;=例①!$C$27,$BK$13,""))</f>
        <v/>
      </c>
      <c r="BL592" s="53" t="str">
        <f>IF(B592&gt;例①!$C$30,"",IF(B592&gt;=例①!$C$29,$BL$13,""))</f>
        <v/>
      </c>
      <c r="BM592" s="53" t="str">
        <f>IF(B592&gt;例①!$C$32,"",IF(B592&gt;=例①!$C$31,$BM$13,""))</f>
        <v/>
      </c>
      <c r="BN592" s="53" t="str">
        <f>IF(B592&gt;例①!$C$34,"",IF(B592&gt;=例①!$C$33,$BN$13,""))</f>
        <v/>
      </c>
      <c r="BO592" s="53" t="str">
        <f>IF(B592&gt;例①!$C$36,"",IF(B592&gt;=例①!$C$35,$BO$13,""))</f>
        <v/>
      </c>
      <c r="BP592" s="53" t="str">
        <f>IF(B592&gt;例①!$C$38,"",IF(B592&gt;=例①!$C$37,$BP$13,""))</f>
        <v/>
      </c>
      <c r="BQ592" s="53" t="str">
        <f>IF(B592&gt;例①!$C$40,"",IF(B592&gt;=例①!$C$39,$BQ$13,""))</f>
        <v/>
      </c>
      <c r="BR592" s="53" t="str">
        <f>IF(B592&gt;例①!$C$42,"",IF(B592&gt;=例①!$C$41,$BR$13,""))</f>
        <v/>
      </c>
      <c r="BS592" s="53" t="str">
        <f>IF(B592&gt;例①!$C$44,"",IF(B592&gt;=例①!$C$43,$BS$13,""))</f>
        <v/>
      </c>
      <c r="BT592" s="53" t="str">
        <f>IF(B592&gt;例①!$C$46,"",IF(B592&gt;=例①!$C$45,$BT$13,""))</f>
        <v/>
      </c>
      <c r="BU592" s="53" t="str">
        <f>IF(B592&gt;例①!$C$48,"",IF(B592&gt;=例①!$C$47,$BU$13,""))</f>
        <v/>
      </c>
      <c r="BV592" s="53" t="str">
        <f>IF(B592&gt;例①!$C$50,"",IF(B592&gt;=例①!$C$49,$BV$13,""))</f>
        <v/>
      </c>
      <c r="BW592" s="53" t="str">
        <f>IF(B592&gt;例①!$C$52,"",IF(B592&gt;=例①!$C$51,$BW$13,""))</f>
        <v/>
      </c>
      <c r="BX592" s="53" t="str">
        <f>IF(B592&gt;例①!$C$54,"",IF(B592&gt;=例①!$C$53,$BX$13,""))</f>
        <v/>
      </c>
      <c r="BY592" s="53" t="str">
        <f>IF(B592&gt;例①!$C$56,"",IF(B592&gt;=例①!$C$55,$BY$13,""))</f>
        <v/>
      </c>
      <c r="BZ592" s="53" t="str">
        <f>IF(B592&gt;例①!$C$58,"",IF(B592&gt;=例①!$C$57,$BZ$13,""))</f>
        <v/>
      </c>
      <c r="CA592" s="53" t="str">
        <f>IF(B592&gt;例①!$C$60,"",IF(B592&gt;=例①!$C$59,$CA$13,""))</f>
        <v/>
      </c>
      <c r="CB592" s="53" t="str">
        <f>IF(B592&gt;例①!$C$62,"",IF(B592&gt;=例①!$C$61,$CB$13,""))</f>
        <v/>
      </c>
      <c r="CC592" s="53" t="str">
        <f>IF(B592&gt;例①!$C$64,"",IF(B592&gt;=例①!$C$63,$CC$13,""))</f>
        <v/>
      </c>
      <c r="CD592" s="53" t="str">
        <f>IF(B592&gt;例①!$C$66,"",IF(B592&gt;=例①!$C$65,$CD$13,""))</f>
        <v/>
      </c>
      <c r="CE592" s="50" t="str">
        <f t="shared" ref="CE592:CE655" si="360">IF(COUNTA(BH592:BP592)=0,"",BH592&amp;BI592&amp;BJ592&amp;BK592&amp;BL592&amp;BM592&amp;BN592&amp;BO592&amp;BP592&amp;BQ592&amp;BR592&amp;BS592&amp;BT592&amp;BU592&amp;BV592&amp;BW592&amp;BX592&amp;BY592&amp;BZ592&amp;CA592&amp;CB592&amp;CC592&amp;CD592)</f>
        <v/>
      </c>
      <c r="CF592" s="50" t="str">
        <f t="shared" si="347"/>
        <v xml:space="preserve"> </v>
      </c>
    </row>
    <row r="593" spans="1:84" ht="39" customHeight="1" thickTop="1" thickBot="1" x14ac:dyDescent="0.2">
      <c r="A593" s="81" t="str">
        <f t="shared" si="334"/>
        <v>対象期間外</v>
      </c>
      <c r="B593" s="180" t="str">
        <f>IFERROR(IF(B592=例①!$E$12+IF(WEEKDAY(例①!$E$12)=1,例①!$E$12,(8-WEEKDAY(例①!$E$12))),"-",IF(B592="-","-",B592+1)),"-")</f>
        <v>-</v>
      </c>
      <c r="C593" s="89" t="str">
        <f t="shared" si="348"/>
        <v>-</v>
      </c>
      <c r="D593" s="199" t="str">
        <f t="shared" si="349"/>
        <v>×</v>
      </c>
      <c r="E593" s="200" t="str">
        <f t="shared" si="350"/>
        <v xml:space="preserve"> </v>
      </c>
      <c r="F593" s="201" t="s">
        <v>60</v>
      </c>
      <c r="G593" s="202"/>
      <c r="H593" s="203"/>
      <c r="I593" s="204"/>
      <c r="J593" s="187" t="str">
        <f t="shared" si="351"/>
        <v/>
      </c>
      <c r="K593" s="190" t="str">
        <f t="shared" si="335"/>
        <v/>
      </c>
      <c r="L593" s="190" t="str">
        <f t="shared" si="336"/>
        <v/>
      </c>
      <c r="M593" s="188" t="str">
        <f t="shared" si="352"/>
        <v/>
      </c>
      <c r="N593" s="87" t="str">
        <f t="shared" si="337"/>
        <v/>
      </c>
      <c r="O593" s="108"/>
      <c r="P593" s="156" t="str">
        <f>IF(B593&lt;例①!$E$11,"",IF(B593&gt;例①!$E$12,"",IF(LEN(CE593)=0,"○","")))</f>
        <v/>
      </c>
      <c r="Q593" s="162">
        <f t="shared" si="353"/>
        <v>52</v>
      </c>
      <c r="R593" s="93">
        <f t="shared" si="338"/>
        <v>181</v>
      </c>
      <c r="S593" s="156" t="str">
        <f t="shared" si="339"/>
        <v/>
      </c>
      <c r="T593" s="162">
        <f t="shared" si="340"/>
        <v>51</v>
      </c>
      <c r="U593" s="100">
        <f t="shared" si="354"/>
        <v>52</v>
      </c>
      <c r="V593" s="93" t="str">
        <f t="shared" si="341"/>
        <v/>
      </c>
      <c r="W593" s="169" t="str">
        <f t="shared" si="355"/>
        <v/>
      </c>
      <c r="X593" s="80" t="str">
        <f t="shared" si="356"/>
        <v/>
      </c>
      <c r="Y593" s="80" t="str">
        <f t="shared" si="357"/>
        <v/>
      </c>
      <c r="Z593" s="80" t="str">
        <f t="shared" si="342"/>
        <v>-</v>
      </c>
      <c r="AA593" s="80" t="str">
        <f t="shared" si="343"/>
        <v/>
      </c>
      <c r="AB593" s="80" t="str">
        <f t="shared" si="344"/>
        <v>OK（振替済み）</v>
      </c>
      <c r="AC593" s="154">
        <f t="shared" si="345"/>
        <v>51</v>
      </c>
      <c r="AD593" s="154" t="str">
        <f t="shared" si="358"/>
        <v/>
      </c>
      <c r="AE593" s="106">
        <f t="shared" si="359"/>
        <v>0</v>
      </c>
      <c r="AF593" s="106">
        <f t="shared" si="346"/>
        <v>0</v>
      </c>
      <c r="AG593" s="218" t="str">
        <f>IFERROR(IF(AE593=1,例①!$E$11,IF(AE593=2,例①!$E$11,IF(WEEKDAY(Z593)=2,Z586,AG592))),"")</f>
        <v/>
      </c>
      <c r="AH593" s="222" t="str">
        <f t="shared" si="333"/>
        <v/>
      </c>
      <c r="AI593" s="222" t="str">
        <f t="shared" si="333"/>
        <v/>
      </c>
      <c r="AJ593" s="222" t="str">
        <f t="shared" si="333"/>
        <v/>
      </c>
      <c r="AK593" s="222" t="str">
        <f t="shared" si="333"/>
        <v/>
      </c>
      <c r="AL593" s="222" t="str">
        <f t="shared" si="333"/>
        <v/>
      </c>
      <c r="AM593" s="222" t="str">
        <f t="shared" si="333"/>
        <v/>
      </c>
      <c r="AN593" s="222" t="str">
        <f t="shared" si="333"/>
        <v/>
      </c>
      <c r="AO593" s="222" t="str">
        <f t="shared" si="333"/>
        <v/>
      </c>
      <c r="AP593" s="222" t="str">
        <f t="shared" si="333"/>
        <v/>
      </c>
      <c r="AQ593" s="222" t="str">
        <f t="shared" si="333"/>
        <v/>
      </c>
      <c r="AR593" s="222" t="str">
        <f t="shared" si="333"/>
        <v/>
      </c>
      <c r="AS593" s="222" t="str">
        <f t="shared" si="333"/>
        <v/>
      </c>
      <c r="AT593" s="222" t="str">
        <f t="shared" si="333"/>
        <v/>
      </c>
      <c r="AU593" s="222" t="str">
        <f t="shared" si="333"/>
        <v/>
      </c>
      <c r="AV593" s="222" t="str">
        <f t="shared" si="333"/>
        <v/>
      </c>
      <c r="AW593" s="222" t="str">
        <f t="shared" si="333"/>
        <v/>
      </c>
      <c r="AX593" s="222" t="str">
        <f t="shared" si="333"/>
        <v/>
      </c>
      <c r="AY593" s="222" t="str">
        <f t="shared" si="333"/>
        <v/>
      </c>
      <c r="AZ593" s="222" t="str">
        <f t="shared" si="333"/>
        <v/>
      </c>
      <c r="BA593" s="222" t="str">
        <f t="shared" si="333"/>
        <v/>
      </c>
      <c r="BB593" s="219" t="str">
        <f>IFERROR(IF(IF(IF(Z593=例①!$E$12,例①!$E$12,IF(WEEKDAY(Z593)=1,Z600,BB594))&gt;例①!$E$12,例①!$E$12,IF(Z593=例①!$E$12,例①!$E$12,IF(WEEKDAY(Z593)=1,Z600,BB594)))=0,例①!$E$12,IF(IF(Z593=例①!$E$12,例①!$E$12,IF(WEEKDAY(Z593)=1,Z600,BB594))&gt;例①!$E$12,例①!$E$12,IF(Z593=例①!$E$12,例①!$E$12,IF(WEEKDAY(Z593)=1,Z600,BB594)))),"")</f>
        <v/>
      </c>
      <c r="BE593" s="53"/>
      <c r="BF593" s="53"/>
      <c r="BG593" s="53" t="str">
        <f>IFERROR(VLOOKUP(B593,例①!$C$11:$D$12,2,FALSE),"")</f>
        <v/>
      </c>
      <c r="BH593" s="53" t="str">
        <f>IFERROR(VLOOKUP(B593,例①!$C$16:$D$21,2,FALSE),"")</f>
        <v/>
      </c>
      <c r="BI593" s="53" t="str">
        <f>IFERROR(VLOOKUP(B593,例①!$C$22:$D$24,2,FALSE),"")</f>
        <v/>
      </c>
      <c r="BJ593" s="53" t="str">
        <f>IF(B593&gt;例①!$C$26,"",IF(B593&gt;=例①!$C$25,$BJ$13,""))</f>
        <v/>
      </c>
      <c r="BK593" s="53" t="str">
        <f>IF(B593&gt;例①!$C$28,"",IF(B593&gt;=例①!$C$27,$BK$13,""))</f>
        <v/>
      </c>
      <c r="BL593" s="53" t="str">
        <f>IF(B593&gt;例①!$C$30,"",IF(B593&gt;=例①!$C$29,$BL$13,""))</f>
        <v/>
      </c>
      <c r="BM593" s="53" t="str">
        <f>IF(B593&gt;例①!$C$32,"",IF(B593&gt;=例①!$C$31,$BM$13,""))</f>
        <v/>
      </c>
      <c r="BN593" s="53" t="str">
        <f>IF(B593&gt;例①!$C$34,"",IF(B593&gt;=例①!$C$33,$BN$13,""))</f>
        <v/>
      </c>
      <c r="BO593" s="53" t="str">
        <f>IF(B593&gt;例①!$C$36,"",IF(B593&gt;=例①!$C$35,$BO$13,""))</f>
        <v/>
      </c>
      <c r="BP593" s="53" t="str">
        <f>IF(B593&gt;例①!$C$38,"",IF(B593&gt;=例①!$C$37,$BP$13,""))</f>
        <v/>
      </c>
      <c r="BQ593" s="53" t="str">
        <f>IF(B593&gt;例①!$C$40,"",IF(B593&gt;=例①!$C$39,$BQ$13,""))</f>
        <v/>
      </c>
      <c r="BR593" s="53" t="str">
        <f>IF(B593&gt;例①!$C$42,"",IF(B593&gt;=例①!$C$41,$BR$13,""))</f>
        <v/>
      </c>
      <c r="BS593" s="53" t="str">
        <f>IF(B593&gt;例①!$C$44,"",IF(B593&gt;=例①!$C$43,$BS$13,""))</f>
        <v/>
      </c>
      <c r="BT593" s="53" t="str">
        <f>IF(B593&gt;例①!$C$46,"",IF(B593&gt;=例①!$C$45,$BT$13,""))</f>
        <v/>
      </c>
      <c r="BU593" s="53" t="str">
        <f>IF(B593&gt;例①!$C$48,"",IF(B593&gt;=例①!$C$47,$BU$13,""))</f>
        <v/>
      </c>
      <c r="BV593" s="53" t="str">
        <f>IF(B593&gt;例①!$C$50,"",IF(B593&gt;=例①!$C$49,$BV$13,""))</f>
        <v/>
      </c>
      <c r="BW593" s="53" t="str">
        <f>IF(B593&gt;例①!$C$52,"",IF(B593&gt;=例①!$C$51,$BW$13,""))</f>
        <v/>
      </c>
      <c r="BX593" s="53" t="str">
        <f>IF(B593&gt;例①!$C$54,"",IF(B593&gt;=例①!$C$53,$BX$13,""))</f>
        <v/>
      </c>
      <c r="BY593" s="53" t="str">
        <f>IF(B593&gt;例①!$C$56,"",IF(B593&gt;=例①!$C$55,$BY$13,""))</f>
        <v/>
      </c>
      <c r="BZ593" s="53" t="str">
        <f>IF(B593&gt;例①!$C$58,"",IF(B593&gt;=例①!$C$57,$BZ$13,""))</f>
        <v/>
      </c>
      <c r="CA593" s="53" t="str">
        <f>IF(B593&gt;例①!$C$60,"",IF(B593&gt;=例①!$C$59,$CA$13,""))</f>
        <v/>
      </c>
      <c r="CB593" s="53" t="str">
        <f>IF(B593&gt;例①!$C$62,"",IF(B593&gt;=例①!$C$61,$CB$13,""))</f>
        <v/>
      </c>
      <c r="CC593" s="53" t="str">
        <f>IF(B593&gt;例①!$C$64,"",IF(B593&gt;=例①!$C$63,$CC$13,""))</f>
        <v/>
      </c>
      <c r="CD593" s="53" t="str">
        <f>IF(B593&gt;例①!$C$66,"",IF(B593&gt;=例①!$C$65,$CD$13,""))</f>
        <v/>
      </c>
      <c r="CE593" s="50" t="str">
        <f t="shared" si="360"/>
        <v/>
      </c>
      <c r="CF593" s="50" t="str">
        <f t="shared" si="347"/>
        <v xml:space="preserve"> </v>
      </c>
    </row>
    <row r="594" spans="1:84" ht="39" customHeight="1" thickTop="1" thickBot="1" x14ac:dyDescent="0.2">
      <c r="A594" s="81" t="str">
        <f t="shared" si="334"/>
        <v>対象期間外</v>
      </c>
      <c r="B594" s="180" t="str">
        <f>IFERROR(IF(B593=例①!$E$12+IF(WEEKDAY(例①!$E$12)=1,例①!$E$12,(8-WEEKDAY(例①!$E$12))),"-",IF(B593="-","-",B593+1)),"-")</f>
        <v>-</v>
      </c>
      <c r="C594" s="89" t="str">
        <f t="shared" si="348"/>
        <v>-</v>
      </c>
      <c r="D594" s="199" t="str">
        <f t="shared" si="349"/>
        <v>×</v>
      </c>
      <c r="E594" s="200" t="str">
        <f t="shared" si="350"/>
        <v xml:space="preserve"> </v>
      </c>
      <c r="F594" s="201" t="s">
        <v>61</v>
      </c>
      <c r="G594" s="202"/>
      <c r="H594" s="203"/>
      <c r="I594" s="204"/>
      <c r="J594" s="187" t="str">
        <f t="shared" si="351"/>
        <v/>
      </c>
      <c r="K594" s="190" t="str">
        <f t="shared" si="335"/>
        <v/>
      </c>
      <c r="L594" s="190" t="str">
        <f t="shared" si="336"/>
        <v/>
      </c>
      <c r="M594" s="188" t="str">
        <f t="shared" si="352"/>
        <v/>
      </c>
      <c r="N594" s="87" t="str">
        <f t="shared" si="337"/>
        <v/>
      </c>
      <c r="O594" s="108"/>
      <c r="P594" s="156" t="str">
        <f>IF(B594&lt;例①!$E$11,"",IF(B594&gt;例①!$E$12,"",IF(LEN(CE594)=0,"○","")))</f>
        <v/>
      </c>
      <c r="Q594" s="162">
        <f t="shared" si="353"/>
        <v>52</v>
      </c>
      <c r="R594" s="93">
        <f t="shared" si="338"/>
        <v>181</v>
      </c>
      <c r="S594" s="156" t="str">
        <f t="shared" si="339"/>
        <v/>
      </c>
      <c r="T594" s="162">
        <f t="shared" si="340"/>
        <v>51</v>
      </c>
      <c r="U594" s="100">
        <f t="shared" si="354"/>
        <v>52</v>
      </c>
      <c r="V594" s="93" t="str">
        <f t="shared" si="341"/>
        <v/>
      </c>
      <c r="W594" s="169" t="str">
        <f t="shared" si="355"/>
        <v/>
      </c>
      <c r="X594" s="80" t="str">
        <f t="shared" si="356"/>
        <v/>
      </c>
      <c r="Y594" s="80" t="str">
        <f t="shared" si="357"/>
        <v/>
      </c>
      <c r="Z594" s="80" t="str">
        <f t="shared" si="342"/>
        <v>-</v>
      </c>
      <c r="AA594" s="80" t="str">
        <f t="shared" si="343"/>
        <v/>
      </c>
      <c r="AB594" s="80" t="str">
        <f t="shared" si="344"/>
        <v>OK（振替済み）</v>
      </c>
      <c r="AC594" s="154">
        <f t="shared" si="345"/>
        <v>51</v>
      </c>
      <c r="AD594" s="154" t="str">
        <f t="shared" si="358"/>
        <v/>
      </c>
      <c r="AE594" s="106">
        <f t="shared" si="359"/>
        <v>0</v>
      </c>
      <c r="AF594" s="106">
        <f t="shared" si="346"/>
        <v>0</v>
      </c>
      <c r="AG594" s="218" t="str">
        <f>IFERROR(IF(AE594=1,例①!$E$11,IF(AE594=2,例①!$E$11,IF(WEEKDAY(Z594)=2,Z587,AG593))),"")</f>
        <v/>
      </c>
      <c r="AH594" s="222" t="str">
        <f t="shared" si="333"/>
        <v/>
      </c>
      <c r="AI594" s="222" t="str">
        <f t="shared" si="333"/>
        <v/>
      </c>
      <c r="AJ594" s="222" t="str">
        <f t="shared" si="333"/>
        <v/>
      </c>
      <c r="AK594" s="222" t="str">
        <f t="shared" si="333"/>
        <v/>
      </c>
      <c r="AL594" s="222" t="str">
        <f t="shared" si="333"/>
        <v/>
      </c>
      <c r="AM594" s="222" t="str">
        <f t="shared" si="333"/>
        <v/>
      </c>
      <c r="AN594" s="222" t="str">
        <f t="shared" si="333"/>
        <v/>
      </c>
      <c r="AO594" s="222" t="str">
        <f t="shared" si="333"/>
        <v/>
      </c>
      <c r="AP594" s="222" t="str">
        <f t="shared" si="333"/>
        <v/>
      </c>
      <c r="AQ594" s="222" t="str">
        <f t="shared" si="333"/>
        <v/>
      </c>
      <c r="AR594" s="222" t="str">
        <f t="shared" si="333"/>
        <v/>
      </c>
      <c r="AS594" s="222" t="str">
        <f t="shared" si="333"/>
        <v/>
      </c>
      <c r="AT594" s="222" t="str">
        <f t="shared" si="333"/>
        <v/>
      </c>
      <c r="AU594" s="222" t="str">
        <f t="shared" si="333"/>
        <v/>
      </c>
      <c r="AV594" s="222" t="str">
        <f t="shared" si="333"/>
        <v/>
      </c>
      <c r="AW594" s="222" t="str">
        <f t="shared" si="333"/>
        <v/>
      </c>
      <c r="AX594" s="222" t="str">
        <f t="shared" si="333"/>
        <v/>
      </c>
      <c r="AY594" s="222" t="str">
        <f t="shared" si="333"/>
        <v/>
      </c>
      <c r="AZ594" s="222" t="str">
        <f t="shared" si="333"/>
        <v/>
      </c>
      <c r="BA594" s="222" t="str">
        <f t="shared" si="333"/>
        <v/>
      </c>
      <c r="BB594" s="219" t="str">
        <f>IFERROR(IF(IF(IF(Z594=例①!$E$12,例①!$E$12,IF(WEEKDAY(Z594)=1,Z601,BB595))&gt;例①!$E$12,例①!$E$12,IF(Z594=例①!$E$12,例①!$E$12,IF(WEEKDAY(Z594)=1,Z601,BB595)))=0,例①!$E$12,IF(IF(Z594=例①!$E$12,例①!$E$12,IF(WEEKDAY(Z594)=1,Z601,BB595))&gt;例①!$E$12,例①!$E$12,IF(Z594=例①!$E$12,例①!$E$12,IF(WEEKDAY(Z594)=1,Z601,BB595)))),"")</f>
        <v/>
      </c>
      <c r="BE594" s="53"/>
      <c r="BF594" s="53"/>
      <c r="BG594" s="53" t="str">
        <f>IFERROR(VLOOKUP(B594,例①!$C$11:$D$12,2,FALSE),"")</f>
        <v/>
      </c>
      <c r="BH594" s="53" t="str">
        <f>IFERROR(VLOOKUP(B594,例①!$C$16:$D$21,2,FALSE),"")</f>
        <v/>
      </c>
      <c r="BI594" s="53" t="str">
        <f>IFERROR(VLOOKUP(B594,例①!$C$22:$D$24,2,FALSE),"")</f>
        <v/>
      </c>
      <c r="BJ594" s="53" t="str">
        <f>IF(B594&gt;例①!$C$26,"",IF(B594&gt;=例①!$C$25,$BJ$13,""))</f>
        <v/>
      </c>
      <c r="BK594" s="53" t="str">
        <f>IF(B594&gt;例①!$C$28,"",IF(B594&gt;=例①!$C$27,$BK$13,""))</f>
        <v/>
      </c>
      <c r="BL594" s="53" t="str">
        <f>IF(B594&gt;例①!$C$30,"",IF(B594&gt;=例①!$C$29,$BL$13,""))</f>
        <v/>
      </c>
      <c r="BM594" s="53" t="str">
        <f>IF(B594&gt;例①!$C$32,"",IF(B594&gt;=例①!$C$31,$BM$13,""))</f>
        <v/>
      </c>
      <c r="BN594" s="53" t="str">
        <f>IF(B594&gt;例①!$C$34,"",IF(B594&gt;=例①!$C$33,$BN$13,""))</f>
        <v/>
      </c>
      <c r="BO594" s="53" t="str">
        <f>IF(B594&gt;例①!$C$36,"",IF(B594&gt;=例①!$C$35,$BO$13,""))</f>
        <v/>
      </c>
      <c r="BP594" s="53" t="str">
        <f>IF(B594&gt;例①!$C$38,"",IF(B594&gt;=例①!$C$37,$BP$13,""))</f>
        <v/>
      </c>
      <c r="BQ594" s="53" t="str">
        <f>IF(B594&gt;例①!$C$40,"",IF(B594&gt;=例①!$C$39,$BQ$13,""))</f>
        <v/>
      </c>
      <c r="BR594" s="53" t="str">
        <f>IF(B594&gt;例①!$C$42,"",IF(B594&gt;=例①!$C$41,$BR$13,""))</f>
        <v/>
      </c>
      <c r="BS594" s="53" t="str">
        <f>IF(B594&gt;例①!$C$44,"",IF(B594&gt;=例①!$C$43,$BS$13,""))</f>
        <v/>
      </c>
      <c r="BT594" s="53" t="str">
        <f>IF(B594&gt;例①!$C$46,"",IF(B594&gt;=例①!$C$45,$BT$13,""))</f>
        <v/>
      </c>
      <c r="BU594" s="53" t="str">
        <f>IF(B594&gt;例①!$C$48,"",IF(B594&gt;=例①!$C$47,$BU$13,""))</f>
        <v/>
      </c>
      <c r="BV594" s="53" t="str">
        <f>IF(B594&gt;例①!$C$50,"",IF(B594&gt;=例①!$C$49,$BV$13,""))</f>
        <v/>
      </c>
      <c r="BW594" s="53" t="str">
        <f>IF(B594&gt;例①!$C$52,"",IF(B594&gt;=例①!$C$51,$BW$13,""))</f>
        <v/>
      </c>
      <c r="BX594" s="53" t="str">
        <f>IF(B594&gt;例①!$C$54,"",IF(B594&gt;=例①!$C$53,$BX$13,""))</f>
        <v/>
      </c>
      <c r="BY594" s="53" t="str">
        <f>IF(B594&gt;例①!$C$56,"",IF(B594&gt;=例①!$C$55,$BY$13,""))</f>
        <v/>
      </c>
      <c r="BZ594" s="53" t="str">
        <f>IF(B594&gt;例①!$C$58,"",IF(B594&gt;=例①!$C$57,$BZ$13,""))</f>
        <v/>
      </c>
      <c r="CA594" s="53" t="str">
        <f>IF(B594&gt;例①!$C$60,"",IF(B594&gt;=例①!$C$59,$CA$13,""))</f>
        <v/>
      </c>
      <c r="CB594" s="53" t="str">
        <f>IF(B594&gt;例①!$C$62,"",IF(B594&gt;=例①!$C$61,$CB$13,""))</f>
        <v/>
      </c>
      <c r="CC594" s="53" t="str">
        <f>IF(B594&gt;例①!$C$64,"",IF(B594&gt;=例①!$C$63,$CC$13,""))</f>
        <v/>
      </c>
      <c r="CD594" s="53" t="str">
        <f>IF(B594&gt;例①!$C$66,"",IF(B594&gt;=例①!$C$65,$CD$13,""))</f>
        <v/>
      </c>
      <c r="CE594" s="50" t="str">
        <f t="shared" si="360"/>
        <v/>
      </c>
      <c r="CF594" s="50" t="str">
        <f t="shared" si="347"/>
        <v xml:space="preserve"> </v>
      </c>
    </row>
    <row r="595" spans="1:84" ht="39" customHeight="1" thickTop="1" thickBot="1" x14ac:dyDescent="0.2">
      <c r="A595" s="81" t="str">
        <f t="shared" si="334"/>
        <v>対象期間外</v>
      </c>
      <c r="B595" s="180" t="str">
        <f>IFERROR(IF(B594=例①!$E$12+IF(WEEKDAY(例①!$E$12)=1,例①!$E$12,(8-WEEKDAY(例①!$E$12))),"-",IF(B594="-","-",B594+1)),"-")</f>
        <v>-</v>
      </c>
      <c r="C595" s="89" t="str">
        <f t="shared" si="348"/>
        <v>-</v>
      </c>
      <c r="D595" s="199" t="str">
        <f t="shared" si="349"/>
        <v>×</v>
      </c>
      <c r="E595" s="200" t="str">
        <f t="shared" si="350"/>
        <v xml:space="preserve"> </v>
      </c>
      <c r="F595" s="201" t="s">
        <v>61</v>
      </c>
      <c r="G595" s="202"/>
      <c r="H595" s="203"/>
      <c r="I595" s="204"/>
      <c r="J595" s="187" t="str">
        <f t="shared" si="351"/>
        <v/>
      </c>
      <c r="K595" s="190" t="str">
        <f t="shared" si="335"/>
        <v/>
      </c>
      <c r="L595" s="190" t="str">
        <f t="shared" si="336"/>
        <v/>
      </c>
      <c r="M595" s="188" t="str">
        <f t="shared" si="352"/>
        <v/>
      </c>
      <c r="N595" s="87" t="str">
        <f t="shared" si="337"/>
        <v/>
      </c>
      <c r="O595" s="108"/>
      <c r="P595" s="156" t="str">
        <f>IF(B595&lt;例①!$E$11,"",IF(B595&gt;例①!$E$12,"",IF(LEN(CE595)=0,"○","")))</f>
        <v/>
      </c>
      <c r="Q595" s="162">
        <f t="shared" si="353"/>
        <v>52</v>
      </c>
      <c r="R595" s="93">
        <f t="shared" si="338"/>
        <v>181</v>
      </c>
      <c r="S595" s="156" t="str">
        <f t="shared" si="339"/>
        <v/>
      </c>
      <c r="T595" s="162">
        <f t="shared" si="340"/>
        <v>51</v>
      </c>
      <c r="U595" s="100">
        <f t="shared" si="354"/>
        <v>52</v>
      </c>
      <c r="V595" s="93" t="str">
        <f t="shared" si="341"/>
        <v/>
      </c>
      <c r="W595" s="169" t="str">
        <f t="shared" si="355"/>
        <v/>
      </c>
      <c r="X595" s="80" t="str">
        <f t="shared" si="356"/>
        <v/>
      </c>
      <c r="Y595" s="80" t="str">
        <f t="shared" si="357"/>
        <v/>
      </c>
      <c r="Z595" s="80" t="str">
        <f t="shared" si="342"/>
        <v>-</v>
      </c>
      <c r="AA595" s="80" t="str">
        <f t="shared" si="343"/>
        <v/>
      </c>
      <c r="AB595" s="80" t="str">
        <f t="shared" si="344"/>
        <v>OK（振替済み）</v>
      </c>
      <c r="AC595" s="154">
        <f t="shared" si="345"/>
        <v>51</v>
      </c>
      <c r="AD595" s="154" t="str">
        <f t="shared" si="358"/>
        <v/>
      </c>
      <c r="AE595" s="106">
        <f t="shared" si="359"/>
        <v>0</v>
      </c>
      <c r="AF595" s="106">
        <f t="shared" si="346"/>
        <v>0</v>
      </c>
      <c r="AG595" s="223" t="str">
        <f>IFERROR(IF(AE595=1,例①!$E$11,IF(AE595=2,例①!$E$11,IF(WEEKDAY(Z595)=2,Z588,AG594))),"")</f>
        <v/>
      </c>
      <c r="AH595" s="224" t="str">
        <f t="shared" si="333"/>
        <v/>
      </c>
      <c r="AI595" s="224" t="str">
        <f t="shared" si="333"/>
        <v/>
      </c>
      <c r="AJ595" s="224" t="str">
        <f t="shared" si="333"/>
        <v/>
      </c>
      <c r="AK595" s="224" t="str">
        <f t="shared" si="333"/>
        <v/>
      </c>
      <c r="AL595" s="224" t="str">
        <f t="shared" si="333"/>
        <v/>
      </c>
      <c r="AM595" s="224" t="str">
        <f t="shared" si="333"/>
        <v/>
      </c>
      <c r="AN595" s="224" t="str">
        <f t="shared" si="333"/>
        <v/>
      </c>
      <c r="AO595" s="224" t="str">
        <f t="shared" si="333"/>
        <v/>
      </c>
      <c r="AP595" s="224" t="str">
        <f t="shared" si="333"/>
        <v/>
      </c>
      <c r="AQ595" s="224" t="str">
        <f t="shared" si="333"/>
        <v/>
      </c>
      <c r="AR595" s="224" t="str">
        <f t="shared" si="333"/>
        <v/>
      </c>
      <c r="AS595" s="224" t="str">
        <f t="shared" si="333"/>
        <v/>
      </c>
      <c r="AT595" s="224" t="str">
        <f t="shared" si="333"/>
        <v/>
      </c>
      <c r="AU595" s="224" t="str">
        <f t="shared" si="333"/>
        <v/>
      </c>
      <c r="AV595" s="224" t="str">
        <f t="shared" si="333"/>
        <v/>
      </c>
      <c r="AW595" s="224" t="str">
        <f t="shared" si="333"/>
        <v/>
      </c>
      <c r="AX595" s="224" t="str">
        <f t="shared" si="333"/>
        <v/>
      </c>
      <c r="AY595" s="224" t="str">
        <f t="shared" si="333"/>
        <v/>
      </c>
      <c r="AZ595" s="224" t="str">
        <f t="shared" si="333"/>
        <v/>
      </c>
      <c r="BA595" s="224" t="str">
        <f t="shared" si="333"/>
        <v/>
      </c>
      <c r="BB595" s="225" t="str">
        <f>IFERROR(IF(IF(IF(Z595=例①!$E$12,例①!$E$12,IF(WEEKDAY(Z595)=1,Z602,BB596))&gt;例①!$E$12,例①!$E$12,IF(Z595=例①!$E$12,例①!$E$12,IF(WEEKDAY(Z595)=1,Z602,BB596)))=0,例①!$E$12,IF(IF(Z595=例①!$E$12,例①!$E$12,IF(WEEKDAY(Z595)=1,Z602,BB596))&gt;例①!$E$12,例①!$E$12,IF(Z595=例①!$E$12,例①!$E$12,IF(WEEKDAY(Z595)=1,Z602,BB596)))),"")</f>
        <v/>
      </c>
      <c r="BE595" s="53"/>
      <c r="BF595" s="53"/>
      <c r="BG595" s="53" t="str">
        <f>IFERROR(VLOOKUP(B595,例①!$C$11:$D$12,2,FALSE),"")</f>
        <v/>
      </c>
      <c r="BH595" s="53" t="str">
        <f>IFERROR(VLOOKUP(B595,例①!$C$16:$D$21,2,FALSE),"")</f>
        <v/>
      </c>
      <c r="BI595" s="53" t="str">
        <f>IFERROR(VLOOKUP(B595,例①!$C$22:$D$24,2,FALSE),"")</f>
        <v/>
      </c>
      <c r="BJ595" s="53" t="str">
        <f>IF(B595&gt;例①!$C$26,"",IF(B595&gt;=例①!$C$25,$BJ$13,""))</f>
        <v/>
      </c>
      <c r="BK595" s="53" t="str">
        <f>IF(B595&gt;例①!$C$28,"",IF(B595&gt;=例①!$C$27,$BK$13,""))</f>
        <v/>
      </c>
      <c r="BL595" s="53" t="str">
        <f>IF(B595&gt;例①!$C$30,"",IF(B595&gt;=例①!$C$29,$BL$13,""))</f>
        <v/>
      </c>
      <c r="BM595" s="53" t="str">
        <f>IF(B595&gt;例①!$C$32,"",IF(B595&gt;=例①!$C$31,$BM$13,""))</f>
        <v/>
      </c>
      <c r="BN595" s="53" t="str">
        <f>IF(B595&gt;例①!$C$34,"",IF(B595&gt;=例①!$C$33,$BN$13,""))</f>
        <v/>
      </c>
      <c r="BO595" s="53" t="str">
        <f>IF(B595&gt;例①!$C$36,"",IF(B595&gt;=例①!$C$35,$BO$13,""))</f>
        <v/>
      </c>
      <c r="BP595" s="53" t="str">
        <f>IF(B595&gt;例①!$C$38,"",IF(B595&gt;=例①!$C$37,$BP$13,""))</f>
        <v/>
      </c>
      <c r="BQ595" s="53" t="str">
        <f>IF(B595&gt;例①!$C$40,"",IF(B595&gt;=例①!$C$39,$BQ$13,""))</f>
        <v/>
      </c>
      <c r="BR595" s="53" t="str">
        <f>IF(B595&gt;例①!$C$42,"",IF(B595&gt;=例①!$C$41,$BR$13,""))</f>
        <v/>
      </c>
      <c r="BS595" s="53" t="str">
        <f>IF(B595&gt;例①!$C$44,"",IF(B595&gt;=例①!$C$43,$BS$13,""))</f>
        <v/>
      </c>
      <c r="BT595" s="53" t="str">
        <f>IF(B595&gt;例①!$C$46,"",IF(B595&gt;=例①!$C$45,$BT$13,""))</f>
        <v/>
      </c>
      <c r="BU595" s="53" t="str">
        <f>IF(B595&gt;例①!$C$48,"",IF(B595&gt;=例①!$C$47,$BU$13,""))</f>
        <v/>
      </c>
      <c r="BV595" s="53" t="str">
        <f>IF(B595&gt;例①!$C$50,"",IF(B595&gt;=例①!$C$49,$BV$13,""))</f>
        <v/>
      </c>
      <c r="BW595" s="53" t="str">
        <f>IF(B595&gt;例①!$C$52,"",IF(B595&gt;=例①!$C$51,$BW$13,""))</f>
        <v/>
      </c>
      <c r="BX595" s="53" t="str">
        <f>IF(B595&gt;例①!$C$54,"",IF(B595&gt;=例①!$C$53,$BX$13,""))</f>
        <v/>
      </c>
      <c r="BY595" s="53" t="str">
        <f>IF(B595&gt;例①!$C$56,"",IF(B595&gt;=例①!$C$55,$BY$13,""))</f>
        <v/>
      </c>
      <c r="BZ595" s="53" t="str">
        <f>IF(B595&gt;例①!$C$58,"",IF(B595&gt;=例①!$C$57,$BZ$13,""))</f>
        <v/>
      </c>
      <c r="CA595" s="53" t="str">
        <f>IF(B595&gt;例①!$C$60,"",IF(B595&gt;=例①!$C$59,$CA$13,""))</f>
        <v/>
      </c>
      <c r="CB595" s="53" t="str">
        <f>IF(B595&gt;例①!$C$62,"",IF(B595&gt;=例①!$C$61,$CB$13,""))</f>
        <v/>
      </c>
      <c r="CC595" s="53" t="str">
        <f>IF(B595&gt;例①!$C$64,"",IF(B595&gt;=例①!$C$63,$CC$13,""))</f>
        <v/>
      </c>
      <c r="CD595" s="53" t="str">
        <f>IF(B595&gt;例①!$C$66,"",IF(B595&gt;=例①!$C$65,$CD$13,""))</f>
        <v/>
      </c>
      <c r="CE595" s="50" t="str">
        <f t="shared" si="360"/>
        <v/>
      </c>
      <c r="CF595" s="50" t="str">
        <f t="shared" si="347"/>
        <v xml:space="preserve"> </v>
      </c>
    </row>
    <row r="596" spans="1:84" ht="39" customHeight="1" thickTop="1" thickBot="1" x14ac:dyDescent="0.2">
      <c r="A596" s="81" t="str">
        <f t="shared" si="334"/>
        <v>対象期間外</v>
      </c>
      <c r="B596" s="180" t="str">
        <f>IFERROR(IF(B595=例①!$E$12+IF(WEEKDAY(例①!$E$12)=1,例①!$E$12,(8-WEEKDAY(例①!$E$12))),"-",IF(B595="-","-",B595+1)),"-")</f>
        <v>-</v>
      </c>
      <c r="C596" s="89" t="str">
        <f t="shared" si="348"/>
        <v>-</v>
      </c>
      <c r="D596" s="199" t="str">
        <f t="shared" si="349"/>
        <v>×</v>
      </c>
      <c r="E596" s="200" t="str">
        <f t="shared" si="350"/>
        <v xml:space="preserve"> </v>
      </c>
      <c r="F596" s="201" t="s">
        <v>60</v>
      </c>
      <c r="G596" s="202"/>
      <c r="H596" s="203"/>
      <c r="I596" s="204"/>
      <c r="J596" s="187" t="str">
        <f t="shared" si="351"/>
        <v/>
      </c>
      <c r="K596" s="190" t="str">
        <f t="shared" si="335"/>
        <v/>
      </c>
      <c r="L596" s="190" t="str">
        <f t="shared" si="336"/>
        <v/>
      </c>
      <c r="M596" s="188" t="str">
        <f t="shared" si="352"/>
        <v/>
      </c>
      <c r="N596" s="87" t="str">
        <f t="shared" si="337"/>
        <v/>
      </c>
      <c r="O596" s="108"/>
      <c r="P596" s="156" t="str">
        <f>IF(B596&lt;例①!$E$11,"",IF(B596&gt;例①!$E$12,"",IF(LEN(CE596)=0,"○","")))</f>
        <v/>
      </c>
      <c r="Q596" s="162">
        <f t="shared" si="353"/>
        <v>52</v>
      </c>
      <c r="R596" s="93">
        <f t="shared" si="338"/>
        <v>181</v>
      </c>
      <c r="S596" s="156" t="str">
        <f t="shared" si="339"/>
        <v/>
      </c>
      <c r="T596" s="162">
        <f t="shared" si="340"/>
        <v>51</v>
      </c>
      <c r="U596" s="100">
        <f t="shared" si="354"/>
        <v>52</v>
      </c>
      <c r="V596" s="93" t="str">
        <f t="shared" si="341"/>
        <v/>
      </c>
      <c r="W596" s="169" t="str">
        <f t="shared" si="355"/>
        <v/>
      </c>
      <c r="X596" s="80" t="str">
        <f t="shared" si="356"/>
        <v/>
      </c>
      <c r="Y596" s="80" t="str">
        <f t="shared" si="357"/>
        <v/>
      </c>
      <c r="Z596" s="80" t="str">
        <f t="shared" si="342"/>
        <v>-</v>
      </c>
      <c r="AA596" s="80" t="str">
        <f t="shared" si="343"/>
        <v/>
      </c>
      <c r="AB596" s="80" t="str">
        <f t="shared" si="344"/>
        <v>OK（振替済み）</v>
      </c>
      <c r="AC596" s="154">
        <f t="shared" si="345"/>
        <v>51</v>
      </c>
      <c r="AD596" s="154" t="str">
        <f t="shared" si="358"/>
        <v/>
      </c>
      <c r="AE596" s="106">
        <f t="shared" si="359"/>
        <v>0</v>
      </c>
      <c r="AF596" s="106">
        <f t="shared" si="346"/>
        <v>0</v>
      </c>
      <c r="AG596" s="216" t="str">
        <f>IFERROR(IF(AE596=1,例①!$E$11,IF(AE596=2,例①!$E$11,IF(WEEKDAY(Z596)=2,Z589,AG595))),"")</f>
        <v/>
      </c>
      <c r="AH596" s="221" t="str">
        <f t="shared" si="333"/>
        <v/>
      </c>
      <c r="AI596" s="221" t="str">
        <f t="shared" si="333"/>
        <v/>
      </c>
      <c r="AJ596" s="221" t="str">
        <f t="shared" si="333"/>
        <v/>
      </c>
      <c r="AK596" s="221" t="str">
        <f t="shared" si="333"/>
        <v/>
      </c>
      <c r="AL596" s="221" t="str">
        <f t="shared" si="333"/>
        <v/>
      </c>
      <c r="AM596" s="221" t="str">
        <f t="shared" si="333"/>
        <v/>
      </c>
      <c r="AN596" s="221" t="str">
        <f t="shared" si="333"/>
        <v/>
      </c>
      <c r="AO596" s="221" t="str">
        <f t="shared" si="333"/>
        <v/>
      </c>
      <c r="AP596" s="221" t="str">
        <f t="shared" si="333"/>
        <v/>
      </c>
      <c r="AQ596" s="221" t="str">
        <f t="shared" si="333"/>
        <v/>
      </c>
      <c r="AR596" s="221" t="str">
        <f t="shared" si="333"/>
        <v/>
      </c>
      <c r="AS596" s="221" t="str">
        <f t="shared" si="333"/>
        <v/>
      </c>
      <c r="AT596" s="221" t="str">
        <f t="shared" si="333"/>
        <v/>
      </c>
      <c r="AU596" s="221" t="str">
        <f t="shared" si="333"/>
        <v/>
      </c>
      <c r="AV596" s="221" t="str">
        <f t="shared" si="333"/>
        <v/>
      </c>
      <c r="AW596" s="221" t="str">
        <f t="shared" si="333"/>
        <v/>
      </c>
      <c r="AX596" s="221" t="str">
        <f t="shared" si="333"/>
        <v/>
      </c>
      <c r="AY596" s="221" t="str">
        <f t="shared" si="333"/>
        <v/>
      </c>
      <c r="AZ596" s="221" t="str">
        <f t="shared" si="333"/>
        <v/>
      </c>
      <c r="BA596" s="221" t="str">
        <f t="shared" si="333"/>
        <v/>
      </c>
      <c r="BB596" s="217" t="str">
        <f>IFERROR(IF(IF(IF(Z596=例①!$E$12,例①!$E$12,IF(WEEKDAY(Z596)=1,Z603,BB597))&gt;例①!$E$12,例①!$E$12,IF(Z596=例①!$E$12,例①!$E$12,IF(WEEKDAY(Z596)=1,Z603,BB597)))=0,例①!$E$12,IF(IF(Z596=例①!$E$12,例①!$E$12,IF(WEEKDAY(Z596)=1,Z603,BB597))&gt;例①!$E$12,例①!$E$12,IF(Z596=例①!$E$12,例①!$E$12,IF(WEEKDAY(Z596)=1,Z603,BB597)))),"")</f>
        <v/>
      </c>
      <c r="BE596" s="53"/>
      <c r="BF596" s="53"/>
      <c r="BG596" s="53" t="str">
        <f>IFERROR(VLOOKUP(B596,例①!$C$11:$D$12,2,FALSE),"")</f>
        <v/>
      </c>
      <c r="BH596" s="53" t="str">
        <f>IFERROR(VLOOKUP(B596,例①!$C$16:$D$21,2,FALSE),"")</f>
        <v/>
      </c>
      <c r="BI596" s="53" t="str">
        <f>IFERROR(VLOOKUP(B596,例①!$C$22:$D$24,2,FALSE),"")</f>
        <v/>
      </c>
      <c r="BJ596" s="53" t="str">
        <f>IF(B596&gt;例①!$C$26,"",IF(B596&gt;=例①!$C$25,$BJ$13,""))</f>
        <v/>
      </c>
      <c r="BK596" s="53" t="str">
        <f>IF(B596&gt;例①!$C$28,"",IF(B596&gt;=例①!$C$27,$BK$13,""))</f>
        <v/>
      </c>
      <c r="BL596" s="53" t="str">
        <f>IF(B596&gt;例①!$C$30,"",IF(B596&gt;=例①!$C$29,$BL$13,""))</f>
        <v/>
      </c>
      <c r="BM596" s="53" t="str">
        <f>IF(B596&gt;例①!$C$32,"",IF(B596&gt;=例①!$C$31,$BM$13,""))</f>
        <v/>
      </c>
      <c r="BN596" s="53" t="str">
        <f>IF(B596&gt;例①!$C$34,"",IF(B596&gt;=例①!$C$33,$BN$13,""))</f>
        <v/>
      </c>
      <c r="BO596" s="53" t="str">
        <f>IF(B596&gt;例①!$C$36,"",IF(B596&gt;=例①!$C$35,$BO$13,""))</f>
        <v/>
      </c>
      <c r="BP596" s="53" t="str">
        <f>IF(B596&gt;例①!$C$38,"",IF(B596&gt;=例①!$C$37,$BP$13,""))</f>
        <v/>
      </c>
      <c r="BQ596" s="53" t="str">
        <f>IF(B596&gt;例①!$C$40,"",IF(B596&gt;=例①!$C$39,$BQ$13,""))</f>
        <v/>
      </c>
      <c r="BR596" s="53" t="str">
        <f>IF(B596&gt;例①!$C$42,"",IF(B596&gt;=例①!$C$41,$BR$13,""))</f>
        <v/>
      </c>
      <c r="BS596" s="53" t="str">
        <f>IF(B596&gt;例①!$C$44,"",IF(B596&gt;=例①!$C$43,$BS$13,""))</f>
        <v/>
      </c>
      <c r="BT596" s="53" t="str">
        <f>IF(B596&gt;例①!$C$46,"",IF(B596&gt;=例①!$C$45,$BT$13,""))</f>
        <v/>
      </c>
      <c r="BU596" s="53" t="str">
        <f>IF(B596&gt;例①!$C$48,"",IF(B596&gt;=例①!$C$47,$BU$13,""))</f>
        <v/>
      </c>
      <c r="BV596" s="53" t="str">
        <f>IF(B596&gt;例①!$C$50,"",IF(B596&gt;=例①!$C$49,$BV$13,""))</f>
        <v/>
      </c>
      <c r="BW596" s="53" t="str">
        <f>IF(B596&gt;例①!$C$52,"",IF(B596&gt;=例①!$C$51,$BW$13,""))</f>
        <v/>
      </c>
      <c r="BX596" s="53" t="str">
        <f>IF(B596&gt;例①!$C$54,"",IF(B596&gt;=例①!$C$53,$BX$13,""))</f>
        <v/>
      </c>
      <c r="BY596" s="53" t="str">
        <f>IF(B596&gt;例①!$C$56,"",IF(B596&gt;=例①!$C$55,$BY$13,""))</f>
        <v/>
      </c>
      <c r="BZ596" s="53" t="str">
        <f>IF(B596&gt;例①!$C$58,"",IF(B596&gt;=例①!$C$57,$BZ$13,""))</f>
        <v/>
      </c>
      <c r="CA596" s="53" t="str">
        <f>IF(B596&gt;例①!$C$60,"",IF(B596&gt;=例①!$C$59,$CA$13,""))</f>
        <v/>
      </c>
      <c r="CB596" s="53" t="str">
        <f>IF(B596&gt;例①!$C$62,"",IF(B596&gt;=例①!$C$61,$CB$13,""))</f>
        <v/>
      </c>
      <c r="CC596" s="53" t="str">
        <f>IF(B596&gt;例①!$C$64,"",IF(B596&gt;=例①!$C$63,$CC$13,""))</f>
        <v/>
      </c>
      <c r="CD596" s="53" t="str">
        <f>IF(B596&gt;例①!$C$66,"",IF(B596&gt;=例①!$C$65,$CD$13,""))</f>
        <v/>
      </c>
      <c r="CE596" s="50" t="str">
        <f t="shared" si="360"/>
        <v/>
      </c>
      <c r="CF596" s="50" t="str">
        <f t="shared" si="347"/>
        <v xml:space="preserve"> </v>
      </c>
    </row>
    <row r="597" spans="1:84" ht="39" customHeight="1" thickTop="1" thickBot="1" x14ac:dyDescent="0.2">
      <c r="A597" s="81" t="str">
        <f t="shared" si="334"/>
        <v>対象期間外</v>
      </c>
      <c r="B597" s="180" t="str">
        <f>IFERROR(IF(B596=例①!$E$12+IF(WEEKDAY(例①!$E$12)=1,例①!$E$12,(8-WEEKDAY(例①!$E$12))),"-",IF(B596="-","-",B596+1)),"-")</f>
        <v>-</v>
      </c>
      <c r="C597" s="89" t="str">
        <f t="shared" si="348"/>
        <v>-</v>
      </c>
      <c r="D597" s="199" t="str">
        <f t="shared" si="349"/>
        <v>×</v>
      </c>
      <c r="E597" s="200" t="str">
        <f t="shared" si="350"/>
        <v xml:space="preserve"> </v>
      </c>
      <c r="F597" s="201" t="s">
        <v>60</v>
      </c>
      <c r="G597" s="202"/>
      <c r="H597" s="203"/>
      <c r="I597" s="204"/>
      <c r="J597" s="187" t="str">
        <f t="shared" si="351"/>
        <v/>
      </c>
      <c r="K597" s="190" t="str">
        <f t="shared" si="335"/>
        <v/>
      </c>
      <c r="L597" s="190" t="str">
        <f t="shared" si="336"/>
        <v/>
      </c>
      <c r="M597" s="188" t="str">
        <f t="shared" si="352"/>
        <v/>
      </c>
      <c r="N597" s="87" t="str">
        <f t="shared" si="337"/>
        <v/>
      </c>
      <c r="O597" s="108"/>
      <c r="P597" s="156" t="str">
        <f>IF(B597&lt;例①!$E$11,"",IF(B597&gt;例①!$E$12,"",IF(LEN(CE597)=0,"○","")))</f>
        <v/>
      </c>
      <c r="Q597" s="162">
        <f t="shared" si="353"/>
        <v>52</v>
      </c>
      <c r="R597" s="93">
        <f t="shared" si="338"/>
        <v>181</v>
      </c>
      <c r="S597" s="156" t="str">
        <f t="shared" si="339"/>
        <v/>
      </c>
      <c r="T597" s="162">
        <f t="shared" si="340"/>
        <v>51</v>
      </c>
      <c r="U597" s="100">
        <f t="shared" si="354"/>
        <v>52</v>
      </c>
      <c r="V597" s="93" t="str">
        <f t="shared" si="341"/>
        <v/>
      </c>
      <c r="W597" s="169" t="str">
        <f t="shared" si="355"/>
        <v/>
      </c>
      <c r="X597" s="80" t="str">
        <f t="shared" si="356"/>
        <v/>
      </c>
      <c r="Y597" s="80" t="str">
        <f t="shared" si="357"/>
        <v/>
      </c>
      <c r="Z597" s="80" t="str">
        <f t="shared" si="342"/>
        <v>-</v>
      </c>
      <c r="AA597" s="80" t="str">
        <f t="shared" si="343"/>
        <v/>
      </c>
      <c r="AB597" s="80" t="str">
        <f t="shared" si="344"/>
        <v>OK（振替済み）</v>
      </c>
      <c r="AC597" s="154">
        <f t="shared" si="345"/>
        <v>51</v>
      </c>
      <c r="AD597" s="154" t="str">
        <f t="shared" si="358"/>
        <v/>
      </c>
      <c r="AE597" s="106">
        <f t="shared" si="359"/>
        <v>0</v>
      </c>
      <c r="AF597" s="106">
        <f t="shared" si="346"/>
        <v>0</v>
      </c>
      <c r="AG597" s="218" t="str">
        <f>IFERROR(IF(AE597=1,例①!$E$11,IF(AE597=2,例①!$E$11,IF(WEEKDAY(Z597)=2,Z590,AG596))),"")</f>
        <v/>
      </c>
      <c r="AH597" s="222" t="str">
        <f t="shared" si="333"/>
        <v/>
      </c>
      <c r="AI597" s="222" t="str">
        <f t="shared" si="333"/>
        <v/>
      </c>
      <c r="AJ597" s="222" t="str">
        <f t="shared" si="333"/>
        <v/>
      </c>
      <c r="AK597" s="222" t="str">
        <f t="shared" si="333"/>
        <v/>
      </c>
      <c r="AL597" s="222" t="str">
        <f t="shared" si="333"/>
        <v/>
      </c>
      <c r="AM597" s="222" t="str">
        <f t="shared" si="333"/>
        <v/>
      </c>
      <c r="AN597" s="222" t="str">
        <f t="shared" si="333"/>
        <v/>
      </c>
      <c r="AO597" s="222" t="str">
        <f t="shared" si="333"/>
        <v/>
      </c>
      <c r="AP597" s="222" t="str">
        <f t="shared" si="333"/>
        <v/>
      </c>
      <c r="AQ597" s="222" t="str">
        <f t="shared" si="333"/>
        <v/>
      </c>
      <c r="AR597" s="222" t="str">
        <f t="shared" si="333"/>
        <v/>
      </c>
      <c r="AS597" s="222" t="str">
        <f t="shared" si="333"/>
        <v/>
      </c>
      <c r="AT597" s="222" t="str">
        <f t="shared" si="333"/>
        <v/>
      </c>
      <c r="AU597" s="222" t="str">
        <f t="shared" si="333"/>
        <v/>
      </c>
      <c r="AV597" s="222" t="str">
        <f t="shared" si="333"/>
        <v/>
      </c>
      <c r="AW597" s="222" t="str">
        <f t="shared" si="333"/>
        <v/>
      </c>
      <c r="AX597" s="222" t="str">
        <f t="shared" si="333"/>
        <v/>
      </c>
      <c r="AY597" s="222" t="str">
        <f t="shared" si="333"/>
        <v/>
      </c>
      <c r="AZ597" s="222" t="str">
        <f t="shared" si="333"/>
        <v/>
      </c>
      <c r="BA597" s="222" t="str">
        <f t="shared" si="333"/>
        <v/>
      </c>
      <c r="BB597" s="219" t="str">
        <f>IFERROR(IF(IF(IF(Z597=例①!$E$12,例①!$E$12,IF(WEEKDAY(Z597)=1,Z604,BB598))&gt;例①!$E$12,例①!$E$12,IF(Z597=例①!$E$12,例①!$E$12,IF(WEEKDAY(Z597)=1,Z604,BB598)))=0,例①!$E$12,IF(IF(Z597=例①!$E$12,例①!$E$12,IF(WEEKDAY(Z597)=1,Z604,BB598))&gt;例①!$E$12,例①!$E$12,IF(Z597=例①!$E$12,例①!$E$12,IF(WEEKDAY(Z597)=1,Z604,BB598)))),"")</f>
        <v/>
      </c>
      <c r="BE597" s="53"/>
      <c r="BF597" s="53"/>
      <c r="BG597" s="53" t="str">
        <f>IFERROR(VLOOKUP(B597,例①!$C$11:$D$12,2,FALSE),"")</f>
        <v/>
      </c>
      <c r="BH597" s="53" t="str">
        <f>IFERROR(VLOOKUP(B597,例①!$C$16:$D$21,2,FALSE),"")</f>
        <v/>
      </c>
      <c r="BI597" s="53" t="str">
        <f>IFERROR(VLOOKUP(B597,例①!$C$22:$D$24,2,FALSE),"")</f>
        <v/>
      </c>
      <c r="BJ597" s="53" t="str">
        <f>IF(B597&gt;例①!$C$26,"",IF(B597&gt;=例①!$C$25,$BJ$13,""))</f>
        <v/>
      </c>
      <c r="BK597" s="53" t="str">
        <f>IF(B597&gt;例①!$C$28,"",IF(B597&gt;=例①!$C$27,$BK$13,""))</f>
        <v/>
      </c>
      <c r="BL597" s="53" t="str">
        <f>IF(B597&gt;例①!$C$30,"",IF(B597&gt;=例①!$C$29,$BL$13,""))</f>
        <v/>
      </c>
      <c r="BM597" s="53" t="str">
        <f>IF(B597&gt;例①!$C$32,"",IF(B597&gt;=例①!$C$31,$BM$13,""))</f>
        <v/>
      </c>
      <c r="BN597" s="53" t="str">
        <f>IF(B597&gt;例①!$C$34,"",IF(B597&gt;=例①!$C$33,$BN$13,""))</f>
        <v/>
      </c>
      <c r="BO597" s="53" t="str">
        <f>IF(B597&gt;例①!$C$36,"",IF(B597&gt;=例①!$C$35,$BO$13,""))</f>
        <v/>
      </c>
      <c r="BP597" s="53" t="str">
        <f>IF(B597&gt;例①!$C$38,"",IF(B597&gt;=例①!$C$37,$BP$13,""))</f>
        <v/>
      </c>
      <c r="BQ597" s="53" t="str">
        <f>IF(B597&gt;例①!$C$40,"",IF(B597&gt;=例①!$C$39,$BQ$13,""))</f>
        <v/>
      </c>
      <c r="BR597" s="53" t="str">
        <f>IF(B597&gt;例①!$C$42,"",IF(B597&gt;=例①!$C$41,$BR$13,""))</f>
        <v/>
      </c>
      <c r="BS597" s="53" t="str">
        <f>IF(B597&gt;例①!$C$44,"",IF(B597&gt;=例①!$C$43,$BS$13,""))</f>
        <v/>
      </c>
      <c r="BT597" s="53" t="str">
        <f>IF(B597&gt;例①!$C$46,"",IF(B597&gt;=例①!$C$45,$BT$13,""))</f>
        <v/>
      </c>
      <c r="BU597" s="53" t="str">
        <f>IF(B597&gt;例①!$C$48,"",IF(B597&gt;=例①!$C$47,$BU$13,""))</f>
        <v/>
      </c>
      <c r="BV597" s="53" t="str">
        <f>IF(B597&gt;例①!$C$50,"",IF(B597&gt;=例①!$C$49,$BV$13,""))</f>
        <v/>
      </c>
      <c r="BW597" s="53" t="str">
        <f>IF(B597&gt;例①!$C$52,"",IF(B597&gt;=例①!$C$51,$BW$13,""))</f>
        <v/>
      </c>
      <c r="BX597" s="53" t="str">
        <f>IF(B597&gt;例①!$C$54,"",IF(B597&gt;=例①!$C$53,$BX$13,""))</f>
        <v/>
      </c>
      <c r="BY597" s="53" t="str">
        <f>IF(B597&gt;例①!$C$56,"",IF(B597&gt;=例①!$C$55,$BY$13,""))</f>
        <v/>
      </c>
      <c r="BZ597" s="53" t="str">
        <f>IF(B597&gt;例①!$C$58,"",IF(B597&gt;=例①!$C$57,$BZ$13,""))</f>
        <v/>
      </c>
      <c r="CA597" s="53" t="str">
        <f>IF(B597&gt;例①!$C$60,"",IF(B597&gt;=例①!$C$59,$CA$13,""))</f>
        <v/>
      </c>
      <c r="CB597" s="53" t="str">
        <f>IF(B597&gt;例①!$C$62,"",IF(B597&gt;=例①!$C$61,$CB$13,""))</f>
        <v/>
      </c>
      <c r="CC597" s="53" t="str">
        <f>IF(B597&gt;例①!$C$64,"",IF(B597&gt;=例①!$C$63,$CC$13,""))</f>
        <v/>
      </c>
      <c r="CD597" s="53" t="str">
        <f>IF(B597&gt;例①!$C$66,"",IF(B597&gt;=例①!$C$65,$CD$13,""))</f>
        <v/>
      </c>
      <c r="CE597" s="50" t="str">
        <f t="shared" si="360"/>
        <v/>
      </c>
      <c r="CF597" s="50" t="str">
        <f t="shared" si="347"/>
        <v xml:space="preserve"> </v>
      </c>
    </row>
    <row r="598" spans="1:84" ht="39" customHeight="1" thickTop="1" thickBot="1" x14ac:dyDescent="0.2">
      <c r="A598" s="81" t="str">
        <f t="shared" si="334"/>
        <v>対象期間外</v>
      </c>
      <c r="B598" s="180" t="str">
        <f>IFERROR(IF(B597=例①!$E$12+IF(WEEKDAY(例①!$E$12)=1,例①!$E$12,(8-WEEKDAY(例①!$E$12))),"-",IF(B597="-","-",B597+1)),"-")</f>
        <v>-</v>
      </c>
      <c r="C598" s="89" t="str">
        <f t="shared" si="348"/>
        <v>-</v>
      </c>
      <c r="D598" s="199" t="str">
        <f t="shared" si="349"/>
        <v>×</v>
      </c>
      <c r="E598" s="200" t="str">
        <f t="shared" si="350"/>
        <v xml:space="preserve"> </v>
      </c>
      <c r="F598" s="201" t="s">
        <v>60</v>
      </c>
      <c r="G598" s="202"/>
      <c r="H598" s="203"/>
      <c r="I598" s="204"/>
      <c r="J598" s="187" t="str">
        <f t="shared" si="351"/>
        <v/>
      </c>
      <c r="K598" s="190" t="str">
        <f t="shared" si="335"/>
        <v/>
      </c>
      <c r="L598" s="190" t="str">
        <f t="shared" si="336"/>
        <v/>
      </c>
      <c r="M598" s="188" t="str">
        <f t="shared" si="352"/>
        <v/>
      </c>
      <c r="N598" s="87" t="str">
        <f t="shared" si="337"/>
        <v/>
      </c>
      <c r="O598" s="108"/>
      <c r="P598" s="156" t="str">
        <f>IF(B598&lt;例①!$E$11,"",IF(B598&gt;例①!$E$12,"",IF(LEN(CE598)=0,"○","")))</f>
        <v/>
      </c>
      <c r="Q598" s="162">
        <f t="shared" si="353"/>
        <v>52</v>
      </c>
      <c r="R598" s="93">
        <f t="shared" si="338"/>
        <v>181</v>
      </c>
      <c r="S598" s="156" t="str">
        <f t="shared" si="339"/>
        <v/>
      </c>
      <c r="T598" s="162">
        <f t="shared" si="340"/>
        <v>51</v>
      </c>
      <c r="U598" s="100">
        <f t="shared" si="354"/>
        <v>52</v>
      </c>
      <c r="V598" s="93" t="str">
        <f t="shared" si="341"/>
        <v/>
      </c>
      <c r="W598" s="169" t="str">
        <f t="shared" si="355"/>
        <v/>
      </c>
      <c r="X598" s="80" t="str">
        <f t="shared" si="356"/>
        <v/>
      </c>
      <c r="Y598" s="80" t="str">
        <f t="shared" si="357"/>
        <v/>
      </c>
      <c r="Z598" s="80" t="str">
        <f t="shared" si="342"/>
        <v>-</v>
      </c>
      <c r="AA598" s="80" t="str">
        <f t="shared" si="343"/>
        <v/>
      </c>
      <c r="AB598" s="80" t="str">
        <f t="shared" si="344"/>
        <v>OK（振替済み）</v>
      </c>
      <c r="AC598" s="154">
        <f t="shared" si="345"/>
        <v>51</v>
      </c>
      <c r="AD598" s="154" t="str">
        <f t="shared" si="358"/>
        <v/>
      </c>
      <c r="AE598" s="106">
        <f t="shared" si="359"/>
        <v>0</v>
      </c>
      <c r="AF598" s="106">
        <f t="shared" si="346"/>
        <v>0</v>
      </c>
      <c r="AG598" s="218" t="str">
        <f>IFERROR(IF(AE598=1,例①!$E$11,IF(AE598=2,例①!$E$11,IF(WEEKDAY(Z598)=2,Z591,AG597))),"")</f>
        <v/>
      </c>
      <c r="AH598" s="222" t="str">
        <f t="shared" si="333"/>
        <v/>
      </c>
      <c r="AI598" s="222" t="str">
        <f t="shared" si="333"/>
        <v/>
      </c>
      <c r="AJ598" s="222" t="str">
        <f t="shared" si="333"/>
        <v/>
      </c>
      <c r="AK598" s="222" t="str">
        <f t="shared" si="333"/>
        <v/>
      </c>
      <c r="AL598" s="222" t="str">
        <f t="shared" si="333"/>
        <v/>
      </c>
      <c r="AM598" s="222" t="str">
        <f t="shared" si="333"/>
        <v/>
      </c>
      <c r="AN598" s="222" t="str">
        <f t="shared" si="333"/>
        <v/>
      </c>
      <c r="AO598" s="222" t="str">
        <f t="shared" si="333"/>
        <v/>
      </c>
      <c r="AP598" s="222" t="str">
        <f t="shared" si="333"/>
        <v/>
      </c>
      <c r="AQ598" s="222" t="str">
        <f t="shared" si="333"/>
        <v/>
      </c>
      <c r="AR598" s="222" t="str">
        <f t="shared" si="333"/>
        <v/>
      </c>
      <c r="AS598" s="222" t="str">
        <f t="shared" si="333"/>
        <v/>
      </c>
      <c r="AT598" s="222" t="str">
        <f t="shared" si="333"/>
        <v/>
      </c>
      <c r="AU598" s="222" t="str">
        <f t="shared" si="333"/>
        <v/>
      </c>
      <c r="AV598" s="222" t="str">
        <f t="shared" si="333"/>
        <v/>
      </c>
      <c r="AW598" s="222" t="str">
        <f t="shared" si="333"/>
        <v/>
      </c>
      <c r="AX598" s="222" t="str">
        <f t="shared" si="333"/>
        <v/>
      </c>
      <c r="AY598" s="222" t="str">
        <f t="shared" si="333"/>
        <v/>
      </c>
      <c r="AZ598" s="222" t="str">
        <f t="shared" si="333"/>
        <v/>
      </c>
      <c r="BA598" s="222" t="str">
        <f t="shared" si="333"/>
        <v/>
      </c>
      <c r="BB598" s="219" t="str">
        <f>IFERROR(IF(IF(IF(Z598=例①!$E$12,例①!$E$12,IF(WEEKDAY(Z598)=1,Z605,BB599))&gt;例①!$E$12,例①!$E$12,IF(Z598=例①!$E$12,例①!$E$12,IF(WEEKDAY(Z598)=1,Z605,BB599)))=0,例①!$E$12,IF(IF(Z598=例①!$E$12,例①!$E$12,IF(WEEKDAY(Z598)=1,Z605,BB599))&gt;例①!$E$12,例①!$E$12,IF(Z598=例①!$E$12,例①!$E$12,IF(WEEKDAY(Z598)=1,Z605,BB599)))),"")</f>
        <v/>
      </c>
      <c r="BE598" s="53"/>
      <c r="BF598" s="53"/>
      <c r="BG598" s="53" t="str">
        <f>IFERROR(VLOOKUP(B598,例①!$C$11:$D$12,2,FALSE),"")</f>
        <v/>
      </c>
      <c r="BH598" s="53" t="str">
        <f>IFERROR(VLOOKUP(B598,例①!$C$16:$D$21,2,FALSE),"")</f>
        <v/>
      </c>
      <c r="BI598" s="53" t="str">
        <f>IFERROR(VLOOKUP(B598,例①!$C$22:$D$24,2,FALSE),"")</f>
        <v/>
      </c>
      <c r="BJ598" s="53" t="str">
        <f>IF(B598&gt;例①!$C$26,"",IF(B598&gt;=例①!$C$25,$BJ$13,""))</f>
        <v/>
      </c>
      <c r="BK598" s="53" t="str">
        <f>IF(B598&gt;例①!$C$28,"",IF(B598&gt;=例①!$C$27,$BK$13,""))</f>
        <v/>
      </c>
      <c r="BL598" s="53" t="str">
        <f>IF(B598&gt;例①!$C$30,"",IF(B598&gt;=例①!$C$29,$BL$13,""))</f>
        <v/>
      </c>
      <c r="BM598" s="53" t="str">
        <f>IF(B598&gt;例①!$C$32,"",IF(B598&gt;=例①!$C$31,$BM$13,""))</f>
        <v/>
      </c>
      <c r="BN598" s="53" t="str">
        <f>IF(B598&gt;例①!$C$34,"",IF(B598&gt;=例①!$C$33,$BN$13,""))</f>
        <v/>
      </c>
      <c r="BO598" s="53" t="str">
        <f>IF(B598&gt;例①!$C$36,"",IF(B598&gt;=例①!$C$35,$BO$13,""))</f>
        <v/>
      </c>
      <c r="BP598" s="53" t="str">
        <f>IF(B598&gt;例①!$C$38,"",IF(B598&gt;=例①!$C$37,$BP$13,""))</f>
        <v/>
      </c>
      <c r="BQ598" s="53" t="str">
        <f>IF(B598&gt;例①!$C$40,"",IF(B598&gt;=例①!$C$39,$BQ$13,""))</f>
        <v/>
      </c>
      <c r="BR598" s="53" t="str">
        <f>IF(B598&gt;例①!$C$42,"",IF(B598&gt;=例①!$C$41,$BR$13,""))</f>
        <v/>
      </c>
      <c r="BS598" s="53" t="str">
        <f>IF(B598&gt;例①!$C$44,"",IF(B598&gt;=例①!$C$43,$BS$13,""))</f>
        <v/>
      </c>
      <c r="BT598" s="53" t="str">
        <f>IF(B598&gt;例①!$C$46,"",IF(B598&gt;=例①!$C$45,$BT$13,""))</f>
        <v/>
      </c>
      <c r="BU598" s="53" t="str">
        <f>IF(B598&gt;例①!$C$48,"",IF(B598&gt;=例①!$C$47,$BU$13,""))</f>
        <v/>
      </c>
      <c r="BV598" s="53" t="str">
        <f>IF(B598&gt;例①!$C$50,"",IF(B598&gt;=例①!$C$49,$BV$13,""))</f>
        <v/>
      </c>
      <c r="BW598" s="53" t="str">
        <f>IF(B598&gt;例①!$C$52,"",IF(B598&gt;=例①!$C$51,$BW$13,""))</f>
        <v/>
      </c>
      <c r="BX598" s="53" t="str">
        <f>IF(B598&gt;例①!$C$54,"",IF(B598&gt;=例①!$C$53,$BX$13,""))</f>
        <v/>
      </c>
      <c r="BY598" s="53" t="str">
        <f>IF(B598&gt;例①!$C$56,"",IF(B598&gt;=例①!$C$55,$BY$13,""))</f>
        <v/>
      </c>
      <c r="BZ598" s="53" t="str">
        <f>IF(B598&gt;例①!$C$58,"",IF(B598&gt;=例①!$C$57,$BZ$13,""))</f>
        <v/>
      </c>
      <c r="CA598" s="53" t="str">
        <f>IF(B598&gt;例①!$C$60,"",IF(B598&gt;=例①!$C$59,$CA$13,""))</f>
        <v/>
      </c>
      <c r="CB598" s="53" t="str">
        <f>IF(B598&gt;例①!$C$62,"",IF(B598&gt;=例①!$C$61,$CB$13,""))</f>
        <v/>
      </c>
      <c r="CC598" s="53" t="str">
        <f>IF(B598&gt;例①!$C$64,"",IF(B598&gt;=例①!$C$63,$CC$13,""))</f>
        <v/>
      </c>
      <c r="CD598" s="53" t="str">
        <f>IF(B598&gt;例①!$C$66,"",IF(B598&gt;=例①!$C$65,$CD$13,""))</f>
        <v/>
      </c>
      <c r="CE598" s="50" t="str">
        <f t="shared" si="360"/>
        <v/>
      </c>
      <c r="CF598" s="50" t="str">
        <f t="shared" si="347"/>
        <v xml:space="preserve"> </v>
      </c>
    </row>
    <row r="599" spans="1:84" ht="39" customHeight="1" thickTop="1" thickBot="1" x14ac:dyDescent="0.2">
      <c r="A599" s="81" t="str">
        <f t="shared" si="334"/>
        <v>対象期間外</v>
      </c>
      <c r="B599" s="180" t="str">
        <f>IFERROR(IF(B598=例①!$E$12+IF(WEEKDAY(例①!$E$12)=1,例①!$E$12,(8-WEEKDAY(例①!$E$12))),"-",IF(B598="-","-",B598+1)),"-")</f>
        <v>-</v>
      </c>
      <c r="C599" s="89" t="str">
        <f t="shared" si="348"/>
        <v>-</v>
      </c>
      <c r="D599" s="199" t="str">
        <f t="shared" si="349"/>
        <v>×</v>
      </c>
      <c r="E599" s="200" t="str">
        <f t="shared" si="350"/>
        <v xml:space="preserve"> </v>
      </c>
      <c r="F599" s="201" t="s">
        <v>60</v>
      </c>
      <c r="G599" s="202"/>
      <c r="H599" s="203"/>
      <c r="I599" s="204"/>
      <c r="J599" s="187" t="str">
        <f t="shared" si="351"/>
        <v/>
      </c>
      <c r="K599" s="190" t="str">
        <f t="shared" si="335"/>
        <v/>
      </c>
      <c r="L599" s="190" t="str">
        <f t="shared" si="336"/>
        <v/>
      </c>
      <c r="M599" s="188" t="str">
        <f t="shared" si="352"/>
        <v/>
      </c>
      <c r="N599" s="87" t="str">
        <f t="shared" si="337"/>
        <v/>
      </c>
      <c r="O599" s="108"/>
      <c r="P599" s="156" t="str">
        <f>IF(B599&lt;例①!$E$11,"",IF(B599&gt;例①!$E$12,"",IF(LEN(CE599)=0,"○","")))</f>
        <v/>
      </c>
      <c r="Q599" s="162">
        <f t="shared" si="353"/>
        <v>52</v>
      </c>
      <c r="R599" s="93">
        <f t="shared" si="338"/>
        <v>181</v>
      </c>
      <c r="S599" s="156" t="str">
        <f t="shared" si="339"/>
        <v/>
      </c>
      <c r="T599" s="162">
        <f t="shared" si="340"/>
        <v>51</v>
      </c>
      <c r="U599" s="100">
        <f t="shared" si="354"/>
        <v>52</v>
      </c>
      <c r="V599" s="93" t="str">
        <f t="shared" si="341"/>
        <v/>
      </c>
      <c r="W599" s="169" t="str">
        <f t="shared" si="355"/>
        <v/>
      </c>
      <c r="X599" s="80" t="str">
        <f t="shared" si="356"/>
        <v/>
      </c>
      <c r="Y599" s="80" t="str">
        <f t="shared" si="357"/>
        <v/>
      </c>
      <c r="Z599" s="80" t="str">
        <f t="shared" si="342"/>
        <v>-</v>
      </c>
      <c r="AA599" s="80" t="str">
        <f t="shared" si="343"/>
        <v/>
      </c>
      <c r="AB599" s="80" t="str">
        <f t="shared" si="344"/>
        <v>OK（振替済み）</v>
      </c>
      <c r="AC599" s="154">
        <f t="shared" si="345"/>
        <v>51</v>
      </c>
      <c r="AD599" s="154" t="str">
        <f t="shared" si="358"/>
        <v/>
      </c>
      <c r="AE599" s="106">
        <f t="shared" si="359"/>
        <v>0</v>
      </c>
      <c r="AF599" s="106">
        <f t="shared" si="346"/>
        <v>0</v>
      </c>
      <c r="AG599" s="218" t="str">
        <f>IFERROR(IF(AE599=1,例①!$E$11,IF(AE599=2,例①!$E$11,IF(WEEKDAY(Z599)=2,Z592,AG598))),"")</f>
        <v/>
      </c>
      <c r="AH599" s="222" t="str">
        <f t="shared" si="333"/>
        <v/>
      </c>
      <c r="AI599" s="222" t="str">
        <f t="shared" si="333"/>
        <v/>
      </c>
      <c r="AJ599" s="222" t="str">
        <f t="shared" si="333"/>
        <v/>
      </c>
      <c r="AK599" s="222" t="str">
        <f t="shared" si="333"/>
        <v/>
      </c>
      <c r="AL599" s="222" t="str">
        <f t="shared" si="333"/>
        <v/>
      </c>
      <c r="AM599" s="222" t="str">
        <f t="shared" si="333"/>
        <v/>
      </c>
      <c r="AN599" s="222" t="str">
        <f t="shared" si="333"/>
        <v/>
      </c>
      <c r="AO599" s="222" t="str">
        <f t="shared" si="333"/>
        <v/>
      </c>
      <c r="AP599" s="222" t="str">
        <f t="shared" si="333"/>
        <v/>
      </c>
      <c r="AQ599" s="222" t="str">
        <f t="shared" si="333"/>
        <v/>
      </c>
      <c r="AR599" s="222" t="str">
        <f t="shared" si="333"/>
        <v/>
      </c>
      <c r="AS599" s="222" t="str">
        <f t="shared" si="333"/>
        <v/>
      </c>
      <c r="AT599" s="222" t="str">
        <f t="shared" si="333"/>
        <v/>
      </c>
      <c r="AU599" s="222" t="str">
        <f t="shared" si="333"/>
        <v/>
      </c>
      <c r="AV599" s="222" t="str">
        <f t="shared" si="333"/>
        <v/>
      </c>
      <c r="AW599" s="222" t="str">
        <f t="shared" si="333"/>
        <v/>
      </c>
      <c r="AX599" s="222" t="str">
        <f t="shared" si="333"/>
        <v/>
      </c>
      <c r="AY599" s="222" t="str">
        <f t="shared" si="333"/>
        <v/>
      </c>
      <c r="AZ599" s="222" t="str">
        <f t="shared" si="333"/>
        <v/>
      </c>
      <c r="BA599" s="222" t="str">
        <f t="shared" si="333"/>
        <v/>
      </c>
      <c r="BB599" s="219" t="str">
        <f>IFERROR(IF(IF(IF(Z599=例①!$E$12,例①!$E$12,IF(WEEKDAY(Z599)=1,Z606,BB600))&gt;例①!$E$12,例①!$E$12,IF(Z599=例①!$E$12,例①!$E$12,IF(WEEKDAY(Z599)=1,Z606,BB600)))=0,例①!$E$12,IF(IF(Z599=例①!$E$12,例①!$E$12,IF(WEEKDAY(Z599)=1,Z606,BB600))&gt;例①!$E$12,例①!$E$12,IF(Z599=例①!$E$12,例①!$E$12,IF(WEEKDAY(Z599)=1,Z606,BB600)))),"")</f>
        <v/>
      </c>
      <c r="BE599" s="53"/>
      <c r="BF599" s="53"/>
      <c r="BG599" s="53" t="str">
        <f>IFERROR(VLOOKUP(B599,例①!$C$11:$D$12,2,FALSE),"")</f>
        <v/>
      </c>
      <c r="BH599" s="53" t="str">
        <f>IFERROR(VLOOKUP(B599,例①!$C$16:$D$21,2,FALSE),"")</f>
        <v/>
      </c>
      <c r="BI599" s="53" t="str">
        <f>IFERROR(VLOOKUP(B599,例①!$C$22:$D$24,2,FALSE),"")</f>
        <v/>
      </c>
      <c r="BJ599" s="53" t="str">
        <f>IF(B599&gt;例①!$C$26,"",IF(B599&gt;=例①!$C$25,$BJ$13,""))</f>
        <v/>
      </c>
      <c r="BK599" s="53" t="str">
        <f>IF(B599&gt;例①!$C$28,"",IF(B599&gt;=例①!$C$27,$BK$13,""))</f>
        <v/>
      </c>
      <c r="BL599" s="53" t="str">
        <f>IF(B599&gt;例①!$C$30,"",IF(B599&gt;=例①!$C$29,$BL$13,""))</f>
        <v/>
      </c>
      <c r="BM599" s="53" t="str">
        <f>IF(B599&gt;例①!$C$32,"",IF(B599&gt;=例①!$C$31,$BM$13,""))</f>
        <v/>
      </c>
      <c r="BN599" s="53" t="str">
        <f>IF(B599&gt;例①!$C$34,"",IF(B599&gt;=例①!$C$33,$BN$13,""))</f>
        <v/>
      </c>
      <c r="BO599" s="53" t="str">
        <f>IF(B599&gt;例①!$C$36,"",IF(B599&gt;=例①!$C$35,$BO$13,""))</f>
        <v/>
      </c>
      <c r="BP599" s="53" t="str">
        <f>IF(B599&gt;例①!$C$38,"",IF(B599&gt;=例①!$C$37,$BP$13,""))</f>
        <v/>
      </c>
      <c r="BQ599" s="53" t="str">
        <f>IF(B599&gt;例①!$C$40,"",IF(B599&gt;=例①!$C$39,$BQ$13,""))</f>
        <v/>
      </c>
      <c r="BR599" s="53" t="str">
        <f>IF(B599&gt;例①!$C$42,"",IF(B599&gt;=例①!$C$41,$BR$13,""))</f>
        <v/>
      </c>
      <c r="BS599" s="53" t="str">
        <f>IF(B599&gt;例①!$C$44,"",IF(B599&gt;=例①!$C$43,$BS$13,""))</f>
        <v/>
      </c>
      <c r="BT599" s="53" t="str">
        <f>IF(B599&gt;例①!$C$46,"",IF(B599&gt;=例①!$C$45,$BT$13,""))</f>
        <v/>
      </c>
      <c r="BU599" s="53" t="str">
        <f>IF(B599&gt;例①!$C$48,"",IF(B599&gt;=例①!$C$47,$BU$13,""))</f>
        <v/>
      </c>
      <c r="BV599" s="53" t="str">
        <f>IF(B599&gt;例①!$C$50,"",IF(B599&gt;=例①!$C$49,$BV$13,""))</f>
        <v/>
      </c>
      <c r="BW599" s="53" t="str">
        <f>IF(B599&gt;例①!$C$52,"",IF(B599&gt;=例①!$C$51,$BW$13,""))</f>
        <v/>
      </c>
      <c r="BX599" s="53" t="str">
        <f>IF(B599&gt;例①!$C$54,"",IF(B599&gt;=例①!$C$53,$BX$13,""))</f>
        <v/>
      </c>
      <c r="BY599" s="53" t="str">
        <f>IF(B599&gt;例①!$C$56,"",IF(B599&gt;=例①!$C$55,$BY$13,""))</f>
        <v/>
      </c>
      <c r="BZ599" s="53" t="str">
        <f>IF(B599&gt;例①!$C$58,"",IF(B599&gt;=例①!$C$57,$BZ$13,""))</f>
        <v/>
      </c>
      <c r="CA599" s="53" t="str">
        <f>IF(B599&gt;例①!$C$60,"",IF(B599&gt;=例①!$C$59,$CA$13,""))</f>
        <v/>
      </c>
      <c r="CB599" s="53" t="str">
        <f>IF(B599&gt;例①!$C$62,"",IF(B599&gt;=例①!$C$61,$CB$13,""))</f>
        <v/>
      </c>
      <c r="CC599" s="53" t="str">
        <f>IF(B599&gt;例①!$C$64,"",IF(B599&gt;=例①!$C$63,$CC$13,""))</f>
        <v/>
      </c>
      <c r="CD599" s="53" t="str">
        <f>IF(B599&gt;例①!$C$66,"",IF(B599&gt;=例①!$C$65,$CD$13,""))</f>
        <v/>
      </c>
      <c r="CE599" s="50" t="str">
        <f t="shared" si="360"/>
        <v/>
      </c>
      <c r="CF599" s="50" t="str">
        <f t="shared" si="347"/>
        <v xml:space="preserve"> </v>
      </c>
    </row>
    <row r="600" spans="1:84" ht="39" customHeight="1" thickTop="1" thickBot="1" x14ac:dyDescent="0.2">
      <c r="A600" s="81" t="str">
        <f t="shared" si="334"/>
        <v>対象期間外</v>
      </c>
      <c r="B600" s="180" t="str">
        <f>IFERROR(IF(B599=例①!$E$12+IF(WEEKDAY(例①!$E$12)=1,例①!$E$12,(8-WEEKDAY(例①!$E$12))),"-",IF(B599="-","-",B599+1)),"-")</f>
        <v>-</v>
      </c>
      <c r="C600" s="89" t="str">
        <f t="shared" si="348"/>
        <v>-</v>
      </c>
      <c r="D600" s="199" t="str">
        <f t="shared" si="349"/>
        <v>×</v>
      </c>
      <c r="E600" s="200" t="str">
        <f t="shared" si="350"/>
        <v xml:space="preserve"> </v>
      </c>
      <c r="F600" s="201" t="s">
        <v>60</v>
      </c>
      <c r="G600" s="202"/>
      <c r="H600" s="203"/>
      <c r="I600" s="204"/>
      <c r="J600" s="187" t="str">
        <f t="shared" si="351"/>
        <v/>
      </c>
      <c r="K600" s="190" t="str">
        <f t="shared" si="335"/>
        <v/>
      </c>
      <c r="L600" s="190" t="str">
        <f t="shared" si="336"/>
        <v/>
      </c>
      <c r="M600" s="188" t="str">
        <f t="shared" si="352"/>
        <v/>
      </c>
      <c r="N600" s="87" t="str">
        <f t="shared" si="337"/>
        <v/>
      </c>
      <c r="O600" s="108"/>
      <c r="P600" s="156" t="str">
        <f>IF(B600&lt;例①!$E$11,"",IF(B600&gt;例①!$E$12,"",IF(LEN(CE600)=0,"○","")))</f>
        <v/>
      </c>
      <c r="Q600" s="162">
        <f t="shared" si="353"/>
        <v>52</v>
      </c>
      <c r="R600" s="93">
        <f t="shared" si="338"/>
        <v>181</v>
      </c>
      <c r="S600" s="156" t="str">
        <f t="shared" si="339"/>
        <v/>
      </c>
      <c r="T600" s="162">
        <f t="shared" si="340"/>
        <v>51</v>
      </c>
      <c r="U600" s="100">
        <f t="shared" si="354"/>
        <v>52</v>
      </c>
      <c r="V600" s="93" t="str">
        <f t="shared" si="341"/>
        <v/>
      </c>
      <c r="W600" s="169" t="str">
        <f t="shared" si="355"/>
        <v/>
      </c>
      <c r="X600" s="80" t="str">
        <f t="shared" si="356"/>
        <v/>
      </c>
      <c r="Y600" s="80" t="str">
        <f t="shared" si="357"/>
        <v/>
      </c>
      <c r="Z600" s="80" t="str">
        <f t="shared" si="342"/>
        <v>-</v>
      </c>
      <c r="AA600" s="80" t="str">
        <f t="shared" si="343"/>
        <v/>
      </c>
      <c r="AB600" s="80" t="str">
        <f t="shared" si="344"/>
        <v>OK（振替済み）</v>
      </c>
      <c r="AC600" s="154">
        <f t="shared" si="345"/>
        <v>51</v>
      </c>
      <c r="AD600" s="154" t="str">
        <f t="shared" si="358"/>
        <v/>
      </c>
      <c r="AE600" s="106">
        <f t="shared" si="359"/>
        <v>0</v>
      </c>
      <c r="AF600" s="106">
        <f t="shared" si="346"/>
        <v>0</v>
      </c>
      <c r="AG600" s="218" t="str">
        <f>IFERROR(IF(AE600=1,例①!$E$11,IF(AE600=2,例①!$E$11,IF(WEEKDAY(Z600)=2,Z593,AG599))),"")</f>
        <v/>
      </c>
      <c r="AH600" s="222" t="str">
        <f t="shared" si="333"/>
        <v/>
      </c>
      <c r="AI600" s="222" t="str">
        <f t="shared" si="333"/>
        <v/>
      </c>
      <c r="AJ600" s="222" t="str">
        <f t="shared" si="333"/>
        <v/>
      </c>
      <c r="AK600" s="222" t="str">
        <f t="shared" si="333"/>
        <v/>
      </c>
      <c r="AL600" s="222" t="str">
        <f t="shared" si="333"/>
        <v/>
      </c>
      <c r="AM600" s="222" t="str">
        <f t="shared" si="333"/>
        <v/>
      </c>
      <c r="AN600" s="222" t="str">
        <f t="shared" si="333"/>
        <v/>
      </c>
      <c r="AO600" s="222" t="str">
        <f t="shared" si="333"/>
        <v/>
      </c>
      <c r="AP600" s="222" t="str">
        <f t="shared" si="333"/>
        <v/>
      </c>
      <c r="AQ600" s="222" t="str">
        <f t="shared" si="333"/>
        <v/>
      </c>
      <c r="AR600" s="222" t="str">
        <f t="shared" si="333"/>
        <v/>
      </c>
      <c r="AS600" s="222" t="str">
        <f t="shared" si="333"/>
        <v/>
      </c>
      <c r="AT600" s="222" t="str">
        <f t="shared" si="333"/>
        <v/>
      </c>
      <c r="AU600" s="222" t="str">
        <f t="shared" si="333"/>
        <v/>
      </c>
      <c r="AV600" s="222" t="str">
        <f t="shared" si="333"/>
        <v/>
      </c>
      <c r="AW600" s="222" t="str">
        <f t="shared" ref="AW600:BA600" si="361">IFERROR(IF(AV600+1&gt;$BB600,"",AV600+1),"")</f>
        <v/>
      </c>
      <c r="AX600" s="222" t="str">
        <f t="shared" si="361"/>
        <v/>
      </c>
      <c r="AY600" s="222" t="str">
        <f t="shared" si="361"/>
        <v/>
      </c>
      <c r="AZ600" s="222" t="str">
        <f t="shared" si="361"/>
        <v/>
      </c>
      <c r="BA600" s="222" t="str">
        <f t="shared" si="361"/>
        <v/>
      </c>
      <c r="BB600" s="219" t="str">
        <f>IFERROR(IF(IF(IF(Z600=例①!$E$12,例①!$E$12,IF(WEEKDAY(Z600)=1,Z607,BB601))&gt;例①!$E$12,例①!$E$12,IF(Z600=例①!$E$12,例①!$E$12,IF(WEEKDAY(Z600)=1,Z607,BB601)))=0,例①!$E$12,IF(IF(Z600=例①!$E$12,例①!$E$12,IF(WEEKDAY(Z600)=1,Z607,BB601))&gt;例①!$E$12,例①!$E$12,IF(Z600=例①!$E$12,例①!$E$12,IF(WEEKDAY(Z600)=1,Z607,BB601)))),"")</f>
        <v/>
      </c>
      <c r="BE600" s="53"/>
      <c r="BF600" s="53"/>
      <c r="BG600" s="53" t="str">
        <f>IFERROR(VLOOKUP(B600,例①!$C$11:$D$12,2,FALSE),"")</f>
        <v/>
      </c>
      <c r="BH600" s="53" t="str">
        <f>IFERROR(VLOOKUP(B600,例①!$C$16:$D$21,2,FALSE),"")</f>
        <v/>
      </c>
      <c r="BI600" s="53" t="str">
        <f>IFERROR(VLOOKUP(B600,例①!$C$22:$D$24,2,FALSE),"")</f>
        <v/>
      </c>
      <c r="BJ600" s="53" t="str">
        <f>IF(B600&gt;例①!$C$26,"",IF(B600&gt;=例①!$C$25,$BJ$13,""))</f>
        <v/>
      </c>
      <c r="BK600" s="53" t="str">
        <f>IF(B600&gt;例①!$C$28,"",IF(B600&gt;=例①!$C$27,$BK$13,""))</f>
        <v/>
      </c>
      <c r="BL600" s="53" t="str">
        <f>IF(B600&gt;例①!$C$30,"",IF(B600&gt;=例①!$C$29,$BL$13,""))</f>
        <v/>
      </c>
      <c r="BM600" s="53" t="str">
        <f>IF(B600&gt;例①!$C$32,"",IF(B600&gt;=例①!$C$31,$BM$13,""))</f>
        <v/>
      </c>
      <c r="BN600" s="53" t="str">
        <f>IF(B600&gt;例①!$C$34,"",IF(B600&gt;=例①!$C$33,$BN$13,""))</f>
        <v/>
      </c>
      <c r="BO600" s="53" t="str">
        <f>IF(B600&gt;例①!$C$36,"",IF(B600&gt;=例①!$C$35,$BO$13,""))</f>
        <v/>
      </c>
      <c r="BP600" s="53" t="str">
        <f>IF(B600&gt;例①!$C$38,"",IF(B600&gt;=例①!$C$37,$BP$13,""))</f>
        <v/>
      </c>
      <c r="BQ600" s="53" t="str">
        <f>IF(B600&gt;例①!$C$40,"",IF(B600&gt;=例①!$C$39,$BQ$13,""))</f>
        <v/>
      </c>
      <c r="BR600" s="53" t="str">
        <f>IF(B600&gt;例①!$C$42,"",IF(B600&gt;=例①!$C$41,$BR$13,""))</f>
        <v/>
      </c>
      <c r="BS600" s="53" t="str">
        <f>IF(B600&gt;例①!$C$44,"",IF(B600&gt;=例①!$C$43,$BS$13,""))</f>
        <v/>
      </c>
      <c r="BT600" s="53" t="str">
        <f>IF(B600&gt;例①!$C$46,"",IF(B600&gt;=例①!$C$45,$BT$13,""))</f>
        <v/>
      </c>
      <c r="BU600" s="53" t="str">
        <f>IF(B600&gt;例①!$C$48,"",IF(B600&gt;=例①!$C$47,$BU$13,""))</f>
        <v/>
      </c>
      <c r="BV600" s="53" t="str">
        <f>IF(B600&gt;例①!$C$50,"",IF(B600&gt;=例①!$C$49,$BV$13,""))</f>
        <v/>
      </c>
      <c r="BW600" s="53" t="str">
        <f>IF(B600&gt;例①!$C$52,"",IF(B600&gt;=例①!$C$51,$BW$13,""))</f>
        <v/>
      </c>
      <c r="BX600" s="53" t="str">
        <f>IF(B600&gt;例①!$C$54,"",IF(B600&gt;=例①!$C$53,$BX$13,""))</f>
        <v/>
      </c>
      <c r="BY600" s="53" t="str">
        <f>IF(B600&gt;例①!$C$56,"",IF(B600&gt;=例①!$C$55,$BY$13,""))</f>
        <v/>
      </c>
      <c r="BZ600" s="53" t="str">
        <f>IF(B600&gt;例①!$C$58,"",IF(B600&gt;=例①!$C$57,$BZ$13,""))</f>
        <v/>
      </c>
      <c r="CA600" s="53" t="str">
        <f>IF(B600&gt;例①!$C$60,"",IF(B600&gt;=例①!$C$59,$CA$13,""))</f>
        <v/>
      </c>
      <c r="CB600" s="53" t="str">
        <f>IF(B600&gt;例①!$C$62,"",IF(B600&gt;=例①!$C$61,$CB$13,""))</f>
        <v/>
      </c>
      <c r="CC600" s="53" t="str">
        <f>IF(B600&gt;例①!$C$64,"",IF(B600&gt;=例①!$C$63,$CC$13,""))</f>
        <v/>
      </c>
      <c r="CD600" s="53" t="str">
        <f>IF(B600&gt;例①!$C$66,"",IF(B600&gt;=例①!$C$65,$CD$13,""))</f>
        <v/>
      </c>
      <c r="CE600" s="50" t="str">
        <f t="shared" si="360"/>
        <v/>
      </c>
      <c r="CF600" s="50" t="str">
        <f t="shared" si="347"/>
        <v xml:space="preserve"> </v>
      </c>
    </row>
    <row r="601" spans="1:84" ht="39" customHeight="1" thickTop="1" thickBot="1" x14ac:dyDescent="0.2">
      <c r="A601" s="81" t="str">
        <f t="shared" si="334"/>
        <v>対象期間外</v>
      </c>
      <c r="B601" s="180" t="str">
        <f>IFERROR(IF(B600=例①!$E$12+IF(WEEKDAY(例①!$E$12)=1,例①!$E$12,(8-WEEKDAY(例①!$E$12))),"-",IF(B600="-","-",B600+1)),"-")</f>
        <v>-</v>
      </c>
      <c r="C601" s="89" t="str">
        <f t="shared" si="348"/>
        <v>-</v>
      </c>
      <c r="D601" s="199" t="str">
        <f t="shared" si="349"/>
        <v>×</v>
      </c>
      <c r="E601" s="200" t="str">
        <f t="shared" si="350"/>
        <v xml:space="preserve"> </v>
      </c>
      <c r="F601" s="201" t="s">
        <v>61</v>
      </c>
      <c r="G601" s="202"/>
      <c r="H601" s="203"/>
      <c r="I601" s="204"/>
      <c r="J601" s="187" t="str">
        <f t="shared" si="351"/>
        <v/>
      </c>
      <c r="K601" s="190" t="str">
        <f t="shared" si="335"/>
        <v/>
      </c>
      <c r="L601" s="190" t="str">
        <f t="shared" si="336"/>
        <v/>
      </c>
      <c r="M601" s="188" t="str">
        <f t="shared" si="352"/>
        <v/>
      </c>
      <c r="N601" s="87" t="str">
        <f t="shared" si="337"/>
        <v/>
      </c>
      <c r="O601" s="108"/>
      <c r="P601" s="156" t="str">
        <f>IF(B601&lt;例①!$E$11,"",IF(B601&gt;例①!$E$12,"",IF(LEN(CE601)=0,"○","")))</f>
        <v/>
      </c>
      <c r="Q601" s="162">
        <f t="shared" si="353"/>
        <v>52</v>
      </c>
      <c r="R601" s="93">
        <f t="shared" si="338"/>
        <v>181</v>
      </c>
      <c r="S601" s="156" t="str">
        <f t="shared" si="339"/>
        <v/>
      </c>
      <c r="T601" s="162">
        <f t="shared" si="340"/>
        <v>51</v>
      </c>
      <c r="U601" s="100">
        <f t="shared" si="354"/>
        <v>52</v>
      </c>
      <c r="V601" s="93" t="str">
        <f t="shared" si="341"/>
        <v/>
      </c>
      <c r="W601" s="169" t="str">
        <f t="shared" si="355"/>
        <v/>
      </c>
      <c r="X601" s="80" t="str">
        <f t="shared" si="356"/>
        <v/>
      </c>
      <c r="Y601" s="80" t="str">
        <f t="shared" si="357"/>
        <v/>
      </c>
      <c r="Z601" s="80" t="str">
        <f t="shared" si="342"/>
        <v>-</v>
      </c>
      <c r="AA601" s="80" t="str">
        <f t="shared" si="343"/>
        <v/>
      </c>
      <c r="AB601" s="80" t="str">
        <f t="shared" si="344"/>
        <v>OK（振替済み）</v>
      </c>
      <c r="AC601" s="154">
        <f t="shared" si="345"/>
        <v>51</v>
      </c>
      <c r="AD601" s="154" t="str">
        <f t="shared" si="358"/>
        <v/>
      </c>
      <c r="AE601" s="106">
        <f t="shared" si="359"/>
        <v>0</v>
      </c>
      <c r="AF601" s="106">
        <f t="shared" si="346"/>
        <v>0</v>
      </c>
      <c r="AG601" s="218" t="str">
        <f>IFERROR(IF(AE601=1,例①!$E$11,IF(AE601=2,例①!$E$11,IF(WEEKDAY(Z601)=2,Z594,AG600))),"")</f>
        <v/>
      </c>
      <c r="AH601" s="222" t="str">
        <f t="shared" ref="AH601:BA613" si="362">IFERROR(IF(AG601+1&gt;$BB601,"",AG601+1),"")</f>
        <v/>
      </c>
      <c r="AI601" s="222" t="str">
        <f t="shared" si="362"/>
        <v/>
      </c>
      <c r="AJ601" s="222" t="str">
        <f t="shared" si="362"/>
        <v/>
      </c>
      <c r="AK601" s="222" t="str">
        <f t="shared" si="362"/>
        <v/>
      </c>
      <c r="AL601" s="222" t="str">
        <f t="shared" si="362"/>
        <v/>
      </c>
      <c r="AM601" s="222" t="str">
        <f t="shared" si="362"/>
        <v/>
      </c>
      <c r="AN601" s="222" t="str">
        <f t="shared" si="362"/>
        <v/>
      </c>
      <c r="AO601" s="222" t="str">
        <f t="shared" si="362"/>
        <v/>
      </c>
      <c r="AP601" s="222" t="str">
        <f t="shared" si="362"/>
        <v/>
      </c>
      <c r="AQ601" s="222" t="str">
        <f t="shared" si="362"/>
        <v/>
      </c>
      <c r="AR601" s="222" t="str">
        <f t="shared" si="362"/>
        <v/>
      </c>
      <c r="AS601" s="222" t="str">
        <f t="shared" si="362"/>
        <v/>
      </c>
      <c r="AT601" s="222" t="str">
        <f t="shared" si="362"/>
        <v/>
      </c>
      <c r="AU601" s="222" t="str">
        <f t="shared" si="362"/>
        <v/>
      </c>
      <c r="AV601" s="222" t="str">
        <f t="shared" si="362"/>
        <v/>
      </c>
      <c r="AW601" s="222" t="str">
        <f t="shared" si="362"/>
        <v/>
      </c>
      <c r="AX601" s="222" t="str">
        <f t="shared" si="362"/>
        <v/>
      </c>
      <c r="AY601" s="222" t="str">
        <f t="shared" si="362"/>
        <v/>
      </c>
      <c r="AZ601" s="222" t="str">
        <f t="shared" si="362"/>
        <v/>
      </c>
      <c r="BA601" s="222" t="str">
        <f t="shared" si="362"/>
        <v/>
      </c>
      <c r="BB601" s="219" t="str">
        <f>IFERROR(IF(IF(IF(Z601=例①!$E$12,例①!$E$12,IF(WEEKDAY(Z601)=1,Z608,BB602))&gt;例①!$E$12,例①!$E$12,IF(Z601=例①!$E$12,例①!$E$12,IF(WEEKDAY(Z601)=1,Z608,BB602)))=0,例①!$E$12,IF(IF(Z601=例①!$E$12,例①!$E$12,IF(WEEKDAY(Z601)=1,Z608,BB602))&gt;例①!$E$12,例①!$E$12,IF(Z601=例①!$E$12,例①!$E$12,IF(WEEKDAY(Z601)=1,Z608,BB602)))),"")</f>
        <v/>
      </c>
      <c r="BE601" s="53"/>
      <c r="BF601" s="53"/>
      <c r="BG601" s="53" t="str">
        <f>IFERROR(VLOOKUP(B601,例①!$C$11:$D$12,2,FALSE),"")</f>
        <v/>
      </c>
      <c r="BH601" s="53" t="str">
        <f>IFERROR(VLOOKUP(B601,例①!$C$16:$D$21,2,FALSE),"")</f>
        <v/>
      </c>
      <c r="BI601" s="53" t="str">
        <f>IFERROR(VLOOKUP(B601,例①!$C$22:$D$24,2,FALSE),"")</f>
        <v/>
      </c>
      <c r="BJ601" s="53" t="str">
        <f>IF(B601&gt;例①!$C$26,"",IF(B601&gt;=例①!$C$25,$BJ$13,""))</f>
        <v/>
      </c>
      <c r="BK601" s="53" t="str">
        <f>IF(B601&gt;例①!$C$28,"",IF(B601&gt;=例①!$C$27,$BK$13,""))</f>
        <v/>
      </c>
      <c r="BL601" s="53" t="str">
        <f>IF(B601&gt;例①!$C$30,"",IF(B601&gt;=例①!$C$29,$BL$13,""))</f>
        <v/>
      </c>
      <c r="BM601" s="53" t="str">
        <f>IF(B601&gt;例①!$C$32,"",IF(B601&gt;=例①!$C$31,$BM$13,""))</f>
        <v/>
      </c>
      <c r="BN601" s="53" t="str">
        <f>IF(B601&gt;例①!$C$34,"",IF(B601&gt;=例①!$C$33,$BN$13,""))</f>
        <v/>
      </c>
      <c r="BO601" s="53" t="str">
        <f>IF(B601&gt;例①!$C$36,"",IF(B601&gt;=例①!$C$35,$BO$13,""))</f>
        <v/>
      </c>
      <c r="BP601" s="53" t="str">
        <f>IF(B601&gt;例①!$C$38,"",IF(B601&gt;=例①!$C$37,$BP$13,""))</f>
        <v/>
      </c>
      <c r="BQ601" s="53" t="str">
        <f>IF(B601&gt;例①!$C$40,"",IF(B601&gt;=例①!$C$39,$BQ$13,""))</f>
        <v/>
      </c>
      <c r="BR601" s="53" t="str">
        <f>IF(B601&gt;例①!$C$42,"",IF(B601&gt;=例①!$C$41,$BR$13,""))</f>
        <v/>
      </c>
      <c r="BS601" s="53" t="str">
        <f>IF(B601&gt;例①!$C$44,"",IF(B601&gt;=例①!$C$43,$BS$13,""))</f>
        <v/>
      </c>
      <c r="BT601" s="53" t="str">
        <f>IF(B601&gt;例①!$C$46,"",IF(B601&gt;=例①!$C$45,$BT$13,""))</f>
        <v/>
      </c>
      <c r="BU601" s="53" t="str">
        <f>IF(B601&gt;例①!$C$48,"",IF(B601&gt;=例①!$C$47,$BU$13,""))</f>
        <v/>
      </c>
      <c r="BV601" s="53" t="str">
        <f>IF(B601&gt;例①!$C$50,"",IF(B601&gt;=例①!$C$49,$BV$13,""))</f>
        <v/>
      </c>
      <c r="BW601" s="53" t="str">
        <f>IF(B601&gt;例①!$C$52,"",IF(B601&gt;=例①!$C$51,$BW$13,""))</f>
        <v/>
      </c>
      <c r="BX601" s="53" t="str">
        <f>IF(B601&gt;例①!$C$54,"",IF(B601&gt;=例①!$C$53,$BX$13,""))</f>
        <v/>
      </c>
      <c r="BY601" s="53" t="str">
        <f>IF(B601&gt;例①!$C$56,"",IF(B601&gt;=例①!$C$55,$BY$13,""))</f>
        <v/>
      </c>
      <c r="BZ601" s="53" t="str">
        <f>IF(B601&gt;例①!$C$58,"",IF(B601&gt;=例①!$C$57,$BZ$13,""))</f>
        <v/>
      </c>
      <c r="CA601" s="53" t="str">
        <f>IF(B601&gt;例①!$C$60,"",IF(B601&gt;=例①!$C$59,$CA$13,""))</f>
        <v/>
      </c>
      <c r="CB601" s="53" t="str">
        <f>IF(B601&gt;例①!$C$62,"",IF(B601&gt;=例①!$C$61,$CB$13,""))</f>
        <v/>
      </c>
      <c r="CC601" s="53" t="str">
        <f>IF(B601&gt;例①!$C$64,"",IF(B601&gt;=例①!$C$63,$CC$13,""))</f>
        <v/>
      </c>
      <c r="CD601" s="53" t="str">
        <f>IF(B601&gt;例①!$C$66,"",IF(B601&gt;=例①!$C$65,$CD$13,""))</f>
        <v/>
      </c>
      <c r="CE601" s="50" t="str">
        <f t="shared" si="360"/>
        <v/>
      </c>
      <c r="CF601" s="50" t="str">
        <f t="shared" si="347"/>
        <v xml:space="preserve"> </v>
      </c>
    </row>
    <row r="602" spans="1:84" ht="39" customHeight="1" thickTop="1" thickBot="1" x14ac:dyDescent="0.2">
      <c r="A602" s="81" t="str">
        <f t="shared" si="334"/>
        <v>対象期間外</v>
      </c>
      <c r="B602" s="180" t="str">
        <f>IFERROR(IF(B601=例①!$E$12+IF(WEEKDAY(例①!$E$12)=1,例①!$E$12,(8-WEEKDAY(例①!$E$12))),"-",IF(B601="-","-",B601+1)),"-")</f>
        <v>-</v>
      </c>
      <c r="C602" s="89" t="str">
        <f t="shared" si="348"/>
        <v>-</v>
      </c>
      <c r="D602" s="199" t="str">
        <f t="shared" si="349"/>
        <v>×</v>
      </c>
      <c r="E602" s="200" t="str">
        <f t="shared" si="350"/>
        <v xml:space="preserve"> </v>
      </c>
      <c r="F602" s="201" t="s">
        <v>61</v>
      </c>
      <c r="G602" s="202"/>
      <c r="H602" s="203"/>
      <c r="I602" s="204"/>
      <c r="J602" s="187" t="str">
        <f t="shared" si="351"/>
        <v/>
      </c>
      <c r="K602" s="190" t="str">
        <f t="shared" si="335"/>
        <v/>
      </c>
      <c r="L602" s="190" t="str">
        <f t="shared" si="336"/>
        <v/>
      </c>
      <c r="M602" s="188" t="str">
        <f t="shared" si="352"/>
        <v/>
      </c>
      <c r="N602" s="87" t="str">
        <f t="shared" si="337"/>
        <v/>
      </c>
      <c r="O602" s="108"/>
      <c r="P602" s="156" t="str">
        <f>IF(B602&lt;例①!$E$11,"",IF(B602&gt;例①!$E$12,"",IF(LEN(CE602)=0,"○","")))</f>
        <v/>
      </c>
      <c r="Q602" s="162">
        <f t="shared" si="353"/>
        <v>52</v>
      </c>
      <c r="R602" s="93">
        <f t="shared" si="338"/>
        <v>181</v>
      </c>
      <c r="S602" s="156" t="str">
        <f t="shared" si="339"/>
        <v/>
      </c>
      <c r="T602" s="162">
        <f t="shared" si="340"/>
        <v>51</v>
      </c>
      <c r="U602" s="100">
        <f t="shared" si="354"/>
        <v>52</v>
      </c>
      <c r="V602" s="93" t="str">
        <f t="shared" si="341"/>
        <v/>
      </c>
      <c r="W602" s="169" t="str">
        <f t="shared" si="355"/>
        <v/>
      </c>
      <c r="X602" s="80" t="str">
        <f t="shared" si="356"/>
        <v/>
      </c>
      <c r="Y602" s="80" t="str">
        <f t="shared" si="357"/>
        <v/>
      </c>
      <c r="Z602" s="80" t="str">
        <f t="shared" si="342"/>
        <v>-</v>
      </c>
      <c r="AA602" s="80" t="str">
        <f t="shared" si="343"/>
        <v/>
      </c>
      <c r="AB602" s="80" t="str">
        <f t="shared" si="344"/>
        <v>OK（振替済み）</v>
      </c>
      <c r="AC602" s="154">
        <f t="shared" si="345"/>
        <v>51</v>
      </c>
      <c r="AD602" s="154" t="str">
        <f t="shared" si="358"/>
        <v/>
      </c>
      <c r="AE602" s="106">
        <f t="shared" si="359"/>
        <v>0</v>
      </c>
      <c r="AF602" s="106">
        <f t="shared" si="346"/>
        <v>0</v>
      </c>
      <c r="AG602" s="223" t="str">
        <f>IFERROR(IF(AE602=1,例①!$E$11,IF(AE602=2,例①!$E$11,IF(WEEKDAY(Z602)=2,Z595,AG601))),"")</f>
        <v/>
      </c>
      <c r="AH602" s="224" t="str">
        <f t="shared" si="362"/>
        <v/>
      </c>
      <c r="AI602" s="224" t="str">
        <f t="shared" si="362"/>
        <v/>
      </c>
      <c r="AJ602" s="224" t="str">
        <f t="shared" si="362"/>
        <v/>
      </c>
      <c r="AK602" s="224" t="str">
        <f t="shared" si="362"/>
        <v/>
      </c>
      <c r="AL602" s="224" t="str">
        <f t="shared" si="362"/>
        <v/>
      </c>
      <c r="AM602" s="224" t="str">
        <f t="shared" si="362"/>
        <v/>
      </c>
      <c r="AN602" s="224" t="str">
        <f t="shared" si="362"/>
        <v/>
      </c>
      <c r="AO602" s="224" t="str">
        <f t="shared" si="362"/>
        <v/>
      </c>
      <c r="AP602" s="224" t="str">
        <f t="shared" si="362"/>
        <v/>
      </c>
      <c r="AQ602" s="224" t="str">
        <f t="shared" si="362"/>
        <v/>
      </c>
      <c r="AR602" s="224" t="str">
        <f t="shared" si="362"/>
        <v/>
      </c>
      <c r="AS602" s="224" t="str">
        <f t="shared" si="362"/>
        <v/>
      </c>
      <c r="AT602" s="224" t="str">
        <f t="shared" si="362"/>
        <v/>
      </c>
      <c r="AU602" s="224" t="str">
        <f t="shared" si="362"/>
        <v/>
      </c>
      <c r="AV602" s="224" t="str">
        <f t="shared" si="362"/>
        <v/>
      </c>
      <c r="AW602" s="224" t="str">
        <f t="shared" si="362"/>
        <v/>
      </c>
      <c r="AX602" s="224" t="str">
        <f t="shared" si="362"/>
        <v/>
      </c>
      <c r="AY602" s="224" t="str">
        <f t="shared" si="362"/>
        <v/>
      </c>
      <c r="AZ602" s="224" t="str">
        <f t="shared" si="362"/>
        <v/>
      </c>
      <c r="BA602" s="224" t="str">
        <f t="shared" si="362"/>
        <v/>
      </c>
      <c r="BB602" s="225" t="str">
        <f>IFERROR(IF(IF(IF(Z602=例①!$E$12,例①!$E$12,IF(WEEKDAY(Z602)=1,Z609,BB603))&gt;例①!$E$12,例①!$E$12,IF(Z602=例①!$E$12,例①!$E$12,IF(WEEKDAY(Z602)=1,Z609,BB603)))=0,例①!$E$12,IF(IF(Z602=例①!$E$12,例①!$E$12,IF(WEEKDAY(Z602)=1,Z609,BB603))&gt;例①!$E$12,例①!$E$12,IF(Z602=例①!$E$12,例①!$E$12,IF(WEEKDAY(Z602)=1,Z609,BB603)))),"")</f>
        <v/>
      </c>
      <c r="BE602" s="53"/>
      <c r="BF602" s="53"/>
      <c r="BG602" s="53" t="str">
        <f>IFERROR(VLOOKUP(B602,例①!$C$11:$D$12,2,FALSE),"")</f>
        <v/>
      </c>
      <c r="BH602" s="53" t="str">
        <f>IFERROR(VLOOKUP(B602,例①!$C$16:$D$21,2,FALSE),"")</f>
        <v/>
      </c>
      <c r="BI602" s="53" t="str">
        <f>IFERROR(VLOOKUP(B602,例①!$C$22:$D$24,2,FALSE),"")</f>
        <v/>
      </c>
      <c r="BJ602" s="53" t="str">
        <f>IF(B602&gt;例①!$C$26,"",IF(B602&gt;=例①!$C$25,$BJ$13,""))</f>
        <v/>
      </c>
      <c r="BK602" s="53" t="str">
        <f>IF(B602&gt;例①!$C$28,"",IF(B602&gt;=例①!$C$27,$BK$13,""))</f>
        <v/>
      </c>
      <c r="BL602" s="53" t="str">
        <f>IF(B602&gt;例①!$C$30,"",IF(B602&gt;=例①!$C$29,$BL$13,""))</f>
        <v/>
      </c>
      <c r="BM602" s="53" t="str">
        <f>IF(B602&gt;例①!$C$32,"",IF(B602&gt;=例①!$C$31,$BM$13,""))</f>
        <v/>
      </c>
      <c r="BN602" s="53" t="str">
        <f>IF(B602&gt;例①!$C$34,"",IF(B602&gt;=例①!$C$33,$BN$13,""))</f>
        <v/>
      </c>
      <c r="BO602" s="53" t="str">
        <f>IF(B602&gt;例①!$C$36,"",IF(B602&gt;=例①!$C$35,$BO$13,""))</f>
        <v/>
      </c>
      <c r="BP602" s="53" t="str">
        <f>IF(B602&gt;例①!$C$38,"",IF(B602&gt;=例①!$C$37,$BP$13,""))</f>
        <v/>
      </c>
      <c r="BQ602" s="53" t="str">
        <f>IF(B602&gt;例①!$C$40,"",IF(B602&gt;=例①!$C$39,$BQ$13,""))</f>
        <v/>
      </c>
      <c r="BR602" s="53" t="str">
        <f>IF(B602&gt;例①!$C$42,"",IF(B602&gt;=例①!$C$41,$BR$13,""))</f>
        <v/>
      </c>
      <c r="BS602" s="53" t="str">
        <f>IF(B602&gt;例①!$C$44,"",IF(B602&gt;=例①!$C$43,$BS$13,""))</f>
        <v/>
      </c>
      <c r="BT602" s="53" t="str">
        <f>IF(B602&gt;例①!$C$46,"",IF(B602&gt;=例①!$C$45,$BT$13,""))</f>
        <v/>
      </c>
      <c r="BU602" s="53" t="str">
        <f>IF(B602&gt;例①!$C$48,"",IF(B602&gt;=例①!$C$47,$BU$13,""))</f>
        <v/>
      </c>
      <c r="BV602" s="53" t="str">
        <f>IF(B602&gt;例①!$C$50,"",IF(B602&gt;=例①!$C$49,$BV$13,""))</f>
        <v/>
      </c>
      <c r="BW602" s="53" t="str">
        <f>IF(B602&gt;例①!$C$52,"",IF(B602&gt;=例①!$C$51,$BW$13,""))</f>
        <v/>
      </c>
      <c r="BX602" s="53" t="str">
        <f>IF(B602&gt;例①!$C$54,"",IF(B602&gt;=例①!$C$53,$BX$13,""))</f>
        <v/>
      </c>
      <c r="BY602" s="53" t="str">
        <f>IF(B602&gt;例①!$C$56,"",IF(B602&gt;=例①!$C$55,$BY$13,""))</f>
        <v/>
      </c>
      <c r="BZ602" s="53" t="str">
        <f>IF(B602&gt;例①!$C$58,"",IF(B602&gt;=例①!$C$57,$BZ$13,""))</f>
        <v/>
      </c>
      <c r="CA602" s="53" t="str">
        <f>IF(B602&gt;例①!$C$60,"",IF(B602&gt;=例①!$C$59,$CA$13,""))</f>
        <v/>
      </c>
      <c r="CB602" s="53" t="str">
        <f>IF(B602&gt;例①!$C$62,"",IF(B602&gt;=例①!$C$61,$CB$13,""))</f>
        <v/>
      </c>
      <c r="CC602" s="53" t="str">
        <f>IF(B602&gt;例①!$C$64,"",IF(B602&gt;=例①!$C$63,$CC$13,""))</f>
        <v/>
      </c>
      <c r="CD602" s="53" t="str">
        <f>IF(B602&gt;例①!$C$66,"",IF(B602&gt;=例①!$C$65,$CD$13,""))</f>
        <v/>
      </c>
      <c r="CE602" s="50" t="str">
        <f t="shared" si="360"/>
        <v/>
      </c>
      <c r="CF602" s="50" t="str">
        <f t="shared" si="347"/>
        <v xml:space="preserve"> </v>
      </c>
    </row>
    <row r="603" spans="1:84" ht="39" customHeight="1" thickTop="1" thickBot="1" x14ac:dyDescent="0.2">
      <c r="A603" s="81" t="str">
        <f t="shared" si="334"/>
        <v>対象期間外</v>
      </c>
      <c r="B603" s="180" t="str">
        <f>IFERROR(IF(B602=例①!$E$12+IF(WEEKDAY(例①!$E$12)=1,例①!$E$12,(8-WEEKDAY(例①!$E$12))),"-",IF(B602="-","-",B602+1)),"-")</f>
        <v>-</v>
      </c>
      <c r="C603" s="89" t="str">
        <f t="shared" si="348"/>
        <v>-</v>
      </c>
      <c r="D603" s="199" t="str">
        <f t="shared" si="349"/>
        <v>×</v>
      </c>
      <c r="E603" s="200" t="str">
        <f t="shared" si="350"/>
        <v xml:space="preserve"> </v>
      </c>
      <c r="F603" s="201" t="s">
        <v>60</v>
      </c>
      <c r="G603" s="202"/>
      <c r="H603" s="203"/>
      <c r="I603" s="204"/>
      <c r="J603" s="187" t="str">
        <f t="shared" si="351"/>
        <v/>
      </c>
      <c r="K603" s="190" t="str">
        <f t="shared" si="335"/>
        <v/>
      </c>
      <c r="L603" s="190" t="str">
        <f t="shared" si="336"/>
        <v/>
      </c>
      <c r="M603" s="188" t="str">
        <f t="shared" si="352"/>
        <v/>
      </c>
      <c r="N603" s="87" t="str">
        <f t="shared" si="337"/>
        <v/>
      </c>
      <c r="O603" s="108"/>
      <c r="P603" s="156" t="str">
        <f>IF(B603&lt;例①!$E$11,"",IF(B603&gt;例①!$E$12,"",IF(LEN(CE603)=0,"○","")))</f>
        <v/>
      </c>
      <c r="Q603" s="162">
        <f t="shared" si="353"/>
        <v>52</v>
      </c>
      <c r="R603" s="93">
        <f t="shared" si="338"/>
        <v>181</v>
      </c>
      <c r="S603" s="156" t="str">
        <f t="shared" si="339"/>
        <v/>
      </c>
      <c r="T603" s="162">
        <f t="shared" si="340"/>
        <v>51</v>
      </c>
      <c r="U603" s="100">
        <f t="shared" si="354"/>
        <v>52</v>
      </c>
      <c r="V603" s="93" t="str">
        <f t="shared" si="341"/>
        <v/>
      </c>
      <c r="W603" s="169" t="str">
        <f t="shared" si="355"/>
        <v/>
      </c>
      <c r="X603" s="80" t="str">
        <f t="shared" si="356"/>
        <v/>
      </c>
      <c r="Y603" s="80" t="str">
        <f t="shared" si="357"/>
        <v/>
      </c>
      <c r="Z603" s="80" t="str">
        <f t="shared" si="342"/>
        <v>-</v>
      </c>
      <c r="AA603" s="80" t="str">
        <f t="shared" si="343"/>
        <v/>
      </c>
      <c r="AB603" s="80" t="str">
        <f t="shared" si="344"/>
        <v>OK（振替済み）</v>
      </c>
      <c r="AC603" s="154">
        <f t="shared" si="345"/>
        <v>51</v>
      </c>
      <c r="AD603" s="154" t="str">
        <f t="shared" si="358"/>
        <v/>
      </c>
      <c r="AE603" s="106">
        <f t="shared" si="359"/>
        <v>0</v>
      </c>
      <c r="AF603" s="106">
        <f t="shared" si="346"/>
        <v>0</v>
      </c>
      <c r="AG603" s="216" t="str">
        <f>IFERROR(IF(AE603=1,例①!$E$11,IF(AE603=2,例①!$E$11,IF(WEEKDAY(Z603)=2,Z596,AG602))),"")</f>
        <v/>
      </c>
      <c r="AH603" s="221" t="str">
        <f t="shared" si="362"/>
        <v/>
      </c>
      <c r="AI603" s="221" t="str">
        <f t="shared" si="362"/>
        <v/>
      </c>
      <c r="AJ603" s="221" t="str">
        <f t="shared" si="362"/>
        <v/>
      </c>
      <c r="AK603" s="221" t="str">
        <f t="shared" si="362"/>
        <v/>
      </c>
      <c r="AL603" s="221" t="str">
        <f t="shared" si="362"/>
        <v/>
      </c>
      <c r="AM603" s="221" t="str">
        <f t="shared" si="362"/>
        <v/>
      </c>
      <c r="AN603" s="221" t="str">
        <f t="shared" si="362"/>
        <v/>
      </c>
      <c r="AO603" s="221" t="str">
        <f t="shared" si="362"/>
        <v/>
      </c>
      <c r="AP603" s="221" t="str">
        <f t="shared" si="362"/>
        <v/>
      </c>
      <c r="AQ603" s="221" t="str">
        <f t="shared" si="362"/>
        <v/>
      </c>
      <c r="AR603" s="221" t="str">
        <f t="shared" si="362"/>
        <v/>
      </c>
      <c r="AS603" s="221" t="str">
        <f t="shared" si="362"/>
        <v/>
      </c>
      <c r="AT603" s="221" t="str">
        <f t="shared" si="362"/>
        <v/>
      </c>
      <c r="AU603" s="221" t="str">
        <f t="shared" si="362"/>
        <v/>
      </c>
      <c r="AV603" s="221" t="str">
        <f t="shared" si="362"/>
        <v/>
      </c>
      <c r="AW603" s="221" t="str">
        <f t="shared" si="362"/>
        <v/>
      </c>
      <c r="AX603" s="221" t="str">
        <f t="shared" si="362"/>
        <v/>
      </c>
      <c r="AY603" s="221" t="str">
        <f t="shared" si="362"/>
        <v/>
      </c>
      <c r="AZ603" s="221" t="str">
        <f t="shared" si="362"/>
        <v/>
      </c>
      <c r="BA603" s="221" t="str">
        <f t="shared" si="362"/>
        <v/>
      </c>
      <c r="BB603" s="217" t="str">
        <f>IFERROR(IF(IF(IF(Z603=例①!$E$12,例①!$E$12,IF(WEEKDAY(Z603)=1,Z610,BB604))&gt;例①!$E$12,例①!$E$12,IF(Z603=例①!$E$12,例①!$E$12,IF(WEEKDAY(Z603)=1,Z610,BB604)))=0,例①!$E$12,IF(IF(Z603=例①!$E$12,例①!$E$12,IF(WEEKDAY(Z603)=1,Z610,BB604))&gt;例①!$E$12,例①!$E$12,IF(Z603=例①!$E$12,例①!$E$12,IF(WEEKDAY(Z603)=1,Z610,BB604)))),"")</f>
        <v/>
      </c>
      <c r="BE603" s="53"/>
      <c r="BF603" s="53"/>
      <c r="BG603" s="53" t="str">
        <f>IFERROR(VLOOKUP(B603,例①!$C$11:$D$12,2,FALSE),"")</f>
        <v/>
      </c>
      <c r="BH603" s="53" t="str">
        <f>IFERROR(VLOOKUP(B603,例①!$C$16:$D$21,2,FALSE),"")</f>
        <v/>
      </c>
      <c r="BI603" s="53" t="str">
        <f>IFERROR(VLOOKUP(B603,例①!$C$22:$D$24,2,FALSE),"")</f>
        <v/>
      </c>
      <c r="BJ603" s="53" t="str">
        <f>IF(B603&gt;例①!$C$26,"",IF(B603&gt;=例①!$C$25,$BJ$13,""))</f>
        <v/>
      </c>
      <c r="BK603" s="53" t="str">
        <f>IF(B603&gt;例①!$C$28,"",IF(B603&gt;=例①!$C$27,$BK$13,""))</f>
        <v/>
      </c>
      <c r="BL603" s="53" t="str">
        <f>IF(B603&gt;例①!$C$30,"",IF(B603&gt;=例①!$C$29,$BL$13,""))</f>
        <v/>
      </c>
      <c r="BM603" s="53" t="str">
        <f>IF(B603&gt;例①!$C$32,"",IF(B603&gt;=例①!$C$31,$BM$13,""))</f>
        <v/>
      </c>
      <c r="BN603" s="53" t="str">
        <f>IF(B603&gt;例①!$C$34,"",IF(B603&gt;=例①!$C$33,$BN$13,""))</f>
        <v/>
      </c>
      <c r="BO603" s="53" t="str">
        <f>IF(B603&gt;例①!$C$36,"",IF(B603&gt;=例①!$C$35,$BO$13,""))</f>
        <v/>
      </c>
      <c r="BP603" s="53" t="str">
        <f>IF(B603&gt;例①!$C$38,"",IF(B603&gt;=例①!$C$37,$BP$13,""))</f>
        <v/>
      </c>
      <c r="BQ603" s="53" t="str">
        <f>IF(B603&gt;例①!$C$40,"",IF(B603&gt;=例①!$C$39,$BQ$13,""))</f>
        <v/>
      </c>
      <c r="BR603" s="53" t="str">
        <f>IF(B603&gt;例①!$C$42,"",IF(B603&gt;=例①!$C$41,$BR$13,""))</f>
        <v/>
      </c>
      <c r="BS603" s="53" t="str">
        <f>IF(B603&gt;例①!$C$44,"",IF(B603&gt;=例①!$C$43,$BS$13,""))</f>
        <v/>
      </c>
      <c r="BT603" s="53" t="str">
        <f>IF(B603&gt;例①!$C$46,"",IF(B603&gt;=例①!$C$45,$BT$13,""))</f>
        <v/>
      </c>
      <c r="BU603" s="53" t="str">
        <f>IF(B603&gt;例①!$C$48,"",IF(B603&gt;=例①!$C$47,$BU$13,""))</f>
        <v/>
      </c>
      <c r="BV603" s="53" t="str">
        <f>IF(B603&gt;例①!$C$50,"",IF(B603&gt;=例①!$C$49,$BV$13,""))</f>
        <v/>
      </c>
      <c r="BW603" s="53" t="str">
        <f>IF(B603&gt;例①!$C$52,"",IF(B603&gt;=例①!$C$51,$BW$13,""))</f>
        <v/>
      </c>
      <c r="BX603" s="53" t="str">
        <f>IF(B603&gt;例①!$C$54,"",IF(B603&gt;=例①!$C$53,$BX$13,""))</f>
        <v/>
      </c>
      <c r="BY603" s="53" t="str">
        <f>IF(B603&gt;例①!$C$56,"",IF(B603&gt;=例①!$C$55,$BY$13,""))</f>
        <v/>
      </c>
      <c r="BZ603" s="53" t="str">
        <f>IF(B603&gt;例①!$C$58,"",IF(B603&gt;=例①!$C$57,$BZ$13,""))</f>
        <v/>
      </c>
      <c r="CA603" s="53" t="str">
        <f>IF(B603&gt;例①!$C$60,"",IF(B603&gt;=例①!$C$59,$CA$13,""))</f>
        <v/>
      </c>
      <c r="CB603" s="53" t="str">
        <f>IF(B603&gt;例①!$C$62,"",IF(B603&gt;=例①!$C$61,$CB$13,""))</f>
        <v/>
      </c>
      <c r="CC603" s="53" t="str">
        <f>IF(B603&gt;例①!$C$64,"",IF(B603&gt;=例①!$C$63,$CC$13,""))</f>
        <v/>
      </c>
      <c r="CD603" s="53" t="str">
        <f>IF(B603&gt;例①!$C$66,"",IF(B603&gt;=例①!$C$65,$CD$13,""))</f>
        <v/>
      </c>
      <c r="CE603" s="50" t="str">
        <f t="shared" si="360"/>
        <v/>
      </c>
      <c r="CF603" s="50" t="str">
        <f t="shared" si="347"/>
        <v xml:space="preserve"> </v>
      </c>
    </row>
    <row r="604" spans="1:84" ht="39" customHeight="1" thickTop="1" thickBot="1" x14ac:dyDescent="0.2">
      <c r="A604" s="81" t="str">
        <f t="shared" si="334"/>
        <v>対象期間外</v>
      </c>
      <c r="B604" s="180" t="str">
        <f>IFERROR(IF(B603=例①!$E$12+IF(WEEKDAY(例①!$E$12)=1,例①!$E$12,(8-WEEKDAY(例①!$E$12))),"-",IF(B603="-","-",B603+1)),"-")</f>
        <v>-</v>
      </c>
      <c r="C604" s="89" t="str">
        <f t="shared" si="348"/>
        <v>-</v>
      </c>
      <c r="D604" s="199" t="str">
        <f t="shared" si="349"/>
        <v>×</v>
      </c>
      <c r="E604" s="200" t="str">
        <f t="shared" si="350"/>
        <v xml:space="preserve"> </v>
      </c>
      <c r="F604" s="201" t="s">
        <v>60</v>
      </c>
      <c r="G604" s="202"/>
      <c r="H604" s="203"/>
      <c r="I604" s="204"/>
      <c r="J604" s="187" t="str">
        <f t="shared" si="351"/>
        <v/>
      </c>
      <c r="K604" s="190" t="str">
        <f t="shared" si="335"/>
        <v/>
      </c>
      <c r="L604" s="190" t="str">
        <f t="shared" si="336"/>
        <v/>
      </c>
      <c r="M604" s="188" t="str">
        <f t="shared" si="352"/>
        <v/>
      </c>
      <c r="N604" s="87" t="str">
        <f t="shared" si="337"/>
        <v/>
      </c>
      <c r="O604" s="108"/>
      <c r="P604" s="156" t="str">
        <f>IF(B604&lt;例①!$E$11,"",IF(B604&gt;例①!$E$12,"",IF(LEN(CE604)=0,"○","")))</f>
        <v/>
      </c>
      <c r="Q604" s="162">
        <f t="shared" si="353"/>
        <v>52</v>
      </c>
      <c r="R604" s="93">
        <f t="shared" si="338"/>
        <v>181</v>
      </c>
      <c r="S604" s="156" t="str">
        <f t="shared" si="339"/>
        <v/>
      </c>
      <c r="T604" s="162">
        <f t="shared" si="340"/>
        <v>51</v>
      </c>
      <c r="U604" s="100">
        <f t="shared" si="354"/>
        <v>52</v>
      </c>
      <c r="V604" s="93" t="str">
        <f t="shared" si="341"/>
        <v/>
      </c>
      <c r="W604" s="169" t="str">
        <f t="shared" si="355"/>
        <v/>
      </c>
      <c r="X604" s="80" t="str">
        <f t="shared" si="356"/>
        <v/>
      </c>
      <c r="Y604" s="80" t="str">
        <f t="shared" si="357"/>
        <v/>
      </c>
      <c r="Z604" s="80" t="str">
        <f t="shared" si="342"/>
        <v>-</v>
      </c>
      <c r="AA604" s="80" t="str">
        <f t="shared" si="343"/>
        <v/>
      </c>
      <c r="AB604" s="80" t="str">
        <f t="shared" si="344"/>
        <v>OK（振替済み）</v>
      </c>
      <c r="AC604" s="154">
        <f t="shared" si="345"/>
        <v>51</v>
      </c>
      <c r="AD604" s="154" t="str">
        <f t="shared" si="358"/>
        <v/>
      </c>
      <c r="AE604" s="106">
        <f t="shared" si="359"/>
        <v>0</v>
      </c>
      <c r="AF604" s="106">
        <f t="shared" si="346"/>
        <v>0</v>
      </c>
      <c r="AG604" s="218" t="str">
        <f>IFERROR(IF(AE604=1,例①!$E$11,IF(AE604=2,例①!$E$11,IF(WEEKDAY(Z604)=2,Z597,AG603))),"")</f>
        <v/>
      </c>
      <c r="AH604" s="222" t="str">
        <f t="shared" si="362"/>
        <v/>
      </c>
      <c r="AI604" s="222" t="str">
        <f t="shared" si="362"/>
        <v/>
      </c>
      <c r="AJ604" s="222" t="str">
        <f t="shared" si="362"/>
        <v/>
      </c>
      <c r="AK604" s="222" t="str">
        <f t="shared" si="362"/>
        <v/>
      </c>
      <c r="AL604" s="222" t="str">
        <f t="shared" si="362"/>
        <v/>
      </c>
      <c r="AM604" s="222" t="str">
        <f t="shared" si="362"/>
        <v/>
      </c>
      <c r="AN604" s="222" t="str">
        <f t="shared" si="362"/>
        <v/>
      </c>
      <c r="AO604" s="222" t="str">
        <f t="shared" si="362"/>
        <v/>
      </c>
      <c r="AP604" s="222" t="str">
        <f t="shared" si="362"/>
        <v/>
      </c>
      <c r="AQ604" s="222" t="str">
        <f t="shared" si="362"/>
        <v/>
      </c>
      <c r="AR604" s="222" t="str">
        <f t="shared" si="362"/>
        <v/>
      </c>
      <c r="AS604" s="222" t="str">
        <f t="shared" si="362"/>
        <v/>
      </c>
      <c r="AT604" s="222" t="str">
        <f t="shared" si="362"/>
        <v/>
      </c>
      <c r="AU604" s="222" t="str">
        <f t="shared" si="362"/>
        <v/>
      </c>
      <c r="AV604" s="222" t="str">
        <f t="shared" si="362"/>
        <v/>
      </c>
      <c r="AW604" s="222" t="str">
        <f t="shared" si="362"/>
        <v/>
      </c>
      <c r="AX604" s="222" t="str">
        <f t="shared" si="362"/>
        <v/>
      </c>
      <c r="AY604" s="222" t="str">
        <f t="shared" si="362"/>
        <v/>
      </c>
      <c r="AZ604" s="222" t="str">
        <f t="shared" si="362"/>
        <v/>
      </c>
      <c r="BA604" s="222" t="str">
        <f t="shared" si="362"/>
        <v/>
      </c>
      <c r="BB604" s="219" t="str">
        <f>IFERROR(IF(IF(IF(Z604=例①!$E$12,例①!$E$12,IF(WEEKDAY(Z604)=1,Z611,BB605))&gt;例①!$E$12,例①!$E$12,IF(Z604=例①!$E$12,例①!$E$12,IF(WEEKDAY(Z604)=1,Z611,BB605)))=0,例①!$E$12,IF(IF(Z604=例①!$E$12,例①!$E$12,IF(WEEKDAY(Z604)=1,Z611,BB605))&gt;例①!$E$12,例①!$E$12,IF(Z604=例①!$E$12,例①!$E$12,IF(WEEKDAY(Z604)=1,Z611,BB605)))),"")</f>
        <v/>
      </c>
      <c r="BE604" s="53"/>
      <c r="BF604" s="53"/>
      <c r="BG604" s="53" t="str">
        <f>IFERROR(VLOOKUP(B604,例①!$C$11:$D$12,2,FALSE),"")</f>
        <v/>
      </c>
      <c r="BH604" s="53" t="str">
        <f>IFERROR(VLOOKUP(B604,例①!$C$16:$D$21,2,FALSE),"")</f>
        <v/>
      </c>
      <c r="BI604" s="53" t="str">
        <f>IFERROR(VLOOKUP(B604,例①!$C$22:$D$24,2,FALSE),"")</f>
        <v/>
      </c>
      <c r="BJ604" s="53" t="str">
        <f>IF(B604&gt;例①!$C$26,"",IF(B604&gt;=例①!$C$25,$BJ$13,""))</f>
        <v/>
      </c>
      <c r="BK604" s="53" t="str">
        <f>IF(B604&gt;例①!$C$28,"",IF(B604&gt;=例①!$C$27,$BK$13,""))</f>
        <v/>
      </c>
      <c r="BL604" s="53" t="str">
        <f>IF(B604&gt;例①!$C$30,"",IF(B604&gt;=例①!$C$29,$BL$13,""))</f>
        <v/>
      </c>
      <c r="BM604" s="53" t="str">
        <f>IF(B604&gt;例①!$C$32,"",IF(B604&gt;=例①!$C$31,$BM$13,""))</f>
        <v/>
      </c>
      <c r="BN604" s="53" t="str">
        <f>IF(B604&gt;例①!$C$34,"",IF(B604&gt;=例①!$C$33,$BN$13,""))</f>
        <v/>
      </c>
      <c r="BO604" s="53" t="str">
        <f>IF(B604&gt;例①!$C$36,"",IF(B604&gt;=例①!$C$35,$BO$13,""))</f>
        <v/>
      </c>
      <c r="BP604" s="53" t="str">
        <f>IF(B604&gt;例①!$C$38,"",IF(B604&gt;=例①!$C$37,$BP$13,""))</f>
        <v/>
      </c>
      <c r="BQ604" s="53" t="str">
        <f>IF(B604&gt;例①!$C$40,"",IF(B604&gt;=例①!$C$39,$BQ$13,""))</f>
        <v/>
      </c>
      <c r="BR604" s="53" t="str">
        <f>IF(B604&gt;例①!$C$42,"",IF(B604&gt;=例①!$C$41,$BR$13,""))</f>
        <v/>
      </c>
      <c r="BS604" s="53" t="str">
        <f>IF(B604&gt;例①!$C$44,"",IF(B604&gt;=例①!$C$43,$BS$13,""))</f>
        <v/>
      </c>
      <c r="BT604" s="53" t="str">
        <f>IF(B604&gt;例①!$C$46,"",IF(B604&gt;=例①!$C$45,$BT$13,""))</f>
        <v/>
      </c>
      <c r="BU604" s="53" t="str">
        <f>IF(B604&gt;例①!$C$48,"",IF(B604&gt;=例①!$C$47,$BU$13,""))</f>
        <v/>
      </c>
      <c r="BV604" s="53" t="str">
        <f>IF(B604&gt;例①!$C$50,"",IF(B604&gt;=例①!$C$49,$BV$13,""))</f>
        <v/>
      </c>
      <c r="BW604" s="53" t="str">
        <f>IF(B604&gt;例①!$C$52,"",IF(B604&gt;=例①!$C$51,$BW$13,""))</f>
        <v/>
      </c>
      <c r="BX604" s="53" t="str">
        <f>IF(B604&gt;例①!$C$54,"",IF(B604&gt;=例①!$C$53,$BX$13,""))</f>
        <v/>
      </c>
      <c r="BY604" s="53" t="str">
        <f>IF(B604&gt;例①!$C$56,"",IF(B604&gt;=例①!$C$55,$BY$13,""))</f>
        <v/>
      </c>
      <c r="BZ604" s="53" t="str">
        <f>IF(B604&gt;例①!$C$58,"",IF(B604&gt;=例①!$C$57,$BZ$13,""))</f>
        <v/>
      </c>
      <c r="CA604" s="53" t="str">
        <f>IF(B604&gt;例①!$C$60,"",IF(B604&gt;=例①!$C$59,$CA$13,""))</f>
        <v/>
      </c>
      <c r="CB604" s="53" t="str">
        <f>IF(B604&gt;例①!$C$62,"",IF(B604&gt;=例①!$C$61,$CB$13,""))</f>
        <v/>
      </c>
      <c r="CC604" s="53" t="str">
        <f>IF(B604&gt;例①!$C$64,"",IF(B604&gt;=例①!$C$63,$CC$13,""))</f>
        <v/>
      </c>
      <c r="CD604" s="53" t="str">
        <f>IF(B604&gt;例①!$C$66,"",IF(B604&gt;=例①!$C$65,$CD$13,""))</f>
        <v/>
      </c>
      <c r="CE604" s="50" t="str">
        <f t="shared" si="360"/>
        <v/>
      </c>
      <c r="CF604" s="50" t="str">
        <f t="shared" si="347"/>
        <v xml:space="preserve"> </v>
      </c>
    </row>
    <row r="605" spans="1:84" ht="39" customHeight="1" thickTop="1" thickBot="1" x14ac:dyDescent="0.2">
      <c r="A605" s="81" t="str">
        <f t="shared" si="334"/>
        <v>対象期間外</v>
      </c>
      <c r="B605" s="180" t="str">
        <f>IFERROR(IF(B604=例①!$E$12+IF(WEEKDAY(例①!$E$12)=1,例①!$E$12,(8-WEEKDAY(例①!$E$12))),"-",IF(B604="-","-",B604+1)),"-")</f>
        <v>-</v>
      </c>
      <c r="C605" s="89" t="str">
        <f t="shared" si="348"/>
        <v>-</v>
      </c>
      <c r="D605" s="199" t="str">
        <f t="shared" si="349"/>
        <v>×</v>
      </c>
      <c r="E605" s="200" t="str">
        <f t="shared" si="350"/>
        <v xml:space="preserve"> </v>
      </c>
      <c r="F605" s="201" t="s">
        <v>60</v>
      </c>
      <c r="G605" s="202"/>
      <c r="H605" s="203"/>
      <c r="I605" s="204"/>
      <c r="J605" s="187" t="str">
        <f t="shared" si="351"/>
        <v/>
      </c>
      <c r="K605" s="190" t="str">
        <f t="shared" si="335"/>
        <v/>
      </c>
      <c r="L605" s="190" t="str">
        <f t="shared" si="336"/>
        <v/>
      </c>
      <c r="M605" s="188" t="str">
        <f t="shared" si="352"/>
        <v/>
      </c>
      <c r="N605" s="87" t="str">
        <f t="shared" si="337"/>
        <v/>
      </c>
      <c r="O605" s="108"/>
      <c r="P605" s="156" t="str">
        <f>IF(B605&lt;例①!$E$11,"",IF(B605&gt;例①!$E$12,"",IF(LEN(CE605)=0,"○","")))</f>
        <v/>
      </c>
      <c r="Q605" s="162">
        <f t="shared" si="353"/>
        <v>52</v>
      </c>
      <c r="R605" s="93">
        <f t="shared" si="338"/>
        <v>181</v>
      </c>
      <c r="S605" s="156" t="str">
        <f t="shared" si="339"/>
        <v/>
      </c>
      <c r="T605" s="162">
        <f t="shared" si="340"/>
        <v>51</v>
      </c>
      <c r="U605" s="100">
        <f t="shared" si="354"/>
        <v>52</v>
      </c>
      <c r="V605" s="93" t="str">
        <f t="shared" si="341"/>
        <v/>
      </c>
      <c r="W605" s="169" t="str">
        <f t="shared" si="355"/>
        <v/>
      </c>
      <c r="X605" s="80" t="str">
        <f t="shared" si="356"/>
        <v/>
      </c>
      <c r="Y605" s="80" t="str">
        <f t="shared" si="357"/>
        <v/>
      </c>
      <c r="Z605" s="80" t="str">
        <f t="shared" si="342"/>
        <v>-</v>
      </c>
      <c r="AA605" s="80" t="str">
        <f t="shared" si="343"/>
        <v/>
      </c>
      <c r="AB605" s="80" t="str">
        <f t="shared" si="344"/>
        <v>OK（振替済み）</v>
      </c>
      <c r="AC605" s="154">
        <f t="shared" si="345"/>
        <v>51</v>
      </c>
      <c r="AD605" s="154" t="str">
        <f t="shared" si="358"/>
        <v/>
      </c>
      <c r="AE605" s="106">
        <f t="shared" si="359"/>
        <v>0</v>
      </c>
      <c r="AF605" s="106">
        <f t="shared" si="346"/>
        <v>0</v>
      </c>
      <c r="AG605" s="218" t="str">
        <f>IFERROR(IF(AE605=1,例①!$E$11,IF(AE605=2,例①!$E$11,IF(WEEKDAY(Z605)=2,Z598,AG604))),"")</f>
        <v/>
      </c>
      <c r="AH605" s="222" t="str">
        <f t="shared" si="362"/>
        <v/>
      </c>
      <c r="AI605" s="222" t="str">
        <f t="shared" si="362"/>
        <v/>
      </c>
      <c r="AJ605" s="222" t="str">
        <f t="shared" si="362"/>
        <v/>
      </c>
      <c r="AK605" s="222" t="str">
        <f t="shared" si="362"/>
        <v/>
      </c>
      <c r="AL605" s="222" t="str">
        <f t="shared" si="362"/>
        <v/>
      </c>
      <c r="AM605" s="222" t="str">
        <f t="shared" si="362"/>
        <v/>
      </c>
      <c r="AN605" s="222" t="str">
        <f t="shared" si="362"/>
        <v/>
      </c>
      <c r="AO605" s="222" t="str">
        <f t="shared" si="362"/>
        <v/>
      </c>
      <c r="AP605" s="222" t="str">
        <f t="shared" si="362"/>
        <v/>
      </c>
      <c r="AQ605" s="222" t="str">
        <f t="shared" si="362"/>
        <v/>
      </c>
      <c r="AR605" s="222" t="str">
        <f t="shared" si="362"/>
        <v/>
      </c>
      <c r="AS605" s="222" t="str">
        <f t="shared" si="362"/>
        <v/>
      </c>
      <c r="AT605" s="222" t="str">
        <f t="shared" si="362"/>
        <v/>
      </c>
      <c r="AU605" s="222" t="str">
        <f t="shared" si="362"/>
        <v/>
      </c>
      <c r="AV605" s="222" t="str">
        <f t="shared" si="362"/>
        <v/>
      </c>
      <c r="AW605" s="222" t="str">
        <f t="shared" si="362"/>
        <v/>
      </c>
      <c r="AX605" s="222" t="str">
        <f t="shared" si="362"/>
        <v/>
      </c>
      <c r="AY605" s="222" t="str">
        <f t="shared" si="362"/>
        <v/>
      </c>
      <c r="AZ605" s="222" t="str">
        <f t="shared" si="362"/>
        <v/>
      </c>
      <c r="BA605" s="222" t="str">
        <f t="shared" si="362"/>
        <v/>
      </c>
      <c r="BB605" s="219" t="str">
        <f>IFERROR(IF(IF(IF(Z605=例①!$E$12,例①!$E$12,IF(WEEKDAY(Z605)=1,Z612,BB606))&gt;例①!$E$12,例①!$E$12,IF(Z605=例①!$E$12,例①!$E$12,IF(WEEKDAY(Z605)=1,Z612,BB606)))=0,例①!$E$12,IF(IF(Z605=例①!$E$12,例①!$E$12,IF(WEEKDAY(Z605)=1,Z612,BB606))&gt;例①!$E$12,例①!$E$12,IF(Z605=例①!$E$12,例①!$E$12,IF(WEEKDAY(Z605)=1,Z612,BB606)))),"")</f>
        <v/>
      </c>
      <c r="BE605" s="53"/>
      <c r="BF605" s="53"/>
      <c r="BG605" s="53" t="str">
        <f>IFERROR(VLOOKUP(B605,例①!$C$11:$D$12,2,FALSE),"")</f>
        <v/>
      </c>
      <c r="BH605" s="53" t="str">
        <f>IFERROR(VLOOKUP(B605,例①!$C$16:$D$21,2,FALSE),"")</f>
        <v/>
      </c>
      <c r="BI605" s="53" t="str">
        <f>IFERROR(VLOOKUP(B605,例①!$C$22:$D$24,2,FALSE),"")</f>
        <v/>
      </c>
      <c r="BJ605" s="53" t="str">
        <f>IF(B605&gt;例①!$C$26,"",IF(B605&gt;=例①!$C$25,$BJ$13,""))</f>
        <v/>
      </c>
      <c r="BK605" s="53" t="str">
        <f>IF(B605&gt;例①!$C$28,"",IF(B605&gt;=例①!$C$27,$BK$13,""))</f>
        <v/>
      </c>
      <c r="BL605" s="53" t="str">
        <f>IF(B605&gt;例①!$C$30,"",IF(B605&gt;=例①!$C$29,$BL$13,""))</f>
        <v/>
      </c>
      <c r="BM605" s="53" t="str">
        <f>IF(B605&gt;例①!$C$32,"",IF(B605&gt;=例①!$C$31,$BM$13,""))</f>
        <v/>
      </c>
      <c r="BN605" s="53" t="str">
        <f>IF(B605&gt;例①!$C$34,"",IF(B605&gt;=例①!$C$33,$BN$13,""))</f>
        <v/>
      </c>
      <c r="BO605" s="53" t="str">
        <f>IF(B605&gt;例①!$C$36,"",IF(B605&gt;=例①!$C$35,$BO$13,""))</f>
        <v/>
      </c>
      <c r="BP605" s="53" t="str">
        <f>IF(B605&gt;例①!$C$38,"",IF(B605&gt;=例①!$C$37,$BP$13,""))</f>
        <v/>
      </c>
      <c r="BQ605" s="53" t="str">
        <f>IF(B605&gt;例①!$C$40,"",IF(B605&gt;=例①!$C$39,$BQ$13,""))</f>
        <v/>
      </c>
      <c r="BR605" s="53" t="str">
        <f>IF(B605&gt;例①!$C$42,"",IF(B605&gt;=例①!$C$41,$BR$13,""))</f>
        <v/>
      </c>
      <c r="BS605" s="53" t="str">
        <f>IF(B605&gt;例①!$C$44,"",IF(B605&gt;=例①!$C$43,$BS$13,""))</f>
        <v/>
      </c>
      <c r="BT605" s="53" t="str">
        <f>IF(B605&gt;例①!$C$46,"",IF(B605&gt;=例①!$C$45,$BT$13,""))</f>
        <v/>
      </c>
      <c r="BU605" s="53" t="str">
        <f>IF(B605&gt;例①!$C$48,"",IF(B605&gt;=例①!$C$47,$BU$13,""))</f>
        <v/>
      </c>
      <c r="BV605" s="53" t="str">
        <f>IF(B605&gt;例①!$C$50,"",IF(B605&gt;=例①!$C$49,$BV$13,""))</f>
        <v/>
      </c>
      <c r="BW605" s="53" t="str">
        <f>IF(B605&gt;例①!$C$52,"",IF(B605&gt;=例①!$C$51,$BW$13,""))</f>
        <v/>
      </c>
      <c r="BX605" s="53" t="str">
        <f>IF(B605&gt;例①!$C$54,"",IF(B605&gt;=例①!$C$53,$BX$13,""))</f>
        <v/>
      </c>
      <c r="BY605" s="53" t="str">
        <f>IF(B605&gt;例①!$C$56,"",IF(B605&gt;=例①!$C$55,$BY$13,""))</f>
        <v/>
      </c>
      <c r="BZ605" s="53" t="str">
        <f>IF(B605&gt;例①!$C$58,"",IF(B605&gt;=例①!$C$57,$BZ$13,""))</f>
        <v/>
      </c>
      <c r="CA605" s="53" t="str">
        <f>IF(B605&gt;例①!$C$60,"",IF(B605&gt;=例①!$C$59,$CA$13,""))</f>
        <v/>
      </c>
      <c r="CB605" s="53" t="str">
        <f>IF(B605&gt;例①!$C$62,"",IF(B605&gt;=例①!$C$61,$CB$13,""))</f>
        <v/>
      </c>
      <c r="CC605" s="53" t="str">
        <f>IF(B605&gt;例①!$C$64,"",IF(B605&gt;=例①!$C$63,$CC$13,""))</f>
        <v/>
      </c>
      <c r="CD605" s="53" t="str">
        <f>IF(B605&gt;例①!$C$66,"",IF(B605&gt;=例①!$C$65,$CD$13,""))</f>
        <v/>
      </c>
      <c r="CE605" s="50" t="str">
        <f t="shared" si="360"/>
        <v/>
      </c>
      <c r="CF605" s="50" t="str">
        <f t="shared" si="347"/>
        <v xml:space="preserve"> </v>
      </c>
    </row>
    <row r="606" spans="1:84" ht="39" customHeight="1" thickTop="1" thickBot="1" x14ac:dyDescent="0.2">
      <c r="A606" s="81" t="str">
        <f t="shared" si="334"/>
        <v>対象期間外</v>
      </c>
      <c r="B606" s="180" t="str">
        <f>IFERROR(IF(B605=例①!$E$12+IF(WEEKDAY(例①!$E$12)=1,例①!$E$12,(8-WEEKDAY(例①!$E$12))),"-",IF(B605="-","-",B605+1)),"-")</f>
        <v>-</v>
      </c>
      <c r="C606" s="89" t="str">
        <f t="shared" si="348"/>
        <v>-</v>
      </c>
      <c r="D606" s="199" t="str">
        <f t="shared" si="349"/>
        <v>×</v>
      </c>
      <c r="E606" s="200" t="str">
        <f t="shared" si="350"/>
        <v xml:space="preserve"> </v>
      </c>
      <c r="F606" s="201" t="s">
        <v>60</v>
      </c>
      <c r="G606" s="202"/>
      <c r="H606" s="203"/>
      <c r="I606" s="204"/>
      <c r="J606" s="187" t="str">
        <f t="shared" si="351"/>
        <v/>
      </c>
      <c r="K606" s="190" t="str">
        <f t="shared" si="335"/>
        <v/>
      </c>
      <c r="L606" s="190" t="str">
        <f t="shared" si="336"/>
        <v/>
      </c>
      <c r="M606" s="188" t="str">
        <f t="shared" si="352"/>
        <v/>
      </c>
      <c r="N606" s="87" t="str">
        <f t="shared" si="337"/>
        <v/>
      </c>
      <c r="O606" s="108"/>
      <c r="P606" s="156" t="str">
        <f>IF(B606&lt;例①!$E$11,"",IF(B606&gt;例①!$E$12,"",IF(LEN(CE606)=0,"○","")))</f>
        <v/>
      </c>
      <c r="Q606" s="162">
        <f t="shared" si="353"/>
        <v>52</v>
      </c>
      <c r="R606" s="93">
        <f t="shared" si="338"/>
        <v>181</v>
      </c>
      <c r="S606" s="156" t="str">
        <f t="shared" si="339"/>
        <v/>
      </c>
      <c r="T606" s="162">
        <f t="shared" si="340"/>
        <v>51</v>
      </c>
      <c r="U606" s="100">
        <f t="shared" si="354"/>
        <v>52</v>
      </c>
      <c r="V606" s="93" t="str">
        <f t="shared" si="341"/>
        <v/>
      </c>
      <c r="W606" s="169" t="str">
        <f t="shared" si="355"/>
        <v/>
      </c>
      <c r="X606" s="80" t="str">
        <f t="shared" si="356"/>
        <v/>
      </c>
      <c r="Y606" s="80" t="str">
        <f t="shared" si="357"/>
        <v/>
      </c>
      <c r="Z606" s="80" t="str">
        <f t="shared" si="342"/>
        <v>-</v>
      </c>
      <c r="AA606" s="80" t="str">
        <f t="shared" si="343"/>
        <v/>
      </c>
      <c r="AB606" s="80" t="str">
        <f t="shared" si="344"/>
        <v>OK（振替済み）</v>
      </c>
      <c r="AC606" s="154">
        <f t="shared" si="345"/>
        <v>51</v>
      </c>
      <c r="AD606" s="154" t="str">
        <f t="shared" si="358"/>
        <v/>
      </c>
      <c r="AE606" s="106">
        <f t="shared" si="359"/>
        <v>0</v>
      </c>
      <c r="AF606" s="106">
        <f t="shared" si="346"/>
        <v>0</v>
      </c>
      <c r="AG606" s="218" t="str">
        <f>IFERROR(IF(AE606=1,例①!$E$11,IF(AE606=2,例①!$E$11,IF(WEEKDAY(Z606)=2,Z599,AG605))),"")</f>
        <v/>
      </c>
      <c r="AH606" s="222" t="str">
        <f t="shared" si="362"/>
        <v/>
      </c>
      <c r="AI606" s="222" t="str">
        <f t="shared" si="362"/>
        <v/>
      </c>
      <c r="AJ606" s="222" t="str">
        <f t="shared" si="362"/>
        <v/>
      </c>
      <c r="AK606" s="222" t="str">
        <f t="shared" si="362"/>
        <v/>
      </c>
      <c r="AL606" s="222" t="str">
        <f t="shared" si="362"/>
        <v/>
      </c>
      <c r="AM606" s="222" t="str">
        <f t="shared" si="362"/>
        <v/>
      </c>
      <c r="AN606" s="222" t="str">
        <f t="shared" si="362"/>
        <v/>
      </c>
      <c r="AO606" s="222" t="str">
        <f t="shared" si="362"/>
        <v/>
      </c>
      <c r="AP606" s="222" t="str">
        <f t="shared" si="362"/>
        <v/>
      </c>
      <c r="AQ606" s="222" t="str">
        <f t="shared" si="362"/>
        <v/>
      </c>
      <c r="AR606" s="222" t="str">
        <f t="shared" si="362"/>
        <v/>
      </c>
      <c r="AS606" s="222" t="str">
        <f t="shared" si="362"/>
        <v/>
      </c>
      <c r="AT606" s="222" t="str">
        <f t="shared" si="362"/>
        <v/>
      </c>
      <c r="AU606" s="222" t="str">
        <f t="shared" si="362"/>
        <v/>
      </c>
      <c r="AV606" s="222" t="str">
        <f t="shared" si="362"/>
        <v/>
      </c>
      <c r="AW606" s="222" t="str">
        <f t="shared" si="362"/>
        <v/>
      </c>
      <c r="AX606" s="222" t="str">
        <f t="shared" si="362"/>
        <v/>
      </c>
      <c r="AY606" s="222" t="str">
        <f t="shared" si="362"/>
        <v/>
      </c>
      <c r="AZ606" s="222" t="str">
        <f t="shared" si="362"/>
        <v/>
      </c>
      <c r="BA606" s="222" t="str">
        <f t="shared" si="362"/>
        <v/>
      </c>
      <c r="BB606" s="219" t="str">
        <f>IFERROR(IF(IF(IF(Z606=例①!$E$12,例①!$E$12,IF(WEEKDAY(Z606)=1,Z613,BB607))&gt;例①!$E$12,例①!$E$12,IF(Z606=例①!$E$12,例①!$E$12,IF(WEEKDAY(Z606)=1,Z613,BB607)))=0,例①!$E$12,IF(IF(Z606=例①!$E$12,例①!$E$12,IF(WEEKDAY(Z606)=1,Z613,BB607))&gt;例①!$E$12,例①!$E$12,IF(Z606=例①!$E$12,例①!$E$12,IF(WEEKDAY(Z606)=1,Z613,BB607)))),"")</f>
        <v/>
      </c>
      <c r="BE606" s="53"/>
      <c r="BF606" s="53"/>
      <c r="BG606" s="53" t="str">
        <f>IFERROR(VLOOKUP(B606,例①!$C$11:$D$12,2,FALSE),"")</f>
        <v/>
      </c>
      <c r="BH606" s="53" t="str">
        <f>IFERROR(VLOOKUP(B606,例①!$C$16:$D$21,2,FALSE),"")</f>
        <v/>
      </c>
      <c r="BI606" s="53" t="str">
        <f>IFERROR(VLOOKUP(B606,例①!$C$22:$D$24,2,FALSE),"")</f>
        <v/>
      </c>
      <c r="BJ606" s="53" t="str">
        <f>IF(B606&gt;例①!$C$26,"",IF(B606&gt;=例①!$C$25,$BJ$13,""))</f>
        <v/>
      </c>
      <c r="BK606" s="53" t="str">
        <f>IF(B606&gt;例①!$C$28,"",IF(B606&gt;=例①!$C$27,$BK$13,""))</f>
        <v/>
      </c>
      <c r="BL606" s="53" t="str">
        <f>IF(B606&gt;例①!$C$30,"",IF(B606&gt;=例①!$C$29,$BL$13,""))</f>
        <v/>
      </c>
      <c r="BM606" s="53" t="str">
        <f>IF(B606&gt;例①!$C$32,"",IF(B606&gt;=例①!$C$31,$BM$13,""))</f>
        <v/>
      </c>
      <c r="BN606" s="53" t="str">
        <f>IF(B606&gt;例①!$C$34,"",IF(B606&gt;=例①!$C$33,$BN$13,""))</f>
        <v/>
      </c>
      <c r="BO606" s="53" t="str">
        <f>IF(B606&gt;例①!$C$36,"",IF(B606&gt;=例①!$C$35,$BO$13,""))</f>
        <v/>
      </c>
      <c r="BP606" s="53" t="str">
        <f>IF(B606&gt;例①!$C$38,"",IF(B606&gt;=例①!$C$37,$BP$13,""))</f>
        <v/>
      </c>
      <c r="BQ606" s="53" t="str">
        <f>IF(B606&gt;例①!$C$40,"",IF(B606&gt;=例①!$C$39,$BQ$13,""))</f>
        <v/>
      </c>
      <c r="BR606" s="53" t="str">
        <f>IF(B606&gt;例①!$C$42,"",IF(B606&gt;=例①!$C$41,$BR$13,""))</f>
        <v/>
      </c>
      <c r="BS606" s="53" t="str">
        <f>IF(B606&gt;例①!$C$44,"",IF(B606&gt;=例①!$C$43,$BS$13,""))</f>
        <v/>
      </c>
      <c r="BT606" s="53" t="str">
        <f>IF(B606&gt;例①!$C$46,"",IF(B606&gt;=例①!$C$45,$BT$13,""))</f>
        <v/>
      </c>
      <c r="BU606" s="53" t="str">
        <f>IF(B606&gt;例①!$C$48,"",IF(B606&gt;=例①!$C$47,$BU$13,""))</f>
        <v/>
      </c>
      <c r="BV606" s="53" t="str">
        <f>IF(B606&gt;例①!$C$50,"",IF(B606&gt;=例①!$C$49,$BV$13,""))</f>
        <v/>
      </c>
      <c r="BW606" s="53" t="str">
        <f>IF(B606&gt;例①!$C$52,"",IF(B606&gt;=例①!$C$51,$BW$13,""))</f>
        <v/>
      </c>
      <c r="BX606" s="53" t="str">
        <f>IF(B606&gt;例①!$C$54,"",IF(B606&gt;=例①!$C$53,$BX$13,""))</f>
        <v/>
      </c>
      <c r="BY606" s="53" t="str">
        <f>IF(B606&gt;例①!$C$56,"",IF(B606&gt;=例①!$C$55,$BY$13,""))</f>
        <v/>
      </c>
      <c r="BZ606" s="53" t="str">
        <f>IF(B606&gt;例①!$C$58,"",IF(B606&gt;=例①!$C$57,$BZ$13,""))</f>
        <v/>
      </c>
      <c r="CA606" s="53" t="str">
        <f>IF(B606&gt;例①!$C$60,"",IF(B606&gt;=例①!$C$59,$CA$13,""))</f>
        <v/>
      </c>
      <c r="CB606" s="53" t="str">
        <f>IF(B606&gt;例①!$C$62,"",IF(B606&gt;=例①!$C$61,$CB$13,""))</f>
        <v/>
      </c>
      <c r="CC606" s="53" t="str">
        <f>IF(B606&gt;例①!$C$64,"",IF(B606&gt;=例①!$C$63,$CC$13,""))</f>
        <v/>
      </c>
      <c r="CD606" s="53" t="str">
        <f>IF(B606&gt;例①!$C$66,"",IF(B606&gt;=例①!$C$65,$CD$13,""))</f>
        <v/>
      </c>
      <c r="CE606" s="50" t="str">
        <f t="shared" si="360"/>
        <v/>
      </c>
      <c r="CF606" s="50" t="str">
        <f t="shared" si="347"/>
        <v xml:space="preserve"> </v>
      </c>
    </row>
    <row r="607" spans="1:84" ht="39" customHeight="1" thickTop="1" thickBot="1" x14ac:dyDescent="0.2">
      <c r="A607" s="81" t="str">
        <f t="shared" si="334"/>
        <v>対象期間外</v>
      </c>
      <c r="B607" s="180" t="str">
        <f>IFERROR(IF(B606=例①!$E$12+IF(WEEKDAY(例①!$E$12)=1,例①!$E$12,(8-WEEKDAY(例①!$E$12))),"-",IF(B606="-","-",B606+1)),"-")</f>
        <v>-</v>
      </c>
      <c r="C607" s="89" t="str">
        <f t="shared" si="348"/>
        <v>-</v>
      </c>
      <c r="D607" s="199" t="str">
        <f t="shared" si="349"/>
        <v>×</v>
      </c>
      <c r="E607" s="200" t="str">
        <f t="shared" si="350"/>
        <v xml:space="preserve"> </v>
      </c>
      <c r="F607" s="201" t="s">
        <v>60</v>
      </c>
      <c r="G607" s="202"/>
      <c r="H607" s="203"/>
      <c r="I607" s="204"/>
      <c r="J607" s="187" t="str">
        <f t="shared" si="351"/>
        <v/>
      </c>
      <c r="K607" s="190" t="str">
        <f t="shared" si="335"/>
        <v/>
      </c>
      <c r="L607" s="190" t="str">
        <f t="shared" si="336"/>
        <v/>
      </c>
      <c r="M607" s="188" t="str">
        <f t="shared" si="352"/>
        <v/>
      </c>
      <c r="N607" s="87" t="str">
        <f t="shared" si="337"/>
        <v/>
      </c>
      <c r="O607" s="108"/>
      <c r="P607" s="156" t="str">
        <f>IF(B607&lt;例①!$E$11,"",IF(B607&gt;例①!$E$12,"",IF(LEN(CE607)=0,"○","")))</f>
        <v/>
      </c>
      <c r="Q607" s="162">
        <f t="shared" si="353"/>
        <v>52</v>
      </c>
      <c r="R607" s="93">
        <f t="shared" si="338"/>
        <v>181</v>
      </c>
      <c r="S607" s="156" t="str">
        <f t="shared" si="339"/>
        <v/>
      </c>
      <c r="T607" s="162">
        <f t="shared" si="340"/>
        <v>51</v>
      </c>
      <c r="U607" s="100">
        <f t="shared" si="354"/>
        <v>52</v>
      </c>
      <c r="V607" s="93" t="str">
        <f t="shared" si="341"/>
        <v/>
      </c>
      <c r="W607" s="169" t="str">
        <f t="shared" si="355"/>
        <v/>
      </c>
      <c r="X607" s="80" t="str">
        <f t="shared" si="356"/>
        <v/>
      </c>
      <c r="Y607" s="80" t="str">
        <f t="shared" si="357"/>
        <v/>
      </c>
      <c r="Z607" s="80" t="str">
        <f t="shared" si="342"/>
        <v>-</v>
      </c>
      <c r="AA607" s="80" t="str">
        <f t="shared" si="343"/>
        <v/>
      </c>
      <c r="AB607" s="80" t="str">
        <f t="shared" si="344"/>
        <v>OK（振替済み）</v>
      </c>
      <c r="AC607" s="154">
        <f t="shared" si="345"/>
        <v>51</v>
      </c>
      <c r="AD607" s="154" t="str">
        <f t="shared" si="358"/>
        <v/>
      </c>
      <c r="AE607" s="106">
        <f t="shared" si="359"/>
        <v>0</v>
      </c>
      <c r="AF607" s="106">
        <f t="shared" si="346"/>
        <v>0</v>
      </c>
      <c r="AG607" s="218" t="str">
        <f>IFERROR(IF(AE607=1,例①!$E$11,IF(AE607=2,例①!$E$11,IF(WEEKDAY(Z607)=2,Z600,AG606))),"")</f>
        <v/>
      </c>
      <c r="AH607" s="222" t="str">
        <f t="shared" si="362"/>
        <v/>
      </c>
      <c r="AI607" s="222" t="str">
        <f t="shared" si="362"/>
        <v/>
      </c>
      <c r="AJ607" s="222" t="str">
        <f t="shared" si="362"/>
        <v/>
      </c>
      <c r="AK607" s="222" t="str">
        <f t="shared" si="362"/>
        <v/>
      </c>
      <c r="AL607" s="222" t="str">
        <f t="shared" si="362"/>
        <v/>
      </c>
      <c r="AM607" s="222" t="str">
        <f t="shared" si="362"/>
        <v/>
      </c>
      <c r="AN607" s="222" t="str">
        <f t="shared" si="362"/>
        <v/>
      </c>
      <c r="AO607" s="222" t="str">
        <f t="shared" si="362"/>
        <v/>
      </c>
      <c r="AP607" s="222" t="str">
        <f t="shared" si="362"/>
        <v/>
      </c>
      <c r="AQ607" s="222" t="str">
        <f t="shared" si="362"/>
        <v/>
      </c>
      <c r="AR607" s="222" t="str">
        <f t="shared" si="362"/>
        <v/>
      </c>
      <c r="AS607" s="222" t="str">
        <f t="shared" si="362"/>
        <v/>
      </c>
      <c r="AT607" s="222" t="str">
        <f t="shared" si="362"/>
        <v/>
      </c>
      <c r="AU607" s="222" t="str">
        <f t="shared" si="362"/>
        <v/>
      </c>
      <c r="AV607" s="222" t="str">
        <f t="shared" si="362"/>
        <v/>
      </c>
      <c r="AW607" s="222" t="str">
        <f t="shared" si="362"/>
        <v/>
      </c>
      <c r="AX607" s="222" t="str">
        <f t="shared" si="362"/>
        <v/>
      </c>
      <c r="AY607" s="222" t="str">
        <f t="shared" si="362"/>
        <v/>
      </c>
      <c r="AZ607" s="222" t="str">
        <f t="shared" si="362"/>
        <v/>
      </c>
      <c r="BA607" s="222" t="str">
        <f t="shared" si="362"/>
        <v/>
      </c>
      <c r="BB607" s="219" t="str">
        <f>IFERROR(IF(IF(IF(Z607=例①!$E$12,例①!$E$12,IF(WEEKDAY(Z607)=1,Z614,BB608))&gt;例①!$E$12,例①!$E$12,IF(Z607=例①!$E$12,例①!$E$12,IF(WEEKDAY(Z607)=1,Z614,BB608)))=0,例①!$E$12,IF(IF(Z607=例①!$E$12,例①!$E$12,IF(WEEKDAY(Z607)=1,Z614,BB608))&gt;例①!$E$12,例①!$E$12,IF(Z607=例①!$E$12,例①!$E$12,IF(WEEKDAY(Z607)=1,Z614,BB608)))),"")</f>
        <v/>
      </c>
      <c r="BE607" s="53"/>
      <c r="BF607" s="53"/>
      <c r="BG607" s="53" t="str">
        <f>IFERROR(VLOOKUP(B607,例①!$C$11:$D$12,2,FALSE),"")</f>
        <v/>
      </c>
      <c r="BH607" s="53" t="str">
        <f>IFERROR(VLOOKUP(B607,例①!$C$16:$D$21,2,FALSE),"")</f>
        <v/>
      </c>
      <c r="BI607" s="53" t="str">
        <f>IFERROR(VLOOKUP(B607,例①!$C$22:$D$24,2,FALSE),"")</f>
        <v/>
      </c>
      <c r="BJ607" s="53" t="str">
        <f>IF(B607&gt;例①!$C$26,"",IF(B607&gt;=例①!$C$25,$BJ$13,""))</f>
        <v/>
      </c>
      <c r="BK607" s="53" t="str">
        <f>IF(B607&gt;例①!$C$28,"",IF(B607&gt;=例①!$C$27,$BK$13,""))</f>
        <v/>
      </c>
      <c r="BL607" s="53" t="str">
        <f>IF(B607&gt;例①!$C$30,"",IF(B607&gt;=例①!$C$29,$BL$13,""))</f>
        <v/>
      </c>
      <c r="BM607" s="53" t="str">
        <f>IF(B607&gt;例①!$C$32,"",IF(B607&gt;=例①!$C$31,$BM$13,""))</f>
        <v/>
      </c>
      <c r="BN607" s="53" t="str">
        <f>IF(B607&gt;例①!$C$34,"",IF(B607&gt;=例①!$C$33,$BN$13,""))</f>
        <v/>
      </c>
      <c r="BO607" s="53" t="str">
        <f>IF(B607&gt;例①!$C$36,"",IF(B607&gt;=例①!$C$35,$BO$13,""))</f>
        <v/>
      </c>
      <c r="BP607" s="53" t="str">
        <f>IF(B607&gt;例①!$C$38,"",IF(B607&gt;=例①!$C$37,$BP$13,""))</f>
        <v/>
      </c>
      <c r="BQ607" s="53" t="str">
        <f>IF(B607&gt;例①!$C$40,"",IF(B607&gt;=例①!$C$39,$BQ$13,""))</f>
        <v/>
      </c>
      <c r="BR607" s="53" t="str">
        <f>IF(B607&gt;例①!$C$42,"",IF(B607&gt;=例①!$C$41,$BR$13,""))</f>
        <v/>
      </c>
      <c r="BS607" s="53" t="str">
        <f>IF(B607&gt;例①!$C$44,"",IF(B607&gt;=例①!$C$43,$BS$13,""))</f>
        <v/>
      </c>
      <c r="BT607" s="53" t="str">
        <f>IF(B607&gt;例①!$C$46,"",IF(B607&gt;=例①!$C$45,$BT$13,""))</f>
        <v/>
      </c>
      <c r="BU607" s="53" t="str">
        <f>IF(B607&gt;例①!$C$48,"",IF(B607&gt;=例①!$C$47,$BU$13,""))</f>
        <v/>
      </c>
      <c r="BV607" s="53" t="str">
        <f>IF(B607&gt;例①!$C$50,"",IF(B607&gt;=例①!$C$49,$BV$13,""))</f>
        <v/>
      </c>
      <c r="BW607" s="53" t="str">
        <f>IF(B607&gt;例①!$C$52,"",IF(B607&gt;=例①!$C$51,$BW$13,""))</f>
        <v/>
      </c>
      <c r="BX607" s="53" t="str">
        <f>IF(B607&gt;例①!$C$54,"",IF(B607&gt;=例①!$C$53,$BX$13,""))</f>
        <v/>
      </c>
      <c r="BY607" s="53" t="str">
        <f>IF(B607&gt;例①!$C$56,"",IF(B607&gt;=例①!$C$55,$BY$13,""))</f>
        <v/>
      </c>
      <c r="BZ607" s="53" t="str">
        <f>IF(B607&gt;例①!$C$58,"",IF(B607&gt;=例①!$C$57,$BZ$13,""))</f>
        <v/>
      </c>
      <c r="CA607" s="53" t="str">
        <f>IF(B607&gt;例①!$C$60,"",IF(B607&gt;=例①!$C$59,$CA$13,""))</f>
        <v/>
      </c>
      <c r="CB607" s="53" t="str">
        <f>IF(B607&gt;例①!$C$62,"",IF(B607&gt;=例①!$C$61,$CB$13,""))</f>
        <v/>
      </c>
      <c r="CC607" s="53" t="str">
        <f>IF(B607&gt;例①!$C$64,"",IF(B607&gt;=例①!$C$63,$CC$13,""))</f>
        <v/>
      </c>
      <c r="CD607" s="53" t="str">
        <f>IF(B607&gt;例①!$C$66,"",IF(B607&gt;=例①!$C$65,$CD$13,""))</f>
        <v/>
      </c>
      <c r="CE607" s="50" t="str">
        <f t="shared" si="360"/>
        <v/>
      </c>
      <c r="CF607" s="50" t="str">
        <f t="shared" si="347"/>
        <v xml:space="preserve"> </v>
      </c>
    </row>
    <row r="608" spans="1:84" ht="39" customHeight="1" thickTop="1" thickBot="1" x14ac:dyDescent="0.2">
      <c r="A608" s="81" t="str">
        <f t="shared" si="334"/>
        <v>対象期間外</v>
      </c>
      <c r="B608" s="180" t="str">
        <f>IFERROR(IF(B607=例①!$E$12+IF(WEEKDAY(例①!$E$12)=1,例①!$E$12,(8-WEEKDAY(例①!$E$12))),"-",IF(B607="-","-",B607+1)),"-")</f>
        <v>-</v>
      </c>
      <c r="C608" s="89" t="str">
        <f t="shared" si="348"/>
        <v>-</v>
      </c>
      <c r="D608" s="199" t="str">
        <f t="shared" si="349"/>
        <v>×</v>
      </c>
      <c r="E608" s="200" t="str">
        <f t="shared" si="350"/>
        <v xml:space="preserve"> </v>
      </c>
      <c r="F608" s="201" t="s">
        <v>61</v>
      </c>
      <c r="G608" s="202"/>
      <c r="H608" s="203"/>
      <c r="I608" s="204"/>
      <c r="J608" s="187" t="str">
        <f t="shared" si="351"/>
        <v/>
      </c>
      <c r="K608" s="190" t="str">
        <f t="shared" si="335"/>
        <v/>
      </c>
      <c r="L608" s="190" t="str">
        <f t="shared" si="336"/>
        <v/>
      </c>
      <c r="M608" s="188" t="str">
        <f t="shared" si="352"/>
        <v/>
      </c>
      <c r="N608" s="87" t="str">
        <f t="shared" si="337"/>
        <v/>
      </c>
      <c r="O608" s="108"/>
      <c r="P608" s="156" t="str">
        <f>IF(B608&lt;例①!$E$11,"",IF(B608&gt;例①!$E$12,"",IF(LEN(CE608)=0,"○","")))</f>
        <v/>
      </c>
      <c r="Q608" s="162">
        <f t="shared" si="353"/>
        <v>52</v>
      </c>
      <c r="R608" s="93">
        <f t="shared" si="338"/>
        <v>181</v>
      </c>
      <c r="S608" s="156" t="str">
        <f t="shared" si="339"/>
        <v/>
      </c>
      <c r="T608" s="162">
        <f t="shared" si="340"/>
        <v>51</v>
      </c>
      <c r="U608" s="100">
        <f t="shared" si="354"/>
        <v>52</v>
      </c>
      <c r="V608" s="93" t="str">
        <f t="shared" si="341"/>
        <v/>
      </c>
      <c r="W608" s="169" t="str">
        <f t="shared" si="355"/>
        <v/>
      </c>
      <c r="X608" s="80" t="str">
        <f t="shared" si="356"/>
        <v/>
      </c>
      <c r="Y608" s="80" t="str">
        <f t="shared" si="357"/>
        <v/>
      </c>
      <c r="Z608" s="80" t="str">
        <f t="shared" si="342"/>
        <v>-</v>
      </c>
      <c r="AA608" s="80" t="str">
        <f t="shared" si="343"/>
        <v/>
      </c>
      <c r="AB608" s="80" t="str">
        <f t="shared" si="344"/>
        <v>OK（振替済み）</v>
      </c>
      <c r="AC608" s="154">
        <f t="shared" si="345"/>
        <v>51</v>
      </c>
      <c r="AD608" s="154" t="str">
        <f t="shared" si="358"/>
        <v/>
      </c>
      <c r="AE608" s="106">
        <f t="shared" si="359"/>
        <v>0</v>
      </c>
      <c r="AF608" s="106">
        <f t="shared" si="346"/>
        <v>0</v>
      </c>
      <c r="AG608" s="218" t="str">
        <f>IFERROR(IF(AE608=1,例①!$E$11,IF(AE608=2,例①!$E$11,IF(WEEKDAY(Z608)=2,Z601,AG607))),"")</f>
        <v/>
      </c>
      <c r="AH608" s="222" t="str">
        <f t="shared" si="362"/>
        <v/>
      </c>
      <c r="AI608" s="222" t="str">
        <f t="shared" si="362"/>
        <v/>
      </c>
      <c r="AJ608" s="222" t="str">
        <f t="shared" si="362"/>
        <v/>
      </c>
      <c r="AK608" s="222" t="str">
        <f t="shared" si="362"/>
        <v/>
      </c>
      <c r="AL608" s="222" t="str">
        <f t="shared" si="362"/>
        <v/>
      </c>
      <c r="AM608" s="222" t="str">
        <f t="shared" si="362"/>
        <v/>
      </c>
      <c r="AN608" s="222" t="str">
        <f t="shared" si="362"/>
        <v/>
      </c>
      <c r="AO608" s="222" t="str">
        <f t="shared" si="362"/>
        <v/>
      </c>
      <c r="AP608" s="222" t="str">
        <f t="shared" si="362"/>
        <v/>
      </c>
      <c r="AQ608" s="222" t="str">
        <f t="shared" si="362"/>
        <v/>
      </c>
      <c r="AR608" s="222" t="str">
        <f t="shared" si="362"/>
        <v/>
      </c>
      <c r="AS608" s="222" t="str">
        <f t="shared" si="362"/>
        <v/>
      </c>
      <c r="AT608" s="222" t="str">
        <f t="shared" si="362"/>
        <v/>
      </c>
      <c r="AU608" s="222" t="str">
        <f t="shared" si="362"/>
        <v/>
      </c>
      <c r="AV608" s="222" t="str">
        <f t="shared" si="362"/>
        <v/>
      </c>
      <c r="AW608" s="222" t="str">
        <f t="shared" si="362"/>
        <v/>
      </c>
      <c r="AX608" s="222" t="str">
        <f t="shared" si="362"/>
        <v/>
      </c>
      <c r="AY608" s="222" t="str">
        <f t="shared" si="362"/>
        <v/>
      </c>
      <c r="AZ608" s="222" t="str">
        <f t="shared" si="362"/>
        <v/>
      </c>
      <c r="BA608" s="222" t="str">
        <f t="shared" si="362"/>
        <v/>
      </c>
      <c r="BB608" s="219" t="str">
        <f>IFERROR(IF(IF(IF(Z608=例①!$E$12,例①!$E$12,IF(WEEKDAY(Z608)=1,Z615,BB609))&gt;例①!$E$12,例①!$E$12,IF(Z608=例①!$E$12,例①!$E$12,IF(WEEKDAY(Z608)=1,Z615,BB609)))=0,例①!$E$12,IF(IF(Z608=例①!$E$12,例①!$E$12,IF(WEEKDAY(Z608)=1,Z615,BB609))&gt;例①!$E$12,例①!$E$12,IF(Z608=例①!$E$12,例①!$E$12,IF(WEEKDAY(Z608)=1,Z615,BB609)))),"")</f>
        <v/>
      </c>
      <c r="BE608" s="53"/>
      <c r="BF608" s="53"/>
      <c r="BG608" s="53" t="str">
        <f>IFERROR(VLOOKUP(B608,例①!$C$11:$D$12,2,FALSE),"")</f>
        <v/>
      </c>
      <c r="BH608" s="53" t="str">
        <f>IFERROR(VLOOKUP(B608,例①!$C$16:$D$21,2,FALSE),"")</f>
        <v/>
      </c>
      <c r="BI608" s="53" t="str">
        <f>IFERROR(VLOOKUP(B608,例①!$C$22:$D$24,2,FALSE),"")</f>
        <v/>
      </c>
      <c r="BJ608" s="53" t="str">
        <f>IF(B608&gt;例①!$C$26,"",IF(B608&gt;=例①!$C$25,$BJ$13,""))</f>
        <v/>
      </c>
      <c r="BK608" s="53" t="str">
        <f>IF(B608&gt;例①!$C$28,"",IF(B608&gt;=例①!$C$27,$BK$13,""))</f>
        <v/>
      </c>
      <c r="BL608" s="53" t="str">
        <f>IF(B608&gt;例①!$C$30,"",IF(B608&gt;=例①!$C$29,$BL$13,""))</f>
        <v/>
      </c>
      <c r="BM608" s="53" t="str">
        <f>IF(B608&gt;例①!$C$32,"",IF(B608&gt;=例①!$C$31,$BM$13,""))</f>
        <v/>
      </c>
      <c r="BN608" s="53" t="str">
        <f>IF(B608&gt;例①!$C$34,"",IF(B608&gt;=例①!$C$33,$BN$13,""))</f>
        <v/>
      </c>
      <c r="BO608" s="53" t="str">
        <f>IF(B608&gt;例①!$C$36,"",IF(B608&gt;=例①!$C$35,$BO$13,""))</f>
        <v/>
      </c>
      <c r="BP608" s="53" t="str">
        <f>IF(B608&gt;例①!$C$38,"",IF(B608&gt;=例①!$C$37,$BP$13,""))</f>
        <v/>
      </c>
      <c r="BQ608" s="53" t="str">
        <f>IF(B608&gt;例①!$C$40,"",IF(B608&gt;=例①!$C$39,$BQ$13,""))</f>
        <v/>
      </c>
      <c r="BR608" s="53" t="str">
        <f>IF(B608&gt;例①!$C$42,"",IF(B608&gt;=例①!$C$41,$BR$13,""))</f>
        <v/>
      </c>
      <c r="BS608" s="53" t="str">
        <f>IF(B608&gt;例①!$C$44,"",IF(B608&gt;=例①!$C$43,$BS$13,""))</f>
        <v/>
      </c>
      <c r="BT608" s="53" t="str">
        <f>IF(B608&gt;例①!$C$46,"",IF(B608&gt;=例①!$C$45,$BT$13,""))</f>
        <v/>
      </c>
      <c r="BU608" s="53" t="str">
        <f>IF(B608&gt;例①!$C$48,"",IF(B608&gt;=例①!$C$47,$BU$13,""))</f>
        <v/>
      </c>
      <c r="BV608" s="53" t="str">
        <f>IF(B608&gt;例①!$C$50,"",IF(B608&gt;=例①!$C$49,$BV$13,""))</f>
        <v/>
      </c>
      <c r="BW608" s="53" t="str">
        <f>IF(B608&gt;例①!$C$52,"",IF(B608&gt;=例①!$C$51,$BW$13,""))</f>
        <v/>
      </c>
      <c r="BX608" s="53" t="str">
        <f>IF(B608&gt;例①!$C$54,"",IF(B608&gt;=例①!$C$53,$BX$13,""))</f>
        <v/>
      </c>
      <c r="BY608" s="53" t="str">
        <f>IF(B608&gt;例①!$C$56,"",IF(B608&gt;=例①!$C$55,$BY$13,""))</f>
        <v/>
      </c>
      <c r="BZ608" s="53" t="str">
        <f>IF(B608&gt;例①!$C$58,"",IF(B608&gt;=例①!$C$57,$BZ$13,""))</f>
        <v/>
      </c>
      <c r="CA608" s="53" t="str">
        <f>IF(B608&gt;例①!$C$60,"",IF(B608&gt;=例①!$C$59,$CA$13,""))</f>
        <v/>
      </c>
      <c r="CB608" s="53" t="str">
        <f>IF(B608&gt;例①!$C$62,"",IF(B608&gt;=例①!$C$61,$CB$13,""))</f>
        <v/>
      </c>
      <c r="CC608" s="53" t="str">
        <f>IF(B608&gt;例①!$C$64,"",IF(B608&gt;=例①!$C$63,$CC$13,""))</f>
        <v/>
      </c>
      <c r="CD608" s="53" t="str">
        <f>IF(B608&gt;例①!$C$66,"",IF(B608&gt;=例①!$C$65,$CD$13,""))</f>
        <v/>
      </c>
      <c r="CE608" s="50" t="str">
        <f t="shared" si="360"/>
        <v/>
      </c>
      <c r="CF608" s="50" t="str">
        <f t="shared" si="347"/>
        <v xml:space="preserve"> </v>
      </c>
    </row>
    <row r="609" spans="1:84" ht="39" customHeight="1" thickTop="1" thickBot="1" x14ac:dyDescent="0.2">
      <c r="A609" s="81" t="str">
        <f t="shared" si="334"/>
        <v>対象期間外</v>
      </c>
      <c r="B609" s="180" t="str">
        <f>IFERROR(IF(B608=例①!$E$12+IF(WEEKDAY(例①!$E$12)=1,例①!$E$12,(8-WEEKDAY(例①!$E$12))),"-",IF(B608="-","-",B608+1)),"-")</f>
        <v>-</v>
      </c>
      <c r="C609" s="89" t="str">
        <f t="shared" si="348"/>
        <v>-</v>
      </c>
      <c r="D609" s="199" t="str">
        <f t="shared" si="349"/>
        <v>×</v>
      </c>
      <c r="E609" s="200" t="str">
        <f t="shared" si="350"/>
        <v xml:space="preserve"> </v>
      </c>
      <c r="F609" s="201" t="s">
        <v>61</v>
      </c>
      <c r="G609" s="202"/>
      <c r="H609" s="203"/>
      <c r="I609" s="204"/>
      <c r="J609" s="187" t="str">
        <f t="shared" si="351"/>
        <v/>
      </c>
      <c r="K609" s="190" t="str">
        <f t="shared" si="335"/>
        <v/>
      </c>
      <c r="L609" s="190" t="str">
        <f t="shared" si="336"/>
        <v/>
      </c>
      <c r="M609" s="188" t="str">
        <f t="shared" si="352"/>
        <v/>
      </c>
      <c r="N609" s="87" t="str">
        <f t="shared" si="337"/>
        <v/>
      </c>
      <c r="O609" s="108"/>
      <c r="P609" s="156" t="str">
        <f>IF(B609&lt;例①!$E$11,"",IF(B609&gt;例①!$E$12,"",IF(LEN(CE609)=0,"○","")))</f>
        <v/>
      </c>
      <c r="Q609" s="162">
        <f t="shared" si="353"/>
        <v>52</v>
      </c>
      <c r="R609" s="93">
        <f t="shared" si="338"/>
        <v>181</v>
      </c>
      <c r="S609" s="156" t="str">
        <f t="shared" si="339"/>
        <v/>
      </c>
      <c r="T609" s="162">
        <f t="shared" si="340"/>
        <v>51</v>
      </c>
      <c r="U609" s="100">
        <f t="shared" si="354"/>
        <v>52</v>
      </c>
      <c r="V609" s="93" t="str">
        <f t="shared" si="341"/>
        <v/>
      </c>
      <c r="W609" s="169" t="str">
        <f t="shared" si="355"/>
        <v/>
      </c>
      <c r="X609" s="80" t="str">
        <f t="shared" si="356"/>
        <v/>
      </c>
      <c r="Y609" s="80" t="str">
        <f t="shared" si="357"/>
        <v/>
      </c>
      <c r="Z609" s="80" t="str">
        <f t="shared" si="342"/>
        <v>-</v>
      </c>
      <c r="AA609" s="80" t="str">
        <f t="shared" si="343"/>
        <v/>
      </c>
      <c r="AB609" s="80" t="str">
        <f t="shared" si="344"/>
        <v>OK（振替済み）</v>
      </c>
      <c r="AC609" s="154">
        <f t="shared" si="345"/>
        <v>51</v>
      </c>
      <c r="AD609" s="154" t="str">
        <f t="shared" si="358"/>
        <v/>
      </c>
      <c r="AE609" s="106">
        <f t="shared" si="359"/>
        <v>0</v>
      </c>
      <c r="AF609" s="106">
        <f t="shared" si="346"/>
        <v>0</v>
      </c>
      <c r="AG609" s="223" t="str">
        <f>IFERROR(IF(AE609=1,例①!$E$11,IF(AE609=2,例①!$E$11,IF(WEEKDAY(Z609)=2,Z602,AG608))),"")</f>
        <v/>
      </c>
      <c r="AH609" s="224" t="str">
        <f t="shared" si="362"/>
        <v/>
      </c>
      <c r="AI609" s="224" t="str">
        <f t="shared" si="362"/>
        <v/>
      </c>
      <c r="AJ609" s="224" t="str">
        <f t="shared" si="362"/>
        <v/>
      </c>
      <c r="AK609" s="224" t="str">
        <f t="shared" si="362"/>
        <v/>
      </c>
      <c r="AL609" s="224" t="str">
        <f t="shared" si="362"/>
        <v/>
      </c>
      <c r="AM609" s="224" t="str">
        <f t="shared" si="362"/>
        <v/>
      </c>
      <c r="AN609" s="224" t="str">
        <f t="shared" si="362"/>
        <v/>
      </c>
      <c r="AO609" s="224" t="str">
        <f t="shared" si="362"/>
        <v/>
      </c>
      <c r="AP609" s="224" t="str">
        <f t="shared" si="362"/>
        <v/>
      </c>
      <c r="AQ609" s="224" t="str">
        <f t="shared" si="362"/>
        <v/>
      </c>
      <c r="AR609" s="224" t="str">
        <f t="shared" si="362"/>
        <v/>
      </c>
      <c r="AS609" s="224" t="str">
        <f t="shared" si="362"/>
        <v/>
      </c>
      <c r="AT609" s="224" t="str">
        <f t="shared" si="362"/>
        <v/>
      </c>
      <c r="AU609" s="224" t="str">
        <f t="shared" si="362"/>
        <v/>
      </c>
      <c r="AV609" s="224" t="str">
        <f t="shared" si="362"/>
        <v/>
      </c>
      <c r="AW609" s="224" t="str">
        <f t="shared" si="362"/>
        <v/>
      </c>
      <c r="AX609" s="224" t="str">
        <f t="shared" si="362"/>
        <v/>
      </c>
      <c r="AY609" s="224" t="str">
        <f t="shared" si="362"/>
        <v/>
      </c>
      <c r="AZ609" s="224" t="str">
        <f t="shared" si="362"/>
        <v/>
      </c>
      <c r="BA609" s="224" t="str">
        <f t="shared" si="362"/>
        <v/>
      </c>
      <c r="BB609" s="225" t="str">
        <f>IFERROR(IF(IF(IF(Z609=例①!$E$12,例①!$E$12,IF(WEEKDAY(Z609)=1,Z616,BB610))&gt;例①!$E$12,例①!$E$12,IF(Z609=例①!$E$12,例①!$E$12,IF(WEEKDAY(Z609)=1,Z616,BB610)))=0,例①!$E$12,IF(IF(Z609=例①!$E$12,例①!$E$12,IF(WEEKDAY(Z609)=1,Z616,BB610))&gt;例①!$E$12,例①!$E$12,IF(Z609=例①!$E$12,例①!$E$12,IF(WEEKDAY(Z609)=1,Z616,BB610)))),"")</f>
        <v/>
      </c>
      <c r="BE609" s="53"/>
      <c r="BF609" s="53"/>
      <c r="BG609" s="53" t="str">
        <f>IFERROR(VLOOKUP(B609,例①!$C$11:$D$12,2,FALSE),"")</f>
        <v/>
      </c>
      <c r="BH609" s="53" t="str">
        <f>IFERROR(VLOOKUP(B609,例①!$C$16:$D$21,2,FALSE),"")</f>
        <v/>
      </c>
      <c r="BI609" s="53" t="str">
        <f>IFERROR(VLOOKUP(B609,例①!$C$22:$D$24,2,FALSE),"")</f>
        <v/>
      </c>
      <c r="BJ609" s="53" t="str">
        <f>IF(B609&gt;例①!$C$26,"",IF(B609&gt;=例①!$C$25,$BJ$13,""))</f>
        <v/>
      </c>
      <c r="BK609" s="53" t="str">
        <f>IF(B609&gt;例①!$C$28,"",IF(B609&gt;=例①!$C$27,$BK$13,""))</f>
        <v/>
      </c>
      <c r="BL609" s="53" t="str">
        <f>IF(B609&gt;例①!$C$30,"",IF(B609&gt;=例①!$C$29,$BL$13,""))</f>
        <v/>
      </c>
      <c r="BM609" s="53" t="str">
        <f>IF(B609&gt;例①!$C$32,"",IF(B609&gt;=例①!$C$31,$BM$13,""))</f>
        <v/>
      </c>
      <c r="BN609" s="53" t="str">
        <f>IF(B609&gt;例①!$C$34,"",IF(B609&gt;=例①!$C$33,$BN$13,""))</f>
        <v/>
      </c>
      <c r="BO609" s="53" t="str">
        <f>IF(B609&gt;例①!$C$36,"",IF(B609&gt;=例①!$C$35,$BO$13,""))</f>
        <v/>
      </c>
      <c r="BP609" s="53" t="str">
        <f>IF(B609&gt;例①!$C$38,"",IF(B609&gt;=例①!$C$37,$BP$13,""))</f>
        <v/>
      </c>
      <c r="BQ609" s="53" t="str">
        <f>IF(B609&gt;例①!$C$40,"",IF(B609&gt;=例①!$C$39,$BQ$13,""))</f>
        <v/>
      </c>
      <c r="BR609" s="53" t="str">
        <f>IF(B609&gt;例①!$C$42,"",IF(B609&gt;=例①!$C$41,$BR$13,""))</f>
        <v/>
      </c>
      <c r="BS609" s="53" t="str">
        <f>IF(B609&gt;例①!$C$44,"",IF(B609&gt;=例①!$C$43,$BS$13,""))</f>
        <v/>
      </c>
      <c r="BT609" s="53" t="str">
        <f>IF(B609&gt;例①!$C$46,"",IF(B609&gt;=例①!$C$45,$BT$13,""))</f>
        <v/>
      </c>
      <c r="BU609" s="53" t="str">
        <f>IF(B609&gt;例①!$C$48,"",IF(B609&gt;=例①!$C$47,$BU$13,""))</f>
        <v/>
      </c>
      <c r="BV609" s="53" t="str">
        <f>IF(B609&gt;例①!$C$50,"",IF(B609&gt;=例①!$C$49,$BV$13,""))</f>
        <v/>
      </c>
      <c r="BW609" s="53" t="str">
        <f>IF(B609&gt;例①!$C$52,"",IF(B609&gt;=例①!$C$51,$BW$13,""))</f>
        <v/>
      </c>
      <c r="BX609" s="53" t="str">
        <f>IF(B609&gt;例①!$C$54,"",IF(B609&gt;=例①!$C$53,$BX$13,""))</f>
        <v/>
      </c>
      <c r="BY609" s="53" t="str">
        <f>IF(B609&gt;例①!$C$56,"",IF(B609&gt;=例①!$C$55,$BY$13,""))</f>
        <v/>
      </c>
      <c r="BZ609" s="53" t="str">
        <f>IF(B609&gt;例①!$C$58,"",IF(B609&gt;=例①!$C$57,$BZ$13,""))</f>
        <v/>
      </c>
      <c r="CA609" s="53" t="str">
        <f>IF(B609&gt;例①!$C$60,"",IF(B609&gt;=例①!$C$59,$CA$13,""))</f>
        <v/>
      </c>
      <c r="CB609" s="53" t="str">
        <f>IF(B609&gt;例①!$C$62,"",IF(B609&gt;=例①!$C$61,$CB$13,""))</f>
        <v/>
      </c>
      <c r="CC609" s="53" t="str">
        <f>IF(B609&gt;例①!$C$64,"",IF(B609&gt;=例①!$C$63,$CC$13,""))</f>
        <v/>
      </c>
      <c r="CD609" s="53" t="str">
        <f>IF(B609&gt;例①!$C$66,"",IF(B609&gt;=例①!$C$65,$CD$13,""))</f>
        <v/>
      </c>
      <c r="CE609" s="50" t="str">
        <f t="shared" si="360"/>
        <v/>
      </c>
      <c r="CF609" s="50" t="str">
        <f t="shared" si="347"/>
        <v xml:space="preserve"> </v>
      </c>
    </row>
    <row r="610" spans="1:84" ht="39" customHeight="1" thickTop="1" thickBot="1" x14ac:dyDescent="0.2">
      <c r="A610" s="81" t="str">
        <f t="shared" si="334"/>
        <v>対象期間外</v>
      </c>
      <c r="B610" s="180" t="str">
        <f>IFERROR(IF(B609=例①!$E$12+IF(WEEKDAY(例①!$E$12)=1,例①!$E$12,(8-WEEKDAY(例①!$E$12))),"-",IF(B609="-","-",B609+1)),"-")</f>
        <v>-</v>
      </c>
      <c r="C610" s="89" t="str">
        <f t="shared" si="348"/>
        <v>-</v>
      </c>
      <c r="D610" s="199" t="str">
        <f t="shared" si="349"/>
        <v>×</v>
      </c>
      <c r="E610" s="200" t="str">
        <f t="shared" si="350"/>
        <v xml:space="preserve"> </v>
      </c>
      <c r="F610" s="201" t="s">
        <v>60</v>
      </c>
      <c r="G610" s="202"/>
      <c r="H610" s="203"/>
      <c r="I610" s="204"/>
      <c r="J610" s="187" t="str">
        <f t="shared" si="351"/>
        <v/>
      </c>
      <c r="K610" s="190" t="str">
        <f t="shared" si="335"/>
        <v/>
      </c>
      <c r="L610" s="190" t="str">
        <f t="shared" si="336"/>
        <v/>
      </c>
      <c r="M610" s="188" t="str">
        <f t="shared" si="352"/>
        <v/>
      </c>
      <c r="N610" s="87" t="str">
        <f t="shared" si="337"/>
        <v/>
      </c>
      <c r="O610" s="108"/>
      <c r="P610" s="156" t="str">
        <f>IF(B610&lt;例①!$E$11,"",IF(B610&gt;例①!$E$12,"",IF(LEN(CE610)=0,"○","")))</f>
        <v/>
      </c>
      <c r="Q610" s="162">
        <f t="shared" si="353"/>
        <v>52</v>
      </c>
      <c r="R610" s="93">
        <f t="shared" si="338"/>
        <v>181</v>
      </c>
      <c r="S610" s="156" t="str">
        <f t="shared" si="339"/>
        <v/>
      </c>
      <c r="T610" s="162">
        <f t="shared" si="340"/>
        <v>51</v>
      </c>
      <c r="U610" s="100">
        <f t="shared" si="354"/>
        <v>52</v>
      </c>
      <c r="V610" s="93" t="str">
        <f t="shared" si="341"/>
        <v/>
      </c>
      <c r="W610" s="169" t="str">
        <f t="shared" si="355"/>
        <v/>
      </c>
      <c r="X610" s="80" t="str">
        <f t="shared" si="356"/>
        <v/>
      </c>
      <c r="Y610" s="80" t="str">
        <f t="shared" si="357"/>
        <v/>
      </c>
      <c r="Z610" s="80" t="str">
        <f t="shared" si="342"/>
        <v>-</v>
      </c>
      <c r="AA610" s="80" t="str">
        <f t="shared" si="343"/>
        <v/>
      </c>
      <c r="AB610" s="80" t="str">
        <f t="shared" si="344"/>
        <v>OK（振替済み）</v>
      </c>
      <c r="AC610" s="154">
        <f t="shared" si="345"/>
        <v>51</v>
      </c>
      <c r="AD610" s="154" t="str">
        <f t="shared" si="358"/>
        <v/>
      </c>
      <c r="AE610" s="106">
        <f t="shared" si="359"/>
        <v>0</v>
      </c>
      <c r="AF610" s="106">
        <f t="shared" si="346"/>
        <v>0</v>
      </c>
      <c r="AG610" s="216" t="str">
        <f>IFERROR(IF(AE610=1,例①!$E$11,IF(AE610=2,例①!$E$11,IF(WEEKDAY(Z610)=2,Z603,AG609))),"")</f>
        <v/>
      </c>
      <c r="AH610" s="221" t="str">
        <f t="shared" si="362"/>
        <v/>
      </c>
      <c r="AI610" s="221" t="str">
        <f t="shared" si="362"/>
        <v/>
      </c>
      <c r="AJ610" s="221" t="str">
        <f t="shared" si="362"/>
        <v/>
      </c>
      <c r="AK610" s="221" t="str">
        <f t="shared" si="362"/>
        <v/>
      </c>
      <c r="AL610" s="221" t="str">
        <f t="shared" si="362"/>
        <v/>
      </c>
      <c r="AM610" s="221" t="str">
        <f t="shared" si="362"/>
        <v/>
      </c>
      <c r="AN610" s="221" t="str">
        <f t="shared" si="362"/>
        <v/>
      </c>
      <c r="AO610" s="221" t="str">
        <f t="shared" si="362"/>
        <v/>
      </c>
      <c r="AP610" s="221" t="str">
        <f t="shared" si="362"/>
        <v/>
      </c>
      <c r="AQ610" s="221" t="str">
        <f t="shared" si="362"/>
        <v/>
      </c>
      <c r="AR610" s="221" t="str">
        <f t="shared" si="362"/>
        <v/>
      </c>
      <c r="AS610" s="221" t="str">
        <f t="shared" si="362"/>
        <v/>
      </c>
      <c r="AT610" s="221" t="str">
        <f t="shared" si="362"/>
        <v/>
      </c>
      <c r="AU610" s="221" t="str">
        <f t="shared" si="362"/>
        <v/>
      </c>
      <c r="AV610" s="221" t="str">
        <f t="shared" si="362"/>
        <v/>
      </c>
      <c r="AW610" s="221" t="str">
        <f t="shared" si="362"/>
        <v/>
      </c>
      <c r="AX610" s="221" t="str">
        <f t="shared" si="362"/>
        <v/>
      </c>
      <c r="AY610" s="221" t="str">
        <f t="shared" si="362"/>
        <v/>
      </c>
      <c r="AZ610" s="221" t="str">
        <f t="shared" si="362"/>
        <v/>
      </c>
      <c r="BA610" s="221" t="str">
        <f t="shared" si="362"/>
        <v/>
      </c>
      <c r="BB610" s="217" t="str">
        <f>IFERROR(IF(IF(IF(Z610=例①!$E$12,例①!$E$12,IF(WEEKDAY(Z610)=1,Z617,BB611))&gt;例①!$E$12,例①!$E$12,IF(Z610=例①!$E$12,例①!$E$12,IF(WEEKDAY(Z610)=1,Z617,BB611)))=0,例①!$E$12,IF(IF(Z610=例①!$E$12,例①!$E$12,IF(WEEKDAY(Z610)=1,Z617,BB611))&gt;例①!$E$12,例①!$E$12,IF(Z610=例①!$E$12,例①!$E$12,IF(WEEKDAY(Z610)=1,Z617,BB611)))),"")</f>
        <v/>
      </c>
      <c r="BE610" s="53"/>
      <c r="BF610" s="53"/>
      <c r="BG610" s="53" t="str">
        <f>IFERROR(VLOOKUP(B610,例①!$C$11:$D$12,2,FALSE),"")</f>
        <v/>
      </c>
      <c r="BH610" s="53" t="str">
        <f>IFERROR(VLOOKUP(B610,例①!$C$16:$D$21,2,FALSE),"")</f>
        <v/>
      </c>
      <c r="BI610" s="53" t="str">
        <f>IFERROR(VLOOKUP(B610,例①!$C$22:$D$24,2,FALSE),"")</f>
        <v/>
      </c>
      <c r="BJ610" s="53" t="str">
        <f>IF(B610&gt;例①!$C$26,"",IF(B610&gt;=例①!$C$25,$BJ$13,""))</f>
        <v/>
      </c>
      <c r="BK610" s="53" t="str">
        <f>IF(B610&gt;例①!$C$28,"",IF(B610&gt;=例①!$C$27,$BK$13,""))</f>
        <v/>
      </c>
      <c r="BL610" s="53" t="str">
        <f>IF(B610&gt;例①!$C$30,"",IF(B610&gt;=例①!$C$29,$BL$13,""))</f>
        <v/>
      </c>
      <c r="BM610" s="53" t="str">
        <f>IF(B610&gt;例①!$C$32,"",IF(B610&gt;=例①!$C$31,$BM$13,""))</f>
        <v/>
      </c>
      <c r="BN610" s="53" t="str">
        <f>IF(B610&gt;例①!$C$34,"",IF(B610&gt;=例①!$C$33,$BN$13,""))</f>
        <v/>
      </c>
      <c r="BO610" s="53" t="str">
        <f>IF(B610&gt;例①!$C$36,"",IF(B610&gt;=例①!$C$35,$BO$13,""))</f>
        <v/>
      </c>
      <c r="BP610" s="53" t="str">
        <f>IF(B610&gt;例①!$C$38,"",IF(B610&gt;=例①!$C$37,$BP$13,""))</f>
        <v/>
      </c>
      <c r="BQ610" s="53" t="str">
        <f>IF(B610&gt;例①!$C$40,"",IF(B610&gt;=例①!$C$39,$BQ$13,""))</f>
        <v/>
      </c>
      <c r="BR610" s="53" t="str">
        <f>IF(B610&gt;例①!$C$42,"",IF(B610&gt;=例①!$C$41,$BR$13,""))</f>
        <v/>
      </c>
      <c r="BS610" s="53" t="str">
        <f>IF(B610&gt;例①!$C$44,"",IF(B610&gt;=例①!$C$43,$BS$13,""))</f>
        <v/>
      </c>
      <c r="BT610" s="53" t="str">
        <f>IF(B610&gt;例①!$C$46,"",IF(B610&gt;=例①!$C$45,$BT$13,""))</f>
        <v/>
      </c>
      <c r="BU610" s="53" t="str">
        <f>IF(B610&gt;例①!$C$48,"",IF(B610&gt;=例①!$C$47,$BU$13,""))</f>
        <v/>
      </c>
      <c r="BV610" s="53" t="str">
        <f>IF(B610&gt;例①!$C$50,"",IF(B610&gt;=例①!$C$49,$BV$13,""))</f>
        <v/>
      </c>
      <c r="BW610" s="53" t="str">
        <f>IF(B610&gt;例①!$C$52,"",IF(B610&gt;=例①!$C$51,$BW$13,""))</f>
        <v/>
      </c>
      <c r="BX610" s="53" t="str">
        <f>IF(B610&gt;例①!$C$54,"",IF(B610&gt;=例①!$C$53,$BX$13,""))</f>
        <v/>
      </c>
      <c r="BY610" s="53" t="str">
        <f>IF(B610&gt;例①!$C$56,"",IF(B610&gt;=例①!$C$55,$BY$13,""))</f>
        <v/>
      </c>
      <c r="BZ610" s="53" t="str">
        <f>IF(B610&gt;例①!$C$58,"",IF(B610&gt;=例①!$C$57,$BZ$13,""))</f>
        <v/>
      </c>
      <c r="CA610" s="53" t="str">
        <f>IF(B610&gt;例①!$C$60,"",IF(B610&gt;=例①!$C$59,$CA$13,""))</f>
        <v/>
      </c>
      <c r="CB610" s="53" t="str">
        <f>IF(B610&gt;例①!$C$62,"",IF(B610&gt;=例①!$C$61,$CB$13,""))</f>
        <v/>
      </c>
      <c r="CC610" s="53" t="str">
        <f>IF(B610&gt;例①!$C$64,"",IF(B610&gt;=例①!$C$63,$CC$13,""))</f>
        <v/>
      </c>
      <c r="CD610" s="53" t="str">
        <f>IF(B610&gt;例①!$C$66,"",IF(B610&gt;=例①!$C$65,$CD$13,""))</f>
        <v/>
      </c>
      <c r="CE610" s="50" t="str">
        <f t="shared" si="360"/>
        <v/>
      </c>
      <c r="CF610" s="50" t="str">
        <f t="shared" si="347"/>
        <v xml:space="preserve"> </v>
      </c>
    </row>
    <row r="611" spans="1:84" ht="39" customHeight="1" thickTop="1" thickBot="1" x14ac:dyDescent="0.2">
      <c r="A611" s="81" t="str">
        <f t="shared" si="334"/>
        <v>対象期間外</v>
      </c>
      <c r="B611" s="180" t="str">
        <f>IFERROR(IF(B610=例①!$E$12+IF(WEEKDAY(例①!$E$12)=1,例①!$E$12,(8-WEEKDAY(例①!$E$12))),"-",IF(B610="-","-",B610+1)),"-")</f>
        <v>-</v>
      </c>
      <c r="C611" s="89" t="str">
        <f t="shared" si="348"/>
        <v>-</v>
      </c>
      <c r="D611" s="199" t="str">
        <f t="shared" si="349"/>
        <v>×</v>
      </c>
      <c r="E611" s="200" t="str">
        <f t="shared" si="350"/>
        <v xml:space="preserve"> </v>
      </c>
      <c r="F611" s="201" t="s">
        <v>60</v>
      </c>
      <c r="G611" s="202"/>
      <c r="H611" s="203"/>
      <c r="I611" s="204"/>
      <c r="J611" s="187" t="str">
        <f t="shared" si="351"/>
        <v/>
      </c>
      <c r="K611" s="190" t="str">
        <f t="shared" si="335"/>
        <v/>
      </c>
      <c r="L611" s="190" t="str">
        <f t="shared" si="336"/>
        <v/>
      </c>
      <c r="M611" s="188" t="str">
        <f t="shared" si="352"/>
        <v/>
      </c>
      <c r="N611" s="87" t="str">
        <f t="shared" si="337"/>
        <v/>
      </c>
      <c r="O611" s="108"/>
      <c r="P611" s="156" t="str">
        <f>IF(B611&lt;例①!$E$11,"",IF(B611&gt;例①!$E$12,"",IF(LEN(CE611)=0,"○","")))</f>
        <v/>
      </c>
      <c r="Q611" s="162">
        <f t="shared" si="353"/>
        <v>52</v>
      </c>
      <c r="R611" s="93">
        <f t="shared" si="338"/>
        <v>181</v>
      </c>
      <c r="S611" s="156" t="str">
        <f t="shared" si="339"/>
        <v/>
      </c>
      <c r="T611" s="162">
        <f t="shared" si="340"/>
        <v>51</v>
      </c>
      <c r="U611" s="100">
        <f t="shared" si="354"/>
        <v>52</v>
      </c>
      <c r="V611" s="93" t="str">
        <f t="shared" si="341"/>
        <v/>
      </c>
      <c r="W611" s="169" t="str">
        <f t="shared" si="355"/>
        <v/>
      </c>
      <c r="X611" s="80" t="str">
        <f t="shared" si="356"/>
        <v/>
      </c>
      <c r="Y611" s="80" t="str">
        <f t="shared" si="357"/>
        <v/>
      </c>
      <c r="Z611" s="80" t="str">
        <f t="shared" si="342"/>
        <v>-</v>
      </c>
      <c r="AA611" s="80" t="str">
        <f t="shared" si="343"/>
        <v/>
      </c>
      <c r="AB611" s="80" t="str">
        <f t="shared" si="344"/>
        <v>OK（振替済み）</v>
      </c>
      <c r="AC611" s="154">
        <f t="shared" si="345"/>
        <v>51</v>
      </c>
      <c r="AD611" s="154" t="str">
        <f t="shared" si="358"/>
        <v/>
      </c>
      <c r="AE611" s="106">
        <f t="shared" si="359"/>
        <v>0</v>
      </c>
      <c r="AF611" s="106">
        <f t="shared" si="346"/>
        <v>0</v>
      </c>
      <c r="AG611" s="218" t="str">
        <f>IFERROR(IF(AE611=1,例①!$E$11,IF(AE611=2,例①!$E$11,IF(WEEKDAY(Z611)=2,Z604,AG610))),"")</f>
        <v/>
      </c>
      <c r="AH611" s="222" t="str">
        <f t="shared" si="362"/>
        <v/>
      </c>
      <c r="AI611" s="222" t="str">
        <f t="shared" si="362"/>
        <v/>
      </c>
      <c r="AJ611" s="222" t="str">
        <f t="shared" si="362"/>
        <v/>
      </c>
      <c r="AK611" s="222" t="str">
        <f t="shared" si="362"/>
        <v/>
      </c>
      <c r="AL611" s="222" t="str">
        <f t="shared" si="362"/>
        <v/>
      </c>
      <c r="AM611" s="222" t="str">
        <f t="shared" si="362"/>
        <v/>
      </c>
      <c r="AN611" s="222" t="str">
        <f t="shared" si="362"/>
        <v/>
      </c>
      <c r="AO611" s="222" t="str">
        <f t="shared" si="362"/>
        <v/>
      </c>
      <c r="AP611" s="222" t="str">
        <f t="shared" si="362"/>
        <v/>
      </c>
      <c r="AQ611" s="222" t="str">
        <f t="shared" si="362"/>
        <v/>
      </c>
      <c r="AR611" s="222" t="str">
        <f t="shared" si="362"/>
        <v/>
      </c>
      <c r="AS611" s="222" t="str">
        <f t="shared" si="362"/>
        <v/>
      </c>
      <c r="AT611" s="222" t="str">
        <f t="shared" si="362"/>
        <v/>
      </c>
      <c r="AU611" s="222" t="str">
        <f t="shared" si="362"/>
        <v/>
      </c>
      <c r="AV611" s="222" t="str">
        <f t="shared" si="362"/>
        <v/>
      </c>
      <c r="AW611" s="222" t="str">
        <f t="shared" si="362"/>
        <v/>
      </c>
      <c r="AX611" s="222" t="str">
        <f t="shared" si="362"/>
        <v/>
      </c>
      <c r="AY611" s="222" t="str">
        <f t="shared" si="362"/>
        <v/>
      </c>
      <c r="AZ611" s="222" t="str">
        <f t="shared" si="362"/>
        <v/>
      </c>
      <c r="BA611" s="222" t="str">
        <f t="shared" si="362"/>
        <v/>
      </c>
      <c r="BB611" s="219" t="str">
        <f>IFERROR(IF(IF(IF(Z611=例①!$E$12,例①!$E$12,IF(WEEKDAY(Z611)=1,Z618,BB612))&gt;例①!$E$12,例①!$E$12,IF(Z611=例①!$E$12,例①!$E$12,IF(WEEKDAY(Z611)=1,Z618,BB612)))=0,例①!$E$12,IF(IF(Z611=例①!$E$12,例①!$E$12,IF(WEEKDAY(Z611)=1,Z618,BB612))&gt;例①!$E$12,例①!$E$12,IF(Z611=例①!$E$12,例①!$E$12,IF(WEEKDAY(Z611)=1,Z618,BB612)))),"")</f>
        <v/>
      </c>
      <c r="BE611" s="53"/>
      <c r="BF611" s="53"/>
      <c r="BG611" s="53" t="str">
        <f>IFERROR(VLOOKUP(B611,例①!$C$11:$D$12,2,FALSE),"")</f>
        <v/>
      </c>
      <c r="BH611" s="53" t="str">
        <f>IFERROR(VLOOKUP(B611,例①!$C$16:$D$21,2,FALSE),"")</f>
        <v/>
      </c>
      <c r="BI611" s="53" t="str">
        <f>IFERROR(VLOOKUP(B611,例①!$C$22:$D$24,2,FALSE),"")</f>
        <v/>
      </c>
      <c r="BJ611" s="53" t="str">
        <f>IF(B611&gt;例①!$C$26,"",IF(B611&gt;=例①!$C$25,$BJ$13,""))</f>
        <v/>
      </c>
      <c r="BK611" s="53" t="str">
        <f>IF(B611&gt;例①!$C$28,"",IF(B611&gt;=例①!$C$27,$BK$13,""))</f>
        <v/>
      </c>
      <c r="BL611" s="53" t="str">
        <f>IF(B611&gt;例①!$C$30,"",IF(B611&gt;=例①!$C$29,$BL$13,""))</f>
        <v/>
      </c>
      <c r="BM611" s="53" t="str">
        <f>IF(B611&gt;例①!$C$32,"",IF(B611&gt;=例①!$C$31,$BM$13,""))</f>
        <v/>
      </c>
      <c r="BN611" s="53" t="str">
        <f>IF(B611&gt;例①!$C$34,"",IF(B611&gt;=例①!$C$33,$BN$13,""))</f>
        <v/>
      </c>
      <c r="BO611" s="53" t="str">
        <f>IF(B611&gt;例①!$C$36,"",IF(B611&gt;=例①!$C$35,$BO$13,""))</f>
        <v/>
      </c>
      <c r="BP611" s="53" t="str">
        <f>IF(B611&gt;例①!$C$38,"",IF(B611&gt;=例①!$C$37,$BP$13,""))</f>
        <v/>
      </c>
      <c r="BQ611" s="53" t="str">
        <f>IF(B611&gt;例①!$C$40,"",IF(B611&gt;=例①!$C$39,$BQ$13,""))</f>
        <v/>
      </c>
      <c r="BR611" s="53" t="str">
        <f>IF(B611&gt;例①!$C$42,"",IF(B611&gt;=例①!$C$41,$BR$13,""))</f>
        <v/>
      </c>
      <c r="BS611" s="53" t="str">
        <f>IF(B611&gt;例①!$C$44,"",IF(B611&gt;=例①!$C$43,$BS$13,""))</f>
        <v/>
      </c>
      <c r="BT611" s="53" t="str">
        <f>IF(B611&gt;例①!$C$46,"",IF(B611&gt;=例①!$C$45,$BT$13,""))</f>
        <v/>
      </c>
      <c r="BU611" s="53" t="str">
        <f>IF(B611&gt;例①!$C$48,"",IF(B611&gt;=例①!$C$47,$BU$13,""))</f>
        <v/>
      </c>
      <c r="BV611" s="53" t="str">
        <f>IF(B611&gt;例①!$C$50,"",IF(B611&gt;=例①!$C$49,$BV$13,""))</f>
        <v/>
      </c>
      <c r="BW611" s="53" t="str">
        <f>IF(B611&gt;例①!$C$52,"",IF(B611&gt;=例①!$C$51,$BW$13,""))</f>
        <v/>
      </c>
      <c r="BX611" s="53" t="str">
        <f>IF(B611&gt;例①!$C$54,"",IF(B611&gt;=例①!$C$53,$BX$13,""))</f>
        <v/>
      </c>
      <c r="BY611" s="53" t="str">
        <f>IF(B611&gt;例①!$C$56,"",IF(B611&gt;=例①!$C$55,$BY$13,""))</f>
        <v/>
      </c>
      <c r="BZ611" s="53" t="str">
        <f>IF(B611&gt;例①!$C$58,"",IF(B611&gt;=例①!$C$57,$BZ$13,""))</f>
        <v/>
      </c>
      <c r="CA611" s="53" t="str">
        <f>IF(B611&gt;例①!$C$60,"",IF(B611&gt;=例①!$C$59,$CA$13,""))</f>
        <v/>
      </c>
      <c r="CB611" s="53" t="str">
        <f>IF(B611&gt;例①!$C$62,"",IF(B611&gt;=例①!$C$61,$CB$13,""))</f>
        <v/>
      </c>
      <c r="CC611" s="53" t="str">
        <f>IF(B611&gt;例①!$C$64,"",IF(B611&gt;=例①!$C$63,$CC$13,""))</f>
        <v/>
      </c>
      <c r="CD611" s="53" t="str">
        <f>IF(B611&gt;例①!$C$66,"",IF(B611&gt;=例①!$C$65,$CD$13,""))</f>
        <v/>
      </c>
      <c r="CE611" s="50" t="str">
        <f t="shared" si="360"/>
        <v/>
      </c>
      <c r="CF611" s="50" t="str">
        <f t="shared" si="347"/>
        <v xml:space="preserve"> </v>
      </c>
    </row>
    <row r="612" spans="1:84" ht="39" customHeight="1" thickTop="1" thickBot="1" x14ac:dyDescent="0.2">
      <c r="A612" s="81" t="str">
        <f t="shared" si="334"/>
        <v>対象期間外</v>
      </c>
      <c r="B612" s="180" t="str">
        <f>IFERROR(IF(B611=例①!$E$12+IF(WEEKDAY(例①!$E$12)=1,例①!$E$12,(8-WEEKDAY(例①!$E$12))),"-",IF(B611="-","-",B611+1)),"-")</f>
        <v>-</v>
      </c>
      <c r="C612" s="89" t="str">
        <f t="shared" si="348"/>
        <v>-</v>
      </c>
      <c r="D612" s="199" t="str">
        <f t="shared" si="349"/>
        <v>×</v>
      </c>
      <c r="E612" s="200" t="str">
        <f t="shared" si="350"/>
        <v xml:space="preserve"> </v>
      </c>
      <c r="F612" s="201" t="s">
        <v>60</v>
      </c>
      <c r="G612" s="202"/>
      <c r="H612" s="203"/>
      <c r="I612" s="204"/>
      <c r="J612" s="187" t="str">
        <f t="shared" si="351"/>
        <v/>
      </c>
      <c r="K612" s="190" t="str">
        <f t="shared" si="335"/>
        <v/>
      </c>
      <c r="L612" s="190" t="str">
        <f t="shared" si="336"/>
        <v/>
      </c>
      <c r="M612" s="188" t="str">
        <f t="shared" si="352"/>
        <v/>
      </c>
      <c r="N612" s="87" t="str">
        <f t="shared" si="337"/>
        <v/>
      </c>
      <c r="O612" s="108"/>
      <c r="P612" s="156" t="str">
        <f>IF(B612&lt;例①!$E$11,"",IF(B612&gt;例①!$E$12,"",IF(LEN(CE612)=0,"○","")))</f>
        <v/>
      </c>
      <c r="Q612" s="162">
        <f t="shared" si="353"/>
        <v>52</v>
      </c>
      <c r="R612" s="93">
        <f t="shared" si="338"/>
        <v>181</v>
      </c>
      <c r="S612" s="156" t="str">
        <f t="shared" si="339"/>
        <v/>
      </c>
      <c r="T612" s="162">
        <f t="shared" si="340"/>
        <v>51</v>
      </c>
      <c r="U612" s="100">
        <f t="shared" si="354"/>
        <v>52</v>
      </c>
      <c r="V612" s="93" t="str">
        <f t="shared" si="341"/>
        <v/>
      </c>
      <c r="W612" s="169" t="str">
        <f t="shared" si="355"/>
        <v/>
      </c>
      <c r="X612" s="80" t="str">
        <f t="shared" si="356"/>
        <v/>
      </c>
      <c r="Y612" s="80" t="str">
        <f t="shared" si="357"/>
        <v/>
      </c>
      <c r="Z612" s="80" t="str">
        <f t="shared" si="342"/>
        <v>-</v>
      </c>
      <c r="AA612" s="80" t="str">
        <f t="shared" si="343"/>
        <v/>
      </c>
      <c r="AB612" s="80" t="str">
        <f t="shared" si="344"/>
        <v>OK（振替済み）</v>
      </c>
      <c r="AC612" s="154">
        <f t="shared" si="345"/>
        <v>51</v>
      </c>
      <c r="AD612" s="154" t="str">
        <f t="shared" si="358"/>
        <v/>
      </c>
      <c r="AE612" s="106">
        <f t="shared" si="359"/>
        <v>0</v>
      </c>
      <c r="AF612" s="106">
        <f t="shared" si="346"/>
        <v>0</v>
      </c>
      <c r="AG612" s="218" t="str">
        <f>IFERROR(IF(AE612=1,例①!$E$11,IF(AE612=2,例①!$E$11,IF(WEEKDAY(Z612)=2,Z605,AG611))),"")</f>
        <v/>
      </c>
      <c r="AH612" s="222" t="str">
        <f t="shared" si="362"/>
        <v/>
      </c>
      <c r="AI612" s="222" t="str">
        <f t="shared" si="362"/>
        <v/>
      </c>
      <c r="AJ612" s="222" t="str">
        <f t="shared" si="362"/>
        <v/>
      </c>
      <c r="AK612" s="222" t="str">
        <f t="shared" si="362"/>
        <v/>
      </c>
      <c r="AL612" s="222" t="str">
        <f t="shared" si="362"/>
        <v/>
      </c>
      <c r="AM612" s="222" t="str">
        <f t="shared" si="362"/>
        <v/>
      </c>
      <c r="AN612" s="222" t="str">
        <f t="shared" si="362"/>
        <v/>
      </c>
      <c r="AO612" s="222" t="str">
        <f t="shared" si="362"/>
        <v/>
      </c>
      <c r="AP612" s="222" t="str">
        <f t="shared" si="362"/>
        <v/>
      </c>
      <c r="AQ612" s="222" t="str">
        <f t="shared" si="362"/>
        <v/>
      </c>
      <c r="AR612" s="222" t="str">
        <f t="shared" si="362"/>
        <v/>
      </c>
      <c r="AS612" s="222" t="str">
        <f t="shared" si="362"/>
        <v/>
      </c>
      <c r="AT612" s="222" t="str">
        <f t="shared" si="362"/>
        <v/>
      </c>
      <c r="AU612" s="222" t="str">
        <f t="shared" si="362"/>
        <v/>
      </c>
      <c r="AV612" s="222" t="str">
        <f t="shared" si="362"/>
        <v/>
      </c>
      <c r="AW612" s="222" t="str">
        <f t="shared" si="362"/>
        <v/>
      </c>
      <c r="AX612" s="222" t="str">
        <f t="shared" si="362"/>
        <v/>
      </c>
      <c r="AY612" s="222" t="str">
        <f t="shared" si="362"/>
        <v/>
      </c>
      <c r="AZ612" s="222" t="str">
        <f t="shared" si="362"/>
        <v/>
      </c>
      <c r="BA612" s="222" t="str">
        <f t="shared" si="362"/>
        <v/>
      </c>
      <c r="BB612" s="219" t="str">
        <f>IFERROR(IF(IF(IF(Z612=例①!$E$12,例①!$E$12,IF(WEEKDAY(Z612)=1,Z619,BB613))&gt;例①!$E$12,例①!$E$12,IF(Z612=例①!$E$12,例①!$E$12,IF(WEEKDAY(Z612)=1,Z619,BB613)))=0,例①!$E$12,IF(IF(Z612=例①!$E$12,例①!$E$12,IF(WEEKDAY(Z612)=1,Z619,BB613))&gt;例①!$E$12,例①!$E$12,IF(Z612=例①!$E$12,例①!$E$12,IF(WEEKDAY(Z612)=1,Z619,BB613)))),"")</f>
        <v/>
      </c>
      <c r="BE612" s="53"/>
      <c r="BF612" s="53"/>
      <c r="BG612" s="53" t="str">
        <f>IFERROR(VLOOKUP(B612,例①!$C$11:$D$12,2,FALSE),"")</f>
        <v/>
      </c>
      <c r="BH612" s="53" t="str">
        <f>IFERROR(VLOOKUP(B612,例①!$C$16:$D$21,2,FALSE),"")</f>
        <v/>
      </c>
      <c r="BI612" s="53" t="str">
        <f>IFERROR(VLOOKUP(B612,例①!$C$22:$D$24,2,FALSE),"")</f>
        <v/>
      </c>
      <c r="BJ612" s="53" t="str">
        <f>IF(B612&gt;例①!$C$26,"",IF(B612&gt;=例①!$C$25,$BJ$13,""))</f>
        <v/>
      </c>
      <c r="BK612" s="53" t="str">
        <f>IF(B612&gt;例①!$C$28,"",IF(B612&gt;=例①!$C$27,$BK$13,""))</f>
        <v/>
      </c>
      <c r="BL612" s="53" t="str">
        <f>IF(B612&gt;例①!$C$30,"",IF(B612&gt;=例①!$C$29,$BL$13,""))</f>
        <v/>
      </c>
      <c r="BM612" s="53" t="str">
        <f>IF(B612&gt;例①!$C$32,"",IF(B612&gt;=例①!$C$31,$BM$13,""))</f>
        <v/>
      </c>
      <c r="BN612" s="53" t="str">
        <f>IF(B612&gt;例①!$C$34,"",IF(B612&gt;=例①!$C$33,$BN$13,""))</f>
        <v/>
      </c>
      <c r="BO612" s="53" t="str">
        <f>IF(B612&gt;例①!$C$36,"",IF(B612&gt;=例①!$C$35,$BO$13,""))</f>
        <v/>
      </c>
      <c r="BP612" s="53" t="str">
        <f>IF(B612&gt;例①!$C$38,"",IF(B612&gt;=例①!$C$37,$BP$13,""))</f>
        <v/>
      </c>
      <c r="BQ612" s="53" t="str">
        <f>IF(B612&gt;例①!$C$40,"",IF(B612&gt;=例①!$C$39,$BQ$13,""))</f>
        <v/>
      </c>
      <c r="BR612" s="53" t="str">
        <f>IF(B612&gt;例①!$C$42,"",IF(B612&gt;=例①!$C$41,$BR$13,""))</f>
        <v/>
      </c>
      <c r="BS612" s="53" t="str">
        <f>IF(B612&gt;例①!$C$44,"",IF(B612&gt;=例①!$C$43,$BS$13,""))</f>
        <v/>
      </c>
      <c r="BT612" s="53" t="str">
        <f>IF(B612&gt;例①!$C$46,"",IF(B612&gt;=例①!$C$45,$BT$13,""))</f>
        <v/>
      </c>
      <c r="BU612" s="53" t="str">
        <f>IF(B612&gt;例①!$C$48,"",IF(B612&gt;=例①!$C$47,$BU$13,""))</f>
        <v/>
      </c>
      <c r="BV612" s="53" t="str">
        <f>IF(B612&gt;例①!$C$50,"",IF(B612&gt;=例①!$C$49,$BV$13,""))</f>
        <v/>
      </c>
      <c r="BW612" s="53" t="str">
        <f>IF(B612&gt;例①!$C$52,"",IF(B612&gt;=例①!$C$51,$BW$13,""))</f>
        <v/>
      </c>
      <c r="BX612" s="53" t="str">
        <f>IF(B612&gt;例①!$C$54,"",IF(B612&gt;=例①!$C$53,$BX$13,""))</f>
        <v/>
      </c>
      <c r="BY612" s="53" t="str">
        <f>IF(B612&gt;例①!$C$56,"",IF(B612&gt;=例①!$C$55,$BY$13,""))</f>
        <v/>
      </c>
      <c r="BZ612" s="53" t="str">
        <f>IF(B612&gt;例①!$C$58,"",IF(B612&gt;=例①!$C$57,$BZ$13,""))</f>
        <v/>
      </c>
      <c r="CA612" s="53" t="str">
        <f>IF(B612&gt;例①!$C$60,"",IF(B612&gt;=例①!$C$59,$CA$13,""))</f>
        <v/>
      </c>
      <c r="CB612" s="53" t="str">
        <f>IF(B612&gt;例①!$C$62,"",IF(B612&gt;=例①!$C$61,$CB$13,""))</f>
        <v/>
      </c>
      <c r="CC612" s="53" t="str">
        <f>IF(B612&gt;例①!$C$64,"",IF(B612&gt;=例①!$C$63,$CC$13,""))</f>
        <v/>
      </c>
      <c r="CD612" s="53" t="str">
        <f>IF(B612&gt;例①!$C$66,"",IF(B612&gt;=例①!$C$65,$CD$13,""))</f>
        <v/>
      </c>
      <c r="CE612" s="50" t="str">
        <f t="shared" si="360"/>
        <v/>
      </c>
      <c r="CF612" s="50" t="str">
        <f t="shared" si="347"/>
        <v xml:space="preserve"> </v>
      </c>
    </row>
    <row r="613" spans="1:84" ht="39" customHeight="1" thickTop="1" thickBot="1" x14ac:dyDescent="0.2">
      <c r="A613" s="81" t="str">
        <f t="shared" si="334"/>
        <v>対象期間外</v>
      </c>
      <c r="B613" s="180" t="str">
        <f>IFERROR(IF(B612=例①!$E$12+IF(WEEKDAY(例①!$E$12)=1,例①!$E$12,(8-WEEKDAY(例①!$E$12))),"-",IF(B612="-","-",B612+1)),"-")</f>
        <v>-</v>
      </c>
      <c r="C613" s="89" t="str">
        <f t="shared" si="348"/>
        <v>-</v>
      </c>
      <c r="D613" s="199" t="str">
        <f t="shared" si="349"/>
        <v>×</v>
      </c>
      <c r="E613" s="200" t="str">
        <f t="shared" si="350"/>
        <v xml:space="preserve"> </v>
      </c>
      <c r="F613" s="201" t="s">
        <v>60</v>
      </c>
      <c r="G613" s="202"/>
      <c r="H613" s="203"/>
      <c r="I613" s="204"/>
      <c r="J613" s="187" t="str">
        <f t="shared" si="351"/>
        <v/>
      </c>
      <c r="K613" s="190" t="str">
        <f t="shared" si="335"/>
        <v/>
      </c>
      <c r="L613" s="190" t="str">
        <f t="shared" si="336"/>
        <v/>
      </c>
      <c r="M613" s="188" t="str">
        <f t="shared" si="352"/>
        <v/>
      </c>
      <c r="N613" s="87" t="str">
        <f t="shared" si="337"/>
        <v/>
      </c>
      <c r="O613" s="108"/>
      <c r="P613" s="156" t="str">
        <f>IF(B613&lt;例①!$E$11,"",IF(B613&gt;例①!$E$12,"",IF(LEN(CE613)=0,"○","")))</f>
        <v/>
      </c>
      <c r="Q613" s="162">
        <f t="shared" si="353"/>
        <v>52</v>
      </c>
      <c r="R613" s="93">
        <f t="shared" si="338"/>
        <v>181</v>
      </c>
      <c r="S613" s="156" t="str">
        <f t="shared" si="339"/>
        <v/>
      </c>
      <c r="T613" s="162">
        <f t="shared" si="340"/>
        <v>51</v>
      </c>
      <c r="U613" s="100">
        <f t="shared" si="354"/>
        <v>52</v>
      </c>
      <c r="V613" s="93" t="str">
        <f t="shared" si="341"/>
        <v/>
      </c>
      <c r="W613" s="169" t="str">
        <f t="shared" si="355"/>
        <v/>
      </c>
      <c r="X613" s="80" t="str">
        <f t="shared" si="356"/>
        <v/>
      </c>
      <c r="Y613" s="80" t="str">
        <f t="shared" si="357"/>
        <v/>
      </c>
      <c r="Z613" s="80" t="str">
        <f t="shared" si="342"/>
        <v>-</v>
      </c>
      <c r="AA613" s="80" t="str">
        <f t="shared" si="343"/>
        <v/>
      </c>
      <c r="AB613" s="80" t="str">
        <f t="shared" si="344"/>
        <v>OK（振替済み）</v>
      </c>
      <c r="AC613" s="154">
        <f t="shared" si="345"/>
        <v>51</v>
      </c>
      <c r="AD613" s="154" t="str">
        <f t="shared" si="358"/>
        <v/>
      </c>
      <c r="AE613" s="106">
        <f t="shared" si="359"/>
        <v>0</v>
      </c>
      <c r="AF613" s="106">
        <f t="shared" si="346"/>
        <v>0</v>
      </c>
      <c r="AG613" s="218" t="str">
        <f>IFERROR(IF(AE613=1,例①!$E$11,IF(AE613=2,例①!$E$11,IF(WEEKDAY(Z613)=2,Z606,AG612))),"")</f>
        <v/>
      </c>
      <c r="AH613" s="222" t="str">
        <f t="shared" si="362"/>
        <v/>
      </c>
      <c r="AI613" s="222" t="str">
        <f t="shared" si="362"/>
        <v/>
      </c>
      <c r="AJ613" s="222" t="str">
        <f t="shared" si="362"/>
        <v/>
      </c>
      <c r="AK613" s="222" t="str">
        <f t="shared" si="362"/>
        <v/>
      </c>
      <c r="AL613" s="222" t="str">
        <f t="shared" si="362"/>
        <v/>
      </c>
      <c r="AM613" s="222" t="str">
        <f t="shared" si="362"/>
        <v/>
      </c>
      <c r="AN613" s="222" t="str">
        <f t="shared" si="362"/>
        <v/>
      </c>
      <c r="AO613" s="222" t="str">
        <f t="shared" si="362"/>
        <v/>
      </c>
      <c r="AP613" s="222" t="str">
        <f t="shared" si="362"/>
        <v/>
      </c>
      <c r="AQ613" s="222" t="str">
        <f t="shared" si="362"/>
        <v/>
      </c>
      <c r="AR613" s="222" t="str">
        <f t="shared" si="362"/>
        <v/>
      </c>
      <c r="AS613" s="222" t="str">
        <f t="shared" si="362"/>
        <v/>
      </c>
      <c r="AT613" s="222" t="str">
        <f t="shared" si="362"/>
        <v/>
      </c>
      <c r="AU613" s="222" t="str">
        <f t="shared" si="362"/>
        <v/>
      </c>
      <c r="AV613" s="222" t="str">
        <f t="shared" si="362"/>
        <v/>
      </c>
      <c r="AW613" s="222" t="str">
        <f t="shared" ref="AW613:BA613" si="363">IFERROR(IF(AV613+1&gt;$BB613,"",AV613+1),"")</f>
        <v/>
      </c>
      <c r="AX613" s="222" t="str">
        <f t="shared" si="363"/>
        <v/>
      </c>
      <c r="AY613" s="222" t="str">
        <f t="shared" si="363"/>
        <v/>
      </c>
      <c r="AZ613" s="222" t="str">
        <f t="shared" si="363"/>
        <v/>
      </c>
      <c r="BA613" s="222" t="str">
        <f t="shared" si="363"/>
        <v/>
      </c>
      <c r="BB613" s="219" t="str">
        <f>IFERROR(IF(IF(IF(Z613=例①!$E$12,例①!$E$12,IF(WEEKDAY(Z613)=1,Z620,BB614))&gt;例①!$E$12,例①!$E$12,IF(Z613=例①!$E$12,例①!$E$12,IF(WEEKDAY(Z613)=1,Z620,BB614)))=0,例①!$E$12,IF(IF(Z613=例①!$E$12,例①!$E$12,IF(WEEKDAY(Z613)=1,Z620,BB614))&gt;例①!$E$12,例①!$E$12,IF(Z613=例①!$E$12,例①!$E$12,IF(WEEKDAY(Z613)=1,Z620,BB614)))),"")</f>
        <v/>
      </c>
      <c r="BE613" s="53"/>
      <c r="BF613" s="53"/>
      <c r="BG613" s="53" t="str">
        <f>IFERROR(VLOOKUP(B613,例①!$C$11:$D$12,2,FALSE),"")</f>
        <v/>
      </c>
      <c r="BH613" s="53" t="str">
        <f>IFERROR(VLOOKUP(B613,例①!$C$16:$D$21,2,FALSE),"")</f>
        <v/>
      </c>
      <c r="BI613" s="53" t="str">
        <f>IFERROR(VLOOKUP(B613,例①!$C$22:$D$24,2,FALSE),"")</f>
        <v/>
      </c>
      <c r="BJ613" s="53" t="str">
        <f>IF(B613&gt;例①!$C$26,"",IF(B613&gt;=例①!$C$25,$BJ$13,""))</f>
        <v/>
      </c>
      <c r="BK613" s="53" t="str">
        <f>IF(B613&gt;例①!$C$28,"",IF(B613&gt;=例①!$C$27,$BK$13,""))</f>
        <v/>
      </c>
      <c r="BL613" s="53" t="str">
        <f>IF(B613&gt;例①!$C$30,"",IF(B613&gt;=例①!$C$29,$BL$13,""))</f>
        <v/>
      </c>
      <c r="BM613" s="53" t="str">
        <f>IF(B613&gt;例①!$C$32,"",IF(B613&gt;=例①!$C$31,$BM$13,""))</f>
        <v/>
      </c>
      <c r="BN613" s="53" t="str">
        <f>IF(B613&gt;例①!$C$34,"",IF(B613&gt;=例①!$C$33,$BN$13,""))</f>
        <v/>
      </c>
      <c r="BO613" s="53" t="str">
        <f>IF(B613&gt;例①!$C$36,"",IF(B613&gt;=例①!$C$35,$BO$13,""))</f>
        <v/>
      </c>
      <c r="BP613" s="53" t="str">
        <f>IF(B613&gt;例①!$C$38,"",IF(B613&gt;=例①!$C$37,$BP$13,""))</f>
        <v/>
      </c>
      <c r="BQ613" s="53" t="str">
        <f>IF(B613&gt;例①!$C$40,"",IF(B613&gt;=例①!$C$39,$BQ$13,""))</f>
        <v/>
      </c>
      <c r="BR613" s="53" t="str">
        <f>IF(B613&gt;例①!$C$42,"",IF(B613&gt;=例①!$C$41,$BR$13,""))</f>
        <v/>
      </c>
      <c r="BS613" s="53" t="str">
        <f>IF(B613&gt;例①!$C$44,"",IF(B613&gt;=例①!$C$43,$BS$13,""))</f>
        <v/>
      </c>
      <c r="BT613" s="53" t="str">
        <f>IF(B613&gt;例①!$C$46,"",IF(B613&gt;=例①!$C$45,$BT$13,""))</f>
        <v/>
      </c>
      <c r="BU613" s="53" t="str">
        <f>IF(B613&gt;例①!$C$48,"",IF(B613&gt;=例①!$C$47,$BU$13,""))</f>
        <v/>
      </c>
      <c r="BV613" s="53" t="str">
        <f>IF(B613&gt;例①!$C$50,"",IF(B613&gt;=例①!$C$49,$BV$13,""))</f>
        <v/>
      </c>
      <c r="BW613" s="53" t="str">
        <f>IF(B613&gt;例①!$C$52,"",IF(B613&gt;=例①!$C$51,$BW$13,""))</f>
        <v/>
      </c>
      <c r="BX613" s="53" t="str">
        <f>IF(B613&gt;例①!$C$54,"",IF(B613&gt;=例①!$C$53,$BX$13,""))</f>
        <v/>
      </c>
      <c r="BY613" s="53" t="str">
        <f>IF(B613&gt;例①!$C$56,"",IF(B613&gt;=例①!$C$55,$BY$13,""))</f>
        <v/>
      </c>
      <c r="BZ613" s="53" t="str">
        <f>IF(B613&gt;例①!$C$58,"",IF(B613&gt;=例①!$C$57,$BZ$13,""))</f>
        <v/>
      </c>
      <c r="CA613" s="53" t="str">
        <f>IF(B613&gt;例①!$C$60,"",IF(B613&gt;=例①!$C$59,$CA$13,""))</f>
        <v/>
      </c>
      <c r="CB613" s="53" t="str">
        <f>IF(B613&gt;例①!$C$62,"",IF(B613&gt;=例①!$C$61,$CB$13,""))</f>
        <v/>
      </c>
      <c r="CC613" s="53" t="str">
        <f>IF(B613&gt;例①!$C$64,"",IF(B613&gt;=例①!$C$63,$CC$13,""))</f>
        <v/>
      </c>
      <c r="CD613" s="53" t="str">
        <f>IF(B613&gt;例①!$C$66,"",IF(B613&gt;=例①!$C$65,$CD$13,""))</f>
        <v/>
      </c>
      <c r="CE613" s="50" t="str">
        <f t="shared" si="360"/>
        <v/>
      </c>
      <c r="CF613" s="50" t="str">
        <f t="shared" si="347"/>
        <v xml:space="preserve"> </v>
      </c>
    </row>
    <row r="614" spans="1:84" ht="39" customHeight="1" thickTop="1" thickBot="1" x14ac:dyDescent="0.2">
      <c r="A614" s="81" t="str">
        <f t="shared" si="334"/>
        <v>対象期間外</v>
      </c>
      <c r="B614" s="180" t="str">
        <f>IFERROR(IF(B613=例①!$E$12+IF(WEEKDAY(例①!$E$12)=1,例①!$E$12,(8-WEEKDAY(例①!$E$12))),"-",IF(B613="-","-",B613+1)),"-")</f>
        <v>-</v>
      </c>
      <c r="C614" s="89" t="str">
        <f t="shared" si="348"/>
        <v>-</v>
      </c>
      <c r="D614" s="199" t="str">
        <f t="shared" si="349"/>
        <v>×</v>
      </c>
      <c r="E614" s="200" t="str">
        <f t="shared" si="350"/>
        <v xml:space="preserve"> </v>
      </c>
      <c r="F614" s="201" t="s">
        <v>60</v>
      </c>
      <c r="G614" s="202"/>
      <c r="H614" s="203"/>
      <c r="I614" s="204"/>
      <c r="J614" s="187" t="str">
        <f t="shared" si="351"/>
        <v/>
      </c>
      <c r="K614" s="190" t="str">
        <f t="shared" si="335"/>
        <v/>
      </c>
      <c r="L614" s="190" t="str">
        <f t="shared" si="336"/>
        <v/>
      </c>
      <c r="M614" s="188" t="str">
        <f t="shared" si="352"/>
        <v/>
      </c>
      <c r="N614" s="87" t="str">
        <f t="shared" si="337"/>
        <v/>
      </c>
      <c r="O614" s="108"/>
      <c r="P614" s="156" t="str">
        <f>IF(B614&lt;例①!$E$11,"",IF(B614&gt;例①!$E$12,"",IF(LEN(CE614)=0,"○","")))</f>
        <v/>
      </c>
      <c r="Q614" s="162">
        <f t="shared" si="353"/>
        <v>52</v>
      </c>
      <c r="R614" s="93">
        <f t="shared" si="338"/>
        <v>181</v>
      </c>
      <c r="S614" s="156" t="str">
        <f t="shared" si="339"/>
        <v/>
      </c>
      <c r="T614" s="162">
        <f t="shared" si="340"/>
        <v>51</v>
      </c>
      <c r="U614" s="100">
        <f t="shared" si="354"/>
        <v>52</v>
      </c>
      <c r="V614" s="93" t="str">
        <f t="shared" si="341"/>
        <v/>
      </c>
      <c r="W614" s="169" t="str">
        <f t="shared" si="355"/>
        <v/>
      </c>
      <c r="X614" s="80" t="str">
        <f t="shared" si="356"/>
        <v/>
      </c>
      <c r="Y614" s="80" t="str">
        <f t="shared" si="357"/>
        <v/>
      </c>
      <c r="Z614" s="80" t="str">
        <f t="shared" si="342"/>
        <v>-</v>
      </c>
      <c r="AA614" s="80" t="str">
        <f t="shared" si="343"/>
        <v/>
      </c>
      <c r="AB614" s="80" t="str">
        <f t="shared" si="344"/>
        <v>OK（振替済み）</v>
      </c>
      <c r="AC614" s="154">
        <f t="shared" si="345"/>
        <v>51</v>
      </c>
      <c r="AD614" s="154" t="str">
        <f t="shared" si="358"/>
        <v/>
      </c>
      <c r="AE614" s="106">
        <f t="shared" si="359"/>
        <v>0</v>
      </c>
      <c r="AF614" s="106">
        <f t="shared" si="346"/>
        <v>0</v>
      </c>
      <c r="AG614" s="218" t="str">
        <f>IFERROR(IF(AE614=1,例①!$E$11,IF(AE614=2,例①!$E$11,IF(WEEKDAY(Z614)=2,Z607,AG613))),"")</f>
        <v/>
      </c>
      <c r="AH614" s="222" t="str">
        <f t="shared" ref="AH614:BA626" si="364">IFERROR(IF(AG614+1&gt;$BB614,"",AG614+1),"")</f>
        <v/>
      </c>
      <c r="AI614" s="222" t="str">
        <f t="shared" si="364"/>
        <v/>
      </c>
      <c r="AJ614" s="222" t="str">
        <f t="shared" si="364"/>
        <v/>
      </c>
      <c r="AK614" s="222" t="str">
        <f t="shared" si="364"/>
        <v/>
      </c>
      <c r="AL614" s="222" t="str">
        <f t="shared" si="364"/>
        <v/>
      </c>
      <c r="AM614" s="222" t="str">
        <f t="shared" si="364"/>
        <v/>
      </c>
      <c r="AN614" s="222" t="str">
        <f t="shared" si="364"/>
        <v/>
      </c>
      <c r="AO614" s="222" t="str">
        <f t="shared" si="364"/>
        <v/>
      </c>
      <c r="AP614" s="222" t="str">
        <f t="shared" si="364"/>
        <v/>
      </c>
      <c r="AQ614" s="222" t="str">
        <f t="shared" si="364"/>
        <v/>
      </c>
      <c r="AR614" s="222" t="str">
        <f t="shared" si="364"/>
        <v/>
      </c>
      <c r="AS614" s="222" t="str">
        <f t="shared" si="364"/>
        <v/>
      </c>
      <c r="AT614" s="222" t="str">
        <f t="shared" si="364"/>
        <v/>
      </c>
      <c r="AU614" s="222" t="str">
        <f t="shared" si="364"/>
        <v/>
      </c>
      <c r="AV614" s="222" t="str">
        <f t="shared" si="364"/>
        <v/>
      </c>
      <c r="AW614" s="222" t="str">
        <f t="shared" si="364"/>
        <v/>
      </c>
      <c r="AX614" s="222" t="str">
        <f t="shared" si="364"/>
        <v/>
      </c>
      <c r="AY614" s="222" t="str">
        <f t="shared" si="364"/>
        <v/>
      </c>
      <c r="AZ614" s="222" t="str">
        <f t="shared" si="364"/>
        <v/>
      </c>
      <c r="BA614" s="222" t="str">
        <f t="shared" si="364"/>
        <v/>
      </c>
      <c r="BB614" s="219" t="str">
        <f>IFERROR(IF(IF(IF(Z614=例①!$E$12,例①!$E$12,IF(WEEKDAY(Z614)=1,Z621,BB615))&gt;例①!$E$12,例①!$E$12,IF(Z614=例①!$E$12,例①!$E$12,IF(WEEKDAY(Z614)=1,Z621,BB615)))=0,例①!$E$12,IF(IF(Z614=例①!$E$12,例①!$E$12,IF(WEEKDAY(Z614)=1,Z621,BB615))&gt;例①!$E$12,例①!$E$12,IF(Z614=例①!$E$12,例①!$E$12,IF(WEEKDAY(Z614)=1,Z621,BB615)))),"")</f>
        <v/>
      </c>
      <c r="BE614" s="53"/>
      <c r="BF614" s="53"/>
      <c r="BG614" s="53" t="str">
        <f>IFERROR(VLOOKUP(B614,例①!$C$11:$D$12,2,FALSE),"")</f>
        <v/>
      </c>
      <c r="BH614" s="53" t="str">
        <f>IFERROR(VLOOKUP(B614,例①!$C$16:$D$21,2,FALSE),"")</f>
        <v/>
      </c>
      <c r="BI614" s="53" t="str">
        <f>IFERROR(VLOOKUP(B614,例①!$C$22:$D$24,2,FALSE),"")</f>
        <v/>
      </c>
      <c r="BJ614" s="53" t="str">
        <f>IF(B614&gt;例①!$C$26,"",IF(B614&gt;=例①!$C$25,$BJ$13,""))</f>
        <v/>
      </c>
      <c r="BK614" s="53" t="str">
        <f>IF(B614&gt;例①!$C$28,"",IF(B614&gt;=例①!$C$27,$BK$13,""))</f>
        <v/>
      </c>
      <c r="BL614" s="53" t="str">
        <f>IF(B614&gt;例①!$C$30,"",IF(B614&gt;=例①!$C$29,$BL$13,""))</f>
        <v/>
      </c>
      <c r="BM614" s="53" t="str">
        <f>IF(B614&gt;例①!$C$32,"",IF(B614&gt;=例①!$C$31,$BM$13,""))</f>
        <v/>
      </c>
      <c r="BN614" s="53" t="str">
        <f>IF(B614&gt;例①!$C$34,"",IF(B614&gt;=例①!$C$33,$BN$13,""))</f>
        <v/>
      </c>
      <c r="BO614" s="53" t="str">
        <f>IF(B614&gt;例①!$C$36,"",IF(B614&gt;=例①!$C$35,$BO$13,""))</f>
        <v/>
      </c>
      <c r="BP614" s="53" t="str">
        <f>IF(B614&gt;例①!$C$38,"",IF(B614&gt;=例①!$C$37,$BP$13,""))</f>
        <v/>
      </c>
      <c r="BQ614" s="53" t="str">
        <f>IF(B614&gt;例①!$C$40,"",IF(B614&gt;=例①!$C$39,$BQ$13,""))</f>
        <v/>
      </c>
      <c r="BR614" s="53" t="str">
        <f>IF(B614&gt;例①!$C$42,"",IF(B614&gt;=例①!$C$41,$BR$13,""))</f>
        <v/>
      </c>
      <c r="BS614" s="53" t="str">
        <f>IF(B614&gt;例①!$C$44,"",IF(B614&gt;=例①!$C$43,$BS$13,""))</f>
        <v/>
      </c>
      <c r="BT614" s="53" t="str">
        <f>IF(B614&gt;例①!$C$46,"",IF(B614&gt;=例①!$C$45,$BT$13,""))</f>
        <v/>
      </c>
      <c r="BU614" s="53" t="str">
        <f>IF(B614&gt;例①!$C$48,"",IF(B614&gt;=例①!$C$47,$BU$13,""))</f>
        <v/>
      </c>
      <c r="BV614" s="53" t="str">
        <f>IF(B614&gt;例①!$C$50,"",IF(B614&gt;=例①!$C$49,$BV$13,""))</f>
        <v/>
      </c>
      <c r="BW614" s="53" t="str">
        <f>IF(B614&gt;例①!$C$52,"",IF(B614&gt;=例①!$C$51,$BW$13,""))</f>
        <v/>
      </c>
      <c r="BX614" s="53" t="str">
        <f>IF(B614&gt;例①!$C$54,"",IF(B614&gt;=例①!$C$53,$BX$13,""))</f>
        <v/>
      </c>
      <c r="BY614" s="53" t="str">
        <f>IF(B614&gt;例①!$C$56,"",IF(B614&gt;=例①!$C$55,$BY$13,""))</f>
        <v/>
      </c>
      <c r="BZ614" s="53" t="str">
        <f>IF(B614&gt;例①!$C$58,"",IF(B614&gt;=例①!$C$57,$BZ$13,""))</f>
        <v/>
      </c>
      <c r="CA614" s="53" t="str">
        <f>IF(B614&gt;例①!$C$60,"",IF(B614&gt;=例①!$C$59,$CA$13,""))</f>
        <v/>
      </c>
      <c r="CB614" s="53" t="str">
        <f>IF(B614&gt;例①!$C$62,"",IF(B614&gt;=例①!$C$61,$CB$13,""))</f>
        <v/>
      </c>
      <c r="CC614" s="53" t="str">
        <f>IF(B614&gt;例①!$C$64,"",IF(B614&gt;=例①!$C$63,$CC$13,""))</f>
        <v/>
      </c>
      <c r="CD614" s="53" t="str">
        <f>IF(B614&gt;例①!$C$66,"",IF(B614&gt;=例①!$C$65,$CD$13,""))</f>
        <v/>
      </c>
      <c r="CE614" s="50" t="str">
        <f t="shared" si="360"/>
        <v/>
      </c>
      <c r="CF614" s="50" t="str">
        <f t="shared" si="347"/>
        <v xml:space="preserve"> </v>
      </c>
    </row>
    <row r="615" spans="1:84" ht="39" customHeight="1" thickTop="1" thickBot="1" x14ac:dyDescent="0.2">
      <c r="A615" s="81" t="str">
        <f t="shared" si="334"/>
        <v>対象期間外</v>
      </c>
      <c r="B615" s="180" t="str">
        <f>IFERROR(IF(B614=例①!$E$12+IF(WEEKDAY(例①!$E$12)=1,例①!$E$12,(8-WEEKDAY(例①!$E$12))),"-",IF(B614="-","-",B614+1)),"-")</f>
        <v>-</v>
      </c>
      <c r="C615" s="89" t="str">
        <f t="shared" si="348"/>
        <v>-</v>
      </c>
      <c r="D615" s="199" t="str">
        <f t="shared" si="349"/>
        <v>×</v>
      </c>
      <c r="E615" s="200" t="str">
        <f t="shared" si="350"/>
        <v xml:space="preserve"> </v>
      </c>
      <c r="F615" s="201" t="s">
        <v>61</v>
      </c>
      <c r="G615" s="202"/>
      <c r="H615" s="203"/>
      <c r="I615" s="204"/>
      <c r="J615" s="187" t="str">
        <f t="shared" si="351"/>
        <v/>
      </c>
      <c r="K615" s="190" t="str">
        <f t="shared" si="335"/>
        <v/>
      </c>
      <c r="L615" s="190" t="str">
        <f t="shared" si="336"/>
        <v/>
      </c>
      <c r="M615" s="188" t="str">
        <f t="shared" si="352"/>
        <v/>
      </c>
      <c r="N615" s="87" t="str">
        <f t="shared" si="337"/>
        <v/>
      </c>
      <c r="O615" s="108"/>
      <c r="P615" s="156" t="str">
        <f>IF(B615&lt;例①!$E$11,"",IF(B615&gt;例①!$E$12,"",IF(LEN(CE615)=0,"○","")))</f>
        <v/>
      </c>
      <c r="Q615" s="162">
        <f t="shared" si="353"/>
        <v>52</v>
      </c>
      <c r="R615" s="93">
        <f t="shared" si="338"/>
        <v>181</v>
      </c>
      <c r="S615" s="156" t="str">
        <f t="shared" si="339"/>
        <v/>
      </c>
      <c r="T615" s="162">
        <f t="shared" si="340"/>
        <v>51</v>
      </c>
      <c r="U615" s="100">
        <f t="shared" si="354"/>
        <v>52</v>
      </c>
      <c r="V615" s="93" t="str">
        <f t="shared" si="341"/>
        <v/>
      </c>
      <c r="W615" s="169" t="str">
        <f t="shared" si="355"/>
        <v/>
      </c>
      <c r="X615" s="80" t="str">
        <f t="shared" si="356"/>
        <v/>
      </c>
      <c r="Y615" s="80" t="str">
        <f t="shared" si="357"/>
        <v/>
      </c>
      <c r="Z615" s="80" t="str">
        <f t="shared" si="342"/>
        <v>-</v>
      </c>
      <c r="AA615" s="80" t="str">
        <f t="shared" si="343"/>
        <v/>
      </c>
      <c r="AB615" s="80" t="str">
        <f t="shared" si="344"/>
        <v>OK（振替済み）</v>
      </c>
      <c r="AC615" s="154">
        <f t="shared" si="345"/>
        <v>51</v>
      </c>
      <c r="AD615" s="154" t="str">
        <f t="shared" si="358"/>
        <v/>
      </c>
      <c r="AE615" s="106">
        <f t="shared" si="359"/>
        <v>0</v>
      </c>
      <c r="AF615" s="106">
        <f t="shared" si="346"/>
        <v>0</v>
      </c>
      <c r="AG615" s="218" t="str">
        <f>IFERROR(IF(AE615=1,例①!$E$11,IF(AE615=2,例①!$E$11,IF(WEEKDAY(Z615)=2,Z608,AG614))),"")</f>
        <v/>
      </c>
      <c r="AH615" s="222" t="str">
        <f t="shared" si="364"/>
        <v/>
      </c>
      <c r="AI615" s="222" t="str">
        <f t="shared" si="364"/>
        <v/>
      </c>
      <c r="AJ615" s="222" t="str">
        <f t="shared" si="364"/>
        <v/>
      </c>
      <c r="AK615" s="222" t="str">
        <f t="shared" si="364"/>
        <v/>
      </c>
      <c r="AL615" s="222" t="str">
        <f t="shared" si="364"/>
        <v/>
      </c>
      <c r="AM615" s="222" t="str">
        <f t="shared" si="364"/>
        <v/>
      </c>
      <c r="AN615" s="222" t="str">
        <f t="shared" si="364"/>
        <v/>
      </c>
      <c r="AO615" s="222" t="str">
        <f t="shared" si="364"/>
        <v/>
      </c>
      <c r="AP615" s="222" t="str">
        <f t="shared" si="364"/>
        <v/>
      </c>
      <c r="AQ615" s="222" t="str">
        <f t="shared" si="364"/>
        <v/>
      </c>
      <c r="AR615" s="222" t="str">
        <f t="shared" si="364"/>
        <v/>
      </c>
      <c r="AS615" s="222" t="str">
        <f t="shared" si="364"/>
        <v/>
      </c>
      <c r="AT615" s="222" t="str">
        <f t="shared" si="364"/>
        <v/>
      </c>
      <c r="AU615" s="222" t="str">
        <f t="shared" si="364"/>
        <v/>
      </c>
      <c r="AV615" s="222" t="str">
        <f t="shared" si="364"/>
        <v/>
      </c>
      <c r="AW615" s="222" t="str">
        <f t="shared" si="364"/>
        <v/>
      </c>
      <c r="AX615" s="222" t="str">
        <f t="shared" si="364"/>
        <v/>
      </c>
      <c r="AY615" s="222" t="str">
        <f t="shared" si="364"/>
        <v/>
      </c>
      <c r="AZ615" s="222" t="str">
        <f t="shared" si="364"/>
        <v/>
      </c>
      <c r="BA615" s="222" t="str">
        <f t="shared" si="364"/>
        <v/>
      </c>
      <c r="BB615" s="219" t="str">
        <f>IFERROR(IF(IF(IF(Z615=例①!$E$12,例①!$E$12,IF(WEEKDAY(Z615)=1,Z622,BB616))&gt;例①!$E$12,例①!$E$12,IF(Z615=例①!$E$12,例①!$E$12,IF(WEEKDAY(Z615)=1,Z622,BB616)))=0,例①!$E$12,IF(IF(Z615=例①!$E$12,例①!$E$12,IF(WEEKDAY(Z615)=1,Z622,BB616))&gt;例①!$E$12,例①!$E$12,IF(Z615=例①!$E$12,例①!$E$12,IF(WEEKDAY(Z615)=1,Z622,BB616)))),"")</f>
        <v/>
      </c>
      <c r="BE615" s="53"/>
      <c r="BF615" s="53"/>
      <c r="BG615" s="53" t="str">
        <f>IFERROR(VLOOKUP(B615,例①!$C$11:$D$12,2,FALSE),"")</f>
        <v/>
      </c>
      <c r="BH615" s="53" t="str">
        <f>IFERROR(VLOOKUP(B615,例①!$C$16:$D$21,2,FALSE),"")</f>
        <v/>
      </c>
      <c r="BI615" s="53" t="str">
        <f>IFERROR(VLOOKUP(B615,例①!$C$22:$D$24,2,FALSE),"")</f>
        <v/>
      </c>
      <c r="BJ615" s="53" t="str">
        <f>IF(B615&gt;例①!$C$26,"",IF(B615&gt;=例①!$C$25,$BJ$13,""))</f>
        <v/>
      </c>
      <c r="BK615" s="53" t="str">
        <f>IF(B615&gt;例①!$C$28,"",IF(B615&gt;=例①!$C$27,$BK$13,""))</f>
        <v/>
      </c>
      <c r="BL615" s="53" t="str">
        <f>IF(B615&gt;例①!$C$30,"",IF(B615&gt;=例①!$C$29,$BL$13,""))</f>
        <v/>
      </c>
      <c r="BM615" s="53" t="str">
        <f>IF(B615&gt;例①!$C$32,"",IF(B615&gt;=例①!$C$31,$BM$13,""))</f>
        <v/>
      </c>
      <c r="BN615" s="53" t="str">
        <f>IF(B615&gt;例①!$C$34,"",IF(B615&gt;=例①!$C$33,$BN$13,""))</f>
        <v/>
      </c>
      <c r="BO615" s="53" t="str">
        <f>IF(B615&gt;例①!$C$36,"",IF(B615&gt;=例①!$C$35,$BO$13,""))</f>
        <v/>
      </c>
      <c r="BP615" s="53" t="str">
        <f>IF(B615&gt;例①!$C$38,"",IF(B615&gt;=例①!$C$37,$BP$13,""))</f>
        <v/>
      </c>
      <c r="BQ615" s="53" t="str">
        <f>IF(B615&gt;例①!$C$40,"",IF(B615&gt;=例①!$C$39,$BQ$13,""))</f>
        <v/>
      </c>
      <c r="BR615" s="53" t="str">
        <f>IF(B615&gt;例①!$C$42,"",IF(B615&gt;=例①!$C$41,$BR$13,""))</f>
        <v/>
      </c>
      <c r="BS615" s="53" t="str">
        <f>IF(B615&gt;例①!$C$44,"",IF(B615&gt;=例①!$C$43,$BS$13,""))</f>
        <v/>
      </c>
      <c r="BT615" s="53" t="str">
        <f>IF(B615&gt;例①!$C$46,"",IF(B615&gt;=例①!$C$45,$BT$13,""))</f>
        <v/>
      </c>
      <c r="BU615" s="53" t="str">
        <f>IF(B615&gt;例①!$C$48,"",IF(B615&gt;=例①!$C$47,$BU$13,""))</f>
        <v/>
      </c>
      <c r="BV615" s="53" t="str">
        <f>IF(B615&gt;例①!$C$50,"",IF(B615&gt;=例①!$C$49,$BV$13,""))</f>
        <v/>
      </c>
      <c r="BW615" s="53" t="str">
        <f>IF(B615&gt;例①!$C$52,"",IF(B615&gt;=例①!$C$51,$BW$13,""))</f>
        <v/>
      </c>
      <c r="BX615" s="53" t="str">
        <f>IF(B615&gt;例①!$C$54,"",IF(B615&gt;=例①!$C$53,$BX$13,""))</f>
        <v/>
      </c>
      <c r="BY615" s="53" t="str">
        <f>IF(B615&gt;例①!$C$56,"",IF(B615&gt;=例①!$C$55,$BY$13,""))</f>
        <v/>
      </c>
      <c r="BZ615" s="53" t="str">
        <f>IF(B615&gt;例①!$C$58,"",IF(B615&gt;=例①!$C$57,$BZ$13,""))</f>
        <v/>
      </c>
      <c r="CA615" s="53" t="str">
        <f>IF(B615&gt;例①!$C$60,"",IF(B615&gt;=例①!$C$59,$CA$13,""))</f>
        <v/>
      </c>
      <c r="CB615" s="53" t="str">
        <f>IF(B615&gt;例①!$C$62,"",IF(B615&gt;=例①!$C$61,$CB$13,""))</f>
        <v/>
      </c>
      <c r="CC615" s="53" t="str">
        <f>IF(B615&gt;例①!$C$64,"",IF(B615&gt;=例①!$C$63,$CC$13,""))</f>
        <v/>
      </c>
      <c r="CD615" s="53" t="str">
        <f>IF(B615&gt;例①!$C$66,"",IF(B615&gt;=例①!$C$65,$CD$13,""))</f>
        <v/>
      </c>
      <c r="CE615" s="50" t="str">
        <f t="shared" si="360"/>
        <v/>
      </c>
      <c r="CF615" s="50" t="str">
        <f t="shared" si="347"/>
        <v xml:space="preserve"> </v>
      </c>
    </row>
    <row r="616" spans="1:84" ht="39" customHeight="1" thickTop="1" thickBot="1" x14ac:dyDescent="0.2">
      <c r="A616" s="81" t="str">
        <f t="shared" si="334"/>
        <v>対象期間外</v>
      </c>
      <c r="B616" s="180" t="str">
        <f>IFERROR(IF(B615=例①!$E$12+IF(WEEKDAY(例①!$E$12)=1,例①!$E$12,(8-WEEKDAY(例①!$E$12))),"-",IF(B615="-","-",B615+1)),"-")</f>
        <v>-</v>
      </c>
      <c r="C616" s="89" t="str">
        <f t="shared" si="348"/>
        <v>-</v>
      </c>
      <c r="D616" s="199" t="str">
        <f t="shared" si="349"/>
        <v>×</v>
      </c>
      <c r="E616" s="200" t="str">
        <f t="shared" si="350"/>
        <v xml:space="preserve"> </v>
      </c>
      <c r="F616" s="201" t="s">
        <v>61</v>
      </c>
      <c r="G616" s="202"/>
      <c r="H616" s="203"/>
      <c r="I616" s="204"/>
      <c r="J616" s="187" t="str">
        <f t="shared" si="351"/>
        <v/>
      </c>
      <c r="K616" s="190" t="str">
        <f t="shared" si="335"/>
        <v/>
      </c>
      <c r="L616" s="190" t="str">
        <f t="shared" si="336"/>
        <v/>
      </c>
      <c r="M616" s="188" t="str">
        <f t="shared" si="352"/>
        <v/>
      </c>
      <c r="N616" s="87" t="str">
        <f t="shared" si="337"/>
        <v/>
      </c>
      <c r="O616" s="108"/>
      <c r="P616" s="156" t="str">
        <f>IF(B616&lt;例①!$E$11,"",IF(B616&gt;例①!$E$12,"",IF(LEN(CE616)=0,"○","")))</f>
        <v/>
      </c>
      <c r="Q616" s="162">
        <f t="shared" si="353"/>
        <v>52</v>
      </c>
      <c r="R616" s="93">
        <f t="shared" si="338"/>
        <v>181</v>
      </c>
      <c r="S616" s="156" t="str">
        <f t="shared" si="339"/>
        <v/>
      </c>
      <c r="T616" s="162">
        <f t="shared" si="340"/>
        <v>51</v>
      </c>
      <c r="U616" s="100">
        <f t="shared" si="354"/>
        <v>52</v>
      </c>
      <c r="V616" s="93" t="str">
        <f t="shared" si="341"/>
        <v/>
      </c>
      <c r="W616" s="169" t="str">
        <f t="shared" si="355"/>
        <v/>
      </c>
      <c r="X616" s="80" t="str">
        <f t="shared" si="356"/>
        <v/>
      </c>
      <c r="Y616" s="80" t="str">
        <f t="shared" si="357"/>
        <v/>
      </c>
      <c r="Z616" s="80" t="str">
        <f t="shared" si="342"/>
        <v>-</v>
      </c>
      <c r="AA616" s="80" t="str">
        <f t="shared" si="343"/>
        <v/>
      </c>
      <c r="AB616" s="80" t="str">
        <f t="shared" si="344"/>
        <v>OK（振替済み）</v>
      </c>
      <c r="AC616" s="154">
        <f t="shared" si="345"/>
        <v>51</v>
      </c>
      <c r="AD616" s="154" t="str">
        <f t="shared" si="358"/>
        <v/>
      </c>
      <c r="AE616" s="106">
        <f t="shared" si="359"/>
        <v>0</v>
      </c>
      <c r="AF616" s="106">
        <f t="shared" si="346"/>
        <v>0</v>
      </c>
      <c r="AG616" s="223" t="str">
        <f>IFERROR(IF(AE616=1,例①!$E$11,IF(AE616=2,例①!$E$11,IF(WEEKDAY(Z616)=2,Z609,AG615))),"")</f>
        <v/>
      </c>
      <c r="AH616" s="224" t="str">
        <f t="shared" si="364"/>
        <v/>
      </c>
      <c r="AI616" s="224" t="str">
        <f t="shared" si="364"/>
        <v/>
      </c>
      <c r="AJ616" s="224" t="str">
        <f t="shared" si="364"/>
        <v/>
      </c>
      <c r="AK616" s="224" t="str">
        <f t="shared" si="364"/>
        <v/>
      </c>
      <c r="AL616" s="224" t="str">
        <f t="shared" si="364"/>
        <v/>
      </c>
      <c r="AM616" s="224" t="str">
        <f t="shared" si="364"/>
        <v/>
      </c>
      <c r="AN616" s="224" t="str">
        <f t="shared" si="364"/>
        <v/>
      </c>
      <c r="AO616" s="224" t="str">
        <f t="shared" si="364"/>
        <v/>
      </c>
      <c r="AP616" s="224" t="str">
        <f t="shared" si="364"/>
        <v/>
      </c>
      <c r="AQ616" s="224" t="str">
        <f t="shared" si="364"/>
        <v/>
      </c>
      <c r="AR616" s="224" t="str">
        <f t="shared" si="364"/>
        <v/>
      </c>
      <c r="AS616" s="224" t="str">
        <f t="shared" si="364"/>
        <v/>
      </c>
      <c r="AT616" s="224" t="str">
        <f t="shared" si="364"/>
        <v/>
      </c>
      <c r="AU616" s="224" t="str">
        <f t="shared" si="364"/>
        <v/>
      </c>
      <c r="AV616" s="224" t="str">
        <f t="shared" si="364"/>
        <v/>
      </c>
      <c r="AW616" s="224" t="str">
        <f t="shared" si="364"/>
        <v/>
      </c>
      <c r="AX616" s="224" t="str">
        <f t="shared" si="364"/>
        <v/>
      </c>
      <c r="AY616" s="224" t="str">
        <f t="shared" si="364"/>
        <v/>
      </c>
      <c r="AZ616" s="224" t="str">
        <f t="shared" si="364"/>
        <v/>
      </c>
      <c r="BA616" s="224" t="str">
        <f t="shared" si="364"/>
        <v/>
      </c>
      <c r="BB616" s="225" t="str">
        <f>IFERROR(IF(IF(IF(Z616=例①!$E$12,例①!$E$12,IF(WEEKDAY(Z616)=1,Z623,BB617))&gt;例①!$E$12,例①!$E$12,IF(Z616=例①!$E$12,例①!$E$12,IF(WEEKDAY(Z616)=1,Z623,BB617)))=0,例①!$E$12,IF(IF(Z616=例①!$E$12,例①!$E$12,IF(WEEKDAY(Z616)=1,Z623,BB617))&gt;例①!$E$12,例①!$E$12,IF(Z616=例①!$E$12,例①!$E$12,IF(WEEKDAY(Z616)=1,Z623,BB617)))),"")</f>
        <v/>
      </c>
      <c r="BE616" s="53"/>
      <c r="BF616" s="53"/>
      <c r="BG616" s="53" t="str">
        <f>IFERROR(VLOOKUP(B616,例①!$C$11:$D$12,2,FALSE),"")</f>
        <v/>
      </c>
      <c r="BH616" s="53" t="str">
        <f>IFERROR(VLOOKUP(B616,例①!$C$16:$D$21,2,FALSE),"")</f>
        <v/>
      </c>
      <c r="BI616" s="53" t="str">
        <f>IFERROR(VLOOKUP(B616,例①!$C$22:$D$24,2,FALSE),"")</f>
        <v/>
      </c>
      <c r="BJ616" s="53" t="str">
        <f>IF(B616&gt;例①!$C$26,"",IF(B616&gt;=例①!$C$25,$BJ$13,""))</f>
        <v/>
      </c>
      <c r="BK616" s="53" t="str">
        <f>IF(B616&gt;例①!$C$28,"",IF(B616&gt;=例①!$C$27,$BK$13,""))</f>
        <v/>
      </c>
      <c r="BL616" s="53" t="str">
        <f>IF(B616&gt;例①!$C$30,"",IF(B616&gt;=例①!$C$29,$BL$13,""))</f>
        <v/>
      </c>
      <c r="BM616" s="53" t="str">
        <f>IF(B616&gt;例①!$C$32,"",IF(B616&gt;=例①!$C$31,$BM$13,""))</f>
        <v/>
      </c>
      <c r="BN616" s="53" t="str">
        <f>IF(B616&gt;例①!$C$34,"",IF(B616&gt;=例①!$C$33,$BN$13,""))</f>
        <v/>
      </c>
      <c r="BO616" s="53" t="str">
        <f>IF(B616&gt;例①!$C$36,"",IF(B616&gt;=例①!$C$35,$BO$13,""))</f>
        <v/>
      </c>
      <c r="BP616" s="53" t="str">
        <f>IF(B616&gt;例①!$C$38,"",IF(B616&gt;=例①!$C$37,$BP$13,""))</f>
        <v/>
      </c>
      <c r="BQ616" s="53" t="str">
        <f>IF(B616&gt;例①!$C$40,"",IF(B616&gt;=例①!$C$39,$BQ$13,""))</f>
        <v/>
      </c>
      <c r="BR616" s="53" t="str">
        <f>IF(B616&gt;例①!$C$42,"",IF(B616&gt;=例①!$C$41,$BR$13,""))</f>
        <v/>
      </c>
      <c r="BS616" s="53" t="str">
        <f>IF(B616&gt;例①!$C$44,"",IF(B616&gt;=例①!$C$43,$BS$13,""))</f>
        <v/>
      </c>
      <c r="BT616" s="53" t="str">
        <f>IF(B616&gt;例①!$C$46,"",IF(B616&gt;=例①!$C$45,$BT$13,""))</f>
        <v/>
      </c>
      <c r="BU616" s="53" t="str">
        <f>IF(B616&gt;例①!$C$48,"",IF(B616&gt;=例①!$C$47,$BU$13,""))</f>
        <v/>
      </c>
      <c r="BV616" s="53" t="str">
        <f>IF(B616&gt;例①!$C$50,"",IF(B616&gt;=例①!$C$49,$BV$13,""))</f>
        <v/>
      </c>
      <c r="BW616" s="53" t="str">
        <f>IF(B616&gt;例①!$C$52,"",IF(B616&gt;=例①!$C$51,$BW$13,""))</f>
        <v/>
      </c>
      <c r="BX616" s="53" t="str">
        <f>IF(B616&gt;例①!$C$54,"",IF(B616&gt;=例①!$C$53,$BX$13,""))</f>
        <v/>
      </c>
      <c r="BY616" s="53" t="str">
        <f>IF(B616&gt;例①!$C$56,"",IF(B616&gt;=例①!$C$55,$BY$13,""))</f>
        <v/>
      </c>
      <c r="BZ616" s="53" t="str">
        <f>IF(B616&gt;例①!$C$58,"",IF(B616&gt;=例①!$C$57,$BZ$13,""))</f>
        <v/>
      </c>
      <c r="CA616" s="53" t="str">
        <f>IF(B616&gt;例①!$C$60,"",IF(B616&gt;=例①!$C$59,$CA$13,""))</f>
        <v/>
      </c>
      <c r="CB616" s="53" t="str">
        <f>IF(B616&gt;例①!$C$62,"",IF(B616&gt;=例①!$C$61,$CB$13,""))</f>
        <v/>
      </c>
      <c r="CC616" s="53" t="str">
        <f>IF(B616&gt;例①!$C$64,"",IF(B616&gt;=例①!$C$63,$CC$13,""))</f>
        <v/>
      </c>
      <c r="CD616" s="53" t="str">
        <f>IF(B616&gt;例①!$C$66,"",IF(B616&gt;=例①!$C$65,$CD$13,""))</f>
        <v/>
      </c>
      <c r="CE616" s="50" t="str">
        <f t="shared" si="360"/>
        <v/>
      </c>
      <c r="CF616" s="50" t="str">
        <f t="shared" si="347"/>
        <v xml:space="preserve"> </v>
      </c>
    </row>
    <row r="617" spans="1:84" ht="39" customHeight="1" thickTop="1" thickBot="1" x14ac:dyDescent="0.2">
      <c r="A617" s="81" t="str">
        <f t="shared" si="334"/>
        <v>対象期間外</v>
      </c>
      <c r="B617" s="180" t="str">
        <f>IFERROR(IF(B616=例①!$E$12+IF(WEEKDAY(例①!$E$12)=1,例①!$E$12,(8-WEEKDAY(例①!$E$12))),"-",IF(B616="-","-",B616+1)),"-")</f>
        <v>-</v>
      </c>
      <c r="C617" s="89" t="str">
        <f t="shared" si="348"/>
        <v>-</v>
      </c>
      <c r="D617" s="199" t="str">
        <f t="shared" si="349"/>
        <v>×</v>
      </c>
      <c r="E617" s="200" t="str">
        <f t="shared" si="350"/>
        <v xml:space="preserve"> </v>
      </c>
      <c r="F617" s="201" t="s">
        <v>60</v>
      </c>
      <c r="G617" s="202"/>
      <c r="H617" s="203"/>
      <c r="I617" s="204"/>
      <c r="J617" s="187" t="str">
        <f t="shared" si="351"/>
        <v/>
      </c>
      <c r="K617" s="190" t="str">
        <f t="shared" si="335"/>
        <v/>
      </c>
      <c r="L617" s="190" t="str">
        <f t="shared" si="336"/>
        <v/>
      </c>
      <c r="M617" s="188" t="str">
        <f t="shared" si="352"/>
        <v/>
      </c>
      <c r="N617" s="87" t="str">
        <f t="shared" si="337"/>
        <v/>
      </c>
      <c r="O617" s="108"/>
      <c r="P617" s="156" t="str">
        <f>IF(B617&lt;例①!$E$11,"",IF(B617&gt;例①!$E$12,"",IF(LEN(CE617)=0,"○","")))</f>
        <v/>
      </c>
      <c r="Q617" s="162">
        <f t="shared" si="353"/>
        <v>52</v>
      </c>
      <c r="R617" s="93">
        <f t="shared" si="338"/>
        <v>181</v>
      </c>
      <c r="S617" s="156" t="str">
        <f t="shared" si="339"/>
        <v/>
      </c>
      <c r="T617" s="162">
        <f t="shared" si="340"/>
        <v>51</v>
      </c>
      <c r="U617" s="100">
        <f t="shared" si="354"/>
        <v>52</v>
      </c>
      <c r="V617" s="93" t="str">
        <f t="shared" si="341"/>
        <v/>
      </c>
      <c r="W617" s="169" t="str">
        <f t="shared" si="355"/>
        <v/>
      </c>
      <c r="X617" s="80" t="str">
        <f t="shared" si="356"/>
        <v/>
      </c>
      <c r="Y617" s="80" t="str">
        <f t="shared" si="357"/>
        <v/>
      </c>
      <c r="Z617" s="80" t="str">
        <f t="shared" si="342"/>
        <v>-</v>
      </c>
      <c r="AA617" s="80" t="str">
        <f t="shared" si="343"/>
        <v/>
      </c>
      <c r="AB617" s="80" t="str">
        <f t="shared" si="344"/>
        <v>OK（振替済み）</v>
      </c>
      <c r="AC617" s="154">
        <f t="shared" si="345"/>
        <v>51</v>
      </c>
      <c r="AD617" s="154" t="str">
        <f t="shared" si="358"/>
        <v/>
      </c>
      <c r="AE617" s="106">
        <f t="shared" si="359"/>
        <v>0</v>
      </c>
      <c r="AF617" s="106">
        <f t="shared" si="346"/>
        <v>0</v>
      </c>
      <c r="AG617" s="216" t="str">
        <f>IFERROR(IF(AE617=1,例①!$E$11,IF(AE617=2,例①!$E$11,IF(WEEKDAY(Z617)=2,Z610,AG616))),"")</f>
        <v/>
      </c>
      <c r="AH617" s="221" t="str">
        <f t="shared" si="364"/>
        <v/>
      </c>
      <c r="AI617" s="221" t="str">
        <f t="shared" si="364"/>
        <v/>
      </c>
      <c r="AJ617" s="221" t="str">
        <f t="shared" si="364"/>
        <v/>
      </c>
      <c r="AK617" s="221" t="str">
        <f t="shared" si="364"/>
        <v/>
      </c>
      <c r="AL617" s="221" t="str">
        <f t="shared" si="364"/>
        <v/>
      </c>
      <c r="AM617" s="221" t="str">
        <f t="shared" si="364"/>
        <v/>
      </c>
      <c r="AN617" s="221" t="str">
        <f t="shared" si="364"/>
        <v/>
      </c>
      <c r="AO617" s="221" t="str">
        <f t="shared" si="364"/>
        <v/>
      </c>
      <c r="AP617" s="221" t="str">
        <f t="shared" si="364"/>
        <v/>
      </c>
      <c r="AQ617" s="221" t="str">
        <f t="shared" si="364"/>
        <v/>
      </c>
      <c r="AR617" s="221" t="str">
        <f t="shared" si="364"/>
        <v/>
      </c>
      <c r="AS617" s="221" t="str">
        <f t="shared" si="364"/>
        <v/>
      </c>
      <c r="AT617" s="221" t="str">
        <f t="shared" si="364"/>
        <v/>
      </c>
      <c r="AU617" s="221" t="str">
        <f t="shared" si="364"/>
        <v/>
      </c>
      <c r="AV617" s="221" t="str">
        <f t="shared" si="364"/>
        <v/>
      </c>
      <c r="AW617" s="221" t="str">
        <f t="shared" si="364"/>
        <v/>
      </c>
      <c r="AX617" s="221" t="str">
        <f t="shared" si="364"/>
        <v/>
      </c>
      <c r="AY617" s="221" t="str">
        <f t="shared" si="364"/>
        <v/>
      </c>
      <c r="AZ617" s="221" t="str">
        <f t="shared" si="364"/>
        <v/>
      </c>
      <c r="BA617" s="221" t="str">
        <f t="shared" si="364"/>
        <v/>
      </c>
      <c r="BB617" s="217" t="str">
        <f>IFERROR(IF(IF(IF(Z617=例①!$E$12,例①!$E$12,IF(WEEKDAY(Z617)=1,Z624,BB618))&gt;例①!$E$12,例①!$E$12,IF(Z617=例①!$E$12,例①!$E$12,IF(WEEKDAY(Z617)=1,Z624,BB618)))=0,例①!$E$12,IF(IF(Z617=例①!$E$12,例①!$E$12,IF(WEEKDAY(Z617)=1,Z624,BB618))&gt;例①!$E$12,例①!$E$12,IF(Z617=例①!$E$12,例①!$E$12,IF(WEEKDAY(Z617)=1,Z624,BB618)))),"")</f>
        <v/>
      </c>
      <c r="BE617" s="53"/>
      <c r="BF617" s="53"/>
      <c r="BG617" s="53" t="str">
        <f>IFERROR(VLOOKUP(B617,例①!$C$11:$D$12,2,FALSE),"")</f>
        <v/>
      </c>
      <c r="BH617" s="53" t="str">
        <f>IFERROR(VLOOKUP(B617,例①!$C$16:$D$21,2,FALSE),"")</f>
        <v/>
      </c>
      <c r="BI617" s="53" t="str">
        <f>IFERROR(VLOOKUP(B617,例①!$C$22:$D$24,2,FALSE),"")</f>
        <v/>
      </c>
      <c r="BJ617" s="53" t="str">
        <f>IF(B617&gt;例①!$C$26,"",IF(B617&gt;=例①!$C$25,$BJ$13,""))</f>
        <v/>
      </c>
      <c r="BK617" s="53" t="str">
        <f>IF(B617&gt;例①!$C$28,"",IF(B617&gt;=例①!$C$27,$BK$13,""))</f>
        <v/>
      </c>
      <c r="BL617" s="53" t="str">
        <f>IF(B617&gt;例①!$C$30,"",IF(B617&gt;=例①!$C$29,$BL$13,""))</f>
        <v/>
      </c>
      <c r="BM617" s="53" t="str">
        <f>IF(B617&gt;例①!$C$32,"",IF(B617&gt;=例①!$C$31,$BM$13,""))</f>
        <v/>
      </c>
      <c r="BN617" s="53" t="str">
        <f>IF(B617&gt;例①!$C$34,"",IF(B617&gt;=例①!$C$33,$BN$13,""))</f>
        <v/>
      </c>
      <c r="BO617" s="53" t="str">
        <f>IF(B617&gt;例①!$C$36,"",IF(B617&gt;=例①!$C$35,$BO$13,""))</f>
        <v/>
      </c>
      <c r="BP617" s="53" t="str">
        <f>IF(B617&gt;例①!$C$38,"",IF(B617&gt;=例①!$C$37,$BP$13,""))</f>
        <v/>
      </c>
      <c r="BQ617" s="53" t="str">
        <f>IF(B617&gt;例①!$C$40,"",IF(B617&gt;=例①!$C$39,$BQ$13,""))</f>
        <v/>
      </c>
      <c r="BR617" s="53" t="str">
        <f>IF(B617&gt;例①!$C$42,"",IF(B617&gt;=例①!$C$41,$BR$13,""))</f>
        <v/>
      </c>
      <c r="BS617" s="53" t="str">
        <f>IF(B617&gt;例①!$C$44,"",IF(B617&gt;=例①!$C$43,$BS$13,""))</f>
        <v/>
      </c>
      <c r="BT617" s="53" t="str">
        <f>IF(B617&gt;例①!$C$46,"",IF(B617&gt;=例①!$C$45,$BT$13,""))</f>
        <v/>
      </c>
      <c r="BU617" s="53" t="str">
        <f>IF(B617&gt;例①!$C$48,"",IF(B617&gt;=例①!$C$47,$BU$13,""))</f>
        <v/>
      </c>
      <c r="BV617" s="53" t="str">
        <f>IF(B617&gt;例①!$C$50,"",IF(B617&gt;=例①!$C$49,$BV$13,""))</f>
        <v/>
      </c>
      <c r="BW617" s="53" t="str">
        <f>IF(B617&gt;例①!$C$52,"",IF(B617&gt;=例①!$C$51,$BW$13,""))</f>
        <v/>
      </c>
      <c r="BX617" s="53" t="str">
        <f>IF(B617&gt;例①!$C$54,"",IF(B617&gt;=例①!$C$53,$BX$13,""))</f>
        <v/>
      </c>
      <c r="BY617" s="53" t="str">
        <f>IF(B617&gt;例①!$C$56,"",IF(B617&gt;=例①!$C$55,$BY$13,""))</f>
        <v/>
      </c>
      <c r="BZ617" s="53" t="str">
        <f>IF(B617&gt;例①!$C$58,"",IF(B617&gt;=例①!$C$57,$BZ$13,""))</f>
        <v/>
      </c>
      <c r="CA617" s="53" t="str">
        <f>IF(B617&gt;例①!$C$60,"",IF(B617&gt;=例①!$C$59,$CA$13,""))</f>
        <v/>
      </c>
      <c r="CB617" s="53" t="str">
        <f>IF(B617&gt;例①!$C$62,"",IF(B617&gt;=例①!$C$61,$CB$13,""))</f>
        <v/>
      </c>
      <c r="CC617" s="53" t="str">
        <f>IF(B617&gt;例①!$C$64,"",IF(B617&gt;=例①!$C$63,$CC$13,""))</f>
        <v/>
      </c>
      <c r="CD617" s="53" t="str">
        <f>IF(B617&gt;例①!$C$66,"",IF(B617&gt;=例①!$C$65,$CD$13,""))</f>
        <v/>
      </c>
      <c r="CE617" s="50" t="str">
        <f t="shared" si="360"/>
        <v/>
      </c>
      <c r="CF617" s="50" t="str">
        <f t="shared" si="347"/>
        <v xml:space="preserve"> </v>
      </c>
    </row>
    <row r="618" spans="1:84" ht="39" customHeight="1" thickTop="1" thickBot="1" x14ac:dyDescent="0.2">
      <c r="A618" s="81" t="str">
        <f t="shared" si="334"/>
        <v>対象期間外</v>
      </c>
      <c r="B618" s="180" t="str">
        <f>IFERROR(IF(B617=例①!$E$12+IF(WEEKDAY(例①!$E$12)=1,例①!$E$12,(8-WEEKDAY(例①!$E$12))),"-",IF(B617="-","-",B617+1)),"-")</f>
        <v>-</v>
      </c>
      <c r="C618" s="89" t="str">
        <f t="shared" si="348"/>
        <v>-</v>
      </c>
      <c r="D618" s="199" t="str">
        <f t="shared" si="349"/>
        <v>×</v>
      </c>
      <c r="E618" s="200" t="str">
        <f t="shared" si="350"/>
        <v xml:space="preserve"> </v>
      </c>
      <c r="F618" s="201" t="s">
        <v>60</v>
      </c>
      <c r="G618" s="202"/>
      <c r="H618" s="203"/>
      <c r="I618" s="204"/>
      <c r="J618" s="187" t="str">
        <f t="shared" si="351"/>
        <v/>
      </c>
      <c r="K618" s="190" t="str">
        <f t="shared" si="335"/>
        <v/>
      </c>
      <c r="L618" s="190" t="str">
        <f t="shared" si="336"/>
        <v/>
      </c>
      <c r="M618" s="188" t="str">
        <f t="shared" si="352"/>
        <v/>
      </c>
      <c r="N618" s="87" t="str">
        <f t="shared" si="337"/>
        <v/>
      </c>
      <c r="O618" s="108"/>
      <c r="P618" s="156" t="str">
        <f>IF(B618&lt;例①!$E$11,"",IF(B618&gt;例①!$E$12,"",IF(LEN(CE618)=0,"○","")))</f>
        <v/>
      </c>
      <c r="Q618" s="162">
        <f t="shared" si="353"/>
        <v>52</v>
      </c>
      <c r="R618" s="93">
        <f t="shared" si="338"/>
        <v>181</v>
      </c>
      <c r="S618" s="156" t="str">
        <f t="shared" si="339"/>
        <v/>
      </c>
      <c r="T618" s="162">
        <f t="shared" si="340"/>
        <v>51</v>
      </c>
      <c r="U618" s="100">
        <f t="shared" si="354"/>
        <v>52</v>
      </c>
      <c r="V618" s="93" t="str">
        <f t="shared" si="341"/>
        <v/>
      </c>
      <c r="W618" s="169" t="str">
        <f t="shared" si="355"/>
        <v/>
      </c>
      <c r="X618" s="80" t="str">
        <f t="shared" si="356"/>
        <v/>
      </c>
      <c r="Y618" s="80" t="str">
        <f t="shared" si="357"/>
        <v/>
      </c>
      <c r="Z618" s="80" t="str">
        <f t="shared" si="342"/>
        <v>-</v>
      </c>
      <c r="AA618" s="80" t="str">
        <f t="shared" si="343"/>
        <v/>
      </c>
      <c r="AB618" s="80" t="str">
        <f t="shared" si="344"/>
        <v>OK（振替済み）</v>
      </c>
      <c r="AC618" s="154">
        <f t="shared" si="345"/>
        <v>51</v>
      </c>
      <c r="AD618" s="154" t="str">
        <f t="shared" si="358"/>
        <v/>
      </c>
      <c r="AE618" s="106">
        <f t="shared" si="359"/>
        <v>0</v>
      </c>
      <c r="AF618" s="106">
        <f t="shared" si="346"/>
        <v>0</v>
      </c>
      <c r="AG618" s="218" t="str">
        <f>IFERROR(IF(AE618=1,例①!$E$11,IF(AE618=2,例①!$E$11,IF(WEEKDAY(Z618)=2,Z611,AG617))),"")</f>
        <v/>
      </c>
      <c r="AH618" s="222" t="str">
        <f t="shared" si="364"/>
        <v/>
      </c>
      <c r="AI618" s="222" t="str">
        <f t="shared" si="364"/>
        <v/>
      </c>
      <c r="AJ618" s="222" t="str">
        <f t="shared" si="364"/>
        <v/>
      </c>
      <c r="AK618" s="222" t="str">
        <f t="shared" si="364"/>
        <v/>
      </c>
      <c r="AL618" s="222" t="str">
        <f t="shared" si="364"/>
        <v/>
      </c>
      <c r="AM618" s="222" t="str">
        <f t="shared" si="364"/>
        <v/>
      </c>
      <c r="AN618" s="222" t="str">
        <f t="shared" si="364"/>
        <v/>
      </c>
      <c r="AO618" s="222" t="str">
        <f t="shared" si="364"/>
        <v/>
      </c>
      <c r="AP618" s="222" t="str">
        <f t="shared" si="364"/>
        <v/>
      </c>
      <c r="AQ618" s="222" t="str">
        <f t="shared" si="364"/>
        <v/>
      </c>
      <c r="AR618" s="222" t="str">
        <f t="shared" si="364"/>
        <v/>
      </c>
      <c r="AS618" s="222" t="str">
        <f t="shared" si="364"/>
        <v/>
      </c>
      <c r="AT618" s="222" t="str">
        <f t="shared" si="364"/>
        <v/>
      </c>
      <c r="AU618" s="222" t="str">
        <f t="shared" si="364"/>
        <v/>
      </c>
      <c r="AV618" s="222" t="str">
        <f t="shared" si="364"/>
        <v/>
      </c>
      <c r="AW618" s="222" t="str">
        <f t="shared" si="364"/>
        <v/>
      </c>
      <c r="AX618" s="222" t="str">
        <f t="shared" si="364"/>
        <v/>
      </c>
      <c r="AY618" s="222" t="str">
        <f t="shared" si="364"/>
        <v/>
      </c>
      <c r="AZ618" s="222" t="str">
        <f t="shared" si="364"/>
        <v/>
      </c>
      <c r="BA618" s="222" t="str">
        <f t="shared" si="364"/>
        <v/>
      </c>
      <c r="BB618" s="219" t="str">
        <f>IFERROR(IF(IF(IF(Z618=例①!$E$12,例①!$E$12,IF(WEEKDAY(Z618)=1,Z625,BB619))&gt;例①!$E$12,例①!$E$12,IF(Z618=例①!$E$12,例①!$E$12,IF(WEEKDAY(Z618)=1,Z625,BB619)))=0,例①!$E$12,IF(IF(Z618=例①!$E$12,例①!$E$12,IF(WEEKDAY(Z618)=1,Z625,BB619))&gt;例①!$E$12,例①!$E$12,IF(Z618=例①!$E$12,例①!$E$12,IF(WEEKDAY(Z618)=1,Z625,BB619)))),"")</f>
        <v/>
      </c>
      <c r="BE618" s="53"/>
      <c r="BF618" s="53"/>
      <c r="BG618" s="53" t="str">
        <f>IFERROR(VLOOKUP(B618,例①!$C$11:$D$12,2,FALSE),"")</f>
        <v/>
      </c>
      <c r="BH618" s="53" t="str">
        <f>IFERROR(VLOOKUP(B618,例①!$C$16:$D$21,2,FALSE),"")</f>
        <v/>
      </c>
      <c r="BI618" s="53" t="str">
        <f>IFERROR(VLOOKUP(B618,例①!$C$22:$D$24,2,FALSE),"")</f>
        <v/>
      </c>
      <c r="BJ618" s="53" t="str">
        <f>IF(B618&gt;例①!$C$26,"",IF(B618&gt;=例①!$C$25,$BJ$13,""))</f>
        <v/>
      </c>
      <c r="BK618" s="53" t="str">
        <f>IF(B618&gt;例①!$C$28,"",IF(B618&gt;=例①!$C$27,$BK$13,""))</f>
        <v/>
      </c>
      <c r="BL618" s="53" t="str">
        <f>IF(B618&gt;例①!$C$30,"",IF(B618&gt;=例①!$C$29,$BL$13,""))</f>
        <v/>
      </c>
      <c r="BM618" s="53" t="str">
        <f>IF(B618&gt;例①!$C$32,"",IF(B618&gt;=例①!$C$31,$BM$13,""))</f>
        <v/>
      </c>
      <c r="BN618" s="53" t="str">
        <f>IF(B618&gt;例①!$C$34,"",IF(B618&gt;=例①!$C$33,$BN$13,""))</f>
        <v/>
      </c>
      <c r="BO618" s="53" t="str">
        <f>IF(B618&gt;例①!$C$36,"",IF(B618&gt;=例①!$C$35,$BO$13,""))</f>
        <v/>
      </c>
      <c r="BP618" s="53" t="str">
        <f>IF(B618&gt;例①!$C$38,"",IF(B618&gt;=例①!$C$37,$BP$13,""))</f>
        <v/>
      </c>
      <c r="BQ618" s="53" t="str">
        <f>IF(B618&gt;例①!$C$40,"",IF(B618&gt;=例①!$C$39,$BQ$13,""))</f>
        <v/>
      </c>
      <c r="BR618" s="53" t="str">
        <f>IF(B618&gt;例①!$C$42,"",IF(B618&gt;=例①!$C$41,$BR$13,""))</f>
        <v/>
      </c>
      <c r="BS618" s="53" t="str">
        <f>IF(B618&gt;例①!$C$44,"",IF(B618&gt;=例①!$C$43,$BS$13,""))</f>
        <v/>
      </c>
      <c r="BT618" s="53" t="str">
        <f>IF(B618&gt;例①!$C$46,"",IF(B618&gt;=例①!$C$45,$BT$13,""))</f>
        <v/>
      </c>
      <c r="BU618" s="53" t="str">
        <f>IF(B618&gt;例①!$C$48,"",IF(B618&gt;=例①!$C$47,$BU$13,""))</f>
        <v/>
      </c>
      <c r="BV618" s="53" t="str">
        <f>IF(B618&gt;例①!$C$50,"",IF(B618&gt;=例①!$C$49,$BV$13,""))</f>
        <v/>
      </c>
      <c r="BW618" s="53" t="str">
        <f>IF(B618&gt;例①!$C$52,"",IF(B618&gt;=例①!$C$51,$BW$13,""))</f>
        <v/>
      </c>
      <c r="BX618" s="53" t="str">
        <f>IF(B618&gt;例①!$C$54,"",IF(B618&gt;=例①!$C$53,$BX$13,""))</f>
        <v/>
      </c>
      <c r="BY618" s="53" t="str">
        <f>IF(B618&gt;例①!$C$56,"",IF(B618&gt;=例①!$C$55,$BY$13,""))</f>
        <v/>
      </c>
      <c r="BZ618" s="53" t="str">
        <f>IF(B618&gt;例①!$C$58,"",IF(B618&gt;=例①!$C$57,$BZ$13,""))</f>
        <v/>
      </c>
      <c r="CA618" s="53" t="str">
        <f>IF(B618&gt;例①!$C$60,"",IF(B618&gt;=例①!$C$59,$CA$13,""))</f>
        <v/>
      </c>
      <c r="CB618" s="53" t="str">
        <f>IF(B618&gt;例①!$C$62,"",IF(B618&gt;=例①!$C$61,$CB$13,""))</f>
        <v/>
      </c>
      <c r="CC618" s="53" t="str">
        <f>IF(B618&gt;例①!$C$64,"",IF(B618&gt;=例①!$C$63,$CC$13,""))</f>
        <v/>
      </c>
      <c r="CD618" s="53" t="str">
        <f>IF(B618&gt;例①!$C$66,"",IF(B618&gt;=例①!$C$65,$CD$13,""))</f>
        <v/>
      </c>
      <c r="CE618" s="50" t="str">
        <f t="shared" si="360"/>
        <v/>
      </c>
      <c r="CF618" s="50" t="str">
        <f t="shared" si="347"/>
        <v xml:space="preserve"> </v>
      </c>
    </row>
    <row r="619" spans="1:84" ht="39" customHeight="1" thickTop="1" thickBot="1" x14ac:dyDescent="0.2">
      <c r="A619" s="81" t="str">
        <f t="shared" si="334"/>
        <v>対象期間外</v>
      </c>
      <c r="B619" s="180" t="str">
        <f>IFERROR(IF(B618=例①!$E$12+IF(WEEKDAY(例①!$E$12)=1,例①!$E$12,(8-WEEKDAY(例①!$E$12))),"-",IF(B618="-","-",B618+1)),"-")</f>
        <v>-</v>
      </c>
      <c r="C619" s="89" t="str">
        <f t="shared" si="348"/>
        <v>-</v>
      </c>
      <c r="D619" s="199" t="str">
        <f t="shared" si="349"/>
        <v>×</v>
      </c>
      <c r="E619" s="200" t="str">
        <f t="shared" si="350"/>
        <v xml:space="preserve"> </v>
      </c>
      <c r="F619" s="201" t="s">
        <v>60</v>
      </c>
      <c r="G619" s="202"/>
      <c r="H619" s="203"/>
      <c r="I619" s="204"/>
      <c r="J619" s="187" t="str">
        <f t="shared" si="351"/>
        <v/>
      </c>
      <c r="K619" s="190" t="str">
        <f t="shared" si="335"/>
        <v/>
      </c>
      <c r="L619" s="190" t="str">
        <f t="shared" si="336"/>
        <v/>
      </c>
      <c r="M619" s="188" t="str">
        <f t="shared" si="352"/>
        <v/>
      </c>
      <c r="N619" s="87" t="str">
        <f t="shared" si="337"/>
        <v/>
      </c>
      <c r="O619" s="108"/>
      <c r="P619" s="156" t="str">
        <f>IF(B619&lt;例①!$E$11,"",IF(B619&gt;例①!$E$12,"",IF(LEN(CE619)=0,"○","")))</f>
        <v/>
      </c>
      <c r="Q619" s="162">
        <f t="shared" si="353"/>
        <v>52</v>
      </c>
      <c r="R619" s="93">
        <f t="shared" si="338"/>
        <v>181</v>
      </c>
      <c r="S619" s="156" t="str">
        <f t="shared" si="339"/>
        <v/>
      </c>
      <c r="T619" s="162">
        <f t="shared" si="340"/>
        <v>51</v>
      </c>
      <c r="U619" s="100">
        <f t="shared" si="354"/>
        <v>52</v>
      </c>
      <c r="V619" s="93" t="str">
        <f t="shared" si="341"/>
        <v/>
      </c>
      <c r="W619" s="169" t="str">
        <f t="shared" si="355"/>
        <v/>
      </c>
      <c r="X619" s="80" t="str">
        <f t="shared" si="356"/>
        <v/>
      </c>
      <c r="Y619" s="80" t="str">
        <f t="shared" si="357"/>
        <v/>
      </c>
      <c r="Z619" s="80" t="str">
        <f t="shared" si="342"/>
        <v>-</v>
      </c>
      <c r="AA619" s="80" t="str">
        <f t="shared" si="343"/>
        <v/>
      </c>
      <c r="AB619" s="80" t="str">
        <f t="shared" si="344"/>
        <v>OK（振替済み）</v>
      </c>
      <c r="AC619" s="154">
        <f t="shared" si="345"/>
        <v>51</v>
      </c>
      <c r="AD619" s="154" t="str">
        <f t="shared" si="358"/>
        <v/>
      </c>
      <c r="AE619" s="106">
        <f t="shared" si="359"/>
        <v>0</v>
      </c>
      <c r="AF619" s="106">
        <f t="shared" si="346"/>
        <v>0</v>
      </c>
      <c r="AG619" s="218" t="str">
        <f>IFERROR(IF(AE619=1,例①!$E$11,IF(AE619=2,例①!$E$11,IF(WEEKDAY(Z619)=2,Z612,AG618))),"")</f>
        <v/>
      </c>
      <c r="AH619" s="222" t="str">
        <f t="shared" si="364"/>
        <v/>
      </c>
      <c r="AI619" s="222" t="str">
        <f t="shared" si="364"/>
        <v/>
      </c>
      <c r="AJ619" s="222" t="str">
        <f t="shared" si="364"/>
        <v/>
      </c>
      <c r="AK619" s="222" t="str">
        <f t="shared" si="364"/>
        <v/>
      </c>
      <c r="AL619" s="222" t="str">
        <f t="shared" si="364"/>
        <v/>
      </c>
      <c r="AM619" s="222" t="str">
        <f t="shared" si="364"/>
        <v/>
      </c>
      <c r="AN619" s="222" t="str">
        <f t="shared" si="364"/>
        <v/>
      </c>
      <c r="AO619" s="222" t="str">
        <f t="shared" si="364"/>
        <v/>
      </c>
      <c r="AP619" s="222" t="str">
        <f t="shared" si="364"/>
        <v/>
      </c>
      <c r="AQ619" s="222" t="str">
        <f t="shared" si="364"/>
        <v/>
      </c>
      <c r="AR619" s="222" t="str">
        <f t="shared" si="364"/>
        <v/>
      </c>
      <c r="AS619" s="222" t="str">
        <f t="shared" si="364"/>
        <v/>
      </c>
      <c r="AT619" s="222" t="str">
        <f t="shared" si="364"/>
        <v/>
      </c>
      <c r="AU619" s="222" t="str">
        <f t="shared" si="364"/>
        <v/>
      </c>
      <c r="AV619" s="222" t="str">
        <f t="shared" si="364"/>
        <v/>
      </c>
      <c r="AW619" s="222" t="str">
        <f t="shared" si="364"/>
        <v/>
      </c>
      <c r="AX619" s="222" t="str">
        <f t="shared" si="364"/>
        <v/>
      </c>
      <c r="AY619" s="222" t="str">
        <f t="shared" si="364"/>
        <v/>
      </c>
      <c r="AZ619" s="222" t="str">
        <f t="shared" si="364"/>
        <v/>
      </c>
      <c r="BA619" s="222" t="str">
        <f t="shared" si="364"/>
        <v/>
      </c>
      <c r="BB619" s="219" t="str">
        <f>IFERROR(IF(IF(IF(Z619=例①!$E$12,例①!$E$12,IF(WEEKDAY(Z619)=1,Z626,BB620))&gt;例①!$E$12,例①!$E$12,IF(Z619=例①!$E$12,例①!$E$12,IF(WEEKDAY(Z619)=1,Z626,BB620)))=0,例①!$E$12,IF(IF(Z619=例①!$E$12,例①!$E$12,IF(WEEKDAY(Z619)=1,Z626,BB620))&gt;例①!$E$12,例①!$E$12,IF(Z619=例①!$E$12,例①!$E$12,IF(WEEKDAY(Z619)=1,Z626,BB620)))),"")</f>
        <v/>
      </c>
      <c r="BE619" s="53"/>
      <c r="BF619" s="53"/>
      <c r="BG619" s="53" t="str">
        <f>IFERROR(VLOOKUP(B619,例①!$C$11:$D$12,2,FALSE),"")</f>
        <v/>
      </c>
      <c r="BH619" s="53" t="str">
        <f>IFERROR(VLOOKUP(B619,例①!$C$16:$D$21,2,FALSE),"")</f>
        <v/>
      </c>
      <c r="BI619" s="53" t="str">
        <f>IFERROR(VLOOKUP(B619,例①!$C$22:$D$24,2,FALSE),"")</f>
        <v/>
      </c>
      <c r="BJ619" s="53" t="str">
        <f>IF(B619&gt;例①!$C$26,"",IF(B619&gt;=例①!$C$25,$BJ$13,""))</f>
        <v/>
      </c>
      <c r="BK619" s="53" t="str">
        <f>IF(B619&gt;例①!$C$28,"",IF(B619&gt;=例①!$C$27,$BK$13,""))</f>
        <v/>
      </c>
      <c r="BL619" s="53" t="str">
        <f>IF(B619&gt;例①!$C$30,"",IF(B619&gt;=例①!$C$29,$BL$13,""))</f>
        <v/>
      </c>
      <c r="BM619" s="53" t="str">
        <f>IF(B619&gt;例①!$C$32,"",IF(B619&gt;=例①!$C$31,$BM$13,""))</f>
        <v/>
      </c>
      <c r="BN619" s="53" t="str">
        <f>IF(B619&gt;例①!$C$34,"",IF(B619&gt;=例①!$C$33,$BN$13,""))</f>
        <v/>
      </c>
      <c r="BO619" s="53" t="str">
        <f>IF(B619&gt;例①!$C$36,"",IF(B619&gt;=例①!$C$35,$BO$13,""))</f>
        <v/>
      </c>
      <c r="BP619" s="53" t="str">
        <f>IF(B619&gt;例①!$C$38,"",IF(B619&gt;=例①!$C$37,$BP$13,""))</f>
        <v/>
      </c>
      <c r="BQ619" s="53" t="str">
        <f>IF(B619&gt;例①!$C$40,"",IF(B619&gt;=例①!$C$39,$BQ$13,""))</f>
        <v/>
      </c>
      <c r="BR619" s="53" t="str">
        <f>IF(B619&gt;例①!$C$42,"",IF(B619&gt;=例①!$C$41,$BR$13,""))</f>
        <v/>
      </c>
      <c r="BS619" s="53" t="str">
        <f>IF(B619&gt;例①!$C$44,"",IF(B619&gt;=例①!$C$43,$BS$13,""))</f>
        <v/>
      </c>
      <c r="BT619" s="53" t="str">
        <f>IF(B619&gt;例①!$C$46,"",IF(B619&gt;=例①!$C$45,$BT$13,""))</f>
        <v/>
      </c>
      <c r="BU619" s="53" t="str">
        <f>IF(B619&gt;例①!$C$48,"",IF(B619&gt;=例①!$C$47,$BU$13,""))</f>
        <v/>
      </c>
      <c r="BV619" s="53" t="str">
        <f>IF(B619&gt;例①!$C$50,"",IF(B619&gt;=例①!$C$49,$BV$13,""))</f>
        <v/>
      </c>
      <c r="BW619" s="53" t="str">
        <f>IF(B619&gt;例①!$C$52,"",IF(B619&gt;=例①!$C$51,$BW$13,""))</f>
        <v/>
      </c>
      <c r="BX619" s="53" t="str">
        <f>IF(B619&gt;例①!$C$54,"",IF(B619&gt;=例①!$C$53,$BX$13,""))</f>
        <v/>
      </c>
      <c r="BY619" s="53" t="str">
        <f>IF(B619&gt;例①!$C$56,"",IF(B619&gt;=例①!$C$55,$BY$13,""))</f>
        <v/>
      </c>
      <c r="BZ619" s="53" t="str">
        <f>IF(B619&gt;例①!$C$58,"",IF(B619&gt;=例①!$C$57,$BZ$13,""))</f>
        <v/>
      </c>
      <c r="CA619" s="53" t="str">
        <f>IF(B619&gt;例①!$C$60,"",IF(B619&gt;=例①!$C$59,$CA$13,""))</f>
        <v/>
      </c>
      <c r="CB619" s="53" t="str">
        <f>IF(B619&gt;例①!$C$62,"",IF(B619&gt;=例①!$C$61,$CB$13,""))</f>
        <v/>
      </c>
      <c r="CC619" s="53" t="str">
        <f>IF(B619&gt;例①!$C$64,"",IF(B619&gt;=例①!$C$63,$CC$13,""))</f>
        <v/>
      </c>
      <c r="CD619" s="53" t="str">
        <f>IF(B619&gt;例①!$C$66,"",IF(B619&gt;=例①!$C$65,$CD$13,""))</f>
        <v/>
      </c>
      <c r="CE619" s="50" t="str">
        <f t="shared" si="360"/>
        <v/>
      </c>
      <c r="CF619" s="50" t="str">
        <f t="shared" si="347"/>
        <v xml:space="preserve"> </v>
      </c>
    </row>
    <row r="620" spans="1:84" ht="39" customHeight="1" thickTop="1" thickBot="1" x14ac:dyDescent="0.2">
      <c r="A620" s="81" t="str">
        <f t="shared" si="334"/>
        <v>対象期間外</v>
      </c>
      <c r="B620" s="180" t="str">
        <f>IFERROR(IF(B619=例①!$E$12+IF(WEEKDAY(例①!$E$12)=1,例①!$E$12,(8-WEEKDAY(例①!$E$12))),"-",IF(B619="-","-",B619+1)),"-")</f>
        <v>-</v>
      </c>
      <c r="C620" s="89" t="str">
        <f t="shared" si="348"/>
        <v>-</v>
      </c>
      <c r="D620" s="199" t="str">
        <f t="shared" si="349"/>
        <v>×</v>
      </c>
      <c r="E620" s="200" t="str">
        <f t="shared" si="350"/>
        <v xml:space="preserve"> </v>
      </c>
      <c r="F620" s="201" t="s">
        <v>60</v>
      </c>
      <c r="G620" s="202"/>
      <c r="H620" s="203"/>
      <c r="I620" s="204"/>
      <c r="J620" s="187" t="str">
        <f t="shared" si="351"/>
        <v/>
      </c>
      <c r="K620" s="190" t="str">
        <f t="shared" si="335"/>
        <v/>
      </c>
      <c r="L620" s="190" t="str">
        <f t="shared" si="336"/>
        <v/>
      </c>
      <c r="M620" s="188" t="str">
        <f t="shared" si="352"/>
        <v/>
      </c>
      <c r="N620" s="87" t="str">
        <f t="shared" si="337"/>
        <v/>
      </c>
      <c r="O620" s="108"/>
      <c r="P620" s="156" t="str">
        <f>IF(B620&lt;例①!$E$11,"",IF(B620&gt;例①!$E$12,"",IF(LEN(CE620)=0,"○","")))</f>
        <v/>
      </c>
      <c r="Q620" s="162">
        <f t="shared" si="353"/>
        <v>52</v>
      </c>
      <c r="R620" s="93">
        <f t="shared" si="338"/>
        <v>181</v>
      </c>
      <c r="S620" s="156" t="str">
        <f t="shared" si="339"/>
        <v/>
      </c>
      <c r="T620" s="162">
        <f t="shared" si="340"/>
        <v>51</v>
      </c>
      <c r="U620" s="100">
        <f t="shared" si="354"/>
        <v>52</v>
      </c>
      <c r="V620" s="93" t="str">
        <f t="shared" si="341"/>
        <v/>
      </c>
      <c r="W620" s="169" t="str">
        <f t="shared" si="355"/>
        <v/>
      </c>
      <c r="X620" s="80" t="str">
        <f t="shared" si="356"/>
        <v/>
      </c>
      <c r="Y620" s="80" t="str">
        <f t="shared" si="357"/>
        <v/>
      </c>
      <c r="Z620" s="80" t="str">
        <f t="shared" si="342"/>
        <v>-</v>
      </c>
      <c r="AA620" s="80" t="str">
        <f t="shared" si="343"/>
        <v/>
      </c>
      <c r="AB620" s="80" t="str">
        <f t="shared" si="344"/>
        <v>OK（振替済み）</v>
      </c>
      <c r="AC620" s="154">
        <f t="shared" si="345"/>
        <v>51</v>
      </c>
      <c r="AD620" s="154" t="str">
        <f t="shared" si="358"/>
        <v/>
      </c>
      <c r="AE620" s="106">
        <f t="shared" si="359"/>
        <v>0</v>
      </c>
      <c r="AF620" s="106">
        <f t="shared" si="346"/>
        <v>0</v>
      </c>
      <c r="AG620" s="218" t="str">
        <f>IFERROR(IF(AE620=1,例①!$E$11,IF(AE620=2,例①!$E$11,IF(WEEKDAY(Z620)=2,Z613,AG619))),"")</f>
        <v/>
      </c>
      <c r="AH620" s="222" t="str">
        <f t="shared" si="364"/>
        <v/>
      </c>
      <c r="AI620" s="222" t="str">
        <f t="shared" si="364"/>
        <v/>
      </c>
      <c r="AJ620" s="222" t="str">
        <f t="shared" si="364"/>
        <v/>
      </c>
      <c r="AK620" s="222" t="str">
        <f t="shared" si="364"/>
        <v/>
      </c>
      <c r="AL620" s="222" t="str">
        <f t="shared" si="364"/>
        <v/>
      </c>
      <c r="AM620" s="222" t="str">
        <f t="shared" si="364"/>
        <v/>
      </c>
      <c r="AN620" s="222" t="str">
        <f t="shared" si="364"/>
        <v/>
      </c>
      <c r="AO620" s="222" t="str">
        <f t="shared" si="364"/>
        <v/>
      </c>
      <c r="AP620" s="222" t="str">
        <f t="shared" si="364"/>
        <v/>
      </c>
      <c r="AQ620" s="222" t="str">
        <f t="shared" si="364"/>
        <v/>
      </c>
      <c r="AR620" s="222" t="str">
        <f t="shared" si="364"/>
        <v/>
      </c>
      <c r="AS620" s="222" t="str">
        <f t="shared" si="364"/>
        <v/>
      </c>
      <c r="AT620" s="222" t="str">
        <f t="shared" si="364"/>
        <v/>
      </c>
      <c r="AU620" s="222" t="str">
        <f t="shared" si="364"/>
        <v/>
      </c>
      <c r="AV620" s="222" t="str">
        <f t="shared" si="364"/>
        <v/>
      </c>
      <c r="AW620" s="222" t="str">
        <f t="shared" si="364"/>
        <v/>
      </c>
      <c r="AX620" s="222" t="str">
        <f t="shared" si="364"/>
        <v/>
      </c>
      <c r="AY620" s="222" t="str">
        <f t="shared" si="364"/>
        <v/>
      </c>
      <c r="AZ620" s="222" t="str">
        <f t="shared" si="364"/>
        <v/>
      </c>
      <c r="BA620" s="222" t="str">
        <f t="shared" si="364"/>
        <v/>
      </c>
      <c r="BB620" s="219" t="str">
        <f>IFERROR(IF(IF(IF(Z620=例①!$E$12,例①!$E$12,IF(WEEKDAY(Z620)=1,Z627,BB621))&gt;例①!$E$12,例①!$E$12,IF(Z620=例①!$E$12,例①!$E$12,IF(WEEKDAY(Z620)=1,Z627,BB621)))=0,例①!$E$12,IF(IF(Z620=例①!$E$12,例①!$E$12,IF(WEEKDAY(Z620)=1,Z627,BB621))&gt;例①!$E$12,例①!$E$12,IF(Z620=例①!$E$12,例①!$E$12,IF(WEEKDAY(Z620)=1,Z627,BB621)))),"")</f>
        <v/>
      </c>
      <c r="BE620" s="53"/>
      <c r="BF620" s="53"/>
      <c r="BG620" s="53" t="str">
        <f>IFERROR(VLOOKUP(B620,例①!$C$11:$D$12,2,FALSE),"")</f>
        <v/>
      </c>
      <c r="BH620" s="53" t="str">
        <f>IFERROR(VLOOKUP(B620,例①!$C$16:$D$21,2,FALSE),"")</f>
        <v/>
      </c>
      <c r="BI620" s="53" t="str">
        <f>IFERROR(VLOOKUP(B620,例①!$C$22:$D$24,2,FALSE),"")</f>
        <v/>
      </c>
      <c r="BJ620" s="53" t="str">
        <f>IF(B620&gt;例①!$C$26,"",IF(B620&gt;=例①!$C$25,$BJ$13,""))</f>
        <v/>
      </c>
      <c r="BK620" s="53" t="str">
        <f>IF(B620&gt;例①!$C$28,"",IF(B620&gt;=例①!$C$27,$BK$13,""))</f>
        <v/>
      </c>
      <c r="BL620" s="53" t="str">
        <f>IF(B620&gt;例①!$C$30,"",IF(B620&gt;=例①!$C$29,$BL$13,""))</f>
        <v/>
      </c>
      <c r="BM620" s="53" t="str">
        <f>IF(B620&gt;例①!$C$32,"",IF(B620&gt;=例①!$C$31,$BM$13,""))</f>
        <v/>
      </c>
      <c r="BN620" s="53" t="str">
        <f>IF(B620&gt;例①!$C$34,"",IF(B620&gt;=例①!$C$33,$BN$13,""))</f>
        <v/>
      </c>
      <c r="BO620" s="53" t="str">
        <f>IF(B620&gt;例①!$C$36,"",IF(B620&gt;=例①!$C$35,$BO$13,""))</f>
        <v/>
      </c>
      <c r="BP620" s="53" t="str">
        <f>IF(B620&gt;例①!$C$38,"",IF(B620&gt;=例①!$C$37,$BP$13,""))</f>
        <v/>
      </c>
      <c r="BQ620" s="53" t="str">
        <f>IF(B620&gt;例①!$C$40,"",IF(B620&gt;=例①!$C$39,$BQ$13,""))</f>
        <v/>
      </c>
      <c r="BR620" s="53" t="str">
        <f>IF(B620&gt;例①!$C$42,"",IF(B620&gt;=例①!$C$41,$BR$13,""))</f>
        <v/>
      </c>
      <c r="BS620" s="53" t="str">
        <f>IF(B620&gt;例①!$C$44,"",IF(B620&gt;=例①!$C$43,$BS$13,""))</f>
        <v/>
      </c>
      <c r="BT620" s="53" t="str">
        <f>IF(B620&gt;例①!$C$46,"",IF(B620&gt;=例①!$C$45,$BT$13,""))</f>
        <v/>
      </c>
      <c r="BU620" s="53" t="str">
        <f>IF(B620&gt;例①!$C$48,"",IF(B620&gt;=例①!$C$47,$BU$13,""))</f>
        <v/>
      </c>
      <c r="BV620" s="53" t="str">
        <f>IF(B620&gt;例①!$C$50,"",IF(B620&gt;=例①!$C$49,$BV$13,""))</f>
        <v/>
      </c>
      <c r="BW620" s="53" t="str">
        <f>IF(B620&gt;例①!$C$52,"",IF(B620&gt;=例①!$C$51,$BW$13,""))</f>
        <v/>
      </c>
      <c r="BX620" s="53" t="str">
        <f>IF(B620&gt;例①!$C$54,"",IF(B620&gt;=例①!$C$53,$BX$13,""))</f>
        <v/>
      </c>
      <c r="BY620" s="53" t="str">
        <f>IF(B620&gt;例①!$C$56,"",IF(B620&gt;=例①!$C$55,$BY$13,""))</f>
        <v/>
      </c>
      <c r="BZ620" s="53" t="str">
        <f>IF(B620&gt;例①!$C$58,"",IF(B620&gt;=例①!$C$57,$BZ$13,""))</f>
        <v/>
      </c>
      <c r="CA620" s="53" t="str">
        <f>IF(B620&gt;例①!$C$60,"",IF(B620&gt;=例①!$C$59,$CA$13,""))</f>
        <v/>
      </c>
      <c r="CB620" s="53" t="str">
        <f>IF(B620&gt;例①!$C$62,"",IF(B620&gt;=例①!$C$61,$CB$13,""))</f>
        <v/>
      </c>
      <c r="CC620" s="53" t="str">
        <f>IF(B620&gt;例①!$C$64,"",IF(B620&gt;=例①!$C$63,$CC$13,""))</f>
        <v/>
      </c>
      <c r="CD620" s="53" t="str">
        <f>IF(B620&gt;例①!$C$66,"",IF(B620&gt;=例①!$C$65,$CD$13,""))</f>
        <v/>
      </c>
      <c r="CE620" s="50" t="str">
        <f t="shared" si="360"/>
        <v/>
      </c>
      <c r="CF620" s="50" t="str">
        <f t="shared" si="347"/>
        <v xml:space="preserve"> </v>
      </c>
    </row>
    <row r="621" spans="1:84" ht="39" customHeight="1" thickTop="1" thickBot="1" x14ac:dyDescent="0.2">
      <c r="A621" s="81" t="str">
        <f t="shared" si="334"/>
        <v>対象期間外</v>
      </c>
      <c r="B621" s="180" t="str">
        <f>IFERROR(IF(B620=例①!$E$12+IF(WEEKDAY(例①!$E$12)=1,例①!$E$12,(8-WEEKDAY(例①!$E$12))),"-",IF(B620="-","-",B620+1)),"-")</f>
        <v>-</v>
      </c>
      <c r="C621" s="89" t="str">
        <f t="shared" si="348"/>
        <v>-</v>
      </c>
      <c r="D621" s="199" t="str">
        <f t="shared" si="349"/>
        <v>×</v>
      </c>
      <c r="E621" s="200" t="str">
        <f t="shared" si="350"/>
        <v xml:space="preserve"> </v>
      </c>
      <c r="F621" s="201" t="s">
        <v>60</v>
      </c>
      <c r="G621" s="202"/>
      <c r="H621" s="203"/>
      <c r="I621" s="204"/>
      <c r="J621" s="187" t="str">
        <f t="shared" si="351"/>
        <v/>
      </c>
      <c r="K621" s="190" t="str">
        <f t="shared" si="335"/>
        <v/>
      </c>
      <c r="L621" s="190" t="str">
        <f t="shared" si="336"/>
        <v/>
      </c>
      <c r="M621" s="188" t="str">
        <f t="shared" si="352"/>
        <v/>
      </c>
      <c r="N621" s="87" t="str">
        <f t="shared" si="337"/>
        <v/>
      </c>
      <c r="O621" s="108"/>
      <c r="P621" s="156" t="str">
        <f>IF(B621&lt;例①!$E$11,"",IF(B621&gt;例①!$E$12,"",IF(LEN(CE621)=0,"○","")))</f>
        <v/>
      </c>
      <c r="Q621" s="162">
        <f t="shared" si="353"/>
        <v>52</v>
      </c>
      <c r="R621" s="93">
        <f t="shared" si="338"/>
        <v>181</v>
      </c>
      <c r="S621" s="156" t="str">
        <f t="shared" si="339"/>
        <v/>
      </c>
      <c r="T621" s="162">
        <f t="shared" si="340"/>
        <v>51</v>
      </c>
      <c r="U621" s="100">
        <f t="shared" si="354"/>
        <v>52</v>
      </c>
      <c r="V621" s="93" t="str">
        <f t="shared" si="341"/>
        <v/>
      </c>
      <c r="W621" s="169" t="str">
        <f t="shared" si="355"/>
        <v/>
      </c>
      <c r="X621" s="80" t="str">
        <f t="shared" si="356"/>
        <v/>
      </c>
      <c r="Y621" s="80" t="str">
        <f t="shared" si="357"/>
        <v/>
      </c>
      <c r="Z621" s="80" t="str">
        <f t="shared" si="342"/>
        <v>-</v>
      </c>
      <c r="AA621" s="80" t="str">
        <f t="shared" si="343"/>
        <v/>
      </c>
      <c r="AB621" s="80" t="str">
        <f t="shared" si="344"/>
        <v>OK（振替済み）</v>
      </c>
      <c r="AC621" s="154">
        <f t="shared" si="345"/>
        <v>51</v>
      </c>
      <c r="AD621" s="154" t="str">
        <f t="shared" si="358"/>
        <v/>
      </c>
      <c r="AE621" s="106">
        <f t="shared" si="359"/>
        <v>0</v>
      </c>
      <c r="AF621" s="106">
        <f t="shared" si="346"/>
        <v>0</v>
      </c>
      <c r="AG621" s="218" t="str">
        <f>IFERROR(IF(AE621=1,例①!$E$11,IF(AE621=2,例①!$E$11,IF(WEEKDAY(Z621)=2,Z614,AG620))),"")</f>
        <v/>
      </c>
      <c r="AH621" s="222" t="str">
        <f t="shared" si="364"/>
        <v/>
      </c>
      <c r="AI621" s="222" t="str">
        <f t="shared" si="364"/>
        <v/>
      </c>
      <c r="AJ621" s="222" t="str">
        <f t="shared" si="364"/>
        <v/>
      </c>
      <c r="AK621" s="222" t="str">
        <f t="shared" si="364"/>
        <v/>
      </c>
      <c r="AL621" s="222" t="str">
        <f t="shared" si="364"/>
        <v/>
      </c>
      <c r="AM621" s="222" t="str">
        <f t="shared" si="364"/>
        <v/>
      </c>
      <c r="AN621" s="222" t="str">
        <f t="shared" si="364"/>
        <v/>
      </c>
      <c r="AO621" s="222" t="str">
        <f t="shared" si="364"/>
        <v/>
      </c>
      <c r="AP621" s="222" t="str">
        <f t="shared" si="364"/>
        <v/>
      </c>
      <c r="AQ621" s="222" t="str">
        <f t="shared" si="364"/>
        <v/>
      </c>
      <c r="AR621" s="222" t="str">
        <f t="shared" si="364"/>
        <v/>
      </c>
      <c r="AS621" s="222" t="str">
        <f t="shared" si="364"/>
        <v/>
      </c>
      <c r="AT621" s="222" t="str">
        <f t="shared" si="364"/>
        <v/>
      </c>
      <c r="AU621" s="222" t="str">
        <f t="shared" si="364"/>
        <v/>
      </c>
      <c r="AV621" s="222" t="str">
        <f t="shared" si="364"/>
        <v/>
      </c>
      <c r="AW621" s="222" t="str">
        <f t="shared" si="364"/>
        <v/>
      </c>
      <c r="AX621" s="222" t="str">
        <f t="shared" si="364"/>
        <v/>
      </c>
      <c r="AY621" s="222" t="str">
        <f t="shared" si="364"/>
        <v/>
      </c>
      <c r="AZ621" s="222" t="str">
        <f t="shared" si="364"/>
        <v/>
      </c>
      <c r="BA621" s="222" t="str">
        <f t="shared" si="364"/>
        <v/>
      </c>
      <c r="BB621" s="219" t="str">
        <f>IFERROR(IF(IF(IF(Z621=例①!$E$12,例①!$E$12,IF(WEEKDAY(Z621)=1,Z628,BB622))&gt;例①!$E$12,例①!$E$12,IF(Z621=例①!$E$12,例①!$E$12,IF(WEEKDAY(Z621)=1,Z628,BB622)))=0,例①!$E$12,IF(IF(Z621=例①!$E$12,例①!$E$12,IF(WEEKDAY(Z621)=1,Z628,BB622))&gt;例①!$E$12,例①!$E$12,IF(Z621=例①!$E$12,例①!$E$12,IF(WEEKDAY(Z621)=1,Z628,BB622)))),"")</f>
        <v/>
      </c>
      <c r="BE621" s="53"/>
      <c r="BF621" s="53"/>
      <c r="BG621" s="53" t="str">
        <f>IFERROR(VLOOKUP(B621,例①!$C$11:$D$12,2,FALSE),"")</f>
        <v/>
      </c>
      <c r="BH621" s="53" t="str">
        <f>IFERROR(VLOOKUP(B621,例①!$C$16:$D$21,2,FALSE),"")</f>
        <v/>
      </c>
      <c r="BI621" s="53" t="str">
        <f>IFERROR(VLOOKUP(B621,例①!$C$22:$D$24,2,FALSE),"")</f>
        <v/>
      </c>
      <c r="BJ621" s="53" t="str">
        <f>IF(B621&gt;例①!$C$26,"",IF(B621&gt;=例①!$C$25,$BJ$13,""))</f>
        <v/>
      </c>
      <c r="BK621" s="53" t="str">
        <f>IF(B621&gt;例①!$C$28,"",IF(B621&gt;=例①!$C$27,$BK$13,""))</f>
        <v/>
      </c>
      <c r="BL621" s="53" t="str">
        <f>IF(B621&gt;例①!$C$30,"",IF(B621&gt;=例①!$C$29,$BL$13,""))</f>
        <v/>
      </c>
      <c r="BM621" s="53" t="str">
        <f>IF(B621&gt;例①!$C$32,"",IF(B621&gt;=例①!$C$31,$BM$13,""))</f>
        <v/>
      </c>
      <c r="BN621" s="53" t="str">
        <f>IF(B621&gt;例①!$C$34,"",IF(B621&gt;=例①!$C$33,$BN$13,""))</f>
        <v/>
      </c>
      <c r="BO621" s="53" t="str">
        <f>IF(B621&gt;例①!$C$36,"",IF(B621&gt;=例①!$C$35,$BO$13,""))</f>
        <v/>
      </c>
      <c r="BP621" s="53" t="str">
        <f>IF(B621&gt;例①!$C$38,"",IF(B621&gt;=例①!$C$37,$BP$13,""))</f>
        <v/>
      </c>
      <c r="BQ621" s="53" t="str">
        <f>IF(B621&gt;例①!$C$40,"",IF(B621&gt;=例①!$C$39,$BQ$13,""))</f>
        <v/>
      </c>
      <c r="BR621" s="53" t="str">
        <f>IF(B621&gt;例①!$C$42,"",IF(B621&gt;=例①!$C$41,$BR$13,""))</f>
        <v/>
      </c>
      <c r="BS621" s="53" t="str">
        <f>IF(B621&gt;例①!$C$44,"",IF(B621&gt;=例①!$C$43,$BS$13,""))</f>
        <v/>
      </c>
      <c r="BT621" s="53" t="str">
        <f>IF(B621&gt;例①!$C$46,"",IF(B621&gt;=例①!$C$45,$BT$13,""))</f>
        <v/>
      </c>
      <c r="BU621" s="53" t="str">
        <f>IF(B621&gt;例①!$C$48,"",IF(B621&gt;=例①!$C$47,$BU$13,""))</f>
        <v/>
      </c>
      <c r="BV621" s="53" t="str">
        <f>IF(B621&gt;例①!$C$50,"",IF(B621&gt;=例①!$C$49,$BV$13,""))</f>
        <v/>
      </c>
      <c r="BW621" s="53" t="str">
        <f>IF(B621&gt;例①!$C$52,"",IF(B621&gt;=例①!$C$51,$BW$13,""))</f>
        <v/>
      </c>
      <c r="BX621" s="53" t="str">
        <f>IF(B621&gt;例①!$C$54,"",IF(B621&gt;=例①!$C$53,$BX$13,""))</f>
        <v/>
      </c>
      <c r="BY621" s="53" t="str">
        <f>IF(B621&gt;例①!$C$56,"",IF(B621&gt;=例①!$C$55,$BY$13,""))</f>
        <v/>
      </c>
      <c r="BZ621" s="53" t="str">
        <f>IF(B621&gt;例①!$C$58,"",IF(B621&gt;=例①!$C$57,$BZ$13,""))</f>
        <v/>
      </c>
      <c r="CA621" s="53" t="str">
        <f>IF(B621&gt;例①!$C$60,"",IF(B621&gt;=例①!$C$59,$CA$13,""))</f>
        <v/>
      </c>
      <c r="CB621" s="53" t="str">
        <f>IF(B621&gt;例①!$C$62,"",IF(B621&gt;=例①!$C$61,$CB$13,""))</f>
        <v/>
      </c>
      <c r="CC621" s="53" t="str">
        <f>IF(B621&gt;例①!$C$64,"",IF(B621&gt;=例①!$C$63,$CC$13,""))</f>
        <v/>
      </c>
      <c r="CD621" s="53" t="str">
        <f>IF(B621&gt;例①!$C$66,"",IF(B621&gt;=例①!$C$65,$CD$13,""))</f>
        <v/>
      </c>
      <c r="CE621" s="50" t="str">
        <f t="shared" si="360"/>
        <v/>
      </c>
      <c r="CF621" s="50" t="str">
        <f t="shared" si="347"/>
        <v xml:space="preserve"> </v>
      </c>
    </row>
    <row r="622" spans="1:84" ht="39" customHeight="1" thickTop="1" thickBot="1" x14ac:dyDescent="0.2">
      <c r="A622" s="81" t="str">
        <f t="shared" si="334"/>
        <v>対象期間外</v>
      </c>
      <c r="B622" s="180" t="str">
        <f>IFERROR(IF(B621=例①!$E$12+IF(WEEKDAY(例①!$E$12)=1,例①!$E$12,(8-WEEKDAY(例①!$E$12))),"-",IF(B621="-","-",B621+1)),"-")</f>
        <v>-</v>
      </c>
      <c r="C622" s="89" t="str">
        <f t="shared" si="348"/>
        <v>-</v>
      </c>
      <c r="D622" s="199" t="str">
        <f t="shared" si="349"/>
        <v>×</v>
      </c>
      <c r="E622" s="200" t="str">
        <f t="shared" si="350"/>
        <v xml:space="preserve"> </v>
      </c>
      <c r="F622" s="201" t="s">
        <v>61</v>
      </c>
      <c r="G622" s="202"/>
      <c r="H622" s="203"/>
      <c r="I622" s="204"/>
      <c r="J622" s="187" t="str">
        <f t="shared" si="351"/>
        <v/>
      </c>
      <c r="K622" s="190" t="str">
        <f t="shared" si="335"/>
        <v/>
      </c>
      <c r="L622" s="190" t="str">
        <f t="shared" si="336"/>
        <v/>
      </c>
      <c r="M622" s="188" t="str">
        <f t="shared" si="352"/>
        <v/>
      </c>
      <c r="N622" s="87" t="str">
        <f t="shared" si="337"/>
        <v/>
      </c>
      <c r="O622" s="108"/>
      <c r="P622" s="156" t="str">
        <f>IF(B622&lt;例①!$E$11,"",IF(B622&gt;例①!$E$12,"",IF(LEN(CE622)=0,"○","")))</f>
        <v/>
      </c>
      <c r="Q622" s="162">
        <f t="shared" si="353"/>
        <v>52</v>
      </c>
      <c r="R622" s="93">
        <f t="shared" si="338"/>
        <v>181</v>
      </c>
      <c r="S622" s="156" t="str">
        <f t="shared" si="339"/>
        <v/>
      </c>
      <c r="T622" s="162">
        <f t="shared" si="340"/>
        <v>51</v>
      </c>
      <c r="U622" s="100">
        <f t="shared" si="354"/>
        <v>52</v>
      </c>
      <c r="V622" s="93" t="str">
        <f t="shared" si="341"/>
        <v/>
      </c>
      <c r="W622" s="169" t="str">
        <f t="shared" si="355"/>
        <v/>
      </c>
      <c r="X622" s="80" t="str">
        <f t="shared" si="356"/>
        <v/>
      </c>
      <c r="Y622" s="80" t="str">
        <f t="shared" si="357"/>
        <v/>
      </c>
      <c r="Z622" s="80" t="str">
        <f t="shared" si="342"/>
        <v>-</v>
      </c>
      <c r="AA622" s="80" t="str">
        <f t="shared" si="343"/>
        <v/>
      </c>
      <c r="AB622" s="80" t="str">
        <f t="shared" si="344"/>
        <v>OK（振替済み）</v>
      </c>
      <c r="AC622" s="154">
        <f t="shared" si="345"/>
        <v>51</v>
      </c>
      <c r="AD622" s="154" t="str">
        <f t="shared" si="358"/>
        <v/>
      </c>
      <c r="AE622" s="106">
        <f t="shared" si="359"/>
        <v>0</v>
      </c>
      <c r="AF622" s="106">
        <f t="shared" si="346"/>
        <v>0</v>
      </c>
      <c r="AG622" s="218" t="str">
        <f>IFERROR(IF(AE622=1,例①!$E$11,IF(AE622=2,例①!$E$11,IF(WEEKDAY(Z622)=2,Z615,AG621))),"")</f>
        <v/>
      </c>
      <c r="AH622" s="222" t="str">
        <f t="shared" si="364"/>
        <v/>
      </c>
      <c r="AI622" s="222" t="str">
        <f t="shared" si="364"/>
        <v/>
      </c>
      <c r="AJ622" s="222" t="str">
        <f t="shared" si="364"/>
        <v/>
      </c>
      <c r="AK622" s="222" t="str">
        <f t="shared" si="364"/>
        <v/>
      </c>
      <c r="AL622" s="222" t="str">
        <f t="shared" si="364"/>
        <v/>
      </c>
      <c r="AM622" s="222" t="str">
        <f t="shared" si="364"/>
        <v/>
      </c>
      <c r="AN622" s="222" t="str">
        <f t="shared" si="364"/>
        <v/>
      </c>
      <c r="AO622" s="222" t="str">
        <f t="shared" si="364"/>
        <v/>
      </c>
      <c r="AP622" s="222" t="str">
        <f t="shared" si="364"/>
        <v/>
      </c>
      <c r="AQ622" s="222" t="str">
        <f t="shared" si="364"/>
        <v/>
      </c>
      <c r="AR622" s="222" t="str">
        <f t="shared" si="364"/>
        <v/>
      </c>
      <c r="AS622" s="222" t="str">
        <f t="shared" si="364"/>
        <v/>
      </c>
      <c r="AT622" s="222" t="str">
        <f t="shared" si="364"/>
        <v/>
      </c>
      <c r="AU622" s="222" t="str">
        <f t="shared" si="364"/>
        <v/>
      </c>
      <c r="AV622" s="222" t="str">
        <f t="shared" si="364"/>
        <v/>
      </c>
      <c r="AW622" s="222" t="str">
        <f t="shared" si="364"/>
        <v/>
      </c>
      <c r="AX622" s="222" t="str">
        <f t="shared" si="364"/>
        <v/>
      </c>
      <c r="AY622" s="222" t="str">
        <f t="shared" si="364"/>
        <v/>
      </c>
      <c r="AZ622" s="222" t="str">
        <f t="shared" si="364"/>
        <v/>
      </c>
      <c r="BA622" s="222" t="str">
        <f t="shared" si="364"/>
        <v/>
      </c>
      <c r="BB622" s="219" t="str">
        <f>IFERROR(IF(IF(IF(Z622=例①!$E$12,例①!$E$12,IF(WEEKDAY(Z622)=1,Z629,BB623))&gt;例①!$E$12,例①!$E$12,IF(Z622=例①!$E$12,例①!$E$12,IF(WEEKDAY(Z622)=1,Z629,BB623)))=0,例①!$E$12,IF(IF(Z622=例①!$E$12,例①!$E$12,IF(WEEKDAY(Z622)=1,Z629,BB623))&gt;例①!$E$12,例①!$E$12,IF(Z622=例①!$E$12,例①!$E$12,IF(WEEKDAY(Z622)=1,Z629,BB623)))),"")</f>
        <v/>
      </c>
      <c r="BE622" s="53"/>
      <c r="BF622" s="53"/>
      <c r="BG622" s="53" t="str">
        <f>IFERROR(VLOOKUP(B622,例①!$C$11:$D$12,2,FALSE),"")</f>
        <v/>
      </c>
      <c r="BH622" s="53" t="str">
        <f>IFERROR(VLOOKUP(B622,例①!$C$16:$D$21,2,FALSE),"")</f>
        <v/>
      </c>
      <c r="BI622" s="53" t="str">
        <f>IFERROR(VLOOKUP(B622,例①!$C$22:$D$24,2,FALSE),"")</f>
        <v/>
      </c>
      <c r="BJ622" s="53" t="str">
        <f>IF(B622&gt;例①!$C$26,"",IF(B622&gt;=例①!$C$25,$BJ$13,""))</f>
        <v/>
      </c>
      <c r="BK622" s="53" t="str">
        <f>IF(B622&gt;例①!$C$28,"",IF(B622&gt;=例①!$C$27,$BK$13,""))</f>
        <v/>
      </c>
      <c r="BL622" s="53" t="str">
        <f>IF(B622&gt;例①!$C$30,"",IF(B622&gt;=例①!$C$29,$BL$13,""))</f>
        <v/>
      </c>
      <c r="BM622" s="53" t="str">
        <f>IF(B622&gt;例①!$C$32,"",IF(B622&gt;=例①!$C$31,$BM$13,""))</f>
        <v/>
      </c>
      <c r="BN622" s="53" t="str">
        <f>IF(B622&gt;例①!$C$34,"",IF(B622&gt;=例①!$C$33,$BN$13,""))</f>
        <v/>
      </c>
      <c r="BO622" s="53" t="str">
        <f>IF(B622&gt;例①!$C$36,"",IF(B622&gt;=例①!$C$35,$BO$13,""))</f>
        <v/>
      </c>
      <c r="BP622" s="53" t="str">
        <f>IF(B622&gt;例①!$C$38,"",IF(B622&gt;=例①!$C$37,$BP$13,""))</f>
        <v/>
      </c>
      <c r="BQ622" s="53" t="str">
        <f>IF(B622&gt;例①!$C$40,"",IF(B622&gt;=例①!$C$39,$BQ$13,""))</f>
        <v/>
      </c>
      <c r="BR622" s="53" t="str">
        <f>IF(B622&gt;例①!$C$42,"",IF(B622&gt;=例①!$C$41,$BR$13,""))</f>
        <v/>
      </c>
      <c r="BS622" s="53" t="str">
        <f>IF(B622&gt;例①!$C$44,"",IF(B622&gt;=例①!$C$43,$BS$13,""))</f>
        <v/>
      </c>
      <c r="BT622" s="53" t="str">
        <f>IF(B622&gt;例①!$C$46,"",IF(B622&gt;=例①!$C$45,$BT$13,""))</f>
        <v/>
      </c>
      <c r="BU622" s="53" t="str">
        <f>IF(B622&gt;例①!$C$48,"",IF(B622&gt;=例①!$C$47,$BU$13,""))</f>
        <v/>
      </c>
      <c r="BV622" s="53" t="str">
        <f>IF(B622&gt;例①!$C$50,"",IF(B622&gt;=例①!$C$49,$BV$13,""))</f>
        <v/>
      </c>
      <c r="BW622" s="53" t="str">
        <f>IF(B622&gt;例①!$C$52,"",IF(B622&gt;=例①!$C$51,$BW$13,""))</f>
        <v/>
      </c>
      <c r="BX622" s="53" t="str">
        <f>IF(B622&gt;例①!$C$54,"",IF(B622&gt;=例①!$C$53,$BX$13,""))</f>
        <v/>
      </c>
      <c r="BY622" s="53" t="str">
        <f>IF(B622&gt;例①!$C$56,"",IF(B622&gt;=例①!$C$55,$BY$13,""))</f>
        <v/>
      </c>
      <c r="BZ622" s="53" t="str">
        <f>IF(B622&gt;例①!$C$58,"",IF(B622&gt;=例①!$C$57,$BZ$13,""))</f>
        <v/>
      </c>
      <c r="CA622" s="53" t="str">
        <f>IF(B622&gt;例①!$C$60,"",IF(B622&gt;=例①!$C$59,$CA$13,""))</f>
        <v/>
      </c>
      <c r="CB622" s="53" t="str">
        <f>IF(B622&gt;例①!$C$62,"",IF(B622&gt;=例①!$C$61,$CB$13,""))</f>
        <v/>
      </c>
      <c r="CC622" s="53" t="str">
        <f>IF(B622&gt;例①!$C$64,"",IF(B622&gt;=例①!$C$63,$CC$13,""))</f>
        <v/>
      </c>
      <c r="CD622" s="53" t="str">
        <f>IF(B622&gt;例①!$C$66,"",IF(B622&gt;=例①!$C$65,$CD$13,""))</f>
        <v/>
      </c>
      <c r="CE622" s="50" t="str">
        <f t="shared" si="360"/>
        <v/>
      </c>
      <c r="CF622" s="50" t="str">
        <f t="shared" si="347"/>
        <v xml:space="preserve"> </v>
      </c>
    </row>
    <row r="623" spans="1:84" ht="39" customHeight="1" thickTop="1" thickBot="1" x14ac:dyDescent="0.2">
      <c r="A623" s="81" t="str">
        <f t="shared" si="334"/>
        <v>対象期間外</v>
      </c>
      <c r="B623" s="180" t="str">
        <f>IFERROR(IF(B622=例①!$E$12+IF(WEEKDAY(例①!$E$12)=1,例①!$E$12,(8-WEEKDAY(例①!$E$12))),"-",IF(B622="-","-",B622+1)),"-")</f>
        <v>-</v>
      </c>
      <c r="C623" s="89" t="str">
        <f t="shared" si="348"/>
        <v>-</v>
      </c>
      <c r="D623" s="199" t="str">
        <f t="shared" si="349"/>
        <v>×</v>
      </c>
      <c r="E623" s="200" t="str">
        <f t="shared" si="350"/>
        <v xml:space="preserve"> </v>
      </c>
      <c r="F623" s="201" t="s">
        <v>61</v>
      </c>
      <c r="G623" s="202"/>
      <c r="H623" s="203"/>
      <c r="I623" s="204"/>
      <c r="J623" s="187" t="str">
        <f t="shared" si="351"/>
        <v/>
      </c>
      <c r="K623" s="190" t="str">
        <f t="shared" si="335"/>
        <v/>
      </c>
      <c r="L623" s="190" t="str">
        <f t="shared" si="336"/>
        <v/>
      </c>
      <c r="M623" s="188" t="str">
        <f t="shared" si="352"/>
        <v/>
      </c>
      <c r="N623" s="87" t="str">
        <f t="shared" si="337"/>
        <v/>
      </c>
      <c r="O623" s="108"/>
      <c r="P623" s="156" t="str">
        <f>IF(B623&lt;例①!$E$11,"",IF(B623&gt;例①!$E$12,"",IF(LEN(CE623)=0,"○","")))</f>
        <v/>
      </c>
      <c r="Q623" s="162">
        <f t="shared" si="353"/>
        <v>52</v>
      </c>
      <c r="R623" s="93">
        <f t="shared" si="338"/>
        <v>181</v>
      </c>
      <c r="S623" s="156" t="str">
        <f t="shared" si="339"/>
        <v/>
      </c>
      <c r="T623" s="162">
        <f t="shared" si="340"/>
        <v>51</v>
      </c>
      <c r="U623" s="100">
        <f t="shared" si="354"/>
        <v>52</v>
      </c>
      <c r="V623" s="93" t="str">
        <f t="shared" si="341"/>
        <v/>
      </c>
      <c r="W623" s="169" t="str">
        <f t="shared" si="355"/>
        <v/>
      </c>
      <c r="X623" s="80" t="str">
        <f t="shared" si="356"/>
        <v/>
      </c>
      <c r="Y623" s="80" t="str">
        <f t="shared" si="357"/>
        <v/>
      </c>
      <c r="Z623" s="80" t="str">
        <f t="shared" si="342"/>
        <v>-</v>
      </c>
      <c r="AA623" s="80" t="str">
        <f t="shared" si="343"/>
        <v/>
      </c>
      <c r="AB623" s="80" t="str">
        <f t="shared" si="344"/>
        <v>OK（振替済み）</v>
      </c>
      <c r="AC623" s="154">
        <f t="shared" si="345"/>
        <v>51</v>
      </c>
      <c r="AD623" s="154" t="str">
        <f t="shared" si="358"/>
        <v/>
      </c>
      <c r="AE623" s="106">
        <f t="shared" si="359"/>
        <v>0</v>
      </c>
      <c r="AF623" s="106">
        <f t="shared" si="346"/>
        <v>0</v>
      </c>
      <c r="AG623" s="223" t="str">
        <f>IFERROR(IF(AE623=1,例①!$E$11,IF(AE623=2,例①!$E$11,IF(WEEKDAY(Z623)=2,Z616,AG622))),"")</f>
        <v/>
      </c>
      <c r="AH623" s="224" t="str">
        <f t="shared" si="364"/>
        <v/>
      </c>
      <c r="AI623" s="224" t="str">
        <f t="shared" si="364"/>
        <v/>
      </c>
      <c r="AJ623" s="224" t="str">
        <f t="shared" si="364"/>
        <v/>
      </c>
      <c r="AK623" s="224" t="str">
        <f t="shared" si="364"/>
        <v/>
      </c>
      <c r="AL623" s="224" t="str">
        <f t="shared" si="364"/>
        <v/>
      </c>
      <c r="AM623" s="224" t="str">
        <f t="shared" si="364"/>
        <v/>
      </c>
      <c r="AN623" s="224" t="str">
        <f t="shared" si="364"/>
        <v/>
      </c>
      <c r="AO623" s="224" t="str">
        <f t="shared" si="364"/>
        <v/>
      </c>
      <c r="AP623" s="224" t="str">
        <f t="shared" si="364"/>
        <v/>
      </c>
      <c r="AQ623" s="224" t="str">
        <f t="shared" si="364"/>
        <v/>
      </c>
      <c r="AR623" s="224" t="str">
        <f t="shared" si="364"/>
        <v/>
      </c>
      <c r="AS623" s="224" t="str">
        <f t="shared" si="364"/>
        <v/>
      </c>
      <c r="AT623" s="224" t="str">
        <f t="shared" si="364"/>
        <v/>
      </c>
      <c r="AU623" s="224" t="str">
        <f t="shared" si="364"/>
        <v/>
      </c>
      <c r="AV623" s="224" t="str">
        <f t="shared" si="364"/>
        <v/>
      </c>
      <c r="AW623" s="224" t="str">
        <f t="shared" si="364"/>
        <v/>
      </c>
      <c r="AX623" s="224" t="str">
        <f t="shared" si="364"/>
        <v/>
      </c>
      <c r="AY623" s="224" t="str">
        <f t="shared" si="364"/>
        <v/>
      </c>
      <c r="AZ623" s="224" t="str">
        <f t="shared" si="364"/>
        <v/>
      </c>
      <c r="BA623" s="224" t="str">
        <f t="shared" si="364"/>
        <v/>
      </c>
      <c r="BB623" s="225" t="str">
        <f>IFERROR(IF(IF(IF(Z623=例①!$E$12,例①!$E$12,IF(WEEKDAY(Z623)=1,Z630,BB624))&gt;例①!$E$12,例①!$E$12,IF(Z623=例①!$E$12,例①!$E$12,IF(WEEKDAY(Z623)=1,Z630,BB624)))=0,例①!$E$12,IF(IF(Z623=例①!$E$12,例①!$E$12,IF(WEEKDAY(Z623)=1,Z630,BB624))&gt;例①!$E$12,例①!$E$12,IF(Z623=例①!$E$12,例①!$E$12,IF(WEEKDAY(Z623)=1,Z630,BB624)))),"")</f>
        <v/>
      </c>
      <c r="BE623" s="53"/>
      <c r="BF623" s="53"/>
      <c r="BG623" s="53" t="str">
        <f>IFERROR(VLOOKUP(B623,例①!$C$11:$D$12,2,FALSE),"")</f>
        <v/>
      </c>
      <c r="BH623" s="53" t="str">
        <f>IFERROR(VLOOKUP(B623,例①!$C$16:$D$21,2,FALSE),"")</f>
        <v/>
      </c>
      <c r="BI623" s="53" t="str">
        <f>IFERROR(VLOOKUP(B623,例①!$C$22:$D$24,2,FALSE),"")</f>
        <v/>
      </c>
      <c r="BJ623" s="53" t="str">
        <f>IF(B623&gt;例①!$C$26,"",IF(B623&gt;=例①!$C$25,$BJ$13,""))</f>
        <v/>
      </c>
      <c r="BK623" s="53" t="str">
        <f>IF(B623&gt;例①!$C$28,"",IF(B623&gt;=例①!$C$27,$BK$13,""))</f>
        <v/>
      </c>
      <c r="BL623" s="53" t="str">
        <f>IF(B623&gt;例①!$C$30,"",IF(B623&gt;=例①!$C$29,$BL$13,""))</f>
        <v/>
      </c>
      <c r="BM623" s="53" t="str">
        <f>IF(B623&gt;例①!$C$32,"",IF(B623&gt;=例①!$C$31,$BM$13,""))</f>
        <v/>
      </c>
      <c r="BN623" s="53" t="str">
        <f>IF(B623&gt;例①!$C$34,"",IF(B623&gt;=例①!$C$33,$BN$13,""))</f>
        <v/>
      </c>
      <c r="BO623" s="53" t="str">
        <f>IF(B623&gt;例①!$C$36,"",IF(B623&gt;=例①!$C$35,$BO$13,""))</f>
        <v/>
      </c>
      <c r="BP623" s="53" t="str">
        <f>IF(B623&gt;例①!$C$38,"",IF(B623&gt;=例①!$C$37,$BP$13,""))</f>
        <v/>
      </c>
      <c r="BQ623" s="53" t="str">
        <f>IF(B623&gt;例①!$C$40,"",IF(B623&gt;=例①!$C$39,$BQ$13,""))</f>
        <v/>
      </c>
      <c r="BR623" s="53" t="str">
        <f>IF(B623&gt;例①!$C$42,"",IF(B623&gt;=例①!$C$41,$BR$13,""))</f>
        <v/>
      </c>
      <c r="BS623" s="53" t="str">
        <f>IF(B623&gt;例①!$C$44,"",IF(B623&gt;=例①!$C$43,$BS$13,""))</f>
        <v/>
      </c>
      <c r="BT623" s="53" t="str">
        <f>IF(B623&gt;例①!$C$46,"",IF(B623&gt;=例①!$C$45,$BT$13,""))</f>
        <v/>
      </c>
      <c r="BU623" s="53" t="str">
        <f>IF(B623&gt;例①!$C$48,"",IF(B623&gt;=例①!$C$47,$BU$13,""))</f>
        <v/>
      </c>
      <c r="BV623" s="53" t="str">
        <f>IF(B623&gt;例①!$C$50,"",IF(B623&gt;=例①!$C$49,$BV$13,""))</f>
        <v/>
      </c>
      <c r="BW623" s="53" t="str">
        <f>IF(B623&gt;例①!$C$52,"",IF(B623&gt;=例①!$C$51,$BW$13,""))</f>
        <v/>
      </c>
      <c r="BX623" s="53" t="str">
        <f>IF(B623&gt;例①!$C$54,"",IF(B623&gt;=例①!$C$53,$BX$13,""))</f>
        <v/>
      </c>
      <c r="BY623" s="53" t="str">
        <f>IF(B623&gt;例①!$C$56,"",IF(B623&gt;=例①!$C$55,$BY$13,""))</f>
        <v/>
      </c>
      <c r="BZ623" s="53" t="str">
        <f>IF(B623&gt;例①!$C$58,"",IF(B623&gt;=例①!$C$57,$BZ$13,""))</f>
        <v/>
      </c>
      <c r="CA623" s="53" t="str">
        <f>IF(B623&gt;例①!$C$60,"",IF(B623&gt;=例①!$C$59,$CA$13,""))</f>
        <v/>
      </c>
      <c r="CB623" s="53" t="str">
        <f>IF(B623&gt;例①!$C$62,"",IF(B623&gt;=例①!$C$61,$CB$13,""))</f>
        <v/>
      </c>
      <c r="CC623" s="53" t="str">
        <f>IF(B623&gt;例①!$C$64,"",IF(B623&gt;=例①!$C$63,$CC$13,""))</f>
        <v/>
      </c>
      <c r="CD623" s="53" t="str">
        <f>IF(B623&gt;例①!$C$66,"",IF(B623&gt;=例①!$C$65,$CD$13,""))</f>
        <v/>
      </c>
      <c r="CE623" s="50" t="str">
        <f t="shared" si="360"/>
        <v/>
      </c>
      <c r="CF623" s="50" t="str">
        <f t="shared" si="347"/>
        <v xml:space="preserve"> </v>
      </c>
    </row>
    <row r="624" spans="1:84" ht="39" customHeight="1" thickTop="1" thickBot="1" x14ac:dyDescent="0.2">
      <c r="A624" s="81" t="str">
        <f t="shared" si="334"/>
        <v>対象期間外</v>
      </c>
      <c r="B624" s="180" t="str">
        <f>IFERROR(IF(B623=例①!$E$12+IF(WEEKDAY(例①!$E$12)=1,例①!$E$12,(8-WEEKDAY(例①!$E$12))),"-",IF(B623="-","-",B623+1)),"-")</f>
        <v>-</v>
      </c>
      <c r="C624" s="89" t="str">
        <f t="shared" si="348"/>
        <v>-</v>
      </c>
      <c r="D624" s="199" t="str">
        <f t="shared" si="349"/>
        <v>×</v>
      </c>
      <c r="E624" s="200" t="str">
        <f t="shared" si="350"/>
        <v xml:space="preserve"> </v>
      </c>
      <c r="F624" s="201" t="s">
        <v>60</v>
      </c>
      <c r="G624" s="202"/>
      <c r="H624" s="203"/>
      <c r="I624" s="204"/>
      <c r="J624" s="187" t="str">
        <f t="shared" si="351"/>
        <v/>
      </c>
      <c r="K624" s="190" t="str">
        <f t="shared" si="335"/>
        <v/>
      </c>
      <c r="L624" s="190" t="str">
        <f t="shared" si="336"/>
        <v/>
      </c>
      <c r="M624" s="188" t="str">
        <f t="shared" si="352"/>
        <v/>
      </c>
      <c r="N624" s="87" t="str">
        <f t="shared" si="337"/>
        <v/>
      </c>
      <c r="O624" s="108"/>
      <c r="P624" s="156" t="str">
        <f>IF(B624&lt;例①!$E$11,"",IF(B624&gt;例①!$E$12,"",IF(LEN(CE624)=0,"○","")))</f>
        <v/>
      </c>
      <c r="Q624" s="162">
        <f t="shared" si="353"/>
        <v>52</v>
      </c>
      <c r="R624" s="93">
        <f t="shared" si="338"/>
        <v>181</v>
      </c>
      <c r="S624" s="156" t="str">
        <f t="shared" si="339"/>
        <v/>
      </c>
      <c r="T624" s="162">
        <f t="shared" si="340"/>
        <v>51</v>
      </c>
      <c r="U624" s="100">
        <f t="shared" si="354"/>
        <v>52</v>
      </c>
      <c r="V624" s="93" t="str">
        <f t="shared" si="341"/>
        <v/>
      </c>
      <c r="W624" s="169" t="str">
        <f t="shared" si="355"/>
        <v/>
      </c>
      <c r="X624" s="80" t="str">
        <f t="shared" si="356"/>
        <v/>
      </c>
      <c r="Y624" s="80" t="str">
        <f t="shared" si="357"/>
        <v/>
      </c>
      <c r="Z624" s="80" t="str">
        <f t="shared" si="342"/>
        <v>-</v>
      </c>
      <c r="AA624" s="80" t="str">
        <f t="shared" si="343"/>
        <v/>
      </c>
      <c r="AB624" s="80" t="str">
        <f t="shared" si="344"/>
        <v>OK（振替済み）</v>
      </c>
      <c r="AC624" s="154">
        <f t="shared" si="345"/>
        <v>51</v>
      </c>
      <c r="AD624" s="154" t="str">
        <f t="shared" si="358"/>
        <v/>
      </c>
      <c r="AE624" s="106">
        <f t="shared" si="359"/>
        <v>0</v>
      </c>
      <c r="AF624" s="106">
        <f t="shared" si="346"/>
        <v>0</v>
      </c>
      <c r="AG624" s="216" t="str">
        <f>IFERROR(IF(AE624=1,例①!$E$11,IF(AE624=2,例①!$E$11,IF(WEEKDAY(Z624)=2,Z617,AG623))),"")</f>
        <v/>
      </c>
      <c r="AH624" s="221" t="str">
        <f t="shared" si="364"/>
        <v/>
      </c>
      <c r="AI624" s="221" t="str">
        <f t="shared" si="364"/>
        <v/>
      </c>
      <c r="AJ624" s="221" t="str">
        <f t="shared" si="364"/>
        <v/>
      </c>
      <c r="AK624" s="221" t="str">
        <f t="shared" si="364"/>
        <v/>
      </c>
      <c r="AL624" s="221" t="str">
        <f t="shared" si="364"/>
        <v/>
      </c>
      <c r="AM624" s="221" t="str">
        <f t="shared" si="364"/>
        <v/>
      </c>
      <c r="AN624" s="221" t="str">
        <f t="shared" si="364"/>
        <v/>
      </c>
      <c r="AO624" s="221" t="str">
        <f t="shared" si="364"/>
        <v/>
      </c>
      <c r="AP624" s="221" t="str">
        <f t="shared" si="364"/>
        <v/>
      </c>
      <c r="AQ624" s="221" t="str">
        <f t="shared" si="364"/>
        <v/>
      </c>
      <c r="AR624" s="221" t="str">
        <f t="shared" si="364"/>
        <v/>
      </c>
      <c r="AS624" s="221" t="str">
        <f t="shared" si="364"/>
        <v/>
      </c>
      <c r="AT624" s="221" t="str">
        <f t="shared" si="364"/>
        <v/>
      </c>
      <c r="AU624" s="221" t="str">
        <f t="shared" si="364"/>
        <v/>
      </c>
      <c r="AV624" s="221" t="str">
        <f t="shared" si="364"/>
        <v/>
      </c>
      <c r="AW624" s="221" t="str">
        <f t="shared" si="364"/>
        <v/>
      </c>
      <c r="AX624" s="221" t="str">
        <f t="shared" si="364"/>
        <v/>
      </c>
      <c r="AY624" s="221" t="str">
        <f t="shared" si="364"/>
        <v/>
      </c>
      <c r="AZ624" s="221" t="str">
        <f t="shared" si="364"/>
        <v/>
      </c>
      <c r="BA624" s="221" t="str">
        <f t="shared" si="364"/>
        <v/>
      </c>
      <c r="BB624" s="217" t="str">
        <f>IFERROR(IF(IF(IF(Z624=例①!$E$12,例①!$E$12,IF(WEEKDAY(Z624)=1,Z631,BB625))&gt;例①!$E$12,例①!$E$12,IF(Z624=例①!$E$12,例①!$E$12,IF(WEEKDAY(Z624)=1,Z631,BB625)))=0,例①!$E$12,IF(IF(Z624=例①!$E$12,例①!$E$12,IF(WEEKDAY(Z624)=1,Z631,BB625))&gt;例①!$E$12,例①!$E$12,IF(Z624=例①!$E$12,例①!$E$12,IF(WEEKDAY(Z624)=1,Z631,BB625)))),"")</f>
        <v/>
      </c>
      <c r="BE624" s="53"/>
      <c r="BF624" s="53"/>
      <c r="BG624" s="53" t="str">
        <f>IFERROR(VLOOKUP(B624,例①!$C$11:$D$12,2,FALSE),"")</f>
        <v/>
      </c>
      <c r="BH624" s="53" t="str">
        <f>IFERROR(VLOOKUP(B624,例①!$C$16:$D$21,2,FALSE),"")</f>
        <v/>
      </c>
      <c r="BI624" s="53" t="str">
        <f>IFERROR(VLOOKUP(B624,例①!$C$22:$D$24,2,FALSE),"")</f>
        <v/>
      </c>
      <c r="BJ624" s="53" t="str">
        <f>IF(B624&gt;例①!$C$26,"",IF(B624&gt;=例①!$C$25,$BJ$13,""))</f>
        <v/>
      </c>
      <c r="BK624" s="53" t="str">
        <f>IF(B624&gt;例①!$C$28,"",IF(B624&gt;=例①!$C$27,$BK$13,""))</f>
        <v/>
      </c>
      <c r="BL624" s="53" t="str">
        <f>IF(B624&gt;例①!$C$30,"",IF(B624&gt;=例①!$C$29,$BL$13,""))</f>
        <v/>
      </c>
      <c r="BM624" s="53" t="str">
        <f>IF(B624&gt;例①!$C$32,"",IF(B624&gt;=例①!$C$31,$BM$13,""))</f>
        <v/>
      </c>
      <c r="BN624" s="53" t="str">
        <f>IF(B624&gt;例①!$C$34,"",IF(B624&gt;=例①!$C$33,$BN$13,""))</f>
        <v/>
      </c>
      <c r="BO624" s="53" t="str">
        <f>IF(B624&gt;例①!$C$36,"",IF(B624&gt;=例①!$C$35,$BO$13,""))</f>
        <v/>
      </c>
      <c r="BP624" s="53" t="str">
        <f>IF(B624&gt;例①!$C$38,"",IF(B624&gt;=例①!$C$37,$BP$13,""))</f>
        <v/>
      </c>
      <c r="BQ624" s="53" t="str">
        <f>IF(B624&gt;例①!$C$40,"",IF(B624&gt;=例①!$C$39,$BQ$13,""))</f>
        <v/>
      </c>
      <c r="BR624" s="53" t="str">
        <f>IF(B624&gt;例①!$C$42,"",IF(B624&gt;=例①!$C$41,$BR$13,""))</f>
        <v/>
      </c>
      <c r="BS624" s="53" t="str">
        <f>IF(B624&gt;例①!$C$44,"",IF(B624&gt;=例①!$C$43,$BS$13,""))</f>
        <v/>
      </c>
      <c r="BT624" s="53" t="str">
        <f>IF(B624&gt;例①!$C$46,"",IF(B624&gt;=例①!$C$45,$BT$13,""))</f>
        <v/>
      </c>
      <c r="BU624" s="53" t="str">
        <f>IF(B624&gt;例①!$C$48,"",IF(B624&gt;=例①!$C$47,$BU$13,""))</f>
        <v/>
      </c>
      <c r="BV624" s="53" t="str">
        <f>IF(B624&gt;例①!$C$50,"",IF(B624&gt;=例①!$C$49,$BV$13,""))</f>
        <v/>
      </c>
      <c r="BW624" s="53" t="str">
        <f>IF(B624&gt;例①!$C$52,"",IF(B624&gt;=例①!$C$51,$BW$13,""))</f>
        <v/>
      </c>
      <c r="BX624" s="53" t="str">
        <f>IF(B624&gt;例①!$C$54,"",IF(B624&gt;=例①!$C$53,$BX$13,""))</f>
        <v/>
      </c>
      <c r="BY624" s="53" t="str">
        <f>IF(B624&gt;例①!$C$56,"",IF(B624&gt;=例①!$C$55,$BY$13,""))</f>
        <v/>
      </c>
      <c r="BZ624" s="53" t="str">
        <f>IF(B624&gt;例①!$C$58,"",IF(B624&gt;=例①!$C$57,$BZ$13,""))</f>
        <v/>
      </c>
      <c r="CA624" s="53" t="str">
        <f>IF(B624&gt;例①!$C$60,"",IF(B624&gt;=例①!$C$59,$CA$13,""))</f>
        <v/>
      </c>
      <c r="CB624" s="53" t="str">
        <f>IF(B624&gt;例①!$C$62,"",IF(B624&gt;=例①!$C$61,$CB$13,""))</f>
        <v/>
      </c>
      <c r="CC624" s="53" t="str">
        <f>IF(B624&gt;例①!$C$64,"",IF(B624&gt;=例①!$C$63,$CC$13,""))</f>
        <v/>
      </c>
      <c r="CD624" s="53" t="str">
        <f>IF(B624&gt;例①!$C$66,"",IF(B624&gt;=例①!$C$65,$CD$13,""))</f>
        <v/>
      </c>
      <c r="CE624" s="50" t="str">
        <f t="shared" si="360"/>
        <v/>
      </c>
      <c r="CF624" s="50" t="str">
        <f t="shared" si="347"/>
        <v xml:space="preserve"> </v>
      </c>
    </row>
    <row r="625" spans="1:84" ht="39" customHeight="1" thickTop="1" thickBot="1" x14ac:dyDescent="0.2">
      <c r="A625" s="81" t="str">
        <f t="shared" si="334"/>
        <v>対象期間外</v>
      </c>
      <c r="B625" s="180" t="str">
        <f>IFERROR(IF(B624=例①!$E$12+IF(WEEKDAY(例①!$E$12)=1,例①!$E$12,(8-WEEKDAY(例①!$E$12))),"-",IF(B624="-","-",B624+1)),"-")</f>
        <v>-</v>
      </c>
      <c r="C625" s="89" t="str">
        <f t="shared" si="348"/>
        <v>-</v>
      </c>
      <c r="D625" s="199" t="str">
        <f t="shared" si="349"/>
        <v>×</v>
      </c>
      <c r="E625" s="200" t="str">
        <f t="shared" si="350"/>
        <v xml:space="preserve"> </v>
      </c>
      <c r="F625" s="201" t="s">
        <v>60</v>
      </c>
      <c r="G625" s="202"/>
      <c r="H625" s="203"/>
      <c r="I625" s="204"/>
      <c r="J625" s="187" t="str">
        <f t="shared" si="351"/>
        <v/>
      </c>
      <c r="K625" s="190" t="str">
        <f t="shared" si="335"/>
        <v/>
      </c>
      <c r="L625" s="190" t="str">
        <f t="shared" si="336"/>
        <v/>
      </c>
      <c r="M625" s="188" t="str">
        <f t="shared" si="352"/>
        <v/>
      </c>
      <c r="N625" s="87" t="str">
        <f t="shared" si="337"/>
        <v/>
      </c>
      <c r="O625" s="108"/>
      <c r="P625" s="156" t="str">
        <f>IF(B625&lt;例①!$E$11,"",IF(B625&gt;例①!$E$12,"",IF(LEN(CE625)=0,"○","")))</f>
        <v/>
      </c>
      <c r="Q625" s="162">
        <f t="shared" si="353"/>
        <v>52</v>
      </c>
      <c r="R625" s="93">
        <f t="shared" si="338"/>
        <v>181</v>
      </c>
      <c r="S625" s="156" t="str">
        <f t="shared" si="339"/>
        <v/>
      </c>
      <c r="T625" s="162">
        <f t="shared" si="340"/>
        <v>51</v>
      </c>
      <c r="U625" s="100">
        <f t="shared" si="354"/>
        <v>52</v>
      </c>
      <c r="V625" s="93" t="str">
        <f t="shared" si="341"/>
        <v/>
      </c>
      <c r="W625" s="169" t="str">
        <f t="shared" si="355"/>
        <v/>
      </c>
      <c r="X625" s="80" t="str">
        <f t="shared" si="356"/>
        <v/>
      </c>
      <c r="Y625" s="80" t="str">
        <f t="shared" si="357"/>
        <v/>
      </c>
      <c r="Z625" s="80" t="str">
        <f t="shared" si="342"/>
        <v>-</v>
      </c>
      <c r="AA625" s="80" t="str">
        <f t="shared" si="343"/>
        <v/>
      </c>
      <c r="AB625" s="80" t="str">
        <f t="shared" si="344"/>
        <v>OK（振替済み）</v>
      </c>
      <c r="AC625" s="154">
        <f t="shared" si="345"/>
        <v>51</v>
      </c>
      <c r="AD625" s="154" t="str">
        <f t="shared" si="358"/>
        <v/>
      </c>
      <c r="AE625" s="106">
        <f t="shared" si="359"/>
        <v>0</v>
      </c>
      <c r="AF625" s="106">
        <f t="shared" si="346"/>
        <v>0</v>
      </c>
      <c r="AG625" s="218" t="str">
        <f>IFERROR(IF(AE625=1,例①!$E$11,IF(AE625=2,例①!$E$11,IF(WEEKDAY(Z625)=2,Z618,AG624))),"")</f>
        <v/>
      </c>
      <c r="AH625" s="222" t="str">
        <f t="shared" si="364"/>
        <v/>
      </c>
      <c r="AI625" s="222" t="str">
        <f t="shared" si="364"/>
        <v/>
      </c>
      <c r="AJ625" s="222" t="str">
        <f t="shared" si="364"/>
        <v/>
      </c>
      <c r="AK625" s="222" t="str">
        <f t="shared" si="364"/>
        <v/>
      </c>
      <c r="AL625" s="222" t="str">
        <f t="shared" si="364"/>
        <v/>
      </c>
      <c r="AM625" s="222" t="str">
        <f t="shared" si="364"/>
        <v/>
      </c>
      <c r="AN625" s="222" t="str">
        <f t="shared" si="364"/>
        <v/>
      </c>
      <c r="AO625" s="222" t="str">
        <f t="shared" si="364"/>
        <v/>
      </c>
      <c r="AP625" s="222" t="str">
        <f t="shared" si="364"/>
        <v/>
      </c>
      <c r="AQ625" s="222" t="str">
        <f t="shared" si="364"/>
        <v/>
      </c>
      <c r="AR625" s="222" t="str">
        <f t="shared" si="364"/>
        <v/>
      </c>
      <c r="AS625" s="222" t="str">
        <f t="shared" si="364"/>
        <v/>
      </c>
      <c r="AT625" s="222" t="str">
        <f t="shared" si="364"/>
        <v/>
      </c>
      <c r="AU625" s="222" t="str">
        <f t="shared" si="364"/>
        <v/>
      </c>
      <c r="AV625" s="222" t="str">
        <f t="shared" si="364"/>
        <v/>
      </c>
      <c r="AW625" s="222" t="str">
        <f t="shared" si="364"/>
        <v/>
      </c>
      <c r="AX625" s="222" t="str">
        <f t="shared" si="364"/>
        <v/>
      </c>
      <c r="AY625" s="222" t="str">
        <f t="shared" si="364"/>
        <v/>
      </c>
      <c r="AZ625" s="222" t="str">
        <f t="shared" si="364"/>
        <v/>
      </c>
      <c r="BA625" s="222" t="str">
        <f t="shared" si="364"/>
        <v/>
      </c>
      <c r="BB625" s="219" t="str">
        <f>IFERROR(IF(IF(IF(Z625=例①!$E$12,例①!$E$12,IF(WEEKDAY(Z625)=1,Z632,BB626))&gt;例①!$E$12,例①!$E$12,IF(Z625=例①!$E$12,例①!$E$12,IF(WEEKDAY(Z625)=1,Z632,BB626)))=0,例①!$E$12,IF(IF(Z625=例①!$E$12,例①!$E$12,IF(WEEKDAY(Z625)=1,Z632,BB626))&gt;例①!$E$12,例①!$E$12,IF(Z625=例①!$E$12,例①!$E$12,IF(WEEKDAY(Z625)=1,Z632,BB626)))),"")</f>
        <v/>
      </c>
      <c r="BE625" s="53"/>
      <c r="BF625" s="53"/>
      <c r="BG625" s="53" t="str">
        <f>IFERROR(VLOOKUP(B625,例①!$C$11:$D$12,2,FALSE),"")</f>
        <v/>
      </c>
      <c r="BH625" s="53" t="str">
        <f>IFERROR(VLOOKUP(B625,例①!$C$16:$D$21,2,FALSE),"")</f>
        <v/>
      </c>
      <c r="BI625" s="53" t="str">
        <f>IFERROR(VLOOKUP(B625,例①!$C$22:$D$24,2,FALSE),"")</f>
        <v/>
      </c>
      <c r="BJ625" s="53" t="str">
        <f>IF(B625&gt;例①!$C$26,"",IF(B625&gt;=例①!$C$25,$BJ$13,""))</f>
        <v/>
      </c>
      <c r="BK625" s="53" t="str">
        <f>IF(B625&gt;例①!$C$28,"",IF(B625&gt;=例①!$C$27,$BK$13,""))</f>
        <v/>
      </c>
      <c r="BL625" s="53" t="str">
        <f>IF(B625&gt;例①!$C$30,"",IF(B625&gt;=例①!$C$29,$BL$13,""))</f>
        <v/>
      </c>
      <c r="BM625" s="53" t="str">
        <f>IF(B625&gt;例①!$C$32,"",IF(B625&gt;=例①!$C$31,$BM$13,""))</f>
        <v/>
      </c>
      <c r="BN625" s="53" t="str">
        <f>IF(B625&gt;例①!$C$34,"",IF(B625&gt;=例①!$C$33,$BN$13,""))</f>
        <v/>
      </c>
      <c r="BO625" s="53" t="str">
        <f>IF(B625&gt;例①!$C$36,"",IF(B625&gt;=例①!$C$35,$BO$13,""))</f>
        <v/>
      </c>
      <c r="BP625" s="53" t="str">
        <f>IF(B625&gt;例①!$C$38,"",IF(B625&gt;=例①!$C$37,$BP$13,""))</f>
        <v/>
      </c>
      <c r="BQ625" s="53" t="str">
        <f>IF(B625&gt;例①!$C$40,"",IF(B625&gt;=例①!$C$39,$BQ$13,""))</f>
        <v/>
      </c>
      <c r="BR625" s="53" t="str">
        <f>IF(B625&gt;例①!$C$42,"",IF(B625&gt;=例①!$C$41,$BR$13,""))</f>
        <v/>
      </c>
      <c r="BS625" s="53" t="str">
        <f>IF(B625&gt;例①!$C$44,"",IF(B625&gt;=例①!$C$43,$BS$13,""))</f>
        <v/>
      </c>
      <c r="BT625" s="53" t="str">
        <f>IF(B625&gt;例①!$C$46,"",IF(B625&gt;=例①!$C$45,$BT$13,""))</f>
        <v/>
      </c>
      <c r="BU625" s="53" t="str">
        <f>IF(B625&gt;例①!$C$48,"",IF(B625&gt;=例①!$C$47,$BU$13,""))</f>
        <v/>
      </c>
      <c r="BV625" s="53" t="str">
        <f>IF(B625&gt;例①!$C$50,"",IF(B625&gt;=例①!$C$49,$BV$13,""))</f>
        <v/>
      </c>
      <c r="BW625" s="53" t="str">
        <f>IF(B625&gt;例①!$C$52,"",IF(B625&gt;=例①!$C$51,$BW$13,""))</f>
        <v/>
      </c>
      <c r="BX625" s="53" t="str">
        <f>IF(B625&gt;例①!$C$54,"",IF(B625&gt;=例①!$C$53,$BX$13,""))</f>
        <v/>
      </c>
      <c r="BY625" s="53" t="str">
        <f>IF(B625&gt;例①!$C$56,"",IF(B625&gt;=例①!$C$55,$BY$13,""))</f>
        <v/>
      </c>
      <c r="BZ625" s="53" t="str">
        <f>IF(B625&gt;例①!$C$58,"",IF(B625&gt;=例①!$C$57,$BZ$13,""))</f>
        <v/>
      </c>
      <c r="CA625" s="53" t="str">
        <f>IF(B625&gt;例①!$C$60,"",IF(B625&gt;=例①!$C$59,$CA$13,""))</f>
        <v/>
      </c>
      <c r="CB625" s="53" t="str">
        <f>IF(B625&gt;例①!$C$62,"",IF(B625&gt;=例①!$C$61,$CB$13,""))</f>
        <v/>
      </c>
      <c r="CC625" s="53" t="str">
        <f>IF(B625&gt;例①!$C$64,"",IF(B625&gt;=例①!$C$63,$CC$13,""))</f>
        <v/>
      </c>
      <c r="CD625" s="53" t="str">
        <f>IF(B625&gt;例①!$C$66,"",IF(B625&gt;=例①!$C$65,$CD$13,""))</f>
        <v/>
      </c>
      <c r="CE625" s="50" t="str">
        <f t="shared" si="360"/>
        <v/>
      </c>
      <c r="CF625" s="50" t="str">
        <f t="shared" si="347"/>
        <v xml:space="preserve"> </v>
      </c>
    </row>
    <row r="626" spans="1:84" ht="39" customHeight="1" thickTop="1" thickBot="1" x14ac:dyDescent="0.2">
      <c r="A626" s="81" t="str">
        <f t="shared" si="334"/>
        <v>対象期間外</v>
      </c>
      <c r="B626" s="180" t="str">
        <f>IFERROR(IF(B625=例①!$E$12+IF(WEEKDAY(例①!$E$12)=1,例①!$E$12,(8-WEEKDAY(例①!$E$12))),"-",IF(B625="-","-",B625+1)),"-")</f>
        <v>-</v>
      </c>
      <c r="C626" s="89" t="str">
        <f t="shared" si="348"/>
        <v>-</v>
      </c>
      <c r="D626" s="199" t="str">
        <f t="shared" si="349"/>
        <v>×</v>
      </c>
      <c r="E626" s="200" t="str">
        <f t="shared" si="350"/>
        <v xml:space="preserve"> </v>
      </c>
      <c r="F626" s="201" t="s">
        <v>60</v>
      </c>
      <c r="G626" s="202"/>
      <c r="H626" s="203"/>
      <c r="I626" s="204"/>
      <c r="J626" s="187" t="str">
        <f t="shared" si="351"/>
        <v/>
      </c>
      <c r="K626" s="190" t="str">
        <f t="shared" si="335"/>
        <v/>
      </c>
      <c r="L626" s="190" t="str">
        <f t="shared" si="336"/>
        <v/>
      </c>
      <c r="M626" s="188" t="str">
        <f t="shared" si="352"/>
        <v/>
      </c>
      <c r="N626" s="87" t="str">
        <f t="shared" si="337"/>
        <v/>
      </c>
      <c r="O626" s="108"/>
      <c r="P626" s="156" t="str">
        <f>IF(B626&lt;例①!$E$11,"",IF(B626&gt;例①!$E$12,"",IF(LEN(CE626)=0,"○","")))</f>
        <v/>
      </c>
      <c r="Q626" s="162">
        <f t="shared" si="353"/>
        <v>52</v>
      </c>
      <c r="R626" s="93">
        <f t="shared" si="338"/>
        <v>181</v>
      </c>
      <c r="S626" s="156" t="str">
        <f t="shared" si="339"/>
        <v/>
      </c>
      <c r="T626" s="162">
        <f t="shared" si="340"/>
        <v>51</v>
      </c>
      <c r="U626" s="100">
        <f t="shared" si="354"/>
        <v>52</v>
      </c>
      <c r="V626" s="93" t="str">
        <f t="shared" si="341"/>
        <v/>
      </c>
      <c r="W626" s="169" t="str">
        <f t="shared" si="355"/>
        <v/>
      </c>
      <c r="X626" s="80" t="str">
        <f t="shared" si="356"/>
        <v/>
      </c>
      <c r="Y626" s="80" t="str">
        <f t="shared" si="357"/>
        <v/>
      </c>
      <c r="Z626" s="80" t="str">
        <f t="shared" si="342"/>
        <v>-</v>
      </c>
      <c r="AA626" s="80" t="str">
        <f t="shared" si="343"/>
        <v/>
      </c>
      <c r="AB626" s="80" t="str">
        <f t="shared" si="344"/>
        <v>OK（振替済み）</v>
      </c>
      <c r="AC626" s="154">
        <f t="shared" si="345"/>
        <v>51</v>
      </c>
      <c r="AD626" s="154" t="str">
        <f t="shared" si="358"/>
        <v/>
      </c>
      <c r="AE626" s="106">
        <f t="shared" si="359"/>
        <v>0</v>
      </c>
      <c r="AF626" s="106">
        <f t="shared" si="346"/>
        <v>0</v>
      </c>
      <c r="AG626" s="218" t="str">
        <f>IFERROR(IF(AE626=1,例①!$E$11,IF(AE626=2,例①!$E$11,IF(WEEKDAY(Z626)=2,Z619,AG625))),"")</f>
        <v/>
      </c>
      <c r="AH626" s="222" t="str">
        <f t="shared" si="364"/>
        <v/>
      </c>
      <c r="AI626" s="222" t="str">
        <f t="shared" si="364"/>
        <v/>
      </c>
      <c r="AJ626" s="222" t="str">
        <f t="shared" si="364"/>
        <v/>
      </c>
      <c r="AK626" s="222" t="str">
        <f t="shared" si="364"/>
        <v/>
      </c>
      <c r="AL626" s="222" t="str">
        <f t="shared" si="364"/>
        <v/>
      </c>
      <c r="AM626" s="222" t="str">
        <f t="shared" si="364"/>
        <v/>
      </c>
      <c r="AN626" s="222" t="str">
        <f t="shared" si="364"/>
        <v/>
      </c>
      <c r="AO626" s="222" t="str">
        <f t="shared" si="364"/>
        <v/>
      </c>
      <c r="AP626" s="222" t="str">
        <f t="shared" si="364"/>
        <v/>
      </c>
      <c r="AQ626" s="222" t="str">
        <f t="shared" si="364"/>
        <v/>
      </c>
      <c r="AR626" s="222" t="str">
        <f t="shared" si="364"/>
        <v/>
      </c>
      <c r="AS626" s="222" t="str">
        <f t="shared" si="364"/>
        <v/>
      </c>
      <c r="AT626" s="222" t="str">
        <f t="shared" si="364"/>
        <v/>
      </c>
      <c r="AU626" s="222" t="str">
        <f t="shared" si="364"/>
        <v/>
      </c>
      <c r="AV626" s="222" t="str">
        <f t="shared" si="364"/>
        <v/>
      </c>
      <c r="AW626" s="222" t="str">
        <f t="shared" ref="AW626:BA626" si="365">IFERROR(IF(AV626+1&gt;$BB626,"",AV626+1),"")</f>
        <v/>
      </c>
      <c r="AX626" s="222" t="str">
        <f t="shared" si="365"/>
        <v/>
      </c>
      <c r="AY626" s="222" t="str">
        <f t="shared" si="365"/>
        <v/>
      </c>
      <c r="AZ626" s="222" t="str">
        <f t="shared" si="365"/>
        <v/>
      </c>
      <c r="BA626" s="222" t="str">
        <f t="shared" si="365"/>
        <v/>
      </c>
      <c r="BB626" s="219" t="str">
        <f>IFERROR(IF(IF(IF(Z626=例①!$E$12,例①!$E$12,IF(WEEKDAY(Z626)=1,Z633,BB627))&gt;例①!$E$12,例①!$E$12,IF(Z626=例①!$E$12,例①!$E$12,IF(WEEKDAY(Z626)=1,Z633,BB627)))=0,例①!$E$12,IF(IF(Z626=例①!$E$12,例①!$E$12,IF(WEEKDAY(Z626)=1,Z633,BB627))&gt;例①!$E$12,例①!$E$12,IF(Z626=例①!$E$12,例①!$E$12,IF(WEEKDAY(Z626)=1,Z633,BB627)))),"")</f>
        <v/>
      </c>
      <c r="BE626" s="53"/>
      <c r="BF626" s="53"/>
      <c r="BG626" s="53" t="str">
        <f>IFERROR(VLOOKUP(B626,例①!$C$11:$D$12,2,FALSE),"")</f>
        <v/>
      </c>
      <c r="BH626" s="53" t="str">
        <f>IFERROR(VLOOKUP(B626,例①!$C$16:$D$21,2,FALSE),"")</f>
        <v/>
      </c>
      <c r="BI626" s="53" t="str">
        <f>IFERROR(VLOOKUP(B626,例①!$C$22:$D$24,2,FALSE),"")</f>
        <v/>
      </c>
      <c r="BJ626" s="53" t="str">
        <f>IF(B626&gt;例①!$C$26,"",IF(B626&gt;=例①!$C$25,$BJ$13,""))</f>
        <v/>
      </c>
      <c r="BK626" s="53" t="str">
        <f>IF(B626&gt;例①!$C$28,"",IF(B626&gt;=例①!$C$27,$BK$13,""))</f>
        <v/>
      </c>
      <c r="BL626" s="53" t="str">
        <f>IF(B626&gt;例①!$C$30,"",IF(B626&gt;=例①!$C$29,$BL$13,""))</f>
        <v/>
      </c>
      <c r="BM626" s="53" t="str">
        <f>IF(B626&gt;例①!$C$32,"",IF(B626&gt;=例①!$C$31,$BM$13,""))</f>
        <v/>
      </c>
      <c r="BN626" s="53" t="str">
        <f>IF(B626&gt;例①!$C$34,"",IF(B626&gt;=例①!$C$33,$BN$13,""))</f>
        <v/>
      </c>
      <c r="BO626" s="53" t="str">
        <f>IF(B626&gt;例①!$C$36,"",IF(B626&gt;=例①!$C$35,$BO$13,""))</f>
        <v/>
      </c>
      <c r="BP626" s="53" t="str">
        <f>IF(B626&gt;例①!$C$38,"",IF(B626&gt;=例①!$C$37,$BP$13,""))</f>
        <v/>
      </c>
      <c r="BQ626" s="53" t="str">
        <f>IF(B626&gt;例①!$C$40,"",IF(B626&gt;=例①!$C$39,$BQ$13,""))</f>
        <v/>
      </c>
      <c r="BR626" s="53" t="str">
        <f>IF(B626&gt;例①!$C$42,"",IF(B626&gt;=例①!$C$41,$BR$13,""))</f>
        <v/>
      </c>
      <c r="BS626" s="53" t="str">
        <f>IF(B626&gt;例①!$C$44,"",IF(B626&gt;=例①!$C$43,$BS$13,""))</f>
        <v/>
      </c>
      <c r="BT626" s="53" t="str">
        <f>IF(B626&gt;例①!$C$46,"",IF(B626&gt;=例①!$C$45,$BT$13,""))</f>
        <v/>
      </c>
      <c r="BU626" s="53" t="str">
        <f>IF(B626&gt;例①!$C$48,"",IF(B626&gt;=例①!$C$47,$BU$13,""))</f>
        <v/>
      </c>
      <c r="BV626" s="53" t="str">
        <f>IF(B626&gt;例①!$C$50,"",IF(B626&gt;=例①!$C$49,$BV$13,""))</f>
        <v/>
      </c>
      <c r="BW626" s="53" t="str">
        <f>IF(B626&gt;例①!$C$52,"",IF(B626&gt;=例①!$C$51,$BW$13,""))</f>
        <v/>
      </c>
      <c r="BX626" s="53" t="str">
        <f>IF(B626&gt;例①!$C$54,"",IF(B626&gt;=例①!$C$53,$BX$13,""))</f>
        <v/>
      </c>
      <c r="BY626" s="53" t="str">
        <f>IF(B626&gt;例①!$C$56,"",IF(B626&gt;=例①!$C$55,$BY$13,""))</f>
        <v/>
      </c>
      <c r="BZ626" s="53" t="str">
        <f>IF(B626&gt;例①!$C$58,"",IF(B626&gt;=例①!$C$57,$BZ$13,""))</f>
        <v/>
      </c>
      <c r="CA626" s="53" t="str">
        <f>IF(B626&gt;例①!$C$60,"",IF(B626&gt;=例①!$C$59,$CA$13,""))</f>
        <v/>
      </c>
      <c r="CB626" s="53" t="str">
        <f>IF(B626&gt;例①!$C$62,"",IF(B626&gt;=例①!$C$61,$CB$13,""))</f>
        <v/>
      </c>
      <c r="CC626" s="53" t="str">
        <f>IF(B626&gt;例①!$C$64,"",IF(B626&gt;=例①!$C$63,$CC$13,""))</f>
        <v/>
      </c>
      <c r="CD626" s="53" t="str">
        <f>IF(B626&gt;例①!$C$66,"",IF(B626&gt;=例①!$C$65,$CD$13,""))</f>
        <v/>
      </c>
      <c r="CE626" s="50" t="str">
        <f t="shared" si="360"/>
        <v/>
      </c>
      <c r="CF626" s="50" t="str">
        <f t="shared" si="347"/>
        <v xml:space="preserve"> </v>
      </c>
    </row>
    <row r="627" spans="1:84" ht="39" customHeight="1" thickTop="1" thickBot="1" x14ac:dyDescent="0.2">
      <c r="A627" s="81" t="str">
        <f t="shared" si="334"/>
        <v>対象期間外</v>
      </c>
      <c r="B627" s="180" t="str">
        <f>IFERROR(IF(B626=例①!$E$12+IF(WEEKDAY(例①!$E$12)=1,例①!$E$12,(8-WEEKDAY(例①!$E$12))),"-",IF(B626="-","-",B626+1)),"-")</f>
        <v>-</v>
      </c>
      <c r="C627" s="89" t="str">
        <f t="shared" si="348"/>
        <v>-</v>
      </c>
      <c r="D627" s="199" t="str">
        <f t="shared" si="349"/>
        <v>×</v>
      </c>
      <c r="E627" s="200" t="str">
        <f t="shared" si="350"/>
        <v xml:space="preserve"> </v>
      </c>
      <c r="F627" s="201" t="s">
        <v>60</v>
      </c>
      <c r="G627" s="202"/>
      <c r="H627" s="203"/>
      <c r="I627" s="204"/>
      <c r="J627" s="187" t="str">
        <f t="shared" si="351"/>
        <v/>
      </c>
      <c r="K627" s="190" t="str">
        <f t="shared" si="335"/>
        <v/>
      </c>
      <c r="L627" s="190" t="str">
        <f t="shared" si="336"/>
        <v/>
      </c>
      <c r="M627" s="188" t="str">
        <f t="shared" si="352"/>
        <v/>
      </c>
      <c r="N627" s="87" t="str">
        <f t="shared" si="337"/>
        <v/>
      </c>
      <c r="O627" s="108"/>
      <c r="P627" s="156" t="str">
        <f>IF(B627&lt;例①!$E$11,"",IF(B627&gt;例①!$E$12,"",IF(LEN(CE627)=0,"○","")))</f>
        <v/>
      </c>
      <c r="Q627" s="162">
        <f t="shared" si="353"/>
        <v>52</v>
      </c>
      <c r="R627" s="93">
        <f t="shared" si="338"/>
        <v>181</v>
      </c>
      <c r="S627" s="156" t="str">
        <f t="shared" si="339"/>
        <v/>
      </c>
      <c r="T627" s="162">
        <f t="shared" si="340"/>
        <v>51</v>
      </c>
      <c r="U627" s="100">
        <f t="shared" si="354"/>
        <v>52</v>
      </c>
      <c r="V627" s="93" t="str">
        <f t="shared" si="341"/>
        <v/>
      </c>
      <c r="W627" s="169" t="str">
        <f t="shared" si="355"/>
        <v/>
      </c>
      <c r="X627" s="80" t="str">
        <f t="shared" si="356"/>
        <v/>
      </c>
      <c r="Y627" s="80" t="str">
        <f t="shared" si="357"/>
        <v/>
      </c>
      <c r="Z627" s="80" t="str">
        <f t="shared" si="342"/>
        <v>-</v>
      </c>
      <c r="AA627" s="80" t="str">
        <f t="shared" si="343"/>
        <v/>
      </c>
      <c r="AB627" s="80" t="str">
        <f t="shared" si="344"/>
        <v>OK（振替済み）</v>
      </c>
      <c r="AC627" s="154">
        <f t="shared" si="345"/>
        <v>51</v>
      </c>
      <c r="AD627" s="154" t="str">
        <f t="shared" si="358"/>
        <v/>
      </c>
      <c r="AE627" s="106">
        <f t="shared" si="359"/>
        <v>0</v>
      </c>
      <c r="AF627" s="106">
        <f t="shared" si="346"/>
        <v>0</v>
      </c>
      <c r="AG627" s="218" t="str">
        <f>IFERROR(IF(AE627=1,例①!$E$11,IF(AE627=2,例①!$E$11,IF(WEEKDAY(Z627)=2,Z620,AG626))),"")</f>
        <v/>
      </c>
      <c r="AH627" s="222" t="str">
        <f t="shared" ref="AH627:BA639" si="366">IFERROR(IF(AG627+1&gt;$BB627,"",AG627+1),"")</f>
        <v/>
      </c>
      <c r="AI627" s="222" t="str">
        <f t="shared" si="366"/>
        <v/>
      </c>
      <c r="AJ627" s="222" t="str">
        <f t="shared" si="366"/>
        <v/>
      </c>
      <c r="AK627" s="222" t="str">
        <f t="shared" si="366"/>
        <v/>
      </c>
      <c r="AL627" s="222" t="str">
        <f t="shared" si="366"/>
        <v/>
      </c>
      <c r="AM627" s="222" t="str">
        <f t="shared" si="366"/>
        <v/>
      </c>
      <c r="AN627" s="222" t="str">
        <f t="shared" si="366"/>
        <v/>
      </c>
      <c r="AO627" s="222" t="str">
        <f t="shared" si="366"/>
        <v/>
      </c>
      <c r="AP627" s="222" t="str">
        <f t="shared" si="366"/>
        <v/>
      </c>
      <c r="AQ627" s="222" t="str">
        <f t="shared" si="366"/>
        <v/>
      </c>
      <c r="AR627" s="222" t="str">
        <f t="shared" si="366"/>
        <v/>
      </c>
      <c r="AS627" s="222" t="str">
        <f t="shared" si="366"/>
        <v/>
      </c>
      <c r="AT627" s="222" t="str">
        <f t="shared" si="366"/>
        <v/>
      </c>
      <c r="AU627" s="222" t="str">
        <f t="shared" si="366"/>
        <v/>
      </c>
      <c r="AV627" s="222" t="str">
        <f t="shared" si="366"/>
        <v/>
      </c>
      <c r="AW627" s="222" t="str">
        <f t="shared" si="366"/>
        <v/>
      </c>
      <c r="AX627" s="222" t="str">
        <f t="shared" si="366"/>
        <v/>
      </c>
      <c r="AY627" s="222" t="str">
        <f t="shared" si="366"/>
        <v/>
      </c>
      <c r="AZ627" s="222" t="str">
        <f t="shared" si="366"/>
        <v/>
      </c>
      <c r="BA627" s="222" t="str">
        <f t="shared" si="366"/>
        <v/>
      </c>
      <c r="BB627" s="219" t="str">
        <f>IFERROR(IF(IF(IF(Z627=例①!$E$12,例①!$E$12,IF(WEEKDAY(Z627)=1,Z634,BB628))&gt;例①!$E$12,例①!$E$12,IF(Z627=例①!$E$12,例①!$E$12,IF(WEEKDAY(Z627)=1,Z634,BB628)))=0,例①!$E$12,IF(IF(Z627=例①!$E$12,例①!$E$12,IF(WEEKDAY(Z627)=1,Z634,BB628))&gt;例①!$E$12,例①!$E$12,IF(Z627=例①!$E$12,例①!$E$12,IF(WEEKDAY(Z627)=1,Z634,BB628)))),"")</f>
        <v/>
      </c>
      <c r="BE627" s="53"/>
      <c r="BF627" s="53"/>
      <c r="BG627" s="53" t="str">
        <f>IFERROR(VLOOKUP(B627,例①!$C$11:$D$12,2,FALSE),"")</f>
        <v/>
      </c>
      <c r="BH627" s="53" t="str">
        <f>IFERROR(VLOOKUP(B627,例①!$C$16:$D$21,2,FALSE),"")</f>
        <v/>
      </c>
      <c r="BI627" s="53" t="str">
        <f>IFERROR(VLOOKUP(B627,例①!$C$22:$D$24,2,FALSE),"")</f>
        <v/>
      </c>
      <c r="BJ627" s="53" t="str">
        <f>IF(B627&gt;例①!$C$26,"",IF(B627&gt;=例①!$C$25,$BJ$13,""))</f>
        <v/>
      </c>
      <c r="BK627" s="53" t="str">
        <f>IF(B627&gt;例①!$C$28,"",IF(B627&gt;=例①!$C$27,$BK$13,""))</f>
        <v/>
      </c>
      <c r="BL627" s="53" t="str">
        <f>IF(B627&gt;例①!$C$30,"",IF(B627&gt;=例①!$C$29,$BL$13,""))</f>
        <v/>
      </c>
      <c r="BM627" s="53" t="str">
        <f>IF(B627&gt;例①!$C$32,"",IF(B627&gt;=例①!$C$31,$BM$13,""))</f>
        <v/>
      </c>
      <c r="BN627" s="53" t="str">
        <f>IF(B627&gt;例①!$C$34,"",IF(B627&gt;=例①!$C$33,$BN$13,""))</f>
        <v/>
      </c>
      <c r="BO627" s="53" t="str">
        <f>IF(B627&gt;例①!$C$36,"",IF(B627&gt;=例①!$C$35,$BO$13,""))</f>
        <v/>
      </c>
      <c r="BP627" s="53" t="str">
        <f>IF(B627&gt;例①!$C$38,"",IF(B627&gt;=例①!$C$37,$BP$13,""))</f>
        <v/>
      </c>
      <c r="BQ627" s="53" t="str">
        <f>IF(B627&gt;例①!$C$40,"",IF(B627&gt;=例①!$C$39,$BQ$13,""))</f>
        <v/>
      </c>
      <c r="BR627" s="53" t="str">
        <f>IF(B627&gt;例①!$C$42,"",IF(B627&gt;=例①!$C$41,$BR$13,""))</f>
        <v/>
      </c>
      <c r="BS627" s="53" t="str">
        <f>IF(B627&gt;例①!$C$44,"",IF(B627&gt;=例①!$C$43,$BS$13,""))</f>
        <v/>
      </c>
      <c r="BT627" s="53" t="str">
        <f>IF(B627&gt;例①!$C$46,"",IF(B627&gt;=例①!$C$45,$BT$13,""))</f>
        <v/>
      </c>
      <c r="BU627" s="53" t="str">
        <f>IF(B627&gt;例①!$C$48,"",IF(B627&gt;=例①!$C$47,$BU$13,""))</f>
        <v/>
      </c>
      <c r="BV627" s="53" t="str">
        <f>IF(B627&gt;例①!$C$50,"",IF(B627&gt;=例①!$C$49,$BV$13,""))</f>
        <v/>
      </c>
      <c r="BW627" s="53" t="str">
        <f>IF(B627&gt;例①!$C$52,"",IF(B627&gt;=例①!$C$51,$BW$13,""))</f>
        <v/>
      </c>
      <c r="BX627" s="53" t="str">
        <f>IF(B627&gt;例①!$C$54,"",IF(B627&gt;=例①!$C$53,$BX$13,""))</f>
        <v/>
      </c>
      <c r="BY627" s="53" t="str">
        <f>IF(B627&gt;例①!$C$56,"",IF(B627&gt;=例①!$C$55,$BY$13,""))</f>
        <v/>
      </c>
      <c r="BZ627" s="53" t="str">
        <f>IF(B627&gt;例①!$C$58,"",IF(B627&gt;=例①!$C$57,$BZ$13,""))</f>
        <v/>
      </c>
      <c r="CA627" s="53" t="str">
        <f>IF(B627&gt;例①!$C$60,"",IF(B627&gt;=例①!$C$59,$CA$13,""))</f>
        <v/>
      </c>
      <c r="CB627" s="53" t="str">
        <f>IF(B627&gt;例①!$C$62,"",IF(B627&gt;=例①!$C$61,$CB$13,""))</f>
        <v/>
      </c>
      <c r="CC627" s="53" t="str">
        <f>IF(B627&gt;例①!$C$64,"",IF(B627&gt;=例①!$C$63,$CC$13,""))</f>
        <v/>
      </c>
      <c r="CD627" s="53" t="str">
        <f>IF(B627&gt;例①!$C$66,"",IF(B627&gt;=例①!$C$65,$CD$13,""))</f>
        <v/>
      </c>
      <c r="CE627" s="50" t="str">
        <f t="shared" si="360"/>
        <v/>
      </c>
      <c r="CF627" s="50" t="str">
        <f t="shared" si="347"/>
        <v xml:space="preserve"> </v>
      </c>
    </row>
    <row r="628" spans="1:84" ht="39" customHeight="1" thickTop="1" thickBot="1" x14ac:dyDescent="0.2">
      <c r="A628" s="81" t="str">
        <f t="shared" si="334"/>
        <v>対象期間外</v>
      </c>
      <c r="B628" s="180" t="str">
        <f>IFERROR(IF(B627=例①!$E$12+IF(WEEKDAY(例①!$E$12)=1,例①!$E$12,(8-WEEKDAY(例①!$E$12))),"-",IF(B627="-","-",B627+1)),"-")</f>
        <v>-</v>
      </c>
      <c r="C628" s="89" t="str">
        <f t="shared" si="348"/>
        <v>-</v>
      </c>
      <c r="D628" s="199" t="str">
        <f t="shared" si="349"/>
        <v>×</v>
      </c>
      <c r="E628" s="200" t="str">
        <f t="shared" si="350"/>
        <v xml:space="preserve"> </v>
      </c>
      <c r="F628" s="201" t="s">
        <v>60</v>
      </c>
      <c r="G628" s="202"/>
      <c r="H628" s="203"/>
      <c r="I628" s="204"/>
      <c r="J628" s="187" t="str">
        <f t="shared" si="351"/>
        <v/>
      </c>
      <c r="K628" s="190" t="str">
        <f t="shared" si="335"/>
        <v/>
      </c>
      <c r="L628" s="190" t="str">
        <f t="shared" si="336"/>
        <v/>
      </c>
      <c r="M628" s="188" t="str">
        <f t="shared" si="352"/>
        <v/>
      </c>
      <c r="N628" s="87" t="str">
        <f t="shared" si="337"/>
        <v/>
      </c>
      <c r="O628" s="108"/>
      <c r="P628" s="156" t="str">
        <f>IF(B628&lt;例①!$E$11,"",IF(B628&gt;例①!$E$12,"",IF(LEN(CE628)=0,"○","")))</f>
        <v/>
      </c>
      <c r="Q628" s="162">
        <f t="shared" si="353"/>
        <v>52</v>
      </c>
      <c r="R628" s="93">
        <f t="shared" si="338"/>
        <v>181</v>
      </c>
      <c r="S628" s="156" t="str">
        <f t="shared" si="339"/>
        <v/>
      </c>
      <c r="T628" s="162">
        <f t="shared" si="340"/>
        <v>51</v>
      </c>
      <c r="U628" s="100">
        <f t="shared" si="354"/>
        <v>52</v>
      </c>
      <c r="V628" s="93" t="str">
        <f t="shared" si="341"/>
        <v/>
      </c>
      <c r="W628" s="169" t="str">
        <f t="shared" si="355"/>
        <v/>
      </c>
      <c r="X628" s="80" t="str">
        <f t="shared" si="356"/>
        <v/>
      </c>
      <c r="Y628" s="80" t="str">
        <f t="shared" si="357"/>
        <v/>
      </c>
      <c r="Z628" s="80" t="str">
        <f t="shared" si="342"/>
        <v>-</v>
      </c>
      <c r="AA628" s="80" t="str">
        <f t="shared" si="343"/>
        <v/>
      </c>
      <c r="AB628" s="80" t="str">
        <f t="shared" si="344"/>
        <v>OK（振替済み）</v>
      </c>
      <c r="AC628" s="154">
        <f t="shared" si="345"/>
        <v>51</v>
      </c>
      <c r="AD628" s="154" t="str">
        <f t="shared" si="358"/>
        <v/>
      </c>
      <c r="AE628" s="106">
        <f t="shared" si="359"/>
        <v>0</v>
      </c>
      <c r="AF628" s="106">
        <f t="shared" si="346"/>
        <v>0</v>
      </c>
      <c r="AG628" s="218" t="str">
        <f>IFERROR(IF(AE628=1,例①!$E$11,IF(AE628=2,例①!$E$11,IF(WEEKDAY(Z628)=2,Z621,AG627))),"")</f>
        <v/>
      </c>
      <c r="AH628" s="222" t="str">
        <f t="shared" si="366"/>
        <v/>
      </c>
      <c r="AI628" s="222" t="str">
        <f t="shared" si="366"/>
        <v/>
      </c>
      <c r="AJ628" s="222" t="str">
        <f t="shared" si="366"/>
        <v/>
      </c>
      <c r="AK628" s="222" t="str">
        <f t="shared" si="366"/>
        <v/>
      </c>
      <c r="AL628" s="222" t="str">
        <f t="shared" si="366"/>
        <v/>
      </c>
      <c r="AM628" s="222" t="str">
        <f t="shared" si="366"/>
        <v/>
      </c>
      <c r="AN628" s="222" t="str">
        <f t="shared" si="366"/>
        <v/>
      </c>
      <c r="AO628" s="222" t="str">
        <f t="shared" si="366"/>
        <v/>
      </c>
      <c r="AP628" s="222" t="str">
        <f t="shared" si="366"/>
        <v/>
      </c>
      <c r="AQ628" s="222" t="str">
        <f t="shared" si="366"/>
        <v/>
      </c>
      <c r="AR628" s="222" t="str">
        <f t="shared" si="366"/>
        <v/>
      </c>
      <c r="AS628" s="222" t="str">
        <f t="shared" si="366"/>
        <v/>
      </c>
      <c r="AT628" s="222" t="str">
        <f t="shared" si="366"/>
        <v/>
      </c>
      <c r="AU628" s="222" t="str">
        <f t="shared" si="366"/>
        <v/>
      </c>
      <c r="AV628" s="222" t="str">
        <f t="shared" si="366"/>
        <v/>
      </c>
      <c r="AW628" s="222" t="str">
        <f t="shared" si="366"/>
        <v/>
      </c>
      <c r="AX628" s="222" t="str">
        <f t="shared" si="366"/>
        <v/>
      </c>
      <c r="AY628" s="222" t="str">
        <f t="shared" si="366"/>
        <v/>
      </c>
      <c r="AZ628" s="222" t="str">
        <f t="shared" si="366"/>
        <v/>
      </c>
      <c r="BA628" s="222" t="str">
        <f t="shared" si="366"/>
        <v/>
      </c>
      <c r="BB628" s="219" t="str">
        <f>IFERROR(IF(IF(IF(Z628=例①!$E$12,例①!$E$12,IF(WEEKDAY(Z628)=1,Z635,BB629))&gt;例①!$E$12,例①!$E$12,IF(Z628=例①!$E$12,例①!$E$12,IF(WEEKDAY(Z628)=1,Z635,BB629)))=0,例①!$E$12,IF(IF(Z628=例①!$E$12,例①!$E$12,IF(WEEKDAY(Z628)=1,Z635,BB629))&gt;例①!$E$12,例①!$E$12,IF(Z628=例①!$E$12,例①!$E$12,IF(WEEKDAY(Z628)=1,Z635,BB629)))),"")</f>
        <v/>
      </c>
      <c r="BE628" s="53"/>
      <c r="BF628" s="53"/>
      <c r="BG628" s="53" t="str">
        <f>IFERROR(VLOOKUP(B628,例①!$C$11:$D$12,2,FALSE),"")</f>
        <v/>
      </c>
      <c r="BH628" s="53" t="str">
        <f>IFERROR(VLOOKUP(B628,例①!$C$16:$D$21,2,FALSE),"")</f>
        <v/>
      </c>
      <c r="BI628" s="53" t="str">
        <f>IFERROR(VLOOKUP(B628,例①!$C$22:$D$24,2,FALSE),"")</f>
        <v/>
      </c>
      <c r="BJ628" s="53" t="str">
        <f>IF(B628&gt;例①!$C$26,"",IF(B628&gt;=例①!$C$25,$BJ$13,""))</f>
        <v/>
      </c>
      <c r="BK628" s="53" t="str">
        <f>IF(B628&gt;例①!$C$28,"",IF(B628&gt;=例①!$C$27,$BK$13,""))</f>
        <v/>
      </c>
      <c r="BL628" s="53" t="str">
        <f>IF(B628&gt;例①!$C$30,"",IF(B628&gt;=例①!$C$29,$BL$13,""))</f>
        <v/>
      </c>
      <c r="BM628" s="53" t="str">
        <f>IF(B628&gt;例①!$C$32,"",IF(B628&gt;=例①!$C$31,$BM$13,""))</f>
        <v/>
      </c>
      <c r="BN628" s="53" t="str">
        <f>IF(B628&gt;例①!$C$34,"",IF(B628&gt;=例①!$C$33,$BN$13,""))</f>
        <v/>
      </c>
      <c r="BO628" s="53" t="str">
        <f>IF(B628&gt;例①!$C$36,"",IF(B628&gt;=例①!$C$35,$BO$13,""))</f>
        <v/>
      </c>
      <c r="BP628" s="53" t="str">
        <f>IF(B628&gt;例①!$C$38,"",IF(B628&gt;=例①!$C$37,$BP$13,""))</f>
        <v/>
      </c>
      <c r="BQ628" s="53" t="str">
        <f>IF(B628&gt;例①!$C$40,"",IF(B628&gt;=例①!$C$39,$BQ$13,""))</f>
        <v/>
      </c>
      <c r="BR628" s="53" t="str">
        <f>IF(B628&gt;例①!$C$42,"",IF(B628&gt;=例①!$C$41,$BR$13,""))</f>
        <v/>
      </c>
      <c r="BS628" s="53" t="str">
        <f>IF(B628&gt;例①!$C$44,"",IF(B628&gt;=例①!$C$43,$BS$13,""))</f>
        <v/>
      </c>
      <c r="BT628" s="53" t="str">
        <f>IF(B628&gt;例①!$C$46,"",IF(B628&gt;=例①!$C$45,$BT$13,""))</f>
        <v/>
      </c>
      <c r="BU628" s="53" t="str">
        <f>IF(B628&gt;例①!$C$48,"",IF(B628&gt;=例①!$C$47,$BU$13,""))</f>
        <v/>
      </c>
      <c r="BV628" s="53" t="str">
        <f>IF(B628&gt;例①!$C$50,"",IF(B628&gt;=例①!$C$49,$BV$13,""))</f>
        <v/>
      </c>
      <c r="BW628" s="53" t="str">
        <f>IF(B628&gt;例①!$C$52,"",IF(B628&gt;=例①!$C$51,$BW$13,""))</f>
        <v/>
      </c>
      <c r="BX628" s="53" t="str">
        <f>IF(B628&gt;例①!$C$54,"",IF(B628&gt;=例①!$C$53,$BX$13,""))</f>
        <v/>
      </c>
      <c r="BY628" s="53" t="str">
        <f>IF(B628&gt;例①!$C$56,"",IF(B628&gt;=例①!$C$55,$BY$13,""))</f>
        <v/>
      </c>
      <c r="BZ628" s="53" t="str">
        <f>IF(B628&gt;例①!$C$58,"",IF(B628&gt;=例①!$C$57,$BZ$13,""))</f>
        <v/>
      </c>
      <c r="CA628" s="53" t="str">
        <f>IF(B628&gt;例①!$C$60,"",IF(B628&gt;=例①!$C$59,$CA$13,""))</f>
        <v/>
      </c>
      <c r="CB628" s="53" t="str">
        <f>IF(B628&gt;例①!$C$62,"",IF(B628&gt;=例①!$C$61,$CB$13,""))</f>
        <v/>
      </c>
      <c r="CC628" s="53" t="str">
        <f>IF(B628&gt;例①!$C$64,"",IF(B628&gt;=例①!$C$63,$CC$13,""))</f>
        <v/>
      </c>
      <c r="CD628" s="53" t="str">
        <f>IF(B628&gt;例①!$C$66,"",IF(B628&gt;=例①!$C$65,$CD$13,""))</f>
        <v/>
      </c>
      <c r="CE628" s="50" t="str">
        <f t="shared" si="360"/>
        <v/>
      </c>
      <c r="CF628" s="50" t="str">
        <f t="shared" si="347"/>
        <v xml:space="preserve"> </v>
      </c>
    </row>
    <row r="629" spans="1:84" ht="39" customHeight="1" thickTop="1" thickBot="1" x14ac:dyDescent="0.2">
      <c r="A629" s="81" t="str">
        <f t="shared" si="334"/>
        <v>対象期間外</v>
      </c>
      <c r="B629" s="180" t="str">
        <f>IFERROR(IF(B628=例①!$E$12+IF(WEEKDAY(例①!$E$12)=1,例①!$E$12,(8-WEEKDAY(例①!$E$12))),"-",IF(B628="-","-",B628+1)),"-")</f>
        <v>-</v>
      </c>
      <c r="C629" s="89" t="str">
        <f t="shared" si="348"/>
        <v>-</v>
      </c>
      <c r="D629" s="199" t="str">
        <f t="shared" si="349"/>
        <v>×</v>
      </c>
      <c r="E629" s="200" t="str">
        <f t="shared" si="350"/>
        <v xml:space="preserve"> </v>
      </c>
      <c r="F629" s="201" t="s">
        <v>61</v>
      </c>
      <c r="G629" s="202"/>
      <c r="H629" s="203"/>
      <c r="I629" s="204"/>
      <c r="J629" s="187" t="str">
        <f t="shared" si="351"/>
        <v/>
      </c>
      <c r="K629" s="190" t="str">
        <f t="shared" si="335"/>
        <v/>
      </c>
      <c r="L629" s="190" t="str">
        <f t="shared" si="336"/>
        <v/>
      </c>
      <c r="M629" s="188" t="str">
        <f t="shared" si="352"/>
        <v/>
      </c>
      <c r="N629" s="87" t="str">
        <f t="shared" si="337"/>
        <v/>
      </c>
      <c r="O629" s="108"/>
      <c r="P629" s="156" t="str">
        <f>IF(B629&lt;例①!$E$11,"",IF(B629&gt;例①!$E$12,"",IF(LEN(CE629)=0,"○","")))</f>
        <v/>
      </c>
      <c r="Q629" s="162">
        <f t="shared" si="353"/>
        <v>52</v>
      </c>
      <c r="R629" s="93">
        <f t="shared" si="338"/>
        <v>181</v>
      </c>
      <c r="S629" s="156" t="str">
        <f t="shared" si="339"/>
        <v/>
      </c>
      <c r="T629" s="162">
        <f t="shared" si="340"/>
        <v>51</v>
      </c>
      <c r="U629" s="100">
        <f t="shared" si="354"/>
        <v>52</v>
      </c>
      <c r="V629" s="93" t="str">
        <f t="shared" si="341"/>
        <v/>
      </c>
      <c r="W629" s="169" t="str">
        <f t="shared" si="355"/>
        <v/>
      </c>
      <c r="X629" s="80" t="str">
        <f t="shared" si="356"/>
        <v/>
      </c>
      <c r="Y629" s="80" t="str">
        <f t="shared" si="357"/>
        <v/>
      </c>
      <c r="Z629" s="80" t="str">
        <f t="shared" si="342"/>
        <v>-</v>
      </c>
      <c r="AA629" s="80" t="str">
        <f t="shared" si="343"/>
        <v/>
      </c>
      <c r="AB629" s="80" t="str">
        <f t="shared" si="344"/>
        <v>OK（振替済み）</v>
      </c>
      <c r="AC629" s="154">
        <f t="shared" si="345"/>
        <v>51</v>
      </c>
      <c r="AD629" s="154" t="str">
        <f t="shared" si="358"/>
        <v/>
      </c>
      <c r="AE629" s="106">
        <f t="shared" si="359"/>
        <v>0</v>
      </c>
      <c r="AF629" s="106">
        <f t="shared" si="346"/>
        <v>0</v>
      </c>
      <c r="AG629" s="218" t="str">
        <f>IFERROR(IF(AE629=1,例①!$E$11,IF(AE629=2,例①!$E$11,IF(WEEKDAY(Z629)=2,Z622,AG628))),"")</f>
        <v/>
      </c>
      <c r="AH629" s="222" t="str">
        <f t="shared" si="366"/>
        <v/>
      </c>
      <c r="AI629" s="222" t="str">
        <f t="shared" si="366"/>
        <v/>
      </c>
      <c r="AJ629" s="222" t="str">
        <f t="shared" si="366"/>
        <v/>
      </c>
      <c r="AK629" s="222" t="str">
        <f t="shared" si="366"/>
        <v/>
      </c>
      <c r="AL629" s="222" t="str">
        <f t="shared" si="366"/>
        <v/>
      </c>
      <c r="AM629" s="222" t="str">
        <f t="shared" si="366"/>
        <v/>
      </c>
      <c r="AN629" s="222" t="str">
        <f t="shared" si="366"/>
        <v/>
      </c>
      <c r="AO629" s="222" t="str">
        <f t="shared" si="366"/>
        <v/>
      </c>
      <c r="AP629" s="222" t="str">
        <f t="shared" si="366"/>
        <v/>
      </c>
      <c r="AQ629" s="222" t="str">
        <f t="shared" si="366"/>
        <v/>
      </c>
      <c r="AR629" s="222" t="str">
        <f t="shared" si="366"/>
        <v/>
      </c>
      <c r="AS629" s="222" t="str">
        <f t="shared" si="366"/>
        <v/>
      </c>
      <c r="AT629" s="222" t="str">
        <f t="shared" si="366"/>
        <v/>
      </c>
      <c r="AU629" s="222" t="str">
        <f t="shared" si="366"/>
        <v/>
      </c>
      <c r="AV629" s="222" t="str">
        <f t="shared" si="366"/>
        <v/>
      </c>
      <c r="AW629" s="222" t="str">
        <f t="shared" si="366"/>
        <v/>
      </c>
      <c r="AX629" s="222" t="str">
        <f t="shared" si="366"/>
        <v/>
      </c>
      <c r="AY629" s="222" t="str">
        <f t="shared" si="366"/>
        <v/>
      </c>
      <c r="AZ629" s="222" t="str">
        <f t="shared" si="366"/>
        <v/>
      </c>
      <c r="BA629" s="222" t="str">
        <f t="shared" si="366"/>
        <v/>
      </c>
      <c r="BB629" s="219" t="str">
        <f>IFERROR(IF(IF(IF(Z629=例①!$E$12,例①!$E$12,IF(WEEKDAY(Z629)=1,Z636,BB630))&gt;例①!$E$12,例①!$E$12,IF(Z629=例①!$E$12,例①!$E$12,IF(WEEKDAY(Z629)=1,Z636,BB630)))=0,例①!$E$12,IF(IF(Z629=例①!$E$12,例①!$E$12,IF(WEEKDAY(Z629)=1,Z636,BB630))&gt;例①!$E$12,例①!$E$12,IF(Z629=例①!$E$12,例①!$E$12,IF(WEEKDAY(Z629)=1,Z636,BB630)))),"")</f>
        <v/>
      </c>
      <c r="BE629" s="53"/>
      <c r="BF629" s="53"/>
      <c r="BG629" s="53" t="str">
        <f>IFERROR(VLOOKUP(B629,例①!$C$11:$D$12,2,FALSE),"")</f>
        <v/>
      </c>
      <c r="BH629" s="53" t="str">
        <f>IFERROR(VLOOKUP(B629,例①!$C$16:$D$21,2,FALSE),"")</f>
        <v/>
      </c>
      <c r="BI629" s="53" t="str">
        <f>IFERROR(VLOOKUP(B629,例①!$C$22:$D$24,2,FALSE),"")</f>
        <v/>
      </c>
      <c r="BJ629" s="53" t="str">
        <f>IF(B629&gt;例①!$C$26,"",IF(B629&gt;=例①!$C$25,$BJ$13,""))</f>
        <v/>
      </c>
      <c r="BK629" s="53" t="str">
        <f>IF(B629&gt;例①!$C$28,"",IF(B629&gt;=例①!$C$27,$BK$13,""))</f>
        <v/>
      </c>
      <c r="BL629" s="53" t="str">
        <f>IF(B629&gt;例①!$C$30,"",IF(B629&gt;=例①!$C$29,$BL$13,""))</f>
        <v/>
      </c>
      <c r="BM629" s="53" t="str">
        <f>IF(B629&gt;例①!$C$32,"",IF(B629&gt;=例①!$C$31,$BM$13,""))</f>
        <v/>
      </c>
      <c r="BN629" s="53" t="str">
        <f>IF(B629&gt;例①!$C$34,"",IF(B629&gt;=例①!$C$33,$BN$13,""))</f>
        <v/>
      </c>
      <c r="BO629" s="53" t="str">
        <f>IF(B629&gt;例①!$C$36,"",IF(B629&gt;=例①!$C$35,$BO$13,""))</f>
        <v/>
      </c>
      <c r="BP629" s="53" t="str">
        <f>IF(B629&gt;例①!$C$38,"",IF(B629&gt;=例①!$C$37,$BP$13,""))</f>
        <v/>
      </c>
      <c r="BQ629" s="53" t="str">
        <f>IF(B629&gt;例①!$C$40,"",IF(B629&gt;=例①!$C$39,$BQ$13,""))</f>
        <v/>
      </c>
      <c r="BR629" s="53" t="str">
        <f>IF(B629&gt;例①!$C$42,"",IF(B629&gt;=例①!$C$41,$BR$13,""))</f>
        <v/>
      </c>
      <c r="BS629" s="53" t="str">
        <f>IF(B629&gt;例①!$C$44,"",IF(B629&gt;=例①!$C$43,$BS$13,""))</f>
        <v/>
      </c>
      <c r="BT629" s="53" t="str">
        <f>IF(B629&gt;例①!$C$46,"",IF(B629&gt;=例①!$C$45,$BT$13,""))</f>
        <v/>
      </c>
      <c r="BU629" s="53" t="str">
        <f>IF(B629&gt;例①!$C$48,"",IF(B629&gt;=例①!$C$47,$BU$13,""))</f>
        <v/>
      </c>
      <c r="BV629" s="53" t="str">
        <f>IF(B629&gt;例①!$C$50,"",IF(B629&gt;=例①!$C$49,$BV$13,""))</f>
        <v/>
      </c>
      <c r="BW629" s="53" t="str">
        <f>IF(B629&gt;例①!$C$52,"",IF(B629&gt;=例①!$C$51,$BW$13,""))</f>
        <v/>
      </c>
      <c r="BX629" s="53" t="str">
        <f>IF(B629&gt;例①!$C$54,"",IF(B629&gt;=例①!$C$53,$BX$13,""))</f>
        <v/>
      </c>
      <c r="BY629" s="53" t="str">
        <f>IF(B629&gt;例①!$C$56,"",IF(B629&gt;=例①!$C$55,$BY$13,""))</f>
        <v/>
      </c>
      <c r="BZ629" s="53" t="str">
        <f>IF(B629&gt;例①!$C$58,"",IF(B629&gt;=例①!$C$57,$BZ$13,""))</f>
        <v/>
      </c>
      <c r="CA629" s="53" t="str">
        <f>IF(B629&gt;例①!$C$60,"",IF(B629&gt;=例①!$C$59,$CA$13,""))</f>
        <v/>
      </c>
      <c r="CB629" s="53" t="str">
        <f>IF(B629&gt;例①!$C$62,"",IF(B629&gt;=例①!$C$61,$CB$13,""))</f>
        <v/>
      </c>
      <c r="CC629" s="53" t="str">
        <f>IF(B629&gt;例①!$C$64,"",IF(B629&gt;=例①!$C$63,$CC$13,""))</f>
        <v/>
      </c>
      <c r="CD629" s="53" t="str">
        <f>IF(B629&gt;例①!$C$66,"",IF(B629&gt;=例①!$C$65,$CD$13,""))</f>
        <v/>
      </c>
      <c r="CE629" s="50" t="str">
        <f t="shared" si="360"/>
        <v/>
      </c>
      <c r="CF629" s="50" t="str">
        <f t="shared" si="347"/>
        <v xml:space="preserve"> </v>
      </c>
    </row>
    <row r="630" spans="1:84" ht="39" customHeight="1" thickTop="1" thickBot="1" x14ac:dyDescent="0.2">
      <c r="A630" s="81" t="str">
        <f t="shared" si="334"/>
        <v>対象期間外</v>
      </c>
      <c r="B630" s="180" t="str">
        <f>IFERROR(IF(B629=例①!$E$12+IF(WEEKDAY(例①!$E$12)=1,例①!$E$12,(8-WEEKDAY(例①!$E$12))),"-",IF(B629="-","-",B629+1)),"-")</f>
        <v>-</v>
      </c>
      <c r="C630" s="89" t="str">
        <f t="shared" si="348"/>
        <v>-</v>
      </c>
      <c r="D630" s="199" t="str">
        <f t="shared" si="349"/>
        <v>×</v>
      </c>
      <c r="E630" s="200" t="str">
        <f t="shared" si="350"/>
        <v xml:space="preserve"> </v>
      </c>
      <c r="F630" s="201" t="s">
        <v>61</v>
      </c>
      <c r="G630" s="202"/>
      <c r="H630" s="203"/>
      <c r="I630" s="204"/>
      <c r="J630" s="187" t="str">
        <f t="shared" si="351"/>
        <v/>
      </c>
      <c r="K630" s="190" t="str">
        <f t="shared" si="335"/>
        <v/>
      </c>
      <c r="L630" s="190" t="str">
        <f t="shared" si="336"/>
        <v/>
      </c>
      <c r="M630" s="188" t="str">
        <f t="shared" si="352"/>
        <v/>
      </c>
      <c r="N630" s="87" t="str">
        <f t="shared" si="337"/>
        <v/>
      </c>
      <c r="O630" s="108"/>
      <c r="P630" s="156" t="str">
        <f>IF(B630&lt;例①!$E$11,"",IF(B630&gt;例①!$E$12,"",IF(LEN(CE630)=0,"○","")))</f>
        <v/>
      </c>
      <c r="Q630" s="162">
        <f t="shared" si="353"/>
        <v>52</v>
      </c>
      <c r="R630" s="93">
        <f t="shared" si="338"/>
        <v>181</v>
      </c>
      <c r="S630" s="156" t="str">
        <f t="shared" si="339"/>
        <v/>
      </c>
      <c r="T630" s="162">
        <f t="shared" si="340"/>
        <v>51</v>
      </c>
      <c r="U630" s="100">
        <f t="shared" si="354"/>
        <v>52</v>
      </c>
      <c r="V630" s="93" t="str">
        <f t="shared" si="341"/>
        <v/>
      </c>
      <c r="W630" s="169" t="str">
        <f t="shared" si="355"/>
        <v/>
      </c>
      <c r="X630" s="80" t="str">
        <f t="shared" si="356"/>
        <v/>
      </c>
      <c r="Y630" s="80" t="str">
        <f t="shared" si="357"/>
        <v/>
      </c>
      <c r="Z630" s="80" t="str">
        <f t="shared" si="342"/>
        <v>-</v>
      </c>
      <c r="AA630" s="80" t="str">
        <f t="shared" si="343"/>
        <v/>
      </c>
      <c r="AB630" s="80" t="str">
        <f t="shared" si="344"/>
        <v>OK（振替済み）</v>
      </c>
      <c r="AC630" s="154">
        <f t="shared" si="345"/>
        <v>51</v>
      </c>
      <c r="AD630" s="154" t="str">
        <f t="shared" si="358"/>
        <v/>
      </c>
      <c r="AE630" s="106">
        <f t="shared" si="359"/>
        <v>0</v>
      </c>
      <c r="AF630" s="106">
        <f t="shared" si="346"/>
        <v>0</v>
      </c>
      <c r="AG630" s="223" t="str">
        <f>IFERROR(IF(AE630=1,例①!$E$11,IF(AE630=2,例①!$E$11,IF(WEEKDAY(Z630)=2,Z623,AG629))),"")</f>
        <v/>
      </c>
      <c r="AH630" s="224" t="str">
        <f t="shared" si="366"/>
        <v/>
      </c>
      <c r="AI630" s="224" t="str">
        <f t="shared" si="366"/>
        <v/>
      </c>
      <c r="AJ630" s="224" t="str">
        <f t="shared" si="366"/>
        <v/>
      </c>
      <c r="AK630" s="224" t="str">
        <f t="shared" si="366"/>
        <v/>
      </c>
      <c r="AL630" s="224" t="str">
        <f t="shared" si="366"/>
        <v/>
      </c>
      <c r="AM630" s="224" t="str">
        <f t="shared" si="366"/>
        <v/>
      </c>
      <c r="AN630" s="224" t="str">
        <f t="shared" si="366"/>
        <v/>
      </c>
      <c r="AO630" s="224" t="str">
        <f t="shared" si="366"/>
        <v/>
      </c>
      <c r="AP630" s="224" t="str">
        <f t="shared" si="366"/>
        <v/>
      </c>
      <c r="AQ630" s="224" t="str">
        <f t="shared" si="366"/>
        <v/>
      </c>
      <c r="AR630" s="224" t="str">
        <f t="shared" si="366"/>
        <v/>
      </c>
      <c r="AS630" s="224" t="str">
        <f t="shared" si="366"/>
        <v/>
      </c>
      <c r="AT630" s="224" t="str">
        <f t="shared" si="366"/>
        <v/>
      </c>
      <c r="AU630" s="224" t="str">
        <f t="shared" si="366"/>
        <v/>
      </c>
      <c r="AV630" s="224" t="str">
        <f t="shared" si="366"/>
        <v/>
      </c>
      <c r="AW630" s="224" t="str">
        <f t="shared" si="366"/>
        <v/>
      </c>
      <c r="AX630" s="224" t="str">
        <f t="shared" si="366"/>
        <v/>
      </c>
      <c r="AY630" s="224" t="str">
        <f t="shared" si="366"/>
        <v/>
      </c>
      <c r="AZ630" s="224" t="str">
        <f t="shared" si="366"/>
        <v/>
      </c>
      <c r="BA630" s="224" t="str">
        <f t="shared" si="366"/>
        <v/>
      </c>
      <c r="BB630" s="225" t="str">
        <f>IFERROR(IF(IF(IF(Z630=例①!$E$12,例①!$E$12,IF(WEEKDAY(Z630)=1,Z637,BB631))&gt;例①!$E$12,例①!$E$12,IF(Z630=例①!$E$12,例①!$E$12,IF(WEEKDAY(Z630)=1,Z637,BB631)))=0,例①!$E$12,IF(IF(Z630=例①!$E$12,例①!$E$12,IF(WEEKDAY(Z630)=1,Z637,BB631))&gt;例①!$E$12,例①!$E$12,IF(Z630=例①!$E$12,例①!$E$12,IF(WEEKDAY(Z630)=1,Z637,BB631)))),"")</f>
        <v/>
      </c>
      <c r="BE630" s="53"/>
      <c r="BF630" s="53"/>
      <c r="BG630" s="53" t="str">
        <f>IFERROR(VLOOKUP(B630,例①!$C$11:$D$12,2,FALSE),"")</f>
        <v/>
      </c>
      <c r="BH630" s="53" t="str">
        <f>IFERROR(VLOOKUP(B630,例①!$C$16:$D$21,2,FALSE),"")</f>
        <v/>
      </c>
      <c r="BI630" s="53" t="str">
        <f>IFERROR(VLOOKUP(B630,例①!$C$22:$D$24,2,FALSE),"")</f>
        <v/>
      </c>
      <c r="BJ630" s="53" t="str">
        <f>IF(B630&gt;例①!$C$26,"",IF(B630&gt;=例①!$C$25,$BJ$13,""))</f>
        <v/>
      </c>
      <c r="BK630" s="53" t="str">
        <f>IF(B630&gt;例①!$C$28,"",IF(B630&gt;=例①!$C$27,$BK$13,""))</f>
        <v/>
      </c>
      <c r="BL630" s="53" t="str">
        <f>IF(B630&gt;例①!$C$30,"",IF(B630&gt;=例①!$C$29,$BL$13,""))</f>
        <v/>
      </c>
      <c r="BM630" s="53" t="str">
        <f>IF(B630&gt;例①!$C$32,"",IF(B630&gt;=例①!$C$31,$BM$13,""))</f>
        <v/>
      </c>
      <c r="BN630" s="53" t="str">
        <f>IF(B630&gt;例①!$C$34,"",IF(B630&gt;=例①!$C$33,$BN$13,""))</f>
        <v/>
      </c>
      <c r="BO630" s="53" t="str">
        <f>IF(B630&gt;例①!$C$36,"",IF(B630&gt;=例①!$C$35,$BO$13,""))</f>
        <v/>
      </c>
      <c r="BP630" s="53" t="str">
        <f>IF(B630&gt;例①!$C$38,"",IF(B630&gt;=例①!$C$37,$BP$13,""))</f>
        <v/>
      </c>
      <c r="BQ630" s="53" t="str">
        <f>IF(B630&gt;例①!$C$40,"",IF(B630&gt;=例①!$C$39,$BQ$13,""))</f>
        <v/>
      </c>
      <c r="BR630" s="53" t="str">
        <f>IF(B630&gt;例①!$C$42,"",IF(B630&gt;=例①!$C$41,$BR$13,""))</f>
        <v/>
      </c>
      <c r="BS630" s="53" t="str">
        <f>IF(B630&gt;例①!$C$44,"",IF(B630&gt;=例①!$C$43,$BS$13,""))</f>
        <v/>
      </c>
      <c r="BT630" s="53" t="str">
        <f>IF(B630&gt;例①!$C$46,"",IF(B630&gt;=例①!$C$45,$BT$13,""))</f>
        <v/>
      </c>
      <c r="BU630" s="53" t="str">
        <f>IF(B630&gt;例①!$C$48,"",IF(B630&gt;=例①!$C$47,$BU$13,""))</f>
        <v/>
      </c>
      <c r="BV630" s="53" t="str">
        <f>IF(B630&gt;例①!$C$50,"",IF(B630&gt;=例①!$C$49,$BV$13,""))</f>
        <v/>
      </c>
      <c r="BW630" s="53" t="str">
        <f>IF(B630&gt;例①!$C$52,"",IF(B630&gt;=例①!$C$51,$BW$13,""))</f>
        <v/>
      </c>
      <c r="BX630" s="53" t="str">
        <f>IF(B630&gt;例①!$C$54,"",IF(B630&gt;=例①!$C$53,$BX$13,""))</f>
        <v/>
      </c>
      <c r="BY630" s="53" t="str">
        <f>IF(B630&gt;例①!$C$56,"",IF(B630&gt;=例①!$C$55,$BY$13,""))</f>
        <v/>
      </c>
      <c r="BZ630" s="53" t="str">
        <f>IF(B630&gt;例①!$C$58,"",IF(B630&gt;=例①!$C$57,$BZ$13,""))</f>
        <v/>
      </c>
      <c r="CA630" s="53" t="str">
        <f>IF(B630&gt;例①!$C$60,"",IF(B630&gt;=例①!$C$59,$CA$13,""))</f>
        <v/>
      </c>
      <c r="CB630" s="53" t="str">
        <f>IF(B630&gt;例①!$C$62,"",IF(B630&gt;=例①!$C$61,$CB$13,""))</f>
        <v/>
      </c>
      <c r="CC630" s="53" t="str">
        <f>IF(B630&gt;例①!$C$64,"",IF(B630&gt;=例①!$C$63,$CC$13,""))</f>
        <v/>
      </c>
      <c r="CD630" s="53" t="str">
        <f>IF(B630&gt;例①!$C$66,"",IF(B630&gt;=例①!$C$65,$CD$13,""))</f>
        <v/>
      </c>
      <c r="CE630" s="50" t="str">
        <f t="shared" si="360"/>
        <v/>
      </c>
      <c r="CF630" s="50" t="str">
        <f t="shared" si="347"/>
        <v xml:space="preserve"> </v>
      </c>
    </row>
    <row r="631" spans="1:84" ht="39" customHeight="1" thickTop="1" thickBot="1" x14ac:dyDescent="0.2">
      <c r="A631" s="81" t="str">
        <f t="shared" si="334"/>
        <v>対象期間外</v>
      </c>
      <c r="B631" s="180" t="str">
        <f>IFERROR(IF(B630=例①!$E$12+IF(WEEKDAY(例①!$E$12)=1,例①!$E$12,(8-WEEKDAY(例①!$E$12))),"-",IF(B630="-","-",B630+1)),"-")</f>
        <v>-</v>
      </c>
      <c r="C631" s="89" t="str">
        <f t="shared" si="348"/>
        <v>-</v>
      </c>
      <c r="D631" s="199" t="str">
        <f t="shared" si="349"/>
        <v>×</v>
      </c>
      <c r="E631" s="200" t="str">
        <f t="shared" si="350"/>
        <v xml:space="preserve"> </v>
      </c>
      <c r="F631" s="201" t="s">
        <v>60</v>
      </c>
      <c r="G631" s="202"/>
      <c r="H631" s="203"/>
      <c r="I631" s="204"/>
      <c r="J631" s="187" t="str">
        <f t="shared" si="351"/>
        <v/>
      </c>
      <c r="K631" s="190" t="str">
        <f t="shared" si="335"/>
        <v/>
      </c>
      <c r="L631" s="190" t="str">
        <f t="shared" si="336"/>
        <v/>
      </c>
      <c r="M631" s="188" t="str">
        <f t="shared" si="352"/>
        <v/>
      </c>
      <c r="N631" s="87" t="str">
        <f t="shared" si="337"/>
        <v/>
      </c>
      <c r="O631" s="108"/>
      <c r="P631" s="156" t="str">
        <f>IF(B631&lt;例①!$E$11,"",IF(B631&gt;例①!$E$12,"",IF(LEN(CE631)=0,"○","")))</f>
        <v/>
      </c>
      <c r="Q631" s="162">
        <f t="shared" si="353"/>
        <v>52</v>
      </c>
      <c r="R631" s="93">
        <f t="shared" si="338"/>
        <v>181</v>
      </c>
      <c r="S631" s="156" t="str">
        <f t="shared" si="339"/>
        <v/>
      </c>
      <c r="T631" s="162">
        <f t="shared" si="340"/>
        <v>51</v>
      </c>
      <c r="U631" s="100">
        <f t="shared" si="354"/>
        <v>52</v>
      </c>
      <c r="V631" s="93" t="str">
        <f t="shared" si="341"/>
        <v/>
      </c>
      <c r="W631" s="169" t="str">
        <f t="shared" si="355"/>
        <v/>
      </c>
      <c r="X631" s="80" t="str">
        <f t="shared" si="356"/>
        <v/>
      </c>
      <c r="Y631" s="80" t="str">
        <f t="shared" si="357"/>
        <v/>
      </c>
      <c r="Z631" s="80" t="str">
        <f t="shared" si="342"/>
        <v>-</v>
      </c>
      <c r="AA631" s="80" t="str">
        <f t="shared" si="343"/>
        <v/>
      </c>
      <c r="AB631" s="80" t="str">
        <f t="shared" si="344"/>
        <v>OK（振替済み）</v>
      </c>
      <c r="AC631" s="154">
        <f t="shared" si="345"/>
        <v>51</v>
      </c>
      <c r="AD631" s="154" t="str">
        <f t="shared" si="358"/>
        <v/>
      </c>
      <c r="AE631" s="106">
        <f t="shared" si="359"/>
        <v>0</v>
      </c>
      <c r="AF631" s="106">
        <f t="shared" si="346"/>
        <v>0</v>
      </c>
      <c r="AG631" s="216" t="str">
        <f>IFERROR(IF(AE631=1,例①!$E$11,IF(AE631=2,例①!$E$11,IF(WEEKDAY(Z631)=2,Z624,AG630))),"")</f>
        <v/>
      </c>
      <c r="AH631" s="221" t="str">
        <f t="shared" si="366"/>
        <v/>
      </c>
      <c r="AI631" s="221" t="str">
        <f t="shared" si="366"/>
        <v/>
      </c>
      <c r="AJ631" s="221" t="str">
        <f t="shared" si="366"/>
        <v/>
      </c>
      <c r="AK631" s="221" t="str">
        <f t="shared" si="366"/>
        <v/>
      </c>
      <c r="AL631" s="221" t="str">
        <f t="shared" si="366"/>
        <v/>
      </c>
      <c r="AM631" s="221" t="str">
        <f t="shared" si="366"/>
        <v/>
      </c>
      <c r="AN631" s="221" t="str">
        <f t="shared" si="366"/>
        <v/>
      </c>
      <c r="AO631" s="221" t="str">
        <f t="shared" si="366"/>
        <v/>
      </c>
      <c r="AP631" s="221" t="str">
        <f t="shared" si="366"/>
        <v/>
      </c>
      <c r="AQ631" s="221" t="str">
        <f t="shared" si="366"/>
        <v/>
      </c>
      <c r="AR631" s="221" t="str">
        <f t="shared" si="366"/>
        <v/>
      </c>
      <c r="AS631" s="221" t="str">
        <f t="shared" si="366"/>
        <v/>
      </c>
      <c r="AT631" s="221" t="str">
        <f t="shared" si="366"/>
        <v/>
      </c>
      <c r="AU631" s="221" t="str">
        <f t="shared" si="366"/>
        <v/>
      </c>
      <c r="AV631" s="221" t="str">
        <f t="shared" si="366"/>
        <v/>
      </c>
      <c r="AW631" s="221" t="str">
        <f t="shared" si="366"/>
        <v/>
      </c>
      <c r="AX631" s="221" t="str">
        <f t="shared" si="366"/>
        <v/>
      </c>
      <c r="AY631" s="221" t="str">
        <f t="shared" si="366"/>
        <v/>
      </c>
      <c r="AZ631" s="221" t="str">
        <f t="shared" si="366"/>
        <v/>
      </c>
      <c r="BA631" s="221" t="str">
        <f t="shared" si="366"/>
        <v/>
      </c>
      <c r="BB631" s="217" t="str">
        <f>IFERROR(IF(IF(IF(Z631=例①!$E$12,例①!$E$12,IF(WEEKDAY(Z631)=1,Z638,BB632))&gt;例①!$E$12,例①!$E$12,IF(Z631=例①!$E$12,例①!$E$12,IF(WEEKDAY(Z631)=1,Z638,BB632)))=0,例①!$E$12,IF(IF(Z631=例①!$E$12,例①!$E$12,IF(WEEKDAY(Z631)=1,Z638,BB632))&gt;例①!$E$12,例①!$E$12,IF(Z631=例①!$E$12,例①!$E$12,IF(WEEKDAY(Z631)=1,Z638,BB632)))),"")</f>
        <v/>
      </c>
      <c r="BE631" s="53"/>
      <c r="BF631" s="53"/>
      <c r="BG631" s="53" t="str">
        <f>IFERROR(VLOOKUP(B631,例①!$C$11:$D$12,2,FALSE),"")</f>
        <v/>
      </c>
      <c r="BH631" s="53" t="str">
        <f>IFERROR(VLOOKUP(B631,例①!$C$16:$D$21,2,FALSE),"")</f>
        <v/>
      </c>
      <c r="BI631" s="53" t="str">
        <f>IFERROR(VLOOKUP(B631,例①!$C$22:$D$24,2,FALSE),"")</f>
        <v/>
      </c>
      <c r="BJ631" s="53" t="str">
        <f>IF(B631&gt;例①!$C$26,"",IF(B631&gt;=例①!$C$25,$BJ$13,""))</f>
        <v/>
      </c>
      <c r="BK631" s="53" t="str">
        <f>IF(B631&gt;例①!$C$28,"",IF(B631&gt;=例①!$C$27,$BK$13,""))</f>
        <v/>
      </c>
      <c r="BL631" s="53" t="str">
        <f>IF(B631&gt;例①!$C$30,"",IF(B631&gt;=例①!$C$29,$BL$13,""))</f>
        <v/>
      </c>
      <c r="BM631" s="53" t="str">
        <f>IF(B631&gt;例①!$C$32,"",IF(B631&gt;=例①!$C$31,$BM$13,""))</f>
        <v/>
      </c>
      <c r="BN631" s="53" t="str">
        <f>IF(B631&gt;例①!$C$34,"",IF(B631&gt;=例①!$C$33,$BN$13,""))</f>
        <v/>
      </c>
      <c r="BO631" s="53" t="str">
        <f>IF(B631&gt;例①!$C$36,"",IF(B631&gt;=例①!$C$35,$BO$13,""))</f>
        <v/>
      </c>
      <c r="BP631" s="53" t="str">
        <f>IF(B631&gt;例①!$C$38,"",IF(B631&gt;=例①!$C$37,$BP$13,""))</f>
        <v/>
      </c>
      <c r="BQ631" s="53" t="str">
        <f>IF(B631&gt;例①!$C$40,"",IF(B631&gt;=例①!$C$39,$BQ$13,""))</f>
        <v/>
      </c>
      <c r="BR631" s="53" t="str">
        <f>IF(B631&gt;例①!$C$42,"",IF(B631&gt;=例①!$C$41,$BR$13,""))</f>
        <v/>
      </c>
      <c r="BS631" s="53" t="str">
        <f>IF(B631&gt;例①!$C$44,"",IF(B631&gt;=例①!$C$43,$BS$13,""))</f>
        <v/>
      </c>
      <c r="BT631" s="53" t="str">
        <f>IF(B631&gt;例①!$C$46,"",IF(B631&gt;=例①!$C$45,$BT$13,""))</f>
        <v/>
      </c>
      <c r="BU631" s="53" t="str">
        <f>IF(B631&gt;例①!$C$48,"",IF(B631&gt;=例①!$C$47,$BU$13,""))</f>
        <v/>
      </c>
      <c r="BV631" s="53" t="str">
        <f>IF(B631&gt;例①!$C$50,"",IF(B631&gt;=例①!$C$49,$BV$13,""))</f>
        <v/>
      </c>
      <c r="BW631" s="53" t="str">
        <f>IF(B631&gt;例①!$C$52,"",IF(B631&gt;=例①!$C$51,$BW$13,""))</f>
        <v/>
      </c>
      <c r="BX631" s="53" t="str">
        <f>IF(B631&gt;例①!$C$54,"",IF(B631&gt;=例①!$C$53,$BX$13,""))</f>
        <v/>
      </c>
      <c r="BY631" s="53" t="str">
        <f>IF(B631&gt;例①!$C$56,"",IF(B631&gt;=例①!$C$55,$BY$13,""))</f>
        <v/>
      </c>
      <c r="BZ631" s="53" t="str">
        <f>IF(B631&gt;例①!$C$58,"",IF(B631&gt;=例①!$C$57,$BZ$13,""))</f>
        <v/>
      </c>
      <c r="CA631" s="53" t="str">
        <f>IF(B631&gt;例①!$C$60,"",IF(B631&gt;=例①!$C$59,$CA$13,""))</f>
        <v/>
      </c>
      <c r="CB631" s="53" t="str">
        <f>IF(B631&gt;例①!$C$62,"",IF(B631&gt;=例①!$C$61,$CB$13,""))</f>
        <v/>
      </c>
      <c r="CC631" s="53" t="str">
        <f>IF(B631&gt;例①!$C$64,"",IF(B631&gt;=例①!$C$63,$CC$13,""))</f>
        <v/>
      </c>
      <c r="CD631" s="53" t="str">
        <f>IF(B631&gt;例①!$C$66,"",IF(B631&gt;=例①!$C$65,$CD$13,""))</f>
        <v/>
      </c>
      <c r="CE631" s="50" t="str">
        <f t="shared" si="360"/>
        <v/>
      </c>
      <c r="CF631" s="50" t="str">
        <f t="shared" si="347"/>
        <v xml:space="preserve"> </v>
      </c>
    </row>
    <row r="632" spans="1:84" ht="39" customHeight="1" thickTop="1" thickBot="1" x14ac:dyDescent="0.2">
      <c r="A632" s="81" t="str">
        <f t="shared" si="334"/>
        <v>対象期間外</v>
      </c>
      <c r="B632" s="180" t="str">
        <f>IFERROR(IF(B631=例①!$E$12+IF(WEEKDAY(例①!$E$12)=1,例①!$E$12,(8-WEEKDAY(例①!$E$12))),"-",IF(B631="-","-",B631+1)),"-")</f>
        <v>-</v>
      </c>
      <c r="C632" s="89" t="str">
        <f t="shared" si="348"/>
        <v>-</v>
      </c>
      <c r="D632" s="199" t="str">
        <f t="shared" si="349"/>
        <v>×</v>
      </c>
      <c r="E632" s="200" t="str">
        <f t="shared" si="350"/>
        <v xml:space="preserve"> </v>
      </c>
      <c r="F632" s="201" t="s">
        <v>60</v>
      </c>
      <c r="G632" s="202"/>
      <c r="H632" s="203"/>
      <c r="I632" s="204"/>
      <c r="J632" s="187" t="str">
        <f t="shared" si="351"/>
        <v/>
      </c>
      <c r="K632" s="190" t="str">
        <f t="shared" si="335"/>
        <v/>
      </c>
      <c r="L632" s="190" t="str">
        <f t="shared" si="336"/>
        <v/>
      </c>
      <c r="M632" s="188" t="str">
        <f t="shared" si="352"/>
        <v/>
      </c>
      <c r="N632" s="87" t="str">
        <f t="shared" si="337"/>
        <v/>
      </c>
      <c r="O632" s="108"/>
      <c r="P632" s="156" t="str">
        <f>IF(B632&lt;例①!$E$11,"",IF(B632&gt;例①!$E$12,"",IF(LEN(CE632)=0,"○","")))</f>
        <v/>
      </c>
      <c r="Q632" s="162">
        <f t="shared" si="353"/>
        <v>52</v>
      </c>
      <c r="R632" s="93">
        <f t="shared" si="338"/>
        <v>181</v>
      </c>
      <c r="S632" s="156" t="str">
        <f t="shared" si="339"/>
        <v/>
      </c>
      <c r="T632" s="162">
        <f t="shared" si="340"/>
        <v>51</v>
      </c>
      <c r="U632" s="100">
        <f t="shared" si="354"/>
        <v>52</v>
      </c>
      <c r="V632" s="93" t="str">
        <f t="shared" si="341"/>
        <v/>
      </c>
      <c r="W632" s="169" t="str">
        <f t="shared" si="355"/>
        <v/>
      </c>
      <c r="X632" s="80" t="str">
        <f t="shared" si="356"/>
        <v/>
      </c>
      <c r="Y632" s="80" t="str">
        <f t="shared" si="357"/>
        <v/>
      </c>
      <c r="Z632" s="80" t="str">
        <f t="shared" si="342"/>
        <v>-</v>
      </c>
      <c r="AA632" s="80" t="str">
        <f t="shared" si="343"/>
        <v/>
      </c>
      <c r="AB632" s="80" t="str">
        <f t="shared" si="344"/>
        <v>OK（振替済み）</v>
      </c>
      <c r="AC632" s="154">
        <f t="shared" si="345"/>
        <v>51</v>
      </c>
      <c r="AD632" s="154" t="str">
        <f t="shared" si="358"/>
        <v/>
      </c>
      <c r="AE632" s="106">
        <f t="shared" si="359"/>
        <v>0</v>
      </c>
      <c r="AF632" s="106">
        <f t="shared" si="346"/>
        <v>0</v>
      </c>
      <c r="AG632" s="218" t="str">
        <f>IFERROR(IF(AE632=1,例①!$E$11,IF(AE632=2,例①!$E$11,IF(WEEKDAY(Z632)=2,Z625,AG631))),"")</f>
        <v/>
      </c>
      <c r="AH632" s="222" t="str">
        <f t="shared" si="366"/>
        <v/>
      </c>
      <c r="AI632" s="222" t="str">
        <f t="shared" si="366"/>
        <v/>
      </c>
      <c r="AJ632" s="222" t="str">
        <f t="shared" si="366"/>
        <v/>
      </c>
      <c r="AK632" s="222" t="str">
        <f t="shared" si="366"/>
        <v/>
      </c>
      <c r="AL632" s="222" t="str">
        <f t="shared" si="366"/>
        <v/>
      </c>
      <c r="AM632" s="222" t="str">
        <f t="shared" si="366"/>
        <v/>
      </c>
      <c r="AN632" s="222" t="str">
        <f t="shared" si="366"/>
        <v/>
      </c>
      <c r="AO632" s="222" t="str">
        <f t="shared" si="366"/>
        <v/>
      </c>
      <c r="AP632" s="222" t="str">
        <f t="shared" si="366"/>
        <v/>
      </c>
      <c r="AQ632" s="222" t="str">
        <f t="shared" si="366"/>
        <v/>
      </c>
      <c r="AR632" s="222" t="str">
        <f t="shared" si="366"/>
        <v/>
      </c>
      <c r="AS632" s="222" t="str">
        <f t="shared" si="366"/>
        <v/>
      </c>
      <c r="AT632" s="222" t="str">
        <f t="shared" si="366"/>
        <v/>
      </c>
      <c r="AU632" s="222" t="str">
        <f t="shared" si="366"/>
        <v/>
      </c>
      <c r="AV632" s="222" t="str">
        <f t="shared" si="366"/>
        <v/>
      </c>
      <c r="AW632" s="222" t="str">
        <f t="shared" si="366"/>
        <v/>
      </c>
      <c r="AX632" s="222" t="str">
        <f t="shared" si="366"/>
        <v/>
      </c>
      <c r="AY632" s="222" t="str">
        <f t="shared" si="366"/>
        <v/>
      </c>
      <c r="AZ632" s="222" t="str">
        <f t="shared" si="366"/>
        <v/>
      </c>
      <c r="BA632" s="222" t="str">
        <f t="shared" si="366"/>
        <v/>
      </c>
      <c r="BB632" s="219" t="str">
        <f>IFERROR(IF(IF(IF(Z632=例①!$E$12,例①!$E$12,IF(WEEKDAY(Z632)=1,Z639,BB633))&gt;例①!$E$12,例①!$E$12,IF(Z632=例①!$E$12,例①!$E$12,IF(WEEKDAY(Z632)=1,Z639,BB633)))=0,例①!$E$12,IF(IF(Z632=例①!$E$12,例①!$E$12,IF(WEEKDAY(Z632)=1,Z639,BB633))&gt;例①!$E$12,例①!$E$12,IF(Z632=例①!$E$12,例①!$E$12,IF(WEEKDAY(Z632)=1,Z639,BB633)))),"")</f>
        <v/>
      </c>
      <c r="BE632" s="53"/>
      <c r="BF632" s="53"/>
      <c r="BG632" s="53" t="str">
        <f>IFERROR(VLOOKUP(B632,例①!$C$11:$D$12,2,FALSE),"")</f>
        <v/>
      </c>
      <c r="BH632" s="53" t="str">
        <f>IFERROR(VLOOKUP(B632,例①!$C$16:$D$21,2,FALSE),"")</f>
        <v/>
      </c>
      <c r="BI632" s="53" t="str">
        <f>IFERROR(VLOOKUP(B632,例①!$C$22:$D$24,2,FALSE),"")</f>
        <v/>
      </c>
      <c r="BJ632" s="53" t="str">
        <f>IF(B632&gt;例①!$C$26,"",IF(B632&gt;=例①!$C$25,$BJ$13,""))</f>
        <v/>
      </c>
      <c r="BK632" s="53" t="str">
        <f>IF(B632&gt;例①!$C$28,"",IF(B632&gt;=例①!$C$27,$BK$13,""))</f>
        <v/>
      </c>
      <c r="BL632" s="53" t="str">
        <f>IF(B632&gt;例①!$C$30,"",IF(B632&gt;=例①!$C$29,$BL$13,""))</f>
        <v/>
      </c>
      <c r="BM632" s="53" t="str">
        <f>IF(B632&gt;例①!$C$32,"",IF(B632&gt;=例①!$C$31,$BM$13,""))</f>
        <v/>
      </c>
      <c r="BN632" s="53" t="str">
        <f>IF(B632&gt;例①!$C$34,"",IF(B632&gt;=例①!$C$33,$BN$13,""))</f>
        <v/>
      </c>
      <c r="BO632" s="53" t="str">
        <f>IF(B632&gt;例①!$C$36,"",IF(B632&gt;=例①!$C$35,$BO$13,""))</f>
        <v/>
      </c>
      <c r="BP632" s="53" t="str">
        <f>IF(B632&gt;例①!$C$38,"",IF(B632&gt;=例①!$C$37,$BP$13,""))</f>
        <v/>
      </c>
      <c r="BQ632" s="53" t="str">
        <f>IF(B632&gt;例①!$C$40,"",IF(B632&gt;=例①!$C$39,$BQ$13,""))</f>
        <v/>
      </c>
      <c r="BR632" s="53" t="str">
        <f>IF(B632&gt;例①!$C$42,"",IF(B632&gt;=例①!$C$41,$BR$13,""))</f>
        <v/>
      </c>
      <c r="BS632" s="53" t="str">
        <f>IF(B632&gt;例①!$C$44,"",IF(B632&gt;=例①!$C$43,$BS$13,""))</f>
        <v/>
      </c>
      <c r="BT632" s="53" t="str">
        <f>IF(B632&gt;例①!$C$46,"",IF(B632&gt;=例①!$C$45,$BT$13,""))</f>
        <v/>
      </c>
      <c r="BU632" s="53" t="str">
        <f>IF(B632&gt;例①!$C$48,"",IF(B632&gt;=例①!$C$47,$BU$13,""))</f>
        <v/>
      </c>
      <c r="BV632" s="53" t="str">
        <f>IF(B632&gt;例①!$C$50,"",IF(B632&gt;=例①!$C$49,$BV$13,""))</f>
        <v/>
      </c>
      <c r="BW632" s="53" t="str">
        <f>IF(B632&gt;例①!$C$52,"",IF(B632&gt;=例①!$C$51,$BW$13,""))</f>
        <v/>
      </c>
      <c r="BX632" s="53" t="str">
        <f>IF(B632&gt;例①!$C$54,"",IF(B632&gt;=例①!$C$53,$BX$13,""))</f>
        <v/>
      </c>
      <c r="BY632" s="53" t="str">
        <f>IF(B632&gt;例①!$C$56,"",IF(B632&gt;=例①!$C$55,$BY$13,""))</f>
        <v/>
      </c>
      <c r="BZ632" s="53" t="str">
        <f>IF(B632&gt;例①!$C$58,"",IF(B632&gt;=例①!$C$57,$BZ$13,""))</f>
        <v/>
      </c>
      <c r="CA632" s="53" t="str">
        <f>IF(B632&gt;例①!$C$60,"",IF(B632&gt;=例①!$C$59,$CA$13,""))</f>
        <v/>
      </c>
      <c r="CB632" s="53" t="str">
        <f>IF(B632&gt;例①!$C$62,"",IF(B632&gt;=例①!$C$61,$CB$13,""))</f>
        <v/>
      </c>
      <c r="CC632" s="53" t="str">
        <f>IF(B632&gt;例①!$C$64,"",IF(B632&gt;=例①!$C$63,$CC$13,""))</f>
        <v/>
      </c>
      <c r="CD632" s="53" t="str">
        <f>IF(B632&gt;例①!$C$66,"",IF(B632&gt;=例①!$C$65,$CD$13,""))</f>
        <v/>
      </c>
      <c r="CE632" s="50" t="str">
        <f t="shared" si="360"/>
        <v/>
      </c>
      <c r="CF632" s="50" t="str">
        <f t="shared" si="347"/>
        <v xml:space="preserve"> </v>
      </c>
    </row>
    <row r="633" spans="1:84" ht="39" customHeight="1" thickTop="1" thickBot="1" x14ac:dyDescent="0.2">
      <c r="A633" s="81" t="str">
        <f t="shared" si="334"/>
        <v>対象期間外</v>
      </c>
      <c r="B633" s="180" t="str">
        <f>IFERROR(IF(B632=例①!$E$12+IF(WEEKDAY(例①!$E$12)=1,例①!$E$12,(8-WEEKDAY(例①!$E$12))),"-",IF(B632="-","-",B632+1)),"-")</f>
        <v>-</v>
      </c>
      <c r="C633" s="89" t="str">
        <f t="shared" si="348"/>
        <v>-</v>
      </c>
      <c r="D633" s="199" t="str">
        <f t="shared" si="349"/>
        <v>×</v>
      </c>
      <c r="E633" s="200" t="str">
        <f t="shared" si="350"/>
        <v xml:space="preserve"> </v>
      </c>
      <c r="F633" s="201" t="s">
        <v>60</v>
      </c>
      <c r="G633" s="202"/>
      <c r="H633" s="203"/>
      <c r="I633" s="204"/>
      <c r="J633" s="187" t="str">
        <f t="shared" si="351"/>
        <v/>
      </c>
      <c r="K633" s="190" t="str">
        <f t="shared" si="335"/>
        <v/>
      </c>
      <c r="L633" s="190" t="str">
        <f t="shared" si="336"/>
        <v/>
      </c>
      <c r="M633" s="188" t="str">
        <f t="shared" si="352"/>
        <v/>
      </c>
      <c r="N633" s="87" t="str">
        <f t="shared" si="337"/>
        <v/>
      </c>
      <c r="O633" s="108"/>
      <c r="P633" s="156" t="str">
        <f>IF(B633&lt;例①!$E$11,"",IF(B633&gt;例①!$E$12,"",IF(LEN(CE633)=0,"○","")))</f>
        <v/>
      </c>
      <c r="Q633" s="162">
        <f t="shared" si="353"/>
        <v>52</v>
      </c>
      <c r="R633" s="93">
        <f t="shared" si="338"/>
        <v>181</v>
      </c>
      <c r="S633" s="156" t="str">
        <f t="shared" si="339"/>
        <v/>
      </c>
      <c r="T633" s="162">
        <f t="shared" si="340"/>
        <v>51</v>
      </c>
      <c r="U633" s="100">
        <f t="shared" si="354"/>
        <v>52</v>
      </c>
      <c r="V633" s="93" t="str">
        <f t="shared" si="341"/>
        <v/>
      </c>
      <c r="W633" s="169" t="str">
        <f t="shared" si="355"/>
        <v/>
      </c>
      <c r="X633" s="80" t="str">
        <f t="shared" si="356"/>
        <v/>
      </c>
      <c r="Y633" s="80" t="str">
        <f t="shared" si="357"/>
        <v/>
      </c>
      <c r="Z633" s="80" t="str">
        <f t="shared" si="342"/>
        <v>-</v>
      </c>
      <c r="AA633" s="80" t="str">
        <f t="shared" si="343"/>
        <v/>
      </c>
      <c r="AB633" s="80" t="str">
        <f t="shared" si="344"/>
        <v>OK（振替済み）</v>
      </c>
      <c r="AC633" s="154">
        <f t="shared" si="345"/>
        <v>51</v>
      </c>
      <c r="AD633" s="154" t="str">
        <f t="shared" si="358"/>
        <v/>
      </c>
      <c r="AE633" s="106">
        <f t="shared" si="359"/>
        <v>0</v>
      </c>
      <c r="AF633" s="106">
        <f t="shared" si="346"/>
        <v>0</v>
      </c>
      <c r="AG633" s="218" t="str">
        <f>IFERROR(IF(AE633=1,例①!$E$11,IF(AE633=2,例①!$E$11,IF(WEEKDAY(Z633)=2,Z626,AG632))),"")</f>
        <v/>
      </c>
      <c r="AH633" s="222" t="str">
        <f t="shared" si="366"/>
        <v/>
      </c>
      <c r="AI633" s="222" t="str">
        <f t="shared" si="366"/>
        <v/>
      </c>
      <c r="AJ633" s="222" t="str">
        <f t="shared" si="366"/>
        <v/>
      </c>
      <c r="AK633" s="222" t="str">
        <f t="shared" si="366"/>
        <v/>
      </c>
      <c r="AL633" s="222" t="str">
        <f t="shared" si="366"/>
        <v/>
      </c>
      <c r="AM633" s="222" t="str">
        <f t="shared" si="366"/>
        <v/>
      </c>
      <c r="AN633" s="222" t="str">
        <f t="shared" si="366"/>
        <v/>
      </c>
      <c r="AO633" s="222" t="str">
        <f t="shared" si="366"/>
        <v/>
      </c>
      <c r="AP633" s="222" t="str">
        <f t="shared" si="366"/>
        <v/>
      </c>
      <c r="AQ633" s="222" t="str">
        <f t="shared" si="366"/>
        <v/>
      </c>
      <c r="AR633" s="222" t="str">
        <f t="shared" si="366"/>
        <v/>
      </c>
      <c r="AS633" s="222" t="str">
        <f t="shared" si="366"/>
        <v/>
      </c>
      <c r="AT633" s="222" t="str">
        <f t="shared" si="366"/>
        <v/>
      </c>
      <c r="AU633" s="222" t="str">
        <f t="shared" si="366"/>
        <v/>
      </c>
      <c r="AV633" s="222" t="str">
        <f t="shared" si="366"/>
        <v/>
      </c>
      <c r="AW633" s="222" t="str">
        <f t="shared" si="366"/>
        <v/>
      </c>
      <c r="AX633" s="222" t="str">
        <f t="shared" si="366"/>
        <v/>
      </c>
      <c r="AY633" s="222" t="str">
        <f t="shared" si="366"/>
        <v/>
      </c>
      <c r="AZ633" s="222" t="str">
        <f t="shared" si="366"/>
        <v/>
      </c>
      <c r="BA633" s="222" t="str">
        <f t="shared" si="366"/>
        <v/>
      </c>
      <c r="BB633" s="219" t="str">
        <f>IFERROR(IF(IF(IF(Z633=例①!$E$12,例①!$E$12,IF(WEEKDAY(Z633)=1,Z640,BB634))&gt;例①!$E$12,例①!$E$12,IF(Z633=例①!$E$12,例①!$E$12,IF(WEEKDAY(Z633)=1,Z640,BB634)))=0,例①!$E$12,IF(IF(Z633=例①!$E$12,例①!$E$12,IF(WEEKDAY(Z633)=1,Z640,BB634))&gt;例①!$E$12,例①!$E$12,IF(Z633=例①!$E$12,例①!$E$12,IF(WEEKDAY(Z633)=1,Z640,BB634)))),"")</f>
        <v/>
      </c>
      <c r="BE633" s="53"/>
      <c r="BF633" s="53"/>
      <c r="BG633" s="53" t="str">
        <f>IFERROR(VLOOKUP(B633,例①!$C$11:$D$12,2,FALSE),"")</f>
        <v/>
      </c>
      <c r="BH633" s="53" t="str">
        <f>IFERROR(VLOOKUP(B633,例①!$C$16:$D$21,2,FALSE),"")</f>
        <v/>
      </c>
      <c r="BI633" s="53" t="str">
        <f>IFERROR(VLOOKUP(B633,例①!$C$22:$D$24,2,FALSE),"")</f>
        <v/>
      </c>
      <c r="BJ633" s="53" t="str">
        <f>IF(B633&gt;例①!$C$26,"",IF(B633&gt;=例①!$C$25,$BJ$13,""))</f>
        <v/>
      </c>
      <c r="BK633" s="53" t="str">
        <f>IF(B633&gt;例①!$C$28,"",IF(B633&gt;=例①!$C$27,$BK$13,""))</f>
        <v/>
      </c>
      <c r="BL633" s="53" t="str">
        <f>IF(B633&gt;例①!$C$30,"",IF(B633&gt;=例①!$C$29,$BL$13,""))</f>
        <v/>
      </c>
      <c r="BM633" s="53" t="str">
        <f>IF(B633&gt;例①!$C$32,"",IF(B633&gt;=例①!$C$31,$BM$13,""))</f>
        <v/>
      </c>
      <c r="BN633" s="53" t="str">
        <f>IF(B633&gt;例①!$C$34,"",IF(B633&gt;=例①!$C$33,$BN$13,""))</f>
        <v/>
      </c>
      <c r="BO633" s="53" t="str">
        <f>IF(B633&gt;例①!$C$36,"",IF(B633&gt;=例①!$C$35,$BO$13,""))</f>
        <v/>
      </c>
      <c r="BP633" s="53" t="str">
        <f>IF(B633&gt;例①!$C$38,"",IF(B633&gt;=例①!$C$37,$BP$13,""))</f>
        <v/>
      </c>
      <c r="BQ633" s="53" t="str">
        <f>IF(B633&gt;例①!$C$40,"",IF(B633&gt;=例①!$C$39,$BQ$13,""))</f>
        <v/>
      </c>
      <c r="BR633" s="53" t="str">
        <f>IF(B633&gt;例①!$C$42,"",IF(B633&gt;=例①!$C$41,$BR$13,""))</f>
        <v/>
      </c>
      <c r="BS633" s="53" t="str">
        <f>IF(B633&gt;例①!$C$44,"",IF(B633&gt;=例①!$C$43,$BS$13,""))</f>
        <v/>
      </c>
      <c r="BT633" s="53" t="str">
        <f>IF(B633&gt;例①!$C$46,"",IF(B633&gt;=例①!$C$45,$BT$13,""))</f>
        <v/>
      </c>
      <c r="BU633" s="53" t="str">
        <f>IF(B633&gt;例①!$C$48,"",IF(B633&gt;=例①!$C$47,$BU$13,""))</f>
        <v/>
      </c>
      <c r="BV633" s="53" t="str">
        <f>IF(B633&gt;例①!$C$50,"",IF(B633&gt;=例①!$C$49,$BV$13,""))</f>
        <v/>
      </c>
      <c r="BW633" s="53" t="str">
        <f>IF(B633&gt;例①!$C$52,"",IF(B633&gt;=例①!$C$51,$BW$13,""))</f>
        <v/>
      </c>
      <c r="BX633" s="53" t="str">
        <f>IF(B633&gt;例①!$C$54,"",IF(B633&gt;=例①!$C$53,$BX$13,""))</f>
        <v/>
      </c>
      <c r="BY633" s="53" t="str">
        <f>IF(B633&gt;例①!$C$56,"",IF(B633&gt;=例①!$C$55,$BY$13,""))</f>
        <v/>
      </c>
      <c r="BZ633" s="53" t="str">
        <f>IF(B633&gt;例①!$C$58,"",IF(B633&gt;=例①!$C$57,$BZ$13,""))</f>
        <v/>
      </c>
      <c r="CA633" s="53" t="str">
        <f>IF(B633&gt;例①!$C$60,"",IF(B633&gt;=例①!$C$59,$CA$13,""))</f>
        <v/>
      </c>
      <c r="CB633" s="53" t="str">
        <f>IF(B633&gt;例①!$C$62,"",IF(B633&gt;=例①!$C$61,$CB$13,""))</f>
        <v/>
      </c>
      <c r="CC633" s="53" t="str">
        <f>IF(B633&gt;例①!$C$64,"",IF(B633&gt;=例①!$C$63,$CC$13,""))</f>
        <v/>
      </c>
      <c r="CD633" s="53" t="str">
        <f>IF(B633&gt;例①!$C$66,"",IF(B633&gt;=例①!$C$65,$CD$13,""))</f>
        <v/>
      </c>
      <c r="CE633" s="50" t="str">
        <f t="shared" si="360"/>
        <v/>
      </c>
      <c r="CF633" s="50" t="str">
        <f t="shared" si="347"/>
        <v xml:space="preserve"> </v>
      </c>
    </row>
    <row r="634" spans="1:84" ht="39" customHeight="1" thickTop="1" thickBot="1" x14ac:dyDescent="0.2">
      <c r="A634" s="81" t="str">
        <f t="shared" si="334"/>
        <v>対象期間外</v>
      </c>
      <c r="B634" s="180" t="str">
        <f>IFERROR(IF(B633=例①!$E$12+IF(WEEKDAY(例①!$E$12)=1,例①!$E$12,(8-WEEKDAY(例①!$E$12))),"-",IF(B633="-","-",B633+1)),"-")</f>
        <v>-</v>
      </c>
      <c r="C634" s="89" t="str">
        <f t="shared" si="348"/>
        <v>-</v>
      </c>
      <c r="D634" s="199" t="str">
        <f t="shared" si="349"/>
        <v>×</v>
      </c>
      <c r="E634" s="200" t="str">
        <f t="shared" si="350"/>
        <v xml:space="preserve"> </v>
      </c>
      <c r="F634" s="201" t="s">
        <v>60</v>
      </c>
      <c r="G634" s="202"/>
      <c r="H634" s="203"/>
      <c r="I634" s="204"/>
      <c r="J634" s="187" t="str">
        <f t="shared" si="351"/>
        <v/>
      </c>
      <c r="K634" s="190" t="str">
        <f t="shared" si="335"/>
        <v/>
      </c>
      <c r="L634" s="190" t="str">
        <f t="shared" si="336"/>
        <v/>
      </c>
      <c r="M634" s="188" t="str">
        <f t="shared" si="352"/>
        <v/>
      </c>
      <c r="N634" s="87" t="str">
        <f t="shared" si="337"/>
        <v/>
      </c>
      <c r="O634" s="108"/>
      <c r="P634" s="156" t="str">
        <f>IF(B634&lt;例①!$E$11,"",IF(B634&gt;例①!$E$12,"",IF(LEN(CE634)=0,"○","")))</f>
        <v/>
      </c>
      <c r="Q634" s="162">
        <f t="shared" si="353"/>
        <v>52</v>
      </c>
      <c r="R634" s="93">
        <f t="shared" si="338"/>
        <v>181</v>
      </c>
      <c r="S634" s="156" t="str">
        <f t="shared" si="339"/>
        <v/>
      </c>
      <c r="T634" s="162">
        <f t="shared" si="340"/>
        <v>51</v>
      </c>
      <c r="U634" s="100">
        <f t="shared" si="354"/>
        <v>52</v>
      </c>
      <c r="V634" s="93" t="str">
        <f t="shared" si="341"/>
        <v/>
      </c>
      <c r="W634" s="169" t="str">
        <f t="shared" si="355"/>
        <v/>
      </c>
      <c r="X634" s="80" t="str">
        <f t="shared" si="356"/>
        <v/>
      </c>
      <c r="Y634" s="80" t="str">
        <f t="shared" si="357"/>
        <v/>
      </c>
      <c r="Z634" s="80" t="str">
        <f t="shared" si="342"/>
        <v>-</v>
      </c>
      <c r="AA634" s="80" t="str">
        <f t="shared" si="343"/>
        <v/>
      </c>
      <c r="AB634" s="80" t="str">
        <f t="shared" si="344"/>
        <v>OK（振替済み）</v>
      </c>
      <c r="AC634" s="154">
        <f t="shared" si="345"/>
        <v>51</v>
      </c>
      <c r="AD634" s="154" t="str">
        <f t="shared" si="358"/>
        <v/>
      </c>
      <c r="AE634" s="106">
        <f t="shared" si="359"/>
        <v>0</v>
      </c>
      <c r="AF634" s="106">
        <f t="shared" si="346"/>
        <v>0</v>
      </c>
      <c r="AG634" s="218" t="str">
        <f>IFERROR(IF(AE634=1,例①!$E$11,IF(AE634=2,例①!$E$11,IF(WEEKDAY(Z634)=2,Z627,AG633))),"")</f>
        <v/>
      </c>
      <c r="AH634" s="222" t="str">
        <f t="shared" si="366"/>
        <v/>
      </c>
      <c r="AI634" s="222" t="str">
        <f t="shared" si="366"/>
        <v/>
      </c>
      <c r="AJ634" s="222" t="str">
        <f t="shared" si="366"/>
        <v/>
      </c>
      <c r="AK634" s="222" t="str">
        <f t="shared" si="366"/>
        <v/>
      </c>
      <c r="AL634" s="222" t="str">
        <f t="shared" si="366"/>
        <v/>
      </c>
      <c r="AM634" s="222" t="str">
        <f t="shared" si="366"/>
        <v/>
      </c>
      <c r="AN634" s="222" t="str">
        <f t="shared" si="366"/>
        <v/>
      </c>
      <c r="AO634" s="222" t="str">
        <f t="shared" si="366"/>
        <v/>
      </c>
      <c r="AP634" s="222" t="str">
        <f t="shared" si="366"/>
        <v/>
      </c>
      <c r="AQ634" s="222" t="str">
        <f t="shared" si="366"/>
        <v/>
      </c>
      <c r="AR634" s="222" t="str">
        <f t="shared" si="366"/>
        <v/>
      </c>
      <c r="AS634" s="222" t="str">
        <f t="shared" si="366"/>
        <v/>
      </c>
      <c r="AT634" s="222" t="str">
        <f t="shared" si="366"/>
        <v/>
      </c>
      <c r="AU634" s="222" t="str">
        <f t="shared" si="366"/>
        <v/>
      </c>
      <c r="AV634" s="222" t="str">
        <f t="shared" si="366"/>
        <v/>
      </c>
      <c r="AW634" s="222" t="str">
        <f t="shared" si="366"/>
        <v/>
      </c>
      <c r="AX634" s="222" t="str">
        <f t="shared" si="366"/>
        <v/>
      </c>
      <c r="AY634" s="222" t="str">
        <f t="shared" si="366"/>
        <v/>
      </c>
      <c r="AZ634" s="222" t="str">
        <f t="shared" si="366"/>
        <v/>
      </c>
      <c r="BA634" s="222" t="str">
        <f t="shared" si="366"/>
        <v/>
      </c>
      <c r="BB634" s="219" t="str">
        <f>IFERROR(IF(IF(IF(Z634=例①!$E$12,例①!$E$12,IF(WEEKDAY(Z634)=1,Z641,BB635))&gt;例①!$E$12,例①!$E$12,IF(Z634=例①!$E$12,例①!$E$12,IF(WEEKDAY(Z634)=1,Z641,BB635)))=0,例①!$E$12,IF(IF(Z634=例①!$E$12,例①!$E$12,IF(WEEKDAY(Z634)=1,Z641,BB635))&gt;例①!$E$12,例①!$E$12,IF(Z634=例①!$E$12,例①!$E$12,IF(WEEKDAY(Z634)=1,Z641,BB635)))),"")</f>
        <v/>
      </c>
      <c r="BE634" s="53"/>
      <c r="BF634" s="53"/>
      <c r="BG634" s="53" t="str">
        <f>IFERROR(VLOOKUP(B634,例①!$C$11:$D$12,2,FALSE),"")</f>
        <v/>
      </c>
      <c r="BH634" s="53" t="str">
        <f>IFERROR(VLOOKUP(B634,例①!$C$16:$D$21,2,FALSE),"")</f>
        <v/>
      </c>
      <c r="BI634" s="53" t="str">
        <f>IFERROR(VLOOKUP(B634,例①!$C$22:$D$24,2,FALSE),"")</f>
        <v/>
      </c>
      <c r="BJ634" s="53" t="str">
        <f>IF(B634&gt;例①!$C$26,"",IF(B634&gt;=例①!$C$25,$BJ$13,""))</f>
        <v/>
      </c>
      <c r="BK634" s="53" t="str">
        <f>IF(B634&gt;例①!$C$28,"",IF(B634&gt;=例①!$C$27,$BK$13,""))</f>
        <v/>
      </c>
      <c r="BL634" s="53" t="str">
        <f>IF(B634&gt;例①!$C$30,"",IF(B634&gt;=例①!$C$29,$BL$13,""))</f>
        <v/>
      </c>
      <c r="BM634" s="53" t="str">
        <f>IF(B634&gt;例①!$C$32,"",IF(B634&gt;=例①!$C$31,$BM$13,""))</f>
        <v/>
      </c>
      <c r="BN634" s="53" t="str">
        <f>IF(B634&gt;例①!$C$34,"",IF(B634&gt;=例①!$C$33,$BN$13,""))</f>
        <v/>
      </c>
      <c r="BO634" s="53" t="str">
        <f>IF(B634&gt;例①!$C$36,"",IF(B634&gt;=例①!$C$35,$BO$13,""))</f>
        <v/>
      </c>
      <c r="BP634" s="53" t="str">
        <f>IF(B634&gt;例①!$C$38,"",IF(B634&gt;=例①!$C$37,$BP$13,""))</f>
        <v/>
      </c>
      <c r="BQ634" s="53" t="str">
        <f>IF(B634&gt;例①!$C$40,"",IF(B634&gt;=例①!$C$39,$BQ$13,""))</f>
        <v/>
      </c>
      <c r="BR634" s="53" t="str">
        <f>IF(B634&gt;例①!$C$42,"",IF(B634&gt;=例①!$C$41,$BR$13,""))</f>
        <v/>
      </c>
      <c r="BS634" s="53" t="str">
        <f>IF(B634&gt;例①!$C$44,"",IF(B634&gt;=例①!$C$43,$BS$13,""))</f>
        <v/>
      </c>
      <c r="BT634" s="53" t="str">
        <f>IF(B634&gt;例①!$C$46,"",IF(B634&gt;=例①!$C$45,$BT$13,""))</f>
        <v/>
      </c>
      <c r="BU634" s="53" t="str">
        <f>IF(B634&gt;例①!$C$48,"",IF(B634&gt;=例①!$C$47,$BU$13,""))</f>
        <v/>
      </c>
      <c r="BV634" s="53" t="str">
        <f>IF(B634&gt;例①!$C$50,"",IF(B634&gt;=例①!$C$49,$BV$13,""))</f>
        <v/>
      </c>
      <c r="BW634" s="53" t="str">
        <f>IF(B634&gt;例①!$C$52,"",IF(B634&gt;=例①!$C$51,$BW$13,""))</f>
        <v/>
      </c>
      <c r="BX634" s="53" t="str">
        <f>IF(B634&gt;例①!$C$54,"",IF(B634&gt;=例①!$C$53,$BX$13,""))</f>
        <v/>
      </c>
      <c r="BY634" s="53" t="str">
        <f>IF(B634&gt;例①!$C$56,"",IF(B634&gt;=例①!$C$55,$BY$13,""))</f>
        <v/>
      </c>
      <c r="BZ634" s="53" t="str">
        <f>IF(B634&gt;例①!$C$58,"",IF(B634&gt;=例①!$C$57,$BZ$13,""))</f>
        <v/>
      </c>
      <c r="CA634" s="53" t="str">
        <f>IF(B634&gt;例①!$C$60,"",IF(B634&gt;=例①!$C$59,$CA$13,""))</f>
        <v/>
      </c>
      <c r="CB634" s="53" t="str">
        <f>IF(B634&gt;例①!$C$62,"",IF(B634&gt;=例①!$C$61,$CB$13,""))</f>
        <v/>
      </c>
      <c r="CC634" s="53" t="str">
        <f>IF(B634&gt;例①!$C$64,"",IF(B634&gt;=例①!$C$63,$CC$13,""))</f>
        <v/>
      </c>
      <c r="CD634" s="53" t="str">
        <f>IF(B634&gt;例①!$C$66,"",IF(B634&gt;=例①!$C$65,$CD$13,""))</f>
        <v/>
      </c>
      <c r="CE634" s="50" t="str">
        <f t="shared" si="360"/>
        <v/>
      </c>
      <c r="CF634" s="50" t="str">
        <f t="shared" si="347"/>
        <v xml:space="preserve"> </v>
      </c>
    </row>
    <row r="635" spans="1:84" ht="39" customHeight="1" thickTop="1" thickBot="1" x14ac:dyDescent="0.2">
      <c r="A635" s="81" t="str">
        <f t="shared" si="334"/>
        <v>対象期間外</v>
      </c>
      <c r="B635" s="180" t="str">
        <f>IFERROR(IF(B634=例①!$E$12+IF(WEEKDAY(例①!$E$12)=1,例①!$E$12,(8-WEEKDAY(例①!$E$12))),"-",IF(B634="-","-",B634+1)),"-")</f>
        <v>-</v>
      </c>
      <c r="C635" s="89" t="str">
        <f t="shared" si="348"/>
        <v>-</v>
      </c>
      <c r="D635" s="199" t="str">
        <f t="shared" si="349"/>
        <v>×</v>
      </c>
      <c r="E635" s="200" t="str">
        <f t="shared" si="350"/>
        <v xml:space="preserve"> </v>
      </c>
      <c r="F635" s="201" t="s">
        <v>60</v>
      </c>
      <c r="G635" s="202"/>
      <c r="H635" s="203"/>
      <c r="I635" s="204"/>
      <c r="J635" s="187" t="str">
        <f t="shared" si="351"/>
        <v/>
      </c>
      <c r="K635" s="190" t="str">
        <f t="shared" si="335"/>
        <v/>
      </c>
      <c r="L635" s="190" t="str">
        <f t="shared" si="336"/>
        <v/>
      </c>
      <c r="M635" s="188" t="str">
        <f t="shared" si="352"/>
        <v/>
      </c>
      <c r="N635" s="87" t="str">
        <f t="shared" si="337"/>
        <v/>
      </c>
      <c r="O635" s="108"/>
      <c r="P635" s="156" t="str">
        <f>IF(B635&lt;例①!$E$11,"",IF(B635&gt;例①!$E$12,"",IF(LEN(CE635)=0,"○","")))</f>
        <v/>
      </c>
      <c r="Q635" s="162">
        <f t="shared" si="353"/>
        <v>52</v>
      </c>
      <c r="R635" s="93">
        <f t="shared" si="338"/>
        <v>181</v>
      </c>
      <c r="S635" s="156" t="str">
        <f t="shared" si="339"/>
        <v/>
      </c>
      <c r="T635" s="162">
        <f t="shared" si="340"/>
        <v>51</v>
      </c>
      <c r="U635" s="100">
        <f t="shared" si="354"/>
        <v>52</v>
      </c>
      <c r="V635" s="93" t="str">
        <f t="shared" si="341"/>
        <v/>
      </c>
      <c r="W635" s="169" t="str">
        <f t="shared" si="355"/>
        <v/>
      </c>
      <c r="X635" s="80" t="str">
        <f t="shared" si="356"/>
        <v/>
      </c>
      <c r="Y635" s="80" t="str">
        <f t="shared" si="357"/>
        <v/>
      </c>
      <c r="Z635" s="80" t="str">
        <f t="shared" si="342"/>
        <v>-</v>
      </c>
      <c r="AA635" s="80" t="str">
        <f t="shared" si="343"/>
        <v/>
      </c>
      <c r="AB635" s="80" t="str">
        <f t="shared" si="344"/>
        <v>OK（振替済み）</v>
      </c>
      <c r="AC635" s="154">
        <f t="shared" si="345"/>
        <v>51</v>
      </c>
      <c r="AD635" s="154" t="str">
        <f t="shared" si="358"/>
        <v/>
      </c>
      <c r="AE635" s="106">
        <f t="shared" si="359"/>
        <v>0</v>
      </c>
      <c r="AF635" s="106">
        <f t="shared" si="346"/>
        <v>0</v>
      </c>
      <c r="AG635" s="218" t="str">
        <f>IFERROR(IF(AE635=1,例①!$E$11,IF(AE635=2,例①!$E$11,IF(WEEKDAY(Z635)=2,Z628,AG634))),"")</f>
        <v/>
      </c>
      <c r="AH635" s="222" t="str">
        <f t="shared" si="366"/>
        <v/>
      </c>
      <c r="AI635" s="222" t="str">
        <f t="shared" si="366"/>
        <v/>
      </c>
      <c r="AJ635" s="222" t="str">
        <f t="shared" si="366"/>
        <v/>
      </c>
      <c r="AK635" s="222" t="str">
        <f t="shared" si="366"/>
        <v/>
      </c>
      <c r="AL635" s="222" t="str">
        <f t="shared" si="366"/>
        <v/>
      </c>
      <c r="AM635" s="222" t="str">
        <f t="shared" si="366"/>
        <v/>
      </c>
      <c r="AN635" s="222" t="str">
        <f t="shared" si="366"/>
        <v/>
      </c>
      <c r="AO635" s="222" t="str">
        <f t="shared" si="366"/>
        <v/>
      </c>
      <c r="AP635" s="222" t="str">
        <f t="shared" si="366"/>
        <v/>
      </c>
      <c r="AQ635" s="222" t="str">
        <f t="shared" si="366"/>
        <v/>
      </c>
      <c r="AR635" s="222" t="str">
        <f t="shared" si="366"/>
        <v/>
      </c>
      <c r="AS635" s="222" t="str">
        <f t="shared" si="366"/>
        <v/>
      </c>
      <c r="AT635" s="222" t="str">
        <f t="shared" si="366"/>
        <v/>
      </c>
      <c r="AU635" s="222" t="str">
        <f t="shared" si="366"/>
        <v/>
      </c>
      <c r="AV635" s="222" t="str">
        <f t="shared" si="366"/>
        <v/>
      </c>
      <c r="AW635" s="222" t="str">
        <f t="shared" si="366"/>
        <v/>
      </c>
      <c r="AX635" s="222" t="str">
        <f t="shared" si="366"/>
        <v/>
      </c>
      <c r="AY635" s="222" t="str">
        <f t="shared" si="366"/>
        <v/>
      </c>
      <c r="AZ635" s="222" t="str">
        <f t="shared" si="366"/>
        <v/>
      </c>
      <c r="BA635" s="222" t="str">
        <f t="shared" si="366"/>
        <v/>
      </c>
      <c r="BB635" s="219" t="str">
        <f>IFERROR(IF(IF(IF(Z635=例①!$E$12,例①!$E$12,IF(WEEKDAY(Z635)=1,Z642,BB636))&gt;例①!$E$12,例①!$E$12,IF(Z635=例①!$E$12,例①!$E$12,IF(WEEKDAY(Z635)=1,Z642,BB636)))=0,例①!$E$12,IF(IF(Z635=例①!$E$12,例①!$E$12,IF(WEEKDAY(Z635)=1,Z642,BB636))&gt;例①!$E$12,例①!$E$12,IF(Z635=例①!$E$12,例①!$E$12,IF(WEEKDAY(Z635)=1,Z642,BB636)))),"")</f>
        <v/>
      </c>
      <c r="BE635" s="53"/>
      <c r="BF635" s="53"/>
      <c r="BG635" s="53" t="str">
        <f>IFERROR(VLOOKUP(B635,例①!$C$11:$D$12,2,FALSE),"")</f>
        <v/>
      </c>
      <c r="BH635" s="53" t="str">
        <f>IFERROR(VLOOKUP(B635,例①!$C$16:$D$21,2,FALSE),"")</f>
        <v/>
      </c>
      <c r="BI635" s="53" t="str">
        <f>IFERROR(VLOOKUP(B635,例①!$C$22:$D$24,2,FALSE),"")</f>
        <v/>
      </c>
      <c r="BJ635" s="53" t="str">
        <f>IF(B635&gt;例①!$C$26,"",IF(B635&gt;=例①!$C$25,$BJ$13,""))</f>
        <v/>
      </c>
      <c r="BK635" s="53" t="str">
        <f>IF(B635&gt;例①!$C$28,"",IF(B635&gt;=例①!$C$27,$BK$13,""))</f>
        <v/>
      </c>
      <c r="BL635" s="53" t="str">
        <f>IF(B635&gt;例①!$C$30,"",IF(B635&gt;=例①!$C$29,$BL$13,""))</f>
        <v/>
      </c>
      <c r="BM635" s="53" t="str">
        <f>IF(B635&gt;例①!$C$32,"",IF(B635&gt;=例①!$C$31,$BM$13,""))</f>
        <v/>
      </c>
      <c r="BN635" s="53" t="str">
        <f>IF(B635&gt;例①!$C$34,"",IF(B635&gt;=例①!$C$33,$BN$13,""))</f>
        <v/>
      </c>
      <c r="BO635" s="53" t="str">
        <f>IF(B635&gt;例①!$C$36,"",IF(B635&gt;=例①!$C$35,$BO$13,""))</f>
        <v/>
      </c>
      <c r="BP635" s="53" t="str">
        <f>IF(B635&gt;例①!$C$38,"",IF(B635&gt;=例①!$C$37,$BP$13,""))</f>
        <v/>
      </c>
      <c r="BQ635" s="53" t="str">
        <f>IF(B635&gt;例①!$C$40,"",IF(B635&gt;=例①!$C$39,$BQ$13,""))</f>
        <v/>
      </c>
      <c r="BR635" s="53" t="str">
        <f>IF(B635&gt;例①!$C$42,"",IF(B635&gt;=例①!$C$41,$BR$13,""))</f>
        <v/>
      </c>
      <c r="BS635" s="53" t="str">
        <f>IF(B635&gt;例①!$C$44,"",IF(B635&gt;=例①!$C$43,$BS$13,""))</f>
        <v/>
      </c>
      <c r="BT635" s="53" t="str">
        <f>IF(B635&gt;例①!$C$46,"",IF(B635&gt;=例①!$C$45,$BT$13,""))</f>
        <v/>
      </c>
      <c r="BU635" s="53" t="str">
        <f>IF(B635&gt;例①!$C$48,"",IF(B635&gt;=例①!$C$47,$BU$13,""))</f>
        <v/>
      </c>
      <c r="BV635" s="53" t="str">
        <f>IF(B635&gt;例①!$C$50,"",IF(B635&gt;=例①!$C$49,$BV$13,""))</f>
        <v/>
      </c>
      <c r="BW635" s="53" t="str">
        <f>IF(B635&gt;例①!$C$52,"",IF(B635&gt;=例①!$C$51,$BW$13,""))</f>
        <v/>
      </c>
      <c r="BX635" s="53" t="str">
        <f>IF(B635&gt;例①!$C$54,"",IF(B635&gt;=例①!$C$53,$BX$13,""))</f>
        <v/>
      </c>
      <c r="BY635" s="53" t="str">
        <f>IF(B635&gt;例①!$C$56,"",IF(B635&gt;=例①!$C$55,$BY$13,""))</f>
        <v/>
      </c>
      <c r="BZ635" s="53" t="str">
        <f>IF(B635&gt;例①!$C$58,"",IF(B635&gt;=例①!$C$57,$BZ$13,""))</f>
        <v/>
      </c>
      <c r="CA635" s="53" t="str">
        <f>IF(B635&gt;例①!$C$60,"",IF(B635&gt;=例①!$C$59,$CA$13,""))</f>
        <v/>
      </c>
      <c r="CB635" s="53" t="str">
        <f>IF(B635&gt;例①!$C$62,"",IF(B635&gt;=例①!$C$61,$CB$13,""))</f>
        <v/>
      </c>
      <c r="CC635" s="53" t="str">
        <f>IF(B635&gt;例①!$C$64,"",IF(B635&gt;=例①!$C$63,$CC$13,""))</f>
        <v/>
      </c>
      <c r="CD635" s="53" t="str">
        <f>IF(B635&gt;例①!$C$66,"",IF(B635&gt;=例①!$C$65,$CD$13,""))</f>
        <v/>
      </c>
      <c r="CE635" s="50" t="str">
        <f t="shared" si="360"/>
        <v/>
      </c>
      <c r="CF635" s="50" t="str">
        <f t="shared" si="347"/>
        <v xml:space="preserve"> </v>
      </c>
    </row>
    <row r="636" spans="1:84" ht="39" customHeight="1" thickTop="1" thickBot="1" x14ac:dyDescent="0.2">
      <c r="A636" s="81" t="str">
        <f t="shared" si="334"/>
        <v>対象期間外</v>
      </c>
      <c r="B636" s="180" t="str">
        <f>IFERROR(IF(B635=例①!$E$12+IF(WEEKDAY(例①!$E$12)=1,例①!$E$12,(8-WEEKDAY(例①!$E$12))),"-",IF(B635="-","-",B635+1)),"-")</f>
        <v>-</v>
      </c>
      <c r="C636" s="89" t="str">
        <f t="shared" si="348"/>
        <v>-</v>
      </c>
      <c r="D636" s="199" t="str">
        <f t="shared" si="349"/>
        <v>×</v>
      </c>
      <c r="E636" s="200" t="str">
        <f t="shared" si="350"/>
        <v xml:space="preserve"> </v>
      </c>
      <c r="F636" s="201" t="s">
        <v>61</v>
      </c>
      <c r="G636" s="202"/>
      <c r="H636" s="203"/>
      <c r="I636" s="204"/>
      <c r="J636" s="187" t="str">
        <f t="shared" si="351"/>
        <v/>
      </c>
      <c r="K636" s="190" t="str">
        <f t="shared" si="335"/>
        <v/>
      </c>
      <c r="L636" s="190" t="str">
        <f t="shared" si="336"/>
        <v/>
      </c>
      <c r="M636" s="188" t="str">
        <f t="shared" si="352"/>
        <v/>
      </c>
      <c r="N636" s="87" t="str">
        <f t="shared" si="337"/>
        <v/>
      </c>
      <c r="O636" s="108"/>
      <c r="P636" s="156" t="str">
        <f>IF(B636&lt;例①!$E$11,"",IF(B636&gt;例①!$E$12,"",IF(LEN(CE636)=0,"○","")))</f>
        <v/>
      </c>
      <c r="Q636" s="162">
        <f t="shared" si="353"/>
        <v>52</v>
      </c>
      <c r="R636" s="93">
        <f t="shared" si="338"/>
        <v>181</v>
      </c>
      <c r="S636" s="156" t="str">
        <f t="shared" si="339"/>
        <v/>
      </c>
      <c r="T636" s="162">
        <f t="shared" si="340"/>
        <v>51</v>
      </c>
      <c r="U636" s="100">
        <f t="shared" si="354"/>
        <v>52</v>
      </c>
      <c r="V636" s="93" t="str">
        <f t="shared" si="341"/>
        <v/>
      </c>
      <c r="W636" s="169" t="str">
        <f t="shared" si="355"/>
        <v/>
      </c>
      <c r="X636" s="80" t="str">
        <f t="shared" si="356"/>
        <v/>
      </c>
      <c r="Y636" s="80" t="str">
        <f t="shared" si="357"/>
        <v/>
      </c>
      <c r="Z636" s="80" t="str">
        <f t="shared" si="342"/>
        <v>-</v>
      </c>
      <c r="AA636" s="80" t="str">
        <f t="shared" si="343"/>
        <v/>
      </c>
      <c r="AB636" s="80" t="str">
        <f t="shared" si="344"/>
        <v>OK（振替済み）</v>
      </c>
      <c r="AC636" s="154">
        <f t="shared" si="345"/>
        <v>51</v>
      </c>
      <c r="AD636" s="154" t="str">
        <f t="shared" si="358"/>
        <v/>
      </c>
      <c r="AE636" s="106">
        <f t="shared" si="359"/>
        <v>0</v>
      </c>
      <c r="AF636" s="106">
        <f t="shared" si="346"/>
        <v>0</v>
      </c>
      <c r="AG636" s="218" t="str">
        <f>IFERROR(IF(AE636=1,例①!$E$11,IF(AE636=2,例①!$E$11,IF(WEEKDAY(Z636)=2,Z629,AG635))),"")</f>
        <v/>
      </c>
      <c r="AH636" s="222" t="str">
        <f t="shared" si="366"/>
        <v/>
      </c>
      <c r="AI636" s="222" t="str">
        <f t="shared" si="366"/>
        <v/>
      </c>
      <c r="AJ636" s="222" t="str">
        <f t="shared" si="366"/>
        <v/>
      </c>
      <c r="AK636" s="222" t="str">
        <f t="shared" si="366"/>
        <v/>
      </c>
      <c r="AL636" s="222" t="str">
        <f t="shared" si="366"/>
        <v/>
      </c>
      <c r="AM636" s="222" t="str">
        <f t="shared" si="366"/>
        <v/>
      </c>
      <c r="AN636" s="222" t="str">
        <f t="shared" si="366"/>
        <v/>
      </c>
      <c r="AO636" s="222" t="str">
        <f t="shared" si="366"/>
        <v/>
      </c>
      <c r="AP636" s="222" t="str">
        <f t="shared" si="366"/>
        <v/>
      </c>
      <c r="AQ636" s="222" t="str">
        <f t="shared" si="366"/>
        <v/>
      </c>
      <c r="AR636" s="222" t="str">
        <f t="shared" si="366"/>
        <v/>
      </c>
      <c r="AS636" s="222" t="str">
        <f t="shared" si="366"/>
        <v/>
      </c>
      <c r="AT636" s="222" t="str">
        <f t="shared" si="366"/>
        <v/>
      </c>
      <c r="AU636" s="222" t="str">
        <f t="shared" si="366"/>
        <v/>
      </c>
      <c r="AV636" s="222" t="str">
        <f t="shared" si="366"/>
        <v/>
      </c>
      <c r="AW636" s="222" t="str">
        <f t="shared" si="366"/>
        <v/>
      </c>
      <c r="AX636" s="222" t="str">
        <f t="shared" si="366"/>
        <v/>
      </c>
      <c r="AY636" s="222" t="str">
        <f t="shared" si="366"/>
        <v/>
      </c>
      <c r="AZ636" s="222" t="str">
        <f t="shared" si="366"/>
        <v/>
      </c>
      <c r="BA636" s="222" t="str">
        <f t="shared" si="366"/>
        <v/>
      </c>
      <c r="BB636" s="219" t="str">
        <f>IFERROR(IF(IF(IF(Z636=例①!$E$12,例①!$E$12,IF(WEEKDAY(Z636)=1,Z643,BB637))&gt;例①!$E$12,例①!$E$12,IF(Z636=例①!$E$12,例①!$E$12,IF(WEEKDAY(Z636)=1,Z643,BB637)))=0,例①!$E$12,IF(IF(Z636=例①!$E$12,例①!$E$12,IF(WEEKDAY(Z636)=1,Z643,BB637))&gt;例①!$E$12,例①!$E$12,IF(Z636=例①!$E$12,例①!$E$12,IF(WEEKDAY(Z636)=1,Z643,BB637)))),"")</f>
        <v/>
      </c>
      <c r="BE636" s="53"/>
      <c r="BF636" s="53"/>
      <c r="BG636" s="53" t="str">
        <f>IFERROR(VLOOKUP(B636,例①!$C$11:$D$12,2,FALSE),"")</f>
        <v/>
      </c>
      <c r="BH636" s="53" t="str">
        <f>IFERROR(VLOOKUP(B636,例①!$C$16:$D$21,2,FALSE),"")</f>
        <v/>
      </c>
      <c r="BI636" s="53" t="str">
        <f>IFERROR(VLOOKUP(B636,例①!$C$22:$D$24,2,FALSE),"")</f>
        <v/>
      </c>
      <c r="BJ636" s="53" t="str">
        <f>IF(B636&gt;例①!$C$26,"",IF(B636&gt;=例①!$C$25,$BJ$13,""))</f>
        <v/>
      </c>
      <c r="BK636" s="53" t="str">
        <f>IF(B636&gt;例①!$C$28,"",IF(B636&gt;=例①!$C$27,$BK$13,""))</f>
        <v/>
      </c>
      <c r="BL636" s="53" t="str">
        <f>IF(B636&gt;例①!$C$30,"",IF(B636&gt;=例①!$C$29,$BL$13,""))</f>
        <v/>
      </c>
      <c r="BM636" s="53" t="str">
        <f>IF(B636&gt;例①!$C$32,"",IF(B636&gt;=例①!$C$31,$BM$13,""))</f>
        <v/>
      </c>
      <c r="BN636" s="53" t="str">
        <f>IF(B636&gt;例①!$C$34,"",IF(B636&gt;=例①!$C$33,$BN$13,""))</f>
        <v/>
      </c>
      <c r="BO636" s="53" t="str">
        <f>IF(B636&gt;例①!$C$36,"",IF(B636&gt;=例①!$C$35,$BO$13,""))</f>
        <v/>
      </c>
      <c r="BP636" s="53" t="str">
        <f>IF(B636&gt;例①!$C$38,"",IF(B636&gt;=例①!$C$37,$BP$13,""))</f>
        <v/>
      </c>
      <c r="BQ636" s="53" t="str">
        <f>IF(B636&gt;例①!$C$40,"",IF(B636&gt;=例①!$C$39,$BQ$13,""))</f>
        <v/>
      </c>
      <c r="BR636" s="53" t="str">
        <f>IF(B636&gt;例①!$C$42,"",IF(B636&gt;=例①!$C$41,$BR$13,""))</f>
        <v/>
      </c>
      <c r="BS636" s="53" t="str">
        <f>IF(B636&gt;例①!$C$44,"",IF(B636&gt;=例①!$C$43,$BS$13,""))</f>
        <v/>
      </c>
      <c r="BT636" s="53" t="str">
        <f>IF(B636&gt;例①!$C$46,"",IF(B636&gt;=例①!$C$45,$BT$13,""))</f>
        <v/>
      </c>
      <c r="BU636" s="53" t="str">
        <f>IF(B636&gt;例①!$C$48,"",IF(B636&gt;=例①!$C$47,$BU$13,""))</f>
        <v/>
      </c>
      <c r="BV636" s="53" t="str">
        <f>IF(B636&gt;例①!$C$50,"",IF(B636&gt;=例①!$C$49,$BV$13,""))</f>
        <v/>
      </c>
      <c r="BW636" s="53" t="str">
        <f>IF(B636&gt;例①!$C$52,"",IF(B636&gt;=例①!$C$51,$BW$13,""))</f>
        <v/>
      </c>
      <c r="BX636" s="53" t="str">
        <f>IF(B636&gt;例①!$C$54,"",IF(B636&gt;=例①!$C$53,$BX$13,""))</f>
        <v/>
      </c>
      <c r="BY636" s="53" t="str">
        <f>IF(B636&gt;例①!$C$56,"",IF(B636&gt;=例①!$C$55,$BY$13,""))</f>
        <v/>
      </c>
      <c r="BZ636" s="53" t="str">
        <f>IF(B636&gt;例①!$C$58,"",IF(B636&gt;=例①!$C$57,$BZ$13,""))</f>
        <v/>
      </c>
      <c r="CA636" s="53" t="str">
        <f>IF(B636&gt;例①!$C$60,"",IF(B636&gt;=例①!$C$59,$CA$13,""))</f>
        <v/>
      </c>
      <c r="CB636" s="53" t="str">
        <f>IF(B636&gt;例①!$C$62,"",IF(B636&gt;=例①!$C$61,$CB$13,""))</f>
        <v/>
      </c>
      <c r="CC636" s="53" t="str">
        <f>IF(B636&gt;例①!$C$64,"",IF(B636&gt;=例①!$C$63,$CC$13,""))</f>
        <v/>
      </c>
      <c r="CD636" s="53" t="str">
        <f>IF(B636&gt;例①!$C$66,"",IF(B636&gt;=例①!$C$65,$CD$13,""))</f>
        <v/>
      </c>
      <c r="CE636" s="50" t="str">
        <f t="shared" si="360"/>
        <v/>
      </c>
      <c r="CF636" s="50" t="str">
        <f t="shared" si="347"/>
        <v xml:space="preserve"> </v>
      </c>
    </row>
    <row r="637" spans="1:84" ht="39" customHeight="1" thickTop="1" thickBot="1" x14ac:dyDescent="0.2">
      <c r="A637" s="81" t="str">
        <f t="shared" si="334"/>
        <v>対象期間外</v>
      </c>
      <c r="B637" s="180" t="str">
        <f>IFERROR(IF(B636=例①!$E$12+IF(WEEKDAY(例①!$E$12)=1,例①!$E$12,(8-WEEKDAY(例①!$E$12))),"-",IF(B636="-","-",B636+1)),"-")</f>
        <v>-</v>
      </c>
      <c r="C637" s="89" t="str">
        <f t="shared" si="348"/>
        <v>-</v>
      </c>
      <c r="D637" s="199" t="str">
        <f t="shared" si="349"/>
        <v>×</v>
      </c>
      <c r="E637" s="200" t="str">
        <f t="shared" si="350"/>
        <v xml:space="preserve"> </v>
      </c>
      <c r="F637" s="201" t="s">
        <v>61</v>
      </c>
      <c r="G637" s="202"/>
      <c r="H637" s="203"/>
      <c r="I637" s="204"/>
      <c r="J637" s="187" t="str">
        <f t="shared" si="351"/>
        <v/>
      </c>
      <c r="K637" s="190" t="str">
        <f t="shared" si="335"/>
        <v/>
      </c>
      <c r="L637" s="190" t="str">
        <f t="shared" si="336"/>
        <v/>
      </c>
      <c r="M637" s="188" t="str">
        <f t="shared" si="352"/>
        <v/>
      </c>
      <c r="N637" s="87" t="str">
        <f t="shared" si="337"/>
        <v/>
      </c>
      <c r="O637" s="108"/>
      <c r="P637" s="156" t="str">
        <f>IF(B637&lt;例①!$E$11,"",IF(B637&gt;例①!$E$12,"",IF(LEN(CE637)=0,"○","")))</f>
        <v/>
      </c>
      <c r="Q637" s="162">
        <f t="shared" si="353"/>
        <v>52</v>
      </c>
      <c r="R637" s="93">
        <f t="shared" si="338"/>
        <v>181</v>
      </c>
      <c r="S637" s="156" t="str">
        <f t="shared" si="339"/>
        <v/>
      </c>
      <c r="T637" s="162">
        <f t="shared" si="340"/>
        <v>51</v>
      </c>
      <c r="U637" s="100">
        <f t="shared" si="354"/>
        <v>52</v>
      </c>
      <c r="V637" s="93" t="str">
        <f t="shared" si="341"/>
        <v/>
      </c>
      <c r="W637" s="169" t="str">
        <f t="shared" si="355"/>
        <v/>
      </c>
      <c r="X637" s="80" t="str">
        <f t="shared" si="356"/>
        <v/>
      </c>
      <c r="Y637" s="80" t="str">
        <f t="shared" si="357"/>
        <v/>
      </c>
      <c r="Z637" s="80" t="str">
        <f t="shared" si="342"/>
        <v>-</v>
      </c>
      <c r="AA637" s="80" t="str">
        <f t="shared" si="343"/>
        <v/>
      </c>
      <c r="AB637" s="80" t="str">
        <f t="shared" si="344"/>
        <v>OK（振替済み）</v>
      </c>
      <c r="AC637" s="154">
        <f t="shared" si="345"/>
        <v>51</v>
      </c>
      <c r="AD637" s="154" t="str">
        <f t="shared" si="358"/>
        <v/>
      </c>
      <c r="AE637" s="106">
        <f t="shared" si="359"/>
        <v>0</v>
      </c>
      <c r="AF637" s="106">
        <f t="shared" si="346"/>
        <v>0</v>
      </c>
      <c r="AG637" s="223" t="str">
        <f>IFERROR(IF(AE637=1,例①!$E$11,IF(AE637=2,例①!$E$11,IF(WEEKDAY(Z637)=2,Z630,AG636))),"")</f>
        <v/>
      </c>
      <c r="AH637" s="224" t="str">
        <f t="shared" si="366"/>
        <v/>
      </c>
      <c r="AI637" s="224" t="str">
        <f t="shared" si="366"/>
        <v/>
      </c>
      <c r="AJ637" s="224" t="str">
        <f t="shared" si="366"/>
        <v/>
      </c>
      <c r="AK637" s="224" t="str">
        <f t="shared" si="366"/>
        <v/>
      </c>
      <c r="AL637" s="224" t="str">
        <f t="shared" si="366"/>
        <v/>
      </c>
      <c r="AM637" s="224" t="str">
        <f t="shared" si="366"/>
        <v/>
      </c>
      <c r="AN637" s="224" t="str">
        <f t="shared" si="366"/>
        <v/>
      </c>
      <c r="AO637" s="224" t="str">
        <f t="shared" si="366"/>
        <v/>
      </c>
      <c r="AP637" s="224" t="str">
        <f t="shared" si="366"/>
        <v/>
      </c>
      <c r="AQ637" s="224" t="str">
        <f t="shared" si="366"/>
        <v/>
      </c>
      <c r="AR637" s="224" t="str">
        <f t="shared" si="366"/>
        <v/>
      </c>
      <c r="AS637" s="224" t="str">
        <f t="shared" si="366"/>
        <v/>
      </c>
      <c r="AT637" s="224" t="str">
        <f t="shared" si="366"/>
        <v/>
      </c>
      <c r="AU637" s="224" t="str">
        <f t="shared" si="366"/>
        <v/>
      </c>
      <c r="AV637" s="224" t="str">
        <f t="shared" si="366"/>
        <v/>
      </c>
      <c r="AW637" s="224" t="str">
        <f t="shared" si="366"/>
        <v/>
      </c>
      <c r="AX637" s="224" t="str">
        <f t="shared" si="366"/>
        <v/>
      </c>
      <c r="AY637" s="224" t="str">
        <f t="shared" si="366"/>
        <v/>
      </c>
      <c r="AZ637" s="224" t="str">
        <f t="shared" si="366"/>
        <v/>
      </c>
      <c r="BA637" s="224" t="str">
        <f t="shared" si="366"/>
        <v/>
      </c>
      <c r="BB637" s="225" t="str">
        <f>IFERROR(IF(IF(IF(Z637=例①!$E$12,例①!$E$12,IF(WEEKDAY(Z637)=1,Z644,BB638))&gt;例①!$E$12,例①!$E$12,IF(Z637=例①!$E$12,例①!$E$12,IF(WEEKDAY(Z637)=1,Z644,BB638)))=0,例①!$E$12,IF(IF(Z637=例①!$E$12,例①!$E$12,IF(WEEKDAY(Z637)=1,Z644,BB638))&gt;例①!$E$12,例①!$E$12,IF(Z637=例①!$E$12,例①!$E$12,IF(WEEKDAY(Z637)=1,Z644,BB638)))),"")</f>
        <v/>
      </c>
      <c r="BE637" s="53"/>
      <c r="BF637" s="53"/>
      <c r="BG637" s="53" t="str">
        <f>IFERROR(VLOOKUP(B637,例①!$C$11:$D$12,2,FALSE),"")</f>
        <v/>
      </c>
      <c r="BH637" s="53" t="str">
        <f>IFERROR(VLOOKUP(B637,例①!$C$16:$D$21,2,FALSE),"")</f>
        <v/>
      </c>
      <c r="BI637" s="53" t="str">
        <f>IFERROR(VLOOKUP(B637,例①!$C$22:$D$24,2,FALSE),"")</f>
        <v/>
      </c>
      <c r="BJ637" s="53" t="str">
        <f>IF(B637&gt;例①!$C$26,"",IF(B637&gt;=例①!$C$25,$BJ$13,""))</f>
        <v/>
      </c>
      <c r="BK637" s="53" t="str">
        <f>IF(B637&gt;例①!$C$28,"",IF(B637&gt;=例①!$C$27,$BK$13,""))</f>
        <v/>
      </c>
      <c r="BL637" s="53" t="str">
        <f>IF(B637&gt;例①!$C$30,"",IF(B637&gt;=例①!$C$29,$BL$13,""))</f>
        <v/>
      </c>
      <c r="BM637" s="53" t="str">
        <f>IF(B637&gt;例①!$C$32,"",IF(B637&gt;=例①!$C$31,$BM$13,""))</f>
        <v/>
      </c>
      <c r="BN637" s="53" t="str">
        <f>IF(B637&gt;例①!$C$34,"",IF(B637&gt;=例①!$C$33,$BN$13,""))</f>
        <v/>
      </c>
      <c r="BO637" s="53" t="str">
        <f>IF(B637&gt;例①!$C$36,"",IF(B637&gt;=例①!$C$35,$BO$13,""))</f>
        <v/>
      </c>
      <c r="BP637" s="53" t="str">
        <f>IF(B637&gt;例①!$C$38,"",IF(B637&gt;=例①!$C$37,$BP$13,""))</f>
        <v/>
      </c>
      <c r="BQ637" s="53" t="str">
        <f>IF(B637&gt;例①!$C$40,"",IF(B637&gt;=例①!$C$39,$BQ$13,""))</f>
        <v/>
      </c>
      <c r="BR637" s="53" t="str">
        <f>IF(B637&gt;例①!$C$42,"",IF(B637&gt;=例①!$C$41,$BR$13,""))</f>
        <v/>
      </c>
      <c r="BS637" s="53" t="str">
        <f>IF(B637&gt;例①!$C$44,"",IF(B637&gt;=例①!$C$43,$BS$13,""))</f>
        <v/>
      </c>
      <c r="BT637" s="53" t="str">
        <f>IF(B637&gt;例①!$C$46,"",IF(B637&gt;=例①!$C$45,$BT$13,""))</f>
        <v/>
      </c>
      <c r="BU637" s="53" t="str">
        <f>IF(B637&gt;例①!$C$48,"",IF(B637&gt;=例①!$C$47,$BU$13,""))</f>
        <v/>
      </c>
      <c r="BV637" s="53" t="str">
        <f>IF(B637&gt;例①!$C$50,"",IF(B637&gt;=例①!$C$49,$BV$13,""))</f>
        <v/>
      </c>
      <c r="BW637" s="53" t="str">
        <f>IF(B637&gt;例①!$C$52,"",IF(B637&gt;=例①!$C$51,$BW$13,""))</f>
        <v/>
      </c>
      <c r="BX637" s="53" t="str">
        <f>IF(B637&gt;例①!$C$54,"",IF(B637&gt;=例①!$C$53,$BX$13,""))</f>
        <v/>
      </c>
      <c r="BY637" s="53" t="str">
        <f>IF(B637&gt;例①!$C$56,"",IF(B637&gt;=例①!$C$55,$BY$13,""))</f>
        <v/>
      </c>
      <c r="BZ637" s="53" t="str">
        <f>IF(B637&gt;例①!$C$58,"",IF(B637&gt;=例①!$C$57,$BZ$13,""))</f>
        <v/>
      </c>
      <c r="CA637" s="53" t="str">
        <f>IF(B637&gt;例①!$C$60,"",IF(B637&gt;=例①!$C$59,$CA$13,""))</f>
        <v/>
      </c>
      <c r="CB637" s="53" t="str">
        <f>IF(B637&gt;例①!$C$62,"",IF(B637&gt;=例①!$C$61,$CB$13,""))</f>
        <v/>
      </c>
      <c r="CC637" s="53" t="str">
        <f>IF(B637&gt;例①!$C$64,"",IF(B637&gt;=例①!$C$63,$CC$13,""))</f>
        <v/>
      </c>
      <c r="CD637" s="53" t="str">
        <f>IF(B637&gt;例①!$C$66,"",IF(B637&gt;=例①!$C$65,$CD$13,""))</f>
        <v/>
      </c>
      <c r="CE637" s="50" t="str">
        <f t="shared" si="360"/>
        <v/>
      </c>
      <c r="CF637" s="50" t="str">
        <f t="shared" si="347"/>
        <v xml:space="preserve"> </v>
      </c>
    </row>
    <row r="638" spans="1:84" ht="39" customHeight="1" thickTop="1" thickBot="1" x14ac:dyDescent="0.2">
      <c r="A638" s="81" t="str">
        <f t="shared" si="334"/>
        <v>対象期間外</v>
      </c>
      <c r="B638" s="180" t="str">
        <f>IFERROR(IF(B637=例①!$E$12+IF(WEEKDAY(例①!$E$12)=1,例①!$E$12,(8-WEEKDAY(例①!$E$12))),"-",IF(B637="-","-",B637+1)),"-")</f>
        <v>-</v>
      </c>
      <c r="C638" s="89" t="str">
        <f t="shared" si="348"/>
        <v>-</v>
      </c>
      <c r="D638" s="199" t="str">
        <f t="shared" si="349"/>
        <v>×</v>
      </c>
      <c r="E638" s="200" t="str">
        <f t="shared" si="350"/>
        <v xml:space="preserve"> </v>
      </c>
      <c r="F638" s="201" t="s">
        <v>60</v>
      </c>
      <c r="G638" s="202"/>
      <c r="H638" s="203"/>
      <c r="I638" s="204"/>
      <c r="J638" s="187" t="str">
        <f t="shared" si="351"/>
        <v/>
      </c>
      <c r="K638" s="190" t="str">
        <f t="shared" si="335"/>
        <v/>
      </c>
      <c r="L638" s="190" t="str">
        <f t="shared" si="336"/>
        <v/>
      </c>
      <c r="M638" s="188" t="str">
        <f t="shared" si="352"/>
        <v/>
      </c>
      <c r="N638" s="87" t="str">
        <f t="shared" si="337"/>
        <v/>
      </c>
      <c r="O638" s="108"/>
      <c r="P638" s="156" t="str">
        <f>IF(B638&lt;例①!$E$11,"",IF(B638&gt;例①!$E$12,"",IF(LEN(CE638)=0,"○","")))</f>
        <v/>
      </c>
      <c r="Q638" s="162">
        <f t="shared" si="353"/>
        <v>52</v>
      </c>
      <c r="R638" s="93">
        <f t="shared" si="338"/>
        <v>181</v>
      </c>
      <c r="S638" s="156" t="str">
        <f t="shared" si="339"/>
        <v/>
      </c>
      <c r="T638" s="162">
        <f t="shared" si="340"/>
        <v>51</v>
      </c>
      <c r="U638" s="100">
        <f t="shared" si="354"/>
        <v>52</v>
      </c>
      <c r="V638" s="93" t="str">
        <f t="shared" si="341"/>
        <v/>
      </c>
      <c r="W638" s="169" t="str">
        <f t="shared" si="355"/>
        <v/>
      </c>
      <c r="X638" s="80" t="str">
        <f t="shared" si="356"/>
        <v/>
      </c>
      <c r="Y638" s="80" t="str">
        <f t="shared" si="357"/>
        <v/>
      </c>
      <c r="Z638" s="80" t="str">
        <f t="shared" si="342"/>
        <v>-</v>
      </c>
      <c r="AA638" s="80" t="str">
        <f t="shared" si="343"/>
        <v/>
      </c>
      <c r="AB638" s="80" t="str">
        <f t="shared" si="344"/>
        <v>OK（振替済み）</v>
      </c>
      <c r="AC638" s="154">
        <f t="shared" si="345"/>
        <v>51</v>
      </c>
      <c r="AD638" s="154" t="str">
        <f t="shared" si="358"/>
        <v/>
      </c>
      <c r="AE638" s="106">
        <f t="shared" si="359"/>
        <v>0</v>
      </c>
      <c r="AF638" s="106">
        <f t="shared" si="346"/>
        <v>0</v>
      </c>
      <c r="AG638" s="216" t="str">
        <f>IFERROR(IF(AE638=1,例①!$E$11,IF(AE638=2,例①!$E$11,IF(WEEKDAY(Z638)=2,Z631,AG637))),"")</f>
        <v/>
      </c>
      <c r="AH638" s="221" t="str">
        <f t="shared" si="366"/>
        <v/>
      </c>
      <c r="AI638" s="221" t="str">
        <f t="shared" si="366"/>
        <v/>
      </c>
      <c r="AJ638" s="221" t="str">
        <f t="shared" si="366"/>
        <v/>
      </c>
      <c r="AK638" s="221" t="str">
        <f t="shared" si="366"/>
        <v/>
      </c>
      <c r="AL638" s="221" t="str">
        <f t="shared" si="366"/>
        <v/>
      </c>
      <c r="AM638" s="221" t="str">
        <f t="shared" si="366"/>
        <v/>
      </c>
      <c r="AN638" s="221" t="str">
        <f t="shared" si="366"/>
        <v/>
      </c>
      <c r="AO638" s="221" t="str">
        <f t="shared" si="366"/>
        <v/>
      </c>
      <c r="AP638" s="221" t="str">
        <f t="shared" si="366"/>
        <v/>
      </c>
      <c r="AQ638" s="221" t="str">
        <f t="shared" si="366"/>
        <v/>
      </c>
      <c r="AR638" s="221" t="str">
        <f t="shared" si="366"/>
        <v/>
      </c>
      <c r="AS638" s="221" t="str">
        <f t="shared" si="366"/>
        <v/>
      </c>
      <c r="AT638" s="221" t="str">
        <f t="shared" si="366"/>
        <v/>
      </c>
      <c r="AU638" s="221" t="str">
        <f t="shared" si="366"/>
        <v/>
      </c>
      <c r="AV638" s="221" t="str">
        <f t="shared" si="366"/>
        <v/>
      </c>
      <c r="AW638" s="221" t="str">
        <f t="shared" si="366"/>
        <v/>
      </c>
      <c r="AX638" s="221" t="str">
        <f t="shared" si="366"/>
        <v/>
      </c>
      <c r="AY638" s="221" t="str">
        <f t="shared" si="366"/>
        <v/>
      </c>
      <c r="AZ638" s="221" t="str">
        <f t="shared" si="366"/>
        <v/>
      </c>
      <c r="BA638" s="221" t="str">
        <f t="shared" si="366"/>
        <v/>
      </c>
      <c r="BB638" s="217" t="str">
        <f>IFERROR(IF(IF(IF(Z638=例①!$E$12,例①!$E$12,IF(WEEKDAY(Z638)=1,Z645,BB639))&gt;例①!$E$12,例①!$E$12,IF(Z638=例①!$E$12,例①!$E$12,IF(WEEKDAY(Z638)=1,Z645,BB639)))=0,例①!$E$12,IF(IF(Z638=例①!$E$12,例①!$E$12,IF(WEEKDAY(Z638)=1,Z645,BB639))&gt;例①!$E$12,例①!$E$12,IF(Z638=例①!$E$12,例①!$E$12,IF(WEEKDAY(Z638)=1,Z645,BB639)))),"")</f>
        <v/>
      </c>
      <c r="BE638" s="53"/>
      <c r="BF638" s="53"/>
      <c r="BG638" s="53" t="str">
        <f>IFERROR(VLOOKUP(B638,例①!$C$11:$D$12,2,FALSE),"")</f>
        <v/>
      </c>
      <c r="BH638" s="53" t="str">
        <f>IFERROR(VLOOKUP(B638,例①!$C$16:$D$21,2,FALSE),"")</f>
        <v/>
      </c>
      <c r="BI638" s="53" t="str">
        <f>IFERROR(VLOOKUP(B638,例①!$C$22:$D$24,2,FALSE),"")</f>
        <v/>
      </c>
      <c r="BJ638" s="53" t="str">
        <f>IF(B638&gt;例①!$C$26,"",IF(B638&gt;=例①!$C$25,$BJ$13,""))</f>
        <v/>
      </c>
      <c r="BK638" s="53" t="str">
        <f>IF(B638&gt;例①!$C$28,"",IF(B638&gt;=例①!$C$27,$BK$13,""))</f>
        <v/>
      </c>
      <c r="BL638" s="53" t="str">
        <f>IF(B638&gt;例①!$C$30,"",IF(B638&gt;=例①!$C$29,$BL$13,""))</f>
        <v/>
      </c>
      <c r="BM638" s="53" t="str">
        <f>IF(B638&gt;例①!$C$32,"",IF(B638&gt;=例①!$C$31,$BM$13,""))</f>
        <v/>
      </c>
      <c r="BN638" s="53" t="str">
        <f>IF(B638&gt;例①!$C$34,"",IF(B638&gt;=例①!$C$33,$BN$13,""))</f>
        <v/>
      </c>
      <c r="BO638" s="53" t="str">
        <f>IF(B638&gt;例①!$C$36,"",IF(B638&gt;=例①!$C$35,$BO$13,""))</f>
        <v/>
      </c>
      <c r="BP638" s="53" t="str">
        <f>IF(B638&gt;例①!$C$38,"",IF(B638&gt;=例①!$C$37,$BP$13,""))</f>
        <v/>
      </c>
      <c r="BQ638" s="53" t="str">
        <f>IF(B638&gt;例①!$C$40,"",IF(B638&gt;=例①!$C$39,$BQ$13,""))</f>
        <v/>
      </c>
      <c r="BR638" s="53" t="str">
        <f>IF(B638&gt;例①!$C$42,"",IF(B638&gt;=例①!$C$41,$BR$13,""))</f>
        <v/>
      </c>
      <c r="BS638" s="53" t="str">
        <f>IF(B638&gt;例①!$C$44,"",IF(B638&gt;=例①!$C$43,$BS$13,""))</f>
        <v/>
      </c>
      <c r="BT638" s="53" t="str">
        <f>IF(B638&gt;例①!$C$46,"",IF(B638&gt;=例①!$C$45,$BT$13,""))</f>
        <v/>
      </c>
      <c r="BU638" s="53" t="str">
        <f>IF(B638&gt;例①!$C$48,"",IF(B638&gt;=例①!$C$47,$BU$13,""))</f>
        <v/>
      </c>
      <c r="BV638" s="53" t="str">
        <f>IF(B638&gt;例①!$C$50,"",IF(B638&gt;=例①!$C$49,$BV$13,""))</f>
        <v/>
      </c>
      <c r="BW638" s="53" t="str">
        <f>IF(B638&gt;例①!$C$52,"",IF(B638&gt;=例①!$C$51,$BW$13,""))</f>
        <v/>
      </c>
      <c r="BX638" s="53" t="str">
        <f>IF(B638&gt;例①!$C$54,"",IF(B638&gt;=例①!$C$53,$BX$13,""))</f>
        <v/>
      </c>
      <c r="BY638" s="53" t="str">
        <f>IF(B638&gt;例①!$C$56,"",IF(B638&gt;=例①!$C$55,$BY$13,""))</f>
        <v/>
      </c>
      <c r="BZ638" s="53" t="str">
        <f>IF(B638&gt;例①!$C$58,"",IF(B638&gt;=例①!$C$57,$BZ$13,""))</f>
        <v/>
      </c>
      <c r="CA638" s="53" t="str">
        <f>IF(B638&gt;例①!$C$60,"",IF(B638&gt;=例①!$C$59,$CA$13,""))</f>
        <v/>
      </c>
      <c r="CB638" s="53" t="str">
        <f>IF(B638&gt;例①!$C$62,"",IF(B638&gt;=例①!$C$61,$CB$13,""))</f>
        <v/>
      </c>
      <c r="CC638" s="53" t="str">
        <f>IF(B638&gt;例①!$C$64,"",IF(B638&gt;=例①!$C$63,$CC$13,""))</f>
        <v/>
      </c>
      <c r="CD638" s="53" t="str">
        <f>IF(B638&gt;例①!$C$66,"",IF(B638&gt;=例①!$C$65,$CD$13,""))</f>
        <v/>
      </c>
      <c r="CE638" s="50" t="str">
        <f t="shared" si="360"/>
        <v/>
      </c>
      <c r="CF638" s="50" t="str">
        <f t="shared" si="347"/>
        <v xml:space="preserve"> </v>
      </c>
    </row>
    <row r="639" spans="1:84" ht="39" customHeight="1" thickTop="1" thickBot="1" x14ac:dyDescent="0.2">
      <c r="A639" s="81" t="str">
        <f t="shared" si="334"/>
        <v>対象期間外</v>
      </c>
      <c r="B639" s="180" t="str">
        <f>IFERROR(IF(B638=例①!$E$12+IF(WEEKDAY(例①!$E$12)=1,例①!$E$12,(8-WEEKDAY(例①!$E$12))),"-",IF(B638="-","-",B638+1)),"-")</f>
        <v>-</v>
      </c>
      <c r="C639" s="89" t="str">
        <f t="shared" si="348"/>
        <v>-</v>
      </c>
      <c r="D639" s="199" t="str">
        <f t="shared" si="349"/>
        <v>×</v>
      </c>
      <c r="E639" s="200" t="str">
        <f t="shared" si="350"/>
        <v xml:space="preserve"> </v>
      </c>
      <c r="F639" s="201" t="s">
        <v>60</v>
      </c>
      <c r="G639" s="202"/>
      <c r="H639" s="203"/>
      <c r="I639" s="204"/>
      <c r="J639" s="187" t="str">
        <f t="shared" si="351"/>
        <v/>
      </c>
      <c r="K639" s="190" t="str">
        <f t="shared" si="335"/>
        <v/>
      </c>
      <c r="L639" s="190" t="str">
        <f t="shared" si="336"/>
        <v/>
      </c>
      <c r="M639" s="188" t="str">
        <f t="shared" si="352"/>
        <v/>
      </c>
      <c r="N639" s="87" t="str">
        <f t="shared" si="337"/>
        <v/>
      </c>
      <c r="O639" s="108"/>
      <c r="P639" s="156" t="str">
        <f>IF(B639&lt;例①!$E$11,"",IF(B639&gt;例①!$E$12,"",IF(LEN(CE639)=0,"○","")))</f>
        <v/>
      </c>
      <c r="Q639" s="162">
        <f t="shared" si="353"/>
        <v>52</v>
      </c>
      <c r="R639" s="93">
        <f t="shared" si="338"/>
        <v>181</v>
      </c>
      <c r="S639" s="156" t="str">
        <f t="shared" si="339"/>
        <v/>
      </c>
      <c r="T639" s="162">
        <f t="shared" si="340"/>
        <v>51</v>
      </c>
      <c r="U639" s="100">
        <f t="shared" si="354"/>
        <v>52</v>
      </c>
      <c r="V639" s="93" t="str">
        <f t="shared" si="341"/>
        <v/>
      </c>
      <c r="W639" s="169" t="str">
        <f t="shared" si="355"/>
        <v/>
      </c>
      <c r="X639" s="80" t="str">
        <f t="shared" si="356"/>
        <v/>
      </c>
      <c r="Y639" s="80" t="str">
        <f t="shared" si="357"/>
        <v/>
      </c>
      <c r="Z639" s="80" t="str">
        <f t="shared" si="342"/>
        <v>-</v>
      </c>
      <c r="AA639" s="80" t="str">
        <f t="shared" si="343"/>
        <v/>
      </c>
      <c r="AB639" s="80" t="str">
        <f t="shared" si="344"/>
        <v>OK（振替済み）</v>
      </c>
      <c r="AC639" s="154">
        <f t="shared" si="345"/>
        <v>51</v>
      </c>
      <c r="AD639" s="154" t="str">
        <f t="shared" si="358"/>
        <v/>
      </c>
      <c r="AE639" s="106">
        <f t="shared" si="359"/>
        <v>0</v>
      </c>
      <c r="AF639" s="106">
        <f t="shared" si="346"/>
        <v>0</v>
      </c>
      <c r="AG639" s="218" t="str">
        <f>IFERROR(IF(AE639=1,例①!$E$11,IF(AE639=2,例①!$E$11,IF(WEEKDAY(Z639)=2,Z632,AG638))),"")</f>
        <v/>
      </c>
      <c r="AH639" s="222" t="str">
        <f t="shared" si="366"/>
        <v/>
      </c>
      <c r="AI639" s="222" t="str">
        <f t="shared" si="366"/>
        <v/>
      </c>
      <c r="AJ639" s="222" t="str">
        <f t="shared" si="366"/>
        <v/>
      </c>
      <c r="AK639" s="222" t="str">
        <f t="shared" si="366"/>
        <v/>
      </c>
      <c r="AL639" s="222" t="str">
        <f t="shared" si="366"/>
        <v/>
      </c>
      <c r="AM639" s="222" t="str">
        <f t="shared" si="366"/>
        <v/>
      </c>
      <c r="AN639" s="222" t="str">
        <f t="shared" si="366"/>
        <v/>
      </c>
      <c r="AO639" s="222" t="str">
        <f t="shared" si="366"/>
        <v/>
      </c>
      <c r="AP639" s="222" t="str">
        <f t="shared" si="366"/>
        <v/>
      </c>
      <c r="AQ639" s="222" t="str">
        <f t="shared" si="366"/>
        <v/>
      </c>
      <c r="AR639" s="222" t="str">
        <f t="shared" si="366"/>
        <v/>
      </c>
      <c r="AS639" s="222" t="str">
        <f t="shared" si="366"/>
        <v/>
      </c>
      <c r="AT639" s="222" t="str">
        <f t="shared" si="366"/>
        <v/>
      </c>
      <c r="AU639" s="222" t="str">
        <f t="shared" si="366"/>
        <v/>
      </c>
      <c r="AV639" s="222" t="str">
        <f t="shared" si="366"/>
        <v/>
      </c>
      <c r="AW639" s="222" t="str">
        <f t="shared" ref="AW639:BA639" si="367">IFERROR(IF(AV639+1&gt;$BB639,"",AV639+1),"")</f>
        <v/>
      </c>
      <c r="AX639" s="222" t="str">
        <f t="shared" si="367"/>
        <v/>
      </c>
      <c r="AY639" s="222" t="str">
        <f t="shared" si="367"/>
        <v/>
      </c>
      <c r="AZ639" s="222" t="str">
        <f t="shared" si="367"/>
        <v/>
      </c>
      <c r="BA639" s="222" t="str">
        <f t="shared" si="367"/>
        <v/>
      </c>
      <c r="BB639" s="219" t="str">
        <f>IFERROR(IF(IF(IF(Z639=例①!$E$12,例①!$E$12,IF(WEEKDAY(Z639)=1,Z646,BB640))&gt;例①!$E$12,例①!$E$12,IF(Z639=例①!$E$12,例①!$E$12,IF(WEEKDAY(Z639)=1,Z646,BB640)))=0,例①!$E$12,IF(IF(Z639=例①!$E$12,例①!$E$12,IF(WEEKDAY(Z639)=1,Z646,BB640))&gt;例①!$E$12,例①!$E$12,IF(Z639=例①!$E$12,例①!$E$12,IF(WEEKDAY(Z639)=1,Z646,BB640)))),"")</f>
        <v/>
      </c>
      <c r="BE639" s="53"/>
      <c r="BF639" s="53"/>
      <c r="BG639" s="53" t="str">
        <f>IFERROR(VLOOKUP(B639,例①!$C$11:$D$12,2,FALSE),"")</f>
        <v/>
      </c>
      <c r="BH639" s="53" t="str">
        <f>IFERROR(VLOOKUP(B639,例①!$C$16:$D$21,2,FALSE),"")</f>
        <v/>
      </c>
      <c r="BI639" s="53" t="str">
        <f>IFERROR(VLOOKUP(B639,例①!$C$22:$D$24,2,FALSE),"")</f>
        <v/>
      </c>
      <c r="BJ639" s="53" t="str">
        <f>IF(B639&gt;例①!$C$26,"",IF(B639&gt;=例①!$C$25,$BJ$13,""))</f>
        <v/>
      </c>
      <c r="BK639" s="53" t="str">
        <f>IF(B639&gt;例①!$C$28,"",IF(B639&gt;=例①!$C$27,$BK$13,""))</f>
        <v/>
      </c>
      <c r="BL639" s="53" t="str">
        <f>IF(B639&gt;例①!$C$30,"",IF(B639&gt;=例①!$C$29,$BL$13,""))</f>
        <v/>
      </c>
      <c r="BM639" s="53" t="str">
        <f>IF(B639&gt;例①!$C$32,"",IF(B639&gt;=例①!$C$31,$BM$13,""))</f>
        <v/>
      </c>
      <c r="BN639" s="53" t="str">
        <f>IF(B639&gt;例①!$C$34,"",IF(B639&gt;=例①!$C$33,$BN$13,""))</f>
        <v/>
      </c>
      <c r="BO639" s="53" t="str">
        <f>IF(B639&gt;例①!$C$36,"",IF(B639&gt;=例①!$C$35,$BO$13,""))</f>
        <v/>
      </c>
      <c r="BP639" s="53" t="str">
        <f>IF(B639&gt;例①!$C$38,"",IF(B639&gt;=例①!$C$37,$BP$13,""))</f>
        <v/>
      </c>
      <c r="BQ639" s="53" t="str">
        <f>IF(B639&gt;例①!$C$40,"",IF(B639&gt;=例①!$C$39,$BQ$13,""))</f>
        <v/>
      </c>
      <c r="BR639" s="53" t="str">
        <f>IF(B639&gt;例①!$C$42,"",IF(B639&gt;=例①!$C$41,$BR$13,""))</f>
        <v/>
      </c>
      <c r="BS639" s="53" t="str">
        <f>IF(B639&gt;例①!$C$44,"",IF(B639&gt;=例①!$C$43,$BS$13,""))</f>
        <v/>
      </c>
      <c r="BT639" s="53" t="str">
        <f>IF(B639&gt;例①!$C$46,"",IF(B639&gt;=例①!$C$45,$BT$13,""))</f>
        <v/>
      </c>
      <c r="BU639" s="53" t="str">
        <f>IF(B639&gt;例①!$C$48,"",IF(B639&gt;=例①!$C$47,$BU$13,""))</f>
        <v/>
      </c>
      <c r="BV639" s="53" t="str">
        <f>IF(B639&gt;例①!$C$50,"",IF(B639&gt;=例①!$C$49,$BV$13,""))</f>
        <v/>
      </c>
      <c r="BW639" s="53" t="str">
        <f>IF(B639&gt;例①!$C$52,"",IF(B639&gt;=例①!$C$51,$BW$13,""))</f>
        <v/>
      </c>
      <c r="BX639" s="53" t="str">
        <f>IF(B639&gt;例①!$C$54,"",IF(B639&gt;=例①!$C$53,$BX$13,""))</f>
        <v/>
      </c>
      <c r="BY639" s="53" t="str">
        <f>IF(B639&gt;例①!$C$56,"",IF(B639&gt;=例①!$C$55,$BY$13,""))</f>
        <v/>
      </c>
      <c r="BZ639" s="53" t="str">
        <f>IF(B639&gt;例①!$C$58,"",IF(B639&gt;=例①!$C$57,$BZ$13,""))</f>
        <v/>
      </c>
      <c r="CA639" s="53" t="str">
        <f>IF(B639&gt;例①!$C$60,"",IF(B639&gt;=例①!$C$59,$CA$13,""))</f>
        <v/>
      </c>
      <c r="CB639" s="53" t="str">
        <f>IF(B639&gt;例①!$C$62,"",IF(B639&gt;=例①!$C$61,$CB$13,""))</f>
        <v/>
      </c>
      <c r="CC639" s="53" t="str">
        <f>IF(B639&gt;例①!$C$64,"",IF(B639&gt;=例①!$C$63,$CC$13,""))</f>
        <v/>
      </c>
      <c r="CD639" s="53" t="str">
        <f>IF(B639&gt;例①!$C$66,"",IF(B639&gt;=例①!$C$65,$CD$13,""))</f>
        <v/>
      </c>
      <c r="CE639" s="50" t="str">
        <f t="shared" si="360"/>
        <v/>
      </c>
      <c r="CF639" s="50" t="str">
        <f t="shared" si="347"/>
        <v xml:space="preserve"> </v>
      </c>
    </row>
    <row r="640" spans="1:84" ht="39" customHeight="1" thickTop="1" thickBot="1" x14ac:dyDescent="0.2">
      <c r="A640" s="81" t="str">
        <f t="shared" si="334"/>
        <v>対象期間外</v>
      </c>
      <c r="B640" s="180" t="str">
        <f>IFERROR(IF(B639=例①!$E$12+IF(WEEKDAY(例①!$E$12)=1,例①!$E$12,(8-WEEKDAY(例①!$E$12))),"-",IF(B639="-","-",B639+1)),"-")</f>
        <v>-</v>
      </c>
      <c r="C640" s="89" t="str">
        <f t="shared" si="348"/>
        <v>-</v>
      </c>
      <c r="D640" s="199" t="str">
        <f t="shared" si="349"/>
        <v>×</v>
      </c>
      <c r="E640" s="200" t="str">
        <f t="shared" si="350"/>
        <v xml:space="preserve"> </v>
      </c>
      <c r="F640" s="201" t="s">
        <v>60</v>
      </c>
      <c r="G640" s="202"/>
      <c r="H640" s="203"/>
      <c r="I640" s="204"/>
      <c r="J640" s="187" t="str">
        <f t="shared" si="351"/>
        <v/>
      </c>
      <c r="K640" s="190" t="str">
        <f t="shared" si="335"/>
        <v/>
      </c>
      <c r="L640" s="190" t="str">
        <f t="shared" si="336"/>
        <v/>
      </c>
      <c r="M640" s="188" t="str">
        <f t="shared" si="352"/>
        <v/>
      </c>
      <c r="N640" s="87" t="str">
        <f t="shared" si="337"/>
        <v/>
      </c>
      <c r="O640" s="108"/>
      <c r="P640" s="156" t="str">
        <f>IF(B640&lt;例①!$E$11,"",IF(B640&gt;例①!$E$12,"",IF(LEN(CE640)=0,"○","")))</f>
        <v/>
      </c>
      <c r="Q640" s="162">
        <f t="shared" si="353"/>
        <v>52</v>
      </c>
      <c r="R640" s="93">
        <f t="shared" si="338"/>
        <v>181</v>
      </c>
      <c r="S640" s="156" t="str">
        <f t="shared" si="339"/>
        <v/>
      </c>
      <c r="T640" s="162">
        <f t="shared" si="340"/>
        <v>51</v>
      </c>
      <c r="U640" s="100">
        <f t="shared" si="354"/>
        <v>52</v>
      </c>
      <c r="V640" s="93" t="str">
        <f t="shared" si="341"/>
        <v/>
      </c>
      <c r="W640" s="169" t="str">
        <f t="shared" si="355"/>
        <v/>
      </c>
      <c r="X640" s="80" t="str">
        <f t="shared" si="356"/>
        <v/>
      </c>
      <c r="Y640" s="80" t="str">
        <f t="shared" si="357"/>
        <v/>
      </c>
      <c r="Z640" s="80" t="str">
        <f t="shared" si="342"/>
        <v>-</v>
      </c>
      <c r="AA640" s="80" t="str">
        <f t="shared" si="343"/>
        <v/>
      </c>
      <c r="AB640" s="80" t="str">
        <f t="shared" si="344"/>
        <v>OK（振替済み）</v>
      </c>
      <c r="AC640" s="154">
        <f t="shared" si="345"/>
        <v>51</v>
      </c>
      <c r="AD640" s="154" t="str">
        <f t="shared" si="358"/>
        <v/>
      </c>
      <c r="AE640" s="106">
        <f t="shared" si="359"/>
        <v>0</v>
      </c>
      <c r="AF640" s="106">
        <f t="shared" si="346"/>
        <v>0</v>
      </c>
      <c r="AG640" s="218" t="str">
        <f>IFERROR(IF(AE640=1,例①!$E$11,IF(AE640=2,例①!$E$11,IF(WEEKDAY(Z640)=2,Z633,AG639))),"")</f>
        <v/>
      </c>
      <c r="AH640" s="222" t="str">
        <f t="shared" ref="AH640:BA652" si="368">IFERROR(IF(AG640+1&gt;$BB640,"",AG640+1),"")</f>
        <v/>
      </c>
      <c r="AI640" s="222" t="str">
        <f t="shared" si="368"/>
        <v/>
      </c>
      <c r="AJ640" s="222" t="str">
        <f t="shared" si="368"/>
        <v/>
      </c>
      <c r="AK640" s="222" t="str">
        <f t="shared" si="368"/>
        <v/>
      </c>
      <c r="AL640" s="222" t="str">
        <f t="shared" si="368"/>
        <v/>
      </c>
      <c r="AM640" s="222" t="str">
        <f t="shared" si="368"/>
        <v/>
      </c>
      <c r="AN640" s="222" t="str">
        <f t="shared" si="368"/>
        <v/>
      </c>
      <c r="AO640" s="222" t="str">
        <f t="shared" si="368"/>
        <v/>
      </c>
      <c r="AP640" s="222" t="str">
        <f t="shared" si="368"/>
        <v/>
      </c>
      <c r="AQ640" s="222" t="str">
        <f t="shared" si="368"/>
        <v/>
      </c>
      <c r="AR640" s="222" t="str">
        <f t="shared" si="368"/>
        <v/>
      </c>
      <c r="AS640" s="222" t="str">
        <f t="shared" si="368"/>
        <v/>
      </c>
      <c r="AT640" s="222" t="str">
        <f t="shared" si="368"/>
        <v/>
      </c>
      <c r="AU640" s="222" t="str">
        <f t="shared" si="368"/>
        <v/>
      </c>
      <c r="AV640" s="222" t="str">
        <f t="shared" si="368"/>
        <v/>
      </c>
      <c r="AW640" s="222" t="str">
        <f t="shared" si="368"/>
        <v/>
      </c>
      <c r="AX640" s="222" t="str">
        <f t="shared" si="368"/>
        <v/>
      </c>
      <c r="AY640" s="222" t="str">
        <f t="shared" si="368"/>
        <v/>
      </c>
      <c r="AZ640" s="222" t="str">
        <f t="shared" si="368"/>
        <v/>
      </c>
      <c r="BA640" s="222" t="str">
        <f t="shared" si="368"/>
        <v/>
      </c>
      <c r="BB640" s="219" t="str">
        <f>IFERROR(IF(IF(IF(Z640=例①!$E$12,例①!$E$12,IF(WEEKDAY(Z640)=1,Z647,BB641))&gt;例①!$E$12,例①!$E$12,IF(Z640=例①!$E$12,例①!$E$12,IF(WEEKDAY(Z640)=1,Z647,BB641)))=0,例①!$E$12,IF(IF(Z640=例①!$E$12,例①!$E$12,IF(WEEKDAY(Z640)=1,Z647,BB641))&gt;例①!$E$12,例①!$E$12,IF(Z640=例①!$E$12,例①!$E$12,IF(WEEKDAY(Z640)=1,Z647,BB641)))),"")</f>
        <v/>
      </c>
      <c r="BE640" s="53"/>
      <c r="BF640" s="53"/>
      <c r="BG640" s="53" t="str">
        <f>IFERROR(VLOOKUP(B640,例①!$C$11:$D$12,2,FALSE),"")</f>
        <v/>
      </c>
      <c r="BH640" s="53" t="str">
        <f>IFERROR(VLOOKUP(B640,例①!$C$16:$D$21,2,FALSE),"")</f>
        <v/>
      </c>
      <c r="BI640" s="53" t="str">
        <f>IFERROR(VLOOKUP(B640,例①!$C$22:$D$24,2,FALSE),"")</f>
        <v/>
      </c>
      <c r="BJ640" s="53" t="str">
        <f>IF(B640&gt;例①!$C$26,"",IF(B640&gt;=例①!$C$25,$BJ$13,""))</f>
        <v/>
      </c>
      <c r="BK640" s="53" t="str">
        <f>IF(B640&gt;例①!$C$28,"",IF(B640&gt;=例①!$C$27,$BK$13,""))</f>
        <v/>
      </c>
      <c r="BL640" s="53" t="str">
        <f>IF(B640&gt;例①!$C$30,"",IF(B640&gt;=例①!$C$29,$BL$13,""))</f>
        <v/>
      </c>
      <c r="BM640" s="53" t="str">
        <f>IF(B640&gt;例①!$C$32,"",IF(B640&gt;=例①!$C$31,$BM$13,""))</f>
        <v/>
      </c>
      <c r="BN640" s="53" t="str">
        <f>IF(B640&gt;例①!$C$34,"",IF(B640&gt;=例①!$C$33,$BN$13,""))</f>
        <v/>
      </c>
      <c r="BO640" s="53" t="str">
        <f>IF(B640&gt;例①!$C$36,"",IF(B640&gt;=例①!$C$35,$BO$13,""))</f>
        <v/>
      </c>
      <c r="BP640" s="53" t="str">
        <f>IF(B640&gt;例①!$C$38,"",IF(B640&gt;=例①!$C$37,$BP$13,""))</f>
        <v/>
      </c>
      <c r="BQ640" s="53" t="str">
        <f>IF(B640&gt;例①!$C$40,"",IF(B640&gt;=例①!$C$39,$BQ$13,""))</f>
        <v/>
      </c>
      <c r="BR640" s="53" t="str">
        <f>IF(B640&gt;例①!$C$42,"",IF(B640&gt;=例①!$C$41,$BR$13,""))</f>
        <v/>
      </c>
      <c r="BS640" s="53" t="str">
        <f>IF(B640&gt;例①!$C$44,"",IF(B640&gt;=例①!$C$43,$BS$13,""))</f>
        <v/>
      </c>
      <c r="BT640" s="53" t="str">
        <f>IF(B640&gt;例①!$C$46,"",IF(B640&gt;=例①!$C$45,$BT$13,""))</f>
        <v/>
      </c>
      <c r="BU640" s="53" t="str">
        <f>IF(B640&gt;例①!$C$48,"",IF(B640&gt;=例①!$C$47,$BU$13,""))</f>
        <v/>
      </c>
      <c r="BV640" s="53" t="str">
        <f>IF(B640&gt;例①!$C$50,"",IF(B640&gt;=例①!$C$49,$BV$13,""))</f>
        <v/>
      </c>
      <c r="BW640" s="53" t="str">
        <f>IF(B640&gt;例①!$C$52,"",IF(B640&gt;=例①!$C$51,$BW$13,""))</f>
        <v/>
      </c>
      <c r="BX640" s="53" t="str">
        <f>IF(B640&gt;例①!$C$54,"",IF(B640&gt;=例①!$C$53,$BX$13,""))</f>
        <v/>
      </c>
      <c r="BY640" s="53" t="str">
        <f>IF(B640&gt;例①!$C$56,"",IF(B640&gt;=例①!$C$55,$BY$13,""))</f>
        <v/>
      </c>
      <c r="BZ640" s="53" t="str">
        <f>IF(B640&gt;例①!$C$58,"",IF(B640&gt;=例①!$C$57,$BZ$13,""))</f>
        <v/>
      </c>
      <c r="CA640" s="53" t="str">
        <f>IF(B640&gt;例①!$C$60,"",IF(B640&gt;=例①!$C$59,$CA$13,""))</f>
        <v/>
      </c>
      <c r="CB640" s="53" t="str">
        <f>IF(B640&gt;例①!$C$62,"",IF(B640&gt;=例①!$C$61,$CB$13,""))</f>
        <v/>
      </c>
      <c r="CC640" s="53" t="str">
        <f>IF(B640&gt;例①!$C$64,"",IF(B640&gt;=例①!$C$63,$CC$13,""))</f>
        <v/>
      </c>
      <c r="CD640" s="53" t="str">
        <f>IF(B640&gt;例①!$C$66,"",IF(B640&gt;=例①!$C$65,$CD$13,""))</f>
        <v/>
      </c>
      <c r="CE640" s="50" t="str">
        <f t="shared" si="360"/>
        <v/>
      </c>
      <c r="CF640" s="50" t="str">
        <f t="shared" si="347"/>
        <v xml:space="preserve"> </v>
      </c>
    </row>
    <row r="641" spans="1:84" ht="39" customHeight="1" thickTop="1" thickBot="1" x14ac:dyDescent="0.2">
      <c r="A641" s="81" t="str">
        <f t="shared" si="334"/>
        <v>対象期間外</v>
      </c>
      <c r="B641" s="180" t="str">
        <f>IFERROR(IF(B640=例①!$E$12+IF(WEEKDAY(例①!$E$12)=1,例①!$E$12,(8-WEEKDAY(例①!$E$12))),"-",IF(B640="-","-",B640+1)),"-")</f>
        <v>-</v>
      </c>
      <c r="C641" s="89" t="str">
        <f t="shared" si="348"/>
        <v>-</v>
      </c>
      <c r="D641" s="199" t="str">
        <f t="shared" si="349"/>
        <v>×</v>
      </c>
      <c r="E641" s="200" t="str">
        <f t="shared" si="350"/>
        <v xml:space="preserve"> </v>
      </c>
      <c r="F641" s="201" t="s">
        <v>60</v>
      </c>
      <c r="G641" s="202"/>
      <c r="H641" s="203"/>
      <c r="I641" s="204"/>
      <c r="J641" s="187" t="str">
        <f t="shared" si="351"/>
        <v/>
      </c>
      <c r="K641" s="190" t="str">
        <f t="shared" si="335"/>
        <v/>
      </c>
      <c r="L641" s="190" t="str">
        <f t="shared" si="336"/>
        <v/>
      </c>
      <c r="M641" s="188" t="str">
        <f t="shared" si="352"/>
        <v/>
      </c>
      <c r="N641" s="87" t="str">
        <f t="shared" si="337"/>
        <v/>
      </c>
      <c r="O641" s="108"/>
      <c r="P641" s="156" t="str">
        <f>IF(B641&lt;例①!$E$11,"",IF(B641&gt;例①!$E$12,"",IF(LEN(CE641)=0,"○","")))</f>
        <v/>
      </c>
      <c r="Q641" s="162">
        <f t="shared" si="353"/>
        <v>52</v>
      </c>
      <c r="R641" s="93">
        <f t="shared" si="338"/>
        <v>181</v>
      </c>
      <c r="S641" s="156" t="str">
        <f t="shared" si="339"/>
        <v/>
      </c>
      <c r="T641" s="162">
        <f t="shared" si="340"/>
        <v>51</v>
      </c>
      <c r="U641" s="100">
        <f t="shared" si="354"/>
        <v>52</v>
      </c>
      <c r="V641" s="93" t="str">
        <f t="shared" si="341"/>
        <v/>
      </c>
      <c r="W641" s="169" t="str">
        <f t="shared" si="355"/>
        <v/>
      </c>
      <c r="X641" s="80" t="str">
        <f t="shared" si="356"/>
        <v/>
      </c>
      <c r="Y641" s="80" t="str">
        <f t="shared" si="357"/>
        <v/>
      </c>
      <c r="Z641" s="80" t="str">
        <f t="shared" si="342"/>
        <v>-</v>
      </c>
      <c r="AA641" s="80" t="str">
        <f t="shared" si="343"/>
        <v/>
      </c>
      <c r="AB641" s="80" t="str">
        <f t="shared" si="344"/>
        <v>OK（振替済み）</v>
      </c>
      <c r="AC641" s="154">
        <f t="shared" si="345"/>
        <v>51</v>
      </c>
      <c r="AD641" s="154" t="str">
        <f t="shared" si="358"/>
        <v/>
      </c>
      <c r="AE641" s="106">
        <f t="shared" si="359"/>
        <v>0</v>
      </c>
      <c r="AF641" s="106">
        <f t="shared" si="346"/>
        <v>0</v>
      </c>
      <c r="AG641" s="218" t="str">
        <f>IFERROR(IF(AE641=1,例①!$E$11,IF(AE641=2,例①!$E$11,IF(WEEKDAY(Z641)=2,Z634,AG640))),"")</f>
        <v/>
      </c>
      <c r="AH641" s="222" t="str">
        <f t="shared" si="368"/>
        <v/>
      </c>
      <c r="AI641" s="222" t="str">
        <f t="shared" si="368"/>
        <v/>
      </c>
      <c r="AJ641" s="222" t="str">
        <f t="shared" si="368"/>
        <v/>
      </c>
      <c r="AK641" s="222" t="str">
        <f t="shared" si="368"/>
        <v/>
      </c>
      <c r="AL641" s="222" t="str">
        <f t="shared" si="368"/>
        <v/>
      </c>
      <c r="AM641" s="222" t="str">
        <f t="shared" si="368"/>
        <v/>
      </c>
      <c r="AN641" s="222" t="str">
        <f t="shared" si="368"/>
        <v/>
      </c>
      <c r="AO641" s="222" t="str">
        <f t="shared" si="368"/>
        <v/>
      </c>
      <c r="AP641" s="222" t="str">
        <f t="shared" si="368"/>
        <v/>
      </c>
      <c r="AQ641" s="222" t="str">
        <f t="shared" si="368"/>
        <v/>
      </c>
      <c r="AR641" s="222" t="str">
        <f t="shared" si="368"/>
        <v/>
      </c>
      <c r="AS641" s="222" t="str">
        <f t="shared" si="368"/>
        <v/>
      </c>
      <c r="AT641" s="222" t="str">
        <f t="shared" si="368"/>
        <v/>
      </c>
      <c r="AU641" s="222" t="str">
        <f t="shared" si="368"/>
        <v/>
      </c>
      <c r="AV641" s="222" t="str">
        <f t="shared" si="368"/>
        <v/>
      </c>
      <c r="AW641" s="222" t="str">
        <f t="shared" si="368"/>
        <v/>
      </c>
      <c r="AX641" s="222" t="str">
        <f t="shared" si="368"/>
        <v/>
      </c>
      <c r="AY641" s="222" t="str">
        <f t="shared" si="368"/>
        <v/>
      </c>
      <c r="AZ641" s="222" t="str">
        <f t="shared" si="368"/>
        <v/>
      </c>
      <c r="BA641" s="222" t="str">
        <f t="shared" si="368"/>
        <v/>
      </c>
      <c r="BB641" s="219" t="str">
        <f>IFERROR(IF(IF(IF(Z641=例①!$E$12,例①!$E$12,IF(WEEKDAY(Z641)=1,Z648,BB642))&gt;例①!$E$12,例①!$E$12,IF(Z641=例①!$E$12,例①!$E$12,IF(WEEKDAY(Z641)=1,Z648,BB642)))=0,例①!$E$12,IF(IF(Z641=例①!$E$12,例①!$E$12,IF(WEEKDAY(Z641)=1,Z648,BB642))&gt;例①!$E$12,例①!$E$12,IF(Z641=例①!$E$12,例①!$E$12,IF(WEEKDAY(Z641)=1,Z648,BB642)))),"")</f>
        <v/>
      </c>
      <c r="BE641" s="53"/>
      <c r="BF641" s="53"/>
      <c r="BG641" s="53" t="str">
        <f>IFERROR(VLOOKUP(B641,例①!$C$11:$D$12,2,FALSE),"")</f>
        <v/>
      </c>
      <c r="BH641" s="53" t="str">
        <f>IFERROR(VLOOKUP(B641,例①!$C$16:$D$21,2,FALSE),"")</f>
        <v/>
      </c>
      <c r="BI641" s="53" t="str">
        <f>IFERROR(VLOOKUP(B641,例①!$C$22:$D$24,2,FALSE),"")</f>
        <v/>
      </c>
      <c r="BJ641" s="53" t="str">
        <f>IF(B641&gt;例①!$C$26,"",IF(B641&gt;=例①!$C$25,$BJ$13,""))</f>
        <v/>
      </c>
      <c r="BK641" s="53" t="str">
        <f>IF(B641&gt;例①!$C$28,"",IF(B641&gt;=例①!$C$27,$BK$13,""))</f>
        <v/>
      </c>
      <c r="BL641" s="53" t="str">
        <f>IF(B641&gt;例①!$C$30,"",IF(B641&gt;=例①!$C$29,$BL$13,""))</f>
        <v/>
      </c>
      <c r="BM641" s="53" t="str">
        <f>IF(B641&gt;例①!$C$32,"",IF(B641&gt;=例①!$C$31,$BM$13,""))</f>
        <v/>
      </c>
      <c r="BN641" s="53" t="str">
        <f>IF(B641&gt;例①!$C$34,"",IF(B641&gt;=例①!$C$33,$BN$13,""))</f>
        <v/>
      </c>
      <c r="BO641" s="53" t="str">
        <f>IF(B641&gt;例①!$C$36,"",IF(B641&gt;=例①!$C$35,$BO$13,""))</f>
        <v/>
      </c>
      <c r="BP641" s="53" t="str">
        <f>IF(B641&gt;例①!$C$38,"",IF(B641&gt;=例①!$C$37,$BP$13,""))</f>
        <v/>
      </c>
      <c r="BQ641" s="53" t="str">
        <f>IF(B641&gt;例①!$C$40,"",IF(B641&gt;=例①!$C$39,$BQ$13,""))</f>
        <v/>
      </c>
      <c r="BR641" s="53" t="str">
        <f>IF(B641&gt;例①!$C$42,"",IF(B641&gt;=例①!$C$41,$BR$13,""))</f>
        <v/>
      </c>
      <c r="BS641" s="53" t="str">
        <f>IF(B641&gt;例①!$C$44,"",IF(B641&gt;=例①!$C$43,$BS$13,""))</f>
        <v/>
      </c>
      <c r="BT641" s="53" t="str">
        <f>IF(B641&gt;例①!$C$46,"",IF(B641&gt;=例①!$C$45,$BT$13,""))</f>
        <v/>
      </c>
      <c r="BU641" s="53" t="str">
        <f>IF(B641&gt;例①!$C$48,"",IF(B641&gt;=例①!$C$47,$BU$13,""))</f>
        <v/>
      </c>
      <c r="BV641" s="53" t="str">
        <f>IF(B641&gt;例①!$C$50,"",IF(B641&gt;=例①!$C$49,$BV$13,""))</f>
        <v/>
      </c>
      <c r="BW641" s="53" t="str">
        <f>IF(B641&gt;例①!$C$52,"",IF(B641&gt;=例①!$C$51,$BW$13,""))</f>
        <v/>
      </c>
      <c r="BX641" s="53" t="str">
        <f>IF(B641&gt;例①!$C$54,"",IF(B641&gt;=例①!$C$53,$BX$13,""))</f>
        <v/>
      </c>
      <c r="BY641" s="53" t="str">
        <f>IF(B641&gt;例①!$C$56,"",IF(B641&gt;=例①!$C$55,$BY$13,""))</f>
        <v/>
      </c>
      <c r="BZ641" s="53" t="str">
        <f>IF(B641&gt;例①!$C$58,"",IF(B641&gt;=例①!$C$57,$BZ$13,""))</f>
        <v/>
      </c>
      <c r="CA641" s="53" t="str">
        <f>IF(B641&gt;例①!$C$60,"",IF(B641&gt;=例①!$C$59,$CA$13,""))</f>
        <v/>
      </c>
      <c r="CB641" s="53" t="str">
        <f>IF(B641&gt;例①!$C$62,"",IF(B641&gt;=例①!$C$61,$CB$13,""))</f>
        <v/>
      </c>
      <c r="CC641" s="53" t="str">
        <f>IF(B641&gt;例①!$C$64,"",IF(B641&gt;=例①!$C$63,$CC$13,""))</f>
        <v/>
      </c>
      <c r="CD641" s="53" t="str">
        <f>IF(B641&gt;例①!$C$66,"",IF(B641&gt;=例①!$C$65,$CD$13,""))</f>
        <v/>
      </c>
      <c r="CE641" s="50" t="str">
        <f t="shared" si="360"/>
        <v/>
      </c>
      <c r="CF641" s="50" t="str">
        <f t="shared" si="347"/>
        <v xml:space="preserve"> </v>
      </c>
    </row>
    <row r="642" spans="1:84" ht="39" customHeight="1" thickTop="1" thickBot="1" x14ac:dyDescent="0.2">
      <c r="A642" s="81" t="str">
        <f t="shared" si="334"/>
        <v>対象期間外</v>
      </c>
      <c r="B642" s="180" t="str">
        <f>IFERROR(IF(B641=例①!$E$12+IF(WEEKDAY(例①!$E$12)=1,例①!$E$12,(8-WEEKDAY(例①!$E$12))),"-",IF(B641="-","-",B641+1)),"-")</f>
        <v>-</v>
      </c>
      <c r="C642" s="89" t="str">
        <f t="shared" si="348"/>
        <v>-</v>
      </c>
      <c r="D642" s="199" t="str">
        <f t="shared" si="349"/>
        <v>×</v>
      </c>
      <c r="E642" s="200" t="str">
        <f t="shared" si="350"/>
        <v xml:space="preserve"> </v>
      </c>
      <c r="F642" s="201" t="s">
        <v>60</v>
      </c>
      <c r="G642" s="202"/>
      <c r="H642" s="203"/>
      <c r="I642" s="204"/>
      <c r="J642" s="187" t="str">
        <f t="shared" si="351"/>
        <v/>
      </c>
      <c r="K642" s="190" t="str">
        <f t="shared" si="335"/>
        <v/>
      </c>
      <c r="L642" s="190" t="str">
        <f t="shared" si="336"/>
        <v/>
      </c>
      <c r="M642" s="188" t="str">
        <f t="shared" si="352"/>
        <v/>
      </c>
      <c r="N642" s="87" t="str">
        <f t="shared" si="337"/>
        <v/>
      </c>
      <c r="O642" s="108"/>
      <c r="P642" s="156" t="str">
        <f>IF(B642&lt;例①!$E$11,"",IF(B642&gt;例①!$E$12,"",IF(LEN(CE642)=0,"○","")))</f>
        <v/>
      </c>
      <c r="Q642" s="162">
        <f t="shared" si="353"/>
        <v>52</v>
      </c>
      <c r="R642" s="93">
        <f t="shared" si="338"/>
        <v>181</v>
      </c>
      <c r="S642" s="156" t="str">
        <f t="shared" si="339"/>
        <v/>
      </c>
      <c r="T642" s="162">
        <f t="shared" si="340"/>
        <v>51</v>
      </c>
      <c r="U642" s="100">
        <f t="shared" si="354"/>
        <v>52</v>
      </c>
      <c r="V642" s="93" t="str">
        <f t="shared" si="341"/>
        <v/>
      </c>
      <c r="W642" s="169" t="str">
        <f t="shared" si="355"/>
        <v/>
      </c>
      <c r="X642" s="80" t="str">
        <f t="shared" si="356"/>
        <v/>
      </c>
      <c r="Y642" s="80" t="str">
        <f t="shared" si="357"/>
        <v/>
      </c>
      <c r="Z642" s="80" t="str">
        <f t="shared" si="342"/>
        <v>-</v>
      </c>
      <c r="AA642" s="80" t="str">
        <f t="shared" si="343"/>
        <v/>
      </c>
      <c r="AB642" s="80" t="str">
        <f t="shared" si="344"/>
        <v>OK（振替済み）</v>
      </c>
      <c r="AC642" s="154">
        <f t="shared" si="345"/>
        <v>51</v>
      </c>
      <c r="AD642" s="154" t="str">
        <f t="shared" si="358"/>
        <v/>
      </c>
      <c r="AE642" s="106">
        <f t="shared" si="359"/>
        <v>0</v>
      </c>
      <c r="AF642" s="106">
        <f t="shared" si="346"/>
        <v>0</v>
      </c>
      <c r="AG642" s="218" t="str">
        <f>IFERROR(IF(AE642=1,例①!$E$11,IF(AE642=2,例①!$E$11,IF(WEEKDAY(Z642)=2,Z635,AG641))),"")</f>
        <v/>
      </c>
      <c r="AH642" s="222" t="str">
        <f t="shared" si="368"/>
        <v/>
      </c>
      <c r="AI642" s="222" t="str">
        <f t="shared" si="368"/>
        <v/>
      </c>
      <c r="AJ642" s="222" t="str">
        <f t="shared" si="368"/>
        <v/>
      </c>
      <c r="AK642" s="222" t="str">
        <f t="shared" si="368"/>
        <v/>
      </c>
      <c r="AL642" s="222" t="str">
        <f t="shared" si="368"/>
        <v/>
      </c>
      <c r="AM642" s="222" t="str">
        <f t="shared" si="368"/>
        <v/>
      </c>
      <c r="AN642" s="222" t="str">
        <f t="shared" si="368"/>
        <v/>
      </c>
      <c r="AO642" s="222" t="str">
        <f t="shared" si="368"/>
        <v/>
      </c>
      <c r="AP642" s="222" t="str">
        <f t="shared" si="368"/>
        <v/>
      </c>
      <c r="AQ642" s="222" t="str">
        <f t="shared" si="368"/>
        <v/>
      </c>
      <c r="AR642" s="222" t="str">
        <f t="shared" si="368"/>
        <v/>
      </c>
      <c r="AS642" s="222" t="str">
        <f t="shared" si="368"/>
        <v/>
      </c>
      <c r="AT642" s="222" t="str">
        <f t="shared" si="368"/>
        <v/>
      </c>
      <c r="AU642" s="222" t="str">
        <f t="shared" si="368"/>
        <v/>
      </c>
      <c r="AV642" s="222" t="str">
        <f t="shared" si="368"/>
        <v/>
      </c>
      <c r="AW642" s="222" t="str">
        <f t="shared" si="368"/>
        <v/>
      </c>
      <c r="AX642" s="222" t="str">
        <f t="shared" si="368"/>
        <v/>
      </c>
      <c r="AY642" s="222" t="str">
        <f t="shared" si="368"/>
        <v/>
      </c>
      <c r="AZ642" s="222" t="str">
        <f t="shared" si="368"/>
        <v/>
      </c>
      <c r="BA642" s="222" t="str">
        <f t="shared" si="368"/>
        <v/>
      </c>
      <c r="BB642" s="219" t="str">
        <f>IFERROR(IF(IF(IF(Z642=例①!$E$12,例①!$E$12,IF(WEEKDAY(Z642)=1,Z649,BB643))&gt;例①!$E$12,例①!$E$12,IF(Z642=例①!$E$12,例①!$E$12,IF(WEEKDAY(Z642)=1,Z649,BB643)))=0,例①!$E$12,IF(IF(Z642=例①!$E$12,例①!$E$12,IF(WEEKDAY(Z642)=1,Z649,BB643))&gt;例①!$E$12,例①!$E$12,IF(Z642=例①!$E$12,例①!$E$12,IF(WEEKDAY(Z642)=1,Z649,BB643)))),"")</f>
        <v/>
      </c>
      <c r="BE642" s="53"/>
      <c r="BF642" s="53"/>
      <c r="BG642" s="53" t="str">
        <f>IFERROR(VLOOKUP(B642,例①!$C$11:$D$12,2,FALSE),"")</f>
        <v/>
      </c>
      <c r="BH642" s="53" t="str">
        <f>IFERROR(VLOOKUP(B642,例①!$C$16:$D$21,2,FALSE),"")</f>
        <v/>
      </c>
      <c r="BI642" s="53" t="str">
        <f>IFERROR(VLOOKUP(B642,例①!$C$22:$D$24,2,FALSE),"")</f>
        <v/>
      </c>
      <c r="BJ642" s="53" t="str">
        <f>IF(B642&gt;例①!$C$26,"",IF(B642&gt;=例①!$C$25,$BJ$13,""))</f>
        <v/>
      </c>
      <c r="BK642" s="53" t="str">
        <f>IF(B642&gt;例①!$C$28,"",IF(B642&gt;=例①!$C$27,$BK$13,""))</f>
        <v/>
      </c>
      <c r="BL642" s="53" t="str">
        <f>IF(B642&gt;例①!$C$30,"",IF(B642&gt;=例①!$C$29,$BL$13,""))</f>
        <v/>
      </c>
      <c r="BM642" s="53" t="str">
        <f>IF(B642&gt;例①!$C$32,"",IF(B642&gt;=例①!$C$31,$BM$13,""))</f>
        <v/>
      </c>
      <c r="BN642" s="53" t="str">
        <f>IF(B642&gt;例①!$C$34,"",IF(B642&gt;=例①!$C$33,$BN$13,""))</f>
        <v/>
      </c>
      <c r="BO642" s="53" t="str">
        <f>IF(B642&gt;例①!$C$36,"",IF(B642&gt;=例①!$C$35,$BO$13,""))</f>
        <v/>
      </c>
      <c r="BP642" s="53" t="str">
        <f>IF(B642&gt;例①!$C$38,"",IF(B642&gt;=例①!$C$37,$BP$13,""))</f>
        <v/>
      </c>
      <c r="BQ642" s="53" t="str">
        <f>IF(B642&gt;例①!$C$40,"",IF(B642&gt;=例①!$C$39,$BQ$13,""))</f>
        <v/>
      </c>
      <c r="BR642" s="53" t="str">
        <f>IF(B642&gt;例①!$C$42,"",IF(B642&gt;=例①!$C$41,$BR$13,""))</f>
        <v/>
      </c>
      <c r="BS642" s="53" t="str">
        <f>IF(B642&gt;例①!$C$44,"",IF(B642&gt;=例①!$C$43,$BS$13,""))</f>
        <v/>
      </c>
      <c r="BT642" s="53" t="str">
        <f>IF(B642&gt;例①!$C$46,"",IF(B642&gt;=例①!$C$45,$BT$13,""))</f>
        <v/>
      </c>
      <c r="BU642" s="53" t="str">
        <f>IF(B642&gt;例①!$C$48,"",IF(B642&gt;=例①!$C$47,$BU$13,""))</f>
        <v/>
      </c>
      <c r="BV642" s="53" t="str">
        <f>IF(B642&gt;例①!$C$50,"",IF(B642&gt;=例①!$C$49,$BV$13,""))</f>
        <v/>
      </c>
      <c r="BW642" s="53" t="str">
        <f>IF(B642&gt;例①!$C$52,"",IF(B642&gt;=例①!$C$51,$BW$13,""))</f>
        <v/>
      </c>
      <c r="BX642" s="53" t="str">
        <f>IF(B642&gt;例①!$C$54,"",IF(B642&gt;=例①!$C$53,$BX$13,""))</f>
        <v/>
      </c>
      <c r="BY642" s="53" t="str">
        <f>IF(B642&gt;例①!$C$56,"",IF(B642&gt;=例①!$C$55,$BY$13,""))</f>
        <v/>
      </c>
      <c r="BZ642" s="53" t="str">
        <f>IF(B642&gt;例①!$C$58,"",IF(B642&gt;=例①!$C$57,$BZ$13,""))</f>
        <v/>
      </c>
      <c r="CA642" s="53" t="str">
        <f>IF(B642&gt;例①!$C$60,"",IF(B642&gt;=例①!$C$59,$CA$13,""))</f>
        <v/>
      </c>
      <c r="CB642" s="53" t="str">
        <f>IF(B642&gt;例①!$C$62,"",IF(B642&gt;=例①!$C$61,$CB$13,""))</f>
        <v/>
      </c>
      <c r="CC642" s="53" t="str">
        <f>IF(B642&gt;例①!$C$64,"",IF(B642&gt;=例①!$C$63,$CC$13,""))</f>
        <v/>
      </c>
      <c r="CD642" s="53" t="str">
        <f>IF(B642&gt;例①!$C$66,"",IF(B642&gt;=例①!$C$65,$CD$13,""))</f>
        <v/>
      </c>
      <c r="CE642" s="50" t="str">
        <f t="shared" si="360"/>
        <v/>
      </c>
      <c r="CF642" s="50" t="str">
        <f t="shared" si="347"/>
        <v xml:space="preserve"> </v>
      </c>
    </row>
    <row r="643" spans="1:84" ht="39" customHeight="1" thickTop="1" thickBot="1" x14ac:dyDescent="0.2">
      <c r="A643" s="81" t="str">
        <f t="shared" si="334"/>
        <v>対象期間外</v>
      </c>
      <c r="B643" s="180" t="str">
        <f>IFERROR(IF(B642=例①!$E$12+IF(WEEKDAY(例①!$E$12)=1,例①!$E$12,(8-WEEKDAY(例①!$E$12))),"-",IF(B642="-","-",B642+1)),"-")</f>
        <v>-</v>
      </c>
      <c r="C643" s="89" t="str">
        <f t="shared" si="348"/>
        <v>-</v>
      </c>
      <c r="D643" s="199" t="str">
        <f t="shared" si="349"/>
        <v>×</v>
      </c>
      <c r="E643" s="200" t="str">
        <f t="shared" si="350"/>
        <v xml:space="preserve"> </v>
      </c>
      <c r="F643" s="201" t="s">
        <v>61</v>
      </c>
      <c r="G643" s="202"/>
      <c r="H643" s="203"/>
      <c r="I643" s="204"/>
      <c r="J643" s="187" t="str">
        <f t="shared" si="351"/>
        <v/>
      </c>
      <c r="K643" s="190" t="str">
        <f t="shared" si="335"/>
        <v/>
      </c>
      <c r="L643" s="190" t="str">
        <f t="shared" si="336"/>
        <v/>
      </c>
      <c r="M643" s="188" t="str">
        <f t="shared" si="352"/>
        <v/>
      </c>
      <c r="N643" s="87" t="str">
        <f t="shared" si="337"/>
        <v/>
      </c>
      <c r="O643" s="108"/>
      <c r="P643" s="156" t="str">
        <f>IF(B643&lt;例①!$E$11,"",IF(B643&gt;例①!$E$12,"",IF(LEN(CE643)=0,"○","")))</f>
        <v/>
      </c>
      <c r="Q643" s="162">
        <f t="shared" si="353"/>
        <v>52</v>
      </c>
      <c r="R643" s="93">
        <f t="shared" si="338"/>
        <v>181</v>
      </c>
      <c r="S643" s="156" t="str">
        <f t="shared" si="339"/>
        <v/>
      </c>
      <c r="T643" s="162">
        <f t="shared" si="340"/>
        <v>51</v>
      </c>
      <c r="U643" s="100">
        <f t="shared" si="354"/>
        <v>52</v>
      </c>
      <c r="V643" s="93" t="str">
        <f t="shared" si="341"/>
        <v/>
      </c>
      <c r="W643" s="169" t="str">
        <f t="shared" si="355"/>
        <v/>
      </c>
      <c r="X643" s="80" t="str">
        <f t="shared" si="356"/>
        <v/>
      </c>
      <c r="Y643" s="80" t="str">
        <f t="shared" si="357"/>
        <v/>
      </c>
      <c r="Z643" s="80" t="str">
        <f t="shared" si="342"/>
        <v>-</v>
      </c>
      <c r="AA643" s="80" t="str">
        <f t="shared" si="343"/>
        <v/>
      </c>
      <c r="AB643" s="80" t="str">
        <f t="shared" si="344"/>
        <v>OK（振替済み）</v>
      </c>
      <c r="AC643" s="154">
        <f t="shared" si="345"/>
        <v>51</v>
      </c>
      <c r="AD643" s="154" t="str">
        <f t="shared" si="358"/>
        <v/>
      </c>
      <c r="AE643" s="106">
        <f t="shared" si="359"/>
        <v>0</v>
      </c>
      <c r="AF643" s="106">
        <f t="shared" si="346"/>
        <v>0</v>
      </c>
      <c r="AG643" s="218" t="str">
        <f>IFERROR(IF(AE643=1,例①!$E$11,IF(AE643=2,例①!$E$11,IF(WEEKDAY(Z643)=2,Z636,AG642))),"")</f>
        <v/>
      </c>
      <c r="AH643" s="222" t="str">
        <f t="shared" si="368"/>
        <v/>
      </c>
      <c r="AI643" s="222" t="str">
        <f t="shared" si="368"/>
        <v/>
      </c>
      <c r="AJ643" s="222" t="str">
        <f t="shared" si="368"/>
        <v/>
      </c>
      <c r="AK643" s="222" t="str">
        <f t="shared" si="368"/>
        <v/>
      </c>
      <c r="AL643" s="222" t="str">
        <f t="shared" si="368"/>
        <v/>
      </c>
      <c r="AM643" s="222" t="str">
        <f t="shared" si="368"/>
        <v/>
      </c>
      <c r="AN643" s="222" t="str">
        <f t="shared" si="368"/>
        <v/>
      </c>
      <c r="AO643" s="222" t="str">
        <f t="shared" si="368"/>
        <v/>
      </c>
      <c r="AP643" s="222" t="str">
        <f t="shared" si="368"/>
        <v/>
      </c>
      <c r="AQ643" s="222" t="str">
        <f t="shared" si="368"/>
        <v/>
      </c>
      <c r="AR643" s="222" t="str">
        <f t="shared" si="368"/>
        <v/>
      </c>
      <c r="AS643" s="222" t="str">
        <f t="shared" si="368"/>
        <v/>
      </c>
      <c r="AT643" s="222" t="str">
        <f t="shared" si="368"/>
        <v/>
      </c>
      <c r="AU643" s="222" t="str">
        <f t="shared" si="368"/>
        <v/>
      </c>
      <c r="AV643" s="222" t="str">
        <f t="shared" si="368"/>
        <v/>
      </c>
      <c r="AW643" s="222" t="str">
        <f t="shared" si="368"/>
        <v/>
      </c>
      <c r="AX643" s="222" t="str">
        <f t="shared" si="368"/>
        <v/>
      </c>
      <c r="AY643" s="222" t="str">
        <f t="shared" si="368"/>
        <v/>
      </c>
      <c r="AZ643" s="222" t="str">
        <f t="shared" si="368"/>
        <v/>
      </c>
      <c r="BA643" s="222" t="str">
        <f t="shared" si="368"/>
        <v/>
      </c>
      <c r="BB643" s="219" t="str">
        <f>IFERROR(IF(IF(IF(Z643=例①!$E$12,例①!$E$12,IF(WEEKDAY(Z643)=1,Z650,BB644))&gt;例①!$E$12,例①!$E$12,IF(Z643=例①!$E$12,例①!$E$12,IF(WEEKDAY(Z643)=1,Z650,BB644)))=0,例①!$E$12,IF(IF(Z643=例①!$E$12,例①!$E$12,IF(WEEKDAY(Z643)=1,Z650,BB644))&gt;例①!$E$12,例①!$E$12,IF(Z643=例①!$E$12,例①!$E$12,IF(WEEKDAY(Z643)=1,Z650,BB644)))),"")</f>
        <v/>
      </c>
      <c r="BE643" s="53"/>
      <c r="BF643" s="53"/>
      <c r="BG643" s="53" t="str">
        <f>IFERROR(VLOOKUP(B643,例①!$C$11:$D$12,2,FALSE),"")</f>
        <v/>
      </c>
      <c r="BH643" s="53" t="str">
        <f>IFERROR(VLOOKUP(B643,例①!$C$16:$D$21,2,FALSE),"")</f>
        <v/>
      </c>
      <c r="BI643" s="53" t="str">
        <f>IFERROR(VLOOKUP(B643,例①!$C$22:$D$24,2,FALSE),"")</f>
        <v/>
      </c>
      <c r="BJ643" s="53" t="str">
        <f>IF(B643&gt;例①!$C$26,"",IF(B643&gt;=例①!$C$25,$BJ$13,""))</f>
        <v/>
      </c>
      <c r="BK643" s="53" t="str">
        <f>IF(B643&gt;例①!$C$28,"",IF(B643&gt;=例①!$C$27,$BK$13,""))</f>
        <v/>
      </c>
      <c r="BL643" s="53" t="str">
        <f>IF(B643&gt;例①!$C$30,"",IF(B643&gt;=例①!$C$29,$BL$13,""))</f>
        <v/>
      </c>
      <c r="BM643" s="53" t="str">
        <f>IF(B643&gt;例①!$C$32,"",IF(B643&gt;=例①!$C$31,$BM$13,""))</f>
        <v/>
      </c>
      <c r="BN643" s="53" t="str">
        <f>IF(B643&gt;例①!$C$34,"",IF(B643&gt;=例①!$C$33,$BN$13,""))</f>
        <v/>
      </c>
      <c r="BO643" s="53" t="str">
        <f>IF(B643&gt;例①!$C$36,"",IF(B643&gt;=例①!$C$35,$BO$13,""))</f>
        <v/>
      </c>
      <c r="BP643" s="53" t="str">
        <f>IF(B643&gt;例①!$C$38,"",IF(B643&gt;=例①!$C$37,$BP$13,""))</f>
        <v/>
      </c>
      <c r="BQ643" s="53" t="str">
        <f>IF(B643&gt;例①!$C$40,"",IF(B643&gt;=例①!$C$39,$BQ$13,""))</f>
        <v/>
      </c>
      <c r="BR643" s="53" t="str">
        <f>IF(B643&gt;例①!$C$42,"",IF(B643&gt;=例①!$C$41,$BR$13,""))</f>
        <v/>
      </c>
      <c r="BS643" s="53" t="str">
        <f>IF(B643&gt;例①!$C$44,"",IF(B643&gt;=例①!$C$43,$BS$13,""))</f>
        <v/>
      </c>
      <c r="BT643" s="53" t="str">
        <f>IF(B643&gt;例①!$C$46,"",IF(B643&gt;=例①!$C$45,$BT$13,""))</f>
        <v/>
      </c>
      <c r="BU643" s="53" t="str">
        <f>IF(B643&gt;例①!$C$48,"",IF(B643&gt;=例①!$C$47,$BU$13,""))</f>
        <v/>
      </c>
      <c r="BV643" s="53" t="str">
        <f>IF(B643&gt;例①!$C$50,"",IF(B643&gt;=例①!$C$49,$BV$13,""))</f>
        <v/>
      </c>
      <c r="BW643" s="53" t="str">
        <f>IF(B643&gt;例①!$C$52,"",IF(B643&gt;=例①!$C$51,$BW$13,""))</f>
        <v/>
      </c>
      <c r="BX643" s="53" t="str">
        <f>IF(B643&gt;例①!$C$54,"",IF(B643&gt;=例①!$C$53,$BX$13,""))</f>
        <v/>
      </c>
      <c r="BY643" s="53" t="str">
        <f>IF(B643&gt;例①!$C$56,"",IF(B643&gt;=例①!$C$55,$BY$13,""))</f>
        <v/>
      </c>
      <c r="BZ643" s="53" t="str">
        <f>IF(B643&gt;例①!$C$58,"",IF(B643&gt;=例①!$C$57,$BZ$13,""))</f>
        <v/>
      </c>
      <c r="CA643" s="53" t="str">
        <f>IF(B643&gt;例①!$C$60,"",IF(B643&gt;=例①!$C$59,$CA$13,""))</f>
        <v/>
      </c>
      <c r="CB643" s="53" t="str">
        <f>IF(B643&gt;例①!$C$62,"",IF(B643&gt;=例①!$C$61,$CB$13,""))</f>
        <v/>
      </c>
      <c r="CC643" s="53" t="str">
        <f>IF(B643&gt;例①!$C$64,"",IF(B643&gt;=例①!$C$63,$CC$13,""))</f>
        <v/>
      </c>
      <c r="CD643" s="53" t="str">
        <f>IF(B643&gt;例①!$C$66,"",IF(B643&gt;=例①!$C$65,$CD$13,""))</f>
        <v/>
      </c>
      <c r="CE643" s="50" t="str">
        <f t="shared" si="360"/>
        <v/>
      </c>
      <c r="CF643" s="50" t="str">
        <f t="shared" si="347"/>
        <v xml:space="preserve"> </v>
      </c>
    </row>
    <row r="644" spans="1:84" ht="39" customHeight="1" thickTop="1" thickBot="1" x14ac:dyDescent="0.2">
      <c r="A644" s="81" t="str">
        <f t="shared" si="334"/>
        <v>対象期間外</v>
      </c>
      <c r="B644" s="180" t="str">
        <f>IFERROR(IF(B643=例①!$E$12+IF(WEEKDAY(例①!$E$12)=1,例①!$E$12,(8-WEEKDAY(例①!$E$12))),"-",IF(B643="-","-",B643+1)),"-")</f>
        <v>-</v>
      </c>
      <c r="C644" s="89" t="str">
        <f t="shared" si="348"/>
        <v>-</v>
      </c>
      <c r="D644" s="199" t="str">
        <f t="shared" si="349"/>
        <v>×</v>
      </c>
      <c r="E644" s="200" t="str">
        <f t="shared" si="350"/>
        <v xml:space="preserve"> </v>
      </c>
      <c r="F644" s="201" t="s">
        <v>61</v>
      </c>
      <c r="G644" s="202"/>
      <c r="H644" s="203"/>
      <c r="I644" s="204"/>
      <c r="J644" s="187" t="str">
        <f t="shared" si="351"/>
        <v/>
      </c>
      <c r="K644" s="190" t="str">
        <f t="shared" si="335"/>
        <v/>
      </c>
      <c r="L644" s="190" t="str">
        <f t="shared" si="336"/>
        <v/>
      </c>
      <c r="M644" s="188" t="str">
        <f t="shared" si="352"/>
        <v/>
      </c>
      <c r="N644" s="87" t="str">
        <f t="shared" si="337"/>
        <v/>
      </c>
      <c r="O644" s="108"/>
      <c r="P644" s="156" t="str">
        <f>IF(B644&lt;例①!$E$11,"",IF(B644&gt;例①!$E$12,"",IF(LEN(CE644)=0,"○","")))</f>
        <v/>
      </c>
      <c r="Q644" s="162">
        <f t="shared" si="353"/>
        <v>52</v>
      </c>
      <c r="R644" s="93">
        <f t="shared" si="338"/>
        <v>181</v>
      </c>
      <c r="S644" s="156" t="str">
        <f t="shared" si="339"/>
        <v/>
      </c>
      <c r="T644" s="162">
        <f t="shared" si="340"/>
        <v>51</v>
      </c>
      <c r="U644" s="100">
        <f t="shared" si="354"/>
        <v>52</v>
      </c>
      <c r="V644" s="93" t="str">
        <f t="shared" si="341"/>
        <v/>
      </c>
      <c r="W644" s="169" t="str">
        <f t="shared" si="355"/>
        <v/>
      </c>
      <c r="X644" s="80" t="str">
        <f t="shared" si="356"/>
        <v/>
      </c>
      <c r="Y644" s="80" t="str">
        <f t="shared" si="357"/>
        <v/>
      </c>
      <c r="Z644" s="80" t="str">
        <f t="shared" si="342"/>
        <v>-</v>
      </c>
      <c r="AA644" s="80" t="str">
        <f t="shared" si="343"/>
        <v/>
      </c>
      <c r="AB644" s="80" t="str">
        <f t="shared" si="344"/>
        <v>OK（振替済み）</v>
      </c>
      <c r="AC644" s="154">
        <f t="shared" si="345"/>
        <v>51</v>
      </c>
      <c r="AD644" s="154" t="str">
        <f t="shared" si="358"/>
        <v/>
      </c>
      <c r="AE644" s="106">
        <f t="shared" si="359"/>
        <v>0</v>
      </c>
      <c r="AF644" s="106">
        <f t="shared" si="346"/>
        <v>0</v>
      </c>
      <c r="AG644" s="223" t="str">
        <f>IFERROR(IF(AE644=1,例①!$E$11,IF(AE644=2,例①!$E$11,IF(WEEKDAY(Z644)=2,Z637,AG643))),"")</f>
        <v/>
      </c>
      <c r="AH644" s="224" t="str">
        <f t="shared" si="368"/>
        <v/>
      </c>
      <c r="AI644" s="224" t="str">
        <f t="shared" si="368"/>
        <v/>
      </c>
      <c r="AJ644" s="224" t="str">
        <f t="shared" si="368"/>
        <v/>
      </c>
      <c r="AK644" s="224" t="str">
        <f t="shared" si="368"/>
        <v/>
      </c>
      <c r="AL644" s="224" t="str">
        <f t="shared" si="368"/>
        <v/>
      </c>
      <c r="AM644" s="224" t="str">
        <f t="shared" si="368"/>
        <v/>
      </c>
      <c r="AN644" s="224" t="str">
        <f t="shared" si="368"/>
        <v/>
      </c>
      <c r="AO644" s="224" t="str">
        <f t="shared" si="368"/>
        <v/>
      </c>
      <c r="AP644" s="224" t="str">
        <f t="shared" si="368"/>
        <v/>
      </c>
      <c r="AQ644" s="224" t="str">
        <f t="shared" si="368"/>
        <v/>
      </c>
      <c r="AR644" s="224" t="str">
        <f t="shared" si="368"/>
        <v/>
      </c>
      <c r="AS644" s="224" t="str">
        <f t="shared" si="368"/>
        <v/>
      </c>
      <c r="AT644" s="224" t="str">
        <f t="shared" si="368"/>
        <v/>
      </c>
      <c r="AU644" s="224" t="str">
        <f t="shared" si="368"/>
        <v/>
      </c>
      <c r="AV644" s="224" t="str">
        <f t="shared" si="368"/>
        <v/>
      </c>
      <c r="AW644" s="224" t="str">
        <f t="shared" si="368"/>
        <v/>
      </c>
      <c r="AX644" s="224" t="str">
        <f t="shared" si="368"/>
        <v/>
      </c>
      <c r="AY644" s="224" t="str">
        <f t="shared" si="368"/>
        <v/>
      </c>
      <c r="AZ644" s="224" t="str">
        <f t="shared" si="368"/>
        <v/>
      </c>
      <c r="BA644" s="224" t="str">
        <f t="shared" si="368"/>
        <v/>
      </c>
      <c r="BB644" s="225" t="str">
        <f>IFERROR(IF(IF(IF(Z644=例①!$E$12,例①!$E$12,IF(WEEKDAY(Z644)=1,Z651,BB645))&gt;例①!$E$12,例①!$E$12,IF(Z644=例①!$E$12,例①!$E$12,IF(WEEKDAY(Z644)=1,Z651,BB645)))=0,例①!$E$12,IF(IF(Z644=例①!$E$12,例①!$E$12,IF(WEEKDAY(Z644)=1,Z651,BB645))&gt;例①!$E$12,例①!$E$12,IF(Z644=例①!$E$12,例①!$E$12,IF(WEEKDAY(Z644)=1,Z651,BB645)))),"")</f>
        <v/>
      </c>
      <c r="BE644" s="53"/>
      <c r="BF644" s="53"/>
      <c r="BG644" s="53" t="str">
        <f>IFERROR(VLOOKUP(B644,例①!$C$11:$D$12,2,FALSE),"")</f>
        <v/>
      </c>
      <c r="BH644" s="53" t="str">
        <f>IFERROR(VLOOKUP(B644,例①!$C$16:$D$21,2,FALSE),"")</f>
        <v/>
      </c>
      <c r="BI644" s="53" t="str">
        <f>IFERROR(VLOOKUP(B644,例①!$C$22:$D$24,2,FALSE),"")</f>
        <v/>
      </c>
      <c r="BJ644" s="53" t="str">
        <f>IF(B644&gt;例①!$C$26,"",IF(B644&gt;=例①!$C$25,$BJ$13,""))</f>
        <v/>
      </c>
      <c r="BK644" s="53" t="str">
        <f>IF(B644&gt;例①!$C$28,"",IF(B644&gt;=例①!$C$27,$BK$13,""))</f>
        <v/>
      </c>
      <c r="BL644" s="53" t="str">
        <f>IF(B644&gt;例①!$C$30,"",IF(B644&gt;=例①!$C$29,$BL$13,""))</f>
        <v/>
      </c>
      <c r="BM644" s="53" t="str">
        <f>IF(B644&gt;例①!$C$32,"",IF(B644&gt;=例①!$C$31,$BM$13,""))</f>
        <v/>
      </c>
      <c r="BN644" s="53" t="str">
        <f>IF(B644&gt;例①!$C$34,"",IF(B644&gt;=例①!$C$33,$BN$13,""))</f>
        <v/>
      </c>
      <c r="BO644" s="53" t="str">
        <f>IF(B644&gt;例①!$C$36,"",IF(B644&gt;=例①!$C$35,$BO$13,""))</f>
        <v/>
      </c>
      <c r="BP644" s="53" t="str">
        <f>IF(B644&gt;例①!$C$38,"",IF(B644&gt;=例①!$C$37,$BP$13,""))</f>
        <v/>
      </c>
      <c r="BQ644" s="53" t="str">
        <f>IF(B644&gt;例①!$C$40,"",IF(B644&gt;=例①!$C$39,$BQ$13,""))</f>
        <v/>
      </c>
      <c r="BR644" s="53" t="str">
        <f>IF(B644&gt;例①!$C$42,"",IF(B644&gt;=例①!$C$41,$BR$13,""))</f>
        <v/>
      </c>
      <c r="BS644" s="53" t="str">
        <f>IF(B644&gt;例①!$C$44,"",IF(B644&gt;=例①!$C$43,$BS$13,""))</f>
        <v/>
      </c>
      <c r="BT644" s="53" t="str">
        <f>IF(B644&gt;例①!$C$46,"",IF(B644&gt;=例①!$C$45,$BT$13,""))</f>
        <v/>
      </c>
      <c r="BU644" s="53" t="str">
        <f>IF(B644&gt;例①!$C$48,"",IF(B644&gt;=例①!$C$47,$BU$13,""))</f>
        <v/>
      </c>
      <c r="BV644" s="53" t="str">
        <f>IF(B644&gt;例①!$C$50,"",IF(B644&gt;=例①!$C$49,$BV$13,""))</f>
        <v/>
      </c>
      <c r="BW644" s="53" t="str">
        <f>IF(B644&gt;例①!$C$52,"",IF(B644&gt;=例①!$C$51,$BW$13,""))</f>
        <v/>
      </c>
      <c r="BX644" s="53" t="str">
        <f>IF(B644&gt;例①!$C$54,"",IF(B644&gt;=例①!$C$53,$BX$13,""))</f>
        <v/>
      </c>
      <c r="BY644" s="53" t="str">
        <f>IF(B644&gt;例①!$C$56,"",IF(B644&gt;=例①!$C$55,$BY$13,""))</f>
        <v/>
      </c>
      <c r="BZ644" s="53" t="str">
        <f>IF(B644&gt;例①!$C$58,"",IF(B644&gt;=例①!$C$57,$BZ$13,""))</f>
        <v/>
      </c>
      <c r="CA644" s="53" t="str">
        <f>IF(B644&gt;例①!$C$60,"",IF(B644&gt;=例①!$C$59,$CA$13,""))</f>
        <v/>
      </c>
      <c r="CB644" s="53" t="str">
        <f>IF(B644&gt;例①!$C$62,"",IF(B644&gt;=例①!$C$61,$CB$13,""))</f>
        <v/>
      </c>
      <c r="CC644" s="53" t="str">
        <f>IF(B644&gt;例①!$C$64,"",IF(B644&gt;=例①!$C$63,$CC$13,""))</f>
        <v/>
      </c>
      <c r="CD644" s="53" t="str">
        <f>IF(B644&gt;例①!$C$66,"",IF(B644&gt;=例①!$C$65,$CD$13,""))</f>
        <v/>
      </c>
      <c r="CE644" s="50" t="str">
        <f t="shared" si="360"/>
        <v/>
      </c>
      <c r="CF644" s="50" t="str">
        <f t="shared" si="347"/>
        <v xml:space="preserve"> </v>
      </c>
    </row>
    <row r="645" spans="1:84" ht="39" customHeight="1" thickTop="1" thickBot="1" x14ac:dyDescent="0.2">
      <c r="A645" s="81" t="str">
        <f t="shared" si="334"/>
        <v>対象期間外</v>
      </c>
      <c r="B645" s="180" t="str">
        <f>IFERROR(IF(B644=例①!$E$12+IF(WEEKDAY(例①!$E$12)=1,例①!$E$12,(8-WEEKDAY(例①!$E$12))),"-",IF(B644="-","-",B644+1)),"-")</f>
        <v>-</v>
      </c>
      <c r="C645" s="89" t="str">
        <f t="shared" si="348"/>
        <v>-</v>
      </c>
      <c r="D645" s="199" t="str">
        <f t="shared" si="349"/>
        <v>×</v>
      </c>
      <c r="E645" s="200" t="str">
        <f t="shared" si="350"/>
        <v xml:space="preserve"> </v>
      </c>
      <c r="F645" s="201" t="s">
        <v>60</v>
      </c>
      <c r="G645" s="202"/>
      <c r="H645" s="203"/>
      <c r="I645" s="204"/>
      <c r="J645" s="187" t="str">
        <f t="shared" si="351"/>
        <v/>
      </c>
      <c r="K645" s="190" t="str">
        <f t="shared" si="335"/>
        <v/>
      </c>
      <c r="L645" s="190" t="str">
        <f t="shared" si="336"/>
        <v/>
      </c>
      <c r="M645" s="188" t="str">
        <f t="shared" si="352"/>
        <v/>
      </c>
      <c r="N645" s="87" t="str">
        <f t="shared" si="337"/>
        <v/>
      </c>
      <c r="O645" s="108"/>
      <c r="P645" s="156" t="str">
        <f>IF(B645&lt;例①!$E$11,"",IF(B645&gt;例①!$E$12,"",IF(LEN(CE645)=0,"○","")))</f>
        <v/>
      </c>
      <c r="Q645" s="162">
        <f t="shared" si="353"/>
        <v>52</v>
      </c>
      <c r="R645" s="93">
        <f t="shared" si="338"/>
        <v>181</v>
      </c>
      <c r="S645" s="156" t="str">
        <f t="shared" si="339"/>
        <v/>
      </c>
      <c r="T645" s="162">
        <f t="shared" si="340"/>
        <v>51</v>
      </c>
      <c r="U645" s="100">
        <f t="shared" si="354"/>
        <v>52</v>
      </c>
      <c r="V645" s="93" t="str">
        <f t="shared" si="341"/>
        <v/>
      </c>
      <c r="W645" s="169" t="str">
        <f t="shared" si="355"/>
        <v/>
      </c>
      <c r="X645" s="80" t="str">
        <f t="shared" si="356"/>
        <v/>
      </c>
      <c r="Y645" s="80" t="str">
        <f t="shared" si="357"/>
        <v/>
      </c>
      <c r="Z645" s="80" t="str">
        <f t="shared" si="342"/>
        <v>-</v>
      </c>
      <c r="AA645" s="80" t="str">
        <f t="shared" si="343"/>
        <v/>
      </c>
      <c r="AB645" s="80" t="str">
        <f t="shared" si="344"/>
        <v>OK（振替済み）</v>
      </c>
      <c r="AC645" s="154">
        <f t="shared" si="345"/>
        <v>51</v>
      </c>
      <c r="AD645" s="154" t="str">
        <f t="shared" si="358"/>
        <v/>
      </c>
      <c r="AE645" s="106">
        <f t="shared" si="359"/>
        <v>0</v>
      </c>
      <c r="AF645" s="106">
        <f t="shared" si="346"/>
        <v>0</v>
      </c>
      <c r="AG645" s="216" t="str">
        <f>IFERROR(IF(AE645=1,例①!$E$11,IF(AE645=2,例①!$E$11,IF(WEEKDAY(Z645)=2,Z638,AG644))),"")</f>
        <v/>
      </c>
      <c r="AH645" s="221" t="str">
        <f t="shared" si="368"/>
        <v/>
      </c>
      <c r="AI645" s="221" t="str">
        <f t="shared" si="368"/>
        <v/>
      </c>
      <c r="AJ645" s="221" t="str">
        <f t="shared" si="368"/>
        <v/>
      </c>
      <c r="AK645" s="221" t="str">
        <f t="shared" si="368"/>
        <v/>
      </c>
      <c r="AL645" s="221" t="str">
        <f t="shared" si="368"/>
        <v/>
      </c>
      <c r="AM645" s="221" t="str">
        <f t="shared" si="368"/>
        <v/>
      </c>
      <c r="AN645" s="221" t="str">
        <f t="shared" si="368"/>
        <v/>
      </c>
      <c r="AO645" s="221" t="str">
        <f t="shared" si="368"/>
        <v/>
      </c>
      <c r="AP645" s="221" t="str">
        <f t="shared" si="368"/>
        <v/>
      </c>
      <c r="AQ645" s="221" t="str">
        <f t="shared" si="368"/>
        <v/>
      </c>
      <c r="AR645" s="221" t="str">
        <f t="shared" si="368"/>
        <v/>
      </c>
      <c r="AS645" s="221" t="str">
        <f t="shared" si="368"/>
        <v/>
      </c>
      <c r="AT645" s="221" t="str">
        <f t="shared" si="368"/>
        <v/>
      </c>
      <c r="AU645" s="221" t="str">
        <f t="shared" si="368"/>
        <v/>
      </c>
      <c r="AV645" s="221" t="str">
        <f t="shared" si="368"/>
        <v/>
      </c>
      <c r="AW645" s="221" t="str">
        <f t="shared" si="368"/>
        <v/>
      </c>
      <c r="AX645" s="221" t="str">
        <f t="shared" si="368"/>
        <v/>
      </c>
      <c r="AY645" s="221" t="str">
        <f t="shared" si="368"/>
        <v/>
      </c>
      <c r="AZ645" s="221" t="str">
        <f t="shared" si="368"/>
        <v/>
      </c>
      <c r="BA645" s="221" t="str">
        <f t="shared" si="368"/>
        <v/>
      </c>
      <c r="BB645" s="217" t="str">
        <f>IFERROR(IF(IF(IF(Z645=例①!$E$12,例①!$E$12,IF(WEEKDAY(Z645)=1,Z652,BB646))&gt;例①!$E$12,例①!$E$12,IF(Z645=例①!$E$12,例①!$E$12,IF(WEEKDAY(Z645)=1,Z652,BB646)))=0,例①!$E$12,IF(IF(Z645=例①!$E$12,例①!$E$12,IF(WEEKDAY(Z645)=1,Z652,BB646))&gt;例①!$E$12,例①!$E$12,IF(Z645=例①!$E$12,例①!$E$12,IF(WEEKDAY(Z645)=1,Z652,BB646)))),"")</f>
        <v/>
      </c>
      <c r="BE645" s="53"/>
      <c r="BF645" s="53"/>
      <c r="BG645" s="53" t="str">
        <f>IFERROR(VLOOKUP(B645,例①!$C$11:$D$12,2,FALSE),"")</f>
        <v/>
      </c>
      <c r="BH645" s="53" t="str">
        <f>IFERROR(VLOOKUP(B645,例①!$C$16:$D$21,2,FALSE),"")</f>
        <v/>
      </c>
      <c r="BI645" s="53" t="str">
        <f>IFERROR(VLOOKUP(B645,例①!$C$22:$D$24,2,FALSE),"")</f>
        <v/>
      </c>
      <c r="BJ645" s="53" t="str">
        <f>IF(B645&gt;例①!$C$26,"",IF(B645&gt;=例①!$C$25,$BJ$13,""))</f>
        <v/>
      </c>
      <c r="BK645" s="53" t="str">
        <f>IF(B645&gt;例①!$C$28,"",IF(B645&gt;=例①!$C$27,$BK$13,""))</f>
        <v/>
      </c>
      <c r="BL645" s="53" t="str">
        <f>IF(B645&gt;例①!$C$30,"",IF(B645&gt;=例①!$C$29,$BL$13,""))</f>
        <v/>
      </c>
      <c r="BM645" s="53" t="str">
        <f>IF(B645&gt;例①!$C$32,"",IF(B645&gt;=例①!$C$31,$BM$13,""))</f>
        <v/>
      </c>
      <c r="BN645" s="53" t="str">
        <f>IF(B645&gt;例①!$C$34,"",IF(B645&gt;=例①!$C$33,$BN$13,""))</f>
        <v/>
      </c>
      <c r="BO645" s="53" t="str">
        <f>IF(B645&gt;例①!$C$36,"",IF(B645&gt;=例①!$C$35,$BO$13,""))</f>
        <v/>
      </c>
      <c r="BP645" s="53" t="str">
        <f>IF(B645&gt;例①!$C$38,"",IF(B645&gt;=例①!$C$37,$BP$13,""))</f>
        <v/>
      </c>
      <c r="BQ645" s="53" t="str">
        <f>IF(B645&gt;例①!$C$40,"",IF(B645&gt;=例①!$C$39,$BQ$13,""))</f>
        <v/>
      </c>
      <c r="BR645" s="53" t="str">
        <f>IF(B645&gt;例①!$C$42,"",IF(B645&gt;=例①!$C$41,$BR$13,""))</f>
        <v/>
      </c>
      <c r="BS645" s="53" t="str">
        <f>IF(B645&gt;例①!$C$44,"",IF(B645&gt;=例①!$C$43,$BS$13,""))</f>
        <v/>
      </c>
      <c r="BT645" s="53" t="str">
        <f>IF(B645&gt;例①!$C$46,"",IF(B645&gt;=例①!$C$45,$BT$13,""))</f>
        <v/>
      </c>
      <c r="BU645" s="53" t="str">
        <f>IF(B645&gt;例①!$C$48,"",IF(B645&gt;=例①!$C$47,$BU$13,""))</f>
        <v/>
      </c>
      <c r="BV645" s="53" t="str">
        <f>IF(B645&gt;例①!$C$50,"",IF(B645&gt;=例①!$C$49,$BV$13,""))</f>
        <v/>
      </c>
      <c r="BW645" s="53" t="str">
        <f>IF(B645&gt;例①!$C$52,"",IF(B645&gt;=例①!$C$51,$BW$13,""))</f>
        <v/>
      </c>
      <c r="BX645" s="53" t="str">
        <f>IF(B645&gt;例①!$C$54,"",IF(B645&gt;=例①!$C$53,$BX$13,""))</f>
        <v/>
      </c>
      <c r="BY645" s="53" t="str">
        <f>IF(B645&gt;例①!$C$56,"",IF(B645&gt;=例①!$C$55,$BY$13,""))</f>
        <v/>
      </c>
      <c r="BZ645" s="53" t="str">
        <f>IF(B645&gt;例①!$C$58,"",IF(B645&gt;=例①!$C$57,$BZ$13,""))</f>
        <v/>
      </c>
      <c r="CA645" s="53" t="str">
        <f>IF(B645&gt;例①!$C$60,"",IF(B645&gt;=例①!$C$59,$CA$13,""))</f>
        <v/>
      </c>
      <c r="CB645" s="53" t="str">
        <f>IF(B645&gt;例①!$C$62,"",IF(B645&gt;=例①!$C$61,$CB$13,""))</f>
        <v/>
      </c>
      <c r="CC645" s="53" t="str">
        <f>IF(B645&gt;例①!$C$64,"",IF(B645&gt;=例①!$C$63,$CC$13,""))</f>
        <v/>
      </c>
      <c r="CD645" s="53" t="str">
        <f>IF(B645&gt;例①!$C$66,"",IF(B645&gt;=例①!$C$65,$CD$13,""))</f>
        <v/>
      </c>
      <c r="CE645" s="50" t="str">
        <f t="shared" si="360"/>
        <v/>
      </c>
      <c r="CF645" s="50" t="str">
        <f t="shared" si="347"/>
        <v xml:space="preserve"> </v>
      </c>
    </row>
    <row r="646" spans="1:84" ht="39" customHeight="1" thickTop="1" thickBot="1" x14ac:dyDescent="0.2">
      <c r="A646" s="81" t="str">
        <f t="shared" si="334"/>
        <v>対象期間外</v>
      </c>
      <c r="B646" s="180" t="str">
        <f>IFERROR(IF(B645=例①!$E$12+IF(WEEKDAY(例①!$E$12)=1,例①!$E$12,(8-WEEKDAY(例①!$E$12))),"-",IF(B645="-","-",B645+1)),"-")</f>
        <v>-</v>
      </c>
      <c r="C646" s="89" t="str">
        <f t="shared" si="348"/>
        <v>-</v>
      </c>
      <c r="D646" s="199" t="str">
        <f t="shared" si="349"/>
        <v>×</v>
      </c>
      <c r="E646" s="200" t="str">
        <f t="shared" si="350"/>
        <v xml:space="preserve"> </v>
      </c>
      <c r="F646" s="201" t="s">
        <v>60</v>
      </c>
      <c r="G646" s="202"/>
      <c r="H646" s="203"/>
      <c r="I646" s="204"/>
      <c r="J646" s="187" t="str">
        <f t="shared" si="351"/>
        <v/>
      </c>
      <c r="K646" s="190" t="str">
        <f t="shared" si="335"/>
        <v/>
      </c>
      <c r="L646" s="190" t="str">
        <f t="shared" si="336"/>
        <v/>
      </c>
      <c r="M646" s="188" t="str">
        <f t="shared" si="352"/>
        <v/>
      </c>
      <c r="N646" s="87" t="str">
        <f t="shared" si="337"/>
        <v/>
      </c>
      <c r="O646" s="108"/>
      <c r="P646" s="156" t="str">
        <f>IF(B646&lt;例①!$E$11,"",IF(B646&gt;例①!$E$12,"",IF(LEN(CE646)=0,"○","")))</f>
        <v/>
      </c>
      <c r="Q646" s="162">
        <f t="shared" si="353"/>
        <v>52</v>
      </c>
      <c r="R646" s="93">
        <f t="shared" si="338"/>
        <v>181</v>
      </c>
      <c r="S646" s="156" t="str">
        <f t="shared" si="339"/>
        <v/>
      </c>
      <c r="T646" s="162">
        <f t="shared" si="340"/>
        <v>51</v>
      </c>
      <c r="U646" s="100">
        <f t="shared" si="354"/>
        <v>52</v>
      </c>
      <c r="V646" s="93" t="str">
        <f t="shared" si="341"/>
        <v/>
      </c>
      <c r="W646" s="169" t="str">
        <f t="shared" si="355"/>
        <v/>
      </c>
      <c r="X646" s="80" t="str">
        <f t="shared" si="356"/>
        <v/>
      </c>
      <c r="Y646" s="80" t="str">
        <f t="shared" si="357"/>
        <v/>
      </c>
      <c r="Z646" s="80" t="str">
        <f t="shared" si="342"/>
        <v>-</v>
      </c>
      <c r="AA646" s="80" t="str">
        <f t="shared" si="343"/>
        <v/>
      </c>
      <c r="AB646" s="80" t="str">
        <f t="shared" si="344"/>
        <v>OK（振替済み）</v>
      </c>
      <c r="AC646" s="154">
        <f t="shared" si="345"/>
        <v>51</v>
      </c>
      <c r="AD646" s="154" t="str">
        <f t="shared" si="358"/>
        <v/>
      </c>
      <c r="AE646" s="106">
        <f t="shared" si="359"/>
        <v>0</v>
      </c>
      <c r="AF646" s="106">
        <f t="shared" si="346"/>
        <v>0</v>
      </c>
      <c r="AG646" s="218" t="str">
        <f>IFERROR(IF(AE646=1,例①!$E$11,IF(AE646=2,例①!$E$11,IF(WEEKDAY(Z646)=2,Z639,AG645))),"")</f>
        <v/>
      </c>
      <c r="AH646" s="222" t="str">
        <f t="shared" si="368"/>
        <v/>
      </c>
      <c r="AI646" s="222" t="str">
        <f t="shared" si="368"/>
        <v/>
      </c>
      <c r="AJ646" s="222" t="str">
        <f t="shared" si="368"/>
        <v/>
      </c>
      <c r="AK646" s="222" t="str">
        <f t="shared" si="368"/>
        <v/>
      </c>
      <c r="AL646" s="222" t="str">
        <f t="shared" si="368"/>
        <v/>
      </c>
      <c r="AM646" s="222" t="str">
        <f t="shared" si="368"/>
        <v/>
      </c>
      <c r="AN646" s="222" t="str">
        <f t="shared" si="368"/>
        <v/>
      </c>
      <c r="AO646" s="222" t="str">
        <f t="shared" si="368"/>
        <v/>
      </c>
      <c r="AP646" s="222" t="str">
        <f t="shared" si="368"/>
        <v/>
      </c>
      <c r="AQ646" s="222" t="str">
        <f t="shared" si="368"/>
        <v/>
      </c>
      <c r="AR646" s="222" t="str">
        <f t="shared" si="368"/>
        <v/>
      </c>
      <c r="AS646" s="222" t="str">
        <f t="shared" si="368"/>
        <v/>
      </c>
      <c r="AT646" s="222" t="str">
        <f t="shared" si="368"/>
        <v/>
      </c>
      <c r="AU646" s="222" t="str">
        <f t="shared" si="368"/>
        <v/>
      </c>
      <c r="AV646" s="222" t="str">
        <f t="shared" si="368"/>
        <v/>
      </c>
      <c r="AW646" s="222" t="str">
        <f t="shared" si="368"/>
        <v/>
      </c>
      <c r="AX646" s="222" t="str">
        <f t="shared" si="368"/>
        <v/>
      </c>
      <c r="AY646" s="222" t="str">
        <f t="shared" si="368"/>
        <v/>
      </c>
      <c r="AZ646" s="222" t="str">
        <f t="shared" si="368"/>
        <v/>
      </c>
      <c r="BA646" s="222" t="str">
        <f t="shared" si="368"/>
        <v/>
      </c>
      <c r="BB646" s="219" t="str">
        <f>IFERROR(IF(IF(IF(Z646=例①!$E$12,例①!$E$12,IF(WEEKDAY(Z646)=1,Z653,BB647))&gt;例①!$E$12,例①!$E$12,IF(Z646=例①!$E$12,例①!$E$12,IF(WEEKDAY(Z646)=1,Z653,BB647)))=0,例①!$E$12,IF(IF(Z646=例①!$E$12,例①!$E$12,IF(WEEKDAY(Z646)=1,Z653,BB647))&gt;例①!$E$12,例①!$E$12,IF(Z646=例①!$E$12,例①!$E$12,IF(WEEKDAY(Z646)=1,Z653,BB647)))),"")</f>
        <v/>
      </c>
      <c r="BE646" s="53"/>
      <c r="BF646" s="53"/>
      <c r="BG646" s="53" t="str">
        <f>IFERROR(VLOOKUP(B646,例①!$C$11:$D$12,2,FALSE),"")</f>
        <v/>
      </c>
      <c r="BH646" s="53" t="str">
        <f>IFERROR(VLOOKUP(B646,例①!$C$16:$D$21,2,FALSE),"")</f>
        <v/>
      </c>
      <c r="BI646" s="53" t="str">
        <f>IFERROR(VLOOKUP(B646,例①!$C$22:$D$24,2,FALSE),"")</f>
        <v/>
      </c>
      <c r="BJ646" s="53" t="str">
        <f>IF(B646&gt;例①!$C$26,"",IF(B646&gt;=例①!$C$25,$BJ$13,""))</f>
        <v/>
      </c>
      <c r="BK646" s="53" t="str">
        <f>IF(B646&gt;例①!$C$28,"",IF(B646&gt;=例①!$C$27,$BK$13,""))</f>
        <v/>
      </c>
      <c r="BL646" s="53" t="str">
        <f>IF(B646&gt;例①!$C$30,"",IF(B646&gt;=例①!$C$29,$BL$13,""))</f>
        <v/>
      </c>
      <c r="BM646" s="53" t="str">
        <f>IF(B646&gt;例①!$C$32,"",IF(B646&gt;=例①!$C$31,$BM$13,""))</f>
        <v/>
      </c>
      <c r="BN646" s="53" t="str">
        <f>IF(B646&gt;例①!$C$34,"",IF(B646&gt;=例①!$C$33,$BN$13,""))</f>
        <v/>
      </c>
      <c r="BO646" s="53" t="str">
        <f>IF(B646&gt;例①!$C$36,"",IF(B646&gt;=例①!$C$35,$BO$13,""))</f>
        <v/>
      </c>
      <c r="BP646" s="53" t="str">
        <f>IF(B646&gt;例①!$C$38,"",IF(B646&gt;=例①!$C$37,$BP$13,""))</f>
        <v/>
      </c>
      <c r="BQ646" s="53" t="str">
        <f>IF(B646&gt;例①!$C$40,"",IF(B646&gt;=例①!$C$39,$BQ$13,""))</f>
        <v/>
      </c>
      <c r="BR646" s="53" t="str">
        <f>IF(B646&gt;例①!$C$42,"",IF(B646&gt;=例①!$C$41,$BR$13,""))</f>
        <v/>
      </c>
      <c r="BS646" s="53" t="str">
        <f>IF(B646&gt;例①!$C$44,"",IF(B646&gt;=例①!$C$43,$BS$13,""))</f>
        <v/>
      </c>
      <c r="BT646" s="53" t="str">
        <f>IF(B646&gt;例①!$C$46,"",IF(B646&gt;=例①!$C$45,$BT$13,""))</f>
        <v/>
      </c>
      <c r="BU646" s="53" t="str">
        <f>IF(B646&gt;例①!$C$48,"",IF(B646&gt;=例①!$C$47,$BU$13,""))</f>
        <v/>
      </c>
      <c r="BV646" s="53" t="str">
        <f>IF(B646&gt;例①!$C$50,"",IF(B646&gt;=例①!$C$49,$BV$13,""))</f>
        <v/>
      </c>
      <c r="BW646" s="53" t="str">
        <f>IF(B646&gt;例①!$C$52,"",IF(B646&gt;=例①!$C$51,$BW$13,""))</f>
        <v/>
      </c>
      <c r="BX646" s="53" t="str">
        <f>IF(B646&gt;例①!$C$54,"",IF(B646&gt;=例①!$C$53,$BX$13,""))</f>
        <v/>
      </c>
      <c r="BY646" s="53" t="str">
        <f>IF(B646&gt;例①!$C$56,"",IF(B646&gt;=例①!$C$55,$BY$13,""))</f>
        <v/>
      </c>
      <c r="BZ646" s="53" t="str">
        <f>IF(B646&gt;例①!$C$58,"",IF(B646&gt;=例①!$C$57,$BZ$13,""))</f>
        <v/>
      </c>
      <c r="CA646" s="53" t="str">
        <f>IF(B646&gt;例①!$C$60,"",IF(B646&gt;=例①!$C$59,$CA$13,""))</f>
        <v/>
      </c>
      <c r="CB646" s="53" t="str">
        <f>IF(B646&gt;例①!$C$62,"",IF(B646&gt;=例①!$C$61,$CB$13,""))</f>
        <v/>
      </c>
      <c r="CC646" s="53" t="str">
        <f>IF(B646&gt;例①!$C$64,"",IF(B646&gt;=例①!$C$63,$CC$13,""))</f>
        <v/>
      </c>
      <c r="CD646" s="53" t="str">
        <f>IF(B646&gt;例①!$C$66,"",IF(B646&gt;=例①!$C$65,$CD$13,""))</f>
        <v/>
      </c>
      <c r="CE646" s="50" t="str">
        <f t="shared" si="360"/>
        <v/>
      </c>
      <c r="CF646" s="50" t="str">
        <f t="shared" si="347"/>
        <v xml:space="preserve"> </v>
      </c>
    </row>
    <row r="647" spans="1:84" ht="39" customHeight="1" thickTop="1" thickBot="1" x14ac:dyDescent="0.2">
      <c r="A647" s="81" t="str">
        <f t="shared" si="334"/>
        <v>対象期間外</v>
      </c>
      <c r="B647" s="180" t="str">
        <f>IFERROR(IF(B646=例①!$E$12+IF(WEEKDAY(例①!$E$12)=1,例①!$E$12,(8-WEEKDAY(例①!$E$12))),"-",IF(B646="-","-",B646+1)),"-")</f>
        <v>-</v>
      </c>
      <c r="C647" s="89" t="str">
        <f t="shared" si="348"/>
        <v>-</v>
      </c>
      <c r="D647" s="199" t="str">
        <f t="shared" si="349"/>
        <v>×</v>
      </c>
      <c r="E647" s="200" t="str">
        <f t="shared" si="350"/>
        <v xml:space="preserve"> </v>
      </c>
      <c r="F647" s="201" t="s">
        <v>60</v>
      </c>
      <c r="G647" s="202"/>
      <c r="H647" s="203"/>
      <c r="I647" s="204"/>
      <c r="J647" s="187" t="str">
        <f t="shared" si="351"/>
        <v/>
      </c>
      <c r="K647" s="190" t="str">
        <f t="shared" si="335"/>
        <v/>
      </c>
      <c r="L647" s="190" t="str">
        <f t="shared" si="336"/>
        <v/>
      </c>
      <c r="M647" s="188" t="str">
        <f t="shared" si="352"/>
        <v/>
      </c>
      <c r="N647" s="87" t="str">
        <f t="shared" si="337"/>
        <v/>
      </c>
      <c r="O647" s="108"/>
      <c r="P647" s="156" t="str">
        <f>IF(B647&lt;例①!$E$11,"",IF(B647&gt;例①!$E$12,"",IF(LEN(CE647)=0,"○","")))</f>
        <v/>
      </c>
      <c r="Q647" s="162">
        <f t="shared" si="353"/>
        <v>52</v>
      </c>
      <c r="R647" s="93">
        <f t="shared" si="338"/>
        <v>181</v>
      </c>
      <c r="S647" s="156" t="str">
        <f t="shared" si="339"/>
        <v/>
      </c>
      <c r="T647" s="162">
        <f t="shared" si="340"/>
        <v>51</v>
      </c>
      <c r="U647" s="100">
        <f t="shared" si="354"/>
        <v>52</v>
      </c>
      <c r="V647" s="93" t="str">
        <f t="shared" si="341"/>
        <v/>
      </c>
      <c r="W647" s="169" t="str">
        <f t="shared" si="355"/>
        <v/>
      </c>
      <c r="X647" s="80" t="str">
        <f t="shared" si="356"/>
        <v/>
      </c>
      <c r="Y647" s="80" t="str">
        <f t="shared" si="357"/>
        <v/>
      </c>
      <c r="Z647" s="80" t="str">
        <f t="shared" si="342"/>
        <v>-</v>
      </c>
      <c r="AA647" s="80" t="str">
        <f t="shared" si="343"/>
        <v/>
      </c>
      <c r="AB647" s="80" t="str">
        <f t="shared" si="344"/>
        <v>OK（振替済み）</v>
      </c>
      <c r="AC647" s="154">
        <f t="shared" si="345"/>
        <v>51</v>
      </c>
      <c r="AD647" s="154" t="str">
        <f t="shared" si="358"/>
        <v/>
      </c>
      <c r="AE647" s="106">
        <f t="shared" si="359"/>
        <v>0</v>
      </c>
      <c r="AF647" s="106">
        <f t="shared" si="346"/>
        <v>0</v>
      </c>
      <c r="AG647" s="218" t="str">
        <f>IFERROR(IF(AE647=1,例①!$E$11,IF(AE647=2,例①!$E$11,IF(WEEKDAY(Z647)=2,Z640,AG646))),"")</f>
        <v/>
      </c>
      <c r="AH647" s="222" t="str">
        <f t="shared" si="368"/>
        <v/>
      </c>
      <c r="AI647" s="222" t="str">
        <f t="shared" si="368"/>
        <v/>
      </c>
      <c r="AJ647" s="222" t="str">
        <f t="shared" si="368"/>
        <v/>
      </c>
      <c r="AK647" s="222" t="str">
        <f t="shared" si="368"/>
        <v/>
      </c>
      <c r="AL647" s="222" t="str">
        <f t="shared" si="368"/>
        <v/>
      </c>
      <c r="AM647" s="222" t="str">
        <f t="shared" si="368"/>
        <v/>
      </c>
      <c r="AN647" s="222" t="str">
        <f t="shared" si="368"/>
        <v/>
      </c>
      <c r="AO647" s="222" t="str">
        <f t="shared" si="368"/>
        <v/>
      </c>
      <c r="AP647" s="222" t="str">
        <f t="shared" si="368"/>
        <v/>
      </c>
      <c r="AQ647" s="222" t="str">
        <f t="shared" si="368"/>
        <v/>
      </c>
      <c r="AR647" s="222" t="str">
        <f t="shared" si="368"/>
        <v/>
      </c>
      <c r="AS647" s="222" t="str">
        <f t="shared" si="368"/>
        <v/>
      </c>
      <c r="AT647" s="222" t="str">
        <f t="shared" si="368"/>
        <v/>
      </c>
      <c r="AU647" s="222" t="str">
        <f t="shared" si="368"/>
        <v/>
      </c>
      <c r="AV647" s="222" t="str">
        <f t="shared" si="368"/>
        <v/>
      </c>
      <c r="AW647" s="222" t="str">
        <f t="shared" si="368"/>
        <v/>
      </c>
      <c r="AX647" s="222" t="str">
        <f t="shared" si="368"/>
        <v/>
      </c>
      <c r="AY647" s="222" t="str">
        <f t="shared" si="368"/>
        <v/>
      </c>
      <c r="AZ647" s="222" t="str">
        <f t="shared" si="368"/>
        <v/>
      </c>
      <c r="BA647" s="222" t="str">
        <f t="shared" si="368"/>
        <v/>
      </c>
      <c r="BB647" s="219" t="str">
        <f>IFERROR(IF(IF(IF(Z647=例①!$E$12,例①!$E$12,IF(WEEKDAY(Z647)=1,Z654,BB648))&gt;例①!$E$12,例①!$E$12,IF(Z647=例①!$E$12,例①!$E$12,IF(WEEKDAY(Z647)=1,Z654,BB648)))=0,例①!$E$12,IF(IF(Z647=例①!$E$12,例①!$E$12,IF(WEEKDAY(Z647)=1,Z654,BB648))&gt;例①!$E$12,例①!$E$12,IF(Z647=例①!$E$12,例①!$E$12,IF(WEEKDAY(Z647)=1,Z654,BB648)))),"")</f>
        <v/>
      </c>
      <c r="BE647" s="53"/>
      <c r="BF647" s="53"/>
      <c r="BG647" s="53" t="str">
        <f>IFERROR(VLOOKUP(B647,例①!$C$11:$D$12,2,FALSE),"")</f>
        <v/>
      </c>
      <c r="BH647" s="53" t="str">
        <f>IFERROR(VLOOKUP(B647,例①!$C$16:$D$21,2,FALSE),"")</f>
        <v/>
      </c>
      <c r="BI647" s="53" t="str">
        <f>IFERROR(VLOOKUP(B647,例①!$C$22:$D$24,2,FALSE),"")</f>
        <v/>
      </c>
      <c r="BJ647" s="53" t="str">
        <f>IF(B647&gt;例①!$C$26,"",IF(B647&gt;=例①!$C$25,$BJ$13,""))</f>
        <v/>
      </c>
      <c r="BK647" s="53" t="str">
        <f>IF(B647&gt;例①!$C$28,"",IF(B647&gt;=例①!$C$27,$BK$13,""))</f>
        <v/>
      </c>
      <c r="BL647" s="53" t="str">
        <f>IF(B647&gt;例①!$C$30,"",IF(B647&gt;=例①!$C$29,$BL$13,""))</f>
        <v/>
      </c>
      <c r="BM647" s="53" t="str">
        <f>IF(B647&gt;例①!$C$32,"",IF(B647&gt;=例①!$C$31,$BM$13,""))</f>
        <v/>
      </c>
      <c r="BN647" s="53" t="str">
        <f>IF(B647&gt;例①!$C$34,"",IF(B647&gt;=例①!$C$33,$BN$13,""))</f>
        <v/>
      </c>
      <c r="BO647" s="53" t="str">
        <f>IF(B647&gt;例①!$C$36,"",IF(B647&gt;=例①!$C$35,$BO$13,""))</f>
        <v/>
      </c>
      <c r="BP647" s="53" t="str">
        <f>IF(B647&gt;例①!$C$38,"",IF(B647&gt;=例①!$C$37,$BP$13,""))</f>
        <v/>
      </c>
      <c r="BQ647" s="53" t="str">
        <f>IF(B647&gt;例①!$C$40,"",IF(B647&gt;=例①!$C$39,$BQ$13,""))</f>
        <v/>
      </c>
      <c r="BR647" s="53" t="str">
        <f>IF(B647&gt;例①!$C$42,"",IF(B647&gt;=例①!$C$41,$BR$13,""))</f>
        <v/>
      </c>
      <c r="BS647" s="53" t="str">
        <f>IF(B647&gt;例①!$C$44,"",IF(B647&gt;=例①!$C$43,$BS$13,""))</f>
        <v/>
      </c>
      <c r="BT647" s="53" t="str">
        <f>IF(B647&gt;例①!$C$46,"",IF(B647&gt;=例①!$C$45,$BT$13,""))</f>
        <v/>
      </c>
      <c r="BU647" s="53" t="str">
        <f>IF(B647&gt;例①!$C$48,"",IF(B647&gt;=例①!$C$47,$BU$13,""))</f>
        <v/>
      </c>
      <c r="BV647" s="53" t="str">
        <f>IF(B647&gt;例①!$C$50,"",IF(B647&gt;=例①!$C$49,$BV$13,""))</f>
        <v/>
      </c>
      <c r="BW647" s="53" t="str">
        <f>IF(B647&gt;例①!$C$52,"",IF(B647&gt;=例①!$C$51,$BW$13,""))</f>
        <v/>
      </c>
      <c r="BX647" s="53" t="str">
        <f>IF(B647&gt;例①!$C$54,"",IF(B647&gt;=例①!$C$53,$BX$13,""))</f>
        <v/>
      </c>
      <c r="BY647" s="53" t="str">
        <f>IF(B647&gt;例①!$C$56,"",IF(B647&gt;=例①!$C$55,$BY$13,""))</f>
        <v/>
      </c>
      <c r="BZ647" s="53" t="str">
        <f>IF(B647&gt;例①!$C$58,"",IF(B647&gt;=例①!$C$57,$BZ$13,""))</f>
        <v/>
      </c>
      <c r="CA647" s="53" t="str">
        <f>IF(B647&gt;例①!$C$60,"",IF(B647&gt;=例①!$C$59,$CA$13,""))</f>
        <v/>
      </c>
      <c r="CB647" s="53" t="str">
        <f>IF(B647&gt;例①!$C$62,"",IF(B647&gt;=例①!$C$61,$CB$13,""))</f>
        <v/>
      </c>
      <c r="CC647" s="53" t="str">
        <f>IF(B647&gt;例①!$C$64,"",IF(B647&gt;=例①!$C$63,$CC$13,""))</f>
        <v/>
      </c>
      <c r="CD647" s="53" t="str">
        <f>IF(B647&gt;例①!$C$66,"",IF(B647&gt;=例①!$C$65,$CD$13,""))</f>
        <v/>
      </c>
      <c r="CE647" s="50" t="str">
        <f t="shared" si="360"/>
        <v/>
      </c>
      <c r="CF647" s="50" t="str">
        <f t="shared" si="347"/>
        <v xml:space="preserve"> </v>
      </c>
    </row>
    <row r="648" spans="1:84" ht="39" customHeight="1" thickTop="1" thickBot="1" x14ac:dyDescent="0.2">
      <c r="A648" s="81" t="str">
        <f t="shared" si="334"/>
        <v>対象期間外</v>
      </c>
      <c r="B648" s="180" t="str">
        <f>IFERROR(IF(B647=例①!$E$12+IF(WEEKDAY(例①!$E$12)=1,例①!$E$12,(8-WEEKDAY(例①!$E$12))),"-",IF(B647="-","-",B647+1)),"-")</f>
        <v>-</v>
      </c>
      <c r="C648" s="89" t="str">
        <f t="shared" si="348"/>
        <v>-</v>
      </c>
      <c r="D648" s="199" t="str">
        <f t="shared" si="349"/>
        <v>×</v>
      </c>
      <c r="E648" s="200" t="str">
        <f t="shared" si="350"/>
        <v xml:space="preserve"> </v>
      </c>
      <c r="F648" s="201" t="s">
        <v>60</v>
      </c>
      <c r="G648" s="202"/>
      <c r="H648" s="203"/>
      <c r="I648" s="204"/>
      <c r="J648" s="187" t="str">
        <f t="shared" si="351"/>
        <v/>
      </c>
      <c r="K648" s="190" t="str">
        <f t="shared" si="335"/>
        <v/>
      </c>
      <c r="L648" s="190" t="str">
        <f t="shared" si="336"/>
        <v/>
      </c>
      <c r="M648" s="188" t="str">
        <f t="shared" si="352"/>
        <v/>
      </c>
      <c r="N648" s="87" t="str">
        <f t="shared" si="337"/>
        <v/>
      </c>
      <c r="O648" s="108"/>
      <c r="P648" s="156" t="str">
        <f>IF(B648&lt;例①!$E$11,"",IF(B648&gt;例①!$E$12,"",IF(LEN(CE648)=0,"○","")))</f>
        <v/>
      </c>
      <c r="Q648" s="162">
        <f t="shared" si="353"/>
        <v>52</v>
      </c>
      <c r="R648" s="93">
        <f t="shared" si="338"/>
        <v>181</v>
      </c>
      <c r="S648" s="156" t="str">
        <f t="shared" si="339"/>
        <v/>
      </c>
      <c r="T648" s="162">
        <f t="shared" si="340"/>
        <v>51</v>
      </c>
      <c r="U648" s="100">
        <f t="shared" si="354"/>
        <v>52</v>
      </c>
      <c r="V648" s="93" t="str">
        <f t="shared" si="341"/>
        <v/>
      </c>
      <c r="W648" s="169" t="str">
        <f t="shared" si="355"/>
        <v/>
      </c>
      <c r="X648" s="80" t="str">
        <f t="shared" si="356"/>
        <v/>
      </c>
      <c r="Y648" s="80" t="str">
        <f t="shared" si="357"/>
        <v/>
      </c>
      <c r="Z648" s="80" t="str">
        <f t="shared" si="342"/>
        <v>-</v>
      </c>
      <c r="AA648" s="80" t="str">
        <f t="shared" si="343"/>
        <v/>
      </c>
      <c r="AB648" s="80" t="str">
        <f t="shared" si="344"/>
        <v>OK（振替済み）</v>
      </c>
      <c r="AC648" s="154">
        <f t="shared" si="345"/>
        <v>51</v>
      </c>
      <c r="AD648" s="154" t="str">
        <f t="shared" si="358"/>
        <v/>
      </c>
      <c r="AE648" s="106">
        <f t="shared" si="359"/>
        <v>0</v>
      </c>
      <c r="AF648" s="106">
        <f t="shared" si="346"/>
        <v>0</v>
      </c>
      <c r="AG648" s="218" t="str">
        <f>IFERROR(IF(AE648=1,例①!$E$11,IF(AE648=2,例①!$E$11,IF(WEEKDAY(Z648)=2,Z641,AG647))),"")</f>
        <v/>
      </c>
      <c r="AH648" s="222" t="str">
        <f t="shared" si="368"/>
        <v/>
      </c>
      <c r="AI648" s="222" t="str">
        <f t="shared" si="368"/>
        <v/>
      </c>
      <c r="AJ648" s="222" t="str">
        <f t="shared" si="368"/>
        <v/>
      </c>
      <c r="AK648" s="222" t="str">
        <f t="shared" si="368"/>
        <v/>
      </c>
      <c r="AL648" s="222" t="str">
        <f t="shared" si="368"/>
        <v/>
      </c>
      <c r="AM648" s="222" t="str">
        <f t="shared" si="368"/>
        <v/>
      </c>
      <c r="AN648" s="222" t="str">
        <f t="shared" si="368"/>
        <v/>
      </c>
      <c r="AO648" s="222" t="str">
        <f t="shared" si="368"/>
        <v/>
      </c>
      <c r="AP648" s="222" t="str">
        <f t="shared" si="368"/>
        <v/>
      </c>
      <c r="AQ648" s="222" t="str">
        <f t="shared" si="368"/>
        <v/>
      </c>
      <c r="AR648" s="222" t="str">
        <f t="shared" si="368"/>
        <v/>
      </c>
      <c r="AS648" s="222" t="str">
        <f t="shared" si="368"/>
        <v/>
      </c>
      <c r="AT648" s="222" t="str">
        <f t="shared" si="368"/>
        <v/>
      </c>
      <c r="AU648" s="222" t="str">
        <f t="shared" si="368"/>
        <v/>
      </c>
      <c r="AV648" s="222" t="str">
        <f t="shared" si="368"/>
        <v/>
      </c>
      <c r="AW648" s="222" t="str">
        <f t="shared" si="368"/>
        <v/>
      </c>
      <c r="AX648" s="222" t="str">
        <f t="shared" si="368"/>
        <v/>
      </c>
      <c r="AY648" s="222" t="str">
        <f t="shared" si="368"/>
        <v/>
      </c>
      <c r="AZ648" s="222" t="str">
        <f t="shared" si="368"/>
        <v/>
      </c>
      <c r="BA648" s="222" t="str">
        <f t="shared" si="368"/>
        <v/>
      </c>
      <c r="BB648" s="219" t="str">
        <f>IFERROR(IF(IF(IF(Z648=例①!$E$12,例①!$E$12,IF(WEEKDAY(Z648)=1,Z655,BB649))&gt;例①!$E$12,例①!$E$12,IF(Z648=例①!$E$12,例①!$E$12,IF(WEEKDAY(Z648)=1,Z655,BB649)))=0,例①!$E$12,IF(IF(Z648=例①!$E$12,例①!$E$12,IF(WEEKDAY(Z648)=1,Z655,BB649))&gt;例①!$E$12,例①!$E$12,IF(Z648=例①!$E$12,例①!$E$12,IF(WEEKDAY(Z648)=1,Z655,BB649)))),"")</f>
        <v/>
      </c>
      <c r="BE648" s="53"/>
      <c r="BF648" s="53"/>
      <c r="BG648" s="53" t="str">
        <f>IFERROR(VLOOKUP(B648,例①!$C$11:$D$12,2,FALSE),"")</f>
        <v/>
      </c>
      <c r="BH648" s="53" t="str">
        <f>IFERROR(VLOOKUP(B648,例①!$C$16:$D$21,2,FALSE),"")</f>
        <v/>
      </c>
      <c r="BI648" s="53" t="str">
        <f>IFERROR(VLOOKUP(B648,例①!$C$22:$D$24,2,FALSE),"")</f>
        <v/>
      </c>
      <c r="BJ648" s="53" t="str">
        <f>IF(B648&gt;例①!$C$26,"",IF(B648&gt;=例①!$C$25,$BJ$13,""))</f>
        <v/>
      </c>
      <c r="BK648" s="53" t="str">
        <f>IF(B648&gt;例①!$C$28,"",IF(B648&gt;=例①!$C$27,$BK$13,""))</f>
        <v/>
      </c>
      <c r="BL648" s="53" t="str">
        <f>IF(B648&gt;例①!$C$30,"",IF(B648&gt;=例①!$C$29,$BL$13,""))</f>
        <v/>
      </c>
      <c r="BM648" s="53" t="str">
        <f>IF(B648&gt;例①!$C$32,"",IF(B648&gt;=例①!$C$31,$BM$13,""))</f>
        <v/>
      </c>
      <c r="BN648" s="53" t="str">
        <f>IF(B648&gt;例①!$C$34,"",IF(B648&gt;=例①!$C$33,$BN$13,""))</f>
        <v/>
      </c>
      <c r="BO648" s="53" t="str">
        <f>IF(B648&gt;例①!$C$36,"",IF(B648&gt;=例①!$C$35,$BO$13,""))</f>
        <v/>
      </c>
      <c r="BP648" s="53" t="str">
        <f>IF(B648&gt;例①!$C$38,"",IF(B648&gt;=例①!$C$37,$BP$13,""))</f>
        <v/>
      </c>
      <c r="BQ648" s="53" t="str">
        <f>IF(B648&gt;例①!$C$40,"",IF(B648&gt;=例①!$C$39,$BQ$13,""))</f>
        <v/>
      </c>
      <c r="BR648" s="53" t="str">
        <f>IF(B648&gt;例①!$C$42,"",IF(B648&gt;=例①!$C$41,$BR$13,""))</f>
        <v/>
      </c>
      <c r="BS648" s="53" t="str">
        <f>IF(B648&gt;例①!$C$44,"",IF(B648&gt;=例①!$C$43,$BS$13,""))</f>
        <v/>
      </c>
      <c r="BT648" s="53" t="str">
        <f>IF(B648&gt;例①!$C$46,"",IF(B648&gt;=例①!$C$45,$BT$13,""))</f>
        <v/>
      </c>
      <c r="BU648" s="53" t="str">
        <f>IF(B648&gt;例①!$C$48,"",IF(B648&gt;=例①!$C$47,$BU$13,""))</f>
        <v/>
      </c>
      <c r="BV648" s="53" t="str">
        <f>IF(B648&gt;例①!$C$50,"",IF(B648&gt;=例①!$C$49,$BV$13,""))</f>
        <v/>
      </c>
      <c r="BW648" s="53" t="str">
        <f>IF(B648&gt;例①!$C$52,"",IF(B648&gt;=例①!$C$51,$BW$13,""))</f>
        <v/>
      </c>
      <c r="BX648" s="53" t="str">
        <f>IF(B648&gt;例①!$C$54,"",IF(B648&gt;=例①!$C$53,$BX$13,""))</f>
        <v/>
      </c>
      <c r="BY648" s="53" t="str">
        <f>IF(B648&gt;例①!$C$56,"",IF(B648&gt;=例①!$C$55,$BY$13,""))</f>
        <v/>
      </c>
      <c r="BZ648" s="53" t="str">
        <f>IF(B648&gt;例①!$C$58,"",IF(B648&gt;=例①!$C$57,$BZ$13,""))</f>
        <v/>
      </c>
      <c r="CA648" s="53" t="str">
        <f>IF(B648&gt;例①!$C$60,"",IF(B648&gt;=例①!$C$59,$CA$13,""))</f>
        <v/>
      </c>
      <c r="CB648" s="53" t="str">
        <f>IF(B648&gt;例①!$C$62,"",IF(B648&gt;=例①!$C$61,$CB$13,""))</f>
        <v/>
      </c>
      <c r="CC648" s="53" t="str">
        <f>IF(B648&gt;例①!$C$64,"",IF(B648&gt;=例①!$C$63,$CC$13,""))</f>
        <v/>
      </c>
      <c r="CD648" s="53" t="str">
        <f>IF(B648&gt;例①!$C$66,"",IF(B648&gt;=例①!$C$65,$CD$13,""))</f>
        <v/>
      </c>
      <c r="CE648" s="50" t="str">
        <f t="shared" si="360"/>
        <v/>
      </c>
      <c r="CF648" s="50" t="str">
        <f t="shared" si="347"/>
        <v xml:space="preserve"> </v>
      </c>
    </row>
    <row r="649" spans="1:84" ht="39" customHeight="1" thickTop="1" thickBot="1" x14ac:dyDescent="0.2">
      <c r="A649" s="81" t="str">
        <f t="shared" si="334"/>
        <v>対象期間外</v>
      </c>
      <c r="B649" s="180" t="str">
        <f>IFERROR(IF(B648=例①!$E$12+IF(WEEKDAY(例①!$E$12)=1,例①!$E$12,(8-WEEKDAY(例①!$E$12))),"-",IF(B648="-","-",B648+1)),"-")</f>
        <v>-</v>
      </c>
      <c r="C649" s="89" t="str">
        <f t="shared" si="348"/>
        <v>-</v>
      </c>
      <c r="D649" s="199" t="str">
        <f t="shared" si="349"/>
        <v>×</v>
      </c>
      <c r="E649" s="200" t="str">
        <f t="shared" si="350"/>
        <v xml:space="preserve"> </v>
      </c>
      <c r="F649" s="201" t="s">
        <v>60</v>
      </c>
      <c r="G649" s="202"/>
      <c r="H649" s="203"/>
      <c r="I649" s="204"/>
      <c r="J649" s="187" t="str">
        <f t="shared" si="351"/>
        <v/>
      </c>
      <c r="K649" s="190" t="str">
        <f t="shared" si="335"/>
        <v/>
      </c>
      <c r="L649" s="190" t="str">
        <f t="shared" si="336"/>
        <v/>
      </c>
      <c r="M649" s="188" t="str">
        <f t="shared" si="352"/>
        <v/>
      </c>
      <c r="N649" s="87" t="str">
        <f t="shared" si="337"/>
        <v/>
      </c>
      <c r="O649" s="108"/>
      <c r="P649" s="156" t="str">
        <f>IF(B649&lt;例①!$E$11,"",IF(B649&gt;例①!$E$12,"",IF(LEN(CE649)=0,"○","")))</f>
        <v/>
      </c>
      <c r="Q649" s="162">
        <f t="shared" si="353"/>
        <v>52</v>
      </c>
      <c r="R649" s="93">
        <f t="shared" si="338"/>
        <v>181</v>
      </c>
      <c r="S649" s="156" t="str">
        <f t="shared" si="339"/>
        <v/>
      </c>
      <c r="T649" s="162">
        <f t="shared" si="340"/>
        <v>51</v>
      </c>
      <c r="U649" s="100">
        <f t="shared" si="354"/>
        <v>52</v>
      </c>
      <c r="V649" s="93" t="str">
        <f t="shared" si="341"/>
        <v/>
      </c>
      <c r="W649" s="169" t="str">
        <f t="shared" si="355"/>
        <v/>
      </c>
      <c r="X649" s="80" t="str">
        <f t="shared" si="356"/>
        <v/>
      </c>
      <c r="Y649" s="80" t="str">
        <f t="shared" si="357"/>
        <v/>
      </c>
      <c r="Z649" s="80" t="str">
        <f t="shared" si="342"/>
        <v>-</v>
      </c>
      <c r="AA649" s="80" t="str">
        <f t="shared" si="343"/>
        <v/>
      </c>
      <c r="AB649" s="80" t="str">
        <f t="shared" si="344"/>
        <v>OK（振替済み）</v>
      </c>
      <c r="AC649" s="154">
        <f t="shared" si="345"/>
        <v>51</v>
      </c>
      <c r="AD649" s="154" t="str">
        <f t="shared" si="358"/>
        <v/>
      </c>
      <c r="AE649" s="106">
        <f t="shared" si="359"/>
        <v>0</v>
      </c>
      <c r="AF649" s="106">
        <f t="shared" si="346"/>
        <v>0</v>
      </c>
      <c r="AG649" s="218" t="str">
        <f>IFERROR(IF(AE649=1,例①!$E$11,IF(AE649=2,例①!$E$11,IF(WEEKDAY(Z649)=2,Z642,AG648))),"")</f>
        <v/>
      </c>
      <c r="AH649" s="222" t="str">
        <f t="shared" si="368"/>
        <v/>
      </c>
      <c r="AI649" s="222" t="str">
        <f t="shared" si="368"/>
        <v/>
      </c>
      <c r="AJ649" s="222" t="str">
        <f t="shared" si="368"/>
        <v/>
      </c>
      <c r="AK649" s="222" t="str">
        <f t="shared" si="368"/>
        <v/>
      </c>
      <c r="AL649" s="222" t="str">
        <f t="shared" si="368"/>
        <v/>
      </c>
      <c r="AM649" s="222" t="str">
        <f t="shared" si="368"/>
        <v/>
      </c>
      <c r="AN649" s="222" t="str">
        <f t="shared" si="368"/>
        <v/>
      </c>
      <c r="AO649" s="222" t="str">
        <f t="shared" si="368"/>
        <v/>
      </c>
      <c r="AP649" s="222" t="str">
        <f t="shared" si="368"/>
        <v/>
      </c>
      <c r="AQ649" s="222" t="str">
        <f t="shared" si="368"/>
        <v/>
      </c>
      <c r="AR649" s="222" t="str">
        <f t="shared" si="368"/>
        <v/>
      </c>
      <c r="AS649" s="222" t="str">
        <f t="shared" si="368"/>
        <v/>
      </c>
      <c r="AT649" s="222" t="str">
        <f t="shared" si="368"/>
        <v/>
      </c>
      <c r="AU649" s="222" t="str">
        <f t="shared" si="368"/>
        <v/>
      </c>
      <c r="AV649" s="222" t="str">
        <f t="shared" si="368"/>
        <v/>
      </c>
      <c r="AW649" s="222" t="str">
        <f t="shared" si="368"/>
        <v/>
      </c>
      <c r="AX649" s="222" t="str">
        <f t="shared" si="368"/>
        <v/>
      </c>
      <c r="AY649" s="222" t="str">
        <f t="shared" si="368"/>
        <v/>
      </c>
      <c r="AZ649" s="222" t="str">
        <f t="shared" si="368"/>
        <v/>
      </c>
      <c r="BA649" s="222" t="str">
        <f t="shared" si="368"/>
        <v/>
      </c>
      <c r="BB649" s="219" t="str">
        <f>IFERROR(IF(IF(IF(Z649=例①!$E$12,例①!$E$12,IF(WEEKDAY(Z649)=1,Z656,BB650))&gt;例①!$E$12,例①!$E$12,IF(Z649=例①!$E$12,例①!$E$12,IF(WEEKDAY(Z649)=1,Z656,BB650)))=0,例①!$E$12,IF(IF(Z649=例①!$E$12,例①!$E$12,IF(WEEKDAY(Z649)=1,Z656,BB650))&gt;例①!$E$12,例①!$E$12,IF(Z649=例①!$E$12,例①!$E$12,IF(WEEKDAY(Z649)=1,Z656,BB650)))),"")</f>
        <v/>
      </c>
      <c r="BE649" s="53"/>
      <c r="BF649" s="53"/>
      <c r="BG649" s="53" t="str">
        <f>IFERROR(VLOOKUP(B649,例①!$C$11:$D$12,2,FALSE),"")</f>
        <v/>
      </c>
      <c r="BH649" s="53" t="str">
        <f>IFERROR(VLOOKUP(B649,例①!$C$16:$D$21,2,FALSE),"")</f>
        <v/>
      </c>
      <c r="BI649" s="53" t="str">
        <f>IFERROR(VLOOKUP(B649,例①!$C$22:$D$24,2,FALSE),"")</f>
        <v/>
      </c>
      <c r="BJ649" s="53" t="str">
        <f>IF(B649&gt;例①!$C$26,"",IF(B649&gt;=例①!$C$25,$BJ$13,""))</f>
        <v/>
      </c>
      <c r="BK649" s="53" t="str">
        <f>IF(B649&gt;例①!$C$28,"",IF(B649&gt;=例①!$C$27,$BK$13,""))</f>
        <v/>
      </c>
      <c r="BL649" s="53" t="str">
        <f>IF(B649&gt;例①!$C$30,"",IF(B649&gt;=例①!$C$29,$BL$13,""))</f>
        <v/>
      </c>
      <c r="BM649" s="53" t="str">
        <f>IF(B649&gt;例①!$C$32,"",IF(B649&gt;=例①!$C$31,$BM$13,""))</f>
        <v/>
      </c>
      <c r="BN649" s="53" t="str">
        <f>IF(B649&gt;例①!$C$34,"",IF(B649&gt;=例①!$C$33,$BN$13,""))</f>
        <v/>
      </c>
      <c r="BO649" s="53" t="str">
        <f>IF(B649&gt;例①!$C$36,"",IF(B649&gt;=例①!$C$35,$BO$13,""))</f>
        <v/>
      </c>
      <c r="BP649" s="53" t="str">
        <f>IF(B649&gt;例①!$C$38,"",IF(B649&gt;=例①!$C$37,$BP$13,""))</f>
        <v/>
      </c>
      <c r="BQ649" s="53" t="str">
        <f>IF(B649&gt;例①!$C$40,"",IF(B649&gt;=例①!$C$39,$BQ$13,""))</f>
        <v/>
      </c>
      <c r="BR649" s="53" t="str">
        <f>IF(B649&gt;例①!$C$42,"",IF(B649&gt;=例①!$C$41,$BR$13,""))</f>
        <v/>
      </c>
      <c r="BS649" s="53" t="str">
        <f>IF(B649&gt;例①!$C$44,"",IF(B649&gt;=例①!$C$43,$BS$13,""))</f>
        <v/>
      </c>
      <c r="BT649" s="53" t="str">
        <f>IF(B649&gt;例①!$C$46,"",IF(B649&gt;=例①!$C$45,$BT$13,""))</f>
        <v/>
      </c>
      <c r="BU649" s="53" t="str">
        <f>IF(B649&gt;例①!$C$48,"",IF(B649&gt;=例①!$C$47,$BU$13,""))</f>
        <v/>
      </c>
      <c r="BV649" s="53" t="str">
        <f>IF(B649&gt;例①!$C$50,"",IF(B649&gt;=例①!$C$49,$BV$13,""))</f>
        <v/>
      </c>
      <c r="BW649" s="53" t="str">
        <f>IF(B649&gt;例①!$C$52,"",IF(B649&gt;=例①!$C$51,$BW$13,""))</f>
        <v/>
      </c>
      <c r="BX649" s="53" t="str">
        <f>IF(B649&gt;例①!$C$54,"",IF(B649&gt;=例①!$C$53,$BX$13,""))</f>
        <v/>
      </c>
      <c r="BY649" s="53" t="str">
        <f>IF(B649&gt;例①!$C$56,"",IF(B649&gt;=例①!$C$55,$BY$13,""))</f>
        <v/>
      </c>
      <c r="BZ649" s="53" t="str">
        <f>IF(B649&gt;例①!$C$58,"",IF(B649&gt;=例①!$C$57,$BZ$13,""))</f>
        <v/>
      </c>
      <c r="CA649" s="53" t="str">
        <f>IF(B649&gt;例①!$C$60,"",IF(B649&gt;=例①!$C$59,$CA$13,""))</f>
        <v/>
      </c>
      <c r="CB649" s="53" t="str">
        <f>IF(B649&gt;例①!$C$62,"",IF(B649&gt;=例①!$C$61,$CB$13,""))</f>
        <v/>
      </c>
      <c r="CC649" s="53" t="str">
        <f>IF(B649&gt;例①!$C$64,"",IF(B649&gt;=例①!$C$63,$CC$13,""))</f>
        <v/>
      </c>
      <c r="CD649" s="53" t="str">
        <f>IF(B649&gt;例①!$C$66,"",IF(B649&gt;=例①!$C$65,$CD$13,""))</f>
        <v/>
      </c>
      <c r="CE649" s="50" t="str">
        <f t="shared" si="360"/>
        <v/>
      </c>
      <c r="CF649" s="50" t="str">
        <f t="shared" si="347"/>
        <v xml:space="preserve"> </v>
      </c>
    </row>
    <row r="650" spans="1:84" ht="39" customHeight="1" thickTop="1" thickBot="1" x14ac:dyDescent="0.2">
      <c r="A650" s="81" t="str">
        <f t="shared" si="334"/>
        <v>対象期間外</v>
      </c>
      <c r="B650" s="180" t="str">
        <f>IFERROR(IF(B649=例①!$E$12+IF(WEEKDAY(例①!$E$12)=1,例①!$E$12,(8-WEEKDAY(例①!$E$12))),"-",IF(B649="-","-",B649+1)),"-")</f>
        <v>-</v>
      </c>
      <c r="C650" s="89" t="str">
        <f t="shared" si="348"/>
        <v>-</v>
      </c>
      <c r="D650" s="199" t="str">
        <f t="shared" si="349"/>
        <v>×</v>
      </c>
      <c r="E650" s="200" t="str">
        <f t="shared" si="350"/>
        <v xml:space="preserve"> </v>
      </c>
      <c r="F650" s="201" t="s">
        <v>61</v>
      </c>
      <c r="G650" s="202"/>
      <c r="H650" s="203"/>
      <c r="I650" s="204"/>
      <c r="J650" s="187" t="str">
        <f t="shared" si="351"/>
        <v/>
      </c>
      <c r="K650" s="190" t="str">
        <f t="shared" si="335"/>
        <v/>
      </c>
      <c r="L650" s="190" t="str">
        <f t="shared" si="336"/>
        <v/>
      </c>
      <c r="M650" s="188" t="str">
        <f t="shared" si="352"/>
        <v/>
      </c>
      <c r="N650" s="87" t="str">
        <f t="shared" si="337"/>
        <v/>
      </c>
      <c r="O650" s="108"/>
      <c r="P650" s="156" t="str">
        <f>IF(B650&lt;例①!$E$11,"",IF(B650&gt;例①!$E$12,"",IF(LEN(CE650)=0,"○","")))</f>
        <v/>
      </c>
      <c r="Q650" s="162">
        <f t="shared" si="353"/>
        <v>52</v>
      </c>
      <c r="R650" s="93">
        <f t="shared" si="338"/>
        <v>181</v>
      </c>
      <c r="S650" s="156" t="str">
        <f t="shared" si="339"/>
        <v/>
      </c>
      <c r="T650" s="162">
        <f t="shared" si="340"/>
        <v>51</v>
      </c>
      <c r="U650" s="100">
        <f t="shared" si="354"/>
        <v>52</v>
      </c>
      <c r="V650" s="93" t="str">
        <f t="shared" si="341"/>
        <v/>
      </c>
      <c r="W650" s="169" t="str">
        <f t="shared" si="355"/>
        <v/>
      </c>
      <c r="X650" s="80" t="str">
        <f t="shared" si="356"/>
        <v/>
      </c>
      <c r="Y650" s="80" t="str">
        <f t="shared" si="357"/>
        <v/>
      </c>
      <c r="Z650" s="80" t="str">
        <f t="shared" si="342"/>
        <v>-</v>
      </c>
      <c r="AA650" s="80" t="str">
        <f t="shared" si="343"/>
        <v/>
      </c>
      <c r="AB650" s="80" t="str">
        <f t="shared" si="344"/>
        <v>OK（振替済み）</v>
      </c>
      <c r="AC650" s="154">
        <f t="shared" si="345"/>
        <v>51</v>
      </c>
      <c r="AD650" s="154" t="str">
        <f t="shared" si="358"/>
        <v/>
      </c>
      <c r="AE650" s="106">
        <f t="shared" si="359"/>
        <v>0</v>
      </c>
      <c r="AF650" s="106">
        <f t="shared" si="346"/>
        <v>0</v>
      </c>
      <c r="AG650" s="218" t="str">
        <f>IFERROR(IF(AE650=1,例①!$E$11,IF(AE650=2,例①!$E$11,IF(WEEKDAY(Z650)=2,Z643,AG649))),"")</f>
        <v/>
      </c>
      <c r="AH650" s="222" t="str">
        <f t="shared" si="368"/>
        <v/>
      </c>
      <c r="AI650" s="222" t="str">
        <f t="shared" si="368"/>
        <v/>
      </c>
      <c r="AJ650" s="222" t="str">
        <f t="shared" si="368"/>
        <v/>
      </c>
      <c r="AK650" s="222" t="str">
        <f t="shared" si="368"/>
        <v/>
      </c>
      <c r="AL650" s="222" t="str">
        <f t="shared" si="368"/>
        <v/>
      </c>
      <c r="AM650" s="222" t="str">
        <f t="shared" si="368"/>
        <v/>
      </c>
      <c r="AN650" s="222" t="str">
        <f t="shared" si="368"/>
        <v/>
      </c>
      <c r="AO650" s="222" t="str">
        <f t="shared" si="368"/>
        <v/>
      </c>
      <c r="AP650" s="222" t="str">
        <f t="shared" si="368"/>
        <v/>
      </c>
      <c r="AQ650" s="222" t="str">
        <f t="shared" si="368"/>
        <v/>
      </c>
      <c r="AR650" s="222" t="str">
        <f t="shared" si="368"/>
        <v/>
      </c>
      <c r="AS650" s="222" t="str">
        <f t="shared" si="368"/>
        <v/>
      </c>
      <c r="AT650" s="222" t="str">
        <f t="shared" si="368"/>
        <v/>
      </c>
      <c r="AU650" s="222" t="str">
        <f t="shared" si="368"/>
        <v/>
      </c>
      <c r="AV650" s="222" t="str">
        <f t="shared" si="368"/>
        <v/>
      </c>
      <c r="AW650" s="222" t="str">
        <f t="shared" si="368"/>
        <v/>
      </c>
      <c r="AX650" s="222" t="str">
        <f t="shared" si="368"/>
        <v/>
      </c>
      <c r="AY650" s="222" t="str">
        <f t="shared" si="368"/>
        <v/>
      </c>
      <c r="AZ650" s="222" t="str">
        <f t="shared" si="368"/>
        <v/>
      </c>
      <c r="BA650" s="222" t="str">
        <f t="shared" si="368"/>
        <v/>
      </c>
      <c r="BB650" s="219" t="str">
        <f>IFERROR(IF(IF(IF(Z650=例①!$E$12,例①!$E$12,IF(WEEKDAY(Z650)=1,Z657,BB651))&gt;例①!$E$12,例①!$E$12,IF(Z650=例①!$E$12,例①!$E$12,IF(WEEKDAY(Z650)=1,Z657,BB651)))=0,例①!$E$12,IF(IF(Z650=例①!$E$12,例①!$E$12,IF(WEEKDAY(Z650)=1,Z657,BB651))&gt;例①!$E$12,例①!$E$12,IF(Z650=例①!$E$12,例①!$E$12,IF(WEEKDAY(Z650)=1,Z657,BB651)))),"")</f>
        <v/>
      </c>
      <c r="BE650" s="53"/>
      <c r="BF650" s="53"/>
      <c r="BG650" s="53" t="str">
        <f>IFERROR(VLOOKUP(B650,例①!$C$11:$D$12,2,FALSE),"")</f>
        <v/>
      </c>
      <c r="BH650" s="53" t="str">
        <f>IFERROR(VLOOKUP(B650,例①!$C$16:$D$21,2,FALSE),"")</f>
        <v/>
      </c>
      <c r="BI650" s="53" t="str">
        <f>IFERROR(VLOOKUP(B650,例①!$C$22:$D$24,2,FALSE),"")</f>
        <v/>
      </c>
      <c r="BJ650" s="53" t="str">
        <f>IF(B650&gt;例①!$C$26,"",IF(B650&gt;=例①!$C$25,$BJ$13,""))</f>
        <v/>
      </c>
      <c r="BK650" s="53" t="str">
        <f>IF(B650&gt;例①!$C$28,"",IF(B650&gt;=例①!$C$27,$BK$13,""))</f>
        <v/>
      </c>
      <c r="BL650" s="53" t="str">
        <f>IF(B650&gt;例①!$C$30,"",IF(B650&gt;=例①!$C$29,$BL$13,""))</f>
        <v/>
      </c>
      <c r="BM650" s="53" t="str">
        <f>IF(B650&gt;例①!$C$32,"",IF(B650&gt;=例①!$C$31,$BM$13,""))</f>
        <v/>
      </c>
      <c r="BN650" s="53" t="str">
        <f>IF(B650&gt;例①!$C$34,"",IF(B650&gt;=例①!$C$33,$BN$13,""))</f>
        <v/>
      </c>
      <c r="BO650" s="53" t="str">
        <f>IF(B650&gt;例①!$C$36,"",IF(B650&gt;=例①!$C$35,$BO$13,""))</f>
        <v/>
      </c>
      <c r="BP650" s="53" t="str">
        <f>IF(B650&gt;例①!$C$38,"",IF(B650&gt;=例①!$C$37,$BP$13,""))</f>
        <v/>
      </c>
      <c r="BQ650" s="53" t="str">
        <f>IF(B650&gt;例①!$C$40,"",IF(B650&gt;=例①!$C$39,$BQ$13,""))</f>
        <v/>
      </c>
      <c r="BR650" s="53" t="str">
        <f>IF(B650&gt;例①!$C$42,"",IF(B650&gt;=例①!$C$41,$BR$13,""))</f>
        <v/>
      </c>
      <c r="BS650" s="53" t="str">
        <f>IF(B650&gt;例①!$C$44,"",IF(B650&gt;=例①!$C$43,$BS$13,""))</f>
        <v/>
      </c>
      <c r="BT650" s="53" t="str">
        <f>IF(B650&gt;例①!$C$46,"",IF(B650&gt;=例①!$C$45,$BT$13,""))</f>
        <v/>
      </c>
      <c r="BU650" s="53" t="str">
        <f>IF(B650&gt;例①!$C$48,"",IF(B650&gt;=例①!$C$47,$BU$13,""))</f>
        <v/>
      </c>
      <c r="BV650" s="53" t="str">
        <f>IF(B650&gt;例①!$C$50,"",IF(B650&gt;=例①!$C$49,$BV$13,""))</f>
        <v/>
      </c>
      <c r="BW650" s="53" t="str">
        <f>IF(B650&gt;例①!$C$52,"",IF(B650&gt;=例①!$C$51,$BW$13,""))</f>
        <v/>
      </c>
      <c r="BX650" s="53" t="str">
        <f>IF(B650&gt;例①!$C$54,"",IF(B650&gt;=例①!$C$53,$BX$13,""))</f>
        <v/>
      </c>
      <c r="BY650" s="53" t="str">
        <f>IF(B650&gt;例①!$C$56,"",IF(B650&gt;=例①!$C$55,$BY$13,""))</f>
        <v/>
      </c>
      <c r="BZ650" s="53" t="str">
        <f>IF(B650&gt;例①!$C$58,"",IF(B650&gt;=例①!$C$57,$BZ$13,""))</f>
        <v/>
      </c>
      <c r="CA650" s="53" t="str">
        <f>IF(B650&gt;例①!$C$60,"",IF(B650&gt;=例①!$C$59,$CA$13,""))</f>
        <v/>
      </c>
      <c r="CB650" s="53" t="str">
        <f>IF(B650&gt;例①!$C$62,"",IF(B650&gt;=例①!$C$61,$CB$13,""))</f>
        <v/>
      </c>
      <c r="CC650" s="53" t="str">
        <f>IF(B650&gt;例①!$C$64,"",IF(B650&gt;=例①!$C$63,$CC$13,""))</f>
        <v/>
      </c>
      <c r="CD650" s="53" t="str">
        <f>IF(B650&gt;例①!$C$66,"",IF(B650&gt;=例①!$C$65,$CD$13,""))</f>
        <v/>
      </c>
      <c r="CE650" s="50" t="str">
        <f t="shared" si="360"/>
        <v/>
      </c>
      <c r="CF650" s="50" t="str">
        <f t="shared" si="347"/>
        <v xml:space="preserve"> </v>
      </c>
    </row>
    <row r="651" spans="1:84" ht="39" customHeight="1" thickTop="1" thickBot="1" x14ac:dyDescent="0.2">
      <c r="A651" s="81" t="str">
        <f t="shared" si="334"/>
        <v>対象期間外</v>
      </c>
      <c r="B651" s="180" t="str">
        <f>IFERROR(IF(B650=例①!$E$12+IF(WEEKDAY(例①!$E$12)=1,例①!$E$12,(8-WEEKDAY(例①!$E$12))),"-",IF(B650="-","-",B650+1)),"-")</f>
        <v>-</v>
      </c>
      <c r="C651" s="89" t="str">
        <f t="shared" si="348"/>
        <v>-</v>
      </c>
      <c r="D651" s="199" t="str">
        <f t="shared" si="349"/>
        <v>×</v>
      </c>
      <c r="E651" s="200" t="str">
        <f t="shared" si="350"/>
        <v xml:space="preserve"> </v>
      </c>
      <c r="F651" s="201" t="s">
        <v>61</v>
      </c>
      <c r="G651" s="202"/>
      <c r="H651" s="203"/>
      <c r="I651" s="204"/>
      <c r="J651" s="187" t="str">
        <f t="shared" si="351"/>
        <v/>
      </c>
      <c r="K651" s="190" t="str">
        <f t="shared" si="335"/>
        <v/>
      </c>
      <c r="L651" s="190" t="str">
        <f t="shared" si="336"/>
        <v/>
      </c>
      <c r="M651" s="188" t="str">
        <f t="shared" si="352"/>
        <v/>
      </c>
      <c r="N651" s="87" t="str">
        <f t="shared" si="337"/>
        <v/>
      </c>
      <c r="O651" s="108"/>
      <c r="P651" s="156" t="str">
        <f>IF(B651&lt;例①!$E$11,"",IF(B651&gt;例①!$E$12,"",IF(LEN(CE651)=0,"○","")))</f>
        <v/>
      </c>
      <c r="Q651" s="162">
        <f t="shared" si="353"/>
        <v>52</v>
      </c>
      <c r="R651" s="93">
        <f t="shared" si="338"/>
        <v>181</v>
      </c>
      <c r="S651" s="156" t="str">
        <f t="shared" si="339"/>
        <v/>
      </c>
      <c r="T651" s="162">
        <f t="shared" si="340"/>
        <v>51</v>
      </c>
      <c r="U651" s="100">
        <f t="shared" si="354"/>
        <v>52</v>
      </c>
      <c r="V651" s="93" t="str">
        <f t="shared" si="341"/>
        <v/>
      </c>
      <c r="W651" s="169" t="str">
        <f t="shared" si="355"/>
        <v/>
      </c>
      <c r="X651" s="80" t="str">
        <f t="shared" si="356"/>
        <v/>
      </c>
      <c r="Y651" s="80" t="str">
        <f t="shared" si="357"/>
        <v/>
      </c>
      <c r="Z651" s="80" t="str">
        <f t="shared" si="342"/>
        <v>-</v>
      </c>
      <c r="AA651" s="80" t="str">
        <f t="shared" si="343"/>
        <v/>
      </c>
      <c r="AB651" s="80" t="str">
        <f t="shared" si="344"/>
        <v>OK（振替済み）</v>
      </c>
      <c r="AC651" s="154">
        <f t="shared" si="345"/>
        <v>51</v>
      </c>
      <c r="AD651" s="154" t="str">
        <f t="shared" si="358"/>
        <v/>
      </c>
      <c r="AE651" s="106">
        <f t="shared" si="359"/>
        <v>0</v>
      </c>
      <c r="AF651" s="106">
        <f t="shared" si="346"/>
        <v>0</v>
      </c>
      <c r="AG651" s="223" t="str">
        <f>IFERROR(IF(AE651=1,例①!$E$11,IF(AE651=2,例①!$E$11,IF(WEEKDAY(Z651)=2,Z644,AG650))),"")</f>
        <v/>
      </c>
      <c r="AH651" s="224" t="str">
        <f t="shared" si="368"/>
        <v/>
      </c>
      <c r="AI651" s="224" t="str">
        <f t="shared" si="368"/>
        <v/>
      </c>
      <c r="AJ651" s="224" t="str">
        <f t="shared" si="368"/>
        <v/>
      </c>
      <c r="AK651" s="224" t="str">
        <f t="shared" si="368"/>
        <v/>
      </c>
      <c r="AL651" s="224" t="str">
        <f t="shared" si="368"/>
        <v/>
      </c>
      <c r="AM651" s="224" t="str">
        <f t="shared" si="368"/>
        <v/>
      </c>
      <c r="AN651" s="224" t="str">
        <f t="shared" si="368"/>
        <v/>
      </c>
      <c r="AO651" s="224" t="str">
        <f t="shared" si="368"/>
        <v/>
      </c>
      <c r="AP651" s="224" t="str">
        <f t="shared" si="368"/>
        <v/>
      </c>
      <c r="AQ651" s="224" t="str">
        <f t="shared" si="368"/>
        <v/>
      </c>
      <c r="AR651" s="224" t="str">
        <f t="shared" si="368"/>
        <v/>
      </c>
      <c r="AS651" s="224" t="str">
        <f t="shared" si="368"/>
        <v/>
      </c>
      <c r="AT651" s="224" t="str">
        <f t="shared" si="368"/>
        <v/>
      </c>
      <c r="AU651" s="224" t="str">
        <f t="shared" si="368"/>
        <v/>
      </c>
      <c r="AV651" s="224" t="str">
        <f t="shared" si="368"/>
        <v/>
      </c>
      <c r="AW651" s="224" t="str">
        <f t="shared" si="368"/>
        <v/>
      </c>
      <c r="AX651" s="224" t="str">
        <f t="shared" si="368"/>
        <v/>
      </c>
      <c r="AY651" s="224" t="str">
        <f t="shared" si="368"/>
        <v/>
      </c>
      <c r="AZ651" s="224" t="str">
        <f t="shared" si="368"/>
        <v/>
      </c>
      <c r="BA651" s="224" t="str">
        <f t="shared" si="368"/>
        <v/>
      </c>
      <c r="BB651" s="225" t="str">
        <f>IFERROR(IF(IF(IF(Z651=例①!$E$12,例①!$E$12,IF(WEEKDAY(Z651)=1,Z658,BB652))&gt;例①!$E$12,例①!$E$12,IF(Z651=例①!$E$12,例①!$E$12,IF(WEEKDAY(Z651)=1,Z658,BB652)))=0,例①!$E$12,IF(IF(Z651=例①!$E$12,例①!$E$12,IF(WEEKDAY(Z651)=1,Z658,BB652))&gt;例①!$E$12,例①!$E$12,IF(Z651=例①!$E$12,例①!$E$12,IF(WEEKDAY(Z651)=1,Z658,BB652)))),"")</f>
        <v/>
      </c>
      <c r="BE651" s="53"/>
      <c r="BF651" s="53"/>
      <c r="BG651" s="53" t="str">
        <f>IFERROR(VLOOKUP(B651,例①!$C$11:$D$12,2,FALSE),"")</f>
        <v/>
      </c>
      <c r="BH651" s="53" t="str">
        <f>IFERROR(VLOOKUP(B651,例①!$C$16:$D$21,2,FALSE),"")</f>
        <v/>
      </c>
      <c r="BI651" s="53" t="str">
        <f>IFERROR(VLOOKUP(B651,例①!$C$22:$D$24,2,FALSE),"")</f>
        <v/>
      </c>
      <c r="BJ651" s="53" t="str">
        <f>IF(B651&gt;例①!$C$26,"",IF(B651&gt;=例①!$C$25,$BJ$13,""))</f>
        <v/>
      </c>
      <c r="BK651" s="53" t="str">
        <f>IF(B651&gt;例①!$C$28,"",IF(B651&gt;=例①!$C$27,$BK$13,""))</f>
        <v/>
      </c>
      <c r="BL651" s="53" t="str">
        <f>IF(B651&gt;例①!$C$30,"",IF(B651&gt;=例①!$C$29,$BL$13,""))</f>
        <v/>
      </c>
      <c r="BM651" s="53" t="str">
        <f>IF(B651&gt;例①!$C$32,"",IF(B651&gt;=例①!$C$31,$BM$13,""))</f>
        <v/>
      </c>
      <c r="BN651" s="53" t="str">
        <f>IF(B651&gt;例①!$C$34,"",IF(B651&gt;=例①!$C$33,$BN$13,""))</f>
        <v/>
      </c>
      <c r="BO651" s="53" t="str">
        <f>IF(B651&gt;例①!$C$36,"",IF(B651&gt;=例①!$C$35,$BO$13,""))</f>
        <v/>
      </c>
      <c r="BP651" s="53" t="str">
        <f>IF(B651&gt;例①!$C$38,"",IF(B651&gt;=例①!$C$37,$BP$13,""))</f>
        <v/>
      </c>
      <c r="BQ651" s="53" t="str">
        <f>IF(B651&gt;例①!$C$40,"",IF(B651&gt;=例①!$C$39,$BQ$13,""))</f>
        <v/>
      </c>
      <c r="BR651" s="53" t="str">
        <f>IF(B651&gt;例①!$C$42,"",IF(B651&gt;=例①!$C$41,$BR$13,""))</f>
        <v/>
      </c>
      <c r="BS651" s="53" t="str">
        <f>IF(B651&gt;例①!$C$44,"",IF(B651&gt;=例①!$C$43,$BS$13,""))</f>
        <v/>
      </c>
      <c r="BT651" s="53" t="str">
        <f>IF(B651&gt;例①!$C$46,"",IF(B651&gt;=例①!$C$45,$BT$13,""))</f>
        <v/>
      </c>
      <c r="BU651" s="53" t="str">
        <f>IF(B651&gt;例①!$C$48,"",IF(B651&gt;=例①!$C$47,$BU$13,""))</f>
        <v/>
      </c>
      <c r="BV651" s="53" t="str">
        <f>IF(B651&gt;例①!$C$50,"",IF(B651&gt;=例①!$C$49,$BV$13,""))</f>
        <v/>
      </c>
      <c r="BW651" s="53" t="str">
        <f>IF(B651&gt;例①!$C$52,"",IF(B651&gt;=例①!$C$51,$BW$13,""))</f>
        <v/>
      </c>
      <c r="BX651" s="53" t="str">
        <f>IF(B651&gt;例①!$C$54,"",IF(B651&gt;=例①!$C$53,$BX$13,""))</f>
        <v/>
      </c>
      <c r="BY651" s="53" t="str">
        <f>IF(B651&gt;例①!$C$56,"",IF(B651&gt;=例①!$C$55,$BY$13,""))</f>
        <v/>
      </c>
      <c r="BZ651" s="53" t="str">
        <f>IF(B651&gt;例①!$C$58,"",IF(B651&gt;=例①!$C$57,$BZ$13,""))</f>
        <v/>
      </c>
      <c r="CA651" s="53" t="str">
        <f>IF(B651&gt;例①!$C$60,"",IF(B651&gt;=例①!$C$59,$CA$13,""))</f>
        <v/>
      </c>
      <c r="CB651" s="53" t="str">
        <f>IF(B651&gt;例①!$C$62,"",IF(B651&gt;=例①!$C$61,$CB$13,""))</f>
        <v/>
      </c>
      <c r="CC651" s="53" t="str">
        <f>IF(B651&gt;例①!$C$64,"",IF(B651&gt;=例①!$C$63,$CC$13,""))</f>
        <v/>
      </c>
      <c r="CD651" s="53" t="str">
        <f>IF(B651&gt;例①!$C$66,"",IF(B651&gt;=例①!$C$65,$CD$13,""))</f>
        <v/>
      </c>
      <c r="CE651" s="50" t="str">
        <f t="shared" si="360"/>
        <v/>
      </c>
      <c r="CF651" s="50" t="str">
        <f t="shared" si="347"/>
        <v xml:space="preserve"> </v>
      </c>
    </row>
    <row r="652" spans="1:84" ht="39" customHeight="1" thickTop="1" thickBot="1" x14ac:dyDescent="0.2">
      <c r="A652" s="81" t="str">
        <f t="shared" si="334"/>
        <v>対象期間外</v>
      </c>
      <c r="B652" s="180" t="str">
        <f>IFERROR(IF(B651=例①!$E$12+IF(WEEKDAY(例①!$E$12)=1,例①!$E$12,(8-WEEKDAY(例①!$E$12))),"-",IF(B651="-","-",B651+1)),"-")</f>
        <v>-</v>
      </c>
      <c r="C652" s="89" t="str">
        <f t="shared" si="348"/>
        <v>-</v>
      </c>
      <c r="D652" s="199" t="str">
        <f t="shared" si="349"/>
        <v>×</v>
      </c>
      <c r="E652" s="200" t="str">
        <f t="shared" si="350"/>
        <v xml:space="preserve"> </v>
      </c>
      <c r="F652" s="201" t="s">
        <v>60</v>
      </c>
      <c r="G652" s="202"/>
      <c r="H652" s="203"/>
      <c r="I652" s="204"/>
      <c r="J652" s="187" t="str">
        <f t="shared" si="351"/>
        <v/>
      </c>
      <c r="K652" s="190" t="str">
        <f t="shared" si="335"/>
        <v/>
      </c>
      <c r="L652" s="190" t="str">
        <f t="shared" si="336"/>
        <v/>
      </c>
      <c r="M652" s="188" t="str">
        <f t="shared" si="352"/>
        <v/>
      </c>
      <c r="N652" s="87" t="str">
        <f t="shared" si="337"/>
        <v/>
      </c>
      <c r="O652" s="108"/>
      <c r="P652" s="156" t="str">
        <f>IF(B652&lt;例①!$E$11,"",IF(B652&gt;例①!$E$12,"",IF(LEN(CE652)=0,"○","")))</f>
        <v/>
      </c>
      <c r="Q652" s="162">
        <f t="shared" si="353"/>
        <v>52</v>
      </c>
      <c r="R652" s="93">
        <f t="shared" si="338"/>
        <v>181</v>
      </c>
      <c r="S652" s="156" t="str">
        <f t="shared" si="339"/>
        <v/>
      </c>
      <c r="T652" s="162">
        <f t="shared" si="340"/>
        <v>51</v>
      </c>
      <c r="U652" s="100">
        <f t="shared" si="354"/>
        <v>52</v>
      </c>
      <c r="V652" s="93" t="str">
        <f t="shared" si="341"/>
        <v/>
      </c>
      <c r="W652" s="169" t="str">
        <f t="shared" si="355"/>
        <v/>
      </c>
      <c r="X652" s="80" t="str">
        <f t="shared" si="356"/>
        <v/>
      </c>
      <c r="Y652" s="80" t="str">
        <f t="shared" si="357"/>
        <v/>
      </c>
      <c r="Z652" s="80" t="str">
        <f t="shared" si="342"/>
        <v>-</v>
      </c>
      <c r="AA652" s="80" t="str">
        <f t="shared" si="343"/>
        <v/>
      </c>
      <c r="AB652" s="80" t="str">
        <f t="shared" si="344"/>
        <v>OK（振替済み）</v>
      </c>
      <c r="AC652" s="154">
        <f t="shared" si="345"/>
        <v>51</v>
      </c>
      <c r="AD652" s="154" t="str">
        <f t="shared" si="358"/>
        <v/>
      </c>
      <c r="AE652" s="106">
        <f t="shared" si="359"/>
        <v>0</v>
      </c>
      <c r="AF652" s="106">
        <f t="shared" si="346"/>
        <v>0</v>
      </c>
      <c r="AG652" s="216" t="str">
        <f>IFERROR(IF(AE652=1,例①!$E$11,IF(AE652=2,例①!$E$11,IF(WEEKDAY(Z652)=2,Z645,AG651))),"")</f>
        <v/>
      </c>
      <c r="AH652" s="221" t="str">
        <f t="shared" si="368"/>
        <v/>
      </c>
      <c r="AI652" s="221" t="str">
        <f t="shared" si="368"/>
        <v/>
      </c>
      <c r="AJ652" s="221" t="str">
        <f t="shared" si="368"/>
        <v/>
      </c>
      <c r="AK652" s="221" t="str">
        <f t="shared" si="368"/>
        <v/>
      </c>
      <c r="AL652" s="221" t="str">
        <f t="shared" si="368"/>
        <v/>
      </c>
      <c r="AM652" s="221" t="str">
        <f t="shared" si="368"/>
        <v/>
      </c>
      <c r="AN652" s="221" t="str">
        <f t="shared" si="368"/>
        <v/>
      </c>
      <c r="AO652" s="221" t="str">
        <f t="shared" si="368"/>
        <v/>
      </c>
      <c r="AP652" s="221" t="str">
        <f t="shared" si="368"/>
        <v/>
      </c>
      <c r="AQ652" s="221" t="str">
        <f t="shared" si="368"/>
        <v/>
      </c>
      <c r="AR652" s="221" t="str">
        <f t="shared" si="368"/>
        <v/>
      </c>
      <c r="AS652" s="221" t="str">
        <f t="shared" si="368"/>
        <v/>
      </c>
      <c r="AT652" s="221" t="str">
        <f t="shared" si="368"/>
        <v/>
      </c>
      <c r="AU652" s="221" t="str">
        <f t="shared" si="368"/>
        <v/>
      </c>
      <c r="AV652" s="221" t="str">
        <f t="shared" si="368"/>
        <v/>
      </c>
      <c r="AW652" s="221" t="str">
        <f t="shared" ref="AW652:BA652" si="369">IFERROR(IF(AV652+1&gt;$BB652,"",AV652+1),"")</f>
        <v/>
      </c>
      <c r="AX652" s="221" t="str">
        <f t="shared" si="369"/>
        <v/>
      </c>
      <c r="AY652" s="221" t="str">
        <f t="shared" si="369"/>
        <v/>
      </c>
      <c r="AZ652" s="221" t="str">
        <f t="shared" si="369"/>
        <v/>
      </c>
      <c r="BA652" s="221" t="str">
        <f t="shared" si="369"/>
        <v/>
      </c>
      <c r="BB652" s="217" t="str">
        <f>IFERROR(IF(IF(IF(Z652=例①!$E$12,例①!$E$12,IF(WEEKDAY(Z652)=1,Z659,BB653))&gt;例①!$E$12,例①!$E$12,IF(Z652=例①!$E$12,例①!$E$12,IF(WEEKDAY(Z652)=1,Z659,BB653)))=0,例①!$E$12,IF(IF(Z652=例①!$E$12,例①!$E$12,IF(WEEKDAY(Z652)=1,Z659,BB653))&gt;例①!$E$12,例①!$E$12,IF(Z652=例①!$E$12,例①!$E$12,IF(WEEKDAY(Z652)=1,Z659,BB653)))),"")</f>
        <v/>
      </c>
      <c r="BE652" s="53"/>
      <c r="BF652" s="53"/>
      <c r="BG652" s="53" t="str">
        <f>IFERROR(VLOOKUP(B652,例①!$C$11:$D$12,2,FALSE),"")</f>
        <v/>
      </c>
      <c r="BH652" s="53" t="str">
        <f>IFERROR(VLOOKUP(B652,例①!$C$16:$D$21,2,FALSE),"")</f>
        <v/>
      </c>
      <c r="BI652" s="53" t="str">
        <f>IFERROR(VLOOKUP(B652,例①!$C$22:$D$24,2,FALSE),"")</f>
        <v/>
      </c>
      <c r="BJ652" s="53" t="str">
        <f>IF(B652&gt;例①!$C$26,"",IF(B652&gt;=例①!$C$25,$BJ$13,""))</f>
        <v/>
      </c>
      <c r="BK652" s="53" t="str">
        <f>IF(B652&gt;例①!$C$28,"",IF(B652&gt;=例①!$C$27,$BK$13,""))</f>
        <v/>
      </c>
      <c r="BL652" s="53" t="str">
        <f>IF(B652&gt;例①!$C$30,"",IF(B652&gt;=例①!$C$29,$BL$13,""))</f>
        <v/>
      </c>
      <c r="BM652" s="53" t="str">
        <f>IF(B652&gt;例①!$C$32,"",IF(B652&gt;=例①!$C$31,$BM$13,""))</f>
        <v/>
      </c>
      <c r="BN652" s="53" t="str">
        <f>IF(B652&gt;例①!$C$34,"",IF(B652&gt;=例①!$C$33,$BN$13,""))</f>
        <v/>
      </c>
      <c r="BO652" s="53" t="str">
        <f>IF(B652&gt;例①!$C$36,"",IF(B652&gt;=例①!$C$35,$BO$13,""))</f>
        <v/>
      </c>
      <c r="BP652" s="53" t="str">
        <f>IF(B652&gt;例①!$C$38,"",IF(B652&gt;=例①!$C$37,$BP$13,""))</f>
        <v/>
      </c>
      <c r="BQ652" s="53" t="str">
        <f>IF(B652&gt;例①!$C$40,"",IF(B652&gt;=例①!$C$39,$BQ$13,""))</f>
        <v/>
      </c>
      <c r="BR652" s="53" t="str">
        <f>IF(B652&gt;例①!$C$42,"",IF(B652&gt;=例①!$C$41,$BR$13,""))</f>
        <v/>
      </c>
      <c r="BS652" s="53" t="str">
        <f>IF(B652&gt;例①!$C$44,"",IF(B652&gt;=例①!$C$43,$BS$13,""))</f>
        <v/>
      </c>
      <c r="BT652" s="53" t="str">
        <f>IF(B652&gt;例①!$C$46,"",IF(B652&gt;=例①!$C$45,$BT$13,""))</f>
        <v/>
      </c>
      <c r="BU652" s="53" t="str">
        <f>IF(B652&gt;例①!$C$48,"",IF(B652&gt;=例①!$C$47,$BU$13,""))</f>
        <v/>
      </c>
      <c r="BV652" s="53" t="str">
        <f>IF(B652&gt;例①!$C$50,"",IF(B652&gt;=例①!$C$49,$BV$13,""))</f>
        <v/>
      </c>
      <c r="BW652" s="53" t="str">
        <f>IF(B652&gt;例①!$C$52,"",IF(B652&gt;=例①!$C$51,$BW$13,""))</f>
        <v/>
      </c>
      <c r="BX652" s="53" t="str">
        <f>IF(B652&gt;例①!$C$54,"",IF(B652&gt;=例①!$C$53,$BX$13,""))</f>
        <v/>
      </c>
      <c r="BY652" s="53" t="str">
        <f>IF(B652&gt;例①!$C$56,"",IF(B652&gt;=例①!$C$55,$BY$13,""))</f>
        <v/>
      </c>
      <c r="BZ652" s="53" t="str">
        <f>IF(B652&gt;例①!$C$58,"",IF(B652&gt;=例①!$C$57,$BZ$13,""))</f>
        <v/>
      </c>
      <c r="CA652" s="53" t="str">
        <f>IF(B652&gt;例①!$C$60,"",IF(B652&gt;=例①!$C$59,$CA$13,""))</f>
        <v/>
      </c>
      <c r="CB652" s="53" t="str">
        <f>IF(B652&gt;例①!$C$62,"",IF(B652&gt;=例①!$C$61,$CB$13,""))</f>
        <v/>
      </c>
      <c r="CC652" s="53" t="str">
        <f>IF(B652&gt;例①!$C$64,"",IF(B652&gt;=例①!$C$63,$CC$13,""))</f>
        <v/>
      </c>
      <c r="CD652" s="53" t="str">
        <f>IF(B652&gt;例①!$C$66,"",IF(B652&gt;=例①!$C$65,$CD$13,""))</f>
        <v/>
      </c>
      <c r="CE652" s="50" t="str">
        <f t="shared" si="360"/>
        <v/>
      </c>
      <c r="CF652" s="50" t="str">
        <f t="shared" si="347"/>
        <v xml:space="preserve"> </v>
      </c>
    </row>
    <row r="653" spans="1:84" ht="39" customHeight="1" thickTop="1" thickBot="1" x14ac:dyDescent="0.2">
      <c r="A653" s="81" t="str">
        <f t="shared" si="334"/>
        <v>対象期間外</v>
      </c>
      <c r="B653" s="180" t="str">
        <f>IFERROR(IF(B652=例①!$E$12+IF(WEEKDAY(例①!$E$12)=1,例①!$E$12,(8-WEEKDAY(例①!$E$12))),"-",IF(B652="-","-",B652+1)),"-")</f>
        <v>-</v>
      </c>
      <c r="C653" s="89" t="str">
        <f t="shared" si="348"/>
        <v>-</v>
      </c>
      <c r="D653" s="199" t="str">
        <f t="shared" si="349"/>
        <v>×</v>
      </c>
      <c r="E653" s="200" t="str">
        <f t="shared" si="350"/>
        <v xml:space="preserve"> </v>
      </c>
      <c r="F653" s="201" t="s">
        <v>60</v>
      </c>
      <c r="G653" s="202"/>
      <c r="H653" s="203"/>
      <c r="I653" s="204"/>
      <c r="J653" s="187" t="str">
        <f t="shared" si="351"/>
        <v/>
      </c>
      <c r="K653" s="190" t="str">
        <f t="shared" si="335"/>
        <v/>
      </c>
      <c r="L653" s="190" t="str">
        <f t="shared" si="336"/>
        <v/>
      </c>
      <c r="M653" s="188" t="str">
        <f t="shared" si="352"/>
        <v/>
      </c>
      <c r="N653" s="87" t="str">
        <f t="shared" si="337"/>
        <v/>
      </c>
      <c r="O653" s="108"/>
      <c r="P653" s="156" t="str">
        <f>IF(B653&lt;例①!$E$11,"",IF(B653&gt;例①!$E$12,"",IF(LEN(CE653)=0,"○","")))</f>
        <v/>
      </c>
      <c r="Q653" s="162">
        <f t="shared" si="353"/>
        <v>52</v>
      </c>
      <c r="R653" s="93">
        <f t="shared" si="338"/>
        <v>181</v>
      </c>
      <c r="S653" s="156" t="str">
        <f t="shared" si="339"/>
        <v/>
      </c>
      <c r="T653" s="162">
        <f t="shared" si="340"/>
        <v>51</v>
      </c>
      <c r="U653" s="100">
        <f t="shared" si="354"/>
        <v>52</v>
      </c>
      <c r="V653" s="93" t="str">
        <f t="shared" si="341"/>
        <v/>
      </c>
      <c r="W653" s="169" t="str">
        <f t="shared" si="355"/>
        <v/>
      </c>
      <c r="X653" s="80" t="str">
        <f t="shared" si="356"/>
        <v/>
      </c>
      <c r="Y653" s="80" t="str">
        <f t="shared" si="357"/>
        <v/>
      </c>
      <c r="Z653" s="80" t="str">
        <f t="shared" si="342"/>
        <v>-</v>
      </c>
      <c r="AA653" s="80" t="str">
        <f t="shared" si="343"/>
        <v/>
      </c>
      <c r="AB653" s="80" t="str">
        <f t="shared" si="344"/>
        <v>OK（振替済み）</v>
      </c>
      <c r="AC653" s="154">
        <f t="shared" si="345"/>
        <v>51</v>
      </c>
      <c r="AD653" s="154" t="str">
        <f t="shared" si="358"/>
        <v/>
      </c>
      <c r="AE653" s="106">
        <f t="shared" si="359"/>
        <v>0</v>
      </c>
      <c r="AF653" s="106">
        <f t="shared" si="346"/>
        <v>0</v>
      </c>
      <c r="AG653" s="218" t="str">
        <f>IFERROR(IF(AE653=1,例①!$E$11,IF(AE653=2,例①!$E$11,IF(WEEKDAY(Z653)=2,Z646,AG652))),"")</f>
        <v/>
      </c>
      <c r="AH653" s="222" t="str">
        <f t="shared" ref="AH653:BA655" si="370">IFERROR(IF(AG653+1&gt;$BB653,"",AG653+1),"")</f>
        <v/>
      </c>
      <c r="AI653" s="222" t="str">
        <f t="shared" si="370"/>
        <v/>
      </c>
      <c r="AJ653" s="222" t="str">
        <f t="shared" si="370"/>
        <v/>
      </c>
      <c r="AK653" s="222" t="str">
        <f t="shared" si="370"/>
        <v/>
      </c>
      <c r="AL653" s="222" t="str">
        <f t="shared" si="370"/>
        <v/>
      </c>
      <c r="AM653" s="222" t="str">
        <f t="shared" si="370"/>
        <v/>
      </c>
      <c r="AN653" s="222" t="str">
        <f t="shared" si="370"/>
        <v/>
      </c>
      <c r="AO653" s="222" t="str">
        <f t="shared" si="370"/>
        <v/>
      </c>
      <c r="AP653" s="222" t="str">
        <f t="shared" si="370"/>
        <v/>
      </c>
      <c r="AQ653" s="222" t="str">
        <f t="shared" si="370"/>
        <v/>
      </c>
      <c r="AR653" s="222" t="str">
        <f t="shared" si="370"/>
        <v/>
      </c>
      <c r="AS653" s="222" t="str">
        <f t="shared" si="370"/>
        <v/>
      </c>
      <c r="AT653" s="222" t="str">
        <f t="shared" si="370"/>
        <v/>
      </c>
      <c r="AU653" s="222" t="str">
        <f t="shared" si="370"/>
        <v/>
      </c>
      <c r="AV653" s="222" t="str">
        <f t="shared" si="370"/>
        <v/>
      </c>
      <c r="AW653" s="222" t="str">
        <f t="shared" si="370"/>
        <v/>
      </c>
      <c r="AX653" s="222" t="str">
        <f t="shared" si="370"/>
        <v/>
      </c>
      <c r="AY653" s="222" t="str">
        <f t="shared" si="370"/>
        <v/>
      </c>
      <c r="AZ653" s="222" t="str">
        <f t="shared" si="370"/>
        <v/>
      </c>
      <c r="BA653" s="222" t="str">
        <f t="shared" si="370"/>
        <v/>
      </c>
      <c r="BB653" s="219" t="str">
        <f>IFERROR(IF(IF(IF(Z653=例①!$E$12,例①!$E$12,IF(WEEKDAY(Z653)=1,Z660,BB654))&gt;例①!$E$12,例①!$E$12,IF(Z653=例①!$E$12,例①!$E$12,IF(WEEKDAY(Z653)=1,Z660,BB654)))=0,例①!$E$12,IF(IF(Z653=例①!$E$12,例①!$E$12,IF(WEEKDAY(Z653)=1,Z660,BB654))&gt;例①!$E$12,例①!$E$12,IF(Z653=例①!$E$12,例①!$E$12,IF(WEEKDAY(Z653)=1,Z660,BB654)))),"")</f>
        <v/>
      </c>
      <c r="BE653" s="53"/>
      <c r="BF653" s="53"/>
      <c r="BG653" s="53" t="str">
        <f>IFERROR(VLOOKUP(B653,例①!$C$11:$D$12,2,FALSE),"")</f>
        <v/>
      </c>
      <c r="BH653" s="53" t="str">
        <f>IFERROR(VLOOKUP(B653,例①!$C$16:$D$21,2,FALSE),"")</f>
        <v/>
      </c>
      <c r="BI653" s="53" t="str">
        <f>IFERROR(VLOOKUP(B653,例①!$C$22:$D$24,2,FALSE),"")</f>
        <v/>
      </c>
      <c r="BJ653" s="53" t="str">
        <f>IF(B653&gt;例①!$C$26,"",IF(B653&gt;=例①!$C$25,$BJ$13,""))</f>
        <v/>
      </c>
      <c r="BK653" s="53" t="str">
        <f>IF(B653&gt;例①!$C$28,"",IF(B653&gt;=例①!$C$27,$BK$13,""))</f>
        <v/>
      </c>
      <c r="BL653" s="53" t="str">
        <f>IF(B653&gt;例①!$C$30,"",IF(B653&gt;=例①!$C$29,$BL$13,""))</f>
        <v/>
      </c>
      <c r="BM653" s="53" t="str">
        <f>IF(B653&gt;例①!$C$32,"",IF(B653&gt;=例①!$C$31,$BM$13,""))</f>
        <v/>
      </c>
      <c r="BN653" s="53" t="str">
        <f>IF(B653&gt;例①!$C$34,"",IF(B653&gt;=例①!$C$33,$BN$13,""))</f>
        <v/>
      </c>
      <c r="BO653" s="53" t="str">
        <f>IF(B653&gt;例①!$C$36,"",IF(B653&gt;=例①!$C$35,$BO$13,""))</f>
        <v/>
      </c>
      <c r="BP653" s="53" t="str">
        <f>IF(B653&gt;例①!$C$38,"",IF(B653&gt;=例①!$C$37,$BP$13,""))</f>
        <v/>
      </c>
      <c r="BQ653" s="53" t="str">
        <f>IF(B653&gt;例①!$C$40,"",IF(B653&gt;=例①!$C$39,$BQ$13,""))</f>
        <v/>
      </c>
      <c r="BR653" s="53" t="str">
        <f>IF(B653&gt;例①!$C$42,"",IF(B653&gt;=例①!$C$41,$BR$13,""))</f>
        <v/>
      </c>
      <c r="BS653" s="53" t="str">
        <f>IF(B653&gt;例①!$C$44,"",IF(B653&gt;=例①!$C$43,$BS$13,""))</f>
        <v/>
      </c>
      <c r="BT653" s="53" t="str">
        <f>IF(B653&gt;例①!$C$46,"",IF(B653&gt;=例①!$C$45,$BT$13,""))</f>
        <v/>
      </c>
      <c r="BU653" s="53" t="str">
        <f>IF(B653&gt;例①!$C$48,"",IF(B653&gt;=例①!$C$47,$BU$13,""))</f>
        <v/>
      </c>
      <c r="BV653" s="53" t="str">
        <f>IF(B653&gt;例①!$C$50,"",IF(B653&gt;=例①!$C$49,$BV$13,""))</f>
        <v/>
      </c>
      <c r="BW653" s="53" t="str">
        <f>IF(B653&gt;例①!$C$52,"",IF(B653&gt;=例①!$C$51,$BW$13,""))</f>
        <v/>
      </c>
      <c r="BX653" s="53" t="str">
        <f>IF(B653&gt;例①!$C$54,"",IF(B653&gt;=例①!$C$53,$BX$13,""))</f>
        <v/>
      </c>
      <c r="BY653" s="53" t="str">
        <f>IF(B653&gt;例①!$C$56,"",IF(B653&gt;=例①!$C$55,$BY$13,""))</f>
        <v/>
      </c>
      <c r="BZ653" s="53" t="str">
        <f>IF(B653&gt;例①!$C$58,"",IF(B653&gt;=例①!$C$57,$BZ$13,""))</f>
        <v/>
      </c>
      <c r="CA653" s="53" t="str">
        <f>IF(B653&gt;例①!$C$60,"",IF(B653&gt;=例①!$C$59,$CA$13,""))</f>
        <v/>
      </c>
      <c r="CB653" s="53" t="str">
        <f>IF(B653&gt;例①!$C$62,"",IF(B653&gt;=例①!$C$61,$CB$13,""))</f>
        <v/>
      </c>
      <c r="CC653" s="53" t="str">
        <f>IF(B653&gt;例①!$C$64,"",IF(B653&gt;=例①!$C$63,$CC$13,""))</f>
        <v/>
      </c>
      <c r="CD653" s="53" t="str">
        <f>IF(B653&gt;例①!$C$66,"",IF(B653&gt;=例①!$C$65,$CD$13,""))</f>
        <v/>
      </c>
      <c r="CE653" s="50" t="str">
        <f t="shared" si="360"/>
        <v/>
      </c>
      <c r="CF653" s="50" t="str">
        <f t="shared" si="347"/>
        <v xml:space="preserve"> </v>
      </c>
    </row>
    <row r="654" spans="1:84" ht="39" customHeight="1" thickTop="1" thickBot="1" x14ac:dyDescent="0.2">
      <c r="A654" s="81" t="str">
        <f t="shared" si="334"/>
        <v>対象期間外</v>
      </c>
      <c r="B654" s="180" t="str">
        <f>IFERROR(IF(B653=例①!$E$12+IF(WEEKDAY(例①!$E$12)=1,例①!$E$12,(8-WEEKDAY(例①!$E$12))),"-",IF(B653="-","-",B653+1)),"-")</f>
        <v>-</v>
      </c>
      <c r="C654" s="89" t="str">
        <f t="shared" si="348"/>
        <v>-</v>
      </c>
      <c r="D654" s="199" t="str">
        <f t="shared" si="349"/>
        <v>×</v>
      </c>
      <c r="E654" s="200" t="str">
        <f t="shared" si="350"/>
        <v xml:space="preserve"> </v>
      </c>
      <c r="F654" s="201" t="s">
        <v>60</v>
      </c>
      <c r="G654" s="202"/>
      <c r="H654" s="203"/>
      <c r="I654" s="204"/>
      <c r="J654" s="187" t="str">
        <f t="shared" si="351"/>
        <v/>
      </c>
      <c r="K654" s="190" t="str">
        <f t="shared" si="335"/>
        <v/>
      </c>
      <c r="L654" s="190" t="str">
        <f t="shared" si="336"/>
        <v/>
      </c>
      <c r="M654" s="188" t="str">
        <f t="shared" si="352"/>
        <v/>
      </c>
      <c r="N654" s="87" t="str">
        <f t="shared" si="337"/>
        <v/>
      </c>
      <c r="O654" s="108"/>
      <c r="P654" s="156" t="str">
        <f>IF(B654&lt;例①!$E$11,"",IF(B654&gt;例①!$E$12,"",IF(LEN(CE654)=0,"○","")))</f>
        <v/>
      </c>
      <c r="Q654" s="162">
        <f t="shared" si="353"/>
        <v>52</v>
      </c>
      <c r="R654" s="93">
        <f t="shared" si="338"/>
        <v>181</v>
      </c>
      <c r="S654" s="156" t="str">
        <f t="shared" si="339"/>
        <v/>
      </c>
      <c r="T654" s="162">
        <f t="shared" si="340"/>
        <v>51</v>
      </c>
      <c r="U654" s="100">
        <f t="shared" si="354"/>
        <v>52</v>
      </c>
      <c r="V654" s="93" t="str">
        <f t="shared" si="341"/>
        <v/>
      </c>
      <c r="W654" s="169" t="str">
        <f t="shared" si="355"/>
        <v/>
      </c>
      <c r="X654" s="80" t="str">
        <f t="shared" si="356"/>
        <v/>
      </c>
      <c r="Y654" s="80" t="str">
        <f t="shared" si="357"/>
        <v/>
      </c>
      <c r="Z654" s="80" t="str">
        <f t="shared" si="342"/>
        <v>-</v>
      </c>
      <c r="AA654" s="80" t="str">
        <f t="shared" si="343"/>
        <v/>
      </c>
      <c r="AB654" s="80" t="str">
        <f t="shared" si="344"/>
        <v>OK（振替済み）</v>
      </c>
      <c r="AC654" s="154">
        <f t="shared" si="345"/>
        <v>51</v>
      </c>
      <c r="AD654" s="154" t="str">
        <f t="shared" si="358"/>
        <v/>
      </c>
      <c r="AE654" s="106">
        <f t="shared" si="359"/>
        <v>0</v>
      </c>
      <c r="AF654" s="106">
        <f t="shared" si="346"/>
        <v>0</v>
      </c>
      <c r="AG654" s="218" t="str">
        <f>IFERROR(IF(AE654=1,例①!$E$11,IF(AE654=2,例①!$E$11,IF(WEEKDAY(Z654)=2,Z647,AG653))),"")</f>
        <v/>
      </c>
      <c r="AH654" s="222" t="str">
        <f t="shared" si="370"/>
        <v/>
      </c>
      <c r="AI654" s="222" t="str">
        <f t="shared" si="370"/>
        <v/>
      </c>
      <c r="AJ654" s="222" t="str">
        <f t="shared" si="370"/>
        <v/>
      </c>
      <c r="AK654" s="222" t="str">
        <f t="shared" si="370"/>
        <v/>
      </c>
      <c r="AL654" s="222" t="str">
        <f t="shared" si="370"/>
        <v/>
      </c>
      <c r="AM654" s="222" t="str">
        <f t="shared" si="370"/>
        <v/>
      </c>
      <c r="AN654" s="222" t="str">
        <f t="shared" si="370"/>
        <v/>
      </c>
      <c r="AO654" s="222" t="str">
        <f t="shared" si="370"/>
        <v/>
      </c>
      <c r="AP654" s="222" t="str">
        <f t="shared" si="370"/>
        <v/>
      </c>
      <c r="AQ654" s="222" t="str">
        <f t="shared" si="370"/>
        <v/>
      </c>
      <c r="AR654" s="222" t="str">
        <f t="shared" si="370"/>
        <v/>
      </c>
      <c r="AS654" s="222" t="str">
        <f t="shared" si="370"/>
        <v/>
      </c>
      <c r="AT654" s="222" t="str">
        <f t="shared" si="370"/>
        <v/>
      </c>
      <c r="AU654" s="222" t="str">
        <f t="shared" si="370"/>
        <v/>
      </c>
      <c r="AV654" s="222" t="str">
        <f t="shared" si="370"/>
        <v/>
      </c>
      <c r="AW654" s="222" t="str">
        <f t="shared" si="370"/>
        <v/>
      </c>
      <c r="AX654" s="222" t="str">
        <f t="shared" si="370"/>
        <v/>
      </c>
      <c r="AY654" s="222" t="str">
        <f t="shared" si="370"/>
        <v/>
      </c>
      <c r="AZ654" s="222" t="str">
        <f t="shared" si="370"/>
        <v/>
      </c>
      <c r="BA654" s="222" t="str">
        <f t="shared" si="370"/>
        <v/>
      </c>
      <c r="BB654" s="219" t="str">
        <f>IFERROR(IF(IF(IF(Z654=例①!$E$12,例①!$E$12,IF(WEEKDAY(Z654)=1,Z661,BB655))&gt;例①!$E$12,例①!$E$12,IF(Z654=例①!$E$12,例①!$E$12,IF(WEEKDAY(Z654)=1,Z661,BB655)))=0,例①!$E$12,IF(IF(Z654=例①!$E$12,例①!$E$12,IF(WEEKDAY(Z654)=1,Z661,BB655))&gt;例①!$E$12,例①!$E$12,IF(Z654=例①!$E$12,例①!$E$12,IF(WEEKDAY(Z654)=1,Z661,BB655)))),"")</f>
        <v/>
      </c>
      <c r="BE654" s="53"/>
      <c r="BF654" s="53"/>
      <c r="BG654" s="53" t="str">
        <f>IFERROR(VLOOKUP(B654,例①!$C$11:$D$12,2,FALSE),"")</f>
        <v/>
      </c>
      <c r="BH654" s="53" t="str">
        <f>IFERROR(VLOOKUP(B654,例①!$C$16:$D$21,2,FALSE),"")</f>
        <v/>
      </c>
      <c r="BI654" s="53" t="str">
        <f>IFERROR(VLOOKUP(B654,例①!$C$22:$D$24,2,FALSE),"")</f>
        <v/>
      </c>
      <c r="BJ654" s="53" t="str">
        <f>IF(B654&gt;例①!$C$26,"",IF(B654&gt;=例①!$C$25,$BJ$13,""))</f>
        <v/>
      </c>
      <c r="BK654" s="53" t="str">
        <f>IF(B654&gt;例①!$C$28,"",IF(B654&gt;=例①!$C$27,$BK$13,""))</f>
        <v/>
      </c>
      <c r="BL654" s="53" t="str">
        <f>IF(B654&gt;例①!$C$30,"",IF(B654&gt;=例①!$C$29,$BL$13,""))</f>
        <v/>
      </c>
      <c r="BM654" s="53" t="str">
        <f>IF(B654&gt;例①!$C$32,"",IF(B654&gt;=例①!$C$31,$BM$13,""))</f>
        <v/>
      </c>
      <c r="BN654" s="53" t="str">
        <f>IF(B654&gt;例①!$C$34,"",IF(B654&gt;=例①!$C$33,$BN$13,""))</f>
        <v/>
      </c>
      <c r="BO654" s="53" t="str">
        <f>IF(B654&gt;例①!$C$36,"",IF(B654&gt;=例①!$C$35,$BO$13,""))</f>
        <v/>
      </c>
      <c r="BP654" s="53" t="str">
        <f>IF(B654&gt;例①!$C$38,"",IF(B654&gt;=例①!$C$37,$BP$13,""))</f>
        <v/>
      </c>
      <c r="BQ654" s="53" t="str">
        <f>IF(B654&gt;例①!$C$40,"",IF(B654&gt;=例①!$C$39,$BQ$13,""))</f>
        <v/>
      </c>
      <c r="BR654" s="53" t="str">
        <f>IF(B654&gt;例①!$C$42,"",IF(B654&gt;=例①!$C$41,$BR$13,""))</f>
        <v/>
      </c>
      <c r="BS654" s="53" t="str">
        <f>IF(B654&gt;例①!$C$44,"",IF(B654&gt;=例①!$C$43,$BS$13,""))</f>
        <v/>
      </c>
      <c r="BT654" s="53" t="str">
        <f>IF(B654&gt;例①!$C$46,"",IF(B654&gt;=例①!$C$45,$BT$13,""))</f>
        <v/>
      </c>
      <c r="BU654" s="53" t="str">
        <f>IF(B654&gt;例①!$C$48,"",IF(B654&gt;=例①!$C$47,$BU$13,""))</f>
        <v/>
      </c>
      <c r="BV654" s="53" t="str">
        <f>IF(B654&gt;例①!$C$50,"",IF(B654&gt;=例①!$C$49,$BV$13,""))</f>
        <v/>
      </c>
      <c r="BW654" s="53" t="str">
        <f>IF(B654&gt;例①!$C$52,"",IF(B654&gt;=例①!$C$51,$BW$13,""))</f>
        <v/>
      </c>
      <c r="BX654" s="53" t="str">
        <f>IF(B654&gt;例①!$C$54,"",IF(B654&gt;=例①!$C$53,$BX$13,""))</f>
        <v/>
      </c>
      <c r="BY654" s="53" t="str">
        <f>IF(B654&gt;例①!$C$56,"",IF(B654&gt;=例①!$C$55,$BY$13,""))</f>
        <v/>
      </c>
      <c r="BZ654" s="53" t="str">
        <f>IF(B654&gt;例①!$C$58,"",IF(B654&gt;=例①!$C$57,$BZ$13,""))</f>
        <v/>
      </c>
      <c r="CA654" s="53" t="str">
        <f>IF(B654&gt;例①!$C$60,"",IF(B654&gt;=例①!$C$59,$CA$13,""))</f>
        <v/>
      </c>
      <c r="CB654" s="53" t="str">
        <f>IF(B654&gt;例①!$C$62,"",IF(B654&gt;=例①!$C$61,$CB$13,""))</f>
        <v/>
      </c>
      <c r="CC654" s="53" t="str">
        <f>IF(B654&gt;例①!$C$64,"",IF(B654&gt;=例①!$C$63,$CC$13,""))</f>
        <v/>
      </c>
      <c r="CD654" s="53" t="str">
        <f>IF(B654&gt;例①!$C$66,"",IF(B654&gt;=例①!$C$65,$CD$13,""))</f>
        <v/>
      </c>
      <c r="CE654" s="50" t="str">
        <f t="shared" si="360"/>
        <v/>
      </c>
      <c r="CF654" s="50" t="str">
        <f t="shared" si="347"/>
        <v xml:space="preserve"> </v>
      </c>
    </row>
    <row r="655" spans="1:84" ht="39" customHeight="1" thickTop="1" thickBot="1" x14ac:dyDescent="0.2">
      <c r="A655" s="236" t="str">
        <f t="shared" si="334"/>
        <v>対象期間外</v>
      </c>
      <c r="B655" s="180" t="str">
        <f>IFERROR(IF(B654=例①!$E$12+IF(WEEKDAY(例①!$E$12)=1,例①!$E$12,(8-WEEKDAY(例①!$E$12))),"-",IF(B654="-","-",B654+1)),"-")</f>
        <v>-</v>
      </c>
      <c r="C655" s="89" t="str">
        <f t="shared" si="348"/>
        <v>-</v>
      </c>
      <c r="D655" s="199" t="str">
        <f t="shared" si="349"/>
        <v>×</v>
      </c>
      <c r="E655" s="200" t="str">
        <f t="shared" si="350"/>
        <v xml:space="preserve"> </v>
      </c>
      <c r="F655" s="201" t="s">
        <v>60</v>
      </c>
      <c r="G655" s="202"/>
      <c r="H655" s="203"/>
      <c r="I655" s="204"/>
      <c r="J655" s="187" t="str">
        <f t="shared" si="351"/>
        <v/>
      </c>
      <c r="K655" s="190" t="str">
        <f t="shared" si="335"/>
        <v/>
      </c>
      <c r="L655" s="190" t="str">
        <f t="shared" si="336"/>
        <v/>
      </c>
      <c r="M655" s="188" t="str">
        <f t="shared" si="352"/>
        <v/>
      </c>
      <c r="N655" s="87" t="str">
        <f t="shared" si="337"/>
        <v/>
      </c>
      <c r="O655" s="108"/>
      <c r="P655" s="156" t="str">
        <f>IF(B655&lt;例①!$E$11,"",IF(B655&gt;例①!$E$12,"",IF(LEN(CE655)=0,"○","")))</f>
        <v/>
      </c>
      <c r="Q655" s="162">
        <f t="shared" si="353"/>
        <v>52</v>
      </c>
      <c r="R655" s="93">
        <f t="shared" ref="R655" si="371">IF(D655="〇",R654+1,R654)</f>
        <v>181</v>
      </c>
      <c r="S655" s="156" t="str">
        <f t="shared" si="339"/>
        <v/>
      </c>
      <c r="T655" s="162">
        <f t="shared" ref="T655" si="372">IF(J655="OK",T654+1,IF(J655="OK（振替済み）",T654+1,T654))</f>
        <v>51</v>
      </c>
      <c r="U655" s="100">
        <f t="shared" si="354"/>
        <v>52</v>
      </c>
      <c r="V655" s="93" t="str">
        <f t="shared" si="341"/>
        <v/>
      </c>
      <c r="W655" s="169" t="str">
        <f t="shared" si="355"/>
        <v/>
      </c>
      <c r="X655" s="80" t="str">
        <f t="shared" si="356"/>
        <v/>
      </c>
      <c r="Y655" s="80" t="str">
        <f t="shared" si="357"/>
        <v/>
      </c>
      <c r="Z655" s="80" t="str">
        <f t="shared" si="342"/>
        <v>-</v>
      </c>
      <c r="AA655" s="80" t="str">
        <f t="shared" si="343"/>
        <v/>
      </c>
      <c r="AB655" s="80" t="str">
        <f t="shared" ref="AB655" si="373">IF(AA655="","OK（振替済み）",$BE$15)</f>
        <v>OK（振替済み）</v>
      </c>
      <c r="AC655" s="154">
        <f t="shared" ref="AC655" si="374">IF(J655="OK",AC654+1,IF(J655="OK（振替済み）",AC654+1,AC654))</f>
        <v>51</v>
      </c>
      <c r="AD655" s="154" t="str">
        <f t="shared" si="358"/>
        <v/>
      </c>
      <c r="AE655" s="106">
        <f t="shared" si="359"/>
        <v>0</v>
      </c>
      <c r="AF655" s="106">
        <f t="shared" ref="AF655" si="375">IFERROR(VLOOKUP(H655,$B$15:$AE$655,COLUMN(AE655)-COLUMN(B655)+1,FALSE)-AE655,0)</f>
        <v>0</v>
      </c>
      <c r="AG655" s="218" t="str">
        <f>IFERROR(IF(AE655=1,例①!$E$11,IF(AE655=2,例①!$E$11,IF(WEEKDAY(Z655)=2,Z648,AG654))),"")</f>
        <v/>
      </c>
      <c r="AH655" s="222" t="str">
        <f t="shared" si="370"/>
        <v/>
      </c>
      <c r="AI655" s="222" t="str">
        <f t="shared" si="370"/>
        <v/>
      </c>
      <c r="AJ655" s="222" t="str">
        <f t="shared" si="370"/>
        <v/>
      </c>
      <c r="AK655" s="222" t="str">
        <f t="shared" si="370"/>
        <v/>
      </c>
      <c r="AL655" s="222" t="str">
        <f t="shared" si="370"/>
        <v/>
      </c>
      <c r="AM655" s="222" t="str">
        <f t="shared" si="370"/>
        <v/>
      </c>
      <c r="AN655" s="222" t="str">
        <f t="shared" si="370"/>
        <v/>
      </c>
      <c r="AO655" s="222" t="str">
        <f t="shared" si="370"/>
        <v/>
      </c>
      <c r="AP655" s="222" t="str">
        <f t="shared" si="370"/>
        <v/>
      </c>
      <c r="AQ655" s="222" t="str">
        <f t="shared" si="370"/>
        <v/>
      </c>
      <c r="AR655" s="222" t="str">
        <f t="shared" si="370"/>
        <v/>
      </c>
      <c r="AS655" s="222" t="str">
        <f t="shared" si="370"/>
        <v/>
      </c>
      <c r="AT655" s="222" t="str">
        <f t="shared" si="370"/>
        <v/>
      </c>
      <c r="AU655" s="222" t="str">
        <f t="shared" si="370"/>
        <v/>
      </c>
      <c r="AV655" s="222" t="str">
        <f t="shared" si="370"/>
        <v/>
      </c>
      <c r="AW655" s="222" t="str">
        <f t="shared" si="370"/>
        <v/>
      </c>
      <c r="AX655" s="222" t="str">
        <f t="shared" si="370"/>
        <v/>
      </c>
      <c r="AY655" s="222" t="str">
        <f t="shared" si="370"/>
        <v/>
      </c>
      <c r="AZ655" s="222" t="str">
        <f t="shared" si="370"/>
        <v/>
      </c>
      <c r="BA655" s="222" t="str">
        <f t="shared" si="370"/>
        <v/>
      </c>
      <c r="BB655" s="219" t="str">
        <f>IFERROR(IF(IF(IF(Z655=例①!$E$12,例①!$E$12,IF(WEEKDAY(Z655)=1,Z662,BB656))&gt;例①!$E$12,例①!$E$12,IF(Z655=例①!$E$12,例①!$E$12,IF(WEEKDAY(Z655)=1,Z662,BB656)))=0,例①!$E$12,IF(IF(Z655=例①!$E$12,例①!$E$12,IF(WEEKDAY(Z655)=1,Z662,BB656))&gt;例①!$E$12,例①!$E$12,IF(Z655=例①!$E$12,例①!$E$12,IF(WEEKDAY(Z655)=1,Z662,BB656)))),"")</f>
        <v/>
      </c>
      <c r="BE655" s="53"/>
      <c r="BF655" s="53"/>
      <c r="BG655" s="53" t="str">
        <f>IFERROR(VLOOKUP(B655,例①!$C$11:$D$12,2,FALSE),"")</f>
        <v/>
      </c>
      <c r="BH655" s="53" t="str">
        <f>IFERROR(VLOOKUP(B655,例①!$C$16:$D$21,2,FALSE),"")</f>
        <v/>
      </c>
      <c r="BI655" s="53" t="str">
        <f>IFERROR(VLOOKUP(B655,例①!$C$22:$D$24,2,FALSE),"")</f>
        <v/>
      </c>
      <c r="BJ655" s="53" t="str">
        <f>IF(B655&gt;例①!$C$26,"",IF(B655&gt;=例①!$C$25,$BJ$13,""))</f>
        <v/>
      </c>
      <c r="BK655" s="53" t="str">
        <f>IF(B655&gt;例①!$C$28,"",IF(B655&gt;=例①!$C$27,$BK$13,""))</f>
        <v/>
      </c>
      <c r="BL655" s="53" t="str">
        <f>IF(B655&gt;例①!$C$30,"",IF(B655&gt;=例①!$C$29,$BL$13,""))</f>
        <v/>
      </c>
      <c r="BM655" s="53" t="str">
        <f>IF(B655&gt;例①!$C$32,"",IF(B655&gt;=例①!$C$31,$BM$13,""))</f>
        <v/>
      </c>
      <c r="BN655" s="53" t="str">
        <f>IF(B655&gt;例①!$C$34,"",IF(B655&gt;=例①!$C$33,$BN$13,""))</f>
        <v/>
      </c>
      <c r="BO655" s="53" t="str">
        <f>IF(B655&gt;例①!$C$36,"",IF(B655&gt;=例①!$C$35,$BO$13,""))</f>
        <v/>
      </c>
      <c r="BP655" s="53" t="str">
        <f>IF(B655&gt;例①!$C$38,"",IF(B655&gt;=例①!$C$37,$BP$13,""))</f>
        <v/>
      </c>
      <c r="BQ655" s="53" t="str">
        <f>IF(B655&gt;例①!$C$40,"",IF(B655&gt;=例①!$C$39,$BQ$13,""))</f>
        <v/>
      </c>
      <c r="BR655" s="53" t="str">
        <f>IF(B655&gt;例①!$C$42,"",IF(B655&gt;=例①!$C$41,$BR$13,""))</f>
        <v/>
      </c>
      <c r="BS655" s="53" t="str">
        <f>IF(B655&gt;例①!$C$44,"",IF(B655&gt;=例①!$C$43,$BS$13,""))</f>
        <v/>
      </c>
      <c r="BT655" s="53" t="str">
        <f>IF(B655&gt;例①!$C$46,"",IF(B655&gt;=例①!$C$45,$BT$13,""))</f>
        <v/>
      </c>
      <c r="BU655" s="53" t="str">
        <f>IF(B655&gt;例①!$C$48,"",IF(B655&gt;=例①!$C$47,$BU$13,""))</f>
        <v/>
      </c>
      <c r="BV655" s="53" t="str">
        <f>IF(B655&gt;例①!$C$50,"",IF(B655&gt;=例①!$C$49,$BV$13,""))</f>
        <v/>
      </c>
      <c r="BW655" s="53" t="str">
        <f>IF(B655&gt;例①!$C$52,"",IF(B655&gt;=例①!$C$51,$BW$13,""))</f>
        <v/>
      </c>
      <c r="BX655" s="53" t="str">
        <f>IF(B655&gt;例①!$C$54,"",IF(B655&gt;=例①!$C$53,$BX$13,""))</f>
        <v/>
      </c>
      <c r="BY655" s="53" t="str">
        <f>IF(B655&gt;例①!$C$56,"",IF(B655&gt;=例①!$C$55,$BY$13,""))</f>
        <v/>
      </c>
      <c r="BZ655" s="53" t="str">
        <f>IF(B655&gt;例①!$C$58,"",IF(B655&gt;=例①!$C$57,$BZ$13,""))</f>
        <v/>
      </c>
      <c r="CA655" s="53" t="str">
        <f>IF(B655&gt;例①!$C$60,"",IF(B655&gt;=例①!$C$59,$CA$13,""))</f>
        <v/>
      </c>
      <c r="CB655" s="53" t="str">
        <f>IF(B655&gt;例①!$C$62,"",IF(B655&gt;=例①!$C$61,$CB$13,""))</f>
        <v/>
      </c>
      <c r="CC655" s="53" t="str">
        <f>IF(B655&gt;例①!$C$64,"",IF(B655&gt;=例①!$C$63,$CC$13,""))</f>
        <v/>
      </c>
      <c r="CD655" s="53" t="str">
        <f>IF(B655&gt;例①!$C$66,"",IF(B655&gt;=例①!$C$65,$CD$13,""))</f>
        <v/>
      </c>
      <c r="CE655" s="50" t="str">
        <f t="shared" si="360"/>
        <v/>
      </c>
      <c r="CF655" s="50" t="str">
        <f t="shared" ref="CF655" si="376">BG655&amp;" "&amp;CE655</f>
        <v xml:space="preserve"> </v>
      </c>
    </row>
    <row r="656" spans="1:84" ht="39" customHeight="1" thickTop="1" x14ac:dyDescent="0.15"/>
  </sheetData>
  <sheetProtection algorithmName="SHA-512" hashValue="hNDdqtFH29eu6nE3e6Abs1I9Bo7zlncFd4y98I7K6714x0AhGFrM+NaErcYmWqvtBRNbrNXlQp00wt6ZheNnLA==" saltValue="rH+tyJ81/szxi9hmsO3txg==" spinCount="100000" sheet="1" objects="1" scenarios="1"/>
  <mergeCells count="48">
    <mergeCell ref="P4:R13"/>
    <mergeCell ref="S4:U13"/>
    <mergeCell ref="V4:W13"/>
    <mergeCell ref="B8:M8"/>
    <mergeCell ref="B9:M10"/>
    <mergeCell ref="B11:M11"/>
    <mergeCell ref="B12:M12"/>
    <mergeCell ref="N1:N2"/>
    <mergeCell ref="C2:E2"/>
    <mergeCell ref="C3:L3"/>
    <mergeCell ref="BM13:BM14"/>
    <mergeCell ref="BE12:CD12"/>
    <mergeCell ref="A13:A14"/>
    <mergeCell ref="B13:E13"/>
    <mergeCell ref="F13:F14"/>
    <mergeCell ref="G13:I13"/>
    <mergeCell ref="J13:M13"/>
    <mergeCell ref="N13:N14"/>
    <mergeCell ref="BE13:BE14"/>
    <mergeCell ref="BF13:BF14"/>
    <mergeCell ref="BG13:BG14"/>
    <mergeCell ref="X4:AB13"/>
    <mergeCell ref="AC4:AF13"/>
    <mergeCell ref="AG4:BB13"/>
    <mergeCell ref="B5:M5"/>
    <mergeCell ref="B6:M7"/>
    <mergeCell ref="BH13:BH14"/>
    <mergeCell ref="BI13:BI14"/>
    <mergeCell ref="BJ13:BJ14"/>
    <mergeCell ref="BK13:BK14"/>
    <mergeCell ref="BL13:BL14"/>
    <mergeCell ref="BY13:BY14"/>
    <mergeCell ref="BN13:BN14"/>
    <mergeCell ref="BO13:BO14"/>
    <mergeCell ref="BP13:BP14"/>
    <mergeCell ref="BQ13:BQ14"/>
    <mergeCell ref="BR13:BR14"/>
    <mergeCell ref="BS13:BS14"/>
    <mergeCell ref="BT13:BT14"/>
    <mergeCell ref="BU13:BU14"/>
    <mergeCell ref="BV13:BV14"/>
    <mergeCell ref="BW13:BW14"/>
    <mergeCell ref="BX13:BX14"/>
    <mergeCell ref="BZ13:BZ14"/>
    <mergeCell ref="CA13:CA14"/>
    <mergeCell ref="CB13:CB14"/>
    <mergeCell ref="CC13:CC14"/>
    <mergeCell ref="CD13:CD14"/>
  </mergeCells>
  <phoneticPr fontId="1"/>
  <conditionalFormatting sqref="C656:C995">
    <cfRule type="expression" dxfId="26" priority="26">
      <formula>WEEKDAY($C656)=1</formula>
    </cfRule>
    <cfRule type="expression" dxfId="25" priority="27">
      <formula>WEEKDAY($C656)=7</formula>
    </cfRule>
  </conditionalFormatting>
  <conditionalFormatting sqref="A15:A655">
    <cfRule type="expression" dxfId="24" priority="22">
      <formula>$A15="対象期間"</formula>
    </cfRule>
  </conditionalFormatting>
  <conditionalFormatting sqref="F15:H655 L15:L655">
    <cfRule type="containsText" dxfId="23" priority="21" operator="containsText" text="作業日">
      <formula>NOT(ISERROR(SEARCH("作業日",F15)))</formula>
    </cfRule>
  </conditionalFormatting>
  <conditionalFormatting sqref="J15:J655 M15:O655">
    <cfRule type="cellIs" dxfId="22" priority="23" operator="equal">
      <formula>"OK"</formula>
    </cfRule>
  </conditionalFormatting>
  <conditionalFormatting sqref="AA15:AD15 W16:AD655 A15:V655">
    <cfRule type="expression" dxfId="21" priority="1">
      <formula>WEEKDAY($C15)&gt;1</formula>
    </cfRule>
  </conditionalFormatting>
  <conditionalFormatting sqref="B15:C655">
    <cfRule type="expression" dxfId="20" priority="24">
      <formula>WEEKDAY($C15)=1</formula>
    </cfRule>
    <cfRule type="expression" dxfId="19" priority="25">
      <formula>WEEKDAY($C15)=7</formula>
    </cfRule>
  </conditionalFormatting>
  <conditionalFormatting sqref="AA15:AD15 W16:AD655 D15:V655">
    <cfRule type="expression" dxfId="18" priority="18">
      <formula>WEEKDAY($C15)=1</formula>
    </cfRule>
    <cfRule type="expression" dxfId="17" priority="19">
      <formula>WEEKDAY($C15)=7</formula>
    </cfRule>
  </conditionalFormatting>
  <conditionalFormatting sqref="W15:Z15">
    <cfRule type="expression" dxfId="16" priority="9">
      <formula>WEEKDAY($C15)&gt;1</formula>
    </cfRule>
    <cfRule type="expression" dxfId="15" priority="10">
      <formula>$A15="対象期間外"</formula>
    </cfRule>
  </conditionalFormatting>
  <conditionalFormatting sqref="W15:Z15">
    <cfRule type="expression" dxfId="14" priority="13">
      <formula>$G15="完全週休２日の振替休日"</formula>
    </cfRule>
    <cfRule type="expression" dxfId="13" priority="14">
      <formula>$G15="振替休日"</formula>
    </cfRule>
  </conditionalFormatting>
  <conditionalFormatting sqref="W15:Z15">
    <cfRule type="expression" dxfId="12" priority="11">
      <formula>WEEKDAY($C15)=1</formula>
    </cfRule>
    <cfRule type="expression" dxfId="11" priority="12">
      <formula>WEEKDAY($C15)=7</formula>
    </cfRule>
  </conditionalFormatting>
  <conditionalFormatting sqref="H15:H655">
    <cfRule type="expression" dxfId="10" priority="4">
      <formula>ABS(AF15)&gt;1</formula>
    </cfRule>
  </conditionalFormatting>
  <conditionalFormatting sqref="F15:F655">
    <cfRule type="expression" dxfId="9" priority="8">
      <formula>$P15=""</formula>
    </cfRule>
  </conditionalFormatting>
  <conditionalFormatting sqref="H15:I655">
    <cfRule type="expression" dxfId="8" priority="15">
      <formula>$G15="振替休日"</formula>
    </cfRule>
    <cfRule type="expression" dxfId="7" priority="17">
      <formula>$G15="完全週休2日の振替休日"</formula>
    </cfRule>
  </conditionalFormatting>
  <conditionalFormatting sqref="F15:G655">
    <cfRule type="containsText" dxfId="6" priority="20" operator="containsText" text="休日">
      <formula>NOT(ISERROR(SEARCH("休日",F15)))</formula>
    </cfRule>
  </conditionalFormatting>
  <conditionalFormatting sqref="J15:J655">
    <cfRule type="expression" dxfId="5" priority="5">
      <formula>$J15="週2日を超える休日(現場閉所日数に含めない)"</formula>
    </cfRule>
    <cfRule type="expression" dxfId="4" priority="6">
      <formula>$J15="振替は前後の週で行ってください！"</formula>
    </cfRule>
    <cfRule type="expression" dxfId="3" priority="7">
      <formula>$J15="OK（振替済み）"</formula>
    </cfRule>
    <cfRule type="expression" dxfId="2" priority="16">
      <formula>$J15="NG"</formula>
    </cfRule>
  </conditionalFormatting>
  <conditionalFormatting sqref="L15:L655">
    <cfRule type="expression" dxfId="1" priority="3">
      <formula>$J15="振替は前後の週で行ってください！"</formula>
    </cfRule>
  </conditionalFormatting>
  <conditionalFormatting sqref="A15:M655">
    <cfRule type="expression" dxfId="0" priority="2">
      <formula>$A15="対象期間外"</formula>
    </cfRule>
  </conditionalFormatting>
  <dataValidations count="95">
    <dataValidation type="list" allowBlank="1" showInputMessage="1" showErrorMessage="1" sqref="H652:H655">
      <formula1>$AG$652:$BA$652</formula1>
    </dataValidation>
    <dataValidation type="list" allowBlank="1" showInputMessage="1" showErrorMessage="1" sqref="H645:H651">
      <formula1>$AG$645:$BA$645</formula1>
    </dataValidation>
    <dataValidation type="list" allowBlank="1" showInputMessage="1" showErrorMessage="1" sqref="H638:H644">
      <formula1>$AG$638:$BA$638</formula1>
    </dataValidation>
    <dataValidation type="list" allowBlank="1" showInputMessage="1" showErrorMessage="1" sqref="H631:H637">
      <formula1>$AG$631:$BA$631</formula1>
    </dataValidation>
    <dataValidation type="list" allowBlank="1" showInputMessage="1" showErrorMessage="1" sqref="H624:H630">
      <formula1>$AG$624:$BA$624</formula1>
    </dataValidation>
    <dataValidation type="list" allowBlank="1" showInputMessage="1" showErrorMessage="1" sqref="H617:H623">
      <formula1>$AG$617:$BA$617</formula1>
    </dataValidation>
    <dataValidation type="list" allowBlank="1" showInputMessage="1" showErrorMessage="1" sqref="H610:H616">
      <formula1>$AG$610:$BA$610</formula1>
    </dataValidation>
    <dataValidation type="list" allowBlank="1" showInputMessage="1" showErrorMessage="1" sqref="H603:H609">
      <formula1>$AG$603:$BA$603</formula1>
    </dataValidation>
    <dataValidation type="list" allowBlank="1" showInputMessage="1" showErrorMessage="1" sqref="H596:H602">
      <formula1>$AG$596:$BA$596</formula1>
    </dataValidation>
    <dataValidation type="list" allowBlank="1" showInputMessage="1" showErrorMessage="1" sqref="H589:H595">
      <formula1>$AG$589:$BA$589</formula1>
    </dataValidation>
    <dataValidation type="list" allowBlank="1" showInputMessage="1" showErrorMessage="1" sqref="H582:H588">
      <formula1>$AG$582:$BA$582</formula1>
    </dataValidation>
    <dataValidation type="list" allowBlank="1" showInputMessage="1" showErrorMessage="1" sqref="H575:H581">
      <formula1>$AG$575:$BA$575</formula1>
    </dataValidation>
    <dataValidation type="list" allowBlank="1" showInputMessage="1" showErrorMessage="1" sqref="H568:H574">
      <formula1>$AG$568:$BA$568</formula1>
    </dataValidation>
    <dataValidation type="list" allowBlank="1" showInputMessage="1" showErrorMessage="1" sqref="H561:H567">
      <formula1>$AG$561:$BA$561</formula1>
    </dataValidation>
    <dataValidation type="list" allowBlank="1" showInputMessage="1" showErrorMessage="1" sqref="H554:H560">
      <formula1>$AG$554:$BA$554</formula1>
    </dataValidation>
    <dataValidation type="list" allowBlank="1" showInputMessage="1" showErrorMessage="1" sqref="H547:H553">
      <formula1>$AG$547:$BA$547</formula1>
    </dataValidation>
    <dataValidation type="list" allowBlank="1" showInputMessage="1" showErrorMessage="1" sqref="H540:H546">
      <formula1>$AG$540:$BA$540</formula1>
    </dataValidation>
    <dataValidation type="list" allowBlank="1" showInputMessage="1" showErrorMessage="1" sqref="H533:H539">
      <formula1>$AG$533:$BA$533</formula1>
    </dataValidation>
    <dataValidation type="list" allowBlank="1" showInputMessage="1" showErrorMessage="1" sqref="H526:H532">
      <formula1>$AG$526:$BA$526</formula1>
    </dataValidation>
    <dataValidation type="list" allowBlank="1" showInputMessage="1" showErrorMessage="1" sqref="H519:H525">
      <formula1>$AG$519:$BA$519</formula1>
    </dataValidation>
    <dataValidation type="list" allowBlank="1" showInputMessage="1" showErrorMessage="1" sqref="H512:H518">
      <formula1>$AG$512:$BA$512</formula1>
    </dataValidation>
    <dataValidation type="list" allowBlank="1" showInputMessage="1" showErrorMessage="1" sqref="H505:H511">
      <formula1>$AG$505:$BA$505</formula1>
    </dataValidation>
    <dataValidation type="list" allowBlank="1" showInputMessage="1" showErrorMessage="1" sqref="H498:H504">
      <formula1>$AG$498:$BA$498</formula1>
    </dataValidation>
    <dataValidation type="list" allowBlank="1" showInputMessage="1" showErrorMessage="1" sqref="H491:H497">
      <formula1>$AG$491:$BA$491</formula1>
    </dataValidation>
    <dataValidation type="list" allowBlank="1" showInputMessage="1" showErrorMessage="1" sqref="H484:H490">
      <formula1>$AG$484:$BA$484</formula1>
    </dataValidation>
    <dataValidation type="list" allowBlank="1" showInputMessage="1" showErrorMessage="1" sqref="H477:H483">
      <formula1>$AG$477:$BA$477</formula1>
    </dataValidation>
    <dataValidation type="list" allowBlank="1" showInputMessage="1" showErrorMessage="1" sqref="H470:H476">
      <formula1>$AG$470:$BA$470</formula1>
    </dataValidation>
    <dataValidation type="list" allowBlank="1" showInputMessage="1" showErrorMessage="1" sqref="H463:H469">
      <formula1>$AG$463:$BA$463</formula1>
    </dataValidation>
    <dataValidation type="list" allowBlank="1" showInputMessage="1" showErrorMessage="1" sqref="H456:H462">
      <formula1>$AG$456:$BA$456</formula1>
    </dataValidation>
    <dataValidation type="list" allowBlank="1" showInputMessage="1" showErrorMessage="1" sqref="H449:H455">
      <formula1>$AG$449:$BA$449</formula1>
    </dataValidation>
    <dataValidation type="list" allowBlank="1" showInputMessage="1" showErrorMessage="1" sqref="H442:H448">
      <formula1>$AG$442:$BA$442</formula1>
    </dataValidation>
    <dataValidation type="list" allowBlank="1" showInputMessage="1" showErrorMessage="1" sqref="H435:H441">
      <formula1>$AG$435:$BA$435</formula1>
    </dataValidation>
    <dataValidation type="list" allowBlank="1" showInputMessage="1" showErrorMessage="1" sqref="H428:H434">
      <formula1>$AG$428:$BA$428</formula1>
    </dataValidation>
    <dataValidation type="list" allowBlank="1" showInputMessage="1" showErrorMessage="1" sqref="H421:H427">
      <formula1>$AG$421:$BA$421</formula1>
    </dataValidation>
    <dataValidation type="list" allowBlank="1" showInputMessage="1" showErrorMessage="1" sqref="H414:H420">
      <formula1>$AG$414:$BA$414</formula1>
    </dataValidation>
    <dataValidation type="list" allowBlank="1" showInputMessage="1" showErrorMessage="1" sqref="H407:H413">
      <formula1>$AG$407:$BA$407</formula1>
    </dataValidation>
    <dataValidation type="list" allowBlank="1" showInputMessage="1" showErrorMessage="1" sqref="H400:H406">
      <formula1>$AG$400:$BA$400</formula1>
    </dataValidation>
    <dataValidation type="list" allowBlank="1" showInputMessage="1" showErrorMessage="1" sqref="H393:H399">
      <formula1>$AG$393:$BA$393</formula1>
    </dataValidation>
    <dataValidation type="list" allowBlank="1" showInputMessage="1" showErrorMessage="1" sqref="H386:H392">
      <formula1>$AG$386:$BA$386</formula1>
    </dataValidation>
    <dataValidation type="list" allowBlank="1" showInputMessage="1" showErrorMessage="1" sqref="H379:H385">
      <formula1>$AG$379:$BA$379</formula1>
    </dataValidation>
    <dataValidation type="list" allowBlank="1" showInputMessage="1" showErrorMessage="1" sqref="H372:H378">
      <formula1>$AG$372:$BA$372</formula1>
    </dataValidation>
    <dataValidation type="list" allowBlank="1" showInputMessage="1" showErrorMessage="1" sqref="H365:H371">
      <formula1>$AG$365:$BA$365</formula1>
    </dataValidation>
    <dataValidation type="list" allowBlank="1" showInputMessage="1" showErrorMessage="1" sqref="H358:H364">
      <formula1>$AG$358:$BA$358</formula1>
    </dataValidation>
    <dataValidation type="list" allowBlank="1" showInputMessage="1" showErrorMessage="1" sqref="H351:H357">
      <formula1>$AG$351:$BA$351</formula1>
    </dataValidation>
    <dataValidation type="list" allowBlank="1" showInputMessage="1" showErrorMessage="1" sqref="H344:H350">
      <formula1>$AG$344:$BA$344</formula1>
    </dataValidation>
    <dataValidation type="list" allowBlank="1" showInputMessage="1" showErrorMessage="1" sqref="H337:H343">
      <formula1>$AG$337:$BA$337</formula1>
    </dataValidation>
    <dataValidation type="list" allowBlank="1" showInputMessage="1" showErrorMessage="1" sqref="H330:H336">
      <formula1>$AG$330:$BA$330</formula1>
    </dataValidation>
    <dataValidation type="list" allowBlank="1" showInputMessage="1" showErrorMessage="1" sqref="H323:H329">
      <formula1>$AG$323:$BA$323</formula1>
    </dataValidation>
    <dataValidation type="list" allowBlank="1" showInputMessage="1" showErrorMessage="1" sqref="H316:H322">
      <formula1>$AG$316:$BA$316</formula1>
    </dataValidation>
    <dataValidation type="list" allowBlank="1" showInputMessage="1" showErrorMessage="1" sqref="H309:H315">
      <formula1>$AG$309:$BA$309</formula1>
    </dataValidation>
    <dataValidation type="list" allowBlank="1" showInputMessage="1" showErrorMessage="1" sqref="H302:H308">
      <formula1>$AG$302:$BA$302</formula1>
    </dataValidation>
    <dataValidation type="list" allowBlank="1" showInputMessage="1" showErrorMessage="1" sqref="H295:H301">
      <formula1>$AG$295:$BA$295</formula1>
    </dataValidation>
    <dataValidation type="list" allowBlank="1" showInputMessage="1" showErrorMessage="1" sqref="H288:H294">
      <formula1>$AG$288:$BA$288</formula1>
    </dataValidation>
    <dataValidation type="list" allowBlank="1" showInputMessage="1" showErrorMessage="1" sqref="H281:H287">
      <formula1>$AG$281:$BA$281</formula1>
    </dataValidation>
    <dataValidation type="list" allowBlank="1" showInputMessage="1" showErrorMessage="1" sqref="H274:H280">
      <formula1>$AG$274:$BA$274</formula1>
    </dataValidation>
    <dataValidation type="list" allowBlank="1" showInputMessage="1" showErrorMessage="1" sqref="H267:H273">
      <formula1>$AG$267:$BA$267</formula1>
    </dataValidation>
    <dataValidation type="list" allowBlank="1" showInputMessage="1" showErrorMessage="1" sqref="H260:H266">
      <formula1>$AG$260:$BA$260</formula1>
    </dataValidation>
    <dataValidation type="list" allowBlank="1" showInputMessage="1" showErrorMessage="1" sqref="H253:H259">
      <formula1>$AG$253:$BA$253</formula1>
    </dataValidation>
    <dataValidation type="list" allowBlank="1" showInputMessage="1" showErrorMessage="1" sqref="H246:H252">
      <formula1>$AG$246:$BA$246</formula1>
    </dataValidation>
    <dataValidation type="list" allowBlank="1" showInputMessage="1" showErrorMessage="1" sqref="H239:H245">
      <formula1>$AG$239:$BA$239</formula1>
    </dataValidation>
    <dataValidation type="list" allowBlank="1" showInputMessage="1" showErrorMessage="1" sqref="H232:H238">
      <formula1>$AG$232:$BA$232</formula1>
    </dataValidation>
    <dataValidation type="list" allowBlank="1" showInputMessage="1" showErrorMessage="1" sqref="H225:H231">
      <formula1>$AG$225:$BA$225</formula1>
    </dataValidation>
    <dataValidation type="list" allowBlank="1" showInputMessage="1" showErrorMessage="1" sqref="H218:H224">
      <formula1>$AG$218:$BA$218</formula1>
    </dataValidation>
    <dataValidation type="list" allowBlank="1" showInputMessage="1" showErrorMessage="1" sqref="H211:H217">
      <formula1>$AG$211:$BA$211</formula1>
    </dataValidation>
    <dataValidation type="list" allowBlank="1" showInputMessage="1" showErrorMessage="1" sqref="H204:H210">
      <formula1>$AG$204:$BA$204</formula1>
    </dataValidation>
    <dataValidation type="list" allowBlank="1" showInputMessage="1" showErrorMessage="1" sqref="H197:H203">
      <formula1>$AG$197:$BA$197</formula1>
    </dataValidation>
    <dataValidation type="list" allowBlank="1" showInputMessage="1" showErrorMessage="1" sqref="H190:H196">
      <formula1>$AG$190:$BA$190</formula1>
    </dataValidation>
    <dataValidation type="list" allowBlank="1" showInputMessage="1" showErrorMessage="1" sqref="H183:H189">
      <formula1>$AG$183:$BA$183</formula1>
    </dataValidation>
    <dataValidation type="list" allowBlank="1" showInputMessage="1" showErrorMessage="1" sqref="H176:H182">
      <formula1>$AG$176:$BA$176</formula1>
    </dataValidation>
    <dataValidation type="list" allowBlank="1" showInputMessage="1" showErrorMessage="1" sqref="H169:H175">
      <formula1>$AG$169:$BA$169</formula1>
    </dataValidation>
    <dataValidation type="list" allowBlank="1" showInputMessage="1" showErrorMessage="1" sqref="H162:H168">
      <formula1>$AG$162:$BA$162</formula1>
    </dataValidation>
    <dataValidation type="list" allowBlank="1" showInputMessage="1" showErrorMessage="1" sqref="H155:H161">
      <formula1>$AG$155:$BA$155</formula1>
    </dataValidation>
    <dataValidation type="list" allowBlank="1" showInputMessage="1" showErrorMessage="1" sqref="H148:H154">
      <formula1>$AG$148:$BA$148</formula1>
    </dataValidation>
    <dataValidation type="list" allowBlank="1" showInputMessage="1" showErrorMessage="1" sqref="H141:H147">
      <formula1>$AG$141:$BA$141</formula1>
    </dataValidation>
    <dataValidation type="list" allowBlank="1" showInputMessage="1" showErrorMessage="1" sqref="H134:H140">
      <formula1>$AG$134:$BA$134</formula1>
    </dataValidation>
    <dataValidation type="list" allowBlank="1" showInputMessage="1" showErrorMessage="1" sqref="H127:H133">
      <formula1>$AG$127:$BA$127</formula1>
    </dataValidation>
    <dataValidation type="list" allowBlank="1" showInputMessage="1" showErrorMessage="1" sqref="H120:H126">
      <formula1>$AG$120:$BA$120</formula1>
    </dataValidation>
    <dataValidation type="list" allowBlank="1" showInputMessage="1" showErrorMessage="1" sqref="H113:H119">
      <formula1>$AG$113:$BA$113</formula1>
    </dataValidation>
    <dataValidation type="list" allowBlank="1" showInputMessage="1" showErrorMessage="1" sqref="H106:H112">
      <formula1>$AG$106:$BA$106</formula1>
    </dataValidation>
    <dataValidation type="list" allowBlank="1" showInputMessage="1" showErrorMessage="1" sqref="H99:H105">
      <formula1>$AG$99:$BA$99</formula1>
    </dataValidation>
    <dataValidation type="list" allowBlank="1" showInputMessage="1" showErrorMessage="1" sqref="H92:H98">
      <formula1>$AG$92:$BA$92</formula1>
    </dataValidation>
    <dataValidation type="list" allowBlank="1" showInputMessage="1" showErrorMessage="1" sqref="H85:H91">
      <formula1>$AG$85:$BA$85</formula1>
    </dataValidation>
    <dataValidation type="list" allowBlank="1" showInputMessage="1" showErrorMessage="1" sqref="H78:H84">
      <formula1>$AG$78:$BA$78</formula1>
    </dataValidation>
    <dataValidation type="list" allowBlank="1" showInputMessage="1" showErrorMessage="1" sqref="H71:H77">
      <formula1>$AG$71:$BA$71</formula1>
    </dataValidation>
    <dataValidation type="list" allowBlank="1" showInputMessage="1" showErrorMessage="1" sqref="H64:H70">
      <formula1>$AG$64:$BA$64</formula1>
    </dataValidation>
    <dataValidation type="list" allowBlank="1" showInputMessage="1" showErrorMessage="1" sqref="H57:H63">
      <formula1>$AG$57:$BA$57</formula1>
    </dataValidation>
    <dataValidation type="list" allowBlank="1" showInputMessage="1" showErrorMessage="1" sqref="H50:H56">
      <formula1>$AG$50:$BA$50</formula1>
    </dataValidation>
    <dataValidation type="list" allowBlank="1" showInputMessage="1" showErrorMessage="1" sqref="H43:H49">
      <formula1>$AG$43:$BA$43</formula1>
    </dataValidation>
    <dataValidation type="list" allowBlank="1" showInputMessage="1" showErrorMessage="1" sqref="H36:H42">
      <formula1>$AG$36:$BA$36</formula1>
    </dataValidation>
    <dataValidation type="list" allowBlank="1" showInputMessage="1" showErrorMessage="1" sqref="H29:H35">
      <formula1>$AG$29:$BA$29</formula1>
    </dataValidation>
    <dataValidation type="list" allowBlank="1" showInputMessage="1" showErrorMessage="1" sqref="H22:H28">
      <formula1>$AG$22:$BA$22</formula1>
    </dataValidation>
    <dataValidation type="list" allowBlank="1" showInputMessage="1" showErrorMessage="1" sqref="H15:H21">
      <formula1>$AG$15:$BA$15</formula1>
    </dataValidation>
    <dataValidation type="list" allowBlank="1" showInputMessage="1" showErrorMessage="1" sqref="F15:F655">
      <formula1>$BC$8:$BC$10</formula1>
    </dataValidation>
    <dataValidation type="list" allowBlank="1" showInputMessage="1" showErrorMessage="1" sqref="D15:D655">
      <formula1>$BC$14:$BC$16</formula1>
    </dataValidation>
    <dataValidation type="list" allowBlank="1" showInputMessage="1" showErrorMessage="1" sqref="G15:G655">
      <formula1>$BC$2:$BC$6</formula1>
    </dataValidation>
  </dataValidations>
  <printOptions horizontalCentered="1"/>
  <pageMargins left="0.70866141732283472" right="0.70866141732283472" top="0.43307086614173229" bottom="0.43307086614173229" header="0.31496062992125984" footer="0.31496062992125984"/>
  <pageSetup paperSize="9" scale="61"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1:S35"/>
  <sheetViews>
    <sheetView view="pageBreakPreview" zoomScale="55" zoomScaleNormal="55" zoomScaleSheetLayoutView="55" workbookViewId="0">
      <selection activeCell="O20" sqref="O20"/>
    </sheetView>
  </sheetViews>
  <sheetFormatPr defaultRowHeight="23.1" customHeight="1" x14ac:dyDescent="0.15"/>
  <cols>
    <col min="1" max="5" width="9" style="1"/>
    <col min="6" max="6" width="11.625" style="1" bestFit="1" customWidth="1"/>
    <col min="7" max="9" width="9" style="1"/>
    <col min="10" max="10" width="12.375" style="1" customWidth="1"/>
    <col min="11" max="14" width="9" style="1"/>
    <col min="15" max="15" width="36.5" style="1" bestFit="1" customWidth="1"/>
    <col min="16" max="17" width="14.625" style="1" bestFit="1" customWidth="1"/>
    <col min="18" max="16384" width="9" style="1"/>
  </cols>
  <sheetData>
    <row r="1" spans="2:12" ht="23.1" customHeight="1" x14ac:dyDescent="0.15">
      <c r="L1" s="159" t="str">
        <f>"【"&amp;例③!B1&amp;"】"</f>
        <v>【〇富山県農林水産部　休日取得計画・実績書(H310401適用)】</v>
      </c>
    </row>
    <row r="2" spans="2:12" ht="23.1" customHeight="1" x14ac:dyDescent="0.15">
      <c r="L2" s="158"/>
    </row>
    <row r="3" spans="2:12" ht="22.5" customHeight="1" x14ac:dyDescent="0.15">
      <c r="B3" s="362" t="s">
        <v>119</v>
      </c>
      <c r="C3" s="362"/>
      <c r="D3" s="362"/>
      <c r="E3" s="362"/>
      <c r="F3" s="362"/>
      <c r="G3" s="362"/>
      <c r="H3" s="362"/>
      <c r="I3" s="362"/>
      <c r="J3" s="362"/>
      <c r="K3" s="362"/>
      <c r="L3" s="362"/>
    </row>
    <row r="4" spans="2:12" ht="22.5" customHeight="1" x14ac:dyDescent="0.15">
      <c r="B4" s="362"/>
      <c r="C4" s="362"/>
      <c r="D4" s="362"/>
      <c r="E4" s="362"/>
      <c r="F4" s="362"/>
      <c r="G4" s="362"/>
      <c r="H4" s="362"/>
      <c r="I4" s="362"/>
      <c r="J4" s="362"/>
      <c r="K4" s="362"/>
      <c r="L4" s="362"/>
    </row>
    <row r="6" spans="2:12" ht="23.1" customHeight="1" x14ac:dyDescent="0.15">
      <c r="B6" s="363" t="s">
        <v>1</v>
      </c>
      <c r="C6" s="363"/>
      <c r="D6" s="364" t="str">
        <f>例①!E5</f>
        <v>〇〇〇〇〇〇〇</v>
      </c>
      <c r="E6" s="364"/>
      <c r="F6" s="364"/>
      <c r="G6" s="2"/>
      <c r="H6" s="2"/>
      <c r="I6" s="2"/>
      <c r="J6" s="2"/>
      <c r="K6" s="2"/>
      <c r="L6" s="2"/>
    </row>
    <row r="7" spans="2:12" ht="23.1" customHeight="1" x14ac:dyDescent="0.15">
      <c r="B7" s="363" t="s">
        <v>8</v>
      </c>
      <c r="C7" s="363"/>
      <c r="D7" s="364" t="str">
        <f>例①!E6</f>
        <v>〇〇〇〇〇〇　〇〇〇〇〇〇　〇〇〇〇〇〇</v>
      </c>
      <c r="E7" s="364"/>
      <c r="F7" s="364"/>
      <c r="G7" s="364"/>
      <c r="H7" s="364"/>
      <c r="I7" s="364"/>
      <c r="J7" s="364"/>
      <c r="K7" s="364"/>
      <c r="L7" s="364"/>
    </row>
    <row r="9" spans="2:12" ht="23.1" customHeight="1" x14ac:dyDescent="0.15">
      <c r="B9" s="14" t="s">
        <v>19</v>
      </c>
    </row>
    <row r="10" spans="2:12" ht="23.1" customHeight="1" x14ac:dyDescent="0.15">
      <c r="B10" s="111" t="s">
        <v>20</v>
      </c>
    </row>
    <row r="11" spans="2:12" ht="23.1" customHeight="1" x14ac:dyDescent="0.15">
      <c r="C11" s="13" t="s">
        <v>21</v>
      </c>
      <c r="D11" s="12"/>
      <c r="E11" s="12"/>
      <c r="F11" s="12"/>
      <c r="G11" s="12"/>
      <c r="H11" s="12"/>
      <c r="I11" s="12"/>
      <c r="J11" s="12"/>
      <c r="K11" s="12"/>
    </row>
    <row r="12" spans="2:12" ht="23.1" customHeight="1" x14ac:dyDescent="0.15">
      <c r="C12" s="11" t="s">
        <v>22</v>
      </c>
      <c r="D12" s="12"/>
      <c r="E12" s="12"/>
      <c r="F12" s="12"/>
      <c r="G12" s="12"/>
      <c r="H12" s="12"/>
      <c r="I12" s="12"/>
      <c r="J12" s="12"/>
      <c r="K12" s="12"/>
    </row>
    <row r="13" spans="2:12" ht="23.1" customHeight="1" thickBot="1" x14ac:dyDescent="0.2">
      <c r="B13" s="111" t="s">
        <v>23</v>
      </c>
    </row>
    <row r="14" spans="2:12" ht="23.1" customHeight="1" thickBot="1" x14ac:dyDescent="0.2">
      <c r="C14" s="360" t="s">
        <v>4</v>
      </c>
      <c r="D14" s="361"/>
      <c r="E14" s="361"/>
      <c r="F14" s="361"/>
      <c r="G14" s="361"/>
      <c r="H14" s="361"/>
      <c r="I14" s="361"/>
      <c r="J14" s="237" t="s">
        <v>29</v>
      </c>
      <c r="K14" s="238" t="s">
        <v>28</v>
      </c>
    </row>
    <row r="15" spans="2:12" ht="23.1" customHeight="1" thickTop="1" x14ac:dyDescent="0.15">
      <c r="C15" s="356" t="s">
        <v>24</v>
      </c>
      <c r="D15" s="357"/>
      <c r="E15" s="357"/>
      <c r="F15" s="357"/>
      <c r="G15" s="357"/>
      <c r="H15" s="357"/>
      <c r="I15" s="357"/>
      <c r="J15" s="4">
        <f>COUNTIF(例③!W15:W655,"休日")+COUNTIF(例③!W15:W655,"振替休日")+COUNTIF(例③!W15:W655,"完全週休2日の振替休日")</f>
        <v>52</v>
      </c>
      <c r="K15" s="5" t="s">
        <v>0</v>
      </c>
    </row>
    <row r="16" spans="2:12" ht="23.1" customHeight="1" x14ac:dyDescent="0.15">
      <c r="C16" s="358" t="s">
        <v>25</v>
      </c>
      <c r="D16" s="359"/>
      <c r="E16" s="359"/>
      <c r="F16" s="359"/>
      <c r="G16" s="359"/>
      <c r="H16" s="359"/>
      <c r="I16" s="359"/>
      <c r="J16" s="3">
        <f>COUNTIF(例③!D15:D655,"〇")</f>
        <v>181</v>
      </c>
      <c r="K16" s="6" t="s">
        <v>0</v>
      </c>
    </row>
    <row r="17" spans="2:19" ht="29.1" customHeight="1" thickBot="1" x14ac:dyDescent="0.2">
      <c r="C17" s="354" t="s">
        <v>26</v>
      </c>
      <c r="D17" s="355"/>
      <c r="E17" s="355"/>
      <c r="F17" s="355"/>
      <c r="G17" s="355"/>
      <c r="H17" s="355"/>
      <c r="I17" s="355"/>
      <c r="J17" s="15">
        <f>ROUNDDOWN(J15/J16*100,1)</f>
        <v>28.7</v>
      </c>
      <c r="K17" s="7" t="s">
        <v>27</v>
      </c>
    </row>
    <row r="19" spans="2:19" ht="23.1" customHeight="1" x14ac:dyDescent="0.15">
      <c r="B19" s="14" t="s">
        <v>34</v>
      </c>
    </row>
    <row r="20" spans="2:19" ht="23.1" customHeight="1" x14ac:dyDescent="0.15">
      <c r="B20" s="111" t="s">
        <v>73</v>
      </c>
    </row>
    <row r="21" spans="2:19" ht="23.1" customHeight="1" x14ac:dyDescent="0.15">
      <c r="C21" s="13" t="s">
        <v>30</v>
      </c>
      <c r="D21" s="10"/>
      <c r="E21" s="10"/>
      <c r="F21" s="10"/>
      <c r="G21" s="10"/>
      <c r="H21" s="10"/>
      <c r="I21" s="10"/>
      <c r="J21" s="10"/>
      <c r="K21" s="10"/>
    </row>
    <row r="22" spans="2:19" ht="23.1" customHeight="1" x14ac:dyDescent="0.15">
      <c r="C22" s="11" t="s">
        <v>46</v>
      </c>
      <c r="D22" s="10"/>
      <c r="E22" s="10"/>
      <c r="F22" s="10"/>
      <c r="G22" s="10"/>
      <c r="H22" s="10"/>
      <c r="I22" s="10"/>
      <c r="J22" s="10"/>
      <c r="K22" s="10"/>
    </row>
    <row r="23" spans="2:19" ht="23.1" customHeight="1" x14ac:dyDescent="0.15">
      <c r="C23" s="11" t="s">
        <v>45</v>
      </c>
      <c r="D23" s="10"/>
      <c r="E23" s="10"/>
      <c r="F23" s="10"/>
      <c r="G23" s="10"/>
      <c r="H23" s="10"/>
      <c r="I23" s="10"/>
      <c r="J23" s="10"/>
      <c r="K23" s="10"/>
    </row>
    <row r="24" spans="2:19" ht="23.1" customHeight="1" thickBot="1" x14ac:dyDescent="0.2">
      <c r="B24" s="111" t="s">
        <v>74</v>
      </c>
    </row>
    <row r="25" spans="2:19" ht="23.1" customHeight="1" thickBot="1" x14ac:dyDescent="0.2">
      <c r="C25" s="360" t="s">
        <v>4</v>
      </c>
      <c r="D25" s="361"/>
      <c r="E25" s="361"/>
      <c r="F25" s="361"/>
      <c r="G25" s="361"/>
      <c r="H25" s="361"/>
      <c r="I25" s="361"/>
      <c r="J25" s="237" t="s">
        <v>29</v>
      </c>
      <c r="K25" s="238" t="s">
        <v>28</v>
      </c>
    </row>
    <row r="26" spans="2:19" ht="23.1" customHeight="1" thickTop="1" x14ac:dyDescent="0.15">
      <c r="C26" s="356" t="s">
        <v>31</v>
      </c>
      <c r="D26" s="357"/>
      <c r="E26" s="357"/>
      <c r="F26" s="357"/>
      <c r="G26" s="357"/>
      <c r="H26" s="357"/>
      <c r="I26" s="357"/>
      <c r="J26" s="4">
        <f>COUNTIF(例③!J15:J655,"OK")+COUNTIF(例③!J15:J655,"OK（振替済み）")</f>
        <v>51</v>
      </c>
      <c r="K26" s="5" t="s">
        <v>0</v>
      </c>
    </row>
    <row r="27" spans="2:19" ht="23.1" customHeight="1" x14ac:dyDescent="0.15">
      <c r="C27" s="358" t="s">
        <v>32</v>
      </c>
      <c r="D27" s="359"/>
      <c r="E27" s="359"/>
      <c r="F27" s="359"/>
      <c r="G27" s="359"/>
      <c r="H27" s="359"/>
      <c r="I27" s="359"/>
      <c r="J27" s="3">
        <f>COUNTIF(例③!S15:S655,"〇")</f>
        <v>52</v>
      </c>
      <c r="K27" s="6" t="s">
        <v>0</v>
      </c>
      <c r="S27" s="1" t="s">
        <v>75</v>
      </c>
    </row>
    <row r="28" spans="2:19" ht="29.1" customHeight="1" thickBot="1" x14ac:dyDescent="0.2">
      <c r="C28" s="354" t="s">
        <v>33</v>
      </c>
      <c r="D28" s="355"/>
      <c r="E28" s="355"/>
      <c r="F28" s="355"/>
      <c r="G28" s="355"/>
      <c r="H28" s="355"/>
      <c r="I28" s="355"/>
      <c r="J28" s="109">
        <f>ROUNDDOWN(J26/J27*100,1)</f>
        <v>98</v>
      </c>
      <c r="K28" s="7" t="s">
        <v>27</v>
      </c>
      <c r="O28" s="1" t="s">
        <v>47</v>
      </c>
      <c r="P28" s="8">
        <v>28.5</v>
      </c>
      <c r="Q28" s="9"/>
      <c r="S28" s="1" t="s">
        <v>76</v>
      </c>
    </row>
    <row r="29" spans="2:19" ht="23.1" customHeight="1" x14ac:dyDescent="0.15">
      <c r="O29" s="1" t="s">
        <v>115</v>
      </c>
      <c r="P29" s="8">
        <v>25</v>
      </c>
      <c r="Q29" s="9">
        <v>28.5</v>
      </c>
      <c r="S29" s="1" t="s">
        <v>77</v>
      </c>
    </row>
    <row r="30" spans="2:19" ht="23.1" customHeight="1" thickBot="1" x14ac:dyDescent="0.2">
      <c r="B30" s="14" t="s">
        <v>35</v>
      </c>
      <c r="O30" s="1" t="s">
        <v>116</v>
      </c>
      <c r="P30" s="8">
        <v>21.4</v>
      </c>
      <c r="Q30" s="9">
        <v>25</v>
      </c>
    </row>
    <row r="31" spans="2:19" ht="23.1" customHeight="1" thickBot="1" x14ac:dyDescent="0.2">
      <c r="C31" s="353" t="s">
        <v>4</v>
      </c>
      <c r="D31" s="349"/>
      <c r="E31" s="349"/>
      <c r="F31" s="349"/>
      <c r="G31" s="349" t="s">
        <v>36</v>
      </c>
      <c r="H31" s="349"/>
      <c r="I31" s="349"/>
      <c r="J31" s="349"/>
      <c r="K31" s="350"/>
    </row>
    <row r="32" spans="2:19" ht="57.75" customHeight="1" thickTop="1" x14ac:dyDescent="0.15">
      <c r="C32" s="351" t="s">
        <v>114</v>
      </c>
      <c r="D32" s="352"/>
      <c r="E32" s="352"/>
      <c r="F32" s="352"/>
      <c r="G32" s="341" t="str">
        <f>IF(J17&gt;=P28,O28,IF(J17&gt;=P29,O29,IF(J17&gt;=P30,O30,"補正なし（４週６休未満）")))</f>
        <v>「週休2日(4週8休相当)以上」の補正</v>
      </c>
      <c r="H32" s="341"/>
      <c r="I32" s="341"/>
      <c r="J32" s="341"/>
      <c r="K32" s="342"/>
    </row>
    <row r="33" spans="3:11" ht="57.75" customHeight="1" x14ac:dyDescent="0.15">
      <c r="C33" s="347" t="s">
        <v>112</v>
      </c>
      <c r="D33" s="348"/>
      <c r="E33" s="348"/>
      <c r="F33" s="348"/>
      <c r="G33" s="339" t="str">
        <f>IF(J17&gt;=P28,S27,IF(J17&gt;=P29,S28,"創意工夫　加点なし"))</f>
        <v>創意工夫　+2点(+0.8点)</v>
      </c>
      <c r="H33" s="339"/>
      <c r="I33" s="339"/>
      <c r="J33" s="339"/>
      <c r="K33" s="340"/>
    </row>
    <row r="34" spans="3:11" ht="32.1" customHeight="1" x14ac:dyDescent="0.15">
      <c r="C34" s="343" t="s">
        <v>113</v>
      </c>
      <c r="D34" s="344"/>
      <c r="E34" s="344"/>
      <c r="F34" s="344"/>
      <c r="G34" s="335" t="str">
        <f>IF(J17&gt;=P28,IF(J28=100,S29,"社会性　加点なし"),"社会性　加点なし")</f>
        <v>社会性　加点なし</v>
      </c>
      <c r="H34" s="335"/>
      <c r="I34" s="335"/>
      <c r="J34" s="335"/>
      <c r="K34" s="336"/>
    </row>
    <row r="35" spans="3:11" ht="32.1" customHeight="1" thickBot="1" x14ac:dyDescent="0.2">
      <c r="C35" s="345"/>
      <c r="D35" s="346"/>
      <c r="E35" s="346"/>
      <c r="F35" s="346"/>
      <c r="G35" s="337"/>
      <c r="H35" s="337"/>
      <c r="I35" s="337"/>
      <c r="J35" s="337"/>
      <c r="K35" s="338"/>
    </row>
  </sheetData>
  <mergeCells count="21">
    <mergeCell ref="C27:I27"/>
    <mergeCell ref="B3:L4"/>
    <mergeCell ref="B6:C6"/>
    <mergeCell ref="D6:F6"/>
    <mergeCell ref="B7:C7"/>
    <mergeCell ref="D7:L7"/>
    <mergeCell ref="C14:I14"/>
    <mergeCell ref="C15:I15"/>
    <mergeCell ref="C16:I16"/>
    <mergeCell ref="C17:I17"/>
    <mergeCell ref="C25:I25"/>
    <mergeCell ref="C26:I26"/>
    <mergeCell ref="C34:F35"/>
    <mergeCell ref="G34:K35"/>
    <mergeCell ref="C28:I28"/>
    <mergeCell ref="C31:F31"/>
    <mergeCell ref="G31:K31"/>
    <mergeCell ref="C32:F32"/>
    <mergeCell ref="G32:K32"/>
    <mergeCell ref="C33:F33"/>
    <mergeCell ref="G33:K33"/>
  </mergeCells>
  <phoneticPr fontId="1"/>
  <printOptions horizontalCentered="1"/>
  <pageMargins left="0.59055118110236227" right="0.59055118110236227" top="0.6692913385826772" bottom="0.39370078740157483" header="0.31496062992125984" footer="0.31496062992125984"/>
  <pageSetup paperSize="9" scale="8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①工事概要</vt:lpstr>
      <vt:lpstr>②打合簿</vt:lpstr>
      <vt:lpstr>③休日取得計画・実績</vt:lpstr>
      <vt:lpstr>④試行結果の判定</vt:lpstr>
      <vt:lpstr>例①</vt:lpstr>
      <vt:lpstr>例②</vt:lpstr>
      <vt:lpstr>例③</vt:lpstr>
      <vt:lpstr>例④</vt:lpstr>
      <vt:lpstr>①工事概要!Print_Area</vt:lpstr>
      <vt:lpstr>③休日取得計画・実績!Print_Area</vt:lpstr>
      <vt:lpstr>④試行結果の判定!Print_Area</vt:lpstr>
      <vt:lpstr>例①!Print_Area</vt:lpstr>
      <vt:lpstr>例③!Print_Area</vt:lpstr>
      <vt:lpstr>例④!Print_Area</vt:lpstr>
      <vt:lpstr>③休日取得計画・実績!Print_Titles</vt:lpstr>
      <vt:lpstr>例③!Print_Titles</vt:lpstr>
    </vt:vector>
  </TitlesOfParts>
  <Company>TAIMS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富山県</cp:lastModifiedBy>
  <cp:lastPrinted>2019-03-01T04:28:03Z</cp:lastPrinted>
  <dcterms:created xsi:type="dcterms:W3CDTF">2015-11-19T06:22:56Z</dcterms:created>
  <dcterms:modified xsi:type="dcterms:W3CDTF">2019-03-01T04:33:20Z</dcterms:modified>
</cp:coreProperties>
</file>